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ratilebusang/exclusive-life/backend/sheets/"/>
    </mc:Choice>
  </mc:AlternateContent>
  <xr:revisionPtr revIDLastSave="0" documentId="13_ncr:1_{E98E4A84-D58C-0642-96E2-5770652BD07B}" xr6:coauthVersionLast="47" xr6:coauthVersionMax="47" xr10:uidLastSave="{00000000-0000-0000-0000-000000000000}"/>
  <bookViews>
    <workbookView xWindow="0" yWindow="500" windowWidth="27160" windowHeight="16420" activeTab="1" xr2:uid="{9814F2EB-CC8D-4BC8-987F-2877F040D9E2}"/>
  </bookViews>
  <sheets>
    <sheet name="LivingAnnuity" sheetId="1" r:id="rId1"/>
    <sheet name="LifeAnnuity" sheetId="3" r:id="rId2"/>
    <sheet name="SA85-90" sheetId="4" state="hidden" r:id="rId3"/>
    <sheet name="SA85-90 (light)" sheetId="5" state="hidden" r:id="rId4"/>
    <sheet name="Tax" sheetId="2" state="hidden" r:id="rId5"/>
  </sheets>
  <definedNames>
    <definedName name="_xleta.TEXT" hidden="1" xlm="1">#NAME?</definedName>
    <definedName name="AmountInvested" localSheetId="1">LifeAnnuity!$AH$5</definedName>
    <definedName name="AmountInvested">LivingAnnuity!$AH$5</definedName>
    <definedName name="CheckTotal" localSheetId="1">LifeAnnuity!$AH$20</definedName>
    <definedName name="CheckTotal">LivingAnnuity!$AH$20</definedName>
    <definedName name="DrawdownPercentage" localSheetId="1">LifeAnnuity!#REF!</definedName>
    <definedName name="DrawdownPercentage">LivingAnnuity!$C$5</definedName>
    <definedName name="ExpectedLifeYearsRemaining" localSheetId="1">LifeAnnuity!$AH$10</definedName>
    <definedName name="ExpectedLifeYearsRemaining">LivingAnnuity!$AH$10</definedName>
    <definedName name="ExpectedPaymentPeriod" localSheetId="1">LifeAnnuity!$AH$9</definedName>
    <definedName name="ExpectedPaymentPeriod">LivingAnnuity!$AH$9</definedName>
    <definedName name="FundsAtEndofDrawdown" localSheetId="1">LifeAnnuity!$C$9</definedName>
    <definedName name="FundsAtEndofDrawdown">LivingAnnuity!$C$11</definedName>
    <definedName name="MonthlyBenefit" localSheetId="1">LifeAnnuity!$AH$6</definedName>
    <definedName name="MonthlyBenefit">LivingAnnuity!$AH$6</definedName>
    <definedName name="NoOfFullPmtsToAnnuitant" localSheetId="1">LifeAnnuity!$AH$7</definedName>
    <definedName name="NoOfFullPmtsToAnnuitant">LivingAnnuity!$AH$7</definedName>
    <definedName name="Notice1" localSheetId="1">LifeAnnuity!$B$11:$C$11</definedName>
    <definedName name="Notice1">LivingAnnuity!$B$13:$C$13</definedName>
    <definedName name="PresentValueOfAllCharges" localSheetId="1">LifeAnnuity!$AH$18</definedName>
    <definedName name="PresentValueOfAllCharges">LivingAnnuity!$AH$18</definedName>
    <definedName name="PresentValueOfAssetManagementCharges" localSheetId="1">LifeAnnuity!$AH$15</definedName>
    <definedName name="PresentValueOfAssetManagementCharges">LivingAnnuity!$AH$15</definedName>
    <definedName name="PresentValueOfBenefitsToAnnuitant" localSheetId="1">LifeAnnuity!$AH$4</definedName>
    <definedName name="PresentValueOfBenefitsToAnnuitant">LivingAnnuity!$AH$4</definedName>
    <definedName name="PresentValueOfBenefitsToAnnuitantExclFuneral" localSheetId="1">LifeAnnuity!$AH$19</definedName>
    <definedName name="PresentValueOfBenefitsToAnnuitantExclFuneral">LivingAnnuity!$AH$19</definedName>
    <definedName name="PresentValueOfCommissionPayments" localSheetId="1">LifeAnnuity!$AH$17</definedName>
    <definedName name="PresentValueOfCommissionPayments">LivingAnnuity!$AH$17</definedName>
    <definedName name="PresentValueOfFeesToInsurer" localSheetId="1">LifeAnnuity!$AH$12</definedName>
    <definedName name="PresentValueOfFeesToInsurer">LivingAnnuity!$AH$12</definedName>
    <definedName name="PVOfFeesAsOfAssetsManaged" localSheetId="1">LifeAnnuity!$AH$13</definedName>
    <definedName name="PVOfFeesAsOfAssetsManaged">LivingAnnuity!$AH$13</definedName>
    <definedName name="RemainderPaidInFinalPayment" localSheetId="1">LifeAnnuity!$AH$8</definedName>
    <definedName name="RemainderPaidInFinalPayment">LivingAnnuity!$AH$8</definedName>
    <definedName name="SA8590Light">'SA85-90 (light)'!$B$10:$F$96</definedName>
    <definedName name="SolveLifeAnnuity" localSheetId="1">LifeAnnuity!$C$33</definedName>
    <definedName name="SolveLifeAnnuity">LivingAnnuity!$C$39</definedName>
    <definedName name="solver_adj" localSheetId="1" hidden="1">LifeAnnuity!#REF!</definedName>
    <definedName name="solver_adj" localSheetId="0" hidden="1">LivingAnnuity!$C$5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LifeAnnuity!$C$34</definedName>
    <definedName name="solver_lhs1" localSheetId="0" hidden="1">LivingAnnuity!$C$40</definedName>
    <definedName name="solver_lhs2" localSheetId="1" hidden="1">LifeAnnuity!$C$32</definedName>
    <definedName name="solver_lhs2" localSheetId="0" hidden="1">LivingAnnuity!$C$38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LifeAnnuity!$C$32</definedName>
    <definedName name="solver_opt" localSheetId="0" hidden="1">LivingAnnuity!$C$38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el2" localSheetId="1" hidden="1">2</definedName>
    <definedName name="solver_rel2" localSheetId="0" hidden="1">2</definedName>
    <definedName name="solver_rhs1" localSheetId="1" hidden="1">0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  <definedName name="SolveZeroAt100" localSheetId="1">LifeAnnuity!$C$32</definedName>
    <definedName name="SolveZeroAt100">LivingAnnuity!$C$38</definedName>
    <definedName name="StartofLA" localSheetId="1">LifeAnnuity!$C$3</definedName>
    <definedName name="StartofLA">LivingAnnuity!$C$3</definedName>
    <definedName name="StartofRA" localSheetId="1">LifeAnnuity!$C$3</definedName>
    <definedName name="StartofRA">LivingAnnuity!$C$6</definedName>
    <definedName name="SumOfAssetManagementCharges" localSheetId="1">LifeAnnuity!$AH$14</definedName>
    <definedName name="SumOfAssetManagementCharges">LivingAnnuity!$AH$14</definedName>
    <definedName name="SumOfBenefitsToAnnuitant" localSheetId="1">LifeAnnuity!$AH$3</definedName>
    <definedName name="SumOfBenefitsToAnnuitant">LivingAnnuity!$AH$3</definedName>
    <definedName name="SumOfCommissionPayments" localSheetId="1">LifeAnnuity!$AH$16</definedName>
    <definedName name="SumOfCommissionPayments">LivingAnnuity!$AH$16</definedName>
    <definedName name="SumOfFeesToInsurer" localSheetId="1">LifeAnnuity!$AH$11</definedName>
    <definedName name="SumOfFeesToInsurer">LivingAnnuity!$AH$11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BQ4" i="3" l="1"/>
  <c r="AU4" i="3"/>
  <c r="BP1803" i="3"/>
  <c r="BP1802" i="3"/>
  <c r="BP1801" i="3"/>
  <c r="BP1800" i="3"/>
  <c r="BP1799" i="3"/>
  <c r="BP1798" i="3"/>
  <c r="BP1797" i="3"/>
  <c r="BP1796" i="3"/>
  <c r="BP1795" i="3"/>
  <c r="BP1794" i="3"/>
  <c r="BP1793" i="3"/>
  <c r="BP1792" i="3"/>
  <c r="BP1791" i="3"/>
  <c r="BP1790" i="3"/>
  <c r="BP1789" i="3"/>
  <c r="BP1788" i="3"/>
  <c r="BP1787" i="3"/>
  <c r="BP1786" i="3"/>
  <c r="BP1785" i="3"/>
  <c r="BP1784" i="3"/>
  <c r="BP1783" i="3"/>
  <c r="BP1782" i="3"/>
  <c r="BP1781" i="3"/>
  <c r="BP1780" i="3"/>
  <c r="BP1779" i="3"/>
  <c r="BP1778" i="3"/>
  <c r="BP1777" i="3"/>
  <c r="BP1776" i="3"/>
  <c r="BP1775" i="3"/>
  <c r="BP1774" i="3"/>
  <c r="BP1773" i="3"/>
  <c r="BP1772" i="3"/>
  <c r="BP1771" i="3"/>
  <c r="BP1770" i="3"/>
  <c r="BP1769" i="3"/>
  <c r="BP1768" i="3"/>
  <c r="BP1767" i="3"/>
  <c r="BP1766" i="3"/>
  <c r="BP1765" i="3"/>
  <c r="BP1764" i="3"/>
  <c r="BP1763" i="3"/>
  <c r="BP1762" i="3"/>
  <c r="BP1761" i="3"/>
  <c r="BP1760" i="3"/>
  <c r="BP1759" i="3"/>
  <c r="BP1758" i="3"/>
  <c r="BP1757" i="3"/>
  <c r="BP1756" i="3"/>
  <c r="BP1755" i="3"/>
  <c r="BP1754" i="3"/>
  <c r="BP1753" i="3"/>
  <c r="BP1752" i="3"/>
  <c r="BP1751" i="3"/>
  <c r="BP1750" i="3"/>
  <c r="BP1749" i="3"/>
  <c r="BP1748" i="3"/>
  <c r="BP1747" i="3"/>
  <c r="BP1746" i="3"/>
  <c r="BP1745" i="3"/>
  <c r="BP1744" i="3"/>
  <c r="BP1743" i="3"/>
  <c r="BP1742" i="3"/>
  <c r="BP1741" i="3"/>
  <c r="BP1740" i="3"/>
  <c r="BP1739" i="3"/>
  <c r="BP1738" i="3"/>
  <c r="BP1737" i="3"/>
  <c r="BP1736" i="3"/>
  <c r="BP1735" i="3"/>
  <c r="BP1734" i="3"/>
  <c r="BP1733" i="3"/>
  <c r="BP1732" i="3"/>
  <c r="BP1731" i="3"/>
  <c r="BP1730" i="3"/>
  <c r="BP1729" i="3"/>
  <c r="BP1728" i="3"/>
  <c r="BP1727" i="3"/>
  <c r="BP1726" i="3"/>
  <c r="BP1725" i="3"/>
  <c r="BP1724" i="3"/>
  <c r="BP1723" i="3"/>
  <c r="BP1722" i="3"/>
  <c r="BP1721" i="3"/>
  <c r="BP1720" i="3"/>
  <c r="BP1719" i="3"/>
  <c r="BP1718" i="3"/>
  <c r="BP1717" i="3"/>
  <c r="BP1716" i="3"/>
  <c r="BP1715" i="3"/>
  <c r="BP1714" i="3"/>
  <c r="BP1713" i="3"/>
  <c r="BP1712" i="3"/>
  <c r="BP1711" i="3"/>
  <c r="BP1710" i="3"/>
  <c r="BP1709" i="3"/>
  <c r="BP1708" i="3"/>
  <c r="BP1707" i="3"/>
  <c r="BP1706" i="3"/>
  <c r="BP1705" i="3"/>
  <c r="BP1704" i="3"/>
  <c r="BP1703" i="3"/>
  <c r="BP1702" i="3"/>
  <c r="BP1701" i="3"/>
  <c r="BP1700" i="3"/>
  <c r="BP1699" i="3"/>
  <c r="BP1698" i="3"/>
  <c r="BP1697" i="3"/>
  <c r="BP1696" i="3"/>
  <c r="BP1695" i="3"/>
  <c r="BP1694" i="3"/>
  <c r="BP1693" i="3"/>
  <c r="BP1692" i="3"/>
  <c r="BP1691" i="3"/>
  <c r="BP1690" i="3"/>
  <c r="BP1689" i="3"/>
  <c r="BP1688" i="3"/>
  <c r="BP1687" i="3"/>
  <c r="BP1686" i="3"/>
  <c r="BP1685" i="3"/>
  <c r="BP1684" i="3"/>
  <c r="BP1683" i="3"/>
  <c r="BP1682" i="3"/>
  <c r="BP1681" i="3"/>
  <c r="BP1680" i="3"/>
  <c r="BP1679" i="3"/>
  <c r="BP1678" i="3"/>
  <c r="BP1677" i="3"/>
  <c r="BP1676" i="3"/>
  <c r="BP1675" i="3"/>
  <c r="BP1674" i="3"/>
  <c r="BP1673" i="3"/>
  <c r="BP1672" i="3"/>
  <c r="BP1671" i="3"/>
  <c r="BP1670" i="3"/>
  <c r="BP1669" i="3"/>
  <c r="BP1668" i="3"/>
  <c r="BP1667" i="3"/>
  <c r="BP1666" i="3"/>
  <c r="BP1665" i="3"/>
  <c r="BP1664" i="3"/>
  <c r="BP1663" i="3"/>
  <c r="BP1662" i="3"/>
  <c r="BP1661" i="3"/>
  <c r="BP1660" i="3"/>
  <c r="BP1659" i="3"/>
  <c r="BP1658" i="3"/>
  <c r="BP1657" i="3"/>
  <c r="BP1656" i="3"/>
  <c r="BP1655" i="3"/>
  <c r="BP1654" i="3"/>
  <c r="BP1653" i="3"/>
  <c r="BP1652" i="3"/>
  <c r="BP1651" i="3"/>
  <c r="BP1650" i="3"/>
  <c r="BP1649" i="3"/>
  <c r="BP1648" i="3"/>
  <c r="BP1647" i="3"/>
  <c r="BP1646" i="3"/>
  <c r="BP1645" i="3"/>
  <c r="BP1644" i="3"/>
  <c r="BP1643" i="3"/>
  <c r="BP1642" i="3"/>
  <c r="BP1641" i="3"/>
  <c r="BP1640" i="3"/>
  <c r="BP1639" i="3"/>
  <c r="BP1638" i="3"/>
  <c r="BP1637" i="3"/>
  <c r="BP1636" i="3"/>
  <c r="BP1635" i="3"/>
  <c r="BP1634" i="3"/>
  <c r="BP1633" i="3"/>
  <c r="BP1632" i="3"/>
  <c r="BP1631" i="3"/>
  <c r="BP1630" i="3"/>
  <c r="BP1629" i="3"/>
  <c r="BP1628" i="3"/>
  <c r="BP1627" i="3"/>
  <c r="BP1626" i="3"/>
  <c r="BP1625" i="3"/>
  <c r="BP1624" i="3"/>
  <c r="BP1623" i="3"/>
  <c r="BP1622" i="3"/>
  <c r="BP1621" i="3"/>
  <c r="BP1620" i="3"/>
  <c r="BP1619" i="3"/>
  <c r="BP1618" i="3"/>
  <c r="BP1617" i="3"/>
  <c r="BP1616" i="3"/>
  <c r="BP1615" i="3"/>
  <c r="BP1614" i="3"/>
  <c r="BP1613" i="3"/>
  <c r="BP1612" i="3"/>
  <c r="BP1611" i="3"/>
  <c r="BP1610" i="3"/>
  <c r="BP1609" i="3"/>
  <c r="BP1608" i="3"/>
  <c r="BP1607" i="3"/>
  <c r="BP1606" i="3"/>
  <c r="BP1605" i="3"/>
  <c r="BP1604" i="3"/>
  <c r="BP1603" i="3"/>
  <c r="BP1602" i="3"/>
  <c r="BP1601" i="3"/>
  <c r="BP1600" i="3"/>
  <c r="BP1599" i="3"/>
  <c r="BP1598" i="3"/>
  <c r="BP1597" i="3"/>
  <c r="BP1596" i="3"/>
  <c r="BP1595" i="3"/>
  <c r="BP1594" i="3"/>
  <c r="BP1593" i="3"/>
  <c r="BP1592" i="3"/>
  <c r="BP1591" i="3"/>
  <c r="BP1590" i="3"/>
  <c r="BP1589" i="3"/>
  <c r="BP1588" i="3"/>
  <c r="BP1587" i="3"/>
  <c r="BP1586" i="3"/>
  <c r="BP1585" i="3"/>
  <c r="BP1584" i="3"/>
  <c r="BP1583" i="3"/>
  <c r="BP1582" i="3"/>
  <c r="BP1581" i="3"/>
  <c r="BP1580" i="3"/>
  <c r="BP1579" i="3"/>
  <c r="BP1578" i="3"/>
  <c r="BP1577" i="3"/>
  <c r="BP1576" i="3"/>
  <c r="BP1575" i="3"/>
  <c r="BP1574" i="3"/>
  <c r="BP1573" i="3"/>
  <c r="BP1572" i="3"/>
  <c r="BP1571" i="3"/>
  <c r="BP1570" i="3"/>
  <c r="BP1569" i="3"/>
  <c r="BP1568" i="3"/>
  <c r="BP1567" i="3"/>
  <c r="BP1566" i="3"/>
  <c r="BP1565" i="3"/>
  <c r="BP1564" i="3"/>
  <c r="BP1563" i="3"/>
  <c r="BP1562" i="3"/>
  <c r="BP1561" i="3"/>
  <c r="BP1560" i="3"/>
  <c r="BP1559" i="3"/>
  <c r="BP1558" i="3"/>
  <c r="BP1557" i="3"/>
  <c r="BP1556" i="3"/>
  <c r="BP1555" i="3"/>
  <c r="BP1554" i="3"/>
  <c r="BP1553" i="3"/>
  <c r="BP1552" i="3"/>
  <c r="BP1551" i="3"/>
  <c r="BP1550" i="3"/>
  <c r="BP1549" i="3"/>
  <c r="BP1548" i="3"/>
  <c r="BP1547" i="3"/>
  <c r="BP1546" i="3"/>
  <c r="BP1545" i="3"/>
  <c r="BP1544" i="3"/>
  <c r="BP1543" i="3"/>
  <c r="BP1542" i="3"/>
  <c r="BP1541" i="3"/>
  <c r="BP1540" i="3"/>
  <c r="BP1539" i="3"/>
  <c r="BP1538" i="3"/>
  <c r="BP1537" i="3"/>
  <c r="BP1536" i="3"/>
  <c r="BP1535" i="3"/>
  <c r="BP1534" i="3"/>
  <c r="BP1533" i="3"/>
  <c r="BP1532" i="3"/>
  <c r="BP1531" i="3"/>
  <c r="BP1530" i="3"/>
  <c r="BP1529" i="3"/>
  <c r="BP1528" i="3"/>
  <c r="BP1527" i="3"/>
  <c r="BP1526" i="3"/>
  <c r="BP1525" i="3"/>
  <c r="BP1524" i="3"/>
  <c r="BP1523" i="3"/>
  <c r="BP1522" i="3"/>
  <c r="BP1521" i="3"/>
  <c r="BP1520" i="3"/>
  <c r="BP1519" i="3"/>
  <c r="BP1518" i="3"/>
  <c r="BP1517" i="3"/>
  <c r="BP1516" i="3"/>
  <c r="BP1515" i="3"/>
  <c r="BP1514" i="3"/>
  <c r="BP1513" i="3"/>
  <c r="BP1512" i="3"/>
  <c r="BP1511" i="3"/>
  <c r="BP1510" i="3"/>
  <c r="BP1509" i="3"/>
  <c r="BP1508" i="3"/>
  <c r="BP1507" i="3"/>
  <c r="BP1506" i="3"/>
  <c r="BP1505" i="3"/>
  <c r="BP1504" i="3"/>
  <c r="BP1503" i="3"/>
  <c r="BP1502" i="3"/>
  <c r="BP1501" i="3"/>
  <c r="BP1500" i="3"/>
  <c r="BP1499" i="3"/>
  <c r="BP1498" i="3"/>
  <c r="BP1497" i="3"/>
  <c r="BP1496" i="3"/>
  <c r="BP1495" i="3"/>
  <c r="BP1494" i="3"/>
  <c r="BP1493" i="3"/>
  <c r="BP1492" i="3"/>
  <c r="BP1491" i="3"/>
  <c r="BP1490" i="3"/>
  <c r="BP1489" i="3"/>
  <c r="BP1488" i="3"/>
  <c r="BP1487" i="3"/>
  <c r="BP1486" i="3"/>
  <c r="BP1485" i="3"/>
  <c r="BP1484" i="3"/>
  <c r="BP1483" i="3"/>
  <c r="BP1482" i="3"/>
  <c r="BP1481" i="3"/>
  <c r="BP1480" i="3"/>
  <c r="BP1479" i="3"/>
  <c r="BP1478" i="3"/>
  <c r="BP1477" i="3"/>
  <c r="BP1476" i="3"/>
  <c r="BP1475" i="3"/>
  <c r="BP1474" i="3"/>
  <c r="BP1473" i="3"/>
  <c r="BP1472" i="3"/>
  <c r="BP1471" i="3"/>
  <c r="BP1470" i="3"/>
  <c r="BP1469" i="3"/>
  <c r="BP1468" i="3"/>
  <c r="BP1467" i="3"/>
  <c r="BP1466" i="3"/>
  <c r="BP1465" i="3"/>
  <c r="BP1464" i="3"/>
  <c r="BP1463" i="3"/>
  <c r="BP1462" i="3"/>
  <c r="BP1461" i="3"/>
  <c r="BP1460" i="3"/>
  <c r="BP1459" i="3"/>
  <c r="BP1458" i="3"/>
  <c r="BP1457" i="3"/>
  <c r="BP1456" i="3"/>
  <c r="BP1455" i="3"/>
  <c r="BP1454" i="3"/>
  <c r="BP1453" i="3"/>
  <c r="BP1452" i="3"/>
  <c r="BP1451" i="3"/>
  <c r="BP1450" i="3"/>
  <c r="BP1449" i="3"/>
  <c r="BP1448" i="3"/>
  <c r="BP1447" i="3"/>
  <c r="BP1446" i="3"/>
  <c r="BP1445" i="3"/>
  <c r="BP1444" i="3"/>
  <c r="BP1443" i="3"/>
  <c r="BP1442" i="3"/>
  <c r="BP1441" i="3"/>
  <c r="BP1440" i="3"/>
  <c r="BP1439" i="3"/>
  <c r="BP1438" i="3"/>
  <c r="BP1437" i="3"/>
  <c r="BP1436" i="3"/>
  <c r="BP1435" i="3"/>
  <c r="BP1434" i="3"/>
  <c r="BP1433" i="3"/>
  <c r="BP1432" i="3"/>
  <c r="BP1431" i="3"/>
  <c r="BP1430" i="3"/>
  <c r="BP1429" i="3"/>
  <c r="BP1428" i="3"/>
  <c r="BP1427" i="3"/>
  <c r="BP1426" i="3"/>
  <c r="BP1425" i="3"/>
  <c r="BP1424" i="3"/>
  <c r="BP1423" i="3"/>
  <c r="BP1422" i="3"/>
  <c r="BP1421" i="3"/>
  <c r="BP1420" i="3"/>
  <c r="BP1419" i="3"/>
  <c r="BP1418" i="3"/>
  <c r="BP1417" i="3"/>
  <c r="BP1416" i="3"/>
  <c r="BP1415" i="3"/>
  <c r="BP1414" i="3"/>
  <c r="BP1413" i="3"/>
  <c r="BP1412" i="3"/>
  <c r="BP1411" i="3"/>
  <c r="BP1410" i="3"/>
  <c r="BP1409" i="3"/>
  <c r="BP1408" i="3"/>
  <c r="BP1407" i="3"/>
  <c r="BP1406" i="3"/>
  <c r="BP1405" i="3"/>
  <c r="BP1404" i="3"/>
  <c r="BP1403" i="3"/>
  <c r="BP1402" i="3"/>
  <c r="BP1401" i="3"/>
  <c r="BP1400" i="3"/>
  <c r="BP1399" i="3"/>
  <c r="BP1398" i="3"/>
  <c r="BP1397" i="3"/>
  <c r="BP1396" i="3"/>
  <c r="BP1395" i="3"/>
  <c r="BP1394" i="3"/>
  <c r="BP1393" i="3"/>
  <c r="BP1392" i="3"/>
  <c r="BP1391" i="3"/>
  <c r="BP1390" i="3"/>
  <c r="BP1389" i="3"/>
  <c r="BP1388" i="3"/>
  <c r="BP1387" i="3"/>
  <c r="BP1386" i="3"/>
  <c r="BP1385" i="3"/>
  <c r="BP1384" i="3"/>
  <c r="BP1383" i="3"/>
  <c r="BP1382" i="3"/>
  <c r="BP1381" i="3"/>
  <c r="BP1380" i="3"/>
  <c r="BP1379" i="3"/>
  <c r="BP1378" i="3"/>
  <c r="BP1377" i="3"/>
  <c r="BP1376" i="3"/>
  <c r="BP1375" i="3"/>
  <c r="BP1374" i="3"/>
  <c r="BP1373" i="3"/>
  <c r="BP1372" i="3"/>
  <c r="BP1371" i="3"/>
  <c r="BP1370" i="3"/>
  <c r="BP1369" i="3"/>
  <c r="BP1368" i="3"/>
  <c r="BP1367" i="3"/>
  <c r="BP1366" i="3"/>
  <c r="BP1365" i="3"/>
  <c r="BP1364" i="3"/>
  <c r="BP1363" i="3"/>
  <c r="BP1362" i="3"/>
  <c r="BP1361" i="3"/>
  <c r="BP1360" i="3"/>
  <c r="BP1359" i="3"/>
  <c r="BP1358" i="3"/>
  <c r="BP1357" i="3"/>
  <c r="BP1356" i="3"/>
  <c r="BP1355" i="3"/>
  <c r="BP1354" i="3"/>
  <c r="BP1353" i="3"/>
  <c r="BP1352" i="3"/>
  <c r="BP1351" i="3"/>
  <c r="BP1350" i="3"/>
  <c r="BP1349" i="3"/>
  <c r="BP1348" i="3"/>
  <c r="BP1347" i="3"/>
  <c r="BP1346" i="3"/>
  <c r="BP1345" i="3"/>
  <c r="BP1344" i="3"/>
  <c r="BP1343" i="3"/>
  <c r="BP1342" i="3"/>
  <c r="BP1341" i="3"/>
  <c r="BP1340" i="3"/>
  <c r="BP1339" i="3"/>
  <c r="BP1338" i="3"/>
  <c r="BP1337" i="3"/>
  <c r="BP1336" i="3"/>
  <c r="BP1335" i="3"/>
  <c r="BP1334" i="3"/>
  <c r="BP1333" i="3"/>
  <c r="BP1332" i="3"/>
  <c r="BP1331" i="3"/>
  <c r="BP1330" i="3"/>
  <c r="BP1329" i="3"/>
  <c r="BP1328" i="3"/>
  <c r="BP1327" i="3"/>
  <c r="BP1326" i="3"/>
  <c r="BP1325" i="3"/>
  <c r="BP1324" i="3"/>
  <c r="BP1323" i="3"/>
  <c r="BP1322" i="3"/>
  <c r="BP1321" i="3"/>
  <c r="BP1320" i="3"/>
  <c r="BP1319" i="3"/>
  <c r="BP1318" i="3"/>
  <c r="BP1317" i="3"/>
  <c r="BP1316" i="3"/>
  <c r="BP1315" i="3"/>
  <c r="BP1314" i="3"/>
  <c r="BP1313" i="3"/>
  <c r="BP1312" i="3"/>
  <c r="BP1311" i="3"/>
  <c r="BP1310" i="3"/>
  <c r="BP1309" i="3"/>
  <c r="BP1308" i="3"/>
  <c r="BP1307" i="3"/>
  <c r="BP1306" i="3"/>
  <c r="BP1305" i="3"/>
  <c r="BP1304" i="3"/>
  <c r="BP1303" i="3"/>
  <c r="BP1302" i="3"/>
  <c r="BP1301" i="3"/>
  <c r="BP1300" i="3"/>
  <c r="BP1299" i="3"/>
  <c r="BP1298" i="3"/>
  <c r="BP1297" i="3"/>
  <c r="BP1296" i="3"/>
  <c r="BP1295" i="3"/>
  <c r="BP1294" i="3"/>
  <c r="BP1293" i="3"/>
  <c r="BP1292" i="3"/>
  <c r="BP1291" i="3"/>
  <c r="BP1290" i="3"/>
  <c r="BP1289" i="3"/>
  <c r="BP1288" i="3"/>
  <c r="BP1287" i="3"/>
  <c r="BP1286" i="3"/>
  <c r="BP1285" i="3"/>
  <c r="BP1284" i="3"/>
  <c r="BP1283" i="3"/>
  <c r="BP1282" i="3"/>
  <c r="BP1281" i="3"/>
  <c r="BP1280" i="3"/>
  <c r="BP1279" i="3"/>
  <c r="BP1278" i="3"/>
  <c r="BP1277" i="3"/>
  <c r="BP1276" i="3"/>
  <c r="BP1275" i="3"/>
  <c r="BP1274" i="3"/>
  <c r="BP1273" i="3"/>
  <c r="BP1272" i="3"/>
  <c r="BP1271" i="3"/>
  <c r="BP1270" i="3"/>
  <c r="BP1269" i="3"/>
  <c r="BP1268" i="3"/>
  <c r="BP1267" i="3"/>
  <c r="BP1266" i="3"/>
  <c r="BP1265" i="3"/>
  <c r="BP1264" i="3"/>
  <c r="BP1263" i="3"/>
  <c r="BP1262" i="3"/>
  <c r="BP1261" i="3"/>
  <c r="BP1260" i="3"/>
  <c r="BP1259" i="3"/>
  <c r="BP1258" i="3"/>
  <c r="BP1257" i="3"/>
  <c r="BP1256" i="3"/>
  <c r="BP1255" i="3"/>
  <c r="BP1254" i="3"/>
  <c r="BP1253" i="3"/>
  <c r="BP1252" i="3"/>
  <c r="BP1251" i="3"/>
  <c r="BP1250" i="3"/>
  <c r="BP1249" i="3"/>
  <c r="BP1248" i="3"/>
  <c r="BP1247" i="3"/>
  <c r="BP1246" i="3"/>
  <c r="BP1245" i="3"/>
  <c r="BP1244" i="3"/>
  <c r="BP1243" i="3"/>
  <c r="BP1242" i="3"/>
  <c r="BP1241" i="3"/>
  <c r="BP1240" i="3"/>
  <c r="BP1239" i="3"/>
  <c r="BP1238" i="3"/>
  <c r="BP1237" i="3"/>
  <c r="BP1236" i="3"/>
  <c r="BP1235" i="3"/>
  <c r="BP1234" i="3"/>
  <c r="BP1233" i="3"/>
  <c r="BP1232" i="3"/>
  <c r="BP1231" i="3"/>
  <c r="BP1230" i="3"/>
  <c r="BP1229" i="3"/>
  <c r="BP1228" i="3"/>
  <c r="BP1227" i="3"/>
  <c r="BP1226" i="3"/>
  <c r="BP1225" i="3"/>
  <c r="BP1224" i="3"/>
  <c r="BP1223" i="3"/>
  <c r="BP1222" i="3"/>
  <c r="BP1221" i="3"/>
  <c r="BP1220" i="3"/>
  <c r="BP1219" i="3"/>
  <c r="BP1218" i="3"/>
  <c r="BP1217" i="3"/>
  <c r="BP1216" i="3"/>
  <c r="BP1215" i="3"/>
  <c r="BP1214" i="3"/>
  <c r="BP1213" i="3"/>
  <c r="BP1212" i="3"/>
  <c r="BP1211" i="3"/>
  <c r="BP1210" i="3"/>
  <c r="BP1209" i="3"/>
  <c r="BP1208" i="3"/>
  <c r="BP1207" i="3"/>
  <c r="BP1206" i="3"/>
  <c r="BP1205" i="3"/>
  <c r="BP1204" i="3"/>
  <c r="BP1203" i="3"/>
  <c r="BP1202" i="3"/>
  <c r="BP1201" i="3"/>
  <c r="BP1200" i="3"/>
  <c r="BP1199" i="3"/>
  <c r="BP1198" i="3"/>
  <c r="BP1197" i="3"/>
  <c r="BP1196" i="3"/>
  <c r="BP1195" i="3"/>
  <c r="BP1194" i="3"/>
  <c r="BP1193" i="3"/>
  <c r="BP1192" i="3"/>
  <c r="BP1191" i="3"/>
  <c r="BP1190" i="3"/>
  <c r="BP1189" i="3"/>
  <c r="BP1188" i="3"/>
  <c r="BP1187" i="3"/>
  <c r="BP1186" i="3"/>
  <c r="BP1185" i="3"/>
  <c r="BP1184" i="3"/>
  <c r="BP1183" i="3"/>
  <c r="BP1182" i="3"/>
  <c r="BP1181" i="3"/>
  <c r="BP1180" i="3"/>
  <c r="BP1179" i="3"/>
  <c r="BP1178" i="3"/>
  <c r="BP1177" i="3"/>
  <c r="BP1176" i="3"/>
  <c r="BP1175" i="3"/>
  <c r="BP1174" i="3"/>
  <c r="BP1173" i="3"/>
  <c r="BP1172" i="3"/>
  <c r="BP1171" i="3"/>
  <c r="BP1170" i="3"/>
  <c r="BP1169" i="3"/>
  <c r="BP1168" i="3"/>
  <c r="BP1167" i="3"/>
  <c r="BP1166" i="3"/>
  <c r="BP1165" i="3"/>
  <c r="BP1164" i="3"/>
  <c r="BP1163" i="3"/>
  <c r="BP1162" i="3"/>
  <c r="BP1161" i="3"/>
  <c r="BP1160" i="3"/>
  <c r="BP1159" i="3"/>
  <c r="BP1158" i="3"/>
  <c r="BP1157" i="3"/>
  <c r="BP1156" i="3"/>
  <c r="BP1155" i="3"/>
  <c r="BP1154" i="3"/>
  <c r="BP1153" i="3"/>
  <c r="BP1152" i="3"/>
  <c r="BP1151" i="3"/>
  <c r="BP1150" i="3"/>
  <c r="BP1149" i="3"/>
  <c r="BP1148" i="3"/>
  <c r="BP1147" i="3"/>
  <c r="BP1146" i="3"/>
  <c r="BP1145" i="3"/>
  <c r="BP1144" i="3"/>
  <c r="BP1143" i="3"/>
  <c r="BP1142" i="3"/>
  <c r="BP1141" i="3"/>
  <c r="BP1140" i="3"/>
  <c r="BP1139" i="3"/>
  <c r="BP1138" i="3"/>
  <c r="BP1137" i="3"/>
  <c r="BP1136" i="3"/>
  <c r="BP1135" i="3"/>
  <c r="BP1134" i="3"/>
  <c r="BP1133" i="3"/>
  <c r="BP1132" i="3"/>
  <c r="BP1131" i="3"/>
  <c r="BP1130" i="3"/>
  <c r="BP1129" i="3"/>
  <c r="BP1128" i="3"/>
  <c r="BP1127" i="3"/>
  <c r="BP1126" i="3"/>
  <c r="BP1125" i="3"/>
  <c r="BP1124" i="3"/>
  <c r="BP1123" i="3"/>
  <c r="BP1122" i="3"/>
  <c r="BP1121" i="3"/>
  <c r="BP1120" i="3"/>
  <c r="BP1119" i="3"/>
  <c r="BP1118" i="3"/>
  <c r="BP1117" i="3"/>
  <c r="BP1116" i="3"/>
  <c r="BP1115" i="3"/>
  <c r="BP1114" i="3"/>
  <c r="BP1113" i="3"/>
  <c r="BP1112" i="3"/>
  <c r="BP1111" i="3"/>
  <c r="BP1110" i="3"/>
  <c r="BP1109" i="3"/>
  <c r="BP1108" i="3"/>
  <c r="BP1107" i="3"/>
  <c r="BP1106" i="3"/>
  <c r="BP1105" i="3"/>
  <c r="BP1104" i="3"/>
  <c r="BP1103" i="3"/>
  <c r="BP1102" i="3"/>
  <c r="BP1101" i="3"/>
  <c r="BP1100" i="3"/>
  <c r="BP1099" i="3"/>
  <c r="BP1098" i="3"/>
  <c r="BP1097" i="3"/>
  <c r="BP1096" i="3"/>
  <c r="BP1095" i="3"/>
  <c r="BP1094" i="3"/>
  <c r="BP1093" i="3"/>
  <c r="BP1092" i="3"/>
  <c r="BP1091" i="3"/>
  <c r="BP1090" i="3"/>
  <c r="BP1089" i="3"/>
  <c r="BP1088" i="3"/>
  <c r="BP1087" i="3"/>
  <c r="BP1086" i="3"/>
  <c r="BP1085" i="3"/>
  <c r="BP1084" i="3"/>
  <c r="BP1083" i="3"/>
  <c r="BP1082" i="3"/>
  <c r="BP1081" i="3"/>
  <c r="BP1080" i="3"/>
  <c r="BP1079" i="3"/>
  <c r="BP1078" i="3"/>
  <c r="BP1077" i="3"/>
  <c r="BP1076" i="3"/>
  <c r="BP1075" i="3"/>
  <c r="BP1074" i="3"/>
  <c r="BP1073" i="3"/>
  <c r="BP1072" i="3"/>
  <c r="BP1071" i="3"/>
  <c r="BP1070" i="3"/>
  <c r="BP1069" i="3"/>
  <c r="BP1068" i="3"/>
  <c r="BP1067" i="3"/>
  <c r="BP1066" i="3"/>
  <c r="BP1065" i="3"/>
  <c r="BP1064" i="3"/>
  <c r="BP1063" i="3"/>
  <c r="BP1062" i="3"/>
  <c r="BP1061" i="3"/>
  <c r="BP1060" i="3"/>
  <c r="BP1059" i="3"/>
  <c r="BP1058" i="3"/>
  <c r="BP1057" i="3"/>
  <c r="BP1056" i="3"/>
  <c r="BP1055" i="3"/>
  <c r="BP1054" i="3"/>
  <c r="BP1053" i="3"/>
  <c r="BP1052" i="3"/>
  <c r="BP1051" i="3"/>
  <c r="BP1050" i="3"/>
  <c r="BP1049" i="3"/>
  <c r="BP1048" i="3"/>
  <c r="BP1047" i="3"/>
  <c r="BP1046" i="3"/>
  <c r="BP1045" i="3"/>
  <c r="BP1044" i="3"/>
  <c r="BP1043" i="3"/>
  <c r="BP1042" i="3"/>
  <c r="BP1041" i="3"/>
  <c r="BP1040" i="3"/>
  <c r="BP1039" i="3"/>
  <c r="BP1038" i="3"/>
  <c r="BP1037" i="3"/>
  <c r="BP1036" i="3"/>
  <c r="BP1035" i="3"/>
  <c r="BP1034" i="3"/>
  <c r="BP1033" i="3"/>
  <c r="BP1032" i="3"/>
  <c r="BP1031" i="3"/>
  <c r="BP1030" i="3"/>
  <c r="BP1029" i="3"/>
  <c r="BP1028" i="3"/>
  <c r="BP1027" i="3"/>
  <c r="BP1026" i="3"/>
  <c r="BP1025" i="3"/>
  <c r="BP1024" i="3"/>
  <c r="BP1023" i="3"/>
  <c r="BP1022" i="3"/>
  <c r="BP1021" i="3"/>
  <c r="BP1020" i="3"/>
  <c r="BP1019" i="3"/>
  <c r="BP1018" i="3"/>
  <c r="BP1017" i="3"/>
  <c r="BP1016" i="3"/>
  <c r="BP1015" i="3"/>
  <c r="BP1014" i="3"/>
  <c r="BP1013" i="3"/>
  <c r="BP1012" i="3"/>
  <c r="BP1011" i="3"/>
  <c r="BP1010" i="3"/>
  <c r="BP1009" i="3"/>
  <c r="BP1008" i="3"/>
  <c r="BP1007" i="3"/>
  <c r="BP1006" i="3"/>
  <c r="BP1005" i="3"/>
  <c r="BP1004" i="3"/>
  <c r="BP1003" i="3"/>
  <c r="BP1002" i="3"/>
  <c r="BP1001" i="3"/>
  <c r="BP1000" i="3"/>
  <c r="BP999" i="3"/>
  <c r="BP998" i="3"/>
  <c r="BP997" i="3"/>
  <c r="BP996" i="3"/>
  <c r="BP995" i="3"/>
  <c r="BP994" i="3"/>
  <c r="BP993" i="3"/>
  <c r="BP992" i="3"/>
  <c r="BP991" i="3"/>
  <c r="BP990" i="3"/>
  <c r="BP989" i="3"/>
  <c r="BP988" i="3"/>
  <c r="BP987" i="3"/>
  <c r="BP986" i="3"/>
  <c r="BP985" i="3"/>
  <c r="BP984" i="3"/>
  <c r="BP983" i="3"/>
  <c r="BP982" i="3"/>
  <c r="BP981" i="3"/>
  <c r="BP980" i="3"/>
  <c r="BP979" i="3"/>
  <c r="BP978" i="3"/>
  <c r="BP977" i="3"/>
  <c r="BP976" i="3"/>
  <c r="BP975" i="3"/>
  <c r="BP974" i="3"/>
  <c r="BP973" i="3"/>
  <c r="BP972" i="3"/>
  <c r="BP971" i="3"/>
  <c r="BP970" i="3"/>
  <c r="BP969" i="3"/>
  <c r="BP968" i="3"/>
  <c r="BP967" i="3"/>
  <c r="BP966" i="3"/>
  <c r="BP965" i="3"/>
  <c r="BP964" i="3"/>
  <c r="BP963" i="3"/>
  <c r="BP962" i="3"/>
  <c r="BP961" i="3"/>
  <c r="BP960" i="3"/>
  <c r="BP959" i="3"/>
  <c r="BP958" i="3"/>
  <c r="BP957" i="3"/>
  <c r="BP956" i="3"/>
  <c r="BP955" i="3"/>
  <c r="BP954" i="3"/>
  <c r="BP953" i="3"/>
  <c r="BP952" i="3"/>
  <c r="BP951" i="3"/>
  <c r="BP950" i="3"/>
  <c r="BP949" i="3"/>
  <c r="BP948" i="3"/>
  <c r="BP947" i="3"/>
  <c r="BP946" i="3"/>
  <c r="BP945" i="3"/>
  <c r="BP944" i="3"/>
  <c r="BP943" i="3"/>
  <c r="BP942" i="3"/>
  <c r="BP941" i="3"/>
  <c r="BP940" i="3"/>
  <c r="BP939" i="3"/>
  <c r="BP938" i="3"/>
  <c r="BP937" i="3"/>
  <c r="BP936" i="3"/>
  <c r="BP935" i="3"/>
  <c r="BP934" i="3"/>
  <c r="BP933" i="3"/>
  <c r="BP932" i="3"/>
  <c r="BP931" i="3"/>
  <c r="BP930" i="3"/>
  <c r="BP929" i="3"/>
  <c r="BP928" i="3"/>
  <c r="BP927" i="3"/>
  <c r="BP926" i="3"/>
  <c r="BP925" i="3"/>
  <c r="BP924" i="3"/>
  <c r="BP923" i="3"/>
  <c r="BP922" i="3"/>
  <c r="BP921" i="3"/>
  <c r="BP920" i="3"/>
  <c r="BP919" i="3"/>
  <c r="BP918" i="3"/>
  <c r="BP917" i="3"/>
  <c r="BP916" i="3"/>
  <c r="BP915" i="3"/>
  <c r="BP914" i="3"/>
  <c r="BP913" i="3"/>
  <c r="BP912" i="3"/>
  <c r="BP911" i="3"/>
  <c r="BP910" i="3"/>
  <c r="BP909" i="3"/>
  <c r="BP908" i="3"/>
  <c r="BP907" i="3"/>
  <c r="BP906" i="3"/>
  <c r="BP905" i="3"/>
  <c r="BP904" i="3"/>
  <c r="BP903" i="3"/>
  <c r="BP902" i="3"/>
  <c r="BP901" i="3"/>
  <c r="BP900" i="3"/>
  <c r="BP899" i="3"/>
  <c r="BP898" i="3"/>
  <c r="BP897" i="3"/>
  <c r="BP896" i="3"/>
  <c r="BP895" i="3"/>
  <c r="BP894" i="3"/>
  <c r="BP893" i="3"/>
  <c r="BP892" i="3"/>
  <c r="BP891" i="3"/>
  <c r="BP890" i="3"/>
  <c r="BP889" i="3"/>
  <c r="BP888" i="3"/>
  <c r="BP887" i="3"/>
  <c r="BP886" i="3"/>
  <c r="BP885" i="3"/>
  <c r="BP884" i="3"/>
  <c r="BP883" i="3"/>
  <c r="BP882" i="3"/>
  <c r="BP881" i="3"/>
  <c r="BP880" i="3"/>
  <c r="BP879" i="3"/>
  <c r="BP878" i="3"/>
  <c r="BP877" i="3"/>
  <c r="BP876" i="3"/>
  <c r="BP875" i="3"/>
  <c r="BP874" i="3"/>
  <c r="BP873" i="3"/>
  <c r="BP872" i="3"/>
  <c r="BP871" i="3"/>
  <c r="BP870" i="3"/>
  <c r="BP869" i="3"/>
  <c r="BP868" i="3"/>
  <c r="BP867" i="3"/>
  <c r="BP866" i="3"/>
  <c r="BP865" i="3"/>
  <c r="BP864" i="3"/>
  <c r="BP863" i="3"/>
  <c r="BP862" i="3"/>
  <c r="BP861" i="3"/>
  <c r="BP860" i="3"/>
  <c r="BP859" i="3"/>
  <c r="BP858" i="3"/>
  <c r="BP857" i="3"/>
  <c r="BP856" i="3"/>
  <c r="BP855" i="3"/>
  <c r="BP854" i="3"/>
  <c r="BP853" i="3"/>
  <c r="BP852" i="3"/>
  <c r="BP851" i="3"/>
  <c r="BP850" i="3"/>
  <c r="BP849" i="3"/>
  <c r="BP848" i="3"/>
  <c r="BP847" i="3"/>
  <c r="BP846" i="3"/>
  <c r="BP845" i="3"/>
  <c r="BP844" i="3"/>
  <c r="BP843" i="3"/>
  <c r="BP842" i="3"/>
  <c r="BP841" i="3"/>
  <c r="BP840" i="3"/>
  <c r="BP839" i="3"/>
  <c r="BP838" i="3"/>
  <c r="BP837" i="3"/>
  <c r="BP836" i="3"/>
  <c r="BP835" i="3"/>
  <c r="BP834" i="3"/>
  <c r="BP833" i="3"/>
  <c r="BP832" i="3"/>
  <c r="BP831" i="3"/>
  <c r="BP830" i="3"/>
  <c r="BP829" i="3"/>
  <c r="BP828" i="3"/>
  <c r="BP827" i="3"/>
  <c r="BP826" i="3"/>
  <c r="BP825" i="3"/>
  <c r="BP824" i="3"/>
  <c r="BP823" i="3"/>
  <c r="BP822" i="3"/>
  <c r="BP821" i="3"/>
  <c r="BP820" i="3"/>
  <c r="BP819" i="3"/>
  <c r="BP818" i="3"/>
  <c r="BP817" i="3"/>
  <c r="BP816" i="3"/>
  <c r="BP815" i="3"/>
  <c r="BP814" i="3"/>
  <c r="BP813" i="3"/>
  <c r="BP812" i="3"/>
  <c r="BP811" i="3"/>
  <c r="BP810" i="3"/>
  <c r="BP809" i="3"/>
  <c r="BP808" i="3"/>
  <c r="BP807" i="3"/>
  <c r="BP806" i="3"/>
  <c r="BP805" i="3"/>
  <c r="BP804" i="3"/>
  <c r="BP803" i="3"/>
  <c r="BP802" i="3"/>
  <c r="BP801" i="3"/>
  <c r="BP800" i="3"/>
  <c r="BP799" i="3"/>
  <c r="BP798" i="3"/>
  <c r="BP797" i="3"/>
  <c r="BP796" i="3"/>
  <c r="BP795" i="3"/>
  <c r="BP794" i="3"/>
  <c r="BP793" i="3"/>
  <c r="BP792" i="3"/>
  <c r="BP791" i="3"/>
  <c r="BP790" i="3"/>
  <c r="BP789" i="3"/>
  <c r="BP788" i="3"/>
  <c r="BP787" i="3"/>
  <c r="BP786" i="3"/>
  <c r="BP785" i="3"/>
  <c r="BP784" i="3"/>
  <c r="BP783" i="3"/>
  <c r="BP782" i="3"/>
  <c r="BP781" i="3"/>
  <c r="BP780" i="3"/>
  <c r="BP779" i="3"/>
  <c r="BP778" i="3"/>
  <c r="BP777" i="3"/>
  <c r="BP776" i="3"/>
  <c r="BP775" i="3"/>
  <c r="BP774" i="3"/>
  <c r="BP773" i="3"/>
  <c r="BP772" i="3"/>
  <c r="BP771" i="3"/>
  <c r="BP770" i="3"/>
  <c r="BP769" i="3"/>
  <c r="BP768" i="3"/>
  <c r="BP767" i="3"/>
  <c r="BP766" i="3"/>
  <c r="BP765" i="3"/>
  <c r="BP764" i="3"/>
  <c r="BP763" i="3"/>
  <c r="BP762" i="3"/>
  <c r="BP761" i="3"/>
  <c r="BP760" i="3"/>
  <c r="BP759" i="3"/>
  <c r="BP758" i="3"/>
  <c r="BP757" i="3"/>
  <c r="BP756" i="3"/>
  <c r="BP755" i="3"/>
  <c r="BP754" i="3"/>
  <c r="BP753" i="3"/>
  <c r="BP752" i="3"/>
  <c r="BP751" i="3"/>
  <c r="BP750" i="3"/>
  <c r="BP749" i="3"/>
  <c r="BP748" i="3"/>
  <c r="BP747" i="3"/>
  <c r="BP746" i="3"/>
  <c r="BP745" i="3"/>
  <c r="BP744" i="3"/>
  <c r="BP743" i="3"/>
  <c r="BP742" i="3"/>
  <c r="BP741" i="3"/>
  <c r="BP740" i="3"/>
  <c r="BP739" i="3"/>
  <c r="BP738" i="3"/>
  <c r="BP737" i="3"/>
  <c r="BP736" i="3"/>
  <c r="BP735" i="3"/>
  <c r="BP734" i="3"/>
  <c r="BP733" i="3"/>
  <c r="BP732" i="3"/>
  <c r="BP731" i="3"/>
  <c r="BP730" i="3"/>
  <c r="BP729" i="3"/>
  <c r="BP728" i="3"/>
  <c r="BP727" i="3"/>
  <c r="BP726" i="3"/>
  <c r="BP725" i="3"/>
  <c r="BP724" i="3"/>
  <c r="BP723" i="3"/>
  <c r="BP722" i="3"/>
  <c r="BP721" i="3"/>
  <c r="BP720" i="3"/>
  <c r="BP719" i="3"/>
  <c r="BP718" i="3"/>
  <c r="BP717" i="3"/>
  <c r="BP716" i="3"/>
  <c r="BP715" i="3"/>
  <c r="BP714" i="3"/>
  <c r="BP713" i="3"/>
  <c r="BP712" i="3"/>
  <c r="BP711" i="3"/>
  <c r="BP710" i="3"/>
  <c r="BP709" i="3"/>
  <c r="BP708" i="3"/>
  <c r="BP707" i="3"/>
  <c r="BP706" i="3"/>
  <c r="BP705" i="3"/>
  <c r="BP704" i="3"/>
  <c r="BP703" i="3"/>
  <c r="BP702" i="3"/>
  <c r="BP701" i="3"/>
  <c r="BP700" i="3"/>
  <c r="BP699" i="3"/>
  <c r="BP698" i="3"/>
  <c r="BP697" i="3"/>
  <c r="BP696" i="3"/>
  <c r="BP695" i="3"/>
  <c r="BP694" i="3"/>
  <c r="BP693" i="3"/>
  <c r="BP692" i="3"/>
  <c r="BP691" i="3"/>
  <c r="BP690" i="3"/>
  <c r="BP689" i="3"/>
  <c r="BP688" i="3"/>
  <c r="BP687" i="3"/>
  <c r="BP686" i="3"/>
  <c r="BP685" i="3"/>
  <c r="BP684" i="3"/>
  <c r="BP683" i="3"/>
  <c r="BP682" i="3"/>
  <c r="BP681" i="3"/>
  <c r="BP680" i="3"/>
  <c r="BP679" i="3"/>
  <c r="BP678" i="3"/>
  <c r="BP677" i="3"/>
  <c r="BP676" i="3"/>
  <c r="BP675" i="3"/>
  <c r="BP674" i="3"/>
  <c r="BP673" i="3"/>
  <c r="BP672" i="3"/>
  <c r="BP671" i="3"/>
  <c r="BP670" i="3"/>
  <c r="BP669" i="3"/>
  <c r="BP668" i="3"/>
  <c r="BP667" i="3"/>
  <c r="BP666" i="3"/>
  <c r="BP665" i="3"/>
  <c r="BP664" i="3"/>
  <c r="BP663" i="3"/>
  <c r="BP662" i="3"/>
  <c r="BP661" i="3"/>
  <c r="BP660" i="3"/>
  <c r="BP659" i="3"/>
  <c r="BP658" i="3"/>
  <c r="BP657" i="3"/>
  <c r="BP656" i="3"/>
  <c r="BP655" i="3"/>
  <c r="BP654" i="3"/>
  <c r="BP653" i="3"/>
  <c r="BP652" i="3"/>
  <c r="BP651" i="3"/>
  <c r="BP650" i="3"/>
  <c r="BP649" i="3"/>
  <c r="BP648" i="3"/>
  <c r="BP647" i="3"/>
  <c r="BP646" i="3"/>
  <c r="BP645" i="3"/>
  <c r="BP644" i="3"/>
  <c r="BP643" i="3"/>
  <c r="BP642" i="3"/>
  <c r="BP641" i="3"/>
  <c r="BP640" i="3"/>
  <c r="BP639" i="3"/>
  <c r="BP638" i="3"/>
  <c r="BP637" i="3"/>
  <c r="BP636" i="3"/>
  <c r="BP635" i="3"/>
  <c r="BP634" i="3"/>
  <c r="BP633" i="3"/>
  <c r="BP632" i="3"/>
  <c r="BP631" i="3"/>
  <c r="BP630" i="3"/>
  <c r="BP629" i="3"/>
  <c r="BP628" i="3"/>
  <c r="BP627" i="3"/>
  <c r="BP626" i="3"/>
  <c r="BP625" i="3"/>
  <c r="BP624" i="3"/>
  <c r="BP623" i="3"/>
  <c r="BP622" i="3"/>
  <c r="BP621" i="3"/>
  <c r="BP620" i="3"/>
  <c r="BP619" i="3"/>
  <c r="BP618" i="3"/>
  <c r="BP617" i="3"/>
  <c r="BP616" i="3"/>
  <c r="BP615" i="3"/>
  <c r="BP614" i="3"/>
  <c r="BP613" i="3"/>
  <c r="BP612" i="3"/>
  <c r="BP611" i="3"/>
  <c r="BP610" i="3"/>
  <c r="BP609" i="3"/>
  <c r="BP608" i="3"/>
  <c r="BP607" i="3"/>
  <c r="BP606" i="3"/>
  <c r="BP605" i="3"/>
  <c r="BP604" i="3"/>
  <c r="BP603" i="3"/>
  <c r="BP602" i="3"/>
  <c r="BP601" i="3"/>
  <c r="BP600" i="3"/>
  <c r="BP599" i="3"/>
  <c r="BP598" i="3"/>
  <c r="BP597" i="3"/>
  <c r="BP596" i="3"/>
  <c r="BP595" i="3"/>
  <c r="BP594" i="3"/>
  <c r="BP593" i="3"/>
  <c r="BP592" i="3"/>
  <c r="BP591" i="3"/>
  <c r="BP590" i="3"/>
  <c r="BP589" i="3"/>
  <c r="BP588" i="3"/>
  <c r="BP587" i="3"/>
  <c r="BP586" i="3"/>
  <c r="BP585" i="3"/>
  <c r="BP584" i="3"/>
  <c r="BP583" i="3"/>
  <c r="BP582" i="3"/>
  <c r="BP581" i="3"/>
  <c r="BP580" i="3"/>
  <c r="BP579" i="3"/>
  <c r="BP578" i="3"/>
  <c r="BP577" i="3"/>
  <c r="BP576" i="3"/>
  <c r="BP575" i="3"/>
  <c r="BP574" i="3"/>
  <c r="BP573" i="3"/>
  <c r="BP572" i="3"/>
  <c r="BP571" i="3"/>
  <c r="BP570" i="3"/>
  <c r="BP569" i="3"/>
  <c r="BP568" i="3"/>
  <c r="BP567" i="3"/>
  <c r="BP566" i="3"/>
  <c r="BP565" i="3"/>
  <c r="BP564" i="3"/>
  <c r="BP563" i="3"/>
  <c r="BP562" i="3"/>
  <c r="BP561" i="3"/>
  <c r="BP560" i="3"/>
  <c r="BP559" i="3"/>
  <c r="BP558" i="3"/>
  <c r="BP557" i="3"/>
  <c r="BP556" i="3"/>
  <c r="BP555" i="3"/>
  <c r="BP554" i="3"/>
  <c r="BP553" i="3"/>
  <c r="BP552" i="3"/>
  <c r="BP551" i="3"/>
  <c r="BP550" i="3"/>
  <c r="BP549" i="3"/>
  <c r="BP548" i="3"/>
  <c r="BP547" i="3"/>
  <c r="BP546" i="3"/>
  <c r="BP545" i="3"/>
  <c r="BP544" i="3"/>
  <c r="BP543" i="3"/>
  <c r="BP542" i="3"/>
  <c r="BP541" i="3"/>
  <c r="BP540" i="3"/>
  <c r="BP539" i="3"/>
  <c r="BP538" i="3"/>
  <c r="BP537" i="3"/>
  <c r="BP536" i="3"/>
  <c r="BP535" i="3"/>
  <c r="BP534" i="3"/>
  <c r="BP533" i="3"/>
  <c r="BP532" i="3"/>
  <c r="BP531" i="3"/>
  <c r="BP530" i="3"/>
  <c r="BP529" i="3"/>
  <c r="BP528" i="3"/>
  <c r="BP527" i="3"/>
  <c r="BP526" i="3"/>
  <c r="BP525" i="3"/>
  <c r="BP524" i="3"/>
  <c r="BP523" i="3"/>
  <c r="BP522" i="3"/>
  <c r="BP521" i="3"/>
  <c r="BP520" i="3"/>
  <c r="BP519" i="3"/>
  <c r="BP518" i="3"/>
  <c r="BP517" i="3"/>
  <c r="BP516" i="3"/>
  <c r="BP515" i="3"/>
  <c r="BP514" i="3"/>
  <c r="BP513" i="3"/>
  <c r="BP512" i="3"/>
  <c r="BP511" i="3"/>
  <c r="BP510" i="3"/>
  <c r="BP509" i="3"/>
  <c r="BP508" i="3"/>
  <c r="BP507" i="3"/>
  <c r="BP506" i="3"/>
  <c r="BP505" i="3"/>
  <c r="BP504" i="3"/>
  <c r="BP503" i="3"/>
  <c r="BP502" i="3"/>
  <c r="BP501" i="3"/>
  <c r="BP500" i="3"/>
  <c r="BP499" i="3"/>
  <c r="BP498" i="3"/>
  <c r="BP497" i="3"/>
  <c r="BP496" i="3"/>
  <c r="BP495" i="3"/>
  <c r="BP494" i="3"/>
  <c r="BP493" i="3"/>
  <c r="BP492" i="3"/>
  <c r="BP491" i="3"/>
  <c r="BP490" i="3"/>
  <c r="BP489" i="3"/>
  <c r="BP488" i="3"/>
  <c r="BP487" i="3"/>
  <c r="BP486" i="3"/>
  <c r="BP485" i="3"/>
  <c r="BP484" i="3"/>
  <c r="BP483" i="3"/>
  <c r="BP482" i="3"/>
  <c r="BP481" i="3"/>
  <c r="BP480" i="3"/>
  <c r="BP479" i="3"/>
  <c r="BP478" i="3"/>
  <c r="BP477" i="3"/>
  <c r="BP476" i="3"/>
  <c r="BP475" i="3"/>
  <c r="BP474" i="3"/>
  <c r="BP473" i="3"/>
  <c r="BP472" i="3"/>
  <c r="BP471" i="3"/>
  <c r="BP470" i="3"/>
  <c r="BP469" i="3"/>
  <c r="BP468" i="3"/>
  <c r="BP467" i="3"/>
  <c r="BP466" i="3"/>
  <c r="BP465" i="3"/>
  <c r="BP464" i="3"/>
  <c r="BP463" i="3"/>
  <c r="BP462" i="3"/>
  <c r="BP461" i="3"/>
  <c r="BP460" i="3"/>
  <c r="BP459" i="3"/>
  <c r="BP458" i="3"/>
  <c r="BP457" i="3"/>
  <c r="BP456" i="3"/>
  <c r="BP455" i="3"/>
  <c r="BP454" i="3"/>
  <c r="BP453" i="3"/>
  <c r="BP452" i="3"/>
  <c r="BP451" i="3"/>
  <c r="BP450" i="3"/>
  <c r="BP449" i="3"/>
  <c r="BP448" i="3"/>
  <c r="BP447" i="3"/>
  <c r="BP446" i="3"/>
  <c r="BP445" i="3"/>
  <c r="BP444" i="3"/>
  <c r="BP443" i="3"/>
  <c r="BP442" i="3"/>
  <c r="BP441" i="3"/>
  <c r="BP440" i="3"/>
  <c r="BP439" i="3"/>
  <c r="BP438" i="3"/>
  <c r="BP437" i="3"/>
  <c r="BP436" i="3"/>
  <c r="BP435" i="3"/>
  <c r="BP434" i="3"/>
  <c r="BP433" i="3"/>
  <c r="BP432" i="3"/>
  <c r="BP431" i="3"/>
  <c r="BP430" i="3"/>
  <c r="BP429" i="3"/>
  <c r="BP428" i="3"/>
  <c r="BP427" i="3"/>
  <c r="BP426" i="3"/>
  <c r="BP425" i="3"/>
  <c r="BP424" i="3"/>
  <c r="BP423" i="3"/>
  <c r="BP422" i="3"/>
  <c r="BP421" i="3"/>
  <c r="BP420" i="3"/>
  <c r="BP419" i="3"/>
  <c r="BP418" i="3"/>
  <c r="BP417" i="3"/>
  <c r="BP416" i="3"/>
  <c r="BP415" i="3"/>
  <c r="BP414" i="3"/>
  <c r="BP413" i="3"/>
  <c r="BP412" i="3"/>
  <c r="BP411" i="3"/>
  <c r="BP410" i="3"/>
  <c r="BP409" i="3"/>
  <c r="BP408" i="3"/>
  <c r="BP407" i="3"/>
  <c r="BP406" i="3"/>
  <c r="BP405" i="3"/>
  <c r="BP404" i="3"/>
  <c r="BP403" i="3"/>
  <c r="BP402" i="3"/>
  <c r="BP401" i="3"/>
  <c r="BP400" i="3"/>
  <c r="BP399" i="3"/>
  <c r="BP398" i="3"/>
  <c r="BP397" i="3"/>
  <c r="BP396" i="3"/>
  <c r="BP395" i="3"/>
  <c r="BP394" i="3"/>
  <c r="BP393" i="3"/>
  <c r="BP392" i="3"/>
  <c r="BP391" i="3"/>
  <c r="BP390" i="3"/>
  <c r="BP389" i="3"/>
  <c r="BP388" i="3"/>
  <c r="BP387" i="3"/>
  <c r="BP386" i="3"/>
  <c r="BP385" i="3"/>
  <c r="BP384" i="3"/>
  <c r="BP383" i="3"/>
  <c r="BP382" i="3"/>
  <c r="BP381" i="3"/>
  <c r="BP380" i="3"/>
  <c r="BP379" i="3"/>
  <c r="BP378" i="3"/>
  <c r="BP377" i="3"/>
  <c r="BP376" i="3"/>
  <c r="BP375" i="3"/>
  <c r="BP374" i="3"/>
  <c r="BP373" i="3"/>
  <c r="BP372" i="3"/>
  <c r="BP371" i="3"/>
  <c r="BP370" i="3"/>
  <c r="BP369" i="3"/>
  <c r="BP368" i="3"/>
  <c r="BP367" i="3"/>
  <c r="BP366" i="3"/>
  <c r="BP365" i="3"/>
  <c r="BP364" i="3"/>
  <c r="BP363" i="3"/>
  <c r="BP362" i="3"/>
  <c r="BP361" i="3"/>
  <c r="BP360" i="3"/>
  <c r="BP359" i="3"/>
  <c r="BP358" i="3"/>
  <c r="BP357" i="3"/>
  <c r="BP356" i="3"/>
  <c r="BP355" i="3"/>
  <c r="BP354" i="3"/>
  <c r="BP353" i="3"/>
  <c r="BP352" i="3"/>
  <c r="BP351" i="3"/>
  <c r="BP350" i="3"/>
  <c r="BP349" i="3"/>
  <c r="BP348" i="3"/>
  <c r="BP347" i="3"/>
  <c r="BP346" i="3"/>
  <c r="BP345" i="3"/>
  <c r="BP344" i="3"/>
  <c r="BP343" i="3"/>
  <c r="BP342" i="3"/>
  <c r="BP341" i="3"/>
  <c r="BP340" i="3"/>
  <c r="BP339" i="3"/>
  <c r="BP338" i="3"/>
  <c r="BP337" i="3"/>
  <c r="BP336" i="3"/>
  <c r="BP335" i="3"/>
  <c r="BP334" i="3"/>
  <c r="BP333" i="3"/>
  <c r="BP332" i="3"/>
  <c r="BP331" i="3"/>
  <c r="BP330" i="3"/>
  <c r="BP329" i="3"/>
  <c r="BP328" i="3"/>
  <c r="BP327" i="3"/>
  <c r="BP326" i="3"/>
  <c r="BP325" i="3"/>
  <c r="BP324" i="3"/>
  <c r="BP323" i="3"/>
  <c r="BP322" i="3"/>
  <c r="BP321" i="3"/>
  <c r="BP320" i="3"/>
  <c r="BP319" i="3"/>
  <c r="BP318" i="3"/>
  <c r="BP317" i="3"/>
  <c r="BP316" i="3"/>
  <c r="BP315" i="3"/>
  <c r="BP314" i="3"/>
  <c r="BP313" i="3"/>
  <c r="BP312" i="3"/>
  <c r="BP311" i="3"/>
  <c r="BP310" i="3"/>
  <c r="BP309" i="3"/>
  <c r="BP308" i="3"/>
  <c r="BP307" i="3"/>
  <c r="BP306" i="3"/>
  <c r="BP305" i="3"/>
  <c r="BP304" i="3"/>
  <c r="BP303" i="3"/>
  <c r="BP302" i="3"/>
  <c r="BP301" i="3"/>
  <c r="BP300" i="3"/>
  <c r="BP299" i="3"/>
  <c r="BP298" i="3"/>
  <c r="BP297" i="3"/>
  <c r="BP296" i="3"/>
  <c r="BP295" i="3"/>
  <c r="BP294" i="3"/>
  <c r="BP293" i="3"/>
  <c r="BP292" i="3"/>
  <c r="BP291" i="3"/>
  <c r="BP290" i="3"/>
  <c r="BP289" i="3"/>
  <c r="BP288" i="3"/>
  <c r="BP287" i="3"/>
  <c r="BP286" i="3"/>
  <c r="BP285" i="3"/>
  <c r="BP284" i="3"/>
  <c r="BP283" i="3"/>
  <c r="BP282" i="3"/>
  <c r="BP281" i="3"/>
  <c r="BP280" i="3"/>
  <c r="BP279" i="3"/>
  <c r="BP278" i="3"/>
  <c r="BP277" i="3"/>
  <c r="BP276" i="3"/>
  <c r="BP275" i="3"/>
  <c r="BP274" i="3"/>
  <c r="BP273" i="3"/>
  <c r="BP272" i="3"/>
  <c r="BP271" i="3"/>
  <c r="BP270" i="3"/>
  <c r="BP269" i="3"/>
  <c r="BP268" i="3"/>
  <c r="BP267" i="3"/>
  <c r="BP266" i="3"/>
  <c r="BP265" i="3"/>
  <c r="BP264" i="3"/>
  <c r="BP263" i="3"/>
  <c r="BP262" i="3"/>
  <c r="BP261" i="3"/>
  <c r="BP260" i="3"/>
  <c r="BP259" i="3"/>
  <c r="BP258" i="3"/>
  <c r="BP257" i="3"/>
  <c r="BP256" i="3"/>
  <c r="BP255" i="3"/>
  <c r="BP254" i="3"/>
  <c r="BP253" i="3"/>
  <c r="BP252" i="3"/>
  <c r="BP251" i="3"/>
  <c r="BP250" i="3"/>
  <c r="BP249" i="3"/>
  <c r="BP248" i="3"/>
  <c r="BP247" i="3"/>
  <c r="BP246" i="3"/>
  <c r="BP245" i="3"/>
  <c r="BP244" i="3"/>
  <c r="BP243" i="3"/>
  <c r="BP242" i="3"/>
  <c r="BP241" i="3"/>
  <c r="BP240" i="3"/>
  <c r="BP239" i="3"/>
  <c r="BP238" i="3"/>
  <c r="BP237" i="3"/>
  <c r="BP236" i="3"/>
  <c r="BP235" i="3"/>
  <c r="BP234" i="3"/>
  <c r="BP233" i="3"/>
  <c r="BP232" i="3"/>
  <c r="BP231" i="3"/>
  <c r="BP230" i="3"/>
  <c r="BP229" i="3"/>
  <c r="BP228" i="3"/>
  <c r="BP227" i="3"/>
  <c r="BP226" i="3"/>
  <c r="BP225" i="3"/>
  <c r="BP224" i="3"/>
  <c r="BP223" i="3"/>
  <c r="BP222" i="3"/>
  <c r="BP221" i="3"/>
  <c r="BP220" i="3"/>
  <c r="BP219" i="3"/>
  <c r="BP218" i="3"/>
  <c r="BP217" i="3"/>
  <c r="BP216" i="3"/>
  <c r="BP215" i="3"/>
  <c r="BP214" i="3"/>
  <c r="BP213" i="3"/>
  <c r="BP212" i="3"/>
  <c r="BP211" i="3"/>
  <c r="BP210" i="3"/>
  <c r="BP209" i="3"/>
  <c r="BP208" i="3"/>
  <c r="BP207" i="3"/>
  <c r="BP206" i="3"/>
  <c r="BP205" i="3"/>
  <c r="BP204" i="3"/>
  <c r="BP203" i="3"/>
  <c r="BP202" i="3"/>
  <c r="BP201" i="3"/>
  <c r="BP200" i="3"/>
  <c r="BP199" i="3"/>
  <c r="BP198" i="3"/>
  <c r="BP197" i="3"/>
  <c r="BP196" i="3"/>
  <c r="BP195" i="3"/>
  <c r="BP194" i="3"/>
  <c r="BP193" i="3"/>
  <c r="BP192" i="3"/>
  <c r="BP191" i="3"/>
  <c r="BP190" i="3"/>
  <c r="BP189" i="3"/>
  <c r="BP188" i="3"/>
  <c r="BP187" i="3"/>
  <c r="BP186" i="3"/>
  <c r="BP185" i="3"/>
  <c r="BP184" i="3"/>
  <c r="BP183" i="3"/>
  <c r="BP182" i="3"/>
  <c r="BP181" i="3"/>
  <c r="BP180" i="3"/>
  <c r="BP179" i="3"/>
  <c r="BP178" i="3"/>
  <c r="BP177" i="3"/>
  <c r="BP176" i="3"/>
  <c r="BP175" i="3"/>
  <c r="BP174" i="3"/>
  <c r="BP173" i="3"/>
  <c r="BP172" i="3"/>
  <c r="BP171" i="3"/>
  <c r="BP170" i="3"/>
  <c r="BP169" i="3"/>
  <c r="BP168" i="3"/>
  <c r="BP167" i="3"/>
  <c r="BP166" i="3"/>
  <c r="BP165" i="3"/>
  <c r="BP164" i="3"/>
  <c r="BP163" i="3"/>
  <c r="BP162" i="3"/>
  <c r="BP161" i="3"/>
  <c r="BP160" i="3"/>
  <c r="BP159" i="3"/>
  <c r="BP158" i="3"/>
  <c r="BP157" i="3"/>
  <c r="BP156" i="3"/>
  <c r="BP155" i="3"/>
  <c r="BP154" i="3"/>
  <c r="BP153" i="3"/>
  <c r="BP152" i="3"/>
  <c r="BP151" i="3"/>
  <c r="BP150" i="3"/>
  <c r="BP149" i="3"/>
  <c r="BP148" i="3"/>
  <c r="BP147" i="3"/>
  <c r="BP146" i="3"/>
  <c r="BP145" i="3"/>
  <c r="BP144" i="3"/>
  <c r="BP143" i="3"/>
  <c r="BP142" i="3"/>
  <c r="BP141" i="3"/>
  <c r="BP140" i="3"/>
  <c r="BP139" i="3"/>
  <c r="BP138" i="3"/>
  <c r="BP137" i="3"/>
  <c r="BP136" i="3"/>
  <c r="BP135" i="3"/>
  <c r="BP134" i="3"/>
  <c r="BP133" i="3"/>
  <c r="BP132" i="3"/>
  <c r="BP131" i="3"/>
  <c r="BP130" i="3"/>
  <c r="BP129" i="3"/>
  <c r="BP128" i="3"/>
  <c r="BP127" i="3"/>
  <c r="BP126" i="3"/>
  <c r="BP125" i="3"/>
  <c r="BP124" i="3"/>
  <c r="BP123" i="3"/>
  <c r="BP122" i="3"/>
  <c r="BP121" i="3"/>
  <c r="BP120" i="3"/>
  <c r="BP119" i="3"/>
  <c r="BP118" i="3"/>
  <c r="BP117" i="3"/>
  <c r="BP116" i="3"/>
  <c r="BP115" i="3"/>
  <c r="BP114" i="3"/>
  <c r="BP113" i="3"/>
  <c r="BP112" i="3"/>
  <c r="BP111" i="3"/>
  <c r="BP110" i="3"/>
  <c r="BP109" i="3"/>
  <c r="BP108" i="3"/>
  <c r="BP107" i="3"/>
  <c r="BP106" i="3"/>
  <c r="BP105" i="3"/>
  <c r="BP104" i="3"/>
  <c r="BP103" i="3"/>
  <c r="BP102" i="3"/>
  <c r="BP101" i="3"/>
  <c r="BP100" i="3"/>
  <c r="BP99" i="3"/>
  <c r="BP98" i="3"/>
  <c r="BP97" i="3"/>
  <c r="BP96" i="3"/>
  <c r="BP95" i="3"/>
  <c r="BP94" i="3"/>
  <c r="BP93" i="3"/>
  <c r="BP92" i="3"/>
  <c r="BP91" i="3"/>
  <c r="BP90" i="3"/>
  <c r="BP89" i="3"/>
  <c r="BP88" i="3"/>
  <c r="BP87" i="3"/>
  <c r="BP86" i="3"/>
  <c r="BP85" i="3"/>
  <c r="BP84" i="3"/>
  <c r="BP83" i="3"/>
  <c r="BP82" i="3"/>
  <c r="BP81" i="3"/>
  <c r="BP80" i="3"/>
  <c r="BP79" i="3"/>
  <c r="BP78" i="3"/>
  <c r="BP77" i="3"/>
  <c r="BP76" i="3"/>
  <c r="BP75" i="3"/>
  <c r="BP74" i="3"/>
  <c r="BP73" i="3"/>
  <c r="BP72" i="3"/>
  <c r="BP71" i="3"/>
  <c r="BP70" i="3"/>
  <c r="BP69" i="3"/>
  <c r="BP68" i="3"/>
  <c r="BP67" i="3"/>
  <c r="BP66" i="3"/>
  <c r="BP65" i="3"/>
  <c r="BP64" i="3"/>
  <c r="BP63" i="3"/>
  <c r="BP62" i="3"/>
  <c r="BP61" i="3"/>
  <c r="BP60" i="3"/>
  <c r="BP59" i="3"/>
  <c r="BP58" i="3"/>
  <c r="BP57" i="3"/>
  <c r="BP56" i="3"/>
  <c r="BP55" i="3"/>
  <c r="BP54" i="3"/>
  <c r="BP53" i="3"/>
  <c r="BP52" i="3"/>
  <c r="BP51" i="3"/>
  <c r="BP50" i="3"/>
  <c r="BP49" i="3"/>
  <c r="BP48" i="3"/>
  <c r="BP47" i="3"/>
  <c r="BP46" i="3"/>
  <c r="BP45" i="3"/>
  <c r="BP44" i="3"/>
  <c r="BP43" i="3"/>
  <c r="BP42" i="3"/>
  <c r="BP41" i="3"/>
  <c r="BP40" i="3"/>
  <c r="BP39" i="3"/>
  <c r="BP38" i="3"/>
  <c r="BP37" i="3"/>
  <c r="BP36" i="3"/>
  <c r="BP35" i="3"/>
  <c r="BP34" i="3"/>
  <c r="BP33" i="3"/>
  <c r="BP32" i="3"/>
  <c r="BP31" i="3"/>
  <c r="BP30" i="3"/>
  <c r="BP29" i="3"/>
  <c r="BP28" i="3"/>
  <c r="BP27" i="3"/>
  <c r="BP26" i="3"/>
  <c r="BP25" i="3"/>
  <c r="BP24" i="3"/>
  <c r="BP23" i="3"/>
  <c r="BP22" i="3"/>
  <c r="BP21" i="3"/>
  <c r="BP20" i="3"/>
  <c r="BP19" i="3"/>
  <c r="BP18" i="3"/>
  <c r="BP17" i="3"/>
  <c r="BP16" i="3"/>
  <c r="BP15" i="3"/>
  <c r="BP14" i="3"/>
  <c r="BP13" i="3"/>
  <c r="BP12" i="3"/>
  <c r="BP11" i="3"/>
  <c r="BP10" i="3"/>
  <c r="BP9" i="3"/>
  <c r="BP8" i="3"/>
  <c r="BP7" i="3"/>
  <c r="BP6" i="3"/>
  <c r="BP4" i="3"/>
  <c r="BP5" i="3"/>
  <c r="BX13" i="3"/>
  <c r="BX12" i="3"/>
  <c r="BX11" i="3"/>
  <c r="BX10" i="3"/>
  <c r="BP1803" i="1"/>
  <c r="BP1802" i="1"/>
  <c r="BP1801" i="1"/>
  <c r="BP1800" i="1"/>
  <c r="BP1799" i="1"/>
  <c r="BP1798" i="1"/>
  <c r="BP1797" i="1"/>
  <c r="BP1796" i="1"/>
  <c r="BP1795" i="1"/>
  <c r="BP1794" i="1"/>
  <c r="BP1793" i="1"/>
  <c r="BP1792" i="1"/>
  <c r="BP1791" i="1"/>
  <c r="BP1790" i="1"/>
  <c r="BP1789" i="1"/>
  <c r="BP1788" i="1"/>
  <c r="BP1787" i="1"/>
  <c r="BP1786" i="1"/>
  <c r="BP1785" i="1"/>
  <c r="BP1784" i="1"/>
  <c r="BP1783" i="1"/>
  <c r="BP1782" i="1"/>
  <c r="BP1781" i="1"/>
  <c r="BP1780" i="1"/>
  <c r="BP1779" i="1"/>
  <c r="BP1778" i="1"/>
  <c r="BP1777" i="1"/>
  <c r="BP1776" i="1"/>
  <c r="BP1775" i="1"/>
  <c r="BP1774" i="1"/>
  <c r="BP1773" i="1"/>
  <c r="BP1772" i="1"/>
  <c r="BP1771" i="1"/>
  <c r="BP1770" i="1"/>
  <c r="BP1769" i="1"/>
  <c r="BP1768" i="1"/>
  <c r="BP1767" i="1"/>
  <c r="BP1766" i="1"/>
  <c r="BP1765" i="1"/>
  <c r="BP1764" i="1"/>
  <c r="BP1763" i="1"/>
  <c r="BP1762" i="1"/>
  <c r="BP1761" i="1"/>
  <c r="BP1760" i="1"/>
  <c r="BP1759" i="1"/>
  <c r="BP1758" i="1"/>
  <c r="BP1757" i="1"/>
  <c r="BP1756" i="1"/>
  <c r="BP1755" i="1"/>
  <c r="BP1754" i="1"/>
  <c r="BP1753" i="1"/>
  <c r="BP1752" i="1"/>
  <c r="BP1751" i="1"/>
  <c r="BP1750" i="1"/>
  <c r="BP1749" i="1"/>
  <c r="BP1748" i="1"/>
  <c r="BP1747" i="1"/>
  <c r="BP1746" i="1"/>
  <c r="BP1745" i="1"/>
  <c r="BP1744" i="1"/>
  <c r="BP1743" i="1"/>
  <c r="BP1742" i="1"/>
  <c r="BP1741" i="1"/>
  <c r="BP1740" i="1"/>
  <c r="BP1739" i="1"/>
  <c r="BP1738" i="1"/>
  <c r="BP1737" i="1"/>
  <c r="BP1736" i="1"/>
  <c r="BP1735" i="1"/>
  <c r="BP1734" i="1"/>
  <c r="BP1733" i="1"/>
  <c r="BP1732" i="1"/>
  <c r="BP1731" i="1"/>
  <c r="BP1730" i="1"/>
  <c r="BP1729" i="1"/>
  <c r="BP1728" i="1"/>
  <c r="BP1727" i="1"/>
  <c r="BP1726" i="1"/>
  <c r="BP1725" i="1"/>
  <c r="BP1724" i="1"/>
  <c r="BP1723" i="1"/>
  <c r="BP1722" i="1"/>
  <c r="BP1721" i="1"/>
  <c r="BP1720" i="1"/>
  <c r="BP1719" i="1"/>
  <c r="BP1718" i="1"/>
  <c r="BP1717" i="1"/>
  <c r="BP1716" i="1"/>
  <c r="BP1715" i="1"/>
  <c r="BP1714" i="1"/>
  <c r="BP1713" i="1"/>
  <c r="BP1712" i="1"/>
  <c r="BP1711" i="1"/>
  <c r="BP1710" i="1"/>
  <c r="BP1709" i="1"/>
  <c r="BP1708" i="1"/>
  <c r="BP1707" i="1"/>
  <c r="BP1706" i="1"/>
  <c r="BP1705" i="1"/>
  <c r="BP1704" i="1"/>
  <c r="BP1703" i="1"/>
  <c r="BP1702" i="1"/>
  <c r="BP1701" i="1"/>
  <c r="BP1700" i="1"/>
  <c r="BP1699" i="1"/>
  <c r="BP1698" i="1"/>
  <c r="BP1697" i="1"/>
  <c r="BP1696" i="1"/>
  <c r="BP1695" i="1"/>
  <c r="BP1694" i="1"/>
  <c r="BP1693" i="1"/>
  <c r="BP1692" i="1"/>
  <c r="BP1691" i="1"/>
  <c r="BP1690" i="1"/>
  <c r="BP1689" i="1"/>
  <c r="BP1688" i="1"/>
  <c r="BP1687" i="1"/>
  <c r="BP1686" i="1"/>
  <c r="BP1685" i="1"/>
  <c r="BP1684" i="1"/>
  <c r="BP1683" i="1"/>
  <c r="BP1682" i="1"/>
  <c r="BP1681" i="1"/>
  <c r="BP1680" i="1"/>
  <c r="BP1679" i="1"/>
  <c r="BP1678" i="1"/>
  <c r="BP1677" i="1"/>
  <c r="BP1676" i="1"/>
  <c r="BP1675" i="1"/>
  <c r="BP1674" i="1"/>
  <c r="BP1673" i="1"/>
  <c r="BP1672" i="1"/>
  <c r="BP1671" i="1"/>
  <c r="BP1670" i="1"/>
  <c r="BP1669" i="1"/>
  <c r="BP1668" i="1"/>
  <c r="BP1667" i="1"/>
  <c r="BP1666" i="1"/>
  <c r="BP1665" i="1"/>
  <c r="BP1664" i="1"/>
  <c r="BP1663" i="1"/>
  <c r="BP1662" i="1"/>
  <c r="BP1661" i="1"/>
  <c r="BP1660" i="1"/>
  <c r="BP1659" i="1"/>
  <c r="BP1658" i="1"/>
  <c r="BP1657" i="1"/>
  <c r="BP1656" i="1"/>
  <c r="BP1655" i="1"/>
  <c r="BP1654" i="1"/>
  <c r="BP1653" i="1"/>
  <c r="BP1652" i="1"/>
  <c r="BP1651" i="1"/>
  <c r="BP1650" i="1"/>
  <c r="BP1649" i="1"/>
  <c r="BP1648" i="1"/>
  <c r="BP1647" i="1"/>
  <c r="BP1646" i="1"/>
  <c r="BP1645" i="1"/>
  <c r="BP1644" i="1"/>
  <c r="BP1643" i="1"/>
  <c r="BP1642" i="1"/>
  <c r="BP1641" i="1"/>
  <c r="BP1640" i="1"/>
  <c r="BP1639" i="1"/>
  <c r="BP1638" i="1"/>
  <c r="BP1637" i="1"/>
  <c r="BP1636" i="1"/>
  <c r="BP1635" i="1"/>
  <c r="BP1634" i="1"/>
  <c r="BP1633" i="1"/>
  <c r="BP1632" i="1"/>
  <c r="BP1631" i="1"/>
  <c r="BP1630" i="1"/>
  <c r="BP1629" i="1"/>
  <c r="BP1628" i="1"/>
  <c r="BP1627" i="1"/>
  <c r="BP1626" i="1"/>
  <c r="BP1625" i="1"/>
  <c r="BP1624" i="1"/>
  <c r="BP1623" i="1"/>
  <c r="BP1622" i="1"/>
  <c r="BP1621" i="1"/>
  <c r="BP1620" i="1"/>
  <c r="BP1619" i="1"/>
  <c r="BP1618" i="1"/>
  <c r="BP1617" i="1"/>
  <c r="BP1616" i="1"/>
  <c r="BP1615" i="1"/>
  <c r="BP1614" i="1"/>
  <c r="BP1613" i="1"/>
  <c r="BP1612" i="1"/>
  <c r="BP1611" i="1"/>
  <c r="BP1610" i="1"/>
  <c r="BP1609" i="1"/>
  <c r="BP1608" i="1"/>
  <c r="BP1607" i="1"/>
  <c r="BP1606" i="1"/>
  <c r="BP1605" i="1"/>
  <c r="BP1604" i="1"/>
  <c r="BP1603" i="1"/>
  <c r="BP1602" i="1"/>
  <c r="BP1601" i="1"/>
  <c r="BP1600" i="1"/>
  <c r="BP1599" i="1"/>
  <c r="BP1598" i="1"/>
  <c r="BP1597" i="1"/>
  <c r="BP1596" i="1"/>
  <c r="BP1595" i="1"/>
  <c r="BP1594" i="1"/>
  <c r="BP1593" i="1"/>
  <c r="BP1592" i="1"/>
  <c r="BP1591" i="1"/>
  <c r="BP1590" i="1"/>
  <c r="BP1589" i="1"/>
  <c r="BP1588" i="1"/>
  <c r="BP1587" i="1"/>
  <c r="BP1586" i="1"/>
  <c r="BP1585" i="1"/>
  <c r="BP1584" i="1"/>
  <c r="BP1583" i="1"/>
  <c r="BP1582" i="1"/>
  <c r="BP1581" i="1"/>
  <c r="BP1580" i="1"/>
  <c r="BP1579" i="1"/>
  <c r="BP1578" i="1"/>
  <c r="BP1577" i="1"/>
  <c r="BP1576" i="1"/>
  <c r="BP1575" i="1"/>
  <c r="BP1574" i="1"/>
  <c r="BP1573" i="1"/>
  <c r="BP1572" i="1"/>
  <c r="BP1571" i="1"/>
  <c r="BP1570" i="1"/>
  <c r="BP1569" i="1"/>
  <c r="BP1568" i="1"/>
  <c r="BP1567" i="1"/>
  <c r="BP1566" i="1"/>
  <c r="BP1565" i="1"/>
  <c r="BP1564" i="1"/>
  <c r="BP1563" i="1"/>
  <c r="BP1562" i="1"/>
  <c r="BP1561" i="1"/>
  <c r="BP1560" i="1"/>
  <c r="BP1559" i="1"/>
  <c r="BP1558" i="1"/>
  <c r="BP1557" i="1"/>
  <c r="BP1556" i="1"/>
  <c r="BP1555" i="1"/>
  <c r="BP1554" i="1"/>
  <c r="BP1553" i="1"/>
  <c r="BP1552" i="1"/>
  <c r="BP1551" i="1"/>
  <c r="BP1550" i="1"/>
  <c r="BP1549" i="1"/>
  <c r="BP1548" i="1"/>
  <c r="BP1547" i="1"/>
  <c r="BP1546" i="1"/>
  <c r="BP1545" i="1"/>
  <c r="BP1544" i="1"/>
  <c r="BP1543" i="1"/>
  <c r="BP1542" i="1"/>
  <c r="BP1541" i="1"/>
  <c r="BP1540" i="1"/>
  <c r="BP1539" i="1"/>
  <c r="BP1538" i="1"/>
  <c r="BP1537" i="1"/>
  <c r="BP1536" i="1"/>
  <c r="BP1535" i="1"/>
  <c r="BP1534" i="1"/>
  <c r="BP1533" i="1"/>
  <c r="BP1532" i="1"/>
  <c r="BP1531" i="1"/>
  <c r="BP1530" i="1"/>
  <c r="BP1529" i="1"/>
  <c r="BP1528" i="1"/>
  <c r="BP1527" i="1"/>
  <c r="BP1526" i="1"/>
  <c r="BP1525" i="1"/>
  <c r="BP1524" i="1"/>
  <c r="BP1523" i="1"/>
  <c r="BP1522" i="1"/>
  <c r="BP1521" i="1"/>
  <c r="BP1520" i="1"/>
  <c r="BP1519" i="1"/>
  <c r="BP1518" i="1"/>
  <c r="BP1517" i="1"/>
  <c r="BP1516" i="1"/>
  <c r="BP1515" i="1"/>
  <c r="BP1514" i="1"/>
  <c r="BP1513" i="1"/>
  <c r="BP1512" i="1"/>
  <c r="BP1511" i="1"/>
  <c r="BP1510" i="1"/>
  <c r="BP1509" i="1"/>
  <c r="BP1508" i="1"/>
  <c r="BP1507" i="1"/>
  <c r="BP1506" i="1"/>
  <c r="BP1505" i="1"/>
  <c r="BP1504" i="1"/>
  <c r="BP1503" i="1"/>
  <c r="BP1502" i="1"/>
  <c r="BP1501" i="1"/>
  <c r="BP1500" i="1"/>
  <c r="BP1499" i="1"/>
  <c r="BP1498" i="1"/>
  <c r="BP1497" i="1"/>
  <c r="BP1496" i="1"/>
  <c r="BP1495" i="1"/>
  <c r="BP1494" i="1"/>
  <c r="BP1493" i="1"/>
  <c r="BP1492" i="1"/>
  <c r="BP1491" i="1"/>
  <c r="BP1490" i="1"/>
  <c r="BP1489" i="1"/>
  <c r="BP1488" i="1"/>
  <c r="BP1487" i="1"/>
  <c r="BP1486" i="1"/>
  <c r="BP1485" i="1"/>
  <c r="BP1484" i="1"/>
  <c r="BP1483" i="1"/>
  <c r="BP1482" i="1"/>
  <c r="BP1481" i="1"/>
  <c r="BP1480" i="1"/>
  <c r="BP1479" i="1"/>
  <c r="BP1478" i="1"/>
  <c r="BP1477" i="1"/>
  <c r="BP1476" i="1"/>
  <c r="BP1475" i="1"/>
  <c r="BP1474" i="1"/>
  <c r="BP1473" i="1"/>
  <c r="BP1472" i="1"/>
  <c r="BP1471" i="1"/>
  <c r="BP1470" i="1"/>
  <c r="BP1469" i="1"/>
  <c r="BP1468" i="1"/>
  <c r="BP1467" i="1"/>
  <c r="BP1466" i="1"/>
  <c r="BP1465" i="1"/>
  <c r="BP1464" i="1"/>
  <c r="BP1463" i="1"/>
  <c r="BP1462" i="1"/>
  <c r="BP1461" i="1"/>
  <c r="BP1460" i="1"/>
  <c r="BP1459" i="1"/>
  <c r="BP1458" i="1"/>
  <c r="BP1457" i="1"/>
  <c r="BP1456" i="1"/>
  <c r="BP1455" i="1"/>
  <c r="BP1454" i="1"/>
  <c r="BP1453" i="1"/>
  <c r="BP1452" i="1"/>
  <c r="BP1451" i="1"/>
  <c r="BP1450" i="1"/>
  <c r="BP1449" i="1"/>
  <c r="BP1448" i="1"/>
  <c r="BP1447" i="1"/>
  <c r="BP1446" i="1"/>
  <c r="BP1445" i="1"/>
  <c r="BP1444" i="1"/>
  <c r="BP1443" i="1"/>
  <c r="BP1442" i="1"/>
  <c r="BP1441" i="1"/>
  <c r="BP1440" i="1"/>
  <c r="BP1439" i="1"/>
  <c r="BP1438" i="1"/>
  <c r="BP1437" i="1"/>
  <c r="BP1436" i="1"/>
  <c r="BP1435" i="1"/>
  <c r="BP1434" i="1"/>
  <c r="BP1433" i="1"/>
  <c r="BP1432" i="1"/>
  <c r="BP1431" i="1"/>
  <c r="BP1430" i="1"/>
  <c r="BP1429" i="1"/>
  <c r="BP1428" i="1"/>
  <c r="BP1427" i="1"/>
  <c r="BP1426" i="1"/>
  <c r="BP1425" i="1"/>
  <c r="BP1424" i="1"/>
  <c r="BP1423" i="1"/>
  <c r="BP1422" i="1"/>
  <c r="BP1421" i="1"/>
  <c r="BP1420" i="1"/>
  <c r="BP1419" i="1"/>
  <c r="BP1418" i="1"/>
  <c r="BP1417" i="1"/>
  <c r="BP1416" i="1"/>
  <c r="BP1415" i="1"/>
  <c r="BP1414" i="1"/>
  <c r="BP1413" i="1"/>
  <c r="BP1412" i="1"/>
  <c r="BP1411" i="1"/>
  <c r="BP1410" i="1"/>
  <c r="BP1409" i="1"/>
  <c r="BP1408" i="1"/>
  <c r="BP1407" i="1"/>
  <c r="BP1406" i="1"/>
  <c r="BP1405" i="1"/>
  <c r="BP1404" i="1"/>
  <c r="BP1403" i="1"/>
  <c r="BP1402" i="1"/>
  <c r="BP1401" i="1"/>
  <c r="BP1400" i="1"/>
  <c r="BP1399" i="1"/>
  <c r="BP1398" i="1"/>
  <c r="BP1397" i="1"/>
  <c r="BP1396" i="1"/>
  <c r="BP1395" i="1"/>
  <c r="BP1394" i="1"/>
  <c r="BP1393" i="1"/>
  <c r="BP1392" i="1"/>
  <c r="BP1391" i="1"/>
  <c r="BP1390" i="1"/>
  <c r="BP1389" i="1"/>
  <c r="BP1388" i="1"/>
  <c r="BP1387" i="1"/>
  <c r="BP1386" i="1"/>
  <c r="BP1385" i="1"/>
  <c r="BP1384" i="1"/>
  <c r="BP1383" i="1"/>
  <c r="BP1382" i="1"/>
  <c r="BP1381" i="1"/>
  <c r="BP1380" i="1"/>
  <c r="BP1379" i="1"/>
  <c r="BP1378" i="1"/>
  <c r="BP1377" i="1"/>
  <c r="BP1376" i="1"/>
  <c r="BP1375" i="1"/>
  <c r="BP1374" i="1"/>
  <c r="BP1373" i="1"/>
  <c r="BP1372" i="1"/>
  <c r="BP1371" i="1"/>
  <c r="BP1370" i="1"/>
  <c r="BP1369" i="1"/>
  <c r="BP1368" i="1"/>
  <c r="BP1367" i="1"/>
  <c r="BP1366" i="1"/>
  <c r="BP1365" i="1"/>
  <c r="BP1364" i="1"/>
  <c r="BP1363" i="1"/>
  <c r="BP1362" i="1"/>
  <c r="BP1361" i="1"/>
  <c r="BP1360" i="1"/>
  <c r="BP1359" i="1"/>
  <c r="BP1358" i="1"/>
  <c r="BP1357" i="1"/>
  <c r="BP1356" i="1"/>
  <c r="BP1355" i="1"/>
  <c r="BP1354" i="1"/>
  <c r="BP1353" i="1"/>
  <c r="BP1352" i="1"/>
  <c r="BP1351" i="1"/>
  <c r="BP1350" i="1"/>
  <c r="BP1349" i="1"/>
  <c r="BP1348" i="1"/>
  <c r="BP1347" i="1"/>
  <c r="BP1346" i="1"/>
  <c r="BP1345" i="1"/>
  <c r="BP1344" i="1"/>
  <c r="BP1343" i="1"/>
  <c r="BP1342" i="1"/>
  <c r="BP1341" i="1"/>
  <c r="BP1340" i="1"/>
  <c r="BP1339" i="1"/>
  <c r="BP1338" i="1"/>
  <c r="BP1337" i="1"/>
  <c r="BP1336" i="1"/>
  <c r="BP1335" i="1"/>
  <c r="BP1334" i="1"/>
  <c r="BP1333" i="1"/>
  <c r="BP1332" i="1"/>
  <c r="BP1331" i="1"/>
  <c r="BP1330" i="1"/>
  <c r="BP1329" i="1"/>
  <c r="BP1328" i="1"/>
  <c r="BP1327" i="1"/>
  <c r="BP1326" i="1"/>
  <c r="BP1325" i="1"/>
  <c r="BP1324" i="1"/>
  <c r="BP1323" i="1"/>
  <c r="BP1322" i="1"/>
  <c r="BP1321" i="1"/>
  <c r="BP1320" i="1"/>
  <c r="BP1319" i="1"/>
  <c r="BP1318" i="1"/>
  <c r="BP1317" i="1"/>
  <c r="BP1316" i="1"/>
  <c r="BP1315" i="1"/>
  <c r="BP1314" i="1"/>
  <c r="BP1313" i="1"/>
  <c r="BP1312" i="1"/>
  <c r="BP1311" i="1"/>
  <c r="BP1310" i="1"/>
  <c r="BP1309" i="1"/>
  <c r="BP1308" i="1"/>
  <c r="BP1307" i="1"/>
  <c r="BP1306" i="1"/>
  <c r="BP1305" i="1"/>
  <c r="BP1304" i="1"/>
  <c r="BP1303" i="1"/>
  <c r="BP1302" i="1"/>
  <c r="BP1301" i="1"/>
  <c r="BP1300" i="1"/>
  <c r="BP1299" i="1"/>
  <c r="BP1298" i="1"/>
  <c r="BP1297" i="1"/>
  <c r="BP1296" i="1"/>
  <c r="BP1295" i="1"/>
  <c r="BP1294" i="1"/>
  <c r="BP1293" i="1"/>
  <c r="BP1292" i="1"/>
  <c r="BP1291" i="1"/>
  <c r="BP1290" i="1"/>
  <c r="BP1289" i="1"/>
  <c r="BP1288" i="1"/>
  <c r="BP1287" i="1"/>
  <c r="BP1286" i="1"/>
  <c r="BP1285" i="1"/>
  <c r="BP1284" i="1"/>
  <c r="BP1283" i="1"/>
  <c r="BP1282" i="1"/>
  <c r="BP1281" i="1"/>
  <c r="BP1280" i="1"/>
  <c r="BP1279" i="1"/>
  <c r="BP1278" i="1"/>
  <c r="BP1277" i="1"/>
  <c r="BP1276" i="1"/>
  <c r="BP1275" i="1"/>
  <c r="BP1274" i="1"/>
  <c r="BP1273" i="1"/>
  <c r="BP1272" i="1"/>
  <c r="BP1271" i="1"/>
  <c r="BP1270" i="1"/>
  <c r="BP1269" i="1"/>
  <c r="BP1268" i="1"/>
  <c r="BP1267" i="1"/>
  <c r="BP1266" i="1"/>
  <c r="BP1265" i="1"/>
  <c r="BP1264" i="1"/>
  <c r="BP1263" i="1"/>
  <c r="BP1262" i="1"/>
  <c r="BP1261" i="1"/>
  <c r="BP1260" i="1"/>
  <c r="BP1259" i="1"/>
  <c r="BP1258" i="1"/>
  <c r="BP1257" i="1"/>
  <c r="BP1256" i="1"/>
  <c r="BP1255" i="1"/>
  <c r="BP1254" i="1"/>
  <c r="BP1253" i="1"/>
  <c r="BP1252" i="1"/>
  <c r="BP1251" i="1"/>
  <c r="BP1250" i="1"/>
  <c r="BP1249" i="1"/>
  <c r="BP1248" i="1"/>
  <c r="BP1247" i="1"/>
  <c r="BP1246" i="1"/>
  <c r="BP1245" i="1"/>
  <c r="BP1244" i="1"/>
  <c r="BP1243" i="1"/>
  <c r="BP1242" i="1"/>
  <c r="BP1241" i="1"/>
  <c r="BP1240" i="1"/>
  <c r="BP1239" i="1"/>
  <c r="BP1238" i="1"/>
  <c r="BP1237" i="1"/>
  <c r="BP1236" i="1"/>
  <c r="BP1235" i="1"/>
  <c r="BP1234" i="1"/>
  <c r="BP1233" i="1"/>
  <c r="BP1232" i="1"/>
  <c r="BP1231" i="1"/>
  <c r="BP1230" i="1"/>
  <c r="BP1229" i="1"/>
  <c r="BP1228" i="1"/>
  <c r="BP1227" i="1"/>
  <c r="BP1226" i="1"/>
  <c r="BP1225" i="1"/>
  <c r="BP1224" i="1"/>
  <c r="BP1223" i="1"/>
  <c r="BP1222" i="1"/>
  <c r="BP1221" i="1"/>
  <c r="BP1220" i="1"/>
  <c r="BP1219" i="1"/>
  <c r="BP1218" i="1"/>
  <c r="BP1217" i="1"/>
  <c r="BP1216" i="1"/>
  <c r="BP1215" i="1"/>
  <c r="BP1214" i="1"/>
  <c r="BP1213" i="1"/>
  <c r="BP1212" i="1"/>
  <c r="BP1211" i="1"/>
  <c r="BP1210" i="1"/>
  <c r="BP1209" i="1"/>
  <c r="BP1208" i="1"/>
  <c r="BP1207" i="1"/>
  <c r="BP1206" i="1"/>
  <c r="BP1205" i="1"/>
  <c r="BP1204" i="1"/>
  <c r="BP1203" i="1"/>
  <c r="BP1202" i="1"/>
  <c r="BP1201" i="1"/>
  <c r="BP1200" i="1"/>
  <c r="BP1199" i="1"/>
  <c r="BP1198" i="1"/>
  <c r="BP1197" i="1"/>
  <c r="BP1196" i="1"/>
  <c r="BP1195" i="1"/>
  <c r="BP1194" i="1"/>
  <c r="BP1193" i="1"/>
  <c r="BP1192" i="1"/>
  <c r="BP1191" i="1"/>
  <c r="BP1190" i="1"/>
  <c r="BP1189" i="1"/>
  <c r="BP1188" i="1"/>
  <c r="BP1187" i="1"/>
  <c r="BP1186" i="1"/>
  <c r="BP1185" i="1"/>
  <c r="BP1184" i="1"/>
  <c r="BP1183" i="1"/>
  <c r="BP1182" i="1"/>
  <c r="BP1181" i="1"/>
  <c r="BP1180" i="1"/>
  <c r="BP1179" i="1"/>
  <c r="BP1178" i="1"/>
  <c r="BP1177" i="1"/>
  <c r="BP1176" i="1"/>
  <c r="BP1175" i="1"/>
  <c r="BP1174" i="1"/>
  <c r="BP1173" i="1"/>
  <c r="BP1172" i="1"/>
  <c r="BP1171" i="1"/>
  <c r="BP1170" i="1"/>
  <c r="BP1169" i="1"/>
  <c r="BP1168" i="1"/>
  <c r="BP1167" i="1"/>
  <c r="BP1166" i="1"/>
  <c r="BP1165" i="1"/>
  <c r="BP1164" i="1"/>
  <c r="BP1163" i="1"/>
  <c r="BP1162" i="1"/>
  <c r="BP1161" i="1"/>
  <c r="BP1160" i="1"/>
  <c r="BP1159" i="1"/>
  <c r="BP1158" i="1"/>
  <c r="BP1157" i="1"/>
  <c r="BP1156" i="1"/>
  <c r="BP1155" i="1"/>
  <c r="BP1154" i="1"/>
  <c r="BP1153" i="1"/>
  <c r="BP1152" i="1"/>
  <c r="BP1151" i="1"/>
  <c r="BP1150" i="1"/>
  <c r="BP1149" i="1"/>
  <c r="BP1148" i="1"/>
  <c r="BP1147" i="1"/>
  <c r="BP1146" i="1"/>
  <c r="BP1145" i="1"/>
  <c r="BP1144" i="1"/>
  <c r="BP1143" i="1"/>
  <c r="BP1142" i="1"/>
  <c r="BP1141" i="1"/>
  <c r="BP1140" i="1"/>
  <c r="BP1139" i="1"/>
  <c r="BP1138" i="1"/>
  <c r="BP1137" i="1"/>
  <c r="BP1136" i="1"/>
  <c r="BP1135" i="1"/>
  <c r="BP1134" i="1"/>
  <c r="BP1133" i="1"/>
  <c r="BP1132" i="1"/>
  <c r="BP1131" i="1"/>
  <c r="BP1130" i="1"/>
  <c r="BP1129" i="1"/>
  <c r="BP1128" i="1"/>
  <c r="BP1127" i="1"/>
  <c r="BP1126" i="1"/>
  <c r="BP1125" i="1"/>
  <c r="BP1124" i="1"/>
  <c r="BP1123" i="1"/>
  <c r="BP1122" i="1"/>
  <c r="BP1121" i="1"/>
  <c r="BP1120" i="1"/>
  <c r="BP1119" i="1"/>
  <c r="BP1118" i="1"/>
  <c r="BP1117" i="1"/>
  <c r="BP1116" i="1"/>
  <c r="BP1115" i="1"/>
  <c r="BP1114" i="1"/>
  <c r="BP1113" i="1"/>
  <c r="BP1112" i="1"/>
  <c r="BP1111" i="1"/>
  <c r="BP1110" i="1"/>
  <c r="BP1109" i="1"/>
  <c r="BP1108" i="1"/>
  <c r="BP1107" i="1"/>
  <c r="BP1106" i="1"/>
  <c r="BP1105" i="1"/>
  <c r="BP1104" i="1"/>
  <c r="BP1103" i="1"/>
  <c r="BP1102" i="1"/>
  <c r="BP1101" i="1"/>
  <c r="BP1100" i="1"/>
  <c r="BP1099" i="1"/>
  <c r="BP1098" i="1"/>
  <c r="BP1097" i="1"/>
  <c r="BP1096" i="1"/>
  <c r="BP1095" i="1"/>
  <c r="BP1094" i="1"/>
  <c r="BP1093" i="1"/>
  <c r="BP1092" i="1"/>
  <c r="BP1091" i="1"/>
  <c r="BP1090" i="1"/>
  <c r="BP1089" i="1"/>
  <c r="BP1088" i="1"/>
  <c r="BP1087" i="1"/>
  <c r="BP1086" i="1"/>
  <c r="BP1085" i="1"/>
  <c r="BP1084" i="1"/>
  <c r="BP1083" i="1"/>
  <c r="BP1082" i="1"/>
  <c r="BP1081" i="1"/>
  <c r="BP1080" i="1"/>
  <c r="BP1079" i="1"/>
  <c r="BP1078" i="1"/>
  <c r="BP1077" i="1"/>
  <c r="BP1076" i="1"/>
  <c r="BP1075" i="1"/>
  <c r="BP1074" i="1"/>
  <c r="BP1073" i="1"/>
  <c r="BP1072" i="1"/>
  <c r="BP1071" i="1"/>
  <c r="BP1070" i="1"/>
  <c r="BP1069" i="1"/>
  <c r="BP1068" i="1"/>
  <c r="BP1067" i="1"/>
  <c r="BP1066" i="1"/>
  <c r="BP1065" i="1"/>
  <c r="BP1064" i="1"/>
  <c r="BP1063" i="1"/>
  <c r="BP1062" i="1"/>
  <c r="BP1061" i="1"/>
  <c r="BP1060" i="1"/>
  <c r="BP1059" i="1"/>
  <c r="BP1058" i="1"/>
  <c r="BP1057" i="1"/>
  <c r="BP1056" i="1"/>
  <c r="BP1055" i="1"/>
  <c r="BP1054" i="1"/>
  <c r="BP1053" i="1"/>
  <c r="BP1052" i="1"/>
  <c r="BP1051" i="1"/>
  <c r="BP1050" i="1"/>
  <c r="BP1049" i="1"/>
  <c r="BP1048" i="1"/>
  <c r="BP1047" i="1"/>
  <c r="BP1046" i="1"/>
  <c r="BP1045" i="1"/>
  <c r="BP1044" i="1"/>
  <c r="BP1043" i="1"/>
  <c r="BP1042" i="1"/>
  <c r="BP1041" i="1"/>
  <c r="BP1040" i="1"/>
  <c r="BP1039" i="1"/>
  <c r="BP1038" i="1"/>
  <c r="BP1037" i="1"/>
  <c r="BP1036" i="1"/>
  <c r="BP1035" i="1"/>
  <c r="BP1034" i="1"/>
  <c r="BP1033" i="1"/>
  <c r="BP1032" i="1"/>
  <c r="BP1031" i="1"/>
  <c r="BP1030" i="1"/>
  <c r="BP1029" i="1"/>
  <c r="BP1028" i="1"/>
  <c r="BP1027" i="1"/>
  <c r="BP1026" i="1"/>
  <c r="BP1025" i="1"/>
  <c r="BP1024" i="1"/>
  <c r="BP1023" i="1"/>
  <c r="BP1022" i="1"/>
  <c r="BP1021" i="1"/>
  <c r="BP1020" i="1"/>
  <c r="BP1019" i="1"/>
  <c r="BP1018" i="1"/>
  <c r="BP1017" i="1"/>
  <c r="BP1016" i="1"/>
  <c r="BP1015" i="1"/>
  <c r="BP1014" i="1"/>
  <c r="BP1013" i="1"/>
  <c r="BP1012" i="1"/>
  <c r="BP1011" i="1"/>
  <c r="BP1010" i="1"/>
  <c r="BP1009" i="1"/>
  <c r="BP1008" i="1"/>
  <c r="BP1007" i="1"/>
  <c r="BP1006" i="1"/>
  <c r="BP1005" i="1"/>
  <c r="BP1004" i="1"/>
  <c r="BP1003" i="1"/>
  <c r="BP1002" i="1"/>
  <c r="BP1001" i="1"/>
  <c r="BP1000" i="1"/>
  <c r="BP999" i="1"/>
  <c r="BP998" i="1"/>
  <c r="BP997" i="1"/>
  <c r="BP996" i="1"/>
  <c r="BP995" i="1"/>
  <c r="BP994" i="1"/>
  <c r="BP993" i="1"/>
  <c r="BP992" i="1"/>
  <c r="BP991" i="1"/>
  <c r="BP990" i="1"/>
  <c r="BP989" i="1"/>
  <c r="BP988" i="1"/>
  <c r="BP987" i="1"/>
  <c r="BP986" i="1"/>
  <c r="BP985" i="1"/>
  <c r="BP984" i="1"/>
  <c r="BP983" i="1"/>
  <c r="BP982" i="1"/>
  <c r="BP981" i="1"/>
  <c r="BP980" i="1"/>
  <c r="BP979" i="1"/>
  <c r="BP978" i="1"/>
  <c r="BP977" i="1"/>
  <c r="BP976" i="1"/>
  <c r="BP975" i="1"/>
  <c r="BP974" i="1"/>
  <c r="BP973" i="1"/>
  <c r="BP972" i="1"/>
  <c r="BP971" i="1"/>
  <c r="BP970" i="1"/>
  <c r="BP969" i="1"/>
  <c r="BP968" i="1"/>
  <c r="BP967" i="1"/>
  <c r="BP966" i="1"/>
  <c r="BP965" i="1"/>
  <c r="BP964" i="1"/>
  <c r="BP963" i="1"/>
  <c r="BP962" i="1"/>
  <c r="BP961" i="1"/>
  <c r="BP960" i="1"/>
  <c r="BP959" i="1"/>
  <c r="BP958" i="1"/>
  <c r="BP957" i="1"/>
  <c r="BP956" i="1"/>
  <c r="BP955" i="1"/>
  <c r="BP954" i="1"/>
  <c r="BP953" i="1"/>
  <c r="BP952" i="1"/>
  <c r="BP951" i="1"/>
  <c r="BP950" i="1"/>
  <c r="BP949" i="1"/>
  <c r="BP948" i="1"/>
  <c r="BP947" i="1"/>
  <c r="BP946" i="1"/>
  <c r="BP945" i="1"/>
  <c r="BP944" i="1"/>
  <c r="BP943" i="1"/>
  <c r="BP942" i="1"/>
  <c r="BP941" i="1"/>
  <c r="BP940" i="1"/>
  <c r="BP939" i="1"/>
  <c r="BP938" i="1"/>
  <c r="BP937" i="1"/>
  <c r="BP936" i="1"/>
  <c r="BP935" i="1"/>
  <c r="BP934" i="1"/>
  <c r="BP933" i="1"/>
  <c r="BP932" i="1"/>
  <c r="BP931" i="1"/>
  <c r="BP930" i="1"/>
  <c r="BP929" i="1"/>
  <c r="BP928" i="1"/>
  <c r="BP927" i="1"/>
  <c r="BP926" i="1"/>
  <c r="BP925" i="1"/>
  <c r="BP924" i="1"/>
  <c r="BP923" i="1"/>
  <c r="BP922" i="1"/>
  <c r="BP921" i="1"/>
  <c r="BP920" i="1"/>
  <c r="BP919" i="1"/>
  <c r="BP918" i="1"/>
  <c r="BP917" i="1"/>
  <c r="BP916" i="1"/>
  <c r="BP915" i="1"/>
  <c r="BP914" i="1"/>
  <c r="BP913" i="1"/>
  <c r="BP912" i="1"/>
  <c r="BP911" i="1"/>
  <c r="BP910" i="1"/>
  <c r="BP909" i="1"/>
  <c r="BP908" i="1"/>
  <c r="BP907" i="1"/>
  <c r="BP906" i="1"/>
  <c r="BP905" i="1"/>
  <c r="BP904" i="1"/>
  <c r="BP903" i="1"/>
  <c r="BP902" i="1"/>
  <c r="BP901" i="1"/>
  <c r="BP900" i="1"/>
  <c r="BP899" i="1"/>
  <c r="BP898" i="1"/>
  <c r="BP897" i="1"/>
  <c r="BP896" i="1"/>
  <c r="BP895" i="1"/>
  <c r="BP894" i="1"/>
  <c r="BP893" i="1"/>
  <c r="BP892" i="1"/>
  <c r="BP891" i="1"/>
  <c r="BP890" i="1"/>
  <c r="BP889" i="1"/>
  <c r="BP888" i="1"/>
  <c r="BP887" i="1"/>
  <c r="BP886" i="1"/>
  <c r="BP885" i="1"/>
  <c r="BP884" i="1"/>
  <c r="BP883" i="1"/>
  <c r="BP882" i="1"/>
  <c r="BP881" i="1"/>
  <c r="BP880" i="1"/>
  <c r="BP879" i="1"/>
  <c r="BP878" i="1"/>
  <c r="BP877" i="1"/>
  <c r="BP876" i="1"/>
  <c r="BP875" i="1"/>
  <c r="BP874" i="1"/>
  <c r="BP873" i="1"/>
  <c r="BP872" i="1"/>
  <c r="BP871" i="1"/>
  <c r="BP870" i="1"/>
  <c r="BP869" i="1"/>
  <c r="BP868" i="1"/>
  <c r="BP867" i="1"/>
  <c r="BP866" i="1"/>
  <c r="BP865" i="1"/>
  <c r="BP864" i="1"/>
  <c r="BP863" i="1"/>
  <c r="BP862" i="1"/>
  <c r="BP861" i="1"/>
  <c r="BP860" i="1"/>
  <c r="BP859" i="1"/>
  <c r="BP858" i="1"/>
  <c r="BP857" i="1"/>
  <c r="BP856" i="1"/>
  <c r="BP855" i="1"/>
  <c r="BP854" i="1"/>
  <c r="BP853" i="1"/>
  <c r="BP852" i="1"/>
  <c r="BP851" i="1"/>
  <c r="BP850" i="1"/>
  <c r="BP849" i="1"/>
  <c r="BP848" i="1"/>
  <c r="BP847" i="1"/>
  <c r="BP846" i="1"/>
  <c r="BP845" i="1"/>
  <c r="BP844" i="1"/>
  <c r="BP843" i="1"/>
  <c r="BP842" i="1"/>
  <c r="BP841" i="1"/>
  <c r="BP840" i="1"/>
  <c r="BP839" i="1"/>
  <c r="BP838" i="1"/>
  <c r="BP837" i="1"/>
  <c r="BP836" i="1"/>
  <c r="BP835" i="1"/>
  <c r="BP834" i="1"/>
  <c r="BP833" i="1"/>
  <c r="BP832" i="1"/>
  <c r="BP831" i="1"/>
  <c r="BP830" i="1"/>
  <c r="BP829" i="1"/>
  <c r="BP828" i="1"/>
  <c r="BP827" i="1"/>
  <c r="BP826" i="1"/>
  <c r="BP825" i="1"/>
  <c r="BP824" i="1"/>
  <c r="BP823" i="1"/>
  <c r="BP822" i="1"/>
  <c r="BP821" i="1"/>
  <c r="BP820" i="1"/>
  <c r="BP819" i="1"/>
  <c r="BP818" i="1"/>
  <c r="BP817" i="1"/>
  <c r="BP816" i="1"/>
  <c r="BP815" i="1"/>
  <c r="BP814" i="1"/>
  <c r="BP813" i="1"/>
  <c r="BP812" i="1"/>
  <c r="BP811" i="1"/>
  <c r="BP810" i="1"/>
  <c r="BP809" i="1"/>
  <c r="BP808" i="1"/>
  <c r="BP807" i="1"/>
  <c r="BP806" i="1"/>
  <c r="BP805" i="1"/>
  <c r="BP804" i="1"/>
  <c r="BP803" i="1"/>
  <c r="BP802" i="1"/>
  <c r="BP801" i="1"/>
  <c r="BP800" i="1"/>
  <c r="BP799" i="1"/>
  <c r="BP798" i="1"/>
  <c r="BP797" i="1"/>
  <c r="BP796" i="1"/>
  <c r="BP795" i="1"/>
  <c r="BP794" i="1"/>
  <c r="BP793" i="1"/>
  <c r="BP792" i="1"/>
  <c r="BP791" i="1"/>
  <c r="BP790" i="1"/>
  <c r="BP789" i="1"/>
  <c r="BP788" i="1"/>
  <c r="BP787" i="1"/>
  <c r="BP786" i="1"/>
  <c r="BP785" i="1"/>
  <c r="BP784" i="1"/>
  <c r="BP783" i="1"/>
  <c r="BP782" i="1"/>
  <c r="BP781" i="1"/>
  <c r="BP780" i="1"/>
  <c r="BP779" i="1"/>
  <c r="BP778" i="1"/>
  <c r="BP777" i="1"/>
  <c r="BP776" i="1"/>
  <c r="BP775" i="1"/>
  <c r="BP774" i="1"/>
  <c r="BP773" i="1"/>
  <c r="BP772" i="1"/>
  <c r="BP771" i="1"/>
  <c r="BP770" i="1"/>
  <c r="BP769" i="1"/>
  <c r="BP768" i="1"/>
  <c r="BP767" i="1"/>
  <c r="BP766" i="1"/>
  <c r="BP765" i="1"/>
  <c r="BP764" i="1"/>
  <c r="BP763" i="1"/>
  <c r="BP762" i="1"/>
  <c r="BP761" i="1"/>
  <c r="BP760" i="1"/>
  <c r="BP759" i="1"/>
  <c r="BP758" i="1"/>
  <c r="BP757" i="1"/>
  <c r="BP756" i="1"/>
  <c r="BP755" i="1"/>
  <c r="BP754" i="1"/>
  <c r="BP753" i="1"/>
  <c r="BP752" i="1"/>
  <c r="BP751" i="1"/>
  <c r="BP750" i="1"/>
  <c r="BP749" i="1"/>
  <c r="BP748" i="1"/>
  <c r="BP747" i="1"/>
  <c r="BP746" i="1"/>
  <c r="BP745" i="1"/>
  <c r="BP744" i="1"/>
  <c r="BP743" i="1"/>
  <c r="BP742" i="1"/>
  <c r="BP741" i="1"/>
  <c r="BP740" i="1"/>
  <c r="BP739" i="1"/>
  <c r="BP738" i="1"/>
  <c r="BP737" i="1"/>
  <c r="BP736" i="1"/>
  <c r="BP735" i="1"/>
  <c r="BP734" i="1"/>
  <c r="BP733" i="1"/>
  <c r="BP732" i="1"/>
  <c r="BP731" i="1"/>
  <c r="BP730" i="1"/>
  <c r="BP729" i="1"/>
  <c r="BP728" i="1"/>
  <c r="BP727" i="1"/>
  <c r="BP726" i="1"/>
  <c r="BP725" i="1"/>
  <c r="BP724" i="1"/>
  <c r="BP723" i="1"/>
  <c r="BP722" i="1"/>
  <c r="BP721" i="1"/>
  <c r="BP720" i="1"/>
  <c r="BP719" i="1"/>
  <c r="BP718" i="1"/>
  <c r="BP717" i="1"/>
  <c r="BP716" i="1"/>
  <c r="BP715" i="1"/>
  <c r="BP714" i="1"/>
  <c r="BP713" i="1"/>
  <c r="BP712" i="1"/>
  <c r="BP711" i="1"/>
  <c r="BP710" i="1"/>
  <c r="BP709" i="1"/>
  <c r="BP708" i="1"/>
  <c r="BP707" i="1"/>
  <c r="BP706" i="1"/>
  <c r="BP705" i="1"/>
  <c r="BP704" i="1"/>
  <c r="BP703" i="1"/>
  <c r="BP702" i="1"/>
  <c r="BP701" i="1"/>
  <c r="BP700" i="1"/>
  <c r="BP699" i="1"/>
  <c r="BP698" i="1"/>
  <c r="BP697" i="1"/>
  <c r="BP696" i="1"/>
  <c r="BP695" i="1"/>
  <c r="BP694" i="1"/>
  <c r="BP693" i="1"/>
  <c r="BP692" i="1"/>
  <c r="BP691" i="1"/>
  <c r="BP690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670" i="1"/>
  <c r="BP669" i="1"/>
  <c r="BP668" i="1"/>
  <c r="BP667" i="1"/>
  <c r="BP666" i="1"/>
  <c r="BP665" i="1"/>
  <c r="BP664" i="1"/>
  <c r="BP663" i="1"/>
  <c r="BP662" i="1"/>
  <c r="BP661" i="1"/>
  <c r="BP660" i="1"/>
  <c r="BP659" i="1"/>
  <c r="BP658" i="1"/>
  <c r="BP657" i="1"/>
  <c r="BP656" i="1"/>
  <c r="BP655" i="1"/>
  <c r="BP654" i="1"/>
  <c r="BP653" i="1"/>
  <c r="BP652" i="1"/>
  <c r="BP651" i="1"/>
  <c r="BP650" i="1"/>
  <c r="BP649" i="1"/>
  <c r="BP648" i="1"/>
  <c r="BP647" i="1"/>
  <c r="BP646" i="1"/>
  <c r="BP645" i="1"/>
  <c r="BP644" i="1"/>
  <c r="BP643" i="1"/>
  <c r="BP642" i="1"/>
  <c r="BP641" i="1"/>
  <c r="BP640" i="1"/>
  <c r="BP639" i="1"/>
  <c r="BP638" i="1"/>
  <c r="BP637" i="1"/>
  <c r="BP636" i="1"/>
  <c r="BP635" i="1"/>
  <c r="BP634" i="1"/>
  <c r="BP633" i="1"/>
  <c r="BP632" i="1"/>
  <c r="BP631" i="1"/>
  <c r="BP630" i="1"/>
  <c r="BP629" i="1"/>
  <c r="BP628" i="1"/>
  <c r="BP627" i="1"/>
  <c r="BP626" i="1"/>
  <c r="BP625" i="1"/>
  <c r="BP624" i="1"/>
  <c r="BP623" i="1"/>
  <c r="BP622" i="1"/>
  <c r="BP621" i="1"/>
  <c r="BP620" i="1"/>
  <c r="BP619" i="1"/>
  <c r="BP618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05" i="1"/>
  <c r="BP604" i="1"/>
  <c r="BP603" i="1"/>
  <c r="BP602" i="1"/>
  <c r="BP601" i="1"/>
  <c r="BP600" i="1"/>
  <c r="BP599" i="1"/>
  <c r="BP598" i="1"/>
  <c r="BP597" i="1"/>
  <c r="BP596" i="1"/>
  <c r="BP595" i="1"/>
  <c r="BP594" i="1"/>
  <c r="BP593" i="1"/>
  <c r="BP592" i="1"/>
  <c r="BP591" i="1"/>
  <c r="BP590" i="1"/>
  <c r="BP589" i="1"/>
  <c r="BP588" i="1"/>
  <c r="BP587" i="1"/>
  <c r="BP586" i="1"/>
  <c r="BP585" i="1"/>
  <c r="BP584" i="1"/>
  <c r="BP583" i="1"/>
  <c r="BP582" i="1"/>
  <c r="BP581" i="1"/>
  <c r="BP580" i="1"/>
  <c r="BP579" i="1"/>
  <c r="BP578" i="1"/>
  <c r="BP577" i="1"/>
  <c r="BP576" i="1"/>
  <c r="BP575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42" i="1"/>
  <c r="BP541" i="1"/>
  <c r="BP540" i="1"/>
  <c r="BP539" i="1"/>
  <c r="BP538" i="1"/>
  <c r="BP537" i="1"/>
  <c r="BP536" i="1"/>
  <c r="BP535" i="1"/>
  <c r="BP534" i="1"/>
  <c r="BP533" i="1"/>
  <c r="BP532" i="1"/>
  <c r="BP531" i="1"/>
  <c r="BP530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4" i="1"/>
  <c r="BP483" i="1"/>
  <c r="BP482" i="1"/>
  <c r="BP481" i="1"/>
  <c r="BP480" i="1"/>
  <c r="BP479" i="1"/>
  <c r="BP478" i="1"/>
  <c r="BP477" i="1"/>
  <c r="BP476" i="1"/>
  <c r="BP475" i="1"/>
  <c r="BP474" i="1"/>
  <c r="BP473" i="1"/>
  <c r="BP472" i="1"/>
  <c r="BP471" i="1"/>
  <c r="BP470" i="1"/>
  <c r="BP469" i="1"/>
  <c r="BP468" i="1"/>
  <c r="BP467" i="1"/>
  <c r="BP466" i="1"/>
  <c r="BP465" i="1"/>
  <c r="BP464" i="1"/>
  <c r="BP463" i="1"/>
  <c r="BP462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36" i="1"/>
  <c r="BP435" i="1"/>
  <c r="BP434" i="1"/>
  <c r="BP433" i="1"/>
  <c r="BP432" i="1"/>
  <c r="BP431" i="1"/>
  <c r="BP430" i="1"/>
  <c r="BP429" i="1"/>
  <c r="BP428" i="1"/>
  <c r="BP427" i="1"/>
  <c r="BP426" i="1"/>
  <c r="BP425" i="1"/>
  <c r="BP424" i="1"/>
  <c r="BP423" i="1"/>
  <c r="BP422" i="1"/>
  <c r="BP421" i="1"/>
  <c r="BP420" i="1"/>
  <c r="BP419" i="1"/>
  <c r="BP418" i="1"/>
  <c r="BP417" i="1"/>
  <c r="BP416" i="1"/>
  <c r="BP415" i="1"/>
  <c r="BP414" i="1"/>
  <c r="BP413" i="1"/>
  <c r="BP412" i="1"/>
  <c r="BP411" i="1"/>
  <c r="BP410" i="1"/>
  <c r="BP409" i="1"/>
  <c r="BP408" i="1"/>
  <c r="BP407" i="1"/>
  <c r="BP406" i="1"/>
  <c r="BP405" i="1"/>
  <c r="BP404" i="1"/>
  <c r="BP403" i="1"/>
  <c r="BP402" i="1"/>
  <c r="BP401" i="1"/>
  <c r="BP400" i="1"/>
  <c r="BP399" i="1"/>
  <c r="BP398" i="1"/>
  <c r="BP397" i="1"/>
  <c r="BP396" i="1"/>
  <c r="BP395" i="1"/>
  <c r="BP394" i="1"/>
  <c r="BP393" i="1"/>
  <c r="BP392" i="1"/>
  <c r="BP391" i="1"/>
  <c r="BP390" i="1"/>
  <c r="BP389" i="1"/>
  <c r="BP388" i="1"/>
  <c r="BP387" i="1"/>
  <c r="BP386" i="1"/>
  <c r="BP385" i="1"/>
  <c r="BP384" i="1"/>
  <c r="BP383" i="1"/>
  <c r="BP382" i="1"/>
  <c r="BP381" i="1"/>
  <c r="BP380" i="1"/>
  <c r="BP379" i="1"/>
  <c r="BP378" i="1"/>
  <c r="BP377" i="1"/>
  <c r="BP376" i="1"/>
  <c r="BP375" i="1"/>
  <c r="BP374" i="1"/>
  <c r="BP373" i="1"/>
  <c r="BP372" i="1"/>
  <c r="BP371" i="1"/>
  <c r="BP370" i="1"/>
  <c r="BP369" i="1"/>
  <c r="BP368" i="1"/>
  <c r="BP367" i="1"/>
  <c r="BP366" i="1"/>
  <c r="BP365" i="1"/>
  <c r="BP364" i="1"/>
  <c r="BP363" i="1"/>
  <c r="BP362" i="1"/>
  <c r="BP361" i="1"/>
  <c r="BP360" i="1"/>
  <c r="BP359" i="1"/>
  <c r="BP358" i="1"/>
  <c r="BP357" i="1"/>
  <c r="BP356" i="1"/>
  <c r="BP355" i="1"/>
  <c r="BP354" i="1"/>
  <c r="BP353" i="1"/>
  <c r="BP352" i="1"/>
  <c r="BP351" i="1"/>
  <c r="BP350" i="1"/>
  <c r="BP349" i="1"/>
  <c r="BP348" i="1"/>
  <c r="BP347" i="1"/>
  <c r="BP346" i="1"/>
  <c r="BP345" i="1"/>
  <c r="BP344" i="1"/>
  <c r="BP343" i="1"/>
  <c r="BP342" i="1"/>
  <c r="BP341" i="1"/>
  <c r="BP340" i="1"/>
  <c r="BP339" i="1"/>
  <c r="BP338" i="1"/>
  <c r="BP337" i="1"/>
  <c r="BP336" i="1"/>
  <c r="BP335" i="1"/>
  <c r="BP334" i="1"/>
  <c r="BP333" i="1"/>
  <c r="BP332" i="1"/>
  <c r="BP331" i="1"/>
  <c r="BP330" i="1"/>
  <c r="BP329" i="1"/>
  <c r="BP328" i="1"/>
  <c r="BP327" i="1"/>
  <c r="BP326" i="1"/>
  <c r="BP325" i="1"/>
  <c r="BP324" i="1"/>
  <c r="BP323" i="1"/>
  <c r="BP322" i="1"/>
  <c r="BP321" i="1"/>
  <c r="BP320" i="1"/>
  <c r="BP319" i="1"/>
  <c r="BP318" i="1"/>
  <c r="BP317" i="1"/>
  <c r="BP316" i="1"/>
  <c r="BP315" i="1"/>
  <c r="BP314" i="1"/>
  <c r="BP313" i="1"/>
  <c r="BP312" i="1"/>
  <c r="BP311" i="1"/>
  <c r="BP310" i="1"/>
  <c r="BP309" i="1"/>
  <c r="BP308" i="1"/>
  <c r="BP307" i="1"/>
  <c r="BP306" i="1"/>
  <c r="BP305" i="1"/>
  <c r="BP304" i="1"/>
  <c r="BP303" i="1"/>
  <c r="BP302" i="1"/>
  <c r="BP301" i="1"/>
  <c r="BP300" i="1"/>
  <c r="BP299" i="1"/>
  <c r="BP298" i="1"/>
  <c r="BP297" i="1"/>
  <c r="BP296" i="1"/>
  <c r="BP295" i="1"/>
  <c r="BP294" i="1"/>
  <c r="BP293" i="1"/>
  <c r="BP292" i="1"/>
  <c r="BP291" i="1"/>
  <c r="BP290" i="1"/>
  <c r="BP289" i="1"/>
  <c r="BP288" i="1"/>
  <c r="BP287" i="1"/>
  <c r="BP286" i="1"/>
  <c r="BP285" i="1"/>
  <c r="BP284" i="1"/>
  <c r="BP283" i="1"/>
  <c r="BP282" i="1"/>
  <c r="BP281" i="1"/>
  <c r="BP280" i="1"/>
  <c r="BP279" i="1"/>
  <c r="BP278" i="1"/>
  <c r="BP277" i="1"/>
  <c r="BP276" i="1"/>
  <c r="BP275" i="1"/>
  <c r="BP274" i="1"/>
  <c r="BP273" i="1"/>
  <c r="BP272" i="1"/>
  <c r="BP271" i="1"/>
  <c r="BP270" i="1"/>
  <c r="BP269" i="1"/>
  <c r="BP268" i="1"/>
  <c r="BP267" i="1"/>
  <c r="BP266" i="1"/>
  <c r="BP265" i="1"/>
  <c r="BP264" i="1"/>
  <c r="BP263" i="1"/>
  <c r="BP262" i="1"/>
  <c r="BP261" i="1"/>
  <c r="BP260" i="1"/>
  <c r="BP259" i="1"/>
  <c r="BP258" i="1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BP200" i="1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P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BP102" i="1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6" i="1"/>
  <c r="BP5" i="1"/>
  <c r="BP4" i="1"/>
  <c r="BP7" i="1"/>
  <c r="BX13" i="1"/>
  <c r="BX12" i="1"/>
  <c r="BX11" i="1"/>
  <c r="BX10" i="1"/>
  <c r="BO786" i="1"/>
  <c r="BR4" i="3"/>
  <c r="BQ4" i="1"/>
  <c r="AU4" i="1" s="1"/>
  <c r="BW4" i="3"/>
  <c r="BW4" i="1"/>
  <c r="BV4" i="3"/>
  <c r="BV4" i="1"/>
  <c r="BU4" i="3"/>
  <c r="BU4" i="1"/>
  <c r="BO5" i="3"/>
  <c r="BQ5" i="3" s="1"/>
  <c r="AU5" i="3" s="1"/>
  <c r="AV5" i="3" s="1"/>
  <c r="BO5" i="1"/>
  <c r="BO6" i="1" s="1"/>
  <c r="BT13" i="3"/>
  <c r="BU13" i="3" s="1"/>
  <c r="BT12" i="3"/>
  <c r="BU12" i="3" s="1"/>
  <c r="BT11" i="3"/>
  <c r="BU11" i="3" s="1"/>
  <c r="BT10" i="3"/>
  <c r="BU10" i="3" s="1"/>
  <c r="BT9" i="3"/>
  <c r="BU9" i="3" s="1"/>
  <c r="BT8" i="3"/>
  <c r="BU8" i="3" s="1"/>
  <c r="BT7" i="3"/>
  <c r="BU7" i="3" s="1"/>
  <c r="BT6" i="3"/>
  <c r="BU6" i="3" s="1"/>
  <c r="BT13" i="1"/>
  <c r="BU13" i="1" s="1"/>
  <c r="BT12" i="1"/>
  <c r="BU12" i="1" s="1"/>
  <c r="BT11" i="1"/>
  <c r="BU11" i="1" s="1"/>
  <c r="BT10" i="1"/>
  <c r="BU10" i="1" s="1"/>
  <c r="BT9" i="1"/>
  <c r="BU9" i="1" s="1"/>
  <c r="BT8" i="1"/>
  <c r="BU8" i="1" s="1"/>
  <c r="BT7" i="1"/>
  <c r="BU7" i="1" s="1"/>
  <c r="BT6" i="1"/>
  <c r="BU6" i="1" s="1"/>
  <c r="BT5" i="3"/>
  <c r="BU5" i="3" s="1"/>
  <c r="BT5" i="1"/>
  <c r="BU5" i="1" s="1"/>
  <c r="AK28" i="3"/>
  <c r="AL28" i="3"/>
  <c r="AK29" i="3"/>
  <c r="AL29" i="3"/>
  <c r="AK30" i="3"/>
  <c r="AL30" i="3"/>
  <c r="AK31" i="3"/>
  <c r="AL31" i="3"/>
  <c r="AK32" i="3"/>
  <c r="AL32" i="3"/>
  <c r="AK33" i="3"/>
  <c r="AL33" i="3"/>
  <c r="AK34" i="3"/>
  <c r="AL34" i="3"/>
  <c r="AK35" i="3"/>
  <c r="AL35" i="3"/>
  <c r="AK36" i="3"/>
  <c r="AL36" i="3"/>
  <c r="AK37" i="3"/>
  <c r="AL37" i="3"/>
  <c r="AK38" i="3"/>
  <c r="AL38" i="3"/>
  <c r="AK39" i="3"/>
  <c r="AL39" i="3"/>
  <c r="AK40" i="3"/>
  <c r="AL40" i="3"/>
  <c r="AK41" i="3"/>
  <c r="AL41" i="3"/>
  <c r="AK42" i="3"/>
  <c r="AL42" i="3"/>
  <c r="AK43" i="3"/>
  <c r="AL43" i="3"/>
  <c r="AK44" i="3"/>
  <c r="AL44" i="3"/>
  <c r="AK45" i="3"/>
  <c r="AL45" i="3"/>
  <c r="AK46" i="3"/>
  <c r="AL46" i="3"/>
  <c r="AK47" i="3"/>
  <c r="AL47" i="3"/>
  <c r="AK48" i="3"/>
  <c r="AL48" i="3"/>
  <c r="AK49" i="3"/>
  <c r="AL49" i="3"/>
  <c r="AK50" i="3"/>
  <c r="AL50" i="3"/>
  <c r="AK51" i="3"/>
  <c r="AO4" i="3" s="1"/>
  <c r="AP4" i="3" s="1"/>
  <c r="AL51" i="3"/>
  <c r="AK52" i="3"/>
  <c r="AL52" i="3"/>
  <c r="AK53" i="3"/>
  <c r="AL53" i="3"/>
  <c r="AK54" i="3"/>
  <c r="AL54" i="3"/>
  <c r="AK55" i="3"/>
  <c r="AL55" i="3"/>
  <c r="AK56" i="3"/>
  <c r="AL56" i="3"/>
  <c r="AK57" i="3"/>
  <c r="AL57" i="3"/>
  <c r="AK58" i="3"/>
  <c r="AL58" i="3"/>
  <c r="AK59" i="3"/>
  <c r="AL59" i="3"/>
  <c r="AK60" i="3"/>
  <c r="AL60" i="3"/>
  <c r="AK61" i="3"/>
  <c r="AL61" i="3"/>
  <c r="AK62" i="3"/>
  <c r="AL62" i="3"/>
  <c r="AK63" i="3"/>
  <c r="AL63" i="3"/>
  <c r="AK64" i="3"/>
  <c r="AL64" i="3"/>
  <c r="AK65" i="3"/>
  <c r="AL65" i="3"/>
  <c r="AK66" i="3"/>
  <c r="AL66" i="3"/>
  <c r="AK67" i="3"/>
  <c r="AL67" i="3"/>
  <c r="AK68" i="3"/>
  <c r="AL68" i="3"/>
  <c r="AK69" i="3"/>
  <c r="AL69" i="3"/>
  <c r="AK70" i="3"/>
  <c r="AL70" i="3"/>
  <c r="AK71" i="3"/>
  <c r="AL71" i="3"/>
  <c r="AK72" i="3"/>
  <c r="AL72" i="3"/>
  <c r="AK73" i="3"/>
  <c r="AL73" i="3"/>
  <c r="AK74" i="3"/>
  <c r="AL74" i="3"/>
  <c r="AK75" i="3"/>
  <c r="AL75" i="3"/>
  <c r="AK76" i="3"/>
  <c r="AL76" i="3"/>
  <c r="AK77" i="3"/>
  <c r="AL77" i="3"/>
  <c r="AK78" i="3"/>
  <c r="AL78" i="3"/>
  <c r="AK79" i="3"/>
  <c r="AL79" i="3"/>
  <c r="AK80" i="3"/>
  <c r="AL80" i="3"/>
  <c r="AK81" i="3"/>
  <c r="AL81" i="3"/>
  <c r="AK82" i="3"/>
  <c r="AL82" i="3"/>
  <c r="AK83" i="3"/>
  <c r="AL83" i="3"/>
  <c r="AK84" i="3"/>
  <c r="AL84" i="3"/>
  <c r="AK85" i="3"/>
  <c r="AL85" i="3"/>
  <c r="AK86" i="3"/>
  <c r="AL86" i="3"/>
  <c r="AK87" i="3"/>
  <c r="AL87" i="3"/>
  <c r="AK88" i="3"/>
  <c r="AL88" i="3"/>
  <c r="AK89" i="3"/>
  <c r="AL89" i="3"/>
  <c r="AK90" i="3"/>
  <c r="AL90" i="3"/>
  <c r="B40" i="1"/>
  <c r="F4" i="1"/>
  <c r="C9" i="1"/>
  <c r="B10" i="1"/>
  <c r="S4" i="3"/>
  <c r="B10" i="3"/>
  <c r="B33" i="3"/>
  <c r="AL27" i="3"/>
  <c r="AK27" i="3"/>
  <c r="AL26" i="3"/>
  <c r="AK26" i="3"/>
  <c r="AL25" i="3"/>
  <c r="AK25" i="3"/>
  <c r="AL24" i="3"/>
  <c r="AK24" i="3"/>
  <c r="AL23" i="3"/>
  <c r="AK23" i="3"/>
  <c r="AL22" i="3"/>
  <c r="AK22" i="3"/>
  <c r="AL21" i="3"/>
  <c r="AK21" i="3"/>
  <c r="AL20" i="3"/>
  <c r="AK20" i="3"/>
  <c r="AL19" i="3"/>
  <c r="AK19" i="3"/>
  <c r="AL18" i="3"/>
  <c r="AK18" i="3"/>
  <c r="AL17" i="3"/>
  <c r="AK17" i="3"/>
  <c r="AL16" i="3"/>
  <c r="AK16" i="3"/>
  <c r="AL15" i="3"/>
  <c r="AK15" i="3"/>
  <c r="AL14" i="3"/>
  <c r="AK14" i="3"/>
  <c r="AL13" i="3"/>
  <c r="AK13" i="3"/>
  <c r="AL12" i="3"/>
  <c r="AK12" i="3"/>
  <c r="AL11" i="3"/>
  <c r="AK11" i="3"/>
  <c r="AL10" i="3"/>
  <c r="AK10" i="3"/>
  <c r="AL9" i="3"/>
  <c r="AK9" i="3"/>
  <c r="AL8" i="3"/>
  <c r="AK8" i="3"/>
  <c r="AL7" i="3"/>
  <c r="AK7" i="3"/>
  <c r="AL6" i="3"/>
  <c r="AK6" i="3"/>
  <c r="AL5" i="3"/>
  <c r="AK5" i="3"/>
  <c r="AL4" i="3"/>
  <c r="AK4" i="3"/>
  <c r="AL90" i="1"/>
  <c r="AK90" i="1"/>
  <c r="AL89" i="1"/>
  <c r="AK89" i="1"/>
  <c r="AL88" i="1"/>
  <c r="AK88" i="1"/>
  <c r="AL87" i="1"/>
  <c r="AK87" i="1"/>
  <c r="AL86" i="1"/>
  <c r="AK86" i="1"/>
  <c r="AL85" i="1"/>
  <c r="AK85" i="1"/>
  <c r="AL84" i="1"/>
  <c r="AK84" i="1"/>
  <c r="AL83" i="1"/>
  <c r="AK83" i="1"/>
  <c r="AL82" i="1"/>
  <c r="AK82" i="1"/>
  <c r="AL81" i="1"/>
  <c r="AK81" i="1"/>
  <c r="AL80" i="1"/>
  <c r="AK80" i="1"/>
  <c r="AL79" i="1"/>
  <c r="AK79" i="1"/>
  <c r="AL78" i="1"/>
  <c r="AK78" i="1"/>
  <c r="AL77" i="1"/>
  <c r="AK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L29" i="1"/>
  <c r="AK29" i="1"/>
  <c r="AL28" i="1"/>
  <c r="AK28" i="1"/>
  <c r="AL27" i="1"/>
  <c r="AK27" i="1"/>
  <c r="AL26" i="1"/>
  <c r="AK26" i="1"/>
  <c r="AL25" i="1"/>
  <c r="AK25" i="1"/>
  <c r="AL24" i="1"/>
  <c r="AK24" i="1"/>
  <c r="AL23" i="1"/>
  <c r="AK23" i="1"/>
  <c r="AL22" i="1"/>
  <c r="AK22" i="1"/>
  <c r="AL21" i="1"/>
  <c r="AK21" i="1"/>
  <c r="AL20" i="1"/>
  <c r="AK20" i="1"/>
  <c r="AL19" i="1"/>
  <c r="AK19" i="1"/>
  <c r="AL18" i="1"/>
  <c r="AK18" i="1"/>
  <c r="AL17" i="1"/>
  <c r="AK17" i="1"/>
  <c r="AL16" i="1"/>
  <c r="AK16" i="1"/>
  <c r="AL15" i="1"/>
  <c r="AK15" i="1"/>
  <c r="AL14" i="1"/>
  <c r="AK14" i="1"/>
  <c r="AL13" i="1"/>
  <c r="AK13" i="1"/>
  <c r="AL12" i="1"/>
  <c r="AK12" i="1"/>
  <c r="AL11" i="1"/>
  <c r="AK11" i="1"/>
  <c r="AL10" i="1"/>
  <c r="AK10" i="1"/>
  <c r="AL9" i="1"/>
  <c r="AK9" i="1"/>
  <c r="AL8" i="1"/>
  <c r="AK8" i="1"/>
  <c r="AL7" i="1"/>
  <c r="AK7" i="1"/>
  <c r="AL6" i="1"/>
  <c r="AK6" i="1"/>
  <c r="AL5" i="1"/>
  <c r="AK5" i="1"/>
  <c r="AL4" i="1"/>
  <c r="AK4" i="1"/>
  <c r="B76" i="5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C29" i="3"/>
  <c r="C10" i="3"/>
  <c r="D11" i="3" s="1"/>
  <c r="AS5" i="3"/>
  <c r="AS6" i="3" s="1"/>
  <c r="AH5" i="3"/>
  <c r="E5" i="3"/>
  <c r="AY4" i="3"/>
  <c r="AR4" i="3"/>
  <c r="I4" i="3"/>
  <c r="M4" i="3" s="1"/>
  <c r="F4" i="3"/>
  <c r="B12" i="1"/>
  <c r="C10" i="1"/>
  <c r="D10" i="1" s="1"/>
  <c r="C12" i="1"/>
  <c r="D12" i="1" s="1"/>
  <c r="B11" i="1"/>
  <c r="B39" i="1"/>
  <c r="AG6" i="1"/>
  <c r="S4" i="1"/>
  <c r="C35" i="1"/>
  <c r="BR5" i="3" l="1"/>
  <c r="BO787" i="1"/>
  <c r="BQ786" i="1"/>
  <c r="AU786" i="1" s="1"/>
  <c r="BQ5" i="1"/>
  <c r="AU5" i="1" s="1"/>
  <c r="BR4" i="1"/>
  <c r="BO7" i="1"/>
  <c r="BQ7" i="1" s="1"/>
  <c r="AU7" i="1" s="1"/>
  <c r="BQ6" i="1"/>
  <c r="AU6" i="1" s="1"/>
  <c r="BO6" i="3"/>
  <c r="BO8" i="1"/>
  <c r="BQ8" i="1" s="1"/>
  <c r="AU8" i="1" s="1"/>
  <c r="F5" i="3"/>
  <c r="AE4" i="1"/>
  <c r="AR5" i="3"/>
  <c r="AM5" i="3"/>
  <c r="AS7" i="3"/>
  <c r="AR6" i="3"/>
  <c r="E6" i="3"/>
  <c r="G4" i="3"/>
  <c r="H5" i="3" s="1"/>
  <c r="AN5" i="3"/>
  <c r="AO5" i="3" s="1"/>
  <c r="AE4" i="3"/>
  <c r="D10" i="3"/>
  <c r="N4" i="3"/>
  <c r="K4" i="3"/>
  <c r="J4" i="3"/>
  <c r="L4" i="3"/>
  <c r="AT4" i="3"/>
  <c r="AV4" i="3"/>
  <c r="AY5" i="3"/>
  <c r="AR7" i="3"/>
  <c r="AS8" i="3"/>
  <c r="BA4" i="3"/>
  <c r="D13" i="1"/>
  <c r="C40" i="1"/>
  <c r="BQ787" i="1" l="1"/>
  <c r="AU787" i="1" s="1"/>
  <c r="BO788" i="1"/>
  <c r="BR5" i="1"/>
  <c r="BR6" i="1" s="1"/>
  <c r="BR7" i="1" s="1"/>
  <c r="BR8" i="1" s="1"/>
  <c r="BO7" i="3"/>
  <c r="BQ6" i="3"/>
  <c r="BO9" i="1"/>
  <c r="BQ9" i="1" s="1"/>
  <c r="AU9" i="1" s="1"/>
  <c r="E7" i="3"/>
  <c r="F6" i="3"/>
  <c r="F7" i="3" s="1"/>
  <c r="AM6" i="3"/>
  <c r="AN6" i="3" s="1"/>
  <c r="AO6" i="3" s="1"/>
  <c r="G5" i="3"/>
  <c r="AW4" i="3"/>
  <c r="AW5" i="3"/>
  <c r="AZ4" i="3"/>
  <c r="AT5" i="3"/>
  <c r="AY6" i="3"/>
  <c r="AS9" i="3"/>
  <c r="AR8" i="3"/>
  <c r="G4" i="1"/>
  <c r="H5" i="1" s="1"/>
  <c r="I4" i="1"/>
  <c r="J4" i="1" s="1"/>
  <c r="AH5" i="1"/>
  <c r="AH6" i="1"/>
  <c r="L9" i="2"/>
  <c r="L8" i="2"/>
  <c r="L7" i="2"/>
  <c r="L6" i="2"/>
  <c r="J7" i="2"/>
  <c r="J8" i="2" s="1"/>
  <c r="J9" i="2" s="1"/>
  <c r="I9" i="2"/>
  <c r="I8" i="2"/>
  <c r="I7" i="2"/>
  <c r="E5" i="1"/>
  <c r="AY4" i="1"/>
  <c r="AR4" i="1"/>
  <c r="AS5" i="1"/>
  <c r="AV787" i="1"/>
  <c r="AV786" i="1"/>
  <c r="BR6" i="3" l="1"/>
  <c r="AU6" i="3"/>
  <c r="AV6" i="3" s="1"/>
  <c r="BO789" i="1"/>
  <c r="BQ788" i="1"/>
  <c r="AU788" i="1" s="1"/>
  <c r="AV788" i="1" s="1"/>
  <c r="BR9" i="1"/>
  <c r="BQ7" i="3"/>
  <c r="BO8" i="3"/>
  <c r="BO10" i="1"/>
  <c r="BQ10" i="1" s="1"/>
  <c r="AU10" i="1" s="1"/>
  <c r="E8" i="3"/>
  <c r="F8" i="3" s="1"/>
  <c r="AM7" i="3"/>
  <c r="AN7" i="3" s="1"/>
  <c r="AO7" i="3" s="1"/>
  <c r="AM5" i="1"/>
  <c r="AN5" i="1" s="1"/>
  <c r="F5" i="1"/>
  <c r="G6" i="3"/>
  <c r="H6" i="3" s="1"/>
  <c r="M4" i="1"/>
  <c r="AY7" i="3"/>
  <c r="AS10" i="3"/>
  <c r="AR9" i="3"/>
  <c r="K4" i="1"/>
  <c r="O4" i="1"/>
  <c r="L4" i="1"/>
  <c r="N4" i="1"/>
  <c r="E6" i="1"/>
  <c r="AM6" i="1" s="1"/>
  <c r="AN6" i="1" s="1"/>
  <c r="AS6" i="1"/>
  <c r="AR5" i="1"/>
  <c r="AY5" i="1"/>
  <c r="BB4" i="3" l="1"/>
  <c r="AW6" i="3"/>
  <c r="BR7" i="3"/>
  <c r="AU7" i="3"/>
  <c r="AV7" i="3" s="1"/>
  <c r="BC4" i="3" s="1"/>
  <c r="AT6" i="3"/>
  <c r="BQ789" i="1"/>
  <c r="AU789" i="1" s="1"/>
  <c r="AV789" i="1" s="1"/>
  <c r="BO790" i="1"/>
  <c r="BR10" i="1"/>
  <c r="BQ8" i="3"/>
  <c r="BO9" i="3"/>
  <c r="BO11" i="1"/>
  <c r="BQ11" i="1" s="1"/>
  <c r="AU11" i="1" s="1"/>
  <c r="F6" i="1"/>
  <c r="G6" i="1" s="1"/>
  <c r="H6" i="1" s="1"/>
  <c r="G5" i="1"/>
  <c r="AM8" i="3"/>
  <c r="AN8" i="3" s="1"/>
  <c r="AO8" i="3" s="1"/>
  <c r="E9" i="3"/>
  <c r="F9" i="3" s="1"/>
  <c r="G7" i="3"/>
  <c r="H7" i="3" s="1"/>
  <c r="AR10" i="3"/>
  <c r="AS11" i="3"/>
  <c r="AY8" i="3"/>
  <c r="P4" i="1"/>
  <c r="E7" i="1"/>
  <c r="AM7" i="1" s="1"/>
  <c r="AN7" i="1" s="1"/>
  <c r="AY6" i="1"/>
  <c r="AS7" i="1"/>
  <c r="AR6" i="1"/>
  <c r="BR8" i="3" l="1"/>
  <c r="AU8" i="3"/>
  <c r="AV8" i="3" s="1"/>
  <c r="BD4" i="3" s="1"/>
  <c r="AW8" i="3"/>
  <c r="AW7" i="3"/>
  <c r="AT7" i="3"/>
  <c r="AT8" i="3" s="1"/>
  <c r="BO791" i="1"/>
  <c r="BQ790" i="1"/>
  <c r="AU790" i="1" s="1"/>
  <c r="AV790" i="1" s="1"/>
  <c r="BR11" i="1"/>
  <c r="BQ9" i="3"/>
  <c r="BO10" i="3"/>
  <c r="BO12" i="1"/>
  <c r="BQ12" i="1" s="1"/>
  <c r="AU12" i="1" s="1"/>
  <c r="AM9" i="3"/>
  <c r="AN9" i="3" s="1"/>
  <c r="AO9" i="3" s="1"/>
  <c r="E10" i="3"/>
  <c r="F7" i="1"/>
  <c r="G8" i="3"/>
  <c r="H8" i="3" s="1"/>
  <c r="I5" i="1"/>
  <c r="M5" i="1" s="1"/>
  <c r="AS12" i="3"/>
  <c r="AR11" i="3"/>
  <c r="AY9" i="3"/>
  <c r="E8" i="1"/>
  <c r="AM8" i="1" s="1"/>
  <c r="AN8" i="1" s="1"/>
  <c r="AS8" i="1"/>
  <c r="AR7" i="1"/>
  <c r="AY7" i="1"/>
  <c r="BR9" i="3" l="1"/>
  <c r="AU9" i="3"/>
  <c r="AV9" i="3" s="1"/>
  <c r="AT9" i="3"/>
  <c r="AW9" i="3"/>
  <c r="BQ791" i="1"/>
  <c r="AU791" i="1" s="1"/>
  <c r="AV791" i="1" s="1"/>
  <c r="BO792" i="1"/>
  <c r="BR12" i="1"/>
  <c r="BQ10" i="3"/>
  <c r="BO11" i="3"/>
  <c r="BO13" i="1"/>
  <c r="BQ13" i="1" s="1"/>
  <c r="AU13" i="1" s="1"/>
  <c r="F8" i="1"/>
  <c r="G7" i="1"/>
  <c r="H7" i="1" s="1"/>
  <c r="AM10" i="3"/>
  <c r="AN10" i="3" s="1"/>
  <c r="AO10" i="3" s="1"/>
  <c r="E11" i="3"/>
  <c r="F10" i="3"/>
  <c r="G9" i="3"/>
  <c r="H9" i="3" s="1"/>
  <c r="AS13" i="3"/>
  <c r="AR12" i="3"/>
  <c r="AY10" i="3"/>
  <c r="E9" i="1"/>
  <c r="AM9" i="1" s="1"/>
  <c r="AN9" i="1" s="1"/>
  <c r="AS9" i="1"/>
  <c r="AR8" i="1"/>
  <c r="AY8" i="1"/>
  <c r="BE4" i="3" l="1"/>
  <c r="BR10" i="3"/>
  <c r="AU10" i="3"/>
  <c r="AV10" i="3" s="1"/>
  <c r="BO793" i="1"/>
  <c r="BQ792" i="1"/>
  <c r="AU792" i="1" s="1"/>
  <c r="AV792" i="1" s="1"/>
  <c r="BR13" i="1"/>
  <c r="BQ11" i="3"/>
  <c r="BO12" i="3"/>
  <c r="F11" i="3"/>
  <c r="BO14" i="1"/>
  <c r="BQ14" i="1" s="1"/>
  <c r="AU14" i="1" s="1"/>
  <c r="AM11" i="3"/>
  <c r="AN11" i="3" s="1"/>
  <c r="AO11" i="3" s="1"/>
  <c r="E12" i="3"/>
  <c r="F9" i="1"/>
  <c r="G8" i="1"/>
  <c r="H8" i="1" s="1"/>
  <c r="G10" i="3"/>
  <c r="H10" i="3" s="1"/>
  <c r="AY11" i="3"/>
  <c r="AS14" i="3"/>
  <c r="AR13" i="3"/>
  <c r="E10" i="1"/>
  <c r="AM10" i="1" s="1"/>
  <c r="AN10" i="1" s="1"/>
  <c r="AS10" i="1"/>
  <c r="AR9" i="1"/>
  <c r="AY9" i="1"/>
  <c r="BF4" i="3" l="1"/>
  <c r="AW10" i="3"/>
  <c r="AT10" i="3"/>
  <c r="BR11" i="3"/>
  <c r="AU11" i="3"/>
  <c r="AV11" i="3" s="1"/>
  <c r="BG4" i="3" s="1"/>
  <c r="BQ793" i="1"/>
  <c r="AU793" i="1" s="1"/>
  <c r="AV793" i="1" s="1"/>
  <c r="BO794" i="1"/>
  <c r="BR14" i="1"/>
  <c r="BQ12" i="3"/>
  <c r="BO13" i="3"/>
  <c r="BO15" i="1"/>
  <c r="BQ15" i="1" s="1"/>
  <c r="AU15" i="1" s="1"/>
  <c r="F10" i="1"/>
  <c r="G9" i="1"/>
  <c r="H9" i="1" s="1"/>
  <c r="AM12" i="3"/>
  <c r="AN12" i="3" s="1"/>
  <c r="AO12" i="3" s="1"/>
  <c r="E13" i="3"/>
  <c r="F12" i="3"/>
  <c r="F13" i="3" s="1"/>
  <c r="G11" i="3"/>
  <c r="H11" i="3" s="1"/>
  <c r="AR14" i="3"/>
  <c r="AS15" i="3"/>
  <c r="AY12" i="3"/>
  <c r="E11" i="1"/>
  <c r="AM11" i="1" s="1"/>
  <c r="AN11" i="1" s="1"/>
  <c r="AS11" i="1"/>
  <c r="AR10" i="1"/>
  <c r="AY10" i="1"/>
  <c r="AT11" i="3" l="1"/>
  <c r="AT12" i="3" s="1"/>
  <c r="AW12" i="3"/>
  <c r="AW11" i="3"/>
  <c r="BR12" i="3"/>
  <c r="AU12" i="3"/>
  <c r="AV12" i="3" s="1"/>
  <c r="BH4" i="3" s="1"/>
  <c r="BO795" i="1"/>
  <c r="BQ794" i="1"/>
  <c r="AU794" i="1" s="1"/>
  <c r="AV794" i="1" s="1"/>
  <c r="BR15" i="1"/>
  <c r="BQ13" i="3"/>
  <c r="BO14" i="3"/>
  <c r="BO16" i="1"/>
  <c r="BQ16" i="1" s="1"/>
  <c r="AU16" i="1" s="1"/>
  <c r="AM13" i="3"/>
  <c r="AN13" i="3" s="1"/>
  <c r="AO13" i="3" s="1"/>
  <c r="E14" i="3"/>
  <c r="F11" i="1"/>
  <c r="G10" i="1"/>
  <c r="H10" i="1" s="1"/>
  <c r="G12" i="3"/>
  <c r="H12" i="3" s="1"/>
  <c r="AY13" i="3"/>
  <c r="AS16" i="3"/>
  <c r="AR15" i="3"/>
  <c r="E12" i="1"/>
  <c r="AM12" i="1" s="1"/>
  <c r="AN12" i="1" s="1"/>
  <c r="AY11" i="1"/>
  <c r="AS12" i="1"/>
  <c r="AR11" i="1"/>
  <c r="BR13" i="3" l="1"/>
  <c r="AU13" i="3"/>
  <c r="AV13" i="3" s="1"/>
  <c r="BQ795" i="1"/>
  <c r="AU795" i="1" s="1"/>
  <c r="AV795" i="1" s="1"/>
  <c r="BO796" i="1"/>
  <c r="BR16" i="1"/>
  <c r="BQ14" i="3"/>
  <c r="BO15" i="3"/>
  <c r="BO17" i="1"/>
  <c r="BQ17" i="1" s="1"/>
  <c r="AU17" i="1" s="1"/>
  <c r="F12" i="1"/>
  <c r="G11" i="1"/>
  <c r="H11" i="1" s="1"/>
  <c r="AM14" i="3"/>
  <c r="AN14" i="3" s="1"/>
  <c r="AO14" i="3" s="1"/>
  <c r="E15" i="3"/>
  <c r="F14" i="3"/>
  <c r="G13" i="3"/>
  <c r="H13" i="3" s="1"/>
  <c r="AR16" i="3"/>
  <c r="AS17" i="3"/>
  <c r="AY14" i="3"/>
  <c r="E13" i="1"/>
  <c r="AM13" i="1" s="1"/>
  <c r="AN13" i="1" s="1"/>
  <c r="AS13" i="1"/>
  <c r="AR12" i="1"/>
  <c r="AY12" i="1"/>
  <c r="BI4" i="3" l="1"/>
  <c r="AW13" i="3"/>
  <c r="BR14" i="3"/>
  <c r="AU14" i="3"/>
  <c r="AV14" i="3" s="1"/>
  <c r="AT13" i="3"/>
  <c r="AT14" i="3" s="1"/>
  <c r="BO797" i="1"/>
  <c r="BQ796" i="1"/>
  <c r="AU796" i="1" s="1"/>
  <c r="AV796" i="1" s="1"/>
  <c r="BR17" i="1"/>
  <c r="BQ15" i="3"/>
  <c r="BO16" i="3"/>
  <c r="F15" i="3"/>
  <c r="BO18" i="1"/>
  <c r="BQ18" i="1" s="1"/>
  <c r="AU18" i="1" s="1"/>
  <c r="AM15" i="3"/>
  <c r="AN15" i="3" s="1"/>
  <c r="AO15" i="3" s="1"/>
  <c r="E16" i="3"/>
  <c r="F13" i="1"/>
  <c r="G12" i="1"/>
  <c r="H12" i="1" s="1"/>
  <c r="G14" i="3"/>
  <c r="H14" i="3" s="1"/>
  <c r="AY15" i="3"/>
  <c r="AS18" i="3"/>
  <c r="AR17" i="3"/>
  <c r="E14" i="1"/>
  <c r="AM14" i="1" s="1"/>
  <c r="AN14" i="1" s="1"/>
  <c r="AS14" i="1"/>
  <c r="AR13" i="1"/>
  <c r="AY13" i="1"/>
  <c r="BR15" i="3" l="1"/>
  <c r="AU15" i="3"/>
  <c r="AV15" i="3" s="1"/>
  <c r="BJ4" i="3"/>
  <c r="AW14" i="3"/>
  <c r="BQ797" i="1"/>
  <c r="AU797" i="1" s="1"/>
  <c r="AV797" i="1" s="1"/>
  <c r="BO798" i="1"/>
  <c r="BR18" i="1"/>
  <c r="BQ16" i="3"/>
  <c r="BO17" i="3"/>
  <c r="BO19" i="1"/>
  <c r="BQ19" i="1" s="1"/>
  <c r="AU19" i="1" s="1"/>
  <c r="F14" i="1"/>
  <c r="G13" i="1"/>
  <c r="H13" i="1" s="1"/>
  <c r="AM16" i="3"/>
  <c r="AN16" i="3" s="1"/>
  <c r="AO16" i="3" s="1"/>
  <c r="E17" i="3"/>
  <c r="F16" i="3"/>
  <c r="F17" i="3" s="1"/>
  <c r="G15" i="3"/>
  <c r="H15" i="3" s="1"/>
  <c r="AY16" i="3"/>
  <c r="AR18" i="3"/>
  <c r="AS19" i="3"/>
  <c r="E15" i="1"/>
  <c r="AM15" i="1" s="1"/>
  <c r="AN15" i="1" s="1"/>
  <c r="AY14" i="1"/>
  <c r="AS15" i="1"/>
  <c r="AR14" i="1"/>
  <c r="BK4" i="3" l="1"/>
  <c r="AW15" i="3"/>
  <c r="BR16" i="3"/>
  <c r="AU16" i="3"/>
  <c r="AV16" i="3" s="1"/>
  <c r="AT15" i="3"/>
  <c r="BO799" i="1"/>
  <c r="BQ798" i="1"/>
  <c r="AU798" i="1" s="1"/>
  <c r="AV798" i="1" s="1"/>
  <c r="BR19" i="1"/>
  <c r="BQ17" i="3"/>
  <c r="BO18" i="3"/>
  <c r="BO20" i="1"/>
  <c r="BQ20" i="1" s="1"/>
  <c r="AU20" i="1" s="1"/>
  <c r="AM17" i="3"/>
  <c r="AN17" i="3" s="1"/>
  <c r="AO17" i="3" s="1"/>
  <c r="E18" i="3"/>
  <c r="F15" i="1"/>
  <c r="G14" i="1"/>
  <c r="H14" i="1" s="1"/>
  <c r="G16" i="3"/>
  <c r="H16" i="3" s="1"/>
  <c r="AY17" i="3"/>
  <c r="AS20" i="3"/>
  <c r="AR19" i="3"/>
  <c r="E16" i="1"/>
  <c r="AM16" i="1" s="1"/>
  <c r="AN16" i="1" s="1"/>
  <c r="AY15" i="1"/>
  <c r="AS16" i="1"/>
  <c r="AR15" i="1"/>
  <c r="AZ5" i="3" l="1"/>
  <c r="AW16" i="3"/>
  <c r="BR17" i="3"/>
  <c r="AU17" i="3"/>
  <c r="AV17" i="3" s="1"/>
  <c r="AT16" i="3"/>
  <c r="AT17" i="3" s="1"/>
  <c r="BM4" i="3"/>
  <c r="AP5" i="3" s="1"/>
  <c r="BL4" i="3"/>
  <c r="BQ799" i="1"/>
  <c r="AU799" i="1" s="1"/>
  <c r="AV799" i="1" s="1"/>
  <c r="BO800" i="1"/>
  <c r="BR20" i="1"/>
  <c r="BQ18" i="3"/>
  <c r="BO19" i="3"/>
  <c r="BO21" i="1"/>
  <c r="BQ21" i="1" s="1"/>
  <c r="AU21" i="1" s="1"/>
  <c r="F16" i="1"/>
  <c r="G15" i="1"/>
  <c r="H15" i="1" s="1"/>
  <c r="AM18" i="3"/>
  <c r="AN18" i="3" s="1"/>
  <c r="AO18" i="3" s="1"/>
  <c r="E19" i="3"/>
  <c r="F18" i="3"/>
  <c r="G17" i="3"/>
  <c r="H17" i="3" s="1"/>
  <c r="AY18" i="3"/>
  <c r="AR20" i="3"/>
  <c r="AS21" i="3"/>
  <c r="E17" i="1"/>
  <c r="AM17" i="1" s="1"/>
  <c r="AN17" i="1" s="1"/>
  <c r="AS17" i="1"/>
  <c r="AR16" i="1"/>
  <c r="AY16" i="1"/>
  <c r="BA5" i="3" l="1"/>
  <c r="AW17" i="3"/>
  <c r="BR18" i="3"/>
  <c r="AU18" i="3"/>
  <c r="AV18" i="3" s="1"/>
  <c r="BO801" i="1"/>
  <c r="BQ800" i="1"/>
  <c r="AU800" i="1" s="1"/>
  <c r="AV800" i="1" s="1"/>
  <c r="BR21" i="1"/>
  <c r="BQ19" i="3"/>
  <c r="BO20" i="3"/>
  <c r="F19" i="3"/>
  <c r="BO22" i="1"/>
  <c r="BQ22" i="1" s="1"/>
  <c r="AU22" i="1" s="1"/>
  <c r="AM19" i="3"/>
  <c r="AN19" i="3" s="1"/>
  <c r="AO19" i="3" s="1"/>
  <c r="E20" i="3"/>
  <c r="F17" i="1"/>
  <c r="G16" i="1"/>
  <c r="H16" i="1" s="1"/>
  <c r="G18" i="3"/>
  <c r="H18" i="3" s="1"/>
  <c r="AY19" i="3"/>
  <c r="AR21" i="3"/>
  <c r="AS22" i="3"/>
  <c r="E18" i="1"/>
  <c r="AM18" i="1" s="1"/>
  <c r="AN18" i="1" s="1"/>
  <c r="AY17" i="1"/>
  <c r="AS18" i="1"/>
  <c r="AR17" i="1"/>
  <c r="AT18" i="3" l="1"/>
  <c r="BR19" i="3"/>
  <c r="AU19" i="3"/>
  <c r="AV19" i="3" s="1"/>
  <c r="AW19" i="3" s="1"/>
  <c r="BB5" i="3"/>
  <c r="AW18" i="3"/>
  <c r="BQ801" i="1"/>
  <c r="AU801" i="1" s="1"/>
  <c r="AV801" i="1" s="1"/>
  <c r="BO802" i="1"/>
  <c r="BR22" i="1"/>
  <c r="BQ20" i="3"/>
  <c r="BO21" i="3"/>
  <c r="BO23" i="1"/>
  <c r="BQ23" i="1" s="1"/>
  <c r="AU23" i="1" s="1"/>
  <c r="F18" i="1"/>
  <c r="G17" i="1"/>
  <c r="H17" i="1" s="1"/>
  <c r="AM20" i="3"/>
  <c r="AN20" i="3" s="1"/>
  <c r="AO20" i="3" s="1"/>
  <c r="E21" i="3"/>
  <c r="F20" i="3"/>
  <c r="G19" i="3"/>
  <c r="H19" i="3" s="1"/>
  <c r="AY20" i="3"/>
  <c r="AR22" i="3"/>
  <c r="AS23" i="3"/>
  <c r="E19" i="1"/>
  <c r="AM19" i="1" s="1"/>
  <c r="AN19" i="1" s="1"/>
  <c r="AY18" i="1"/>
  <c r="AS19" i="1"/>
  <c r="AR18" i="1"/>
  <c r="BR20" i="3" l="1"/>
  <c r="AU20" i="3"/>
  <c r="AV20" i="3" s="1"/>
  <c r="BC5" i="3"/>
  <c r="AT19" i="3"/>
  <c r="AT20" i="3" s="1"/>
  <c r="BO803" i="1"/>
  <c r="BQ802" i="1"/>
  <c r="AU802" i="1" s="1"/>
  <c r="AV802" i="1" s="1"/>
  <c r="BR23" i="1"/>
  <c r="BQ21" i="3"/>
  <c r="BO22" i="3"/>
  <c r="F21" i="3"/>
  <c r="BO24" i="1"/>
  <c r="BQ24" i="1" s="1"/>
  <c r="AU24" i="1" s="1"/>
  <c r="AM21" i="3"/>
  <c r="AN21" i="3" s="1"/>
  <c r="AO21" i="3" s="1"/>
  <c r="E22" i="3"/>
  <c r="F19" i="1"/>
  <c r="G18" i="1"/>
  <c r="H18" i="1" s="1"/>
  <c r="G20" i="3"/>
  <c r="H20" i="3" s="1"/>
  <c r="AY21" i="3"/>
  <c r="AR23" i="3"/>
  <c r="AS24" i="3"/>
  <c r="E20" i="1"/>
  <c r="AM20" i="1" s="1"/>
  <c r="AN20" i="1" s="1"/>
  <c r="AS20" i="1"/>
  <c r="AR19" i="1"/>
  <c r="AY19" i="1"/>
  <c r="BR21" i="3" l="1"/>
  <c r="AU21" i="3"/>
  <c r="AV21" i="3" s="1"/>
  <c r="AT21" i="3"/>
  <c r="BD5" i="3"/>
  <c r="AW20" i="3"/>
  <c r="BQ803" i="1"/>
  <c r="AU803" i="1" s="1"/>
  <c r="AV803" i="1" s="1"/>
  <c r="BO804" i="1"/>
  <c r="BR24" i="1"/>
  <c r="BQ22" i="3"/>
  <c r="BO23" i="3"/>
  <c r="BO25" i="1"/>
  <c r="BQ25" i="1" s="1"/>
  <c r="AU25" i="1" s="1"/>
  <c r="F20" i="1"/>
  <c r="G19" i="1"/>
  <c r="H19" i="1" s="1"/>
  <c r="AM22" i="3"/>
  <c r="AN22" i="3" s="1"/>
  <c r="AO22" i="3" s="1"/>
  <c r="E23" i="3"/>
  <c r="F22" i="3"/>
  <c r="G21" i="3"/>
  <c r="H21" i="3" s="1"/>
  <c r="AS25" i="3"/>
  <c r="AR24" i="3"/>
  <c r="AY22" i="3"/>
  <c r="E21" i="1"/>
  <c r="AM21" i="1" s="1"/>
  <c r="AN21" i="1" s="1"/>
  <c r="AY20" i="1"/>
  <c r="AS21" i="1"/>
  <c r="AR20" i="1"/>
  <c r="BR22" i="3" l="1"/>
  <c r="AU22" i="3"/>
  <c r="BE5" i="3"/>
  <c r="AW21" i="3"/>
  <c r="BO805" i="1"/>
  <c r="BQ804" i="1"/>
  <c r="AU804" i="1" s="1"/>
  <c r="AV804" i="1" s="1"/>
  <c r="BR25" i="1"/>
  <c r="BQ23" i="3"/>
  <c r="BO24" i="3"/>
  <c r="F23" i="3"/>
  <c r="BO26" i="1"/>
  <c r="BQ26" i="1" s="1"/>
  <c r="AU26" i="1" s="1"/>
  <c r="AM23" i="3"/>
  <c r="AN23" i="3" s="1"/>
  <c r="AO23" i="3" s="1"/>
  <c r="E24" i="3"/>
  <c r="F21" i="1"/>
  <c r="G20" i="1"/>
  <c r="H20" i="1" s="1"/>
  <c r="G22" i="3"/>
  <c r="H22" i="3" s="1"/>
  <c r="AY23" i="3"/>
  <c r="AS26" i="3"/>
  <c r="AR25" i="3"/>
  <c r="E22" i="1"/>
  <c r="AM22" i="1" s="1"/>
  <c r="AN22" i="1" s="1"/>
  <c r="AY21" i="1"/>
  <c r="AS22" i="1"/>
  <c r="AR21" i="1"/>
  <c r="BR23" i="3" l="1"/>
  <c r="AU23" i="3"/>
  <c r="AV23" i="3" s="1"/>
  <c r="AT22" i="3"/>
  <c r="AV22" i="3"/>
  <c r="F24" i="3"/>
  <c r="BQ805" i="1"/>
  <c r="AU805" i="1" s="1"/>
  <c r="AV805" i="1" s="1"/>
  <c r="BO806" i="1"/>
  <c r="BR26" i="1"/>
  <c r="BQ24" i="3"/>
  <c r="BO25" i="3"/>
  <c r="BO27" i="1"/>
  <c r="BQ27" i="1" s="1"/>
  <c r="AU27" i="1" s="1"/>
  <c r="F22" i="1"/>
  <c r="G21" i="1"/>
  <c r="H21" i="1" s="1"/>
  <c r="AM24" i="3"/>
  <c r="AN24" i="3" s="1"/>
  <c r="AO24" i="3" s="1"/>
  <c r="E25" i="3"/>
  <c r="G23" i="3"/>
  <c r="H23" i="3" s="1"/>
  <c r="AR26" i="3"/>
  <c r="AS27" i="3"/>
  <c r="AS28" i="3" s="1"/>
  <c r="AY24" i="3"/>
  <c r="E23" i="1"/>
  <c r="AM23" i="1" s="1"/>
  <c r="AN23" i="1" s="1"/>
  <c r="AS23" i="1"/>
  <c r="AR22" i="1"/>
  <c r="AY22" i="1"/>
  <c r="AW22" i="3" l="1"/>
  <c r="BF5" i="3"/>
  <c r="AT23" i="3"/>
  <c r="BR24" i="3"/>
  <c r="AU24" i="3"/>
  <c r="BG5" i="3"/>
  <c r="AW23" i="3"/>
  <c r="F25" i="3"/>
  <c r="BO807" i="1"/>
  <c r="BQ806" i="1"/>
  <c r="AU806" i="1" s="1"/>
  <c r="AV806" i="1" s="1"/>
  <c r="BR27" i="1"/>
  <c r="BQ25" i="3"/>
  <c r="BO26" i="3"/>
  <c r="BO28" i="1"/>
  <c r="BQ28" i="1" s="1"/>
  <c r="AU28" i="1" s="1"/>
  <c r="F23" i="1"/>
  <c r="G22" i="1"/>
  <c r="H22" i="1" s="1"/>
  <c r="AM25" i="3"/>
  <c r="AN25" i="3" s="1"/>
  <c r="AO25" i="3" s="1"/>
  <c r="E26" i="3"/>
  <c r="AS29" i="3"/>
  <c r="AR28" i="3"/>
  <c r="G24" i="3"/>
  <c r="H24" i="3" s="1"/>
  <c r="AR27" i="3"/>
  <c r="AY25" i="3"/>
  <c r="E24" i="1"/>
  <c r="AM24" i="1" s="1"/>
  <c r="AN24" i="1" s="1"/>
  <c r="AY23" i="1"/>
  <c r="AS24" i="1"/>
  <c r="AR23" i="1"/>
  <c r="BR25" i="3" l="1"/>
  <c r="AU25" i="3"/>
  <c r="AV25" i="3" s="1"/>
  <c r="AV24" i="3"/>
  <c r="AT24" i="3"/>
  <c r="AT25" i="3" s="1"/>
  <c r="BQ807" i="1"/>
  <c r="AU807" i="1" s="1"/>
  <c r="AV807" i="1" s="1"/>
  <c r="BO808" i="1"/>
  <c r="BR28" i="1"/>
  <c r="BQ26" i="3"/>
  <c r="BO27" i="3"/>
  <c r="BO29" i="1"/>
  <c r="BQ29" i="1" s="1"/>
  <c r="AU29" i="1" s="1"/>
  <c r="AS30" i="3"/>
  <c r="AR29" i="3"/>
  <c r="AM26" i="3"/>
  <c r="AN26" i="3" s="1"/>
  <c r="AO26" i="3" s="1"/>
  <c r="E27" i="3"/>
  <c r="F24" i="1"/>
  <c r="G23" i="1"/>
  <c r="H23" i="1" s="1"/>
  <c r="F26" i="3"/>
  <c r="G25" i="3"/>
  <c r="H25" i="3" s="1"/>
  <c r="AY26" i="3"/>
  <c r="E25" i="1"/>
  <c r="AM25" i="1" s="1"/>
  <c r="AN25" i="1" s="1"/>
  <c r="AS25" i="1"/>
  <c r="AR24" i="1"/>
  <c r="AY24" i="1"/>
  <c r="BR26" i="3" l="1"/>
  <c r="AU26" i="3"/>
  <c r="AV26" i="3" s="1"/>
  <c r="BH5" i="3"/>
  <c r="AW24" i="3"/>
  <c r="BI5" i="3"/>
  <c r="AW25" i="3"/>
  <c r="AT26" i="3"/>
  <c r="BO809" i="1"/>
  <c r="BQ808" i="1"/>
  <c r="AU808" i="1" s="1"/>
  <c r="AV808" i="1" s="1"/>
  <c r="BR29" i="1"/>
  <c r="F27" i="3"/>
  <c r="BQ27" i="3"/>
  <c r="BO28" i="3"/>
  <c r="BO30" i="1"/>
  <c r="BQ30" i="1" s="1"/>
  <c r="AU30" i="1" s="1"/>
  <c r="AM27" i="3"/>
  <c r="AN27" i="3" s="1"/>
  <c r="AO27" i="3" s="1"/>
  <c r="E28" i="3"/>
  <c r="AS31" i="3"/>
  <c r="AR30" i="3"/>
  <c r="F25" i="1"/>
  <c r="G24" i="1"/>
  <c r="H24" i="1" s="1"/>
  <c r="G26" i="3"/>
  <c r="H26" i="3" s="1"/>
  <c r="AY27" i="3"/>
  <c r="AY28" i="3" s="1"/>
  <c r="E26" i="1"/>
  <c r="AM26" i="1" s="1"/>
  <c r="AN26" i="1" s="1"/>
  <c r="AY25" i="1"/>
  <c r="AS26" i="1"/>
  <c r="AR25" i="1"/>
  <c r="F28" i="3" l="1"/>
  <c r="BR27" i="3"/>
  <c r="AU27" i="3"/>
  <c r="AV27" i="3" s="1"/>
  <c r="AT27" i="3"/>
  <c r="BJ5" i="3"/>
  <c r="AW26" i="3"/>
  <c r="BQ809" i="1"/>
  <c r="AU809" i="1" s="1"/>
  <c r="AV809" i="1" s="1"/>
  <c r="BO810" i="1"/>
  <c r="BR30" i="1"/>
  <c r="BQ28" i="3"/>
  <c r="BO29" i="3"/>
  <c r="BO31" i="1"/>
  <c r="BQ31" i="1" s="1"/>
  <c r="AU31" i="1" s="1"/>
  <c r="F26" i="1"/>
  <c r="G25" i="1"/>
  <c r="H25" i="1" s="1"/>
  <c r="AY29" i="3"/>
  <c r="AS32" i="3"/>
  <c r="AR31" i="3"/>
  <c r="AM28" i="3"/>
  <c r="AN28" i="3" s="1"/>
  <c r="AO28" i="3" s="1"/>
  <c r="E29" i="3"/>
  <c r="G27" i="3"/>
  <c r="H27" i="3" s="1"/>
  <c r="E27" i="1"/>
  <c r="AM27" i="1" s="1"/>
  <c r="AN27" i="1" s="1"/>
  <c r="AS27" i="1"/>
  <c r="AR26" i="1"/>
  <c r="AY26" i="1"/>
  <c r="BR28" i="3" l="1"/>
  <c r="AU28" i="3"/>
  <c r="BK5" i="3"/>
  <c r="BM5" i="3" s="1"/>
  <c r="AP6" i="3" s="1"/>
  <c r="AW27" i="3"/>
  <c r="BO811" i="1"/>
  <c r="BQ810" i="1"/>
  <c r="AU810" i="1" s="1"/>
  <c r="AV810" i="1" s="1"/>
  <c r="BR31" i="1"/>
  <c r="BQ29" i="3"/>
  <c r="BO30" i="3"/>
  <c r="BO32" i="1"/>
  <c r="BQ32" i="1" s="1"/>
  <c r="AU32" i="1" s="1"/>
  <c r="AM29" i="3"/>
  <c r="AN29" i="3" s="1"/>
  <c r="AO29" i="3" s="1"/>
  <c r="E30" i="3"/>
  <c r="AY30" i="3"/>
  <c r="F29" i="3"/>
  <c r="AR32" i="3"/>
  <c r="AS33" i="3"/>
  <c r="F27" i="1"/>
  <c r="G26" i="1"/>
  <c r="H26" i="1" s="1"/>
  <c r="G28" i="3"/>
  <c r="H28" i="3" s="1"/>
  <c r="E28" i="1"/>
  <c r="AM28" i="1" s="1"/>
  <c r="AN28" i="1" s="1"/>
  <c r="AY27" i="1"/>
  <c r="AS28" i="1"/>
  <c r="AR27" i="1"/>
  <c r="AV28" i="3" l="1"/>
  <c r="AT28" i="3"/>
  <c r="BR29" i="3"/>
  <c r="AU29" i="3"/>
  <c r="AV29" i="3" s="1"/>
  <c r="BA6" i="3" s="1"/>
  <c r="BL5" i="3"/>
  <c r="BQ811" i="1"/>
  <c r="AU811" i="1" s="1"/>
  <c r="AV811" i="1" s="1"/>
  <c r="BO812" i="1"/>
  <c r="BR32" i="1"/>
  <c r="F30" i="3"/>
  <c r="BQ30" i="3"/>
  <c r="BO31" i="3"/>
  <c r="BO33" i="1"/>
  <c r="BQ33" i="1" s="1"/>
  <c r="AU33" i="1" s="1"/>
  <c r="F28" i="1"/>
  <c r="G27" i="1"/>
  <c r="H27" i="1" s="1"/>
  <c r="AR33" i="3"/>
  <c r="AS34" i="3"/>
  <c r="AM30" i="3"/>
  <c r="AN30" i="3" s="1"/>
  <c r="AO30" i="3" s="1"/>
  <c r="E31" i="3"/>
  <c r="AY31" i="3"/>
  <c r="G29" i="3"/>
  <c r="H29" i="3" s="1"/>
  <c r="E29" i="1"/>
  <c r="AM29" i="1" s="1"/>
  <c r="AN29" i="1" s="1"/>
  <c r="AS29" i="1"/>
  <c r="AR28" i="1"/>
  <c r="AY28" i="1"/>
  <c r="BR30" i="3" l="1"/>
  <c r="AU30" i="3"/>
  <c r="AT29" i="3"/>
  <c r="AW29" i="3"/>
  <c r="AZ6" i="3"/>
  <c r="AW28" i="3"/>
  <c r="BO813" i="1"/>
  <c r="BQ812" i="1"/>
  <c r="AU812" i="1" s="1"/>
  <c r="AV812" i="1" s="1"/>
  <c r="BR33" i="1"/>
  <c r="BQ31" i="3"/>
  <c r="BO32" i="3"/>
  <c r="BO34" i="1"/>
  <c r="BQ34" i="1" s="1"/>
  <c r="AU34" i="1" s="1"/>
  <c r="AM31" i="3"/>
  <c r="AN31" i="3" s="1"/>
  <c r="AO31" i="3" s="1"/>
  <c r="E32" i="3"/>
  <c r="F31" i="3"/>
  <c r="AS35" i="3"/>
  <c r="AR34" i="3"/>
  <c r="AY32" i="3"/>
  <c r="F29" i="1"/>
  <c r="G28" i="1"/>
  <c r="H28" i="1" s="1"/>
  <c r="G30" i="3"/>
  <c r="H30" i="3" s="1"/>
  <c r="E30" i="1"/>
  <c r="AM30" i="1" s="1"/>
  <c r="AN30" i="1" s="1"/>
  <c r="AY29" i="1"/>
  <c r="AS30" i="1"/>
  <c r="AR29" i="1"/>
  <c r="AT30" i="3" l="1"/>
  <c r="AV30" i="3"/>
  <c r="BR31" i="3"/>
  <c r="AU31" i="3"/>
  <c r="AV31" i="3" s="1"/>
  <c r="BQ813" i="1"/>
  <c r="AU813" i="1" s="1"/>
  <c r="AV813" i="1" s="1"/>
  <c r="BO814" i="1"/>
  <c r="BR34" i="1"/>
  <c r="BQ32" i="3"/>
  <c r="BO33" i="3"/>
  <c r="BO35" i="1"/>
  <c r="BQ35" i="1" s="1"/>
  <c r="AU35" i="1" s="1"/>
  <c r="AS36" i="3"/>
  <c r="AR35" i="3"/>
  <c r="F30" i="1"/>
  <c r="G29" i="1"/>
  <c r="H29" i="1" s="1"/>
  <c r="AY33" i="3"/>
  <c r="F32" i="3"/>
  <c r="AM32" i="3"/>
  <c r="AN32" i="3" s="1"/>
  <c r="AO32" i="3" s="1"/>
  <c r="E33" i="3"/>
  <c r="G31" i="3"/>
  <c r="H31" i="3" s="1"/>
  <c r="E31" i="1"/>
  <c r="AM31" i="1" s="1"/>
  <c r="AN31" i="1" s="1"/>
  <c r="AS31" i="1"/>
  <c r="AR30" i="1"/>
  <c r="AY30" i="1"/>
  <c r="BC6" i="3" l="1"/>
  <c r="AW31" i="3"/>
  <c r="BB6" i="3"/>
  <c r="AW30" i="3"/>
  <c r="AT31" i="3"/>
  <c r="BR32" i="3"/>
  <c r="AU32" i="3"/>
  <c r="BO815" i="1"/>
  <c r="BQ814" i="1"/>
  <c r="AU814" i="1" s="1"/>
  <c r="AV814" i="1" s="1"/>
  <c r="BR35" i="1"/>
  <c r="BQ33" i="3"/>
  <c r="BO34" i="3"/>
  <c r="BO36" i="1"/>
  <c r="BQ36" i="1" s="1"/>
  <c r="AU36" i="1" s="1"/>
  <c r="AY34" i="3"/>
  <c r="F31" i="1"/>
  <c r="G30" i="1"/>
  <c r="H30" i="1" s="1"/>
  <c r="F33" i="3"/>
  <c r="AM33" i="3"/>
  <c r="AN33" i="3" s="1"/>
  <c r="AO33" i="3" s="1"/>
  <c r="E34" i="3"/>
  <c r="AS37" i="3"/>
  <c r="AR36" i="3"/>
  <c r="G32" i="3"/>
  <c r="H32" i="3" s="1"/>
  <c r="E32" i="1"/>
  <c r="AM32" i="1" s="1"/>
  <c r="AN32" i="1" s="1"/>
  <c r="AY31" i="1"/>
  <c r="AS32" i="1"/>
  <c r="AR31" i="1"/>
  <c r="AT32" i="3" l="1"/>
  <c r="AV32" i="3"/>
  <c r="BR33" i="3"/>
  <c r="AU33" i="3"/>
  <c r="AV33" i="3" s="1"/>
  <c r="BE6" i="3" s="1"/>
  <c r="BQ815" i="1"/>
  <c r="AU815" i="1" s="1"/>
  <c r="AV815" i="1" s="1"/>
  <c r="BO816" i="1"/>
  <c r="BR36" i="1"/>
  <c r="BQ34" i="3"/>
  <c r="BO35" i="3"/>
  <c r="BO37" i="1"/>
  <c r="BQ37" i="1" s="1"/>
  <c r="AU37" i="1" s="1"/>
  <c r="F32" i="1"/>
  <c r="G31" i="1"/>
  <c r="H31" i="1" s="1"/>
  <c r="AR37" i="3"/>
  <c r="AS38" i="3"/>
  <c r="AY35" i="3"/>
  <c r="AM34" i="3"/>
  <c r="AN34" i="3" s="1"/>
  <c r="AO34" i="3" s="1"/>
  <c r="E35" i="3"/>
  <c r="F34" i="3"/>
  <c r="G33" i="3"/>
  <c r="H33" i="3" s="1"/>
  <c r="E33" i="1"/>
  <c r="AM33" i="1" s="1"/>
  <c r="AN33" i="1" s="1"/>
  <c r="AS33" i="1"/>
  <c r="AR32" i="1"/>
  <c r="AY32" i="1"/>
  <c r="BR34" i="3" l="1"/>
  <c r="AU34" i="3"/>
  <c r="AV34" i="3" s="1"/>
  <c r="AW33" i="3"/>
  <c r="BD6" i="3"/>
  <c r="AW32" i="3"/>
  <c r="AT33" i="3"/>
  <c r="AT34" i="3" s="1"/>
  <c r="BO817" i="1"/>
  <c r="BQ816" i="1"/>
  <c r="AU816" i="1" s="1"/>
  <c r="AV816" i="1" s="1"/>
  <c r="BR37" i="1"/>
  <c r="BQ35" i="3"/>
  <c r="BO36" i="3"/>
  <c r="F35" i="3"/>
  <c r="BO38" i="1"/>
  <c r="BQ38" i="1" s="1"/>
  <c r="AU38" i="1" s="1"/>
  <c r="AY36" i="3"/>
  <c r="AM35" i="3"/>
  <c r="AN35" i="3" s="1"/>
  <c r="AO35" i="3" s="1"/>
  <c r="E36" i="3"/>
  <c r="AR38" i="3"/>
  <c r="AS39" i="3"/>
  <c r="F33" i="1"/>
  <c r="G32" i="1"/>
  <c r="H32" i="1" s="1"/>
  <c r="G34" i="3"/>
  <c r="H34" i="3" s="1"/>
  <c r="E34" i="1"/>
  <c r="AM34" i="1" s="1"/>
  <c r="AN34" i="1" s="1"/>
  <c r="AY33" i="1"/>
  <c r="AS34" i="1"/>
  <c r="AR33" i="1"/>
  <c r="F36" i="3" l="1"/>
  <c r="BR35" i="3"/>
  <c r="AU35" i="3"/>
  <c r="AV35" i="3" s="1"/>
  <c r="AT35" i="3"/>
  <c r="BF6" i="3"/>
  <c r="AW34" i="3"/>
  <c r="BQ817" i="1"/>
  <c r="AU817" i="1" s="1"/>
  <c r="AV817" i="1" s="1"/>
  <c r="BO818" i="1"/>
  <c r="BR38" i="1"/>
  <c r="BQ36" i="3"/>
  <c r="BO37" i="3"/>
  <c r="BO39" i="1"/>
  <c r="BQ39" i="1" s="1"/>
  <c r="AU39" i="1" s="1"/>
  <c r="AY37" i="3"/>
  <c r="F34" i="1"/>
  <c r="G33" i="1"/>
  <c r="H33" i="1" s="1"/>
  <c r="AR39" i="3"/>
  <c r="AS40" i="3"/>
  <c r="AM36" i="3"/>
  <c r="AN36" i="3" s="1"/>
  <c r="AO36" i="3" s="1"/>
  <c r="E37" i="3"/>
  <c r="G35" i="3"/>
  <c r="H35" i="3" s="1"/>
  <c r="E35" i="1"/>
  <c r="AM35" i="1" s="1"/>
  <c r="AN35" i="1" s="1"/>
  <c r="AS35" i="1"/>
  <c r="AR34" i="1"/>
  <c r="AY34" i="1"/>
  <c r="BR36" i="3" l="1"/>
  <c r="AU36" i="3"/>
  <c r="BG6" i="3"/>
  <c r="AW35" i="3"/>
  <c r="BO819" i="1"/>
  <c r="BQ818" i="1"/>
  <c r="AU818" i="1" s="1"/>
  <c r="AV818" i="1" s="1"/>
  <c r="BR39" i="1"/>
  <c r="BQ37" i="3"/>
  <c r="BO38" i="3"/>
  <c r="BO40" i="1"/>
  <c r="BQ40" i="1" s="1"/>
  <c r="AU40" i="1" s="1"/>
  <c r="AM37" i="3"/>
  <c r="AN37" i="3" s="1"/>
  <c r="AO37" i="3" s="1"/>
  <c r="E38" i="3"/>
  <c r="AY38" i="3"/>
  <c r="F35" i="1"/>
  <c r="G34" i="1"/>
  <c r="H34" i="1" s="1"/>
  <c r="AR40" i="3"/>
  <c r="AS41" i="3"/>
  <c r="F37" i="3"/>
  <c r="G36" i="3"/>
  <c r="H36" i="3" s="1"/>
  <c r="E36" i="1"/>
  <c r="AM36" i="1" s="1"/>
  <c r="AN36" i="1" s="1"/>
  <c r="AY35" i="1"/>
  <c r="AS36" i="1"/>
  <c r="AR35" i="1"/>
  <c r="AT36" i="3" l="1"/>
  <c r="AV36" i="3"/>
  <c r="BR37" i="3"/>
  <c r="AU37" i="3"/>
  <c r="AV37" i="3" s="1"/>
  <c r="BQ819" i="1"/>
  <c r="AU819" i="1" s="1"/>
  <c r="AV819" i="1" s="1"/>
  <c r="BO820" i="1"/>
  <c r="BR40" i="1"/>
  <c r="BQ38" i="3"/>
  <c r="BO39" i="3"/>
  <c r="F38" i="3"/>
  <c r="BO41" i="1"/>
  <c r="BQ41" i="1" s="1"/>
  <c r="AU41" i="1" s="1"/>
  <c r="AY39" i="3"/>
  <c r="AR41" i="3"/>
  <c r="AS42" i="3"/>
  <c r="AM38" i="3"/>
  <c r="AN38" i="3" s="1"/>
  <c r="AO38" i="3" s="1"/>
  <c r="E39" i="3"/>
  <c r="F36" i="1"/>
  <c r="G35" i="1"/>
  <c r="H35" i="1" s="1"/>
  <c r="G37" i="3"/>
  <c r="H37" i="3" s="1"/>
  <c r="E37" i="1"/>
  <c r="AM37" i="1" s="1"/>
  <c r="AN37" i="1" s="1"/>
  <c r="AS37" i="1"/>
  <c r="AR36" i="1"/>
  <c r="AY36" i="1"/>
  <c r="BH6" i="3" l="1"/>
  <c r="AW36" i="3"/>
  <c r="BR38" i="3"/>
  <c r="AU38" i="3"/>
  <c r="BI6" i="3"/>
  <c r="AW37" i="3"/>
  <c r="AT37" i="3"/>
  <c r="F39" i="3"/>
  <c r="BO821" i="1"/>
  <c r="BQ820" i="1"/>
  <c r="AU820" i="1" s="1"/>
  <c r="AV820" i="1" s="1"/>
  <c r="BR41" i="1"/>
  <c r="BQ39" i="3"/>
  <c r="BO40" i="3"/>
  <c r="BO42" i="1"/>
  <c r="BQ42" i="1" s="1"/>
  <c r="AU42" i="1" s="1"/>
  <c r="F37" i="1"/>
  <c r="G36" i="1"/>
  <c r="H36" i="1" s="1"/>
  <c r="AM39" i="3"/>
  <c r="AN39" i="3" s="1"/>
  <c r="AO39" i="3" s="1"/>
  <c r="E40" i="3"/>
  <c r="AY40" i="3"/>
  <c r="AR42" i="3"/>
  <c r="AS43" i="3"/>
  <c r="G38" i="3"/>
  <c r="H38" i="3" s="1"/>
  <c r="E38" i="1"/>
  <c r="AM38" i="1" s="1"/>
  <c r="AN38" i="1" s="1"/>
  <c r="AY37" i="1"/>
  <c r="AS38" i="1"/>
  <c r="AR37" i="1"/>
  <c r="AV38" i="3" l="1"/>
  <c r="AT38" i="3"/>
  <c r="BR39" i="3"/>
  <c r="AU39" i="3"/>
  <c r="AV39" i="3" s="1"/>
  <c r="F40" i="3"/>
  <c r="BQ821" i="1"/>
  <c r="AU821" i="1" s="1"/>
  <c r="AV821" i="1" s="1"/>
  <c r="BO822" i="1"/>
  <c r="BR42" i="1"/>
  <c r="BQ40" i="3"/>
  <c r="BO41" i="3"/>
  <c r="BO43" i="1"/>
  <c r="BQ43" i="1" s="1"/>
  <c r="AU43" i="1" s="1"/>
  <c r="AR43" i="3"/>
  <c r="AS44" i="3"/>
  <c r="F38" i="1"/>
  <c r="G37" i="1"/>
  <c r="H37" i="1" s="1"/>
  <c r="AY41" i="3"/>
  <c r="AM40" i="3"/>
  <c r="AN40" i="3" s="1"/>
  <c r="AO40" i="3" s="1"/>
  <c r="E41" i="3"/>
  <c r="G39" i="3"/>
  <c r="H39" i="3" s="1"/>
  <c r="E39" i="1"/>
  <c r="AM39" i="1" s="1"/>
  <c r="AN39" i="1" s="1"/>
  <c r="AS39" i="1"/>
  <c r="AR38" i="1"/>
  <c r="AY38" i="1"/>
  <c r="BR40" i="3" l="1"/>
  <c r="AU40" i="3"/>
  <c r="AV40" i="3" s="1"/>
  <c r="AT39" i="3"/>
  <c r="AT40" i="3" s="1"/>
  <c r="BK6" i="3"/>
  <c r="AW39" i="3"/>
  <c r="BJ6" i="3"/>
  <c r="AW38" i="3"/>
  <c r="BO823" i="1"/>
  <c r="BQ822" i="1"/>
  <c r="AU822" i="1" s="1"/>
  <c r="AV822" i="1" s="1"/>
  <c r="BR43" i="1"/>
  <c r="BQ41" i="3"/>
  <c r="BO42" i="3"/>
  <c r="BO44" i="1"/>
  <c r="BQ44" i="1" s="1"/>
  <c r="AU44" i="1" s="1"/>
  <c r="F39" i="1"/>
  <c r="G38" i="1"/>
  <c r="H38" i="1" s="1"/>
  <c r="AS45" i="3"/>
  <c r="AR44" i="3"/>
  <c r="AM41" i="3"/>
  <c r="AN41" i="3" s="1"/>
  <c r="AO41" i="3" s="1"/>
  <c r="E42" i="3"/>
  <c r="AY42" i="3"/>
  <c r="F41" i="3"/>
  <c r="G40" i="3"/>
  <c r="H40" i="3" s="1"/>
  <c r="E40" i="1"/>
  <c r="AM40" i="1" s="1"/>
  <c r="AN40" i="1" s="1"/>
  <c r="AY39" i="1"/>
  <c r="AS40" i="1"/>
  <c r="AR39" i="1"/>
  <c r="BM6" i="3" l="1"/>
  <c r="AP7" i="3" s="1"/>
  <c r="BL6" i="3"/>
  <c r="AZ7" i="3"/>
  <c r="AW40" i="3"/>
  <c r="BR41" i="3"/>
  <c r="AU41" i="3"/>
  <c r="AV41" i="3" s="1"/>
  <c r="BQ823" i="1"/>
  <c r="AU823" i="1" s="1"/>
  <c r="AV823" i="1" s="1"/>
  <c r="BO824" i="1"/>
  <c r="BR44" i="1"/>
  <c r="BQ42" i="3"/>
  <c r="BO43" i="3"/>
  <c r="BO45" i="1"/>
  <c r="BQ45" i="1" s="1"/>
  <c r="AU45" i="1" s="1"/>
  <c r="AR45" i="3"/>
  <c r="AS46" i="3"/>
  <c r="F42" i="3"/>
  <c r="F40" i="1"/>
  <c r="G39" i="1"/>
  <c r="H39" i="1" s="1"/>
  <c r="AM42" i="3"/>
  <c r="AN42" i="3" s="1"/>
  <c r="AO42" i="3" s="1"/>
  <c r="E43" i="3"/>
  <c r="AY43" i="3"/>
  <c r="G41" i="3"/>
  <c r="H41" i="3" s="1"/>
  <c r="E41" i="1"/>
  <c r="AM41" i="1" s="1"/>
  <c r="AN41" i="1" s="1"/>
  <c r="AS41" i="1"/>
  <c r="AR40" i="1"/>
  <c r="AY40" i="1"/>
  <c r="BA7" i="3" l="1"/>
  <c r="AT41" i="3"/>
  <c r="BR42" i="3"/>
  <c r="AU42" i="3"/>
  <c r="AW41" i="3"/>
  <c r="BO825" i="1"/>
  <c r="BQ824" i="1"/>
  <c r="AU824" i="1" s="1"/>
  <c r="AV824" i="1" s="1"/>
  <c r="BR45" i="1"/>
  <c r="BQ43" i="3"/>
  <c r="BO44" i="3"/>
  <c r="BO46" i="1"/>
  <c r="BQ46" i="1" s="1"/>
  <c r="AU46" i="1" s="1"/>
  <c r="F43" i="3"/>
  <c r="F41" i="1"/>
  <c r="G40" i="1"/>
  <c r="H40" i="1" s="1"/>
  <c r="AS47" i="3"/>
  <c r="AR46" i="3"/>
  <c r="AY44" i="3"/>
  <c r="AM43" i="3"/>
  <c r="AN43" i="3" s="1"/>
  <c r="AO43" i="3" s="1"/>
  <c r="E44" i="3"/>
  <c r="G42" i="3"/>
  <c r="H42" i="3" s="1"/>
  <c r="E42" i="1"/>
  <c r="AM42" i="1" s="1"/>
  <c r="AN42" i="1" s="1"/>
  <c r="AY41" i="1"/>
  <c r="AS42" i="1"/>
  <c r="AR41" i="1"/>
  <c r="BR43" i="3" l="1"/>
  <c r="AU43" i="3"/>
  <c r="AV43" i="3" s="1"/>
  <c r="AT42" i="3"/>
  <c r="AT43" i="3" s="1"/>
  <c r="AV42" i="3"/>
  <c r="BQ825" i="1"/>
  <c r="AU825" i="1" s="1"/>
  <c r="AV825" i="1" s="1"/>
  <c r="BO826" i="1"/>
  <c r="BR46" i="1"/>
  <c r="BQ44" i="3"/>
  <c r="BO45" i="3"/>
  <c r="F44" i="3"/>
  <c r="BO47" i="1"/>
  <c r="BQ47" i="1" s="1"/>
  <c r="AU47" i="1" s="1"/>
  <c r="AY45" i="3"/>
  <c r="AR47" i="3"/>
  <c r="AS48" i="3"/>
  <c r="AM44" i="3"/>
  <c r="AN44" i="3" s="1"/>
  <c r="AO44" i="3" s="1"/>
  <c r="E45" i="3"/>
  <c r="F42" i="1"/>
  <c r="G41" i="1"/>
  <c r="H41" i="1" s="1"/>
  <c r="G43" i="3"/>
  <c r="H43" i="3" s="1"/>
  <c r="E43" i="1"/>
  <c r="AM43" i="1" s="1"/>
  <c r="AN43" i="1" s="1"/>
  <c r="AS43" i="1"/>
  <c r="AR42" i="1"/>
  <c r="AY42" i="1"/>
  <c r="BR44" i="3" l="1"/>
  <c r="AU44" i="3"/>
  <c r="BC7" i="3"/>
  <c r="AW43" i="3"/>
  <c r="BB7" i="3"/>
  <c r="AW42" i="3"/>
  <c r="BO827" i="1"/>
  <c r="BQ826" i="1"/>
  <c r="AU826" i="1" s="1"/>
  <c r="AV826" i="1" s="1"/>
  <c r="BR47" i="1"/>
  <c r="BQ45" i="3"/>
  <c r="BO46" i="3"/>
  <c r="BO48" i="1"/>
  <c r="BQ48" i="1" s="1"/>
  <c r="AU48" i="1" s="1"/>
  <c r="F43" i="1"/>
  <c r="G42" i="1"/>
  <c r="H42" i="1" s="1"/>
  <c r="AM45" i="3"/>
  <c r="AN45" i="3" s="1"/>
  <c r="AO45" i="3" s="1"/>
  <c r="E46" i="3"/>
  <c r="AS49" i="3"/>
  <c r="AR48" i="3"/>
  <c r="AY46" i="3"/>
  <c r="F45" i="3"/>
  <c r="F46" i="3" s="1"/>
  <c r="G44" i="3"/>
  <c r="H44" i="3" s="1"/>
  <c r="E44" i="1"/>
  <c r="AM44" i="1" s="1"/>
  <c r="AN44" i="1" s="1"/>
  <c r="AY43" i="1"/>
  <c r="AS44" i="1"/>
  <c r="AR43" i="1"/>
  <c r="AV44" i="3" l="1"/>
  <c r="AT44" i="3"/>
  <c r="BR45" i="3"/>
  <c r="AU45" i="3"/>
  <c r="AV45" i="3" s="1"/>
  <c r="BE7" i="3" s="1"/>
  <c r="BQ827" i="1"/>
  <c r="AU827" i="1" s="1"/>
  <c r="AV827" i="1" s="1"/>
  <c r="BO828" i="1"/>
  <c r="BR48" i="1"/>
  <c r="BQ46" i="3"/>
  <c r="BO47" i="3"/>
  <c r="BO49" i="1"/>
  <c r="BQ49" i="1" s="1"/>
  <c r="AU49" i="1" s="1"/>
  <c r="AR49" i="3"/>
  <c r="AS50" i="3"/>
  <c r="AM46" i="3"/>
  <c r="AN46" i="3" s="1"/>
  <c r="AO46" i="3" s="1"/>
  <c r="E47" i="3"/>
  <c r="AY47" i="3"/>
  <c r="F44" i="1"/>
  <c r="G43" i="1"/>
  <c r="H43" i="1" s="1"/>
  <c r="G45" i="3"/>
  <c r="H45" i="3" s="1"/>
  <c r="E45" i="1"/>
  <c r="AM45" i="1" s="1"/>
  <c r="AN45" i="1" s="1"/>
  <c r="AS45" i="1"/>
  <c r="AR44" i="1"/>
  <c r="AY44" i="1"/>
  <c r="AT45" i="3" l="1"/>
  <c r="BR46" i="3"/>
  <c r="AU46" i="3"/>
  <c r="AV46" i="3" s="1"/>
  <c r="AW45" i="3"/>
  <c r="BD7" i="3"/>
  <c r="AW44" i="3"/>
  <c r="BO829" i="1"/>
  <c r="BQ828" i="1"/>
  <c r="AU828" i="1" s="1"/>
  <c r="AV828" i="1" s="1"/>
  <c r="BR49" i="1"/>
  <c r="BQ47" i="3"/>
  <c r="BO48" i="3"/>
  <c r="BO50" i="1"/>
  <c r="BQ50" i="1" s="1"/>
  <c r="AU50" i="1" s="1"/>
  <c r="AM47" i="3"/>
  <c r="AN47" i="3" s="1"/>
  <c r="AO47" i="3" s="1"/>
  <c r="E48" i="3"/>
  <c r="F47" i="3"/>
  <c r="F48" i="3" s="1"/>
  <c r="AR50" i="3"/>
  <c r="AS51" i="3"/>
  <c r="F45" i="1"/>
  <c r="G44" i="1"/>
  <c r="H44" i="1" s="1"/>
  <c r="AY48" i="3"/>
  <c r="G46" i="3"/>
  <c r="H46" i="3" s="1"/>
  <c r="E46" i="1"/>
  <c r="AM46" i="1" s="1"/>
  <c r="AN46" i="1" s="1"/>
  <c r="AY45" i="1"/>
  <c r="AS46" i="1"/>
  <c r="AR45" i="1"/>
  <c r="BR47" i="3" l="1"/>
  <c r="AU47" i="3"/>
  <c r="AV47" i="3" s="1"/>
  <c r="BF7" i="3"/>
  <c r="AW46" i="3"/>
  <c r="AT46" i="3"/>
  <c r="BQ829" i="1"/>
  <c r="AU829" i="1" s="1"/>
  <c r="AV829" i="1" s="1"/>
  <c r="BO830" i="1"/>
  <c r="BR50" i="1"/>
  <c r="BQ48" i="3"/>
  <c r="BO49" i="3"/>
  <c r="BO51" i="1"/>
  <c r="BQ51" i="1" s="1"/>
  <c r="AU51" i="1" s="1"/>
  <c r="AS52" i="3"/>
  <c r="AR51" i="3"/>
  <c r="AY49" i="3"/>
  <c r="AM48" i="3"/>
  <c r="AN48" i="3" s="1"/>
  <c r="AO48" i="3" s="1"/>
  <c r="E49" i="3"/>
  <c r="F49" i="3" s="1"/>
  <c r="F46" i="1"/>
  <c r="G45" i="1"/>
  <c r="H45" i="1" s="1"/>
  <c r="G47" i="3"/>
  <c r="H47" i="3" s="1"/>
  <c r="E47" i="1"/>
  <c r="AM47" i="1" s="1"/>
  <c r="AN47" i="1" s="1"/>
  <c r="AS47" i="1"/>
  <c r="AR46" i="1"/>
  <c r="AY46" i="1"/>
  <c r="BG7" i="3" l="1"/>
  <c r="AW47" i="3"/>
  <c r="BR48" i="3"/>
  <c r="AU48" i="3"/>
  <c r="AT47" i="3"/>
  <c r="BO831" i="1"/>
  <c r="BQ830" i="1"/>
  <c r="AU830" i="1" s="1"/>
  <c r="AV830" i="1" s="1"/>
  <c r="BR51" i="1"/>
  <c r="BQ49" i="3"/>
  <c r="BO50" i="3"/>
  <c r="BO52" i="1"/>
  <c r="BQ52" i="1" s="1"/>
  <c r="AU52" i="1" s="1"/>
  <c r="F47" i="1"/>
  <c r="G46" i="1"/>
  <c r="H46" i="1" s="1"/>
  <c r="AM49" i="3"/>
  <c r="AN49" i="3" s="1"/>
  <c r="AO49" i="3" s="1"/>
  <c r="E50" i="3"/>
  <c r="AS53" i="3"/>
  <c r="AR52" i="3"/>
  <c r="AY50" i="3"/>
  <c r="G48" i="3"/>
  <c r="H48" i="3" s="1"/>
  <c r="E48" i="1"/>
  <c r="AM48" i="1" s="1"/>
  <c r="AN48" i="1" s="1"/>
  <c r="AY47" i="1"/>
  <c r="AS48" i="1"/>
  <c r="AR47" i="1"/>
  <c r="AT48" i="3" l="1"/>
  <c r="AV48" i="3"/>
  <c r="BR49" i="3"/>
  <c r="AU49" i="3"/>
  <c r="AV49" i="3" s="1"/>
  <c r="BQ831" i="1"/>
  <c r="AU831" i="1" s="1"/>
  <c r="AV831" i="1" s="1"/>
  <c r="BO832" i="1"/>
  <c r="BR52" i="1"/>
  <c r="BQ50" i="3"/>
  <c r="BO51" i="3"/>
  <c r="BO53" i="1"/>
  <c r="BQ53" i="1" s="1"/>
  <c r="AU53" i="1" s="1"/>
  <c r="AR53" i="3"/>
  <c r="AS54" i="3"/>
  <c r="AM50" i="3"/>
  <c r="AN50" i="3" s="1"/>
  <c r="AO50" i="3" s="1"/>
  <c r="E51" i="3"/>
  <c r="AY51" i="3"/>
  <c r="F48" i="1"/>
  <c r="G47" i="1"/>
  <c r="H47" i="1" s="1"/>
  <c r="F50" i="3"/>
  <c r="G49" i="3"/>
  <c r="H49" i="3" s="1"/>
  <c r="E49" i="1"/>
  <c r="AM49" i="1" s="1"/>
  <c r="AN49" i="1" s="1"/>
  <c r="AS49" i="1"/>
  <c r="AR48" i="1"/>
  <c r="AY48" i="1"/>
  <c r="BH7" i="3" l="1"/>
  <c r="AW48" i="3"/>
  <c r="BI7" i="3"/>
  <c r="AW49" i="3"/>
  <c r="BR50" i="3"/>
  <c r="AU50" i="3"/>
  <c r="AT49" i="3"/>
  <c r="BO833" i="1"/>
  <c r="BQ832" i="1"/>
  <c r="AU832" i="1" s="1"/>
  <c r="AV832" i="1" s="1"/>
  <c r="BR53" i="1"/>
  <c r="BQ51" i="3"/>
  <c r="BO52" i="3"/>
  <c r="F51" i="3"/>
  <c r="BO54" i="1"/>
  <c r="BQ54" i="1" s="1"/>
  <c r="AU54" i="1" s="1"/>
  <c r="AM51" i="3"/>
  <c r="AN51" i="3" s="1"/>
  <c r="AO51" i="3" s="1"/>
  <c r="E52" i="3"/>
  <c r="AR54" i="3"/>
  <c r="AS55" i="3"/>
  <c r="AY52" i="3"/>
  <c r="F49" i="1"/>
  <c r="G48" i="1"/>
  <c r="H48" i="1" s="1"/>
  <c r="G50" i="3"/>
  <c r="H50" i="3" s="1"/>
  <c r="E50" i="1"/>
  <c r="AM50" i="1" s="1"/>
  <c r="AN50" i="1" s="1"/>
  <c r="AY49" i="1"/>
  <c r="AS50" i="1"/>
  <c r="AR49" i="1"/>
  <c r="F52" i="3" l="1"/>
  <c r="BR51" i="3"/>
  <c r="AU51" i="3"/>
  <c r="AV51" i="3" s="1"/>
  <c r="AV50" i="3"/>
  <c r="AT50" i="3"/>
  <c r="AT51" i="3" s="1"/>
  <c r="BQ833" i="1"/>
  <c r="AU833" i="1" s="1"/>
  <c r="AV833" i="1" s="1"/>
  <c r="BO834" i="1"/>
  <c r="BR54" i="1"/>
  <c r="BQ52" i="3"/>
  <c r="BO53" i="3"/>
  <c r="BO55" i="1"/>
  <c r="BQ55" i="1" s="1"/>
  <c r="AU55" i="1" s="1"/>
  <c r="AS56" i="3"/>
  <c r="AR55" i="3"/>
  <c r="AY53" i="3"/>
  <c r="F50" i="1"/>
  <c r="G49" i="1"/>
  <c r="H49" i="1" s="1"/>
  <c r="AM52" i="3"/>
  <c r="AN52" i="3" s="1"/>
  <c r="AO52" i="3" s="1"/>
  <c r="E53" i="3"/>
  <c r="G51" i="3"/>
  <c r="H51" i="3" s="1"/>
  <c r="E51" i="1"/>
  <c r="AM51" i="1" s="1"/>
  <c r="AN51" i="1" s="1"/>
  <c r="AS51" i="1"/>
  <c r="AR50" i="1"/>
  <c r="AY50" i="1"/>
  <c r="BR52" i="3" l="1"/>
  <c r="AU52" i="3"/>
  <c r="AV52" i="3" s="1"/>
  <c r="AW50" i="3"/>
  <c r="BJ7" i="3"/>
  <c r="AT52" i="3"/>
  <c r="BK7" i="3"/>
  <c r="AW51" i="3"/>
  <c r="BO835" i="1"/>
  <c r="BQ834" i="1"/>
  <c r="AU834" i="1" s="1"/>
  <c r="AV834" i="1" s="1"/>
  <c r="BR55" i="1"/>
  <c r="BQ53" i="3"/>
  <c r="BO54" i="3"/>
  <c r="BO56" i="1"/>
  <c r="BQ56" i="1" s="1"/>
  <c r="AU56" i="1" s="1"/>
  <c r="AY54" i="3"/>
  <c r="AM53" i="3"/>
  <c r="AN53" i="3" s="1"/>
  <c r="AO53" i="3" s="1"/>
  <c r="E54" i="3"/>
  <c r="AR56" i="3"/>
  <c r="AS57" i="3"/>
  <c r="F51" i="1"/>
  <c r="G50" i="1"/>
  <c r="H50" i="1" s="1"/>
  <c r="F53" i="3"/>
  <c r="G52" i="3"/>
  <c r="H52" i="3" s="1"/>
  <c r="E52" i="1"/>
  <c r="AM52" i="1" s="1"/>
  <c r="AN52" i="1" s="1"/>
  <c r="AY51" i="1"/>
  <c r="AS52" i="1"/>
  <c r="AR51" i="1"/>
  <c r="BR53" i="3" l="1"/>
  <c r="AU53" i="3"/>
  <c r="AV53" i="3" s="1"/>
  <c r="BL7" i="3"/>
  <c r="BM7" i="3"/>
  <c r="AP8" i="3" s="1"/>
  <c r="AT53" i="3"/>
  <c r="AZ8" i="3"/>
  <c r="AW52" i="3"/>
  <c r="BQ835" i="1"/>
  <c r="AU835" i="1" s="1"/>
  <c r="AV835" i="1" s="1"/>
  <c r="BO836" i="1"/>
  <c r="BR56" i="1"/>
  <c r="BQ54" i="3"/>
  <c r="BO55" i="3"/>
  <c r="BO57" i="1"/>
  <c r="BQ57" i="1" s="1"/>
  <c r="AU57" i="1" s="1"/>
  <c r="F54" i="3"/>
  <c r="F52" i="1"/>
  <c r="G51" i="1"/>
  <c r="H51" i="1" s="1"/>
  <c r="AY55" i="3"/>
  <c r="AR57" i="3"/>
  <c r="AS58" i="3"/>
  <c r="AM54" i="3"/>
  <c r="AN54" i="3" s="1"/>
  <c r="AO54" i="3" s="1"/>
  <c r="E55" i="3"/>
  <c r="G53" i="3"/>
  <c r="H53" i="3" s="1"/>
  <c r="E53" i="1"/>
  <c r="AM53" i="1" s="1"/>
  <c r="AN53" i="1" s="1"/>
  <c r="AS53" i="1"/>
  <c r="AR52" i="1"/>
  <c r="AY52" i="1"/>
  <c r="BR54" i="3" l="1"/>
  <c r="AU54" i="3"/>
  <c r="BA8" i="3"/>
  <c r="AW53" i="3"/>
  <c r="BO837" i="1"/>
  <c r="BQ836" i="1"/>
  <c r="AU836" i="1" s="1"/>
  <c r="AV836" i="1" s="1"/>
  <c r="BR57" i="1"/>
  <c r="BQ55" i="3"/>
  <c r="BO56" i="3"/>
  <c r="BO58" i="1"/>
  <c r="BQ58" i="1" s="1"/>
  <c r="AU58" i="1" s="1"/>
  <c r="AM55" i="3"/>
  <c r="AN55" i="3" s="1"/>
  <c r="AO55" i="3" s="1"/>
  <c r="E56" i="3"/>
  <c r="AY56" i="3"/>
  <c r="AS59" i="3"/>
  <c r="AR58" i="3"/>
  <c r="F53" i="1"/>
  <c r="G52" i="1"/>
  <c r="H52" i="1" s="1"/>
  <c r="F55" i="3"/>
  <c r="F56" i="3" s="1"/>
  <c r="G54" i="3"/>
  <c r="H54" i="3" s="1"/>
  <c r="E54" i="1"/>
  <c r="AM54" i="1" s="1"/>
  <c r="AN54" i="1" s="1"/>
  <c r="AY53" i="1"/>
  <c r="AS54" i="1"/>
  <c r="AR53" i="1"/>
  <c r="AT54" i="3" l="1"/>
  <c r="AV54" i="3"/>
  <c r="BR55" i="3"/>
  <c r="AU55" i="3"/>
  <c r="AV55" i="3" s="1"/>
  <c r="BQ837" i="1"/>
  <c r="AU837" i="1" s="1"/>
  <c r="AV837" i="1" s="1"/>
  <c r="BO838" i="1"/>
  <c r="BR58" i="1"/>
  <c r="BQ56" i="3"/>
  <c r="BO57" i="3"/>
  <c r="BO59" i="1"/>
  <c r="BQ59" i="1" s="1"/>
  <c r="AU59" i="1" s="1"/>
  <c r="AY57" i="3"/>
  <c r="F54" i="1"/>
  <c r="G53" i="1"/>
  <c r="H53" i="1" s="1"/>
  <c r="AM56" i="3"/>
  <c r="AN56" i="3" s="1"/>
  <c r="AO56" i="3" s="1"/>
  <c r="E57" i="3"/>
  <c r="AS60" i="3"/>
  <c r="AR59" i="3"/>
  <c r="G55" i="3"/>
  <c r="H55" i="3" s="1"/>
  <c r="E55" i="1"/>
  <c r="AM55" i="1" s="1"/>
  <c r="AN55" i="1" s="1"/>
  <c r="AS55" i="1"/>
  <c r="AR54" i="1"/>
  <c r="AY54" i="1"/>
  <c r="BC8" i="3" l="1"/>
  <c r="AW55" i="3"/>
  <c r="AW54" i="3"/>
  <c r="BB8" i="3"/>
  <c r="AT55" i="3"/>
  <c r="AT56" i="3" s="1"/>
  <c r="BR56" i="3"/>
  <c r="AU56" i="3"/>
  <c r="AV56" i="3" s="1"/>
  <c r="BO839" i="1"/>
  <c r="BQ838" i="1"/>
  <c r="AU838" i="1" s="1"/>
  <c r="AV838" i="1" s="1"/>
  <c r="BR59" i="1"/>
  <c r="BQ57" i="3"/>
  <c r="BO58" i="3"/>
  <c r="BO60" i="1"/>
  <c r="BQ60" i="1" s="1"/>
  <c r="AU60" i="1" s="1"/>
  <c r="AS61" i="3"/>
  <c r="AR60" i="3"/>
  <c r="AY58" i="3"/>
  <c r="F55" i="1"/>
  <c r="G54" i="1"/>
  <c r="H54" i="1" s="1"/>
  <c r="AM57" i="3"/>
  <c r="AN57" i="3" s="1"/>
  <c r="AO57" i="3" s="1"/>
  <c r="E58" i="3"/>
  <c r="F57" i="3"/>
  <c r="G56" i="3"/>
  <c r="H56" i="3" s="1"/>
  <c r="E56" i="1"/>
  <c r="AM56" i="1" s="1"/>
  <c r="AN56" i="1" s="1"/>
  <c r="AY55" i="1"/>
  <c r="AS56" i="1"/>
  <c r="AR55" i="1"/>
  <c r="BR57" i="3" l="1"/>
  <c r="AU57" i="3"/>
  <c r="AV57" i="3" s="1"/>
  <c r="AW56" i="3"/>
  <c r="BD8" i="3"/>
  <c r="BQ839" i="1"/>
  <c r="AU839" i="1" s="1"/>
  <c r="AV839" i="1" s="1"/>
  <c r="BO840" i="1"/>
  <c r="BR60" i="1"/>
  <c r="BQ58" i="3"/>
  <c r="BO59" i="3"/>
  <c r="BO61" i="1"/>
  <c r="BQ61" i="1" s="1"/>
  <c r="AU61" i="1" s="1"/>
  <c r="F58" i="3"/>
  <c r="AM58" i="3"/>
  <c r="AN58" i="3" s="1"/>
  <c r="AO58" i="3" s="1"/>
  <c r="E59" i="3"/>
  <c r="AY59" i="3"/>
  <c r="AS62" i="3"/>
  <c r="AR61" i="3"/>
  <c r="F56" i="1"/>
  <c r="G55" i="1"/>
  <c r="H55" i="1" s="1"/>
  <c r="G57" i="3"/>
  <c r="H57" i="3" s="1"/>
  <c r="E57" i="1"/>
  <c r="AM57" i="1" s="1"/>
  <c r="AN57" i="1" s="1"/>
  <c r="AS57" i="1"/>
  <c r="AR56" i="1"/>
  <c r="AY56" i="1"/>
  <c r="BE8" i="3" l="1"/>
  <c r="AW57" i="3"/>
  <c r="AT57" i="3"/>
  <c r="BR58" i="3"/>
  <c r="AU58" i="3"/>
  <c r="BO841" i="1"/>
  <c r="BQ840" i="1"/>
  <c r="AU840" i="1" s="1"/>
  <c r="AV840" i="1" s="1"/>
  <c r="BR61" i="1"/>
  <c r="BQ59" i="3"/>
  <c r="BO60" i="3"/>
  <c r="BO62" i="1"/>
  <c r="BQ62" i="1" s="1"/>
  <c r="AU62" i="1" s="1"/>
  <c r="AY60" i="3"/>
  <c r="F57" i="1"/>
  <c r="G56" i="1"/>
  <c r="H56" i="1" s="1"/>
  <c r="AM59" i="3"/>
  <c r="AN59" i="3" s="1"/>
  <c r="AO59" i="3" s="1"/>
  <c r="E60" i="3"/>
  <c r="AR62" i="3"/>
  <c r="AS63" i="3"/>
  <c r="F59" i="3"/>
  <c r="F60" i="3" s="1"/>
  <c r="G58" i="3"/>
  <c r="H58" i="3" s="1"/>
  <c r="E58" i="1"/>
  <c r="AM58" i="1" s="1"/>
  <c r="AN58" i="1" s="1"/>
  <c r="AY57" i="1"/>
  <c r="AS58" i="1"/>
  <c r="AR57" i="1"/>
  <c r="BR59" i="3" l="1"/>
  <c r="AU59" i="3"/>
  <c r="AV59" i="3" s="1"/>
  <c r="AV58" i="3"/>
  <c r="AT58" i="3"/>
  <c r="AT59" i="3" s="1"/>
  <c r="BQ841" i="1"/>
  <c r="AU841" i="1" s="1"/>
  <c r="AV841" i="1" s="1"/>
  <c r="BO842" i="1"/>
  <c r="BR62" i="1"/>
  <c r="BQ60" i="3"/>
  <c r="BO61" i="3"/>
  <c r="BO63" i="1"/>
  <c r="BQ63" i="1" s="1"/>
  <c r="AU63" i="1" s="1"/>
  <c r="F58" i="1"/>
  <c r="G57" i="1"/>
  <c r="H57" i="1" s="1"/>
  <c r="AS64" i="3"/>
  <c r="AR63" i="3"/>
  <c r="AY61" i="3"/>
  <c r="AM60" i="3"/>
  <c r="AN60" i="3" s="1"/>
  <c r="AO60" i="3" s="1"/>
  <c r="E61" i="3"/>
  <c r="G59" i="3"/>
  <c r="H59" i="3" s="1"/>
  <c r="E59" i="1"/>
  <c r="AM59" i="1" s="1"/>
  <c r="AN59" i="1" s="1"/>
  <c r="AS59" i="1"/>
  <c r="AR58" i="1"/>
  <c r="AY58" i="1"/>
  <c r="BG8" i="3" l="1"/>
  <c r="AW59" i="3"/>
  <c r="BR60" i="3"/>
  <c r="AU60" i="3"/>
  <c r="AW58" i="3"/>
  <c r="BF8" i="3"/>
  <c r="BO843" i="1"/>
  <c r="BQ842" i="1"/>
  <c r="AU842" i="1" s="1"/>
  <c r="AV842" i="1" s="1"/>
  <c r="BR63" i="1"/>
  <c r="BQ61" i="3"/>
  <c r="BO62" i="3"/>
  <c r="BO64" i="1"/>
  <c r="BQ64" i="1" s="1"/>
  <c r="AU64" i="1" s="1"/>
  <c r="AY62" i="3"/>
  <c r="AM61" i="3"/>
  <c r="AN61" i="3" s="1"/>
  <c r="AO61" i="3" s="1"/>
  <c r="E62" i="3"/>
  <c r="AS65" i="3"/>
  <c r="AR64" i="3"/>
  <c r="F61" i="3"/>
  <c r="F59" i="1"/>
  <c r="G58" i="1"/>
  <c r="H58" i="1" s="1"/>
  <c r="G60" i="3"/>
  <c r="H60" i="3" s="1"/>
  <c r="E60" i="1"/>
  <c r="AM60" i="1" s="1"/>
  <c r="AN60" i="1" s="1"/>
  <c r="AS60" i="1"/>
  <c r="AR59" i="1"/>
  <c r="AY59" i="1"/>
  <c r="BR61" i="3" l="1"/>
  <c r="AU61" i="3"/>
  <c r="AV61" i="3" s="1"/>
  <c r="AV60" i="3"/>
  <c r="AT60" i="3"/>
  <c r="AT61" i="3" s="1"/>
  <c r="BQ843" i="1"/>
  <c r="AU843" i="1" s="1"/>
  <c r="AV843" i="1" s="1"/>
  <c r="BO844" i="1"/>
  <c r="BR64" i="1"/>
  <c r="BQ62" i="3"/>
  <c r="BO63" i="3"/>
  <c r="BO65" i="1"/>
  <c r="BQ65" i="1" s="1"/>
  <c r="AU65" i="1" s="1"/>
  <c r="AM62" i="3"/>
  <c r="AN62" i="3" s="1"/>
  <c r="AO62" i="3" s="1"/>
  <c r="E63" i="3"/>
  <c r="F60" i="1"/>
  <c r="G59" i="1"/>
  <c r="H59" i="1" s="1"/>
  <c r="AY63" i="3"/>
  <c r="F62" i="3"/>
  <c r="AS66" i="3"/>
  <c r="AR65" i="3"/>
  <c r="G61" i="3"/>
  <c r="H61" i="3" s="1"/>
  <c r="E61" i="1"/>
  <c r="AM61" i="1" s="1"/>
  <c r="AN61" i="1" s="1"/>
  <c r="AY60" i="1"/>
  <c r="AS61" i="1"/>
  <c r="AR60" i="1"/>
  <c r="BI8" i="3" l="1"/>
  <c r="AW61" i="3"/>
  <c r="BR62" i="3"/>
  <c r="AU62" i="3"/>
  <c r="BH8" i="3"/>
  <c r="AW60" i="3"/>
  <c r="BO845" i="1"/>
  <c r="BQ844" i="1"/>
  <c r="AU844" i="1" s="1"/>
  <c r="AV844" i="1" s="1"/>
  <c r="BR65" i="1"/>
  <c r="F63" i="3"/>
  <c r="BQ63" i="3"/>
  <c r="BO64" i="3"/>
  <c r="BO66" i="1"/>
  <c r="BQ66" i="1" s="1"/>
  <c r="AU66" i="1" s="1"/>
  <c r="AS67" i="3"/>
  <c r="AR66" i="3"/>
  <c r="F61" i="1"/>
  <c r="G60" i="1"/>
  <c r="H60" i="1" s="1"/>
  <c r="AY64" i="3"/>
  <c r="AM63" i="3"/>
  <c r="AN63" i="3" s="1"/>
  <c r="AO63" i="3" s="1"/>
  <c r="E64" i="3"/>
  <c r="G62" i="3"/>
  <c r="H62" i="3" s="1"/>
  <c r="E62" i="1"/>
  <c r="AM62" i="1" s="1"/>
  <c r="AN62" i="1" s="1"/>
  <c r="AY61" i="1"/>
  <c r="AS62" i="1"/>
  <c r="AR61" i="1"/>
  <c r="BR63" i="3" l="1"/>
  <c r="AU63" i="3"/>
  <c r="AV63" i="3" s="1"/>
  <c r="AV62" i="3"/>
  <c r="AT62" i="3"/>
  <c r="AT63" i="3" s="1"/>
  <c r="F64" i="3"/>
  <c r="BQ845" i="1"/>
  <c r="AU845" i="1" s="1"/>
  <c r="AV845" i="1" s="1"/>
  <c r="BO846" i="1"/>
  <c r="BR66" i="1"/>
  <c r="BQ64" i="3"/>
  <c r="BO65" i="3"/>
  <c r="BO67" i="1"/>
  <c r="BQ67" i="1" s="1"/>
  <c r="AU67" i="1" s="1"/>
  <c r="F62" i="1"/>
  <c r="G61" i="1"/>
  <c r="H61" i="1" s="1"/>
  <c r="AM64" i="3"/>
  <c r="AN64" i="3" s="1"/>
  <c r="AO64" i="3" s="1"/>
  <c r="E65" i="3"/>
  <c r="AY65" i="3"/>
  <c r="AR67" i="3"/>
  <c r="AS68" i="3"/>
  <c r="G63" i="3"/>
  <c r="H63" i="3" s="1"/>
  <c r="E63" i="1"/>
  <c r="AM63" i="1" s="1"/>
  <c r="AN63" i="1" s="1"/>
  <c r="AS63" i="1"/>
  <c r="AR62" i="1"/>
  <c r="AY62" i="1"/>
  <c r="BR64" i="3" l="1"/>
  <c r="AU64" i="3"/>
  <c r="AV64" i="3" s="1"/>
  <c r="BJ8" i="3"/>
  <c r="AW62" i="3"/>
  <c r="BK8" i="3"/>
  <c r="AW63" i="3"/>
  <c r="AT64" i="3"/>
  <c r="BO847" i="1"/>
  <c r="BQ846" i="1"/>
  <c r="AU846" i="1" s="1"/>
  <c r="AV846" i="1" s="1"/>
  <c r="BR67" i="1"/>
  <c r="BQ65" i="3"/>
  <c r="BO66" i="3"/>
  <c r="BO68" i="1"/>
  <c r="BQ68" i="1" s="1"/>
  <c r="AU68" i="1" s="1"/>
  <c r="AM65" i="3"/>
  <c r="AN65" i="3" s="1"/>
  <c r="AO65" i="3" s="1"/>
  <c r="E66" i="3"/>
  <c r="F63" i="1"/>
  <c r="G62" i="1"/>
  <c r="H62" i="1" s="1"/>
  <c r="AR68" i="3"/>
  <c r="AS69" i="3"/>
  <c r="AY66" i="3"/>
  <c r="F65" i="3"/>
  <c r="F66" i="3" s="1"/>
  <c r="G64" i="3"/>
  <c r="H64" i="3" s="1"/>
  <c r="E64" i="1"/>
  <c r="AM64" i="1" s="1"/>
  <c r="AN64" i="1" s="1"/>
  <c r="AY63" i="1"/>
  <c r="AS64" i="1"/>
  <c r="AR63" i="1"/>
  <c r="BL8" i="3" l="1"/>
  <c r="BM8" i="3"/>
  <c r="AP9" i="3" s="1"/>
  <c r="BR65" i="3"/>
  <c r="AU65" i="3"/>
  <c r="AV65" i="3" s="1"/>
  <c r="AW64" i="3"/>
  <c r="AZ9" i="3"/>
  <c r="BQ847" i="1"/>
  <c r="AU847" i="1" s="1"/>
  <c r="AV847" i="1" s="1"/>
  <c r="BO848" i="1"/>
  <c r="BR68" i="1"/>
  <c r="BQ66" i="3"/>
  <c r="BO67" i="3"/>
  <c r="BO69" i="1"/>
  <c r="BQ69" i="1" s="1"/>
  <c r="AU69" i="1" s="1"/>
  <c r="AR69" i="3"/>
  <c r="AS70" i="3"/>
  <c r="F64" i="1"/>
  <c r="G63" i="1"/>
  <c r="H63" i="1" s="1"/>
  <c r="AM66" i="3"/>
  <c r="AN66" i="3" s="1"/>
  <c r="AO66" i="3" s="1"/>
  <c r="E67" i="3"/>
  <c r="F67" i="3" s="1"/>
  <c r="AY67" i="3"/>
  <c r="G65" i="3"/>
  <c r="H65" i="3" s="1"/>
  <c r="E65" i="1"/>
  <c r="AM65" i="1" s="1"/>
  <c r="AN65" i="1" s="1"/>
  <c r="AS65" i="1"/>
  <c r="AR64" i="1"/>
  <c r="AY64" i="1"/>
  <c r="AT65" i="3" l="1"/>
  <c r="BA9" i="3"/>
  <c r="AW65" i="3"/>
  <c r="BR66" i="3"/>
  <c r="AU66" i="3"/>
  <c r="BO849" i="1"/>
  <c r="BQ848" i="1"/>
  <c r="AU848" i="1" s="1"/>
  <c r="AV848" i="1" s="1"/>
  <c r="BR69" i="1"/>
  <c r="BQ67" i="3"/>
  <c r="BO68" i="3"/>
  <c r="BO70" i="1"/>
  <c r="BQ70" i="1" s="1"/>
  <c r="AU70" i="1" s="1"/>
  <c r="AY68" i="3"/>
  <c r="F65" i="1"/>
  <c r="G64" i="1"/>
  <c r="H64" i="1" s="1"/>
  <c r="AS71" i="3"/>
  <c r="AR70" i="3"/>
  <c r="AM67" i="3"/>
  <c r="AN67" i="3" s="1"/>
  <c r="AO67" i="3" s="1"/>
  <c r="E68" i="3"/>
  <c r="G66" i="3"/>
  <c r="H66" i="3" s="1"/>
  <c r="E66" i="1"/>
  <c r="AM66" i="1" s="1"/>
  <c r="AN66" i="1" s="1"/>
  <c r="AS66" i="1"/>
  <c r="AR65" i="1"/>
  <c r="AY65" i="1"/>
  <c r="BR67" i="3" l="1"/>
  <c r="AU67" i="3"/>
  <c r="AV67" i="3" s="1"/>
  <c r="AT66" i="3"/>
  <c r="AV66" i="3"/>
  <c r="BQ849" i="1"/>
  <c r="AU849" i="1" s="1"/>
  <c r="AV849" i="1" s="1"/>
  <c r="BO850" i="1"/>
  <c r="BR70" i="1"/>
  <c r="BQ68" i="3"/>
  <c r="BO69" i="3"/>
  <c r="BO71" i="1"/>
  <c r="BQ71" i="1" s="1"/>
  <c r="AU71" i="1" s="1"/>
  <c r="AM68" i="3"/>
  <c r="AN68" i="3" s="1"/>
  <c r="AO68" i="3" s="1"/>
  <c r="E69" i="3"/>
  <c r="AY69" i="3"/>
  <c r="AR71" i="3"/>
  <c r="AS72" i="3"/>
  <c r="F66" i="1"/>
  <c r="G65" i="1"/>
  <c r="H65" i="1" s="1"/>
  <c r="F68" i="3"/>
  <c r="G67" i="3"/>
  <c r="H67" i="3" s="1"/>
  <c r="E67" i="1"/>
  <c r="AM67" i="1" s="1"/>
  <c r="AN67" i="1" s="1"/>
  <c r="AY66" i="1"/>
  <c r="AS67" i="1"/>
  <c r="AR66" i="1"/>
  <c r="BR68" i="3" l="1"/>
  <c r="AU68" i="3"/>
  <c r="AT67" i="3"/>
  <c r="BC9" i="3"/>
  <c r="AW67" i="3"/>
  <c r="BB9" i="3"/>
  <c r="AW66" i="3"/>
  <c r="BO851" i="1"/>
  <c r="BQ850" i="1"/>
  <c r="AU850" i="1" s="1"/>
  <c r="AV850" i="1" s="1"/>
  <c r="BR71" i="1"/>
  <c r="BQ69" i="3"/>
  <c r="BO70" i="3"/>
  <c r="F69" i="3"/>
  <c r="BO72" i="1"/>
  <c r="BQ72" i="1" s="1"/>
  <c r="AU72" i="1" s="1"/>
  <c r="AY70" i="3"/>
  <c r="F70" i="3"/>
  <c r="F67" i="1"/>
  <c r="G66" i="1"/>
  <c r="H66" i="1" s="1"/>
  <c r="AR72" i="3"/>
  <c r="AS73" i="3"/>
  <c r="AM69" i="3"/>
  <c r="AN69" i="3" s="1"/>
  <c r="AO69" i="3" s="1"/>
  <c r="E70" i="3"/>
  <c r="G68" i="3"/>
  <c r="H68" i="3" s="1"/>
  <c r="E68" i="1"/>
  <c r="AM68" i="1" s="1"/>
  <c r="AN68" i="1" s="1"/>
  <c r="AS68" i="1"/>
  <c r="AR67" i="1"/>
  <c r="AY67" i="1"/>
  <c r="BR69" i="3" l="1"/>
  <c r="AU69" i="3"/>
  <c r="AV69" i="3" s="1"/>
  <c r="AV68" i="3"/>
  <c r="AT68" i="3"/>
  <c r="AT69" i="3" s="1"/>
  <c r="BQ851" i="1"/>
  <c r="AU851" i="1" s="1"/>
  <c r="AV851" i="1" s="1"/>
  <c r="BO852" i="1"/>
  <c r="BR72" i="1"/>
  <c r="BQ70" i="3"/>
  <c r="BO71" i="3"/>
  <c r="BO73" i="1"/>
  <c r="BQ73" i="1" s="1"/>
  <c r="AU73" i="1" s="1"/>
  <c r="AM70" i="3"/>
  <c r="AN70" i="3" s="1"/>
  <c r="AO70" i="3" s="1"/>
  <c r="E71" i="3"/>
  <c r="F71" i="3" s="1"/>
  <c r="AS74" i="3"/>
  <c r="AR73" i="3"/>
  <c r="AY71" i="3"/>
  <c r="F68" i="1"/>
  <c r="G67" i="1"/>
  <c r="H67" i="1" s="1"/>
  <c r="G69" i="3"/>
  <c r="H69" i="3" s="1"/>
  <c r="E69" i="1"/>
  <c r="AM69" i="1" s="1"/>
  <c r="AN69" i="1" s="1"/>
  <c r="AY68" i="1"/>
  <c r="AS69" i="1"/>
  <c r="AR68" i="1"/>
  <c r="AW68" i="3" l="1"/>
  <c r="BD9" i="3"/>
  <c r="BE9" i="3"/>
  <c r="AW69" i="3"/>
  <c r="BR70" i="3"/>
  <c r="AU70" i="3"/>
  <c r="BO853" i="1"/>
  <c r="BQ852" i="1"/>
  <c r="AU852" i="1" s="1"/>
  <c r="AV852" i="1" s="1"/>
  <c r="BR73" i="1"/>
  <c r="BQ71" i="3"/>
  <c r="BO72" i="3"/>
  <c r="BO74" i="1"/>
  <c r="BQ74" i="1" s="1"/>
  <c r="AU74" i="1" s="1"/>
  <c r="AR74" i="3"/>
  <c r="AS75" i="3"/>
  <c r="F69" i="1"/>
  <c r="G68" i="1"/>
  <c r="H68" i="1" s="1"/>
  <c r="AY72" i="3"/>
  <c r="AM71" i="3"/>
  <c r="AN71" i="3" s="1"/>
  <c r="AO71" i="3" s="1"/>
  <c r="E72" i="3"/>
  <c r="G70" i="3"/>
  <c r="H70" i="3" s="1"/>
  <c r="E70" i="1"/>
  <c r="AM70" i="1" s="1"/>
  <c r="AN70" i="1" s="1"/>
  <c r="AS70" i="1"/>
  <c r="AR69" i="1"/>
  <c r="AY69" i="1"/>
  <c r="BR71" i="3" l="1"/>
  <c r="AU71" i="3"/>
  <c r="AV71" i="3" s="1"/>
  <c r="AT70" i="3"/>
  <c r="AT71" i="3" s="1"/>
  <c r="AV70" i="3"/>
  <c r="BQ853" i="1"/>
  <c r="AU853" i="1" s="1"/>
  <c r="AV853" i="1" s="1"/>
  <c r="BO854" i="1"/>
  <c r="BR74" i="1"/>
  <c r="BQ72" i="3"/>
  <c r="BO73" i="3"/>
  <c r="BO75" i="1"/>
  <c r="BQ75" i="1" s="1"/>
  <c r="AU75" i="1" s="1"/>
  <c r="F70" i="1"/>
  <c r="G69" i="1"/>
  <c r="H69" i="1" s="1"/>
  <c r="AM72" i="3"/>
  <c r="AN72" i="3" s="1"/>
  <c r="AO72" i="3" s="1"/>
  <c r="E73" i="3"/>
  <c r="F72" i="3"/>
  <c r="AR75" i="3"/>
  <c r="AS76" i="3"/>
  <c r="AY73" i="3"/>
  <c r="G71" i="3"/>
  <c r="H71" i="3" s="1"/>
  <c r="E71" i="1"/>
  <c r="AM71" i="1" s="1"/>
  <c r="AN71" i="1" s="1"/>
  <c r="AY70" i="1"/>
  <c r="BD69" i="1"/>
  <c r="BJ69" i="1"/>
  <c r="BB69" i="1"/>
  <c r="BI69" i="1"/>
  <c r="BG69" i="1"/>
  <c r="BK69" i="1"/>
  <c r="BH69" i="1"/>
  <c r="BF69" i="1"/>
  <c r="BE69" i="1"/>
  <c r="BC69" i="1"/>
  <c r="AS71" i="1"/>
  <c r="AR70" i="1"/>
  <c r="BF9" i="3" l="1"/>
  <c r="AW70" i="3"/>
  <c r="BR72" i="3"/>
  <c r="AU72" i="3"/>
  <c r="BG9" i="3"/>
  <c r="AW71" i="3"/>
  <c r="BO855" i="1"/>
  <c r="BQ854" i="1"/>
  <c r="AU854" i="1" s="1"/>
  <c r="AV854" i="1" s="1"/>
  <c r="BR75" i="1"/>
  <c r="BQ73" i="3"/>
  <c r="BO74" i="3"/>
  <c r="F73" i="3"/>
  <c r="BO76" i="1"/>
  <c r="BQ76" i="1" s="1"/>
  <c r="AU76" i="1" s="1"/>
  <c r="AR76" i="3"/>
  <c r="AS77" i="3"/>
  <c r="AM73" i="3"/>
  <c r="AN73" i="3" s="1"/>
  <c r="AO73" i="3" s="1"/>
  <c r="E74" i="3"/>
  <c r="AY74" i="3"/>
  <c r="F71" i="1"/>
  <c r="G70" i="1"/>
  <c r="H70" i="1" s="1"/>
  <c r="G72" i="3"/>
  <c r="H72" i="3" s="1"/>
  <c r="E72" i="1"/>
  <c r="AM72" i="1" s="1"/>
  <c r="AN72" i="1" s="1"/>
  <c r="AS72" i="1"/>
  <c r="AR71" i="1"/>
  <c r="AY71" i="1"/>
  <c r="BH70" i="1"/>
  <c r="AZ70" i="1"/>
  <c r="BF70" i="1"/>
  <c r="BE70" i="1"/>
  <c r="BK70" i="1"/>
  <c r="BC70" i="1"/>
  <c r="BA70" i="1"/>
  <c r="BJ70" i="1"/>
  <c r="BI70" i="1"/>
  <c r="BD70" i="1"/>
  <c r="BG70" i="1"/>
  <c r="BB70" i="1"/>
  <c r="AV72" i="3" l="1"/>
  <c r="AT72" i="3"/>
  <c r="BR73" i="3"/>
  <c r="AU73" i="3"/>
  <c r="AV73" i="3" s="1"/>
  <c r="BQ855" i="1"/>
  <c r="AU855" i="1" s="1"/>
  <c r="AV855" i="1" s="1"/>
  <c r="BO856" i="1"/>
  <c r="BR76" i="1"/>
  <c r="BQ74" i="3"/>
  <c r="BO75" i="3"/>
  <c r="BO77" i="1"/>
  <c r="BQ77" i="1" s="1"/>
  <c r="AU77" i="1" s="1"/>
  <c r="AM74" i="3"/>
  <c r="AN74" i="3" s="1"/>
  <c r="AO74" i="3" s="1"/>
  <c r="E75" i="3"/>
  <c r="F72" i="1"/>
  <c r="G71" i="1"/>
  <c r="H71" i="1" s="1"/>
  <c r="AY75" i="3"/>
  <c r="F74" i="3"/>
  <c r="F75" i="3" s="1"/>
  <c r="AS78" i="3"/>
  <c r="AR77" i="3"/>
  <c r="G73" i="3"/>
  <c r="H73" i="3" s="1"/>
  <c r="E73" i="1"/>
  <c r="AM73" i="1" s="1"/>
  <c r="AN73" i="1" s="1"/>
  <c r="BL70" i="1"/>
  <c r="AY72" i="1"/>
  <c r="BD71" i="1"/>
  <c r="BJ71" i="1"/>
  <c r="BB71" i="1"/>
  <c r="BI71" i="1"/>
  <c r="BA71" i="1"/>
  <c r="BG71" i="1"/>
  <c r="BE71" i="1"/>
  <c r="BC71" i="1"/>
  <c r="AZ71" i="1"/>
  <c r="BH71" i="1"/>
  <c r="BK71" i="1"/>
  <c r="BF71" i="1"/>
  <c r="AS73" i="1"/>
  <c r="AR72" i="1"/>
  <c r="BI9" i="3" l="1"/>
  <c r="AW73" i="3"/>
  <c r="BR74" i="3"/>
  <c r="AU74" i="3"/>
  <c r="AT73" i="3"/>
  <c r="BH9" i="3"/>
  <c r="AW72" i="3"/>
  <c r="BO857" i="1"/>
  <c r="BQ856" i="1"/>
  <c r="AU856" i="1" s="1"/>
  <c r="AV856" i="1" s="1"/>
  <c r="BR77" i="1"/>
  <c r="BQ75" i="3"/>
  <c r="BO76" i="3"/>
  <c r="BO78" i="1"/>
  <c r="BQ78" i="1" s="1"/>
  <c r="AU78" i="1" s="1"/>
  <c r="AR78" i="3"/>
  <c r="AS79" i="3"/>
  <c r="F73" i="1"/>
  <c r="G72" i="1"/>
  <c r="H72" i="1" s="1"/>
  <c r="AM75" i="3"/>
  <c r="AN75" i="3" s="1"/>
  <c r="AO75" i="3" s="1"/>
  <c r="E76" i="3"/>
  <c r="F76" i="3" s="1"/>
  <c r="AY76" i="3"/>
  <c r="G74" i="3"/>
  <c r="H74" i="3" s="1"/>
  <c r="E74" i="1"/>
  <c r="AM74" i="1" s="1"/>
  <c r="AN74" i="1" s="1"/>
  <c r="AS74" i="1"/>
  <c r="AR73" i="1"/>
  <c r="AY73" i="1"/>
  <c r="BH72" i="1"/>
  <c r="AZ72" i="1"/>
  <c r="BF72" i="1"/>
  <c r="BE72" i="1"/>
  <c r="BK72" i="1"/>
  <c r="BC72" i="1"/>
  <c r="BI72" i="1"/>
  <c r="BG72" i="1"/>
  <c r="BD72" i="1"/>
  <c r="BB72" i="1"/>
  <c r="BA72" i="1"/>
  <c r="BJ72" i="1"/>
  <c r="BL71" i="1"/>
  <c r="BR75" i="3" l="1"/>
  <c r="AU75" i="3"/>
  <c r="AV75" i="3" s="1"/>
  <c r="AT74" i="3"/>
  <c r="AV74" i="3"/>
  <c r="BQ857" i="1"/>
  <c r="AU857" i="1" s="1"/>
  <c r="AV857" i="1" s="1"/>
  <c r="BO858" i="1"/>
  <c r="BR78" i="1"/>
  <c r="BQ76" i="3"/>
  <c r="BO77" i="3"/>
  <c r="BO79" i="1"/>
  <c r="BQ79" i="1" s="1"/>
  <c r="AU79" i="1" s="1"/>
  <c r="AM76" i="3"/>
  <c r="AN76" i="3" s="1"/>
  <c r="AO76" i="3" s="1"/>
  <c r="E77" i="3"/>
  <c r="AY77" i="3"/>
  <c r="F74" i="1"/>
  <c r="G73" i="1"/>
  <c r="H73" i="1" s="1"/>
  <c r="AS80" i="3"/>
  <c r="AR79" i="3"/>
  <c r="G75" i="3"/>
  <c r="H75" i="3" s="1"/>
  <c r="E75" i="1"/>
  <c r="AM75" i="1" s="1"/>
  <c r="AN75" i="1" s="1"/>
  <c r="AY74" i="1"/>
  <c r="BD73" i="1"/>
  <c r="BJ73" i="1"/>
  <c r="BB73" i="1"/>
  <c r="BI73" i="1"/>
  <c r="BA73" i="1"/>
  <c r="BG73" i="1"/>
  <c r="BK73" i="1"/>
  <c r="BH73" i="1"/>
  <c r="BF73" i="1"/>
  <c r="BE73" i="1"/>
  <c r="AZ73" i="1"/>
  <c r="BC73" i="1"/>
  <c r="BL72" i="1"/>
  <c r="AS75" i="1"/>
  <c r="AR74" i="1"/>
  <c r="AW74" i="3" l="1"/>
  <c r="BJ9" i="3"/>
  <c r="AT75" i="3"/>
  <c r="BK9" i="3"/>
  <c r="AW75" i="3"/>
  <c r="BR76" i="3"/>
  <c r="AU76" i="3"/>
  <c r="BO859" i="1"/>
  <c r="BQ858" i="1"/>
  <c r="AU858" i="1" s="1"/>
  <c r="AV858" i="1" s="1"/>
  <c r="BR79" i="1"/>
  <c r="BQ77" i="3"/>
  <c r="BO78" i="3"/>
  <c r="BO80" i="1"/>
  <c r="BQ80" i="1" s="1"/>
  <c r="AU80" i="1" s="1"/>
  <c r="AS81" i="3"/>
  <c r="AR80" i="3"/>
  <c r="AM77" i="3"/>
  <c r="AN77" i="3" s="1"/>
  <c r="AO77" i="3" s="1"/>
  <c r="E78" i="3"/>
  <c r="F75" i="1"/>
  <c r="G74" i="1"/>
  <c r="H74" i="1" s="1"/>
  <c r="AY78" i="3"/>
  <c r="F77" i="3"/>
  <c r="F78" i="3" s="1"/>
  <c r="G76" i="3"/>
  <c r="H76" i="3" s="1"/>
  <c r="E76" i="1"/>
  <c r="AM76" i="1" s="1"/>
  <c r="AN76" i="1" s="1"/>
  <c r="BL73" i="1"/>
  <c r="AS76" i="1"/>
  <c r="AR75" i="1"/>
  <c r="AY75" i="1"/>
  <c r="BF74" i="1"/>
  <c r="BJ74" i="1"/>
  <c r="BB74" i="1"/>
  <c r="BK74" i="1"/>
  <c r="AZ74" i="1"/>
  <c r="BH74" i="1"/>
  <c r="BG74" i="1"/>
  <c r="BD74" i="1"/>
  <c r="BA74" i="1"/>
  <c r="BE74" i="1"/>
  <c r="BI74" i="1"/>
  <c r="BC74" i="1"/>
  <c r="BM9" i="3" l="1"/>
  <c r="AP10" i="3" s="1"/>
  <c r="BL9" i="3"/>
  <c r="BR77" i="3"/>
  <c r="AU77" i="3"/>
  <c r="AV77" i="3" s="1"/>
  <c r="AT76" i="3"/>
  <c r="AV76" i="3"/>
  <c r="BQ859" i="1"/>
  <c r="AU859" i="1" s="1"/>
  <c r="AV859" i="1" s="1"/>
  <c r="BC75" i="1" s="1"/>
  <c r="BO860" i="1"/>
  <c r="BR80" i="1"/>
  <c r="BQ78" i="3"/>
  <c r="BO79" i="3"/>
  <c r="BO81" i="1"/>
  <c r="BQ81" i="1" s="1"/>
  <c r="AU81" i="1" s="1"/>
  <c r="AM78" i="3"/>
  <c r="AN78" i="3" s="1"/>
  <c r="AO78" i="3" s="1"/>
  <c r="E79" i="3"/>
  <c r="F76" i="1"/>
  <c r="G75" i="1"/>
  <c r="H75" i="1" s="1"/>
  <c r="AY79" i="3"/>
  <c r="AS82" i="3"/>
  <c r="AR81" i="3"/>
  <c r="G77" i="3"/>
  <c r="H77" i="3" s="1"/>
  <c r="E77" i="1"/>
  <c r="AM77" i="1" s="1"/>
  <c r="AN77" i="1" s="1"/>
  <c r="AY76" i="1"/>
  <c r="BB75" i="1"/>
  <c r="BA75" i="1"/>
  <c r="AZ75" i="1"/>
  <c r="AS77" i="1"/>
  <c r="AR76" i="1"/>
  <c r="BL74" i="1"/>
  <c r="AW76" i="3" l="1"/>
  <c r="AZ10" i="3"/>
  <c r="AT77" i="3"/>
  <c r="AT78" i="3" s="1"/>
  <c r="BR78" i="3"/>
  <c r="AU78" i="3"/>
  <c r="AV78" i="3" s="1"/>
  <c r="BA10" i="3"/>
  <c r="AW77" i="3"/>
  <c r="BO861" i="1"/>
  <c r="BQ860" i="1"/>
  <c r="AU860" i="1" s="1"/>
  <c r="AV860" i="1" s="1"/>
  <c r="BD75" i="1" s="1"/>
  <c r="BR81" i="1"/>
  <c r="BQ79" i="3"/>
  <c r="BO80" i="3"/>
  <c r="BO82" i="1"/>
  <c r="BQ82" i="1" s="1"/>
  <c r="AU82" i="1" s="1"/>
  <c r="F77" i="1"/>
  <c r="G76" i="1"/>
  <c r="H76" i="1" s="1"/>
  <c r="AR82" i="3"/>
  <c r="AS83" i="3"/>
  <c r="AM79" i="3"/>
  <c r="AN79" i="3" s="1"/>
  <c r="AO79" i="3" s="1"/>
  <c r="E80" i="3"/>
  <c r="AY80" i="3"/>
  <c r="F79" i="3"/>
  <c r="G78" i="3"/>
  <c r="H78" i="3" s="1"/>
  <c r="E78" i="1"/>
  <c r="AM78" i="1" s="1"/>
  <c r="AN78" i="1" s="1"/>
  <c r="AS78" i="1"/>
  <c r="AR77" i="1"/>
  <c r="AY77" i="1"/>
  <c r="BR79" i="3" l="1"/>
  <c r="AU79" i="3"/>
  <c r="AV79" i="3" s="1"/>
  <c r="BB10" i="3"/>
  <c r="AW78" i="3"/>
  <c r="BQ861" i="1"/>
  <c r="AU861" i="1" s="1"/>
  <c r="AV861" i="1" s="1"/>
  <c r="BE75" i="1" s="1"/>
  <c r="BO862" i="1"/>
  <c r="BR82" i="1"/>
  <c r="BQ80" i="3"/>
  <c r="BO81" i="3"/>
  <c r="BO83" i="1"/>
  <c r="BQ83" i="1" s="1"/>
  <c r="AU83" i="1" s="1"/>
  <c r="F80" i="3"/>
  <c r="F81" i="3" s="1"/>
  <c r="AM80" i="3"/>
  <c r="AN80" i="3" s="1"/>
  <c r="AO80" i="3" s="1"/>
  <c r="E81" i="3"/>
  <c r="AR83" i="3"/>
  <c r="AS84" i="3"/>
  <c r="AY81" i="3"/>
  <c r="F78" i="1"/>
  <c r="G77" i="1"/>
  <c r="H77" i="1" s="1"/>
  <c r="G79" i="3"/>
  <c r="H79" i="3" s="1"/>
  <c r="E79" i="1"/>
  <c r="AM79" i="1" s="1"/>
  <c r="AN79" i="1" s="1"/>
  <c r="AY78" i="1"/>
  <c r="AS79" i="1"/>
  <c r="AR78" i="1"/>
  <c r="BC10" i="3" l="1"/>
  <c r="AW79" i="3"/>
  <c r="BR80" i="3"/>
  <c r="AU80" i="3"/>
  <c r="AT79" i="3"/>
  <c r="BO863" i="1"/>
  <c r="BQ862" i="1"/>
  <c r="AU862" i="1" s="1"/>
  <c r="AV862" i="1" s="1"/>
  <c r="BF75" i="1" s="1"/>
  <c r="BR83" i="1"/>
  <c r="BQ81" i="3"/>
  <c r="BO82" i="3"/>
  <c r="BO84" i="1"/>
  <c r="BQ84" i="1" s="1"/>
  <c r="AU84" i="1" s="1"/>
  <c r="AY82" i="3"/>
  <c r="F79" i="1"/>
  <c r="G78" i="1"/>
  <c r="H78" i="1" s="1"/>
  <c r="AS85" i="3"/>
  <c r="AR84" i="3"/>
  <c r="AM81" i="3"/>
  <c r="AN81" i="3" s="1"/>
  <c r="AO81" i="3" s="1"/>
  <c r="E82" i="3"/>
  <c r="F82" i="3" s="1"/>
  <c r="G80" i="3"/>
  <c r="H80" i="3" s="1"/>
  <c r="E80" i="1"/>
  <c r="AM80" i="1" s="1"/>
  <c r="AN80" i="1" s="1"/>
  <c r="AS80" i="1"/>
  <c r="AR79" i="1"/>
  <c r="AY79" i="1"/>
  <c r="BR81" i="3" l="1"/>
  <c r="AU81" i="3"/>
  <c r="AV81" i="3" s="1"/>
  <c r="AT80" i="3"/>
  <c r="AT81" i="3" s="1"/>
  <c r="AV80" i="3"/>
  <c r="BQ863" i="1"/>
  <c r="AU863" i="1" s="1"/>
  <c r="AV863" i="1" s="1"/>
  <c r="BG75" i="1" s="1"/>
  <c r="BO864" i="1"/>
  <c r="BR84" i="1"/>
  <c r="BQ82" i="3"/>
  <c r="BO83" i="3"/>
  <c r="BO85" i="1"/>
  <c r="BQ85" i="1" s="1"/>
  <c r="AU85" i="1" s="1"/>
  <c r="F80" i="1"/>
  <c r="G79" i="1"/>
  <c r="H79" i="1" s="1"/>
  <c r="AY83" i="3"/>
  <c r="AM82" i="3"/>
  <c r="AN82" i="3" s="1"/>
  <c r="AO82" i="3" s="1"/>
  <c r="E83" i="3"/>
  <c r="AS86" i="3"/>
  <c r="AR85" i="3"/>
  <c r="G81" i="3"/>
  <c r="H81" i="3" s="1"/>
  <c r="E81" i="1"/>
  <c r="AM81" i="1" s="1"/>
  <c r="AN81" i="1" s="1"/>
  <c r="AY80" i="1"/>
  <c r="AS81" i="1"/>
  <c r="AR80" i="1"/>
  <c r="BR82" i="3" l="1"/>
  <c r="AU82" i="3"/>
  <c r="AV82" i="3" s="1"/>
  <c r="BE10" i="3"/>
  <c r="AW81" i="3"/>
  <c r="BD10" i="3"/>
  <c r="AW80" i="3"/>
  <c r="BO865" i="1"/>
  <c r="BQ864" i="1"/>
  <c r="AU864" i="1" s="1"/>
  <c r="AV864" i="1" s="1"/>
  <c r="BH75" i="1" s="1"/>
  <c r="BR85" i="1"/>
  <c r="BQ83" i="3"/>
  <c r="BO84" i="3"/>
  <c r="BO86" i="1"/>
  <c r="BQ86" i="1" s="1"/>
  <c r="AU86" i="1" s="1"/>
  <c r="AY84" i="3"/>
  <c r="AR86" i="3"/>
  <c r="AS87" i="3"/>
  <c r="AM83" i="3"/>
  <c r="AN83" i="3" s="1"/>
  <c r="AO83" i="3" s="1"/>
  <c r="E84" i="3"/>
  <c r="F81" i="1"/>
  <c r="G80" i="1"/>
  <c r="H80" i="1" s="1"/>
  <c r="F83" i="3"/>
  <c r="G82" i="3"/>
  <c r="H82" i="3" s="1"/>
  <c r="E82" i="1"/>
  <c r="AM82" i="1" s="1"/>
  <c r="AN82" i="1" s="1"/>
  <c r="AS82" i="1"/>
  <c r="AR81" i="1"/>
  <c r="AY81" i="1"/>
  <c r="AW82" i="3" l="1"/>
  <c r="BF10" i="3"/>
  <c r="BR83" i="3"/>
  <c r="AU83" i="3"/>
  <c r="AV83" i="3" s="1"/>
  <c r="AT82" i="3"/>
  <c r="AT83" i="3" s="1"/>
  <c r="BQ865" i="1"/>
  <c r="AU865" i="1" s="1"/>
  <c r="AV865" i="1" s="1"/>
  <c r="BI75" i="1" s="1"/>
  <c r="BO866" i="1"/>
  <c r="BR86" i="1"/>
  <c r="BQ84" i="3"/>
  <c r="BO85" i="3"/>
  <c r="F84" i="3"/>
  <c r="F85" i="3" s="1"/>
  <c r="BO87" i="1"/>
  <c r="BQ87" i="1" s="1"/>
  <c r="AU87" i="1" s="1"/>
  <c r="AR87" i="3"/>
  <c r="AS88" i="3"/>
  <c r="F82" i="1"/>
  <c r="G81" i="1"/>
  <c r="H81" i="1" s="1"/>
  <c r="AY85" i="3"/>
  <c r="AM84" i="3"/>
  <c r="AN84" i="3" s="1"/>
  <c r="AO84" i="3" s="1"/>
  <c r="E85" i="3"/>
  <c r="G83" i="3"/>
  <c r="H83" i="3" s="1"/>
  <c r="E83" i="1"/>
  <c r="AM83" i="1" s="1"/>
  <c r="AN83" i="1" s="1"/>
  <c r="AY82" i="1"/>
  <c r="AS83" i="1"/>
  <c r="AR82" i="1"/>
  <c r="BG10" i="3" l="1"/>
  <c r="AW83" i="3"/>
  <c r="BR84" i="3"/>
  <c r="AU84" i="3"/>
  <c r="BO867" i="1"/>
  <c r="BQ866" i="1"/>
  <c r="AU866" i="1" s="1"/>
  <c r="AV866" i="1" s="1"/>
  <c r="BJ75" i="1" s="1"/>
  <c r="BR87" i="1"/>
  <c r="BQ85" i="3"/>
  <c r="BO86" i="3"/>
  <c r="BO88" i="1"/>
  <c r="BQ88" i="1" s="1"/>
  <c r="AU88" i="1" s="1"/>
  <c r="AM85" i="3"/>
  <c r="AN85" i="3" s="1"/>
  <c r="AO85" i="3" s="1"/>
  <c r="E86" i="3"/>
  <c r="F83" i="1"/>
  <c r="G82" i="1"/>
  <c r="H82" i="1" s="1"/>
  <c r="AY86" i="3"/>
  <c r="F86" i="3"/>
  <c r="AS89" i="3"/>
  <c r="AR88" i="3"/>
  <c r="G84" i="3"/>
  <c r="H84" i="3" s="1"/>
  <c r="E84" i="1"/>
  <c r="AM84" i="1" s="1"/>
  <c r="AN84" i="1" s="1"/>
  <c r="AS84" i="1"/>
  <c r="AR83" i="1"/>
  <c r="AY83" i="1"/>
  <c r="BR85" i="3" l="1"/>
  <c r="AU85" i="3"/>
  <c r="AV85" i="3" s="1"/>
  <c r="AT84" i="3"/>
  <c r="AV84" i="3"/>
  <c r="BQ867" i="1"/>
  <c r="AU867" i="1" s="1"/>
  <c r="AV867" i="1" s="1"/>
  <c r="BK75" i="1" s="1"/>
  <c r="BL75" i="1" s="1"/>
  <c r="BO868" i="1"/>
  <c r="BR88" i="1"/>
  <c r="BQ86" i="3"/>
  <c r="BO87" i="3"/>
  <c r="BO89" i="1"/>
  <c r="BQ89" i="1" s="1"/>
  <c r="AU89" i="1" s="1"/>
  <c r="F84" i="1"/>
  <c r="G83" i="1"/>
  <c r="H83" i="1" s="1"/>
  <c r="AM86" i="3"/>
  <c r="AN86" i="3" s="1"/>
  <c r="AO86" i="3" s="1"/>
  <c r="E87" i="3"/>
  <c r="AY87" i="3"/>
  <c r="AR89" i="3"/>
  <c r="AS90" i="3"/>
  <c r="G85" i="3"/>
  <c r="H85" i="3" s="1"/>
  <c r="E85" i="1"/>
  <c r="AM85" i="1" s="1"/>
  <c r="AN85" i="1" s="1"/>
  <c r="AY84" i="1"/>
  <c r="AS85" i="1"/>
  <c r="AR84" i="1"/>
  <c r="BR86" i="3" l="1"/>
  <c r="AU86" i="3"/>
  <c r="BH10" i="3"/>
  <c r="AW84" i="3"/>
  <c r="AT85" i="3"/>
  <c r="BI10" i="3"/>
  <c r="AW85" i="3"/>
  <c r="BO869" i="1"/>
  <c r="BQ868" i="1"/>
  <c r="AU868" i="1" s="1"/>
  <c r="AV868" i="1" s="1"/>
  <c r="AZ76" i="1" s="1"/>
  <c r="BR89" i="1"/>
  <c r="BQ87" i="3"/>
  <c r="BO88" i="3"/>
  <c r="BO90" i="1"/>
  <c r="BQ90" i="1" s="1"/>
  <c r="AU90" i="1" s="1"/>
  <c r="AM87" i="3"/>
  <c r="AN87" i="3" s="1"/>
  <c r="AO87" i="3" s="1"/>
  <c r="E88" i="3"/>
  <c r="AS91" i="3"/>
  <c r="AR90" i="3"/>
  <c r="F85" i="1"/>
  <c r="G84" i="1"/>
  <c r="H84" i="1" s="1"/>
  <c r="F87" i="3"/>
  <c r="AY88" i="3"/>
  <c r="G86" i="3"/>
  <c r="H86" i="3" s="1"/>
  <c r="E86" i="1"/>
  <c r="AM86" i="1" s="1"/>
  <c r="AN86" i="1" s="1"/>
  <c r="AS86" i="1"/>
  <c r="AR85" i="1"/>
  <c r="AY85" i="1"/>
  <c r="BR87" i="3" l="1"/>
  <c r="AU87" i="3"/>
  <c r="AV87" i="3" s="1"/>
  <c r="AT86" i="3"/>
  <c r="AV86" i="3"/>
  <c r="BQ869" i="1"/>
  <c r="AU869" i="1" s="1"/>
  <c r="AV869" i="1" s="1"/>
  <c r="BA76" i="1" s="1"/>
  <c r="BO870" i="1"/>
  <c r="BR90" i="1"/>
  <c r="BQ88" i="3"/>
  <c r="BO89" i="3"/>
  <c r="BO91" i="1"/>
  <c r="BQ91" i="1" s="1"/>
  <c r="AU91" i="1" s="1"/>
  <c r="AY89" i="3"/>
  <c r="F86" i="1"/>
  <c r="G85" i="1"/>
  <c r="H85" i="1" s="1"/>
  <c r="AS92" i="3"/>
  <c r="AR91" i="3"/>
  <c r="AM88" i="3"/>
  <c r="AN88" i="3" s="1"/>
  <c r="AO88" i="3" s="1"/>
  <c r="E89" i="3"/>
  <c r="F88" i="3"/>
  <c r="G87" i="3"/>
  <c r="H87" i="3" s="1"/>
  <c r="E87" i="1"/>
  <c r="AM87" i="1" s="1"/>
  <c r="AN87" i="1" s="1"/>
  <c r="AY86" i="1"/>
  <c r="AS87" i="1"/>
  <c r="AR86" i="1"/>
  <c r="BJ10" i="3" l="1"/>
  <c r="AW86" i="3"/>
  <c r="AT87" i="3"/>
  <c r="BR88" i="3"/>
  <c r="AU88" i="3"/>
  <c r="BK10" i="3"/>
  <c r="AW87" i="3"/>
  <c r="BO871" i="1"/>
  <c r="BQ870" i="1"/>
  <c r="AU870" i="1" s="1"/>
  <c r="AV870" i="1" s="1"/>
  <c r="BB76" i="1" s="1"/>
  <c r="BR91" i="1"/>
  <c r="BQ89" i="3"/>
  <c r="BO90" i="3"/>
  <c r="BO92" i="1"/>
  <c r="BQ92" i="1" s="1"/>
  <c r="AU92" i="1" s="1"/>
  <c r="F89" i="3"/>
  <c r="F87" i="1"/>
  <c r="G86" i="1"/>
  <c r="H86" i="1" s="1"/>
  <c r="AM89" i="3"/>
  <c r="AN89" i="3" s="1"/>
  <c r="AO89" i="3" s="1"/>
  <c r="E90" i="3"/>
  <c r="AY90" i="3"/>
  <c r="AR92" i="3"/>
  <c r="AS93" i="3"/>
  <c r="G88" i="3"/>
  <c r="H88" i="3" s="1"/>
  <c r="E88" i="1"/>
  <c r="AM88" i="1" s="1"/>
  <c r="AN88" i="1" s="1"/>
  <c r="AS88" i="1"/>
  <c r="AR87" i="1"/>
  <c r="AY87" i="1"/>
  <c r="BM10" i="3" l="1"/>
  <c r="AP11" i="3" s="1"/>
  <c r="BL10" i="3"/>
  <c r="AV88" i="3"/>
  <c r="AT88" i="3"/>
  <c r="BR89" i="3"/>
  <c r="AU89" i="3"/>
  <c r="AV89" i="3" s="1"/>
  <c r="BQ871" i="1"/>
  <c r="AU871" i="1" s="1"/>
  <c r="AV871" i="1" s="1"/>
  <c r="BC76" i="1" s="1"/>
  <c r="BO872" i="1"/>
  <c r="BR92" i="1"/>
  <c r="F90" i="3"/>
  <c r="BQ90" i="3"/>
  <c r="BO91" i="3"/>
  <c r="BO93" i="1"/>
  <c r="BQ93" i="1" s="1"/>
  <c r="AU93" i="1" s="1"/>
  <c r="AR93" i="3"/>
  <c r="AS94" i="3"/>
  <c r="F88" i="1"/>
  <c r="G87" i="1"/>
  <c r="H87" i="1" s="1"/>
  <c r="AM90" i="3"/>
  <c r="AN90" i="3" s="1"/>
  <c r="AO90" i="3" s="1"/>
  <c r="AH10" i="3" s="1"/>
  <c r="E91" i="3"/>
  <c r="E92" i="3" s="1"/>
  <c r="E93" i="3" s="1"/>
  <c r="E94" i="3" s="1"/>
  <c r="AY91" i="3"/>
  <c r="G89" i="3"/>
  <c r="H89" i="3" s="1"/>
  <c r="E89" i="1"/>
  <c r="AM89" i="1" s="1"/>
  <c r="AN89" i="1" s="1"/>
  <c r="AY88" i="1"/>
  <c r="AS89" i="1"/>
  <c r="AR88" i="1"/>
  <c r="BA11" i="3" l="1"/>
  <c r="AW89" i="3"/>
  <c r="AT89" i="3"/>
  <c r="BR90" i="3"/>
  <c r="AU90" i="3"/>
  <c r="AV90" i="3" s="1"/>
  <c r="AW88" i="3"/>
  <c r="AZ11" i="3"/>
  <c r="BO873" i="1"/>
  <c r="BQ872" i="1"/>
  <c r="AU872" i="1" s="1"/>
  <c r="AV872" i="1" s="1"/>
  <c r="BD76" i="1" s="1"/>
  <c r="BR93" i="1"/>
  <c r="BQ91" i="3"/>
  <c r="BO92" i="3"/>
  <c r="BO94" i="1"/>
  <c r="BQ94" i="1" s="1"/>
  <c r="AU94" i="1" s="1"/>
  <c r="AH23" i="3"/>
  <c r="F89" i="1"/>
  <c r="G88" i="1"/>
  <c r="H88" i="1" s="1"/>
  <c r="AR94" i="3"/>
  <c r="AS95" i="3"/>
  <c r="AY92" i="3"/>
  <c r="F91" i="3"/>
  <c r="F92" i="3" s="1"/>
  <c r="F93" i="3" s="1"/>
  <c r="F94" i="3" s="1"/>
  <c r="G90" i="3"/>
  <c r="H90" i="3" s="1"/>
  <c r="E95" i="3"/>
  <c r="E90" i="1"/>
  <c r="AM90" i="1" s="1"/>
  <c r="AN90" i="1" s="1"/>
  <c r="AS90" i="1"/>
  <c r="AR89" i="1"/>
  <c r="AY89" i="1"/>
  <c r="BB11" i="3" l="1"/>
  <c r="AW90" i="3"/>
  <c r="AT90" i="3"/>
  <c r="BR91" i="3"/>
  <c r="AU91" i="3"/>
  <c r="AV91" i="3" s="1"/>
  <c r="BQ873" i="1"/>
  <c r="AU873" i="1" s="1"/>
  <c r="AV873" i="1" s="1"/>
  <c r="BE76" i="1" s="1"/>
  <c r="BO874" i="1"/>
  <c r="BR94" i="1"/>
  <c r="BQ92" i="3"/>
  <c r="BO93" i="3"/>
  <c r="BO95" i="1"/>
  <c r="BQ95" i="1" s="1"/>
  <c r="AU95" i="1" s="1"/>
  <c r="AS96" i="3"/>
  <c r="AR95" i="3"/>
  <c r="F95" i="3"/>
  <c r="AY93" i="3"/>
  <c r="F90" i="1"/>
  <c r="G89" i="1"/>
  <c r="H89" i="1" s="1"/>
  <c r="G91" i="3"/>
  <c r="H91" i="3" s="1"/>
  <c r="E96" i="3"/>
  <c r="E91" i="1"/>
  <c r="AY90" i="1"/>
  <c r="AS91" i="1"/>
  <c r="AR90" i="1"/>
  <c r="BC11" i="3" l="1"/>
  <c r="AW91" i="3"/>
  <c r="AT91" i="3"/>
  <c r="BR92" i="3"/>
  <c r="AU92" i="3"/>
  <c r="BO875" i="1"/>
  <c r="BQ874" i="1"/>
  <c r="AU874" i="1" s="1"/>
  <c r="AV874" i="1" s="1"/>
  <c r="BF76" i="1" s="1"/>
  <c r="BR95" i="1"/>
  <c r="BQ93" i="3"/>
  <c r="BO94" i="3"/>
  <c r="BO96" i="1"/>
  <c r="BQ96" i="1" s="1"/>
  <c r="AU96" i="1" s="1"/>
  <c r="AY94" i="3"/>
  <c r="F96" i="3"/>
  <c r="F91" i="1"/>
  <c r="G90" i="1"/>
  <c r="H90" i="1" s="1"/>
  <c r="AR96" i="3"/>
  <c r="AS97" i="3"/>
  <c r="G92" i="3"/>
  <c r="H92" i="3" s="1"/>
  <c r="E97" i="3"/>
  <c r="E92" i="1"/>
  <c r="AS92" i="1"/>
  <c r="AR91" i="1"/>
  <c r="AY91" i="1"/>
  <c r="AT92" i="3" l="1"/>
  <c r="AV92" i="3"/>
  <c r="BR93" i="3"/>
  <c r="AU93" i="3"/>
  <c r="AV93" i="3" s="1"/>
  <c r="BQ875" i="1"/>
  <c r="AU875" i="1" s="1"/>
  <c r="AV875" i="1" s="1"/>
  <c r="BG76" i="1" s="1"/>
  <c r="BO876" i="1"/>
  <c r="BR96" i="1"/>
  <c r="BQ94" i="3"/>
  <c r="BO95" i="3"/>
  <c r="BO97" i="1"/>
  <c r="BQ97" i="1" s="1"/>
  <c r="AU97" i="1" s="1"/>
  <c r="F97" i="3"/>
  <c r="F92" i="1"/>
  <c r="G91" i="1"/>
  <c r="H91" i="1" s="1"/>
  <c r="AY95" i="3"/>
  <c r="AS98" i="3"/>
  <c r="AR97" i="3"/>
  <c r="G93" i="3"/>
  <c r="H93" i="3" s="1"/>
  <c r="E98" i="3"/>
  <c r="E93" i="1"/>
  <c r="AY92" i="1"/>
  <c r="AS93" i="1"/>
  <c r="AR92" i="1"/>
  <c r="BR94" i="3" l="1"/>
  <c r="AU94" i="3"/>
  <c r="BE11" i="3"/>
  <c r="AW93" i="3"/>
  <c r="AT93" i="3"/>
  <c r="BD11" i="3"/>
  <c r="AW92" i="3"/>
  <c r="F98" i="3"/>
  <c r="BO877" i="1"/>
  <c r="BQ876" i="1"/>
  <c r="AU876" i="1" s="1"/>
  <c r="AV876" i="1" s="1"/>
  <c r="BH76" i="1" s="1"/>
  <c r="BR97" i="1"/>
  <c r="BQ95" i="3"/>
  <c r="BO96" i="3"/>
  <c r="BO98" i="1"/>
  <c r="BQ98" i="1" s="1"/>
  <c r="AU98" i="1" s="1"/>
  <c r="F93" i="1"/>
  <c r="G92" i="1"/>
  <c r="H92" i="1" s="1"/>
  <c r="AS99" i="3"/>
  <c r="AR98" i="3"/>
  <c r="AY96" i="3"/>
  <c r="G94" i="3"/>
  <c r="H94" i="3" s="1"/>
  <c r="E99" i="3"/>
  <c r="F99" i="3" s="1"/>
  <c r="E94" i="1"/>
  <c r="AS94" i="1"/>
  <c r="AR93" i="1"/>
  <c r="AY93" i="1"/>
  <c r="AV94" i="3" l="1"/>
  <c r="AT94" i="3"/>
  <c r="BR95" i="3"/>
  <c r="AU95" i="3"/>
  <c r="AV95" i="3" s="1"/>
  <c r="BQ877" i="1"/>
  <c r="AU877" i="1" s="1"/>
  <c r="AV877" i="1" s="1"/>
  <c r="BI76" i="1" s="1"/>
  <c r="BO878" i="1"/>
  <c r="BR98" i="1"/>
  <c r="BQ96" i="3"/>
  <c r="BO97" i="3"/>
  <c r="BO99" i="1"/>
  <c r="BQ99" i="1" s="1"/>
  <c r="AU99" i="1" s="1"/>
  <c r="AY97" i="3"/>
  <c r="AS100" i="3"/>
  <c r="AR99" i="3"/>
  <c r="F94" i="1"/>
  <c r="G93" i="1"/>
  <c r="H93" i="1" s="1"/>
  <c r="G95" i="3"/>
  <c r="H95" i="3" s="1"/>
  <c r="E100" i="3"/>
  <c r="F100" i="3" s="1"/>
  <c r="E95" i="1"/>
  <c r="AY94" i="1"/>
  <c r="AS95" i="1"/>
  <c r="AR94" i="1"/>
  <c r="BG11" i="3" l="1"/>
  <c r="AW95" i="3"/>
  <c r="BR96" i="3"/>
  <c r="AU96" i="3"/>
  <c r="AT95" i="3"/>
  <c r="AW94" i="3"/>
  <c r="BF11" i="3"/>
  <c r="BO879" i="1"/>
  <c r="BQ878" i="1"/>
  <c r="AU878" i="1" s="1"/>
  <c r="AV878" i="1" s="1"/>
  <c r="BJ76" i="1" s="1"/>
  <c r="BR99" i="1"/>
  <c r="BQ97" i="3"/>
  <c r="BO98" i="3"/>
  <c r="BO100" i="1"/>
  <c r="BQ100" i="1" s="1"/>
  <c r="AU100" i="1" s="1"/>
  <c r="AY98" i="3"/>
  <c r="F95" i="1"/>
  <c r="G94" i="1"/>
  <c r="H94" i="1" s="1"/>
  <c r="AS101" i="3"/>
  <c r="AR100" i="3"/>
  <c r="G96" i="3"/>
  <c r="H96" i="3" s="1"/>
  <c r="E101" i="3"/>
  <c r="F101" i="3" s="1"/>
  <c r="E96" i="1"/>
  <c r="AS96" i="1"/>
  <c r="AR95" i="1"/>
  <c r="AY95" i="1"/>
  <c r="AV96" i="3" l="1"/>
  <c r="AT96" i="3"/>
  <c r="BR97" i="3"/>
  <c r="AU97" i="3"/>
  <c r="AV97" i="3" s="1"/>
  <c r="BQ879" i="1"/>
  <c r="AU879" i="1" s="1"/>
  <c r="AV879" i="1" s="1"/>
  <c r="BK76" i="1" s="1"/>
  <c r="BL76" i="1" s="1"/>
  <c r="BO880" i="1"/>
  <c r="BR100" i="1"/>
  <c r="BQ98" i="3"/>
  <c r="BO99" i="3"/>
  <c r="BO101" i="1"/>
  <c r="BQ101" i="1" s="1"/>
  <c r="AU101" i="1" s="1"/>
  <c r="AY99" i="3"/>
  <c r="AS102" i="3"/>
  <c r="AR101" i="3"/>
  <c r="F96" i="1"/>
  <c r="G95" i="1"/>
  <c r="H95" i="1" s="1"/>
  <c r="G97" i="3"/>
  <c r="H97" i="3" s="1"/>
  <c r="E102" i="3"/>
  <c r="F102" i="3" s="1"/>
  <c r="E97" i="1"/>
  <c r="AY96" i="1"/>
  <c r="AS97" i="1"/>
  <c r="AR96" i="1"/>
  <c r="BI11" i="3" l="1"/>
  <c r="AW97" i="3"/>
  <c r="BR98" i="3"/>
  <c r="AU98" i="3"/>
  <c r="AT97" i="3"/>
  <c r="BH11" i="3"/>
  <c r="AW96" i="3"/>
  <c r="BO881" i="1"/>
  <c r="BQ880" i="1"/>
  <c r="AU880" i="1" s="1"/>
  <c r="AV880" i="1" s="1"/>
  <c r="AZ77" i="1" s="1"/>
  <c r="BR101" i="1"/>
  <c r="BQ99" i="3"/>
  <c r="BO100" i="3"/>
  <c r="BO102" i="1"/>
  <c r="BQ102" i="1" s="1"/>
  <c r="AU102" i="1" s="1"/>
  <c r="AR102" i="3"/>
  <c r="AS103" i="3"/>
  <c r="AY100" i="3"/>
  <c r="F97" i="1"/>
  <c r="G96" i="1"/>
  <c r="H96" i="1" s="1"/>
  <c r="G98" i="3"/>
  <c r="H98" i="3" s="1"/>
  <c r="E103" i="3"/>
  <c r="F103" i="3" s="1"/>
  <c r="E98" i="1"/>
  <c r="AS98" i="1"/>
  <c r="AR97" i="1"/>
  <c r="AY97" i="1"/>
  <c r="AV98" i="3" l="1"/>
  <c r="AT98" i="3"/>
  <c r="BR99" i="3"/>
  <c r="AU99" i="3"/>
  <c r="AV99" i="3" s="1"/>
  <c r="BQ881" i="1"/>
  <c r="AU881" i="1" s="1"/>
  <c r="AV881" i="1" s="1"/>
  <c r="BA77" i="1" s="1"/>
  <c r="BO882" i="1"/>
  <c r="BR102" i="1"/>
  <c r="BQ100" i="3"/>
  <c r="BO101" i="3"/>
  <c r="BO103" i="1"/>
  <c r="BQ103" i="1" s="1"/>
  <c r="AU103" i="1" s="1"/>
  <c r="AY101" i="3"/>
  <c r="AS104" i="3"/>
  <c r="AR103" i="3"/>
  <c r="F98" i="1"/>
  <c r="G97" i="1"/>
  <c r="H97" i="1" s="1"/>
  <c r="G99" i="3"/>
  <c r="H99" i="3" s="1"/>
  <c r="E104" i="3"/>
  <c r="F104" i="3" s="1"/>
  <c r="E99" i="1"/>
  <c r="AY98" i="1"/>
  <c r="AS99" i="1"/>
  <c r="AR98" i="1"/>
  <c r="BR100" i="3" l="1"/>
  <c r="AU100" i="3"/>
  <c r="AV100" i="3" s="1"/>
  <c r="BK11" i="3"/>
  <c r="AW99" i="3"/>
  <c r="AT99" i="3"/>
  <c r="AT100" i="3" s="1"/>
  <c r="BJ11" i="3"/>
  <c r="AW98" i="3"/>
  <c r="BO883" i="1"/>
  <c r="BQ882" i="1"/>
  <c r="AU882" i="1" s="1"/>
  <c r="AV882" i="1" s="1"/>
  <c r="BB77" i="1" s="1"/>
  <c r="BR103" i="1"/>
  <c r="BQ101" i="3"/>
  <c r="BO102" i="3"/>
  <c r="BO104" i="1"/>
  <c r="BQ104" i="1" s="1"/>
  <c r="AU104" i="1" s="1"/>
  <c r="F99" i="1"/>
  <c r="G98" i="1"/>
  <c r="H98" i="1" s="1"/>
  <c r="AY102" i="3"/>
  <c r="AS105" i="3"/>
  <c r="AR104" i="3"/>
  <c r="G100" i="3"/>
  <c r="H100" i="3" s="1"/>
  <c r="E105" i="3"/>
  <c r="F105" i="3" s="1"/>
  <c r="E100" i="1"/>
  <c r="AS100" i="1"/>
  <c r="AR99" i="1"/>
  <c r="AY99" i="1"/>
  <c r="BR101" i="3" l="1"/>
  <c r="AU101" i="3"/>
  <c r="AV101" i="3" s="1"/>
  <c r="AT101" i="3"/>
  <c r="BL11" i="3"/>
  <c r="BM11" i="3"/>
  <c r="AP12" i="3" s="1"/>
  <c r="AZ12" i="3"/>
  <c r="AW100" i="3"/>
  <c r="BQ883" i="1"/>
  <c r="AU883" i="1" s="1"/>
  <c r="AV883" i="1" s="1"/>
  <c r="BC77" i="1" s="1"/>
  <c r="BO884" i="1"/>
  <c r="BR104" i="1"/>
  <c r="BQ102" i="3"/>
  <c r="BO103" i="3"/>
  <c r="BO105" i="1"/>
  <c r="BQ105" i="1" s="1"/>
  <c r="AU105" i="1" s="1"/>
  <c r="F100" i="1"/>
  <c r="G100" i="1" s="1"/>
  <c r="AY103" i="3"/>
  <c r="AS106" i="3"/>
  <c r="AR105" i="3"/>
  <c r="G99" i="1"/>
  <c r="H99" i="1" s="1"/>
  <c r="G101" i="3"/>
  <c r="H101" i="3" s="1"/>
  <c r="E106" i="3"/>
  <c r="F106" i="3" s="1"/>
  <c r="E101" i="1"/>
  <c r="AY100" i="1"/>
  <c r="AS101" i="1"/>
  <c r="AR100" i="1"/>
  <c r="H100" i="1" l="1"/>
  <c r="BA12" i="3"/>
  <c r="AW101" i="3"/>
  <c r="BR102" i="3"/>
  <c r="AU102" i="3"/>
  <c r="BO885" i="1"/>
  <c r="BQ884" i="1"/>
  <c r="AU884" i="1" s="1"/>
  <c r="AV884" i="1" s="1"/>
  <c r="BD77" i="1" s="1"/>
  <c r="BR105" i="1"/>
  <c r="BQ103" i="3"/>
  <c r="BO104" i="3"/>
  <c r="BO106" i="1"/>
  <c r="BQ106" i="1" s="1"/>
  <c r="AU106" i="1" s="1"/>
  <c r="AY104" i="3"/>
  <c r="F101" i="1"/>
  <c r="G101" i="1" s="1"/>
  <c r="H101" i="1" s="1"/>
  <c r="AR106" i="3"/>
  <c r="AS107" i="3"/>
  <c r="G102" i="3"/>
  <c r="H102" i="3" s="1"/>
  <c r="E107" i="3"/>
  <c r="F107" i="3" s="1"/>
  <c r="E102" i="1"/>
  <c r="AS102" i="1"/>
  <c r="AR101" i="1"/>
  <c r="AY101" i="1"/>
  <c r="AV102" i="3" l="1"/>
  <c r="AT102" i="3"/>
  <c r="BR103" i="3"/>
  <c r="AU103" i="3"/>
  <c r="AV103" i="3" s="1"/>
  <c r="BQ885" i="1"/>
  <c r="AU885" i="1" s="1"/>
  <c r="AV885" i="1" s="1"/>
  <c r="BE77" i="1" s="1"/>
  <c r="BO886" i="1"/>
  <c r="BR106" i="1"/>
  <c r="BQ104" i="3"/>
  <c r="BO105" i="3"/>
  <c r="BO107" i="1"/>
  <c r="BQ107" i="1" s="1"/>
  <c r="AU107" i="1" s="1"/>
  <c r="AR107" i="3"/>
  <c r="AS108" i="3"/>
  <c r="AY105" i="3"/>
  <c r="F102" i="1"/>
  <c r="G102" i="1" s="1"/>
  <c r="H102" i="1" s="1"/>
  <c r="G103" i="3"/>
  <c r="H103" i="3" s="1"/>
  <c r="E108" i="3"/>
  <c r="F108" i="3" s="1"/>
  <c r="E103" i="1"/>
  <c r="AY102" i="1"/>
  <c r="AS103" i="1"/>
  <c r="AR102" i="1"/>
  <c r="BC12" i="3" l="1"/>
  <c r="AW103" i="3"/>
  <c r="AT103" i="3"/>
  <c r="BB12" i="3"/>
  <c r="AW102" i="3"/>
  <c r="BR104" i="3"/>
  <c r="AU104" i="3"/>
  <c r="AV104" i="3" s="1"/>
  <c r="BO887" i="1"/>
  <c r="BQ886" i="1"/>
  <c r="AU886" i="1" s="1"/>
  <c r="AV886" i="1" s="1"/>
  <c r="BF77" i="1" s="1"/>
  <c r="BR107" i="1"/>
  <c r="BQ105" i="3"/>
  <c r="BO106" i="3"/>
  <c r="BO108" i="1"/>
  <c r="BQ108" i="1" s="1"/>
  <c r="AU108" i="1" s="1"/>
  <c r="AY106" i="3"/>
  <c r="AS109" i="3"/>
  <c r="AR108" i="3"/>
  <c r="F103" i="1"/>
  <c r="G103" i="1" s="1"/>
  <c r="H103" i="1" s="1"/>
  <c r="G104" i="3"/>
  <c r="H104" i="3" s="1"/>
  <c r="E109" i="3"/>
  <c r="F109" i="3" s="1"/>
  <c r="E104" i="1"/>
  <c r="AS104" i="1"/>
  <c r="AR103" i="1"/>
  <c r="AY103" i="1"/>
  <c r="AT104" i="3" l="1"/>
  <c r="BR105" i="3"/>
  <c r="AU105" i="3"/>
  <c r="AV105" i="3" s="1"/>
  <c r="BD12" i="3"/>
  <c r="AW104" i="3"/>
  <c r="BQ887" i="1"/>
  <c r="AU887" i="1" s="1"/>
  <c r="AV887" i="1" s="1"/>
  <c r="BG77" i="1" s="1"/>
  <c r="BO888" i="1"/>
  <c r="BR108" i="1"/>
  <c r="BQ106" i="3"/>
  <c r="BO107" i="3"/>
  <c r="BO109" i="1"/>
  <c r="BQ109" i="1" s="1"/>
  <c r="AU109" i="1" s="1"/>
  <c r="AY107" i="3"/>
  <c r="F104" i="1"/>
  <c r="F105" i="1" s="1"/>
  <c r="AR109" i="3"/>
  <c r="AS110" i="3"/>
  <c r="G105" i="3"/>
  <c r="H105" i="3" s="1"/>
  <c r="E110" i="3"/>
  <c r="F110" i="3" s="1"/>
  <c r="E105" i="1"/>
  <c r="AY104" i="1"/>
  <c r="AS105" i="1"/>
  <c r="AR104" i="1"/>
  <c r="BR106" i="3" l="1"/>
  <c r="AU106" i="3"/>
  <c r="BE12" i="3"/>
  <c r="AW105" i="3"/>
  <c r="AT105" i="3"/>
  <c r="BO889" i="1"/>
  <c r="BQ888" i="1"/>
  <c r="AU888" i="1" s="1"/>
  <c r="AV888" i="1" s="1"/>
  <c r="BH77" i="1" s="1"/>
  <c r="BR109" i="1"/>
  <c r="BQ107" i="3"/>
  <c r="BO108" i="3"/>
  <c r="BO110" i="1"/>
  <c r="BQ110" i="1" s="1"/>
  <c r="AU110" i="1" s="1"/>
  <c r="AS111" i="3"/>
  <c r="AR110" i="3"/>
  <c r="AY108" i="3"/>
  <c r="G104" i="1"/>
  <c r="H104" i="1" s="1"/>
  <c r="G106" i="3"/>
  <c r="H106" i="3" s="1"/>
  <c r="E111" i="3"/>
  <c r="F111" i="3" s="1"/>
  <c r="G105" i="1"/>
  <c r="E106" i="1"/>
  <c r="F106" i="1" s="1"/>
  <c r="AS106" i="1"/>
  <c r="AR105" i="1"/>
  <c r="AY105" i="1"/>
  <c r="AT106" i="3" l="1"/>
  <c r="AV106" i="3"/>
  <c r="BR107" i="3"/>
  <c r="AU107" i="3"/>
  <c r="AV107" i="3" s="1"/>
  <c r="BQ889" i="1"/>
  <c r="AU889" i="1" s="1"/>
  <c r="AV889" i="1" s="1"/>
  <c r="BI77" i="1" s="1"/>
  <c r="BO890" i="1"/>
  <c r="BR110" i="1"/>
  <c r="BQ108" i="3"/>
  <c r="BO109" i="3"/>
  <c r="BO111" i="1"/>
  <c r="BQ111" i="1" s="1"/>
  <c r="AU111" i="1" s="1"/>
  <c r="H105" i="1"/>
  <c r="AY109" i="3"/>
  <c r="AR111" i="3"/>
  <c r="AS112" i="3"/>
  <c r="G107" i="3"/>
  <c r="H107" i="3" s="1"/>
  <c r="E112" i="3"/>
  <c r="F112" i="3" s="1"/>
  <c r="G106" i="1"/>
  <c r="E107" i="1"/>
  <c r="F107" i="1" s="1"/>
  <c r="AY106" i="1"/>
  <c r="AS107" i="1"/>
  <c r="AR106" i="1"/>
  <c r="BG12" i="3" l="1"/>
  <c r="AW107" i="3"/>
  <c r="BR108" i="3"/>
  <c r="AU108" i="3"/>
  <c r="AV108" i="3" s="1"/>
  <c r="AT107" i="3"/>
  <c r="BF12" i="3"/>
  <c r="AW106" i="3"/>
  <c r="BO891" i="1"/>
  <c r="BQ890" i="1"/>
  <c r="AU890" i="1" s="1"/>
  <c r="AV890" i="1" s="1"/>
  <c r="BJ77" i="1" s="1"/>
  <c r="BR111" i="1"/>
  <c r="BQ109" i="3"/>
  <c r="BO110" i="3"/>
  <c r="H106" i="1"/>
  <c r="BO112" i="1"/>
  <c r="BQ112" i="1" s="1"/>
  <c r="AU112" i="1" s="1"/>
  <c r="AY110" i="3"/>
  <c r="AR112" i="3"/>
  <c r="AS113" i="3"/>
  <c r="G108" i="3"/>
  <c r="H108" i="3" s="1"/>
  <c r="E113" i="3"/>
  <c r="F113" i="3" s="1"/>
  <c r="G107" i="1"/>
  <c r="H107" i="1" s="1"/>
  <c r="E108" i="1"/>
  <c r="F108" i="1" s="1"/>
  <c r="AS108" i="1"/>
  <c r="AR107" i="1"/>
  <c r="AY107" i="1"/>
  <c r="AT108" i="3" l="1"/>
  <c r="BH12" i="3"/>
  <c r="AW108" i="3"/>
  <c r="BR109" i="3"/>
  <c r="AU109" i="3"/>
  <c r="AV109" i="3" s="1"/>
  <c r="BQ891" i="1"/>
  <c r="AU891" i="1" s="1"/>
  <c r="AV891" i="1" s="1"/>
  <c r="BK77" i="1" s="1"/>
  <c r="BL77" i="1" s="1"/>
  <c r="BO892" i="1"/>
  <c r="BR112" i="1"/>
  <c r="BQ110" i="3"/>
  <c r="BO111" i="3"/>
  <c r="BO113" i="1"/>
  <c r="BQ113" i="1" s="1"/>
  <c r="AU113" i="1" s="1"/>
  <c r="AY111" i="3"/>
  <c r="AR113" i="3"/>
  <c r="AS114" i="3"/>
  <c r="G109" i="3"/>
  <c r="H109" i="3" s="1"/>
  <c r="E114" i="3"/>
  <c r="F114" i="3" s="1"/>
  <c r="G108" i="1"/>
  <c r="H108" i="1" s="1"/>
  <c r="E109" i="1"/>
  <c r="F109" i="1" s="1"/>
  <c r="AY108" i="1"/>
  <c r="AS109" i="1"/>
  <c r="AR108" i="1"/>
  <c r="AT109" i="3" l="1"/>
  <c r="BI12" i="3"/>
  <c r="AW109" i="3"/>
  <c r="BR110" i="3"/>
  <c r="AU110" i="3"/>
  <c r="BO893" i="1"/>
  <c r="BQ892" i="1"/>
  <c r="AU892" i="1" s="1"/>
  <c r="AV892" i="1" s="1"/>
  <c r="AZ78" i="1" s="1"/>
  <c r="BR113" i="1"/>
  <c r="BQ111" i="3"/>
  <c r="BO112" i="3"/>
  <c r="BO114" i="1"/>
  <c r="BQ114" i="1" s="1"/>
  <c r="AU114" i="1" s="1"/>
  <c r="AY112" i="3"/>
  <c r="AR114" i="3"/>
  <c r="AS115" i="3"/>
  <c r="G110" i="3"/>
  <c r="H110" i="3" s="1"/>
  <c r="E115" i="3"/>
  <c r="F115" i="3" s="1"/>
  <c r="G109" i="1"/>
  <c r="H109" i="1" s="1"/>
  <c r="E110" i="1"/>
  <c r="F110" i="1" s="1"/>
  <c r="AS110" i="1"/>
  <c r="AR109" i="1"/>
  <c r="AY109" i="1"/>
  <c r="BR111" i="3" l="1"/>
  <c r="AU111" i="3"/>
  <c r="AV111" i="3" s="1"/>
  <c r="AT110" i="3"/>
  <c r="AT111" i="3" s="1"/>
  <c r="AV110" i="3"/>
  <c r="BQ893" i="1"/>
  <c r="AU893" i="1" s="1"/>
  <c r="AV893" i="1" s="1"/>
  <c r="BA78" i="1" s="1"/>
  <c r="BO894" i="1"/>
  <c r="BR114" i="1"/>
  <c r="BQ112" i="3"/>
  <c r="BO113" i="3"/>
  <c r="BO115" i="1"/>
  <c r="BQ115" i="1" s="1"/>
  <c r="AU115" i="1" s="1"/>
  <c r="AY113" i="3"/>
  <c r="AR115" i="3"/>
  <c r="AS116" i="3"/>
  <c r="G111" i="3"/>
  <c r="H111" i="3" s="1"/>
  <c r="E116" i="3"/>
  <c r="F116" i="3" s="1"/>
  <c r="G110" i="1"/>
  <c r="H110" i="1" s="1"/>
  <c r="E111" i="1"/>
  <c r="F111" i="1" s="1"/>
  <c r="AY110" i="1"/>
  <c r="AS111" i="1"/>
  <c r="AR110" i="1"/>
  <c r="BR112" i="3" l="1"/>
  <c r="AU112" i="3"/>
  <c r="AV112" i="3" s="1"/>
  <c r="AT112" i="3"/>
  <c r="BK12" i="3"/>
  <c r="AW111" i="3"/>
  <c r="BJ12" i="3"/>
  <c r="AW110" i="3"/>
  <c r="BO895" i="1"/>
  <c r="BQ894" i="1"/>
  <c r="AU894" i="1" s="1"/>
  <c r="AV894" i="1" s="1"/>
  <c r="BB78" i="1" s="1"/>
  <c r="BR115" i="1"/>
  <c r="BQ113" i="3"/>
  <c r="BO114" i="3"/>
  <c r="BO116" i="1"/>
  <c r="BQ116" i="1" s="1"/>
  <c r="AU116" i="1" s="1"/>
  <c r="AY114" i="3"/>
  <c r="AS117" i="3"/>
  <c r="AR116" i="3"/>
  <c r="G112" i="3"/>
  <c r="H112" i="3" s="1"/>
  <c r="E117" i="3"/>
  <c r="F117" i="3" s="1"/>
  <c r="G111" i="1"/>
  <c r="H111" i="1" s="1"/>
  <c r="E112" i="1"/>
  <c r="F112" i="1" s="1"/>
  <c r="AS112" i="1"/>
  <c r="AR111" i="1"/>
  <c r="AY111" i="1"/>
  <c r="BR113" i="3" l="1"/>
  <c r="AU113" i="3"/>
  <c r="AV113" i="3" s="1"/>
  <c r="BL12" i="3"/>
  <c r="BM12" i="3"/>
  <c r="AP13" i="3" s="1"/>
  <c r="AT113" i="3"/>
  <c r="AZ13" i="3"/>
  <c r="AW112" i="3"/>
  <c r="BQ895" i="1"/>
  <c r="AU895" i="1" s="1"/>
  <c r="AV895" i="1" s="1"/>
  <c r="BC78" i="1" s="1"/>
  <c r="BO896" i="1"/>
  <c r="BR116" i="1"/>
  <c r="BQ114" i="3"/>
  <c r="BO115" i="3"/>
  <c r="BO117" i="1"/>
  <c r="BQ117" i="1" s="1"/>
  <c r="AU117" i="1" s="1"/>
  <c r="AR117" i="3"/>
  <c r="AS118" i="3"/>
  <c r="AY115" i="3"/>
  <c r="G113" i="3"/>
  <c r="H113" i="3" s="1"/>
  <c r="E118" i="3"/>
  <c r="F118" i="3" s="1"/>
  <c r="G112" i="1"/>
  <c r="H112" i="1" s="1"/>
  <c r="E113" i="1"/>
  <c r="F113" i="1" s="1"/>
  <c r="AY112" i="1"/>
  <c r="AS113" i="1"/>
  <c r="AR112" i="1"/>
  <c r="BA13" i="3" l="1"/>
  <c r="AW113" i="3"/>
  <c r="BR114" i="3"/>
  <c r="AU114" i="3"/>
  <c r="BO897" i="1"/>
  <c r="BQ896" i="1"/>
  <c r="AU896" i="1" s="1"/>
  <c r="AV896" i="1" s="1"/>
  <c r="BD78" i="1" s="1"/>
  <c r="BR117" i="1"/>
  <c r="BQ115" i="3"/>
  <c r="BO116" i="3"/>
  <c r="BO118" i="1"/>
  <c r="BQ118" i="1" s="1"/>
  <c r="AU118" i="1" s="1"/>
  <c r="AY116" i="3"/>
  <c r="AS119" i="3"/>
  <c r="AR118" i="3"/>
  <c r="G114" i="3"/>
  <c r="H114" i="3" s="1"/>
  <c r="E119" i="3"/>
  <c r="F119" i="3" s="1"/>
  <c r="G113" i="1"/>
  <c r="H113" i="1" s="1"/>
  <c r="E114" i="1"/>
  <c r="F114" i="1" s="1"/>
  <c r="AS114" i="1"/>
  <c r="AR113" i="1"/>
  <c r="AY113" i="1"/>
  <c r="BR115" i="3" l="1"/>
  <c r="AU115" i="3"/>
  <c r="AV115" i="3" s="1"/>
  <c r="AT114" i="3"/>
  <c r="AT115" i="3" s="1"/>
  <c r="AV114" i="3"/>
  <c r="BQ897" i="1"/>
  <c r="AU897" i="1" s="1"/>
  <c r="AV897" i="1" s="1"/>
  <c r="BE78" i="1" s="1"/>
  <c r="BO898" i="1"/>
  <c r="BR118" i="1"/>
  <c r="BQ116" i="3"/>
  <c r="BO117" i="3"/>
  <c r="BO119" i="1"/>
  <c r="BQ119" i="1" s="1"/>
  <c r="AU119" i="1" s="1"/>
  <c r="AY117" i="3"/>
  <c r="AS120" i="3"/>
  <c r="AR119" i="3"/>
  <c r="G115" i="3"/>
  <c r="H115" i="3" s="1"/>
  <c r="E120" i="3"/>
  <c r="F120" i="3" s="1"/>
  <c r="G114" i="1"/>
  <c r="H114" i="1" s="1"/>
  <c r="E115" i="1"/>
  <c r="F115" i="1" s="1"/>
  <c r="AY114" i="1"/>
  <c r="AS115" i="1"/>
  <c r="AR114" i="1"/>
  <c r="BR116" i="3" l="1"/>
  <c r="AU116" i="3"/>
  <c r="AV116" i="3" s="1"/>
  <c r="BB13" i="3"/>
  <c r="AW114" i="3"/>
  <c r="AT116" i="3"/>
  <c r="BC13" i="3"/>
  <c r="AW115" i="3"/>
  <c r="BO899" i="1"/>
  <c r="BQ898" i="1"/>
  <c r="AU898" i="1" s="1"/>
  <c r="AV898" i="1" s="1"/>
  <c r="BF78" i="1" s="1"/>
  <c r="BR119" i="1"/>
  <c r="BQ117" i="3"/>
  <c r="BO118" i="3"/>
  <c r="BO120" i="1"/>
  <c r="BQ120" i="1" s="1"/>
  <c r="AU120" i="1" s="1"/>
  <c r="AY118" i="3"/>
  <c r="AR120" i="3"/>
  <c r="AS121" i="3"/>
  <c r="G116" i="3"/>
  <c r="H116" i="3" s="1"/>
  <c r="E121" i="3"/>
  <c r="F121" i="3" s="1"/>
  <c r="G115" i="1"/>
  <c r="H115" i="1" s="1"/>
  <c r="E116" i="1"/>
  <c r="F116" i="1" s="1"/>
  <c r="AS116" i="1"/>
  <c r="AR115" i="1"/>
  <c r="AY115" i="1"/>
  <c r="BR117" i="3" l="1"/>
  <c r="AU117" i="3"/>
  <c r="AV117" i="3" s="1"/>
  <c r="BD13" i="3"/>
  <c r="AW116" i="3"/>
  <c r="BQ899" i="1"/>
  <c r="AU899" i="1" s="1"/>
  <c r="AV899" i="1" s="1"/>
  <c r="BG78" i="1" s="1"/>
  <c r="BO900" i="1"/>
  <c r="BR120" i="1"/>
  <c r="BQ118" i="3"/>
  <c r="BO119" i="3"/>
  <c r="BO121" i="1"/>
  <c r="BQ121" i="1" s="1"/>
  <c r="AU121" i="1" s="1"/>
  <c r="AS122" i="3"/>
  <c r="AR121" i="3"/>
  <c r="AY119" i="3"/>
  <c r="G117" i="3"/>
  <c r="H117" i="3" s="1"/>
  <c r="E122" i="3"/>
  <c r="F122" i="3" s="1"/>
  <c r="G116" i="1"/>
  <c r="H116" i="1" s="1"/>
  <c r="E117" i="1"/>
  <c r="F117" i="1" s="1"/>
  <c r="AY116" i="1"/>
  <c r="AS117" i="1"/>
  <c r="AR116" i="1"/>
  <c r="BR118" i="3" l="1"/>
  <c r="AU118" i="3"/>
  <c r="BE13" i="3"/>
  <c r="AW117" i="3"/>
  <c r="AT117" i="3"/>
  <c r="BO901" i="1"/>
  <c r="BQ900" i="1"/>
  <c r="AU900" i="1" s="1"/>
  <c r="AV900" i="1" s="1"/>
  <c r="BH78" i="1" s="1"/>
  <c r="BR121" i="1"/>
  <c r="BQ119" i="3"/>
  <c r="BO120" i="3"/>
  <c r="BO122" i="1"/>
  <c r="BQ122" i="1" s="1"/>
  <c r="AU122" i="1" s="1"/>
  <c r="AS123" i="3"/>
  <c r="AR122" i="3"/>
  <c r="AY120" i="3"/>
  <c r="G118" i="3"/>
  <c r="H118" i="3" s="1"/>
  <c r="E123" i="3"/>
  <c r="F123" i="3" s="1"/>
  <c r="G117" i="1"/>
  <c r="H117" i="1" s="1"/>
  <c r="E118" i="1"/>
  <c r="F118" i="1" s="1"/>
  <c r="AS118" i="1"/>
  <c r="AR117" i="1"/>
  <c r="AY117" i="1"/>
  <c r="BR119" i="3" l="1"/>
  <c r="AU119" i="3"/>
  <c r="AV119" i="3" s="1"/>
  <c r="AT118" i="3"/>
  <c r="AT119" i="3" s="1"/>
  <c r="AV118" i="3"/>
  <c r="BQ901" i="1"/>
  <c r="AU901" i="1" s="1"/>
  <c r="AV901" i="1" s="1"/>
  <c r="BI78" i="1" s="1"/>
  <c r="BO902" i="1"/>
  <c r="BR122" i="1"/>
  <c r="BQ120" i="3"/>
  <c r="BO121" i="3"/>
  <c r="BO123" i="1"/>
  <c r="BQ123" i="1" s="1"/>
  <c r="AU123" i="1" s="1"/>
  <c r="AS124" i="3"/>
  <c r="AR123" i="3"/>
  <c r="AY121" i="3"/>
  <c r="G119" i="3"/>
  <c r="H119" i="3" s="1"/>
  <c r="E124" i="3"/>
  <c r="F124" i="3" s="1"/>
  <c r="G118" i="1"/>
  <c r="H118" i="1" s="1"/>
  <c r="E119" i="1"/>
  <c r="F119" i="1" s="1"/>
  <c r="AY118" i="1"/>
  <c r="AS119" i="1"/>
  <c r="AR118" i="1"/>
  <c r="BG13" i="3" l="1"/>
  <c r="AW119" i="3"/>
  <c r="BR120" i="3"/>
  <c r="AU120" i="3"/>
  <c r="AV120" i="3" s="1"/>
  <c r="BF13" i="3"/>
  <c r="AW118" i="3"/>
  <c r="BO903" i="1"/>
  <c r="BQ902" i="1"/>
  <c r="AU902" i="1" s="1"/>
  <c r="AV902" i="1" s="1"/>
  <c r="BJ78" i="1" s="1"/>
  <c r="BR123" i="1"/>
  <c r="BQ121" i="3"/>
  <c r="BO122" i="3"/>
  <c r="BO124" i="1"/>
  <c r="BQ124" i="1" s="1"/>
  <c r="AU124" i="1" s="1"/>
  <c r="AY122" i="3"/>
  <c r="AR124" i="3"/>
  <c r="AS125" i="3"/>
  <c r="G120" i="3"/>
  <c r="H120" i="3" s="1"/>
  <c r="E125" i="3"/>
  <c r="F125" i="3" s="1"/>
  <c r="G119" i="1"/>
  <c r="H119" i="1" s="1"/>
  <c r="E120" i="1"/>
  <c r="F120" i="1" s="1"/>
  <c r="AS120" i="1"/>
  <c r="AR119" i="1"/>
  <c r="AY119" i="1"/>
  <c r="BH13" i="3" l="1"/>
  <c r="AW120" i="3"/>
  <c r="BR121" i="3"/>
  <c r="AU121" i="3"/>
  <c r="AV121" i="3" s="1"/>
  <c r="AT120" i="3"/>
  <c r="AT121" i="3" s="1"/>
  <c r="BQ903" i="1"/>
  <c r="AU903" i="1" s="1"/>
  <c r="AV903" i="1" s="1"/>
  <c r="BK78" i="1" s="1"/>
  <c r="BL78" i="1" s="1"/>
  <c r="BO904" i="1"/>
  <c r="BR124" i="1"/>
  <c r="BQ122" i="3"/>
  <c r="BO123" i="3"/>
  <c r="BO125" i="1"/>
  <c r="BQ125" i="1" s="1"/>
  <c r="AU125" i="1" s="1"/>
  <c r="AY123" i="3"/>
  <c r="AS126" i="3"/>
  <c r="AR125" i="3"/>
  <c r="G121" i="3"/>
  <c r="H121" i="3" s="1"/>
  <c r="E126" i="3"/>
  <c r="F126" i="3" s="1"/>
  <c r="G120" i="1"/>
  <c r="H120" i="1" s="1"/>
  <c r="E121" i="1"/>
  <c r="F121" i="1" s="1"/>
  <c r="AY120" i="1"/>
  <c r="AS121" i="1"/>
  <c r="AR120" i="1"/>
  <c r="BI13" i="3" l="1"/>
  <c r="AW121" i="3"/>
  <c r="BR122" i="3"/>
  <c r="AU122" i="3"/>
  <c r="BO905" i="1"/>
  <c r="BQ904" i="1"/>
  <c r="AU904" i="1" s="1"/>
  <c r="AV904" i="1" s="1"/>
  <c r="AZ79" i="1" s="1"/>
  <c r="BR125" i="1"/>
  <c r="BQ123" i="3"/>
  <c r="BO124" i="3"/>
  <c r="BO126" i="1"/>
  <c r="BQ126" i="1" s="1"/>
  <c r="AU126" i="1" s="1"/>
  <c r="AS127" i="3"/>
  <c r="AR126" i="3"/>
  <c r="AY124" i="3"/>
  <c r="G122" i="3"/>
  <c r="H122" i="3" s="1"/>
  <c r="E127" i="3"/>
  <c r="F127" i="3" s="1"/>
  <c r="G121" i="1"/>
  <c r="H121" i="1" s="1"/>
  <c r="E122" i="1"/>
  <c r="F122" i="1" s="1"/>
  <c r="AS122" i="1"/>
  <c r="AR121" i="1"/>
  <c r="AY121" i="1"/>
  <c r="BR123" i="3" l="1"/>
  <c r="AU123" i="3"/>
  <c r="AV123" i="3" s="1"/>
  <c r="AT122" i="3"/>
  <c r="AT123" i="3" s="1"/>
  <c r="AV122" i="3"/>
  <c r="BQ905" i="1"/>
  <c r="AU905" i="1" s="1"/>
  <c r="AV905" i="1" s="1"/>
  <c r="BA79" i="1" s="1"/>
  <c r="BO906" i="1"/>
  <c r="BR126" i="1"/>
  <c r="BQ124" i="3"/>
  <c r="BO125" i="3"/>
  <c r="BO127" i="1"/>
  <c r="BQ127" i="1" s="1"/>
  <c r="AU127" i="1" s="1"/>
  <c r="AS128" i="3"/>
  <c r="AR127" i="3"/>
  <c r="AY125" i="3"/>
  <c r="G123" i="3"/>
  <c r="H123" i="3" s="1"/>
  <c r="E128" i="3"/>
  <c r="F128" i="3" s="1"/>
  <c r="G122" i="1"/>
  <c r="H122" i="1" s="1"/>
  <c r="E123" i="1"/>
  <c r="F123" i="1" s="1"/>
  <c r="AY122" i="1"/>
  <c r="AS123" i="1"/>
  <c r="AR122" i="1"/>
  <c r="BR124" i="3" l="1"/>
  <c r="AU124" i="3"/>
  <c r="BK13" i="3"/>
  <c r="AW123" i="3"/>
  <c r="BJ13" i="3"/>
  <c r="AW122" i="3"/>
  <c r="BO907" i="1"/>
  <c r="BQ906" i="1"/>
  <c r="AU906" i="1" s="1"/>
  <c r="AV906" i="1" s="1"/>
  <c r="BB79" i="1" s="1"/>
  <c r="BR127" i="1"/>
  <c r="BQ125" i="3"/>
  <c r="BO126" i="3"/>
  <c r="BO128" i="1"/>
  <c r="BQ128" i="1" s="1"/>
  <c r="AU128" i="1" s="1"/>
  <c r="AS129" i="3"/>
  <c r="AR128" i="3"/>
  <c r="AY126" i="3"/>
  <c r="G124" i="3"/>
  <c r="H124" i="3" s="1"/>
  <c r="E129" i="3"/>
  <c r="F129" i="3" s="1"/>
  <c r="G123" i="1"/>
  <c r="H123" i="1" s="1"/>
  <c r="E124" i="1"/>
  <c r="F124" i="1" s="1"/>
  <c r="AS124" i="1"/>
  <c r="AR123" i="1"/>
  <c r="AY123" i="1"/>
  <c r="BR125" i="3" l="1"/>
  <c r="AU125" i="3"/>
  <c r="AV125" i="3" s="1"/>
  <c r="BM13" i="3"/>
  <c r="AP14" i="3" s="1"/>
  <c r="BL13" i="3"/>
  <c r="AV124" i="3"/>
  <c r="AT124" i="3"/>
  <c r="AT125" i="3" s="1"/>
  <c r="BQ907" i="1"/>
  <c r="AU907" i="1" s="1"/>
  <c r="AV907" i="1" s="1"/>
  <c r="BC79" i="1" s="1"/>
  <c r="BO908" i="1"/>
  <c r="BR128" i="1"/>
  <c r="BQ126" i="3"/>
  <c r="BO127" i="3"/>
  <c r="BO129" i="1"/>
  <c r="BQ129" i="1" s="1"/>
  <c r="AU129" i="1" s="1"/>
  <c r="AR129" i="3"/>
  <c r="AS130" i="3"/>
  <c r="AY127" i="3"/>
  <c r="G125" i="3"/>
  <c r="H125" i="3" s="1"/>
  <c r="E130" i="3"/>
  <c r="F130" i="3" s="1"/>
  <c r="G124" i="1"/>
  <c r="H124" i="1" s="1"/>
  <c r="E125" i="1"/>
  <c r="F125" i="1" s="1"/>
  <c r="AY124" i="1"/>
  <c r="AS125" i="1"/>
  <c r="AR124" i="1"/>
  <c r="AZ14" i="3" l="1"/>
  <c r="AW124" i="3"/>
  <c r="BA14" i="3"/>
  <c r="AW125" i="3"/>
  <c r="BR126" i="3"/>
  <c r="AU126" i="3"/>
  <c r="AV126" i="3" s="1"/>
  <c r="BO909" i="1"/>
  <c r="BQ908" i="1"/>
  <c r="AU908" i="1" s="1"/>
  <c r="AV908" i="1" s="1"/>
  <c r="BD79" i="1" s="1"/>
  <c r="BR129" i="1"/>
  <c r="BQ127" i="3"/>
  <c r="BO128" i="3"/>
  <c r="BO130" i="1"/>
  <c r="BQ130" i="1" s="1"/>
  <c r="AU130" i="1" s="1"/>
  <c r="AY128" i="3"/>
  <c r="AR130" i="3"/>
  <c r="AS131" i="3"/>
  <c r="G126" i="3"/>
  <c r="H126" i="3" s="1"/>
  <c r="E131" i="3"/>
  <c r="F131" i="3" s="1"/>
  <c r="G125" i="1"/>
  <c r="H125" i="1" s="1"/>
  <c r="E126" i="1"/>
  <c r="F126" i="1" s="1"/>
  <c r="AS126" i="1"/>
  <c r="AR125" i="1"/>
  <c r="AY125" i="1"/>
  <c r="BB14" i="3" l="1"/>
  <c r="AW126" i="3"/>
  <c r="BR127" i="3"/>
  <c r="AU127" i="3"/>
  <c r="AV127" i="3" s="1"/>
  <c r="AT126" i="3"/>
  <c r="AT127" i="3" s="1"/>
  <c r="BQ909" i="1"/>
  <c r="AU909" i="1" s="1"/>
  <c r="AV909" i="1" s="1"/>
  <c r="BE79" i="1" s="1"/>
  <c r="BO910" i="1"/>
  <c r="BR130" i="1"/>
  <c r="BQ128" i="3"/>
  <c r="BO129" i="3"/>
  <c r="BO131" i="1"/>
  <c r="BQ131" i="1" s="1"/>
  <c r="AU131" i="1" s="1"/>
  <c r="AY129" i="3"/>
  <c r="AR131" i="3"/>
  <c r="AS132" i="3"/>
  <c r="G127" i="3"/>
  <c r="H127" i="3" s="1"/>
  <c r="E132" i="3"/>
  <c r="F132" i="3" s="1"/>
  <c r="G126" i="1"/>
  <c r="H126" i="1" s="1"/>
  <c r="E127" i="1"/>
  <c r="F127" i="1" s="1"/>
  <c r="AY126" i="1"/>
  <c r="AS127" i="1"/>
  <c r="AR126" i="1"/>
  <c r="BC14" i="3" l="1"/>
  <c r="AW127" i="3"/>
  <c r="BR128" i="3"/>
  <c r="AU128" i="3"/>
  <c r="BO911" i="1"/>
  <c r="BQ910" i="1"/>
  <c r="AU910" i="1" s="1"/>
  <c r="AV910" i="1" s="1"/>
  <c r="BF79" i="1" s="1"/>
  <c r="BR131" i="1"/>
  <c r="BQ129" i="3"/>
  <c r="BO130" i="3"/>
  <c r="BO132" i="1"/>
  <c r="BQ132" i="1" s="1"/>
  <c r="AU132" i="1" s="1"/>
  <c r="AY130" i="3"/>
  <c r="AR132" i="3"/>
  <c r="AS133" i="3"/>
  <c r="G128" i="3"/>
  <c r="H128" i="3" s="1"/>
  <c r="E133" i="3"/>
  <c r="F133" i="3" s="1"/>
  <c r="G127" i="1"/>
  <c r="H127" i="1" s="1"/>
  <c r="E128" i="1"/>
  <c r="F128" i="1" s="1"/>
  <c r="AS128" i="1"/>
  <c r="AR127" i="1"/>
  <c r="AY127" i="1"/>
  <c r="BR129" i="3" l="1"/>
  <c r="AU129" i="3"/>
  <c r="AV129" i="3" s="1"/>
  <c r="AT128" i="3"/>
  <c r="AT129" i="3" s="1"/>
  <c r="AV128" i="3"/>
  <c r="BQ911" i="1"/>
  <c r="AU911" i="1" s="1"/>
  <c r="AV911" i="1" s="1"/>
  <c r="BG79" i="1" s="1"/>
  <c r="BO912" i="1"/>
  <c r="BR132" i="1"/>
  <c r="BQ130" i="3"/>
  <c r="BO131" i="3"/>
  <c r="BO133" i="1"/>
  <c r="BQ133" i="1" s="1"/>
  <c r="AU133" i="1" s="1"/>
  <c r="AR133" i="3"/>
  <c r="AS134" i="3"/>
  <c r="AY131" i="3"/>
  <c r="G129" i="3"/>
  <c r="H129" i="3" s="1"/>
  <c r="E134" i="3"/>
  <c r="F134" i="3" s="1"/>
  <c r="G128" i="1"/>
  <c r="H128" i="1" s="1"/>
  <c r="E129" i="1"/>
  <c r="F129" i="1" s="1"/>
  <c r="AY128" i="1"/>
  <c r="AS129" i="1"/>
  <c r="AR128" i="1"/>
  <c r="BD14" i="3" l="1"/>
  <c r="AW128" i="3"/>
  <c r="BE14" i="3"/>
  <c r="AW129" i="3"/>
  <c r="BR130" i="3"/>
  <c r="AU130" i="3"/>
  <c r="BO913" i="1"/>
  <c r="BQ912" i="1"/>
  <c r="AU912" i="1" s="1"/>
  <c r="AV912" i="1" s="1"/>
  <c r="BH79" i="1" s="1"/>
  <c r="BR133" i="1"/>
  <c r="BQ131" i="3"/>
  <c r="BO132" i="3"/>
  <c r="BO134" i="1"/>
  <c r="BQ134" i="1" s="1"/>
  <c r="AU134" i="1" s="1"/>
  <c r="AY132" i="3"/>
  <c r="AR134" i="3"/>
  <c r="AS135" i="3"/>
  <c r="G130" i="3"/>
  <c r="H130" i="3" s="1"/>
  <c r="E135" i="3"/>
  <c r="F135" i="3" s="1"/>
  <c r="G129" i="1"/>
  <c r="H129" i="1" s="1"/>
  <c r="E130" i="1"/>
  <c r="F130" i="1" s="1"/>
  <c r="AS130" i="1"/>
  <c r="AR129" i="1"/>
  <c r="AY129" i="1"/>
  <c r="BR131" i="3" l="1"/>
  <c r="AU131" i="3"/>
  <c r="AV131" i="3" s="1"/>
  <c r="AV130" i="3"/>
  <c r="AT130" i="3"/>
  <c r="AT131" i="3" s="1"/>
  <c r="BQ913" i="1"/>
  <c r="AU913" i="1" s="1"/>
  <c r="AV913" i="1" s="1"/>
  <c r="BI79" i="1" s="1"/>
  <c r="BO914" i="1"/>
  <c r="BR134" i="1"/>
  <c r="BQ132" i="3"/>
  <c r="BO133" i="3"/>
  <c r="BO135" i="1"/>
  <c r="BQ135" i="1" s="1"/>
  <c r="AU135" i="1" s="1"/>
  <c r="AY133" i="3"/>
  <c r="AS136" i="3"/>
  <c r="AR135" i="3"/>
  <c r="G131" i="3"/>
  <c r="H131" i="3" s="1"/>
  <c r="E136" i="3"/>
  <c r="F136" i="3" s="1"/>
  <c r="G130" i="1"/>
  <c r="H130" i="1" s="1"/>
  <c r="E131" i="1"/>
  <c r="F131" i="1" s="1"/>
  <c r="AY130" i="1"/>
  <c r="AS131" i="1"/>
  <c r="AR130" i="1"/>
  <c r="BF14" i="3" l="1"/>
  <c r="AW130" i="3"/>
  <c r="BG14" i="3"/>
  <c r="AW131" i="3"/>
  <c r="BR132" i="3"/>
  <c r="AU132" i="3"/>
  <c r="BO915" i="1"/>
  <c r="BQ914" i="1"/>
  <c r="AU914" i="1" s="1"/>
  <c r="AV914" i="1" s="1"/>
  <c r="BJ79" i="1" s="1"/>
  <c r="BR135" i="1"/>
  <c r="BQ133" i="3"/>
  <c r="BO134" i="3"/>
  <c r="BO136" i="1"/>
  <c r="BQ136" i="1" s="1"/>
  <c r="AU136" i="1" s="1"/>
  <c r="AY134" i="3"/>
  <c r="AS137" i="3"/>
  <c r="AR136" i="3"/>
  <c r="G132" i="3"/>
  <c r="H132" i="3" s="1"/>
  <c r="E137" i="3"/>
  <c r="F137" i="3" s="1"/>
  <c r="G131" i="1"/>
  <c r="H131" i="1" s="1"/>
  <c r="E132" i="1"/>
  <c r="F132" i="1" s="1"/>
  <c r="AS132" i="1"/>
  <c r="AR131" i="1"/>
  <c r="AY131" i="1"/>
  <c r="BR133" i="3" l="1"/>
  <c r="AU133" i="3"/>
  <c r="AV133" i="3" s="1"/>
  <c r="AV132" i="3"/>
  <c r="AT132" i="3"/>
  <c r="AT133" i="3" s="1"/>
  <c r="BQ915" i="1"/>
  <c r="AU915" i="1" s="1"/>
  <c r="AV915" i="1" s="1"/>
  <c r="BK79" i="1" s="1"/>
  <c r="BL79" i="1" s="1"/>
  <c r="BO916" i="1"/>
  <c r="BR136" i="1"/>
  <c r="BQ134" i="3"/>
  <c r="BO135" i="3"/>
  <c r="BO137" i="1"/>
  <c r="BQ137" i="1" s="1"/>
  <c r="AU137" i="1" s="1"/>
  <c r="AY135" i="3"/>
  <c r="AR137" i="3"/>
  <c r="AS138" i="3"/>
  <c r="G133" i="3"/>
  <c r="H133" i="3" s="1"/>
  <c r="E138" i="3"/>
  <c r="F138" i="3" s="1"/>
  <c r="G132" i="1"/>
  <c r="H132" i="1" s="1"/>
  <c r="E133" i="1"/>
  <c r="F133" i="1" s="1"/>
  <c r="AY132" i="1"/>
  <c r="AS133" i="1"/>
  <c r="AR132" i="1"/>
  <c r="BR134" i="3" l="1"/>
  <c r="AU134" i="3"/>
  <c r="AV134" i="3" s="1"/>
  <c r="BH14" i="3"/>
  <c r="AW132" i="3"/>
  <c r="BI14" i="3"/>
  <c r="AW133" i="3"/>
  <c r="AT134" i="3"/>
  <c r="BO917" i="1"/>
  <c r="BQ916" i="1"/>
  <c r="AU916" i="1" s="1"/>
  <c r="AV916" i="1" s="1"/>
  <c r="AZ80" i="1" s="1"/>
  <c r="BR137" i="1"/>
  <c r="BQ135" i="3"/>
  <c r="BO136" i="3"/>
  <c r="BO138" i="1"/>
  <c r="BQ138" i="1" s="1"/>
  <c r="AU138" i="1" s="1"/>
  <c r="AY136" i="3"/>
  <c r="AR138" i="3"/>
  <c r="AS139" i="3"/>
  <c r="G134" i="3"/>
  <c r="H134" i="3" s="1"/>
  <c r="E139" i="3"/>
  <c r="F139" i="3" s="1"/>
  <c r="G133" i="1"/>
  <c r="H133" i="1" s="1"/>
  <c r="E134" i="1"/>
  <c r="F134" i="1" s="1"/>
  <c r="AS134" i="1"/>
  <c r="AR133" i="1"/>
  <c r="AY133" i="1"/>
  <c r="BJ14" i="3" l="1"/>
  <c r="AW134" i="3"/>
  <c r="BR135" i="3"/>
  <c r="AU135" i="3"/>
  <c r="AV135" i="3" s="1"/>
  <c r="BQ917" i="1"/>
  <c r="AU917" i="1" s="1"/>
  <c r="AV917" i="1" s="1"/>
  <c r="BA80" i="1" s="1"/>
  <c r="BO918" i="1"/>
  <c r="BR138" i="1"/>
  <c r="BQ136" i="3"/>
  <c r="BO137" i="3"/>
  <c r="BO139" i="1"/>
  <c r="BQ139" i="1" s="1"/>
  <c r="AU139" i="1" s="1"/>
  <c r="AY137" i="3"/>
  <c r="AR139" i="3"/>
  <c r="AS140" i="3"/>
  <c r="G135" i="3"/>
  <c r="H135" i="3" s="1"/>
  <c r="E140" i="3"/>
  <c r="F140" i="3" s="1"/>
  <c r="G134" i="1"/>
  <c r="H134" i="1" s="1"/>
  <c r="E135" i="1"/>
  <c r="F135" i="1" s="1"/>
  <c r="AY134" i="1"/>
  <c r="AS135" i="1"/>
  <c r="AR134" i="1"/>
  <c r="BK14" i="3" l="1"/>
  <c r="AW135" i="3"/>
  <c r="BR136" i="3"/>
  <c r="AU136" i="3"/>
  <c r="AT135" i="3"/>
  <c r="BO919" i="1"/>
  <c r="BQ918" i="1"/>
  <c r="AU918" i="1" s="1"/>
  <c r="AV918" i="1" s="1"/>
  <c r="BB80" i="1" s="1"/>
  <c r="BR139" i="1"/>
  <c r="BQ137" i="3"/>
  <c r="BO138" i="3"/>
  <c r="BO140" i="1"/>
  <c r="BQ140" i="1" s="1"/>
  <c r="AU140" i="1" s="1"/>
  <c r="AY138" i="3"/>
  <c r="AS141" i="3"/>
  <c r="AR140" i="3"/>
  <c r="G136" i="3"/>
  <c r="H136" i="3" s="1"/>
  <c r="E141" i="3"/>
  <c r="F141" i="3" s="1"/>
  <c r="G135" i="1"/>
  <c r="H135" i="1" s="1"/>
  <c r="E136" i="1"/>
  <c r="F136" i="1" s="1"/>
  <c r="AS136" i="1"/>
  <c r="AR135" i="1"/>
  <c r="AY135" i="1"/>
  <c r="BR137" i="3" l="1"/>
  <c r="AU137" i="3"/>
  <c r="AV137" i="3" s="1"/>
  <c r="AV136" i="3"/>
  <c r="AT136" i="3"/>
  <c r="AT137" i="3" s="1"/>
  <c r="BL14" i="3"/>
  <c r="BM14" i="3"/>
  <c r="AP15" i="3" s="1"/>
  <c r="BQ919" i="1"/>
  <c r="AU919" i="1" s="1"/>
  <c r="AV919" i="1" s="1"/>
  <c r="BC80" i="1" s="1"/>
  <c r="BO920" i="1"/>
  <c r="BR140" i="1"/>
  <c r="BQ138" i="3"/>
  <c r="BO139" i="3"/>
  <c r="BO141" i="1"/>
  <c r="BQ141" i="1" s="1"/>
  <c r="AU141" i="1" s="1"/>
  <c r="AY139" i="3"/>
  <c r="AR141" i="3"/>
  <c r="AS142" i="3"/>
  <c r="G137" i="3"/>
  <c r="H137" i="3" s="1"/>
  <c r="E142" i="3"/>
  <c r="F142" i="3" s="1"/>
  <c r="G136" i="1"/>
  <c r="H136" i="1" s="1"/>
  <c r="E137" i="1"/>
  <c r="F137" i="1" s="1"/>
  <c r="AY136" i="1"/>
  <c r="AS137" i="1"/>
  <c r="AR136" i="1"/>
  <c r="AZ15" i="3" l="1"/>
  <c r="AW136" i="3"/>
  <c r="BA15" i="3"/>
  <c r="AW137" i="3"/>
  <c r="BR138" i="3"/>
  <c r="AU138" i="3"/>
  <c r="BO921" i="1"/>
  <c r="BQ920" i="1"/>
  <c r="AU920" i="1" s="1"/>
  <c r="AV920" i="1" s="1"/>
  <c r="BD80" i="1" s="1"/>
  <c r="BR141" i="1"/>
  <c r="BQ139" i="3"/>
  <c r="BO140" i="3"/>
  <c r="BO142" i="1"/>
  <c r="BQ142" i="1" s="1"/>
  <c r="AU142" i="1" s="1"/>
  <c r="AY140" i="3"/>
  <c r="AS143" i="3"/>
  <c r="AR142" i="3"/>
  <c r="G138" i="3"/>
  <c r="H138" i="3" s="1"/>
  <c r="E143" i="3"/>
  <c r="F143" i="3" s="1"/>
  <c r="G137" i="1"/>
  <c r="H137" i="1" s="1"/>
  <c r="E138" i="1"/>
  <c r="F138" i="1" s="1"/>
  <c r="AS138" i="1"/>
  <c r="AR137" i="1"/>
  <c r="AY137" i="1"/>
  <c r="BR139" i="3" l="1"/>
  <c r="AU139" i="3"/>
  <c r="AV139" i="3" s="1"/>
  <c r="AT138" i="3"/>
  <c r="AT139" i="3" s="1"/>
  <c r="AV138" i="3"/>
  <c r="BQ921" i="1"/>
  <c r="AU921" i="1" s="1"/>
  <c r="AV921" i="1" s="1"/>
  <c r="BE80" i="1" s="1"/>
  <c r="BO922" i="1"/>
  <c r="BR142" i="1"/>
  <c r="BQ140" i="3"/>
  <c r="BO141" i="3"/>
  <c r="BO143" i="1"/>
  <c r="BQ143" i="1" s="1"/>
  <c r="AU143" i="1" s="1"/>
  <c r="AR143" i="3"/>
  <c r="AS144" i="3"/>
  <c r="AY141" i="3"/>
  <c r="G139" i="3"/>
  <c r="H139" i="3" s="1"/>
  <c r="E144" i="3"/>
  <c r="F144" i="3" s="1"/>
  <c r="G138" i="1"/>
  <c r="H138" i="1" s="1"/>
  <c r="E139" i="1"/>
  <c r="F139" i="1" s="1"/>
  <c r="AY138" i="1"/>
  <c r="AS139" i="1"/>
  <c r="AR138" i="1"/>
  <c r="BB15" i="3" l="1"/>
  <c r="AW138" i="3"/>
  <c r="BR140" i="3"/>
  <c r="AU140" i="3"/>
  <c r="BC15" i="3"/>
  <c r="AW139" i="3"/>
  <c r="BO923" i="1"/>
  <c r="BQ922" i="1"/>
  <c r="AU922" i="1" s="1"/>
  <c r="AV922" i="1" s="1"/>
  <c r="BF80" i="1" s="1"/>
  <c r="BR143" i="1"/>
  <c r="BQ141" i="3"/>
  <c r="BO142" i="3"/>
  <c r="BO144" i="1"/>
  <c r="BQ144" i="1" s="1"/>
  <c r="AU144" i="1" s="1"/>
  <c r="AY142" i="3"/>
  <c r="AS145" i="3"/>
  <c r="AR144" i="3"/>
  <c r="G140" i="3"/>
  <c r="H140" i="3" s="1"/>
  <c r="E145" i="3"/>
  <c r="F145" i="3" s="1"/>
  <c r="G139" i="1"/>
  <c r="H139" i="1" s="1"/>
  <c r="E140" i="1"/>
  <c r="F140" i="1" s="1"/>
  <c r="AS140" i="1"/>
  <c r="AR139" i="1"/>
  <c r="AY139" i="1"/>
  <c r="BR141" i="3" l="1"/>
  <c r="AU141" i="3"/>
  <c r="AV141" i="3" s="1"/>
  <c r="AV140" i="3"/>
  <c r="AT140" i="3"/>
  <c r="AT141" i="3" s="1"/>
  <c r="BQ923" i="1"/>
  <c r="AU923" i="1" s="1"/>
  <c r="AV923" i="1" s="1"/>
  <c r="BG80" i="1" s="1"/>
  <c r="BO924" i="1"/>
  <c r="BR144" i="1"/>
  <c r="BQ142" i="3"/>
  <c r="BO143" i="3"/>
  <c r="BO145" i="1"/>
  <c r="BQ145" i="1" s="1"/>
  <c r="AU145" i="1" s="1"/>
  <c r="AY143" i="3"/>
  <c r="AR145" i="3"/>
  <c r="AS146" i="3"/>
  <c r="G141" i="3"/>
  <c r="H141" i="3" s="1"/>
  <c r="E146" i="3"/>
  <c r="F146" i="3" s="1"/>
  <c r="G140" i="1"/>
  <c r="H140" i="1" s="1"/>
  <c r="E141" i="1"/>
  <c r="F141" i="1" s="1"/>
  <c r="AY140" i="1"/>
  <c r="AS141" i="1"/>
  <c r="AR140" i="1"/>
  <c r="BD15" i="3" l="1"/>
  <c r="AW140" i="3"/>
  <c r="BE15" i="3"/>
  <c r="AW141" i="3"/>
  <c r="BR142" i="3"/>
  <c r="AU142" i="3"/>
  <c r="BO925" i="1"/>
  <c r="BQ924" i="1"/>
  <c r="AU924" i="1" s="1"/>
  <c r="AV924" i="1" s="1"/>
  <c r="BH80" i="1" s="1"/>
  <c r="BR145" i="1"/>
  <c r="BQ143" i="3"/>
  <c r="BO144" i="3"/>
  <c r="BO146" i="1"/>
  <c r="BQ146" i="1" s="1"/>
  <c r="AU146" i="1" s="1"/>
  <c r="AS147" i="3"/>
  <c r="AR146" i="3"/>
  <c r="AY144" i="3"/>
  <c r="G142" i="3"/>
  <c r="H142" i="3" s="1"/>
  <c r="E147" i="3"/>
  <c r="F147" i="3" s="1"/>
  <c r="G141" i="1"/>
  <c r="H141" i="1" s="1"/>
  <c r="E142" i="1"/>
  <c r="F142" i="1" s="1"/>
  <c r="AS142" i="1"/>
  <c r="AR141" i="1"/>
  <c r="AY141" i="1"/>
  <c r="AT142" i="3" l="1"/>
  <c r="AV142" i="3"/>
  <c r="BR143" i="3"/>
  <c r="AU143" i="3"/>
  <c r="AV143" i="3" s="1"/>
  <c r="BQ925" i="1"/>
  <c r="AU925" i="1" s="1"/>
  <c r="AV925" i="1" s="1"/>
  <c r="BI80" i="1" s="1"/>
  <c r="BO926" i="1"/>
  <c r="BR146" i="1"/>
  <c r="BQ144" i="3"/>
  <c r="BO145" i="3"/>
  <c r="BO147" i="1"/>
  <c r="BQ147" i="1" s="1"/>
  <c r="AU147" i="1" s="1"/>
  <c r="AR147" i="3"/>
  <c r="AS148" i="3"/>
  <c r="AY145" i="3"/>
  <c r="G143" i="3"/>
  <c r="H143" i="3" s="1"/>
  <c r="E148" i="3"/>
  <c r="F148" i="3" s="1"/>
  <c r="G142" i="1"/>
  <c r="H142" i="1" s="1"/>
  <c r="E143" i="1"/>
  <c r="F143" i="1" s="1"/>
  <c r="AY142" i="1"/>
  <c r="AS143" i="1"/>
  <c r="AR142" i="1"/>
  <c r="BF15" i="3" l="1"/>
  <c r="AW142" i="3"/>
  <c r="BG15" i="3"/>
  <c r="AW143" i="3"/>
  <c r="BR144" i="3"/>
  <c r="AU144" i="3"/>
  <c r="AV144" i="3" s="1"/>
  <c r="AT143" i="3"/>
  <c r="BO927" i="1"/>
  <c r="BQ926" i="1"/>
  <c r="AU926" i="1" s="1"/>
  <c r="AV926" i="1" s="1"/>
  <c r="BJ80" i="1" s="1"/>
  <c r="BR147" i="1"/>
  <c r="BQ145" i="3"/>
  <c r="BO146" i="3"/>
  <c r="BO148" i="1"/>
  <c r="BQ148" i="1" s="1"/>
  <c r="AU148" i="1" s="1"/>
  <c r="AS149" i="3"/>
  <c r="AR148" i="3"/>
  <c r="AY146" i="3"/>
  <c r="G144" i="3"/>
  <c r="H144" i="3" s="1"/>
  <c r="E149" i="3"/>
  <c r="F149" i="3" s="1"/>
  <c r="G143" i="1"/>
  <c r="H143" i="1" s="1"/>
  <c r="E144" i="1"/>
  <c r="F144" i="1" s="1"/>
  <c r="AS144" i="1"/>
  <c r="AR143" i="1"/>
  <c r="AY143" i="1"/>
  <c r="BR145" i="3" l="1"/>
  <c r="AU145" i="3"/>
  <c r="AV145" i="3" s="1"/>
  <c r="BH15" i="3"/>
  <c r="AW144" i="3"/>
  <c r="AT144" i="3"/>
  <c r="BQ927" i="1"/>
  <c r="AU927" i="1" s="1"/>
  <c r="AV927" i="1" s="1"/>
  <c r="BK80" i="1" s="1"/>
  <c r="BL80" i="1" s="1"/>
  <c r="BO928" i="1"/>
  <c r="BR148" i="1"/>
  <c r="BQ146" i="3"/>
  <c r="BO147" i="3"/>
  <c r="BO149" i="1"/>
  <c r="BQ149" i="1" s="1"/>
  <c r="AU149" i="1" s="1"/>
  <c r="AR149" i="3"/>
  <c r="AS150" i="3"/>
  <c r="AY147" i="3"/>
  <c r="G145" i="3"/>
  <c r="H145" i="3" s="1"/>
  <c r="E150" i="3"/>
  <c r="F150" i="3" s="1"/>
  <c r="G144" i="1"/>
  <c r="H144" i="1" s="1"/>
  <c r="E145" i="1"/>
  <c r="F145" i="1" s="1"/>
  <c r="AY144" i="1"/>
  <c r="AS145" i="1"/>
  <c r="AR144" i="1"/>
  <c r="BI15" i="3" l="1"/>
  <c r="AW145" i="3"/>
  <c r="BR146" i="3"/>
  <c r="AU146" i="3"/>
  <c r="AT145" i="3"/>
  <c r="BO929" i="1"/>
  <c r="BQ928" i="1"/>
  <c r="AU928" i="1" s="1"/>
  <c r="AV928" i="1" s="1"/>
  <c r="AZ81" i="1" s="1"/>
  <c r="BR149" i="1"/>
  <c r="BQ147" i="3"/>
  <c r="BO148" i="3"/>
  <c r="BO150" i="1"/>
  <c r="BQ150" i="1" s="1"/>
  <c r="AU150" i="1" s="1"/>
  <c r="AS151" i="3"/>
  <c r="AR150" i="3"/>
  <c r="AY148" i="3"/>
  <c r="G146" i="3"/>
  <c r="H146" i="3" s="1"/>
  <c r="E151" i="3"/>
  <c r="F151" i="3" s="1"/>
  <c r="G145" i="1"/>
  <c r="H145" i="1" s="1"/>
  <c r="E146" i="1"/>
  <c r="F146" i="1" s="1"/>
  <c r="AY145" i="1"/>
  <c r="AS146" i="1"/>
  <c r="AR145" i="1"/>
  <c r="BR147" i="3" l="1"/>
  <c r="AU147" i="3"/>
  <c r="AV147" i="3" s="1"/>
  <c r="AV146" i="3"/>
  <c r="AT146" i="3"/>
  <c r="AT147" i="3" s="1"/>
  <c r="BQ929" i="1"/>
  <c r="AU929" i="1" s="1"/>
  <c r="AV929" i="1" s="1"/>
  <c r="BA81" i="1" s="1"/>
  <c r="BO930" i="1"/>
  <c r="BR150" i="1"/>
  <c r="BQ148" i="3"/>
  <c r="BO149" i="3"/>
  <c r="BO151" i="1"/>
  <c r="BQ151" i="1" s="1"/>
  <c r="AU151" i="1" s="1"/>
  <c r="AR151" i="3"/>
  <c r="AS152" i="3"/>
  <c r="AY149" i="3"/>
  <c r="G147" i="3"/>
  <c r="H147" i="3" s="1"/>
  <c r="E152" i="3"/>
  <c r="F152" i="3" s="1"/>
  <c r="G146" i="1"/>
  <c r="H146" i="1" s="1"/>
  <c r="E147" i="1"/>
  <c r="F147" i="1" s="1"/>
  <c r="AS147" i="1"/>
  <c r="AR146" i="1"/>
  <c r="AY146" i="1"/>
  <c r="BJ15" i="3" l="1"/>
  <c r="AW146" i="3"/>
  <c r="BR148" i="3"/>
  <c r="AU148" i="3"/>
  <c r="AV148" i="3" s="1"/>
  <c r="BK15" i="3"/>
  <c r="AW147" i="3"/>
  <c r="AT148" i="3"/>
  <c r="BO931" i="1"/>
  <c r="BQ930" i="1"/>
  <c r="AU930" i="1" s="1"/>
  <c r="AV930" i="1" s="1"/>
  <c r="BB81" i="1" s="1"/>
  <c r="BR151" i="1"/>
  <c r="BQ149" i="3"/>
  <c r="BO150" i="3"/>
  <c r="BO152" i="1"/>
  <c r="BQ152" i="1" s="1"/>
  <c r="AU152" i="1" s="1"/>
  <c r="AY150" i="3"/>
  <c r="AR152" i="3"/>
  <c r="AS153" i="3"/>
  <c r="G148" i="3"/>
  <c r="H148" i="3" s="1"/>
  <c r="E153" i="3"/>
  <c r="F153" i="3" s="1"/>
  <c r="G147" i="1"/>
  <c r="H147" i="1" s="1"/>
  <c r="E148" i="1"/>
  <c r="F148" i="1" s="1"/>
  <c r="AY147" i="1"/>
  <c r="AS148" i="1"/>
  <c r="AR147" i="1"/>
  <c r="BL15" i="3" l="1"/>
  <c r="BM15" i="3"/>
  <c r="AP16" i="3" s="1"/>
  <c r="AT149" i="3"/>
  <c r="AW148" i="3"/>
  <c r="AZ16" i="3"/>
  <c r="BR149" i="3"/>
  <c r="AU149" i="3"/>
  <c r="AV149" i="3" s="1"/>
  <c r="BQ931" i="1"/>
  <c r="AU931" i="1" s="1"/>
  <c r="AV931" i="1" s="1"/>
  <c r="BC81" i="1" s="1"/>
  <c r="BO932" i="1"/>
  <c r="BR152" i="1"/>
  <c r="BQ150" i="3"/>
  <c r="BO151" i="3"/>
  <c r="BO153" i="1"/>
  <c r="BQ153" i="1" s="1"/>
  <c r="AU153" i="1" s="1"/>
  <c r="AY151" i="3"/>
  <c r="AR153" i="3"/>
  <c r="AS154" i="3"/>
  <c r="G149" i="3"/>
  <c r="H149" i="3" s="1"/>
  <c r="E154" i="3"/>
  <c r="F154" i="3" s="1"/>
  <c r="G148" i="1"/>
  <c r="H148" i="1" s="1"/>
  <c r="E149" i="1"/>
  <c r="F149" i="1" s="1"/>
  <c r="AS149" i="1"/>
  <c r="AR148" i="1"/>
  <c r="AY148" i="1"/>
  <c r="BR150" i="3" l="1"/>
  <c r="AU150" i="3"/>
  <c r="BA16" i="3"/>
  <c r="AW149" i="3"/>
  <c r="BO933" i="1"/>
  <c r="BQ932" i="1"/>
  <c r="AU932" i="1" s="1"/>
  <c r="AV932" i="1" s="1"/>
  <c r="BD81" i="1" s="1"/>
  <c r="BR153" i="1"/>
  <c r="BQ151" i="3"/>
  <c r="BO152" i="3"/>
  <c r="BO154" i="1"/>
  <c r="BQ154" i="1" s="1"/>
  <c r="AU154" i="1" s="1"/>
  <c r="AY152" i="3"/>
  <c r="AS155" i="3"/>
  <c r="AR154" i="3"/>
  <c r="G150" i="3"/>
  <c r="H150" i="3" s="1"/>
  <c r="E155" i="3"/>
  <c r="F155" i="3" s="1"/>
  <c r="G149" i="1"/>
  <c r="H149" i="1" s="1"/>
  <c r="E150" i="1"/>
  <c r="F150" i="1" s="1"/>
  <c r="AY149" i="1"/>
  <c r="AS150" i="1"/>
  <c r="AR149" i="1"/>
  <c r="AT150" i="3" l="1"/>
  <c r="AV150" i="3"/>
  <c r="BR151" i="3"/>
  <c r="AU151" i="3"/>
  <c r="AV151" i="3" s="1"/>
  <c r="BQ933" i="1"/>
  <c r="AU933" i="1" s="1"/>
  <c r="AV933" i="1" s="1"/>
  <c r="BE81" i="1" s="1"/>
  <c r="BO934" i="1"/>
  <c r="BR154" i="1"/>
  <c r="BQ152" i="3"/>
  <c r="BO153" i="3"/>
  <c r="BO155" i="1"/>
  <c r="BQ155" i="1" s="1"/>
  <c r="AU155" i="1" s="1"/>
  <c r="AY153" i="3"/>
  <c r="AR155" i="3"/>
  <c r="AS156" i="3"/>
  <c r="G151" i="3"/>
  <c r="H151" i="3" s="1"/>
  <c r="E156" i="3"/>
  <c r="F156" i="3" s="1"/>
  <c r="G150" i="1"/>
  <c r="H150" i="1" s="1"/>
  <c r="E151" i="1"/>
  <c r="F151" i="1" s="1"/>
  <c r="AY150" i="1"/>
  <c r="AS151" i="1"/>
  <c r="AR150" i="1"/>
  <c r="BC16" i="3" l="1"/>
  <c r="AW151" i="3"/>
  <c r="BB16" i="3"/>
  <c r="AW150" i="3"/>
  <c r="AT151" i="3"/>
  <c r="BR152" i="3"/>
  <c r="AU152" i="3"/>
  <c r="BO935" i="1"/>
  <c r="BQ934" i="1"/>
  <c r="AU934" i="1" s="1"/>
  <c r="AV934" i="1" s="1"/>
  <c r="BF81" i="1" s="1"/>
  <c r="BR155" i="1"/>
  <c r="BQ153" i="3"/>
  <c r="BO154" i="3"/>
  <c r="BO156" i="1"/>
  <c r="BQ156" i="1" s="1"/>
  <c r="AU156" i="1" s="1"/>
  <c r="AY154" i="3"/>
  <c r="AS157" i="3"/>
  <c r="AR156" i="3"/>
  <c r="G152" i="3"/>
  <c r="H152" i="3" s="1"/>
  <c r="E157" i="3"/>
  <c r="F157" i="3" s="1"/>
  <c r="G151" i="1"/>
  <c r="H151" i="1" s="1"/>
  <c r="E152" i="1"/>
  <c r="F152" i="1" s="1"/>
  <c r="AS152" i="1"/>
  <c r="AR151" i="1"/>
  <c r="AY151" i="1"/>
  <c r="AT152" i="3" l="1"/>
  <c r="AV152" i="3"/>
  <c r="BR153" i="3"/>
  <c r="AU153" i="3"/>
  <c r="AV153" i="3" s="1"/>
  <c r="BQ935" i="1"/>
  <c r="AU935" i="1" s="1"/>
  <c r="AV935" i="1" s="1"/>
  <c r="BG81" i="1" s="1"/>
  <c r="BO936" i="1"/>
  <c r="BR156" i="1"/>
  <c r="BQ154" i="3"/>
  <c r="BO155" i="3"/>
  <c r="BO157" i="1"/>
  <c r="BQ157" i="1" s="1"/>
  <c r="AU157" i="1" s="1"/>
  <c r="BB154" i="3"/>
  <c r="BE154" i="3"/>
  <c r="BH154" i="3"/>
  <c r="BI154" i="3"/>
  <c r="AY155" i="3"/>
  <c r="BC154" i="3"/>
  <c r="AZ154" i="3"/>
  <c r="BJ154" i="3"/>
  <c r="BK154" i="3"/>
  <c r="BA154" i="3"/>
  <c r="BD154" i="3"/>
  <c r="BG154" i="3"/>
  <c r="BF154" i="3"/>
  <c r="AR157" i="3"/>
  <c r="AS158" i="3"/>
  <c r="G153" i="3"/>
  <c r="H153" i="3" s="1"/>
  <c r="E158" i="3"/>
  <c r="F158" i="3" s="1"/>
  <c r="G152" i="1"/>
  <c r="H152" i="1" s="1"/>
  <c r="E153" i="1"/>
  <c r="F153" i="1" s="1"/>
  <c r="AY152" i="1"/>
  <c r="AS153" i="1"/>
  <c r="AR152" i="1"/>
  <c r="BR154" i="3" l="1"/>
  <c r="AU154" i="3"/>
  <c r="BE16" i="3"/>
  <c r="AW153" i="3"/>
  <c r="BD16" i="3"/>
  <c r="AW152" i="3"/>
  <c r="AT153" i="3"/>
  <c r="BO937" i="1"/>
  <c r="BQ936" i="1"/>
  <c r="AU936" i="1" s="1"/>
  <c r="AV936" i="1" s="1"/>
  <c r="BH81" i="1" s="1"/>
  <c r="BR157" i="1"/>
  <c r="BQ155" i="3"/>
  <c r="BO156" i="3"/>
  <c r="BO158" i="1"/>
  <c r="BQ158" i="1" s="1"/>
  <c r="AU158" i="1" s="1"/>
  <c r="BG155" i="3"/>
  <c r="BA155" i="3"/>
  <c r="BI155" i="3"/>
  <c r="AY156" i="3"/>
  <c r="BE155" i="3"/>
  <c r="BD155" i="3"/>
  <c r="AZ155" i="3"/>
  <c r="BB155" i="3"/>
  <c r="BC155" i="3"/>
  <c r="BH155" i="3"/>
  <c r="BF155" i="3"/>
  <c r="BJ155" i="3"/>
  <c r="BK155" i="3"/>
  <c r="AS159" i="3"/>
  <c r="AR158" i="3"/>
  <c r="BL154" i="3"/>
  <c r="G154" i="3"/>
  <c r="H154" i="3" s="1"/>
  <c r="E159" i="3"/>
  <c r="F159" i="3" s="1"/>
  <c r="G153" i="1"/>
  <c r="H153" i="1" s="1"/>
  <c r="E154" i="1"/>
  <c r="F154" i="1" s="1"/>
  <c r="AS154" i="1"/>
  <c r="AR153" i="1"/>
  <c r="AY153" i="1"/>
  <c r="BR155" i="3" l="1"/>
  <c r="AU155" i="3"/>
  <c r="AV155" i="3" s="1"/>
  <c r="AV154" i="3"/>
  <c r="AT154" i="3"/>
  <c r="AT155" i="3" s="1"/>
  <c r="BQ937" i="1"/>
  <c r="AU937" i="1" s="1"/>
  <c r="AV937" i="1" s="1"/>
  <c r="BI81" i="1" s="1"/>
  <c r="BO938" i="1"/>
  <c r="BR158" i="1"/>
  <c r="BQ156" i="3"/>
  <c r="BO157" i="3"/>
  <c r="BO159" i="1"/>
  <c r="BQ159" i="1" s="1"/>
  <c r="AU159" i="1" s="1"/>
  <c r="AR159" i="3"/>
  <c r="AS160" i="3"/>
  <c r="BB156" i="3"/>
  <c r="BH156" i="3"/>
  <c r="AY157" i="3"/>
  <c r="BI156" i="3"/>
  <c r="BE156" i="3"/>
  <c r="BC156" i="3"/>
  <c r="AZ156" i="3"/>
  <c r="BD156" i="3"/>
  <c r="BK156" i="3"/>
  <c r="BA156" i="3"/>
  <c r="BG156" i="3"/>
  <c r="BF156" i="3"/>
  <c r="BJ156" i="3"/>
  <c r="BL155" i="3"/>
  <c r="G155" i="3"/>
  <c r="H155" i="3" s="1"/>
  <c r="E160" i="3"/>
  <c r="F160" i="3" s="1"/>
  <c r="G154" i="1"/>
  <c r="H154" i="1" s="1"/>
  <c r="E155" i="1"/>
  <c r="F155" i="1" s="1"/>
  <c r="AS155" i="1"/>
  <c r="AR154" i="1"/>
  <c r="BR156" i="3" l="1"/>
  <c r="AU156" i="3"/>
  <c r="BF16" i="3"/>
  <c r="AW154" i="3"/>
  <c r="BG16" i="3"/>
  <c r="AW155" i="3"/>
  <c r="BO939" i="1"/>
  <c r="BQ938" i="1"/>
  <c r="AU938" i="1" s="1"/>
  <c r="AV938" i="1" s="1"/>
  <c r="BJ81" i="1" s="1"/>
  <c r="BR159" i="1"/>
  <c r="BQ157" i="3"/>
  <c r="BO158" i="3"/>
  <c r="BO160" i="1"/>
  <c r="BQ160" i="1" s="1"/>
  <c r="AU160" i="1" s="1"/>
  <c r="BG157" i="3"/>
  <c r="BA157" i="3"/>
  <c r="BC157" i="3"/>
  <c r="AY158" i="3"/>
  <c r="BE157" i="3"/>
  <c r="BB157" i="3"/>
  <c r="BD157" i="3"/>
  <c r="BH157" i="3"/>
  <c r="BI157" i="3"/>
  <c r="BF157" i="3"/>
  <c r="BK157" i="3"/>
  <c r="BJ157" i="3"/>
  <c r="AZ157" i="3"/>
  <c r="AS161" i="3"/>
  <c r="AR160" i="3"/>
  <c r="BL156" i="3"/>
  <c r="G156" i="3"/>
  <c r="H156" i="3" s="1"/>
  <c r="E161" i="3"/>
  <c r="F161" i="3" s="1"/>
  <c r="G155" i="1"/>
  <c r="H155" i="1" s="1"/>
  <c r="E156" i="1"/>
  <c r="F156" i="1" s="1"/>
  <c r="AS156" i="1"/>
  <c r="AR155" i="1"/>
  <c r="AV156" i="3" l="1"/>
  <c r="AT156" i="3"/>
  <c r="BR157" i="3"/>
  <c r="AU157" i="3"/>
  <c r="AV157" i="3" s="1"/>
  <c r="BQ939" i="1"/>
  <c r="AU939" i="1" s="1"/>
  <c r="AV939" i="1" s="1"/>
  <c r="BK81" i="1" s="1"/>
  <c r="BL81" i="1" s="1"/>
  <c r="BO940" i="1"/>
  <c r="BR160" i="1"/>
  <c r="BQ158" i="3"/>
  <c r="BO159" i="3"/>
  <c r="BO161" i="1"/>
  <c r="BQ161" i="1" s="1"/>
  <c r="AU161" i="1" s="1"/>
  <c r="BL157" i="3"/>
  <c r="BB158" i="3"/>
  <c r="BH158" i="3"/>
  <c r="BD158" i="3"/>
  <c r="BE158" i="3"/>
  <c r="AY159" i="3"/>
  <c r="BJ158" i="3"/>
  <c r="BI158" i="3"/>
  <c r="BC158" i="3"/>
  <c r="AZ158" i="3"/>
  <c r="BK158" i="3"/>
  <c r="BA158" i="3"/>
  <c r="BG158" i="3"/>
  <c r="BF158" i="3"/>
  <c r="AR161" i="3"/>
  <c r="AS162" i="3"/>
  <c r="G157" i="3"/>
  <c r="H157" i="3" s="1"/>
  <c r="E162" i="3"/>
  <c r="F162" i="3" s="1"/>
  <c r="G156" i="1"/>
  <c r="H156" i="1" s="1"/>
  <c r="E157" i="1"/>
  <c r="F157" i="1" s="1"/>
  <c r="AS157" i="1"/>
  <c r="AR156" i="1"/>
  <c r="BI16" i="3" l="1"/>
  <c r="AW157" i="3"/>
  <c r="BR158" i="3"/>
  <c r="AU158" i="3"/>
  <c r="AT157" i="3"/>
  <c r="BH16" i="3"/>
  <c r="AW156" i="3"/>
  <c r="BO941" i="1"/>
  <c r="BQ940" i="1"/>
  <c r="AU940" i="1" s="1"/>
  <c r="AV940" i="1" s="1"/>
  <c r="AZ82" i="1" s="1"/>
  <c r="BR161" i="1"/>
  <c r="BQ159" i="3"/>
  <c r="BO160" i="3"/>
  <c r="BO162" i="1"/>
  <c r="BQ162" i="1" s="1"/>
  <c r="AU162" i="1" s="1"/>
  <c r="BL158" i="3"/>
  <c r="AS163" i="3"/>
  <c r="AR162" i="3"/>
  <c r="BG159" i="3"/>
  <c r="BA159" i="3"/>
  <c r="BH159" i="3"/>
  <c r="AY160" i="3"/>
  <c r="BE159" i="3"/>
  <c r="AZ159" i="3"/>
  <c r="BB159" i="3"/>
  <c r="BI159" i="3"/>
  <c r="BC159" i="3"/>
  <c r="BF159" i="3"/>
  <c r="BD159" i="3"/>
  <c r="BK159" i="3"/>
  <c r="BJ159" i="3"/>
  <c r="G158" i="3"/>
  <c r="H158" i="3" s="1"/>
  <c r="E163" i="3"/>
  <c r="F163" i="3" s="1"/>
  <c r="G157" i="1"/>
  <c r="H157" i="1" s="1"/>
  <c r="E158" i="1"/>
  <c r="F158" i="1" s="1"/>
  <c r="AS158" i="1"/>
  <c r="AR157" i="1"/>
  <c r="BR159" i="3" l="1"/>
  <c r="AU159" i="3"/>
  <c r="AV159" i="3" s="1"/>
  <c r="AV158" i="3"/>
  <c r="AT158" i="3"/>
  <c r="AT159" i="3" s="1"/>
  <c r="BQ941" i="1"/>
  <c r="AU941" i="1" s="1"/>
  <c r="AV941" i="1" s="1"/>
  <c r="BA82" i="1" s="1"/>
  <c r="BO942" i="1"/>
  <c r="BR162" i="1"/>
  <c r="BQ160" i="3"/>
  <c r="BO161" i="3"/>
  <c r="BO163" i="1"/>
  <c r="BQ163" i="1" s="1"/>
  <c r="AU163" i="1" s="1"/>
  <c r="AR163" i="3"/>
  <c r="AS164" i="3"/>
  <c r="BL159" i="3"/>
  <c r="BB160" i="3"/>
  <c r="BJ160" i="3"/>
  <c r="BH160" i="3"/>
  <c r="BF160" i="3"/>
  <c r="BI160" i="3"/>
  <c r="BC160" i="3"/>
  <c r="AZ160" i="3"/>
  <c r="BG160" i="3"/>
  <c r="AY161" i="3"/>
  <c r="BK160" i="3"/>
  <c r="BA160" i="3"/>
  <c r="BD160" i="3"/>
  <c r="BE160" i="3"/>
  <c r="G159" i="3"/>
  <c r="H159" i="3" s="1"/>
  <c r="E164" i="3"/>
  <c r="F164" i="3" s="1"/>
  <c r="G158" i="1"/>
  <c r="H158" i="1" s="1"/>
  <c r="E159" i="1"/>
  <c r="F159" i="1" s="1"/>
  <c r="AS159" i="1"/>
  <c r="AR158" i="1"/>
  <c r="BR160" i="3" l="1"/>
  <c r="AU160" i="3"/>
  <c r="BJ16" i="3"/>
  <c r="AW158" i="3"/>
  <c r="BK16" i="3"/>
  <c r="AW159" i="3"/>
  <c r="BO943" i="1"/>
  <c r="BQ942" i="1"/>
  <c r="AU942" i="1" s="1"/>
  <c r="AV942" i="1" s="1"/>
  <c r="BB82" i="1" s="1"/>
  <c r="BR163" i="1"/>
  <c r="BQ161" i="3"/>
  <c r="BO162" i="3"/>
  <c r="BO164" i="1"/>
  <c r="BQ164" i="1" s="1"/>
  <c r="AU164" i="1" s="1"/>
  <c r="BL160" i="3"/>
  <c r="BG161" i="3"/>
  <c r="BA161" i="3"/>
  <c r="BF161" i="3"/>
  <c r="AZ161" i="3"/>
  <c r="AY162" i="3"/>
  <c r="BE161" i="3"/>
  <c r="BD161" i="3"/>
  <c r="BB161" i="3"/>
  <c r="BH161" i="3"/>
  <c r="BI161" i="3"/>
  <c r="BC161" i="3"/>
  <c r="BJ161" i="3"/>
  <c r="BK161" i="3"/>
  <c r="AS165" i="3"/>
  <c r="AR164" i="3"/>
  <c r="G160" i="3"/>
  <c r="H160" i="3" s="1"/>
  <c r="E165" i="3"/>
  <c r="F165" i="3" s="1"/>
  <c r="G159" i="1"/>
  <c r="H159" i="1" s="1"/>
  <c r="E160" i="1"/>
  <c r="F160" i="1" s="1"/>
  <c r="AS160" i="1"/>
  <c r="AR159" i="1"/>
  <c r="BL16" i="3" l="1"/>
  <c r="BM16" i="3"/>
  <c r="AP17" i="3" s="1"/>
  <c r="AV160" i="3"/>
  <c r="AT160" i="3"/>
  <c r="BR161" i="3"/>
  <c r="AU161" i="3"/>
  <c r="AV161" i="3" s="1"/>
  <c r="BQ943" i="1"/>
  <c r="AU943" i="1" s="1"/>
  <c r="AV943" i="1" s="1"/>
  <c r="BC82" i="1" s="1"/>
  <c r="BO944" i="1"/>
  <c r="BR164" i="1"/>
  <c r="BQ162" i="3"/>
  <c r="BO163" i="3"/>
  <c r="BO165" i="1"/>
  <c r="BQ165" i="1" s="1"/>
  <c r="AU165" i="1" s="1"/>
  <c r="BL161" i="3"/>
  <c r="AS166" i="3"/>
  <c r="AR165" i="3"/>
  <c r="BB162" i="3"/>
  <c r="BH162" i="3"/>
  <c r="BD162" i="3"/>
  <c r="BJ162" i="3"/>
  <c r="BI162" i="3"/>
  <c r="BE162" i="3"/>
  <c r="BC162" i="3"/>
  <c r="AZ162" i="3"/>
  <c r="BK162" i="3"/>
  <c r="BA162" i="3"/>
  <c r="BG162" i="3"/>
  <c r="BF162" i="3"/>
  <c r="AY163" i="3"/>
  <c r="G161" i="3"/>
  <c r="H161" i="3" s="1"/>
  <c r="E166" i="3"/>
  <c r="F166" i="3" s="1"/>
  <c r="G160" i="1"/>
  <c r="H160" i="1" s="1"/>
  <c r="E161" i="1"/>
  <c r="F161" i="1" s="1"/>
  <c r="AS161" i="1"/>
  <c r="AR160" i="1"/>
  <c r="BA17" i="3" l="1"/>
  <c r="AW161" i="3"/>
  <c r="AT161" i="3"/>
  <c r="AZ17" i="3"/>
  <c r="AW160" i="3"/>
  <c r="BR162" i="3"/>
  <c r="AU162" i="3"/>
  <c r="BO945" i="1"/>
  <c r="BQ944" i="1"/>
  <c r="AU944" i="1" s="1"/>
  <c r="AV944" i="1" s="1"/>
  <c r="BD82" i="1" s="1"/>
  <c r="BR165" i="1"/>
  <c r="BQ163" i="3"/>
  <c r="BO164" i="3"/>
  <c r="BO166" i="1"/>
  <c r="BQ166" i="1" s="1"/>
  <c r="AU166" i="1" s="1"/>
  <c r="AR166" i="3"/>
  <c r="AS167" i="3"/>
  <c r="BL162" i="3"/>
  <c r="BG163" i="3"/>
  <c r="BA163" i="3"/>
  <c r="AY164" i="3"/>
  <c r="BE163" i="3"/>
  <c r="BC163" i="3"/>
  <c r="BB163" i="3"/>
  <c r="AZ163" i="3"/>
  <c r="BH163" i="3"/>
  <c r="BF163" i="3"/>
  <c r="BI163" i="3"/>
  <c r="BK163" i="3"/>
  <c r="BJ163" i="3"/>
  <c r="BD163" i="3"/>
  <c r="G162" i="3"/>
  <c r="H162" i="3" s="1"/>
  <c r="E167" i="3"/>
  <c r="F167" i="3" s="1"/>
  <c r="G161" i="1"/>
  <c r="H161" i="1" s="1"/>
  <c r="E162" i="1"/>
  <c r="F162" i="1" s="1"/>
  <c r="AS162" i="1"/>
  <c r="AR161" i="1"/>
  <c r="BR163" i="3" l="1"/>
  <c r="AU163" i="3"/>
  <c r="AV163" i="3" s="1"/>
  <c r="AT162" i="3"/>
  <c r="AT163" i="3" s="1"/>
  <c r="AV162" i="3"/>
  <c r="BQ945" i="1"/>
  <c r="AU945" i="1" s="1"/>
  <c r="AV945" i="1" s="1"/>
  <c r="BE82" i="1" s="1"/>
  <c r="BO946" i="1"/>
  <c r="BR166" i="1"/>
  <c r="BQ164" i="3"/>
  <c r="BO165" i="3"/>
  <c r="BO167" i="1"/>
  <c r="BQ167" i="1" s="1"/>
  <c r="AU167" i="1" s="1"/>
  <c r="BL163" i="3"/>
  <c r="AR167" i="3"/>
  <c r="AS168" i="3"/>
  <c r="BB164" i="3"/>
  <c r="BD164" i="3"/>
  <c r="AY165" i="3"/>
  <c r="BH164" i="3"/>
  <c r="BI164" i="3"/>
  <c r="BC164" i="3"/>
  <c r="AZ164" i="3"/>
  <c r="BE164" i="3"/>
  <c r="BJ164" i="3"/>
  <c r="BK164" i="3"/>
  <c r="BA164" i="3"/>
  <c r="BG164" i="3"/>
  <c r="BF164" i="3"/>
  <c r="G163" i="3"/>
  <c r="H163" i="3" s="1"/>
  <c r="E168" i="3"/>
  <c r="F168" i="3" s="1"/>
  <c r="G162" i="1"/>
  <c r="H162" i="1" s="1"/>
  <c r="E163" i="1"/>
  <c r="F163" i="1" s="1"/>
  <c r="AS163" i="1"/>
  <c r="AR162" i="1"/>
  <c r="BB17" i="3" l="1"/>
  <c r="AW162" i="3"/>
  <c r="BR164" i="3"/>
  <c r="AU164" i="3"/>
  <c r="AV164" i="3" s="1"/>
  <c r="BC17" i="3"/>
  <c r="AW163" i="3"/>
  <c r="BO947" i="1"/>
  <c r="BQ946" i="1"/>
  <c r="AU946" i="1" s="1"/>
  <c r="AV946" i="1" s="1"/>
  <c r="BF82" i="1" s="1"/>
  <c r="BR167" i="1"/>
  <c r="BQ165" i="3"/>
  <c r="BO166" i="3"/>
  <c r="BO168" i="1"/>
  <c r="BQ168" i="1" s="1"/>
  <c r="AU168" i="1" s="1"/>
  <c r="AR168" i="3"/>
  <c r="AS169" i="3"/>
  <c r="BL164" i="3"/>
  <c r="BH165" i="3"/>
  <c r="BE165" i="3"/>
  <c r="BF165" i="3"/>
  <c r="BI165" i="3"/>
  <c r="AY166" i="3"/>
  <c r="BD165" i="3"/>
  <c r="BJ165" i="3"/>
  <c r="AZ165" i="3"/>
  <c r="BG165" i="3"/>
  <c r="BK165" i="3"/>
  <c r="BB165" i="3"/>
  <c r="BA165" i="3"/>
  <c r="BC165" i="3"/>
  <c r="G164" i="3"/>
  <c r="H164" i="3" s="1"/>
  <c r="E169" i="3"/>
  <c r="F169" i="3" s="1"/>
  <c r="G163" i="1"/>
  <c r="H163" i="1" s="1"/>
  <c r="E164" i="1"/>
  <c r="F164" i="1" s="1"/>
  <c r="AS164" i="1"/>
  <c r="AR163" i="1"/>
  <c r="BD17" i="3" l="1"/>
  <c r="AW164" i="3"/>
  <c r="AT164" i="3"/>
  <c r="AT165" i="3" s="1"/>
  <c r="BR165" i="3"/>
  <c r="AU165" i="3"/>
  <c r="AV165" i="3" s="1"/>
  <c r="BQ947" i="1"/>
  <c r="AU947" i="1" s="1"/>
  <c r="AV947" i="1" s="1"/>
  <c r="BG82" i="1" s="1"/>
  <c r="BO948" i="1"/>
  <c r="BR168" i="1"/>
  <c r="BQ166" i="3"/>
  <c r="BO167" i="3"/>
  <c r="BO169" i="1"/>
  <c r="BQ169" i="1" s="1"/>
  <c r="AU169" i="1" s="1"/>
  <c r="BL165" i="3"/>
  <c r="AR169" i="3"/>
  <c r="AS170" i="3"/>
  <c r="BH166" i="3"/>
  <c r="BF166" i="3"/>
  <c r="BE166" i="3"/>
  <c r="BB166" i="3"/>
  <c r="BI166" i="3"/>
  <c r="BA166" i="3"/>
  <c r="BK166" i="3"/>
  <c r="BJ166" i="3"/>
  <c r="BG166" i="3"/>
  <c r="BC166" i="3"/>
  <c r="AY167" i="3"/>
  <c r="AZ166" i="3"/>
  <c r="BD166" i="3"/>
  <c r="G165" i="3"/>
  <c r="H165" i="3" s="1"/>
  <c r="E170" i="3"/>
  <c r="F170" i="3" s="1"/>
  <c r="G164" i="1"/>
  <c r="H164" i="1" s="1"/>
  <c r="E165" i="1"/>
  <c r="F165" i="1" s="1"/>
  <c r="AS165" i="1"/>
  <c r="AR164" i="1"/>
  <c r="BR166" i="3" l="1"/>
  <c r="AU166" i="3"/>
  <c r="BE17" i="3"/>
  <c r="AW165" i="3"/>
  <c r="BO949" i="1"/>
  <c r="BQ948" i="1"/>
  <c r="AU948" i="1" s="1"/>
  <c r="AV948" i="1" s="1"/>
  <c r="BH82" i="1" s="1"/>
  <c r="BR169" i="1"/>
  <c r="BQ167" i="3"/>
  <c r="BO168" i="3"/>
  <c r="BO170" i="1"/>
  <c r="BQ170" i="1" s="1"/>
  <c r="AU170" i="1" s="1"/>
  <c r="AR170" i="3"/>
  <c r="AS171" i="3"/>
  <c r="BL166" i="3"/>
  <c r="BI167" i="3"/>
  <c r="BH167" i="3"/>
  <c r="BB167" i="3"/>
  <c r="BD167" i="3"/>
  <c r="BJ167" i="3"/>
  <c r="BE167" i="3"/>
  <c r="BK167" i="3"/>
  <c r="BC167" i="3"/>
  <c r="BG167" i="3"/>
  <c r="AZ167" i="3"/>
  <c r="AY168" i="3"/>
  <c r="BA167" i="3"/>
  <c r="BF167" i="3"/>
  <c r="G166" i="3"/>
  <c r="H166" i="3" s="1"/>
  <c r="E171" i="3"/>
  <c r="F171" i="3" s="1"/>
  <c r="G165" i="1"/>
  <c r="H165" i="1" s="1"/>
  <c r="E166" i="1"/>
  <c r="F166" i="1" s="1"/>
  <c r="AS166" i="1"/>
  <c r="AR165" i="1"/>
  <c r="BR167" i="3" l="1"/>
  <c r="AU167" i="3"/>
  <c r="AV167" i="3" s="1"/>
  <c r="AT166" i="3"/>
  <c r="AT167" i="3" s="1"/>
  <c r="AV166" i="3"/>
  <c r="BQ949" i="1"/>
  <c r="AU949" i="1" s="1"/>
  <c r="AV949" i="1" s="1"/>
  <c r="BI82" i="1" s="1"/>
  <c r="BO950" i="1"/>
  <c r="BR170" i="1"/>
  <c r="BQ168" i="3"/>
  <c r="BO169" i="3"/>
  <c r="BO171" i="1"/>
  <c r="BQ171" i="1" s="1"/>
  <c r="AU171" i="1" s="1"/>
  <c r="BL167" i="3"/>
  <c r="AR171" i="3"/>
  <c r="AS172" i="3"/>
  <c r="BE168" i="3"/>
  <c r="AY169" i="3"/>
  <c r="AZ168" i="3"/>
  <c r="BK168" i="3"/>
  <c r="BG168" i="3"/>
  <c r="BB168" i="3"/>
  <c r="BJ168" i="3"/>
  <c r="BC168" i="3"/>
  <c r="BD168" i="3"/>
  <c r="BF168" i="3"/>
  <c r="BA168" i="3"/>
  <c r="BI168" i="3"/>
  <c r="BH168" i="3"/>
  <c r="G167" i="3"/>
  <c r="H167" i="3" s="1"/>
  <c r="E172" i="3"/>
  <c r="F172" i="3" s="1"/>
  <c r="G166" i="1"/>
  <c r="H166" i="1" s="1"/>
  <c r="E167" i="1"/>
  <c r="F167" i="1" s="1"/>
  <c r="AS167" i="1"/>
  <c r="AR166" i="1"/>
  <c r="BF17" i="3" l="1"/>
  <c r="AW166" i="3"/>
  <c r="BR168" i="3"/>
  <c r="AU168" i="3"/>
  <c r="AV168" i="3" s="1"/>
  <c r="BG17" i="3"/>
  <c r="AW167" i="3"/>
  <c r="BO951" i="1"/>
  <c r="BQ950" i="1"/>
  <c r="AU950" i="1" s="1"/>
  <c r="AV950" i="1" s="1"/>
  <c r="BJ82" i="1" s="1"/>
  <c r="BR171" i="1"/>
  <c r="BQ169" i="3"/>
  <c r="BO170" i="3"/>
  <c r="BO172" i="1"/>
  <c r="BQ172" i="1" s="1"/>
  <c r="AU172" i="1" s="1"/>
  <c r="AR172" i="3"/>
  <c r="AS173" i="3"/>
  <c r="BE169" i="3"/>
  <c r="BK169" i="3"/>
  <c r="AZ169" i="3"/>
  <c r="AY170" i="3"/>
  <c r="BG169" i="3"/>
  <c r="BB169" i="3"/>
  <c r="BA169" i="3"/>
  <c r="BC169" i="3"/>
  <c r="BD169" i="3"/>
  <c r="BF169" i="3"/>
  <c r="BJ169" i="3"/>
  <c r="BI169" i="3"/>
  <c r="BH169" i="3"/>
  <c r="BL168" i="3"/>
  <c r="G168" i="3"/>
  <c r="H168" i="3" s="1"/>
  <c r="E173" i="3"/>
  <c r="F173" i="3" s="1"/>
  <c r="G167" i="1"/>
  <c r="H167" i="1" s="1"/>
  <c r="E168" i="1"/>
  <c r="F168" i="1" s="1"/>
  <c r="AS168" i="1"/>
  <c r="AR167" i="1"/>
  <c r="BR169" i="3" l="1"/>
  <c r="AU169" i="3"/>
  <c r="AV169" i="3" s="1"/>
  <c r="AT168" i="3"/>
  <c r="BH17" i="3"/>
  <c r="AW168" i="3"/>
  <c r="BQ951" i="1"/>
  <c r="AU951" i="1" s="1"/>
  <c r="AV951" i="1" s="1"/>
  <c r="BK82" i="1" s="1"/>
  <c r="BL82" i="1" s="1"/>
  <c r="BO952" i="1"/>
  <c r="BR172" i="1"/>
  <c r="BQ170" i="3"/>
  <c r="BO171" i="3"/>
  <c r="BO173" i="1"/>
  <c r="BQ173" i="1" s="1"/>
  <c r="AU173" i="1" s="1"/>
  <c r="BL169" i="3"/>
  <c r="BE170" i="3"/>
  <c r="BK170" i="3"/>
  <c r="BA170" i="3"/>
  <c r="BD170" i="3"/>
  <c r="AZ170" i="3"/>
  <c r="AY171" i="3"/>
  <c r="BB170" i="3"/>
  <c r="BF170" i="3"/>
  <c r="BC170" i="3"/>
  <c r="BG170" i="3"/>
  <c r="BJ170" i="3"/>
  <c r="BI170" i="3"/>
  <c r="BH170" i="3"/>
  <c r="AR173" i="3"/>
  <c r="AS174" i="3"/>
  <c r="G169" i="3"/>
  <c r="H169" i="3" s="1"/>
  <c r="E174" i="3"/>
  <c r="F174" i="3" s="1"/>
  <c r="G168" i="1"/>
  <c r="H168" i="1" s="1"/>
  <c r="E169" i="1"/>
  <c r="F169" i="1" s="1"/>
  <c r="AS169" i="1"/>
  <c r="AR168" i="1"/>
  <c r="BI17" i="3" l="1"/>
  <c r="AW169" i="3"/>
  <c r="AT169" i="3"/>
  <c r="BR170" i="3"/>
  <c r="AU170" i="3"/>
  <c r="BO953" i="1"/>
  <c r="BQ952" i="1"/>
  <c r="AU952" i="1" s="1"/>
  <c r="AV952" i="1" s="1"/>
  <c r="AZ83" i="1" s="1"/>
  <c r="BR173" i="1"/>
  <c r="BQ171" i="3"/>
  <c r="BO172" i="3"/>
  <c r="BO174" i="1"/>
  <c r="BQ174" i="1" s="1"/>
  <c r="AU174" i="1" s="1"/>
  <c r="AR174" i="3"/>
  <c r="AS175" i="3"/>
  <c r="BE171" i="3"/>
  <c r="BK171" i="3"/>
  <c r="BG171" i="3"/>
  <c r="BJ171" i="3"/>
  <c r="AZ171" i="3"/>
  <c r="AY172" i="3"/>
  <c r="BF171" i="3"/>
  <c r="BA171" i="3"/>
  <c r="BB171" i="3"/>
  <c r="BD171" i="3"/>
  <c r="BC171" i="3"/>
  <c r="BI171" i="3"/>
  <c r="BH171" i="3"/>
  <c r="BL170" i="3"/>
  <c r="G170" i="3"/>
  <c r="H170" i="3" s="1"/>
  <c r="E175" i="3"/>
  <c r="F175" i="3" s="1"/>
  <c r="G169" i="1"/>
  <c r="H169" i="1" s="1"/>
  <c r="E170" i="1"/>
  <c r="F170" i="1" s="1"/>
  <c r="AS170" i="1"/>
  <c r="AR169" i="1"/>
  <c r="BR171" i="3" l="1"/>
  <c r="AU171" i="3"/>
  <c r="AV171" i="3" s="1"/>
  <c r="AT170" i="3"/>
  <c r="AT171" i="3" s="1"/>
  <c r="AV170" i="3"/>
  <c r="BO954" i="1"/>
  <c r="BQ953" i="1"/>
  <c r="AU953" i="1" s="1"/>
  <c r="AV953" i="1" s="1"/>
  <c r="BA83" i="1" s="1"/>
  <c r="BR174" i="1"/>
  <c r="BQ172" i="3"/>
  <c r="BO173" i="3"/>
  <c r="BO175" i="1"/>
  <c r="BQ175" i="1" s="1"/>
  <c r="AU175" i="1" s="1"/>
  <c r="AR175" i="3"/>
  <c r="AS176" i="3"/>
  <c r="BB172" i="3"/>
  <c r="AY173" i="3"/>
  <c r="BC172" i="3"/>
  <c r="BF172" i="3"/>
  <c r="AZ172" i="3"/>
  <c r="BA172" i="3"/>
  <c r="BG172" i="3"/>
  <c r="BI172" i="3"/>
  <c r="BH172" i="3"/>
  <c r="BD172" i="3"/>
  <c r="BJ172" i="3"/>
  <c r="BE172" i="3"/>
  <c r="BK172" i="3"/>
  <c r="BL171" i="3"/>
  <c r="G171" i="3"/>
  <c r="H171" i="3" s="1"/>
  <c r="E176" i="3"/>
  <c r="F176" i="3" s="1"/>
  <c r="G170" i="1"/>
  <c r="H170" i="1" s="1"/>
  <c r="E171" i="1"/>
  <c r="F171" i="1" s="1"/>
  <c r="AS171" i="1"/>
  <c r="AR170" i="1"/>
  <c r="AT172" i="3" l="1"/>
  <c r="BR172" i="3"/>
  <c r="AU172" i="3"/>
  <c r="AV172" i="3" s="1"/>
  <c r="BJ17" i="3"/>
  <c r="AW170" i="3"/>
  <c r="BK17" i="3"/>
  <c r="AW171" i="3"/>
  <c r="BO955" i="1"/>
  <c r="BQ954" i="1"/>
  <c r="AU954" i="1" s="1"/>
  <c r="AV954" i="1" s="1"/>
  <c r="BB83" i="1" s="1"/>
  <c r="BR175" i="1"/>
  <c r="BQ173" i="3"/>
  <c r="BO174" i="3"/>
  <c r="BO176" i="1"/>
  <c r="BQ176" i="1" s="1"/>
  <c r="AU176" i="1" s="1"/>
  <c r="AY174" i="3"/>
  <c r="BD173" i="3"/>
  <c r="BB173" i="3"/>
  <c r="BH173" i="3"/>
  <c r="AZ173" i="3"/>
  <c r="BC173" i="3"/>
  <c r="BK173" i="3"/>
  <c r="BA173" i="3"/>
  <c r="BF173" i="3"/>
  <c r="BI173" i="3"/>
  <c r="BG173" i="3"/>
  <c r="BE173" i="3"/>
  <c r="BJ173" i="3"/>
  <c r="AR176" i="3"/>
  <c r="AS177" i="3"/>
  <c r="BL172" i="3"/>
  <c r="G172" i="3"/>
  <c r="H172" i="3" s="1"/>
  <c r="E177" i="3"/>
  <c r="F177" i="3" s="1"/>
  <c r="G171" i="1"/>
  <c r="H171" i="1" s="1"/>
  <c r="E172" i="1"/>
  <c r="F172" i="1" s="1"/>
  <c r="AS172" i="1"/>
  <c r="AR171" i="1"/>
  <c r="BM17" i="3" l="1"/>
  <c r="AP18" i="3" s="1"/>
  <c r="AZ18" i="3"/>
  <c r="AW172" i="3"/>
  <c r="BL17" i="3"/>
  <c r="BR173" i="3"/>
  <c r="AU173" i="3"/>
  <c r="AV173" i="3" s="1"/>
  <c r="BQ955" i="1"/>
  <c r="AU955" i="1" s="1"/>
  <c r="AV955" i="1" s="1"/>
  <c r="BC83" i="1" s="1"/>
  <c r="BO956" i="1"/>
  <c r="BR176" i="1"/>
  <c r="BQ174" i="3"/>
  <c r="BO175" i="3"/>
  <c r="BO177" i="1"/>
  <c r="BQ177" i="1" s="1"/>
  <c r="AU177" i="1" s="1"/>
  <c r="BL173" i="3"/>
  <c r="BK174" i="3"/>
  <c r="BF174" i="3"/>
  <c r="BB174" i="3"/>
  <c r="BE174" i="3"/>
  <c r="AY175" i="3"/>
  <c r="AZ174" i="3"/>
  <c r="BA174" i="3"/>
  <c r="BC174" i="3"/>
  <c r="BI174" i="3"/>
  <c r="BD174" i="3"/>
  <c r="BH174" i="3"/>
  <c r="BJ174" i="3"/>
  <c r="BG174" i="3"/>
  <c r="AR177" i="3"/>
  <c r="AS178" i="3"/>
  <c r="G173" i="3"/>
  <c r="H173" i="3" s="1"/>
  <c r="E178" i="3"/>
  <c r="F178" i="3" s="1"/>
  <c r="G172" i="1"/>
  <c r="H172" i="1" s="1"/>
  <c r="E173" i="1"/>
  <c r="F173" i="1" s="1"/>
  <c r="AS173" i="1"/>
  <c r="AR172" i="1"/>
  <c r="BA18" i="3" l="1"/>
  <c r="AW173" i="3"/>
  <c r="BR174" i="3"/>
  <c r="AU174" i="3"/>
  <c r="AT173" i="3"/>
  <c r="BO957" i="1"/>
  <c r="BQ956" i="1"/>
  <c r="AU956" i="1" s="1"/>
  <c r="AV956" i="1" s="1"/>
  <c r="BD83" i="1" s="1"/>
  <c r="BR177" i="1"/>
  <c r="BQ175" i="3"/>
  <c r="BO176" i="3"/>
  <c r="BO178" i="1"/>
  <c r="BQ178" i="1" s="1"/>
  <c r="AU178" i="1" s="1"/>
  <c r="AR178" i="3"/>
  <c r="AS179" i="3"/>
  <c r="BL174" i="3"/>
  <c r="BJ175" i="3"/>
  <c r="BE175" i="3"/>
  <c r="BG175" i="3"/>
  <c r="AZ175" i="3"/>
  <c r="BK175" i="3"/>
  <c r="BC175" i="3"/>
  <c r="BD175" i="3"/>
  <c r="BF175" i="3"/>
  <c r="BA175" i="3"/>
  <c r="BB175" i="3"/>
  <c r="BI175" i="3"/>
  <c r="AY176" i="3"/>
  <c r="BH175" i="3"/>
  <c r="G174" i="3"/>
  <c r="H174" i="3" s="1"/>
  <c r="E179" i="3"/>
  <c r="F179" i="3" s="1"/>
  <c r="G173" i="1"/>
  <c r="H173" i="1" s="1"/>
  <c r="E174" i="1"/>
  <c r="F174" i="1" s="1"/>
  <c r="AS174" i="1"/>
  <c r="AR173" i="1"/>
  <c r="AT174" i="3" l="1"/>
  <c r="AV174" i="3"/>
  <c r="BR175" i="3"/>
  <c r="AU175" i="3"/>
  <c r="AV175" i="3" s="1"/>
  <c r="BQ957" i="1"/>
  <c r="AU957" i="1" s="1"/>
  <c r="AV957" i="1" s="1"/>
  <c r="BE83" i="1" s="1"/>
  <c r="BO958" i="1"/>
  <c r="BR178" i="1"/>
  <c r="BQ176" i="3"/>
  <c r="BO177" i="3"/>
  <c r="BO179" i="1"/>
  <c r="BQ179" i="1" s="1"/>
  <c r="AU179" i="1" s="1"/>
  <c r="AR179" i="3"/>
  <c r="AS180" i="3"/>
  <c r="BD176" i="3"/>
  <c r="AY177" i="3"/>
  <c r="BF176" i="3"/>
  <c r="BC176" i="3"/>
  <c r="BG176" i="3"/>
  <c r="BB176" i="3"/>
  <c r="BH176" i="3"/>
  <c r="AZ176" i="3"/>
  <c r="BJ176" i="3"/>
  <c r="BE176" i="3"/>
  <c r="BA176" i="3"/>
  <c r="BI176" i="3"/>
  <c r="BK176" i="3"/>
  <c r="BL175" i="3"/>
  <c r="G175" i="3"/>
  <c r="H175" i="3" s="1"/>
  <c r="E180" i="3"/>
  <c r="F180" i="3" s="1"/>
  <c r="G174" i="1"/>
  <c r="H174" i="1" s="1"/>
  <c r="E175" i="1"/>
  <c r="F175" i="1" s="1"/>
  <c r="AS175" i="1"/>
  <c r="AR174" i="1"/>
  <c r="BR176" i="3" l="1"/>
  <c r="AU176" i="3"/>
  <c r="AV176" i="3" s="1"/>
  <c r="BC18" i="3"/>
  <c r="AW175" i="3"/>
  <c r="BB18" i="3"/>
  <c r="AW174" i="3"/>
  <c r="AT175" i="3"/>
  <c r="AT176" i="3" s="1"/>
  <c r="BO959" i="1"/>
  <c r="BQ958" i="1"/>
  <c r="AU958" i="1" s="1"/>
  <c r="AV958" i="1" s="1"/>
  <c r="BF83" i="1" s="1"/>
  <c r="BR179" i="1"/>
  <c r="BQ177" i="3"/>
  <c r="BO178" i="3"/>
  <c r="BO180" i="1"/>
  <c r="BQ180" i="1" s="1"/>
  <c r="AU180" i="1" s="1"/>
  <c r="BF177" i="3"/>
  <c r="BG177" i="3"/>
  <c r="BE177" i="3"/>
  <c r="BH177" i="3"/>
  <c r="AY178" i="3"/>
  <c r="AZ177" i="3"/>
  <c r="BD177" i="3"/>
  <c r="BA177" i="3"/>
  <c r="BJ177" i="3"/>
  <c r="BI177" i="3"/>
  <c r="BK177" i="3"/>
  <c r="BC177" i="3"/>
  <c r="BB177" i="3"/>
  <c r="BL176" i="3"/>
  <c r="AR180" i="3"/>
  <c r="AS181" i="3"/>
  <c r="G176" i="3"/>
  <c r="H176" i="3" s="1"/>
  <c r="E181" i="3"/>
  <c r="F181" i="3" s="1"/>
  <c r="G175" i="1"/>
  <c r="H175" i="1" s="1"/>
  <c r="E176" i="1"/>
  <c r="F176" i="1" s="1"/>
  <c r="AS176" i="1"/>
  <c r="AR175" i="1"/>
  <c r="AW176" i="3" l="1"/>
  <c r="BD18" i="3"/>
  <c r="BR177" i="3"/>
  <c r="AU177" i="3"/>
  <c r="AV177" i="3" s="1"/>
  <c r="BQ959" i="1"/>
  <c r="AU959" i="1" s="1"/>
  <c r="AV959" i="1" s="1"/>
  <c r="BG83" i="1" s="1"/>
  <c r="BO960" i="1"/>
  <c r="BR180" i="1"/>
  <c r="BQ178" i="3"/>
  <c r="BO179" i="3"/>
  <c r="BO181" i="1"/>
  <c r="BQ181" i="1" s="1"/>
  <c r="AU181" i="1" s="1"/>
  <c r="AZ178" i="3"/>
  <c r="BH178" i="3"/>
  <c r="BG178" i="3"/>
  <c r="BK178" i="3"/>
  <c r="BJ178" i="3"/>
  <c r="BB178" i="3"/>
  <c r="BD178" i="3"/>
  <c r="BE178" i="3"/>
  <c r="AY179" i="3"/>
  <c r="BC178" i="3"/>
  <c r="BA178" i="3"/>
  <c r="BI178" i="3"/>
  <c r="BF178" i="3"/>
  <c r="BL177" i="3"/>
  <c r="AR181" i="3"/>
  <c r="AS182" i="3"/>
  <c r="G177" i="3"/>
  <c r="H177" i="3" s="1"/>
  <c r="E182" i="3"/>
  <c r="F182" i="3" s="1"/>
  <c r="G176" i="1"/>
  <c r="H176" i="1" s="1"/>
  <c r="E177" i="1"/>
  <c r="F177" i="1" s="1"/>
  <c r="AS177" i="1"/>
  <c r="AR176" i="1"/>
  <c r="AT177" i="3" l="1"/>
  <c r="BE18" i="3"/>
  <c r="AW177" i="3"/>
  <c r="BR178" i="3"/>
  <c r="AU178" i="3"/>
  <c r="BO961" i="1"/>
  <c r="BQ960" i="1"/>
  <c r="AU960" i="1" s="1"/>
  <c r="AV960" i="1" s="1"/>
  <c r="BH83" i="1" s="1"/>
  <c r="BR181" i="1"/>
  <c r="BQ179" i="3"/>
  <c r="BO180" i="3"/>
  <c r="BO182" i="1"/>
  <c r="BQ182" i="1" s="1"/>
  <c r="AU182" i="1" s="1"/>
  <c r="AR182" i="3"/>
  <c r="AS183" i="3"/>
  <c r="BI179" i="3"/>
  <c r="BC179" i="3"/>
  <c r="BE179" i="3"/>
  <c r="BD179" i="3"/>
  <c r="BH179" i="3"/>
  <c r="BF179" i="3"/>
  <c r="BJ179" i="3"/>
  <c r="BG179" i="3"/>
  <c r="BK179" i="3"/>
  <c r="AZ179" i="3"/>
  <c r="AY180" i="3"/>
  <c r="BB179" i="3"/>
  <c r="BA179" i="3"/>
  <c r="BL178" i="3"/>
  <c r="G178" i="3"/>
  <c r="H178" i="3" s="1"/>
  <c r="E183" i="3"/>
  <c r="F183" i="3" s="1"/>
  <c r="G177" i="1"/>
  <c r="H177" i="1" s="1"/>
  <c r="E178" i="1"/>
  <c r="F178" i="1" s="1"/>
  <c r="AS178" i="1"/>
  <c r="AR177" i="1"/>
  <c r="BR179" i="3" l="1"/>
  <c r="AU179" i="3"/>
  <c r="AV179" i="3" s="1"/>
  <c r="AV178" i="3"/>
  <c r="AT178" i="3"/>
  <c r="BQ961" i="1"/>
  <c r="AU961" i="1" s="1"/>
  <c r="AV961" i="1" s="1"/>
  <c r="BI83" i="1" s="1"/>
  <c r="BO962" i="1"/>
  <c r="BR182" i="1"/>
  <c r="BQ180" i="3"/>
  <c r="BO181" i="3"/>
  <c r="BO183" i="1"/>
  <c r="BQ183" i="1" s="1"/>
  <c r="AU183" i="1" s="1"/>
  <c r="BL179" i="3"/>
  <c r="AR183" i="3"/>
  <c r="AS184" i="3"/>
  <c r="BH180" i="3"/>
  <c r="BB180" i="3"/>
  <c r="BG180" i="3"/>
  <c r="BJ180" i="3"/>
  <c r="AZ180" i="3"/>
  <c r="BD180" i="3"/>
  <c r="BA180" i="3"/>
  <c r="BK180" i="3"/>
  <c r="BI180" i="3"/>
  <c r="BE180" i="3"/>
  <c r="AY181" i="3"/>
  <c r="BF180" i="3"/>
  <c r="BC180" i="3"/>
  <c r="G179" i="3"/>
  <c r="H179" i="3" s="1"/>
  <c r="E184" i="3"/>
  <c r="F184" i="3" s="1"/>
  <c r="G178" i="1"/>
  <c r="H178" i="1" s="1"/>
  <c r="E179" i="1"/>
  <c r="F179" i="1" s="1"/>
  <c r="AS179" i="1"/>
  <c r="AR178" i="1"/>
  <c r="AT179" i="3" l="1"/>
  <c r="BG18" i="3"/>
  <c r="AW179" i="3"/>
  <c r="BF18" i="3"/>
  <c r="AW178" i="3"/>
  <c r="BR180" i="3"/>
  <c r="AU180" i="3"/>
  <c r="AV180" i="3" s="1"/>
  <c r="BO963" i="1"/>
  <c r="BQ962" i="1"/>
  <c r="AU962" i="1" s="1"/>
  <c r="AV962" i="1" s="1"/>
  <c r="BJ83" i="1" s="1"/>
  <c r="BR183" i="1"/>
  <c r="BQ181" i="3"/>
  <c r="BO182" i="3"/>
  <c r="BO184" i="1"/>
  <c r="BQ184" i="1" s="1"/>
  <c r="AU184" i="1" s="1"/>
  <c r="BL180" i="3"/>
  <c r="AR184" i="3"/>
  <c r="AS185" i="3"/>
  <c r="BI181" i="3"/>
  <c r="AZ181" i="3"/>
  <c r="BE181" i="3"/>
  <c r="BB181" i="3"/>
  <c r="BF181" i="3"/>
  <c r="BH181" i="3"/>
  <c r="BC181" i="3"/>
  <c r="BK181" i="3"/>
  <c r="BG181" i="3"/>
  <c r="BD181" i="3"/>
  <c r="AY182" i="3"/>
  <c r="BA181" i="3"/>
  <c r="BJ181" i="3"/>
  <c r="G180" i="3"/>
  <c r="H180" i="3" s="1"/>
  <c r="E185" i="3"/>
  <c r="F185" i="3" s="1"/>
  <c r="G179" i="1"/>
  <c r="H179" i="1" s="1"/>
  <c r="E180" i="1"/>
  <c r="F180" i="1" s="1"/>
  <c r="AS180" i="1"/>
  <c r="AR179" i="1"/>
  <c r="BR181" i="3" l="1"/>
  <c r="AU181" i="3"/>
  <c r="AV181" i="3" s="1"/>
  <c r="AW180" i="3"/>
  <c r="BH18" i="3"/>
  <c r="AT180" i="3"/>
  <c r="BO964" i="1"/>
  <c r="BQ963" i="1"/>
  <c r="AU963" i="1" s="1"/>
  <c r="AV963" i="1" s="1"/>
  <c r="BK83" i="1" s="1"/>
  <c r="BL83" i="1" s="1"/>
  <c r="BR184" i="1"/>
  <c r="BQ182" i="3"/>
  <c r="BO183" i="3"/>
  <c r="BO185" i="1"/>
  <c r="BQ185" i="1" s="1"/>
  <c r="AU185" i="1" s="1"/>
  <c r="BL181" i="3"/>
  <c r="AR185" i="3"/>
  <c r="AS186" i="3"/>
  <c r="BI182" i="3"/>
  <c r="BG182" i="3"/>
  <c r="BH182" i="3"/>
  <c r="BK182" i="3"/>
  <c r="AY183" i="3"/>
  <c r="BF182" i="3"/>
  <c r="BE182" i="3"/>
  <c r="AZ182" i="3"/>
  <c r="BJ182" i="3"/>
  <c r="BD182" i="3"/>
  <c r="BB182" i="3"/>
  <c r="BC182" i="3"/>
  <c r="BA182" i="3"/>
  <c r="G181" i="3"/>
  <c r="H181" i="3" s="1"/>
  <c r="E186" i="3"/>
  <c r="F186" i="3" s="1"/>
  <c r="G180" i="1"/>
  <c r="H180" i="1" s="1"/>
  <c r="E181" i="1"/>
  <c r="F181" i="1" s="1"/>
  <c r="AS181" i="1"/>
  <c r="AR180" i="1"/>
  <c r="BI18" i="3" l="1"/>
  <c r="AW181" i="3"/>
  <c r="BR182" i="3"/>
  <c r="AU182" i="3"/>
  <c r="AT181" i="3"/>
  <c r="BO965" i="1"/>
  <c r="BQ964" i="1"/>
  <c r="AU964" i="1" s="1"/>
  <c r="AV964" i="1" s="1"/>
  <c r="AZ84" i="1" s="1"/>
  <c r="BR185" i="1"/>
  <c r="BQ183" i="3"/>
  <c r="BO184" i="3"/>
  <c r="BO186" i="1"/>
  <c r="BQ186" i="1" s="1"/>
  <c r="AU186" i="1" s="1"/>
  <c r="BL182" i="3"/>
  <c r="AR186" i="3"/>
  <c r="AS187" i="3"/>
  <c r="BH183" i="3"/>
  <c r="BF183" i="3"/>
  <c r="BB183" i="3"/>
  <c r="BJ183" i="3"/>
  <c r="BG183" i="3"/>
  <c r="BE183" i="3"/>
  <c r="AZ183" i="3"/>
  <c r="BK183" i="3"/>
  <c r="BC183" i="3"/>
  <c r="BD183" i="3"/>
  <c r="AY184" i="3"/>
  <c r="BI183" i="3"/>
  <c r="BA183" i="3"/>
  <c r="G182" i="3"/>
  <c r="H182" i="3" s="1"/>
  <c r="E187" i="3"/>
  <c r="F187" i="3" s="1"/>
  <c r="G181" i="1"/>
  <c r="H181" i="1" s="1"/>
  <c r="E182" i="1"/>
  <c r="F182" i="1" s="1"/>
  <c r="AS182" i="1"/>
  <c r="AR181" i="1"/>
  <c r="AV182" i="3" l="1"/>
  <c r="AT182" i="3"/>
  <c r="BR183" i="3"/>
  <c r="AU183" i="3"/>
  <c r="AV183" i="3" s="1"/>
  <c r="BQ965" i="1"/>
  <c r="AU965" i="1" s="1"/>
  <c r="AV965" i="1" s="1"/>
  <c r="BA84" i="1" s="1"/>
  <c r="BO966" i="1"/>
  <c r="BR186" i="1"/>
  <c r="BQ184" i="3"/>
  <c r="BO185" i="3"/>
  <c r="BO187" i="1"/>
  <c r="BQ187" i="1" s="1"/>
  <c r="AU187" i="1" s="1"/>
  <c r="AR187" i="3"/>
  <c r="AS188" i="3"/>
  <c r="BL183" i="3"/>
  <c r="BF184" i="3"/>
  <c r="BD184" i="3"/>
  <c r="BJ184" i="3"/>
  <c r="BK184" i="3"/>
  <c r="BG184" i="3"/>
  <c r="BH184" i="3"/>
  <c r="AZ184" i="3"/>
  <c r="BA184" i="3"/>
  <c r="BB184" i="3"/>
  <c r="AY185" i="3"/>
  <c r="BC184" i="3"/>
  <c r="BE184" i="3"/>
  <c r="BI184" i="3"/>
  <c r="G183" i="3"/>
  <c r="H183" i="3" s="1"/>
  <c r="E188" i="3"/>
  <c r="F188" i="3" s="1"/>
  <c r="G182" i="1"/>
  <c r="H182" i="1" s="1"/>
  <c r="E183" i="1"/>
  <c r="F183" i="1" s="1"/>
  <c r="AS183" i="1"/>
  <c r="AR182" i="1"/>
  <c r="BR184" i="3" l="1"/>
  <c r="AU184" i="3"/>
  <c r="AV184" i="3" s="1"/>
  <c r="BK18" i="3"/>
  <c r="AW183" i="3"/>
  <c r="AT183" i="3"/>
  <c r="AT184" i="3" s="1"/>
  <c r="AW182" i="3"/>
  <c r="BJ18" i="3"/>
  <c r="BO967" i="1"/>
  <c r="BQ966" i="1"/>
  <c r="AU966" i="1" s="1"/>
  <c r="AV966" i="1" s="1"/>
  <c r="BB84" i="1" s="1"/>
  <c r="BR187" i="1"/>
  <c r="BQ185" i="3"/>
  <c r="BO186" i="3"/>
  <c r="BO188" i="1"/>
  <c r="BQ188" i="1" s="1"/>
  <c r="AU188" i="1" s="1"/>
  <c r="AR188" i="3"/>
  <c r="AS189" i="3"/>
  <c r="BL184" i="3"/>
  <c r="BF185" i="3"/>
  <c r="AY186" i="3"/>
  <c r="BC185" i="3"/>
  <c r="BD185" i="3"/>
  <c r="BH185" i="3"/>
  <c r="BB185" i="3"/>
  <c r="BJ185" i="3"/>
  <c r="AZ185" i="3"/>
  <c r="BA185" i="3"/>
  <c r="BE185" i="3"/>
  <c r="BI185" i="3"/>
  <c r="BG185" i="3"/>
  <c r="BK185" i="3"/>
  <c r="G184" i="3"/>
  <c r="H184" i="3" s="1"/>
  <c r="E189" i="3"/>
  <c r="F189" i="3" s="1"/>
  <c r="G183" i="1"/>
  <c r="H183" i="1" s="1"/>
  <c r="E184" i="1"/>
  <c r="F184" i="1" s="1"/>
  <c r="AS184" i="1"/>
  <c r="AR183" i="1"/>
  <c r="BR185" i="3" l="1"/>
  <c r="AU185" i="3"/>
  <c r="AV185" i="3" s="1"/>
  <c r="BL18" i="3"/>
  <c r="BM18" i="3"/>
  <c r="AP19" i="3" s="1"/>
  <c r="AZ19" i="3"/>
  <c r="AW184" i="3"/>
  <c r="BQ967" i="1"/>
  <c r="AU967" i="1" s="1"/>
  <c r="AV967" i="1" s="1"/>
  <c r="BC84" i="1" s="1"/>
  <c r="BO968" i="1"/>
  <c r="BR188" i="1"/>
  <c r="BQ186" i="3"/>
  <c r="BO187" i="3"/>
  <c r="BO189" i="1"/>
  <c r="BQ189" i="1" s="1"/>
  <c r="AU189" i="1" s="1"/>
  <c r="AR189" i="3"/>
  <c r="AS190" i="3"/>
  <c r="BL185" i="3"/>
  <c r="AZ186" i="3"/>
  <c r="BH186" i="3"/>
  <c r="BJ186" i="3"/>
  <c r="BF186" i="3"/>
  <c r="BG186" i="3"/>
  <c r="BK186" i="3"/>
  <c r="BB186" i="3"/>
  <c r="BC186" i="3"/>
  <c r="AY187" i="3"/>
  <c r="BA186" i="3"/>
  <c r="BI186" i="3"/>
  <c r="BE186" i="3"/>
  <c r="BD186" i="3"/>
  <c r="G185" i="3"/>
  <c r="H185" i="3" s="1"/>
  <c r="E190" i="3"/>
  <c r="F190" i="3" s="1"/>
  <c r="G184" i="1"/>
  <c r="H184" i="1" s="1"/>
  <c r="E185" i="1"/>
  <c r="F185" i="1" s="1"/>
  <c r="AS185" i="1"/>
  <c r="AR184" i="1"/>
  <c r="BR186" i="3" l="1"/>
  <c r="AU186" i="3"/>
  <c r="BA19" i="3"/>
  <c r="AW185" i="3"/>
  <c r="AT185" i="3"/>
  <c r="BO969" i="1"/>
  <c r="BQ968" i="1"/>
  <c r="AU968" i="1" s="1"/>
  <c r="AV968" i="1" s="1"/>
  <c r="BD84" i="1" s="1"/>
  <c r="BR189" i="1"/>
  <c r="BQ187" i="3"/>
  <c r="BO188" i="3"/>
  <c r="BO190" i="1"/>
  <c r="BQ190" i="1" s="1"/>
  <c r="AU190" i="1" s="1"/>
  <c r="BL186" i="3"/>
  <c r="AR190" i="3"/>
  <c r="AS191" i="3"/>
  <c r="BI187" i="3"/>
  <c r="AY188" i="3"/>
  <c r="BE187" i="3"/>
  <c r="BB187" i="3"/>
  <c r="BH187" i="3"/>
  <c r="BG187" i="3"/>
  <c r="AZ187" i="3"/>
  <c r="BK187" i="3"/>
  <c r="BF187" i="3"/>
  <c r="BJ187" i="3"/>
  <c r="BC187" i="3"/>
  <c r="BD187" i="3"/>
  <c r="BA187" i="3"/>
  <c r="G186" i="3"/>
  <c r="H186" i="3" s="1"/>
  <c r="E191" i="3"/>
  <c r="F191" i="3" s="1"/>
  <c r="G185" i="1"/>
  <c r="H185" i="1" s="1"/>
  <c r="E186" i="1"/>
  <c r="F186" i="1" s="1"/>
  <c r="AS186" i="1"/>
  <c r="AR185" i="1"/>
  <c r="AV186" i="3" l="1"/>
  <c r="AT186" i="3"/>
  <c r="AT187" i="3" s="1"/>
  <c r="BR187" i="3"/>
  <c r="AU187" i="3"/>
  <c r="AV187" i="3" s="1"/>
  <c r="BQ969" i="1"/>
  <c r="AU969" i="1" s="1"/>
  <c r="AV969" i="1" s="1"/>
  <c r="BE84" i="1" s="1"/>
  <c r="BO970" i="1"/>
  <c r="BR190" i="1"/>
  <c r="BQ188" i="3"/>
  <c r="BO189" i="3"/>
  <c r="BO191" i="1"/>
  <c r="BQ191" i="1" s="1"/>
  <c r="AU191" i="1" s="1"/>
  <c r="BH188" i="3"/>
  <c r="BD188" i="3"/>
  <c r="AZ188" i="3"/>
  <c r="BJ188" i="3"/>
  <c r="BK188" i="3"/>
  <c r="AY189" i="3"/>
  <c r="BA188" i="3"/>
  <c r="BB188" i="3"/>
  <c r="BI188" i="3"/>
  <c r="BE188" i="3"/>
  <c r="BC188" i="3"/>
  <c r="BF188" i="3"/>
  <c r="BG188" i="3"/>
  <c r="AR191" i="3"/>
  <c r="AS192" i="3"/>
  <c r="BL187" i="3"/>
  <c r="G187" i="3"/>
  <c r="H187" i="3" s="1"/>
  <c r="E192" i="3"/>
  <c r="F192" i="3" s="1"/>
  <c r="G186" i="1"/>
  <c r="H186" i="1" s="1"/>
  <c r="E187" i="1"/>
  <c r="F187" i="1" s="1"/>
  <c r="AS187" i="1"/>
  <c r="AR186" i="1"/>
  <c r="BR188" i="3" l="1"/>
  <c r="AU188" i="3"/>
  <c r="BC19" i="3"/>
  <c r="AW187" i="3"/>
  <c r="BB19" i="3"/>
  <c r="AW186" i="3"/>
  <c r="BO971" i="1"/>
  <c r="BQ970" i="1"/>
  <c r="AU970" i="1" s="1"/>
  <c r="AV970" i="1" s="1"/>
  <c r="BF84" i="1" s="1"/>
  <c r="BR191" i="1"/>
  <c r="BQ189" i="3"/>
  <c r="BO190" i="3"/>
  <c r="BO192" i="1"/>
  <c r="BQ192" i="1" s="1"/>
  <c r="AU192" i="1" s="1"/>
  <c r="BL188" i="3"/>
  <c r="BC189" i="3"/>
  <c r="BG189" i="3"/>
  <c r="BB189" i="3"/>
  <c r="BD189" i="3"/>
  <c r="BK189" i="3"/>
  <c r="AY190" i="3"/>
  <c r="BF189" i="3"/>
  <c r="BH189" i="3"/>
  <c r="BJ189" i="3"/>
  <c r="BA189" i="3"/>
  <c r="AZ189" i="3"/>
  <c r="BE189" i="3"/>
  <c r="BI189" i="3"/>
  <c r="AS193" i="3"/>
  <c r="AR192" i="3"/>
  <c r="G188" i="3"/>
  <c r="H188" i="3" s="1"/>
  <c r="E193" i="3"/>
  <c r="F193" i="3" s="1"/>
  <c r="G187" i="1"/>
  <c r="H187" i="1" s="1"/>
  <c r="E188" i="1"/>
  <c r="F188" i="1" s="1"/>
  <c r="AS188" i="1"/>
  <c r="AR187" i="1"/>
  <c r="BR189" i="3" l="1"/>
  <c r="AU189" i="3"/>
  <c r="AV189" i="3" s="1"/>
  <c r="AV188" i="3"/>
  <c r="AT188" i="3"/>
  <c r="AT189" i="3" s="1"/>
  <c r="BO972" i="1"/>
  <c r="BQ971" i="1"/>
  <c r="AU971" i="1" s="1"/>
  <c r="AV971" i="1" s="1"/>
  <c r="BG84" i="1" s="1"/>
  <c r="BR192" i="1"/>
  <c r="BQ190" i="3"/>
  <c r="BO191" i="3"/>
  <c r="BO193" i="1"/>
  <c r="BQ193" i="1" s="1"/>
  <c r="AU193" i="1" s="1"/>
  <c r="BL189" i="3"/>
  <c r="AR193" i="3"/>
  <c r="AS194" i="3"/>
  <c r="BJ190" i="3"/>
  <c r="BH190" i="3"/>
  <c r="BI190" i="3"/>
  <c r="BK190" i="3"/>
  <c r="BG190" i="3"/>
  <c r="BE190" i="3"/>
  <c r="BB190" i="3"/>
  <c r="BD190" i="3"/>
  <c r="BC190" i="3"/>
  <c r="BF190" i="3"/>
  <c r="AY191" i="3"/>
  <c r="BA190" i="3"/>
  <c r="AZ190" i="3"/>
  <c r="G189" i="3"/>
  <c r="H189" i="3" s="1"/>
  <c r="E194" i="3"/>
  <c r="F194" i="3" s="1"/>
  <c r="G188" i="1"/>
  <c r="H188" i="1" s="1"/>
  <c r="E189" i="1"/>
  <c r="F189" i="1" s="1"/>
  <c r="AS189" i="1"/>
  <c r="AR188" i="1"/>
  <c r="BR190" i="3" l="1"/>
  <c r="AU190" i="3"/>
  <c r="BE19" i="3"/>
  <c r="AW189" i="3"/>
  <c r="BD19" i="3"/>
  <c r="AW188" i="3"/>
  <c r="BO973" i="1"/>
  <c r="BQ972" i="1"/>
  <c r="AU972" i="1" s="1"/>
  <c r="AV972" i="1" s="1"/>
  <c r="BH84" i="1" s="1"/>
  <c r="BR193" i="1"/>
  <c r="BQ191" i="3"/>
  <c r="BO192" i="3"/>
  <c r="BO194" i="1"/>
  <c r="BQ194" i="1" s="1"/>
  <c r="AU194" i="1" s="1"/>
  <c r="AR194" i="3"/>
  <c r="AS195" i="3"/>
  <c r="BL190" i="3"/>
  <c r="BK191" i="3"/>
  <c r="BH191" i="3"/>
  <c r="BI191" i="3"/>
  <c r="AY192" i="3"/>
  <c r="AZ191" i="3"/>
  <c r="BA191" i="3"/>
  <c r="BD191" i="3"/>
  <c r="BJ191" i="3"/>
  <c r="BF191" i="3"/>
  <c r="BG191" i="3"/>
  <c r="BB191" i="3"/>
  <c r="BC191" i="3"/>
  <c r="BE191" i="3"/>
  <c r="G190" i="3"/>
  <c r="H190" i="3" s="1"/>
  <c r="E195" i="3"/>
  <c r="F195" i="3" s="1"/>
  <c r="G189" i="1"/>
  <c r="H189" i="1" s="1"/>
  <c r="E190" i="1"/>
  <c r="F190" i="1" s="1"/>
  <c r="AS190" i="1"/>
  <c r="AR189" i="1"/>
  <c r="BR191" i="3" l="1"/>
  <c r="AU191" i="3"/>
  <c r="AV191" i="3" s="1"/>
  <c r="AV190" i="3"/>
  <c r="AT190" i="3"/>
  <c r="AT191" i="3" s="1"/>
  <c r="BQ973" i="1"/>
  <c r="AU973" i="1" s="1"/>
  <c r="AV973" i="1" s="1"/>
  <c r="BI84" i="1" s="1"/>
  <c r="BO974" i="1"/>
  <c r="BR194" i="1"/>
  <c r="BQ192" i="3"/>
  <c r="BO193" i="3"/>
  <c r="BO195" i="1"/>
  <c r="BQ195" i="1" s="1"/>
  <c r="AU195" i="1" s="1"/>
  <c r="AR195" i="3"/>
  <c r="AS196" i="3"/>
  <c r="BL191" i="3"/>
  <c r="BK192" i="3"/>
  <c r="BH192" i="3"/>
  <c r="BI192" i="3"/>
  <c r="BB192" i="3"/>
  <c r="BD192" i="3"/>
  <c r="BJ192" i="3"/>
  <c r="BF192" i="3"/>
  <c r="BG192" i="3"/>
  <c r="AY193" i="3"/>
  <c r="AZ192" i="3"/>
  <c r="BA192" i="3"/>
  <c r="BC192" i="3"/>
  <c r="BE192" i="3"/>
  <c r="G191" i="3"/>
  <c r="H191" i="3" s="1"/>
  <c r="E196" i="3"/>
  <c r="F196" i="3" s="1"/>
  <c r="G190" i="1"/>
  <c r="H190" i="1" s="1"/>
  <c r="E191" i="1"/>
  <c r="F191" i="1" s="1"/>
  <c r="AS191" i="1"/>
  <c r="AR190" i="1"/>
  <c r="BF19" i="3" l="1"/>
  <c r="AW190" i="3"/>
  <c r="BG19" i="3"/>
  <c r="AW191" i="3"/>
  <c r="BR192" i="3"/>
  <c r="AU192" i="3"/>
  <c r="AV192" i="3" s="1"/>
  <c r="BO975" i="1"/>
  <c r="BQ974" i="1"/>
  <c r="AU974" i="1" s="1"/>
  <c r="AV974" i="1" s="1"/>
  <c r="BJ84" i="1" s="1"/>
  <c r="BR195" i="1"/>
  <c r="BQ193" i="3"/>
  <c r="BO194" i="3"/>
  <c r="BO196" i="1"/>
  <c r="BQ196" i="1" s="1"/>
  <c r="AU196" i="1" s="1"/>
  <c r="AS197" i="3"/>
  <c r="AR196" i="3"/>
  <c r="BL192" i="3"/>
  <c r="BF193" i="3"/>
  <c r="BI193" i="3"/>
  <c r="BG193" i="3"/>
  <c r="BD193" i="3"/>
  <c r="AY194" i="3"/>
  <c r="BH193" i="3"/>
  <c r="BB193" i="3"/>
  <c r="BJ193" i="3"/>
  <c r="BC193" i="3"/>
  <c r="AZ193" i="3"/>
  <c r="BA193" i="3"/>
  <c r="BK193" i="3"/>
  <c r="BE193" i="3"/>
  <c r="G192" i="3"/>
  <c r="H192" i="3" s="1"/>
  <c r="E197" i="3"/>
  <c r="F197" i="3" s="1"/>
  <c r="G191" i="1"/>
  <c r="H191" i="1" s="1"/>
  <c r="E192" i="1"/>
  <c r="F192" i="1" s="1"/>
  <c r="AS192" i="1"/>
  <c r="AR191" i="1"/>
  <c r="BH19" i="3" l="1"/>
  <c r="AW192" i="3"/>
  <c r="BR193" i="3"/>
  <c r="AU193" i="3"/>
  <c r="AV193" i="3" s="1"/>
  <c r="AT192" i="3"/>
  <c r="BQ975" i="1"/>
  <c r="AU975" i="1" s="1"/>
  <c r="AV975" i="1" s="1"/>
  <c r="BK84" i="1" s="1"/>
  <c r="BL84" i="1" s="1"/>
  <c r="BO976" i="1"/>
  <c r="BR196" i="1"/>
  <c r="BQ194" i="3"/>
  <c r="BO195" i="3"/>
  <c r="BO197" i="1"/>
  <c r="BQ197" i="1" s="1"/>
  <c r="AU197" i="1" s="1"/>
  <c r="BF194" i="3"/>
  <c r="BG194" i="3"/>
  <c r="BA194" i="3"/>
  <c r="BE194" i="3"/>
  <c r="BC194" i="3"/>
  <c r="BI194" i="3"/>
  <c r="AY195" i="3"/>
  <c r="BJ194" i="3"/>
  <c r="BB194" i="3"/>
  <c r="BH194" i="3"/>
  <c r="BK194" i="3"/>
  <c r="AZ194" i="3"/>
  <c r="BD194" i="3"/>
  <c r="AR197" i="3"/>
  <c r="AS198" i="3"/>
  <c r="BL193" i="3"/>
  <c r="G193" i="3"/>
  <c r="H193" i="3" s="1"/>
  <c r="E198" i="3"/>
  <c r="F198" i="3" s="1"/>
  <c r="G192" i="1"/>
  <c r="H192" i="1" s="1"/>
  <c r="E193" i="1"/>
  <c r="F193" i="1" s="1"/>
  <c r="AS193" i="1"/>
  <c r="AR192" i="1"/>
  <c r="BI19" i="3" l="1"/>
  <c r="AW193" i="3"/>
  <c r="BR194" i="3"/>
  <c r="AU194" i="3"/>
  <c r="AT193" i="3"/>
  <c r="BR197" i="1"/>
  <c r="BO977" i="1"/>
  <c r="BQ976" i="1"/>
  <c r="AU976" i="1" s="1"/>
  <c r="AV976" i="1" s="1"/>
  <c r="AZ85" i="1" s="1"/>
  <c r="BQ195" i="3"/>
  <c r="BO196" i="3"/>
  <c r="BO198" i="1"/>
  <c r="BQ198" i="1" s="1"/>
  <c r="BL194" i="3"/>
  <c r="AS199" i="3"/>
  <c r="AR198" i="3"/>
  <c r="BF195" i="3"/>
  <c r="BG195" i="3"/>
  <c r="BE195" i="3"/>
  <c r="BI195" i="3"/>
  <c r="AY196" i="3"/>
  <c r="BH195" i="3"/>
  <c r="BB195" i="3"/>
  <c r="AZ195" i="3"/>
  <c r="BC195" i="3"/>
  <c r="BD195" i="3"/>
  <c r="BJ195" i="3"/>
  <c r="BA195" i="3"/>
  <c r="BK195" i="3"/>
  <c r="G194" i="3"/>
  <c r="H194" i="3" s="1"/>
  <c r="E199" i="3"/>
  <c r="F199" i="3" s="1"/>
  <c r="G193" i="1"/>
  <c r="H193" i="1" s="1"/>
  <c r="E194" i="1"/>
  <c r="F194" i="1" s="1"/>
  <c r="AS194" i="1"/>
  <c r="AR193" i="1"/>
  <c r="AT194" i="3" l="1"/>
  <c r="AV194" i="3"/>
  <c r="BR195" i="3"/>
  <c r="AU195" i="3"/>
  <c r="AV195" i="3" s="1"/>
  <c r="BR198" i="1"/>
  <c r="AU198" i="1"/>
  <c r="BQ977" i="1"/>
  <c r="AU977" i="1" s="1"/>
  <c r="AV977" i="1" s="1"/>
  <c r="BA85" i="1" s="1"/>
  <c r="BO978" i="1"/>
  <c r="BQ196" i="3"/>
  <c r="BO197" i="3"/>
  <c r="BO199" i="1"/>
  <c r="BQ199" i="1" s="1"/>
  <c r="BL195" i="3"/>
  <c r="BF196" i="3"/>
  <c r="BE196" i="3"/>
  <c r="BG196" i="3"/>
  <c r="AZ196" i="3"/>
  <c r="BJ196" i="3"/>
  <c r="BH196" i="3"/>
  <c r="AY197" i="3"/>
  <c r="BI196" i="3"/>
  <c r="BK196" i="3"/>
  <c r="BB196" i="3"/>
  <c r="BD196" i="3"/>
  <c r="BC196" i="3"/>
  <c r="BA196" i="3"/>
  <c r="AR199" i="3"/>
  <c r="AS200" i="3"/>
  <c r="AR200" i="3" s="1"/>
  <c r="G195" i="3"/>
  <c r="H195" i="3" s="1"/>
  <c r="E200" i="3"/>
  <c r="F200" i="3" s="1"/>
  <c r="G194" i="1"/>
  <c r="H194" i="1" s="1"/>
  <c r="E195" i="1"/>
  <c r="F195" i="1" s="1"/>
  <c r="AS195" i="1"/>
  <c r="AR194" i="1"/>
  <c r="BK19" i="3" l="1"/>
  <c r="AW195" i="3"/>
  <c r="BR196" i="3"/>
  <c r="AU196" i="3"/>
  <c r="BJ19" i="3"/>
  <c r="AW194" i="3"/>
  <c r="AT195" i="3"/>
  <c r="BR199" i="1"/>
  <c r="AU199" i="1"/>
  <c r="BO979" i="1"/>
  <c r="BQ978" i="1"/>
  <c r="AU978" i="1" s="1"/>
  <c r="AV978" i="1" s="1"/>
  <c r="BB85" i="1" s="1"/>
  <c r="BQ197" i="3"/>
  <c r="BO198" i="3"/>
  <c r="BO200" i="1"/>
  <c r="BQ200" i="1" s="1"/>
  <c r="BL196" i="3"/>
  <c r="BJ197" i="3"/>
  <c r="BA197" i="3"/>
  <c r="BH197" i="3"/>
  <c r="BK197" i="3"/>
  <c r="BF197" i="3"/>
  <c r="BC197" i="3"/>
  <c r="AY198" i="3"/>
  <c r="BE197" i="3"/>
  <c r="BB197" i="3"/>
  <c r="BI197" i="3"/>
  <c r="BG197" i="3"/>
  <c r="BD197" i="3"/>
  <c r="AZ197" i="3"/>
  <c r="G196" i="3"/>
  <c r="H196" i="3" s="1"/>
  <c r="E201" i="3"/>
  <c r="F201" i="3" s="1"/>
  <c r="G195" i="1"/>
  <c r="H195" i="1" s="1"/>
  <c r="E196" i="1"/>
  <c r="F196" i="1" s="1"/>
  <c r="AS196" i="1"/>
  <c r="AR195" i="1"/>
  <c r="BL19" i="3" l="1"/>
  <c r="AT196" i="3"/>
  <c r="AV196" i="3"/>
  <c r="BR197" i="3"/>
  <c r="AU197" i="3"/>
  <c r="AV197" i="3" s="1"/>
  <c r="BM19" i="3"/>
  <c r="AP20" i="3" s="1"/>
  <c r="BR200" i="1"/>
  <c r="AU200" i="1"/>
  <c r="BO980" i="1"/>
  <c r="BQ979" i="1"/>
  <c r="AU979" i="1" s="1"/>
  <c r="AV979" i="1" s="1"/>
  <c r="BC85" i="1" s="1"/>
  <c r="BQ198" i="3"/>
  <c r="BO199" i="3"/>
  <c r="BO201" i="1"/>
  <c r="BQ201" i="1" s="1"/>
  <c r="BI198" i="3"/>
  <c r="BD198" i="3"/>
  <c r="AZ198" i="3"/>
  <c r="BJ198" i="3"/>
  <c r="BF198" i="3"/>
  <c r="BE198" i="3"/>
  <c r="BC198" i="3"/>
  <c r="BH198" i="3"/>
  <c r="BA198" i="3"/>
  <c r="BK198" i="3"/>
  <c r="BB198" i="3"/>
  <c r="BG198" i="3"/>
  <c r="AY199" i="3"/>
  <c r="BL197" i="3"/>
  <c r="G197" i="3"/>
  <c r="H197" i="3" s="1"/>
  <c r="AS201" i="3"/>
  <c r="E202" i="3"/>
  <c r="F202" i="3" s="1"/>
  <c r="G196" i="1"/>
  <c r="H196" i="1" s="1"/>
  <c r="E197" i="1"/>
  <c r="F197" i="1" s="1"/>
  <c r="AS197" i="1"/>
  <c r="AR196" i="1"/>
  <c r="BA20" i="3" l="1"/>
  <c r="AW197" i="3"/>
  <c r="BR198" i="3"/>
  <c r="AU198" i="3"/>
  <c r="AZ20" i="3"/>
  <c r="AW196" i="3"/>
  <c r="AT197" i="3"/>
  <c r="BR201" i="1"/>
  <c r="AU201" i="1"/>
  <c r="BO981" i="1"/>
  <c r="BQ980" i="1"/>
  <c r="AU980" i="1" s="1"/>
  <c r="AV980" i="1" s="1"/>
  <c r="BD85" i="1" s="1"/>
  <c r="BQ199" i="3"/>
  <c r="BO200" i="3"/>
  <c r="BO202" i="1"/>
  <c r="BQ202" i="1" s="1"/>
  <c r="BL198" i="3"/>
  <c r="BC199" i="3"/>
  <c r="BK199" i="3"/>
  <c r="BD199" i="3"/>
  <c r="BB199" i="3"/>
  <c r="BE199" i="3"/>
  <c r="BH199" i="3"/>
  <c r="BI199" i="3"/>
  <c r="AZ199" i="3"/>
  <c r="BA199" i="3"/>
  <c r="BF199" i="3"/>
  <c r="AY200" i="3"/>
  <c r="BG199" i="3"/>
  <c r="BJ199" i="3"/>
  <c r="G198" i="3"/>
  <c r="H198" i="3" s="1"/>
  <c r="E203" i="3"/>
  <c r="F203" i="3" s="1"/>
  <c r="AR201" i="3"/>
  <c r="AS202" i="3"/>
  <c r="G197" i="1"/>
  <c r="H197" i="1" s="1"/>
  <c r="E198" i="1"/>
  <c r="F198" i="1" s="1"/>
  <c r="AS198" i="1"/>
  <c r="AR197" i="1"/>
  <c r="BR199" i="3" l="1"/>
  <c r="AU199" i="3"/>
  <c r="AV199" i="3" s="1"/>
  <c r="AT198" i="3"/>
  <c r="AT199" i="3" s="1"/>
  <c r="AV198" i="3"/>
  <c r="BR202" i="1"/>
  <c r="AU202" i="1"/>
  <c r="BQ981" i="1"/>
  <c r="AU981" i="1" s="1"/>
  <c r="AV981" i="1" s="1"/>
  <c r="BE85" i="1" s="1"/>
  <c r="BO982" i="1"/>
  <c r="BQ200" i="3"/>
  <c r="BO201" i="3"/>
  <c r="BO203" i="1"/>
  <c r="BQ203" i="1" s="1"/>
  <c r="BC200" i="3"/>
  <c r="BD200" i="3"/>
  <c r="BE200" i="3"/>
  <c r="BA200" i="3"/>
  <c r="AZ200" i="3"/>
  <c r="BK200" i="3"/>
  <c r="BJ200" i="3"/>
  <c r="BF200" i="3"/>
  <c r="BH200" i="3"/>
  <c r="BG200" i="3"/>
  <c r="BI200" i="3"/>
  <c r="BB200" i="3"/>
  <c r="BL199" i="3"/>
  <c r="G199" i="3"/>
  <c r="H199" i="3" s="1"/>
  <c r="E204" i="3"/>
  <c r="F204" i="3" s="1"/>
  <c r="AR202" i="3"/>
  <c r="AS203" i="3"/>
  <c r="G198" i="1"/>
  <c r="H198" i="1" s="1"/>
  <c r="E199" i="1"/>
  <c r="F199" i="1" s="1"/>
  <c r="AS199" i="1"/>
  <c r="AR198" i="1"/>
  <c r="BB20" i="3" l="1"/>
  <c r="AW198" i="3"/>
  <c r="AT200" i="3"/>
  <c r="BC20" i="3"/>
  <c r="AW199" i="3"/>
  <c r="BR200" i="3"/>
  <c r="AU200" i="3"/>
  <c r="AV200" i="3" s="1"/>
  <c r="BR203" i="1"/>
  <c r="AU203" i="1"/>
  <c r="BO983" i="1"/>
  <c r="BQ982" i="1"/>
  <c r="AU982" i="1" s="1"/>
  <c r="AV982" i="1" s="1"/>
  <c r="BF85" i="1" s="1"/>
  <c r="BQ201" i="3"/>
  <c r="BO202" i="3"/>
  <c r="BO204" i="1"/>
  <c r="BQ204" i="1" s="1"/>
  <c r="BL200" i="3"/>
  <c r="G200" i="3"/>
  <c r="H200" i="3" s="1"/>
  <c r="AR203" i="3"/>
  <c r="AS204" i="3"/>
  <c r="E205" i="3"/>
  <c r="F205" i="3" s="1"/>
  <c r="G199" i="1"/>
  <c r="H199" i="1" s="1"/>
  <c r="E200" i="1"/>
  <c r="F200" i="1" s="1"/>
  <c r="AS200" i="1"/>
  <c r="AR199" i="1"/>
  <c r="BR201" i="3" l="1"/>
  <c r="AU201" i="3"/>
  <c r="AV201" i="3" s="1"/>
  <c r="AT201" i="3"/>
  <c r="BD20" i="3"/>
  <c r="AW200" i="3"/>
  <c r="BR204" i="1"/>
  <c r="AU204" i="1"/>
  <c r="BQ983" i="1"/>
  <c r="AU983" i="1" s="1"/>
  <c r="AV983" i="1" s="1"/>
  <c r="BG85" i="1" s="1"/>
  <c r="BO984" i="1"/>
  <c r="BQ202" i="3"/>
  <c r="BO203" i="3"/>
  <c r="BO205" i="1"/>
  <c r="BQ205" i="1" s="1"/>
  <c r="G201" i="3"/>
  <c r="H201" i="3" s="1"/>
  <c r="E206" i="3"/>
  <c r="F206" i="3" s="1"/>
  <c r="AR204" i="3"/>
  <c r="AS205" i="3"/>
  <c r="G200" i="1"/>
  <c r="H200" i="1" s="1"/>
  <c r="E201" i="1"/>
  <c r="F201" i="1" s="1"/>
  <c r="AS201" i="1"/>
  <c r="AR200" i="1"/>
  <c r="BE20" i="3" l="1"/>
  <c r="AW201" i="3"/>
  <c r="BR202" i="3"/>
  <c r="AU202" i="3"/>
  <c r="BR205" i="1"/>
  <c r="AU205" i="1"/>
  <c r="BO985" i="1"/>
  <c r="BQ984" i="1"/>
  <c r="AU984" i="1" s="1"/>
  <c r="AV984" i="1" s="1"/>
  <c r="BH85" i="1" s="1"/>
  <c r="BQ203" i="3"/>
  <c r="BO204" i="3"/>
  <c r="BO206" i="1"/>
  <c r="BQ206" i="1" s="1"/>
  <c r="G202" i="3"/>
  <c r="H202" i="3" s="1"/>
  <c r="E207" i="3"/>
  <c r="F207" i="3" s="1"/>
  <c r="AR205" i="3"/>
  <c r="AS206" i="3"/>
  <c r="G201" i="1"/>
  <c r="H201" i="1" s="1"/>
  <c r="E202" i="1"/>
  <c r="F202" i="1" s="1"/>
  <c r="AS202" i="1"/>
  <c r="AR201" i="1"/>
  <c r="AV202" i="3" l="1"/>
  <c r="AT202" i="3"/>
  <c r="BR203" i="3"/>
  <c r="AU203" i="3"/>
  <c r="AV203" i="3" s="1"/>
  <c r="BR206" i="1"/>
  <c r="AU206" i="1"/>
  <c r="BO986" i="1"/>
  <c r="BQ985" i="1"/>
  <c r="AU985" i="1" s="1"/>
  <c r="AV985" i="1" s="1"/>
  <c r="BI85" i="1" s="1"/>
  <c r="BQ204" i="3"/>
  <c r="BO205" i="3"/>
  <c r="BO207" i="1"/>
  <c r="BQ207" i="1" s="1"/>
  <c r="G203" i="3"/>
  <c r="H203" i="3" s="1"/>
  <c r="AR206" i="3"/>
  <c r="AS207" i="3"/>
  <c r="E208" i="3"/>
  <c r="F208" i="3" s="1"/>
  <c r="G202" i="1"/>
  <c r="H202" i="1" s="1"/>
  <c r="E203" i="1"/>
  <c r="F203" i="1" s="1"/>
  <c r="AS203" i="1"/>
  <c r="AR202" i="1"/>
  <c r="BG20" i="3" l="1"/>
  <c r="AW203" i="3"/>
  <c r="BR204" i="3"/>
  <c r="AU204" i="3"/>
  <c r="AV204" i="3" s="1"/>
  <c r="AT203" i="3"/>
  <c r="AT204" i="3" s="1"/>
  <c r="BF20" i="3"/>
  <c r="AW202" i="3"/>
  <c r="BR207" i="1"/>
  <c r="AU207" i="1"/>
  <c r="BO987" i="1"/>
  <c r="BQ986" i="1"/>
  <c r="AU986" i="1" s="1"/>
  <c r="AV986" i="1" s="1"/>
  <c r="BJ85" i="1" s="1"/>
  <c r="BQ205" i="3"/>
  <c r="BO206" i="3"/>
  <c r="BO208" i="1"/>
  <c r="BQ208" i="1" s="1"/>
  <c r="G204" i="3"/>
  <c r="H204" i="3" s="1"/>
  <c r="E209" i="3"/>
  <c r="F209" i="3" s="1"/>
  <c r="AR207" i="3"/>
  <c r="AS208" i="3"/>
  <c r="G203" i="1"/>
  <c r="H203" i="1" s="1"/>
  <c r="E204" i="1"/>
  <c r="F204" i="1" s="1"/>
  <c r="AS204" i="1"/>
  <c r="AR203" i="1"/>
  <c r="BR205" i="3" l="1"/>
  <c r="AU205" i="3"/>
  <c r="AV205" i="3" s="1"/>
  <c r="BH20" i="3"/>
  <c r="AW204" i="3"/>
  <c r="BR208" i="1"/>
  <c r="AU208" i="1"/>
  <c r="BQ987" i="1"/>
  <c r="AU987" i="1" s="1"/>
  <c r="AV987" i="1" s="1"/>
  <c r="BK85" i="1" s="1"/>
  <c r="BL85" i="1" s="1"/>
  <c r="BO988" i="1"/>
  <c r="BQ206" i="3"/>
  <c r="BO207" i="3"/>
  <c r="BO209" i="1"/>
  <c r="BQ209" i="1" s="1"/>
  <c r="G205" i="3"/>
  <c r="H205" i="3" s="1"/>
  <c r="E210" i="3"/>
  <c r="F210" i="3" s="1"/>
  <c r="AR208" i="3"/>
  <c r="AS209" i="3"/>
  <c r="G204" i="1"/>
  <c r="H204" i="1" s="1"/>
  <c r="E205" i="1"/>
  <c r="F205" i="1" s="1"/>
  <c r="AS205" i="1"/>
  <c r="AR204" i="1"/>
  <c r="BR206" i="3" l="1"/>
  <c r="AU206" i="3"/>
  <c r="BI20" i="3"/>
  <c r="AW205" i="3"/>
  <c r="AT205" i="3"/>
  <c r="BR209" i="1"/>
  <c r="AU209" i="1"/>
  <c r="BO989" i="1"/>
  <c r="BQ988" i="1"/>
  <c r="AU988" i="1" s="1"/>
  <c r="AV988" i="1" s="1"/>
  <c r="AZ86" i="1" s="1"/>
  <c r="BQ207" i="3"/>
  <c r="BO208" i="3"/>
  <c r="BO210" i="1"/>
  <c r="BQ210" i="1" s="1"/>
  <c r="G206" i="3"/>
  <c r="H206" i="3" s="1"/>
  <c r="AR209" i="3"/>
  <c r="AS210" i="3"/>
  <c r="E211" i="3"/>
  <c r="F211" i="3" s="1"/>
  <c r="G205" i="1"/>
  <c r="H205" i="1" s="1"/>
  <c r="E206" i="1"/>
  <c r="F206" i="1" s="1"/>
  <c r="AS206" i="1"/>
  <c r="AR205" i="1"/>
  <c r="BR207" i="3" l="1"/>
  <c r="AU207" i="3"/>
  <c r="AV207" i="3" s="1"/>
  <c r="AV206" i="3"/>
  <c r="AT206" i="3"/>
  <c r="AT207" i="3" s="1"/>
  <c r="BR210" i="1"/>
  <c r="AU210" i="1"/>
  <c r="BQ989" i="1"/>
  <c r="AU989" i="1" s="1"/>
  <c r="AV989" i="1" s="1"/>
  <c r="BA86" i="1" s="1"/>
  <c r="BO990" i="1"/>
  <c r="BQ208" i="3"/>
  <c r="BO209" i="3"/>
  <c r="BO211" i="1"/>
  <c r="BQ211" i="1" s="1"/>
  <c r="G207" i="3"/>
  <c r="H207" i="3" s="1"/>
  <c r="E212" i="3"/>
  <c r="F212" i="3" s="1"/>
  <c r="AR210" i="3"/>
  <c r="AS211" i="3"/>
  <c r="G206" i="1"/>
  <c r="H206" i="1" s="1"/>
  <c r="E207" i="1"/>
  <c r="F207" i="1" s="1"/>
  <c r="AS207" i="1"/>
  <c r="AR206" i="1"/>
  <c r="BR208" i="3" l="1"/>
  <c r="AU208" i="3"/>
  <c r="BJ20" i="3"/>
  <c r="AW206" i="3"/>
  <c r="BK20" i="3"/>
  <c r="AW207" i="3"/>
  <c r="BR211" i="1"/>
  <c r="AU211" i="1"/>
  <c r="BO991" i="1"/>
  <c r="BQ990" i="1"/>
  <c r="AU990" i="1" s="1"/>
  <c r="AV990" i="1" s="1"/>
  <c r="BB86" i="1" s="1"/>
  <c r="BQ209" i="3"/>
  <c r="BO210" i="3"/>
  <c r="BO212" i="1"/>
  <c r="BQ212" i="1" s="1"/>
  <c r="G208" i="3"/>
  <c r="H208" i="3" s="1"/>
  <c r="AR211" i="3"/>
  <c r="AS212" i="3"/>
  <c r="E213" i="3"/>
  <c r="F213" i="3" s="1"/>
  <c r="G207" i="1"/>
  <c r="H207" i="1" s="1"/>
  <c r="E208" i="1"/>
  <c r="F208" i="1" s="1"/>
  <c r="AS208" i="1"/>
  <c r="AR207" i="1"/>
  <c r="BM20" i="3" l="1"/>
  <c r="AP21" i="3" s="1"/>
  <c r="BR209" i="3"/>
  <c r="AU209" i="3"/>
  <c r="AV209" i="3" s="1"/>
  <c r="BL20" i="3"/>
  <c r="AT208" i="3"/>
  <c r="AT209" i="3" s="1"/>
  <c r="AV208" i="3"/>
  <c r="BR212" i="1"/>
  <c r="AU212" i="1"/>
  <c r="BO992" i="1"/>
  <c r="BQ991" i="1"/>
  <c r="AU991" i="1" s="1"/>
  <c r="AV991" i="1" s="1"/>
  <c r="BC86" i="1" s="1"/>
  <c r="BQ210" i="3"/>
  <c r="BO211" i="3"/>
  <c r="BO213" i="1"/>
  <c r="BQ213" i="1" s="1"/>
  <c r="G209" i="3"/>
  <c r="H209" i="3" s="1"/>
  <c r="E214" i="3"/>
  <c r="F214" i="3" s="1"/>
  <c r="AR212" i="3"/>
  <c r="AS213" i="3"/>
  <c r="G208" i="1"/>
  <c r="H208" i="1" s="1"/>
  <c r="E209" i="1"/>
  <c r="F209" i="1" s="1"/>
  <c r="AS209" i="1"/>
  <c r="AR208" i="1"/>
  <c r="AZ21" i="3" l="1"/>
  <c r="AW208" i="3"/>
  <c r="AT210" i="3"/>
  <c r="BR210" i="3"/>
  <c r="AU210" i="3"/>
  <c r="AV210" i="3" s="1"/>
  <c r="BA21" i="3"/>
  <c r="AW209" i="3"/>
  <c r="BR213" i="1"/>
  <c r="AU213" i="1"/>
  <c r="BO993" i="1"/>
  <c r="BQ992" i="1"/>
  <c r="AU992" i="1" s="1"/>
  <c r="AV992" i="1" s="1"/>
  <c r="BD86" i="1" s="1"/>
  <c r="BQ211" i="3"/>
  <c r="BO212" i="3"/>
  <c r="BO214" i="1"/>
  <c r="BQ214" i="1" s="1"/>
  <c r="G210" i="3"/>
  <c r="H210" i="3" s="1"/>
  <c r="AR213" i="3"/>
  <c r="AS214" i="3"/>
  <c r="E215" i="3"/>
  <c r="F215" i="3" s="1"/>
  <c r="G209" i="1"/>
  <c r="H209" i="1" s="1"/>
  <c r="E210" i="1"/>
  <c r="F210" i="1" s="1"/>
  <c r="AS210" i="1"/>
  <c r="AR209" i="1"/>
  <c r="AT211" i="3" l="1"/>
  <c r="BR211" i="3"/>
  <c r="AU211" i="3"/>
  <c r="AV211" i="3" s="1"/>
  <c r="BB21" i="3"/>
  <c r="AW210" i="3"/>
  <c r="BR214" i="1"/>
  <c r="AU214" i="1"/>
  <c r="BQ993" i="1"/>
  <c r="AU993" i="1" s="1"/>
  <c r="AV993" i="1" s="1"/>
  <c r="BE86" i="1" s="1"/>
  <c r="BO994" i="1"/>
  <c r="BQ212" i="3"/>
  <c r="BO213" i="3"/>
  <c r="BO215" i="1"/>
  <c r="BQ215" i="1" s="1"/>
  <c r="G211" i="3"/>
  <c r="H211" i="3" s="1"/>
  <c r="AR214" i="3"/>
  <c r="AS215" i="3"/>
  <c r="E216" i="3"/>
  <c r="F216" i="3" s="1"/>
  <c r="G210" i="1"/>
  <c r="H210" i="1" s="1"/>
  <c r="E211" i="1"/>
  <c r="F211" i="1" s="1"/>
  <c r="AS211" i="1"/>
  <c r="AR210" i="1"/>
  <c r="BR212" i="3" l="1"/>
  <c r="AU212" i="3"/>
  <c r="BC21" i="3"/>
  <c r="AW211" i="3"/>
  <c r="BR215" i="1"/>
  <c r="AU215" i="1"/>
  <c r="BO995" i="1"/>
  <c r="BQ994" i="1"/>
  <c r="AU994" i="1" s="1"/>
  <c r="AV994" i="1" s="1"/>
  <c r="BF86" i="1" s="1"/>
  <c r="BQ213" i="3"/>
  <c r="BO214" i="3"/>
  <c r="BO216" i="1"/>
  <c r="BQ216" i="1" s="1"/>
  <c r="G212" i="3"/>
  <c r="H212" i="3" s="1"/>
  <c r="E217" i="3"/>
  <c r="F217" i="3" s="1"/>
  <c r="AR215" i="3"/>
  <c r="AS216" i="3"/>
  <c r="G211" i="1"/>
  <c r="H211" i="1" s="1"/>
  <c r="E212" i="1"/>
  <c r="F212" i="1" s="1"/>
  <c r="AS212" i="1"/>
  <c r="AR211" i="1"/>
  <c r="BR213" i="3" l="1"/>
  <c r="AU213" i="3"/>
  <c r="AV213" i="3" s="1"/>
  <c r="AT212" i="3"/>
  <c r="AT213" i="3" s="1"/>
  <c r="AV212" i="3"/>
  <c r="BR216" i="1"/>
  <c r="AU216" i="1"/>
  <c r="BQ995" i="1"/>
  <c r="AU995" i="1" s="1"/>
  <c r="AV995" i="1" s="1"/>
  <c r="BG86" i="1" s="1"/>
  <c r="BO996" i="1"/>
  <c r="BQ214" i="3"/>
  <c r="BO215" i="3"/>
  <c r="BO217" i="1"/>
  <c r="BQ217" i="1" s="1"/>
  <c r="G213" i="3"/>
  <c r="H213" i="3" s="1"/>
  <c r="AR216" i="3"/>
  <c r="AS217" i="3"/>
  <c r="E218" i="3"/>
  <c r="F218" i="3" s="1"/>
  <c r="G212" i="1"/>
  <c r="H212" i="1" s="1"/>
  <c r="E213" i="1"/>
  <c r="F213" i="1" s="1"/>
  <c r="AS213" i="1"/>
  <c r="AR212" i="1"/>
  <c r="BR214" i="3" l="1"/>
  <c r="AU214" i="3"/>
  <c r="BD21" i="3"/>
  <c r="AW212" i="3"/>
  <c r="BE21" i="3"/>
  <c r="AW213" i="3"/>
  <c r="BR217" i="1"/>
  <c r="AU217" i="1"/>
  <c r="BO997" i="1"/>
  <c r="BQ996" i="1"/>
  <c r="AU996" i="1" s="1"/>
  <c r="AV996" i="1" s="1"/>
  <c r="BH86" i="1" s="1"/>
  <c r="BQ215" i="3"/>
  <c r="BO216" i="3"/>
  <c r="BO218" i="1"/>
  <c r="BQ218" i="1" s="1"/>
  <c r="G214" i="3"/>
  <c r="H214" i="3" s="1"/>
  <c r="E219" i="3"/>
  <c r="F219" i="3" s="1"/>
  <c r="AR217" i="3"/>
  <c r="AS218" i="3"/>
  <c r="G213" i="1"/>
  <c r="H213" i="1" s="1"/>
  <c r="E214" i="1"/>
  <c r="F214" i="1" s="1"/>
  <c r="AS214" i="1"/>
  <c r="AR213" i="1"/>
  <c r="AV214" i="3" l="1"/>
  <c r="AT214" i="3"/>
  <c r="BR215" i="3"/>
  <c r="AU215" i="3"/>
  <c r="AV215" i="3" s="1"/>
  <c r="BR218" i="1"/>
  <c r="AU218" i="1"/>
  <c r="BQ997" i="1"/>
  <c r="AU997" i="1" s="1"/>
  <c r="AV997" i="1" s="1"/>
  <c r="BI86" i="1" s="1"/>
  <c r="BO998" i="1"/>
  <c r="BQ216" i="3"/>
  <c r="BO217" i="3"/>
  <c r="BO219" i="1"/>
  <c r="BQ219" i="1" s="1"/>
  <c r="G215" i="3"/>
  <c r="H215" i="3" s="1"/>
  <c r="AR218" i="3"/>
  <c r="AS219" i="3"/>
  <c r="E220" i="3"/>
  <c r="F220" i="3" s="1"/>
  <c r="G214" i="1"/>
  <c r="H214" i="1" s="1"/>
  <c r="E215" i="1"/>
  <c r="F215" i="1" s="1"/>
  <c r="AS215" i="1"/>
  <c r="AR214" i="1"/>
  <c r="BG21" i="3" l="1"/>
  <c r="AW215" i="3"/>
  <c r="AT215" i="3"/>
  <c r="BR216" i="3"/>
  <c r="AU216" i="3"/>
  <c r="AV216" i="3" s="1"/>
  <c r="BF21" i="3"/>
  <c r="AW214" i="3"/>
  <c r="BR219" i="1"/>
  <c r="AU219" i="1"/>
  <c r="BO999" i="1"/>
  <c r="BQ998" i="1"/>
  <c r="AU998" i="1" s="1"/>
  <c r="AV998" i="1" s="1"/>
  <c r="BJ86" i="1" s="1"/>
  <c r="BQ217" i="3"/>
  <c r="BO218" i="3"/>
  <c r="BO220" i="1"/>
  <c r="BQ220" i="1" s="1"/>
  <c r="G216" i="3"/>
  <c r="H216" i="3" s="1"/>
  <c r="AR219" i="3"/>
  <c r="AS220" i="3"/>
  <c r="E221" i="3"/>
  <c r="F221" i="3" s="1"/>
  <c r="G215" i="1"/>
  <c r="H215" i="1" s="1"/>
  <c r="E216" i="1"/>
  <c r="F216" i="1" s="1"/>
  <c r="AS216" i="1"/>
  <c r="AR215" i="1"/>
  <c r="BR217" i="3" l="1"/>
  <c r="AU217" i="3"/>
  <c r="AV217" i="3" s="1"/>
  <c r="BH21" i="3"/>
  <c r="AW216" i="3"/>
  <c r="AT216" i="3"/>
  <c r="AT217" i="3" s="1"/>
  <c r="BR220" i="1"/>
  <c r="AU220" i="1"/>
  <c r="BO1000" i="1"/>
  <c r="BQ999" i="1"/>
  <c r="AU999" i="1" s="1"/>
  <c r="AV999" i="1" s="1"/>
  <c r="BK86" i="1" s="1"/>
  <c r="BL86" i="1" s="1"/>
  <c r="BQ218" i="3"/>
  <c r="BO219" i="3"/>
  <c r="BO221" i="1"/>
  <c r="BQ221" i="1" s="1"/>
  <c r="G217" i="3"/>
  <c r="H217" i="3" s="1"/>
  <c r="E222" i="3"/>
  <c r="F222" i="3" s="1"/>
  <c r="AR220" i="3"/>
  <c r="AS221" i="3"/>
  <c r="G216" i="1"/>
  <c r="H216" i="1" s="1"/>
  <c r="E217" i="1"/>
  <c r="F217" i="1" s="1"/>
  <c r="AS217" i="1"/>
  <c r="AR216" i="1"/>
  <c r="BR218" i="3" l="1"/>
  <c r="AU218" i="3"/>
  <c r="BI21" i="3"/>
  <c r="AW217" i="3"/>
  <c r="BR221" i="1"/>
  <c r="AU221" i="1"/>
  <c r="BO1001" i="1"/>
  <c r="BQ1000" i="1"/>
  <c r="AU1000" i="1" s="1"/>
  <c r="AV1000" i="1" s="1"/>
  <c r="AZ87" i="1" s="1"/>
  <c r="BQ219" i="3"/>
  <c r="BO220" i="3"/>
  <c r="BO222" i="1"/>
  <c r="BQ222" i="1" s="1"/>
  <c r="G218" i="3"/>
  <c r="H218" i="3" s="1"/>
  <c r="E223" i="3"/>
  <c r="F223" i="3" s="1"/>
  <c r="AR221" i="3"/>
  <c r="AS222" i="3"/>
  <c r="G217" i="1"/>
  <c r="H217" i="1" s="1"/>
  <c r="E218" i="1"/>
  <c r="F218" i="1" s="1"/>
  <c r="AS218" i="1"/>
  <c r="AR217" i="1"/>
  <c r="BR219" i="3" l="1"/>
  <c r="AU219" i="3"/>
  <c r="AV219" i="3" s="1"/>
  <c r="AV218" i="3"/>
  <c r="AT218" i="3"/>
  <c r="AT219" i="3" s="1"/>
  <c r="BR222" i="1"/>
  <c r="AU222" i="1"/>
  <c r="BO1002" i="1"/>
  <c r="BQ1001" i="1"/>
  <c r="AU1001" i="1" s="1"/>
  <c r="AV1001" i="1" s="1"/>
  <c r="BA87" i="1" s="1"/>
  <c r="BQ220" i="3"/>
  <c r="BO221" i="3"/>
  <c r="BO223" i="1"/>
  <c r="BQ223" i="1" s="1"/>
  <c r="G219" i="3"/>
  <c r="H219" i="3" s="1"/>
  <c r="E224" i="3"/>
  <c r="F224" i="3" s="1"/>
  <c r="AR222" i="3"/>
  <c r="AS223" i="3"/>
  <c r="G218" i="1"/>
  <c r="H218" i="1" s="1"/>
  <c r="E219" i="1"/>
  <c r="F219" i="1" s="1"/>
  <c r="AS219" i="1"/>
  <c r="AR218" i="1"/>
  <c r="BR220" i="3" l="1"/>
  <c r="AU220" i="3"/>
  <c r="AV220" i="3" s="1"/>
  <c r="AT220" i="3"/>
  <c r="AW218" i="3"/>
  <c r="BJ21" i="3"/>
  <c r="BK21" i="3"/>
  <c r="AW219" i="3"/>
  <c r="BR223" i="1"/>
  <c r="AU223" i="1"/>
  <c r="BO1003" i="1"/>
  <c r="BQ1002" i="1"/>
  <c r="AU1002" i="1" s="1"/>
  <c r="AV1002" i="1" s="1"/>
  <c r="BB87" i="1" s="1"/>
  <c r="BQ221" i="3"/>
  <c r="BO222" i="3"/>
  <c r="BO224" i="1"/>
  <c r="BQ224" i="1" s="1"/>
  <c r="G220" i="3"/>
  <c r="H220" i="3" s="1"/>
  <c r="AR223" i="3"/>
  <c r="AS224" i="3"/>
  <c r="E225" i="3"/>
  <c r="F225" i="3" s="1"/>
  <c r="G219" i="1"/>
  <c r="H219" i="1" s="1"/>
  <c r="E220" i="1"/>
  <c r="F220" i="1" s="1"/>
  <c r="AS220" i="1"/>
  <c r="AR219" i="1"/>
  <c r="BL21" i="3" l="1"/>
  <c r="BM21" i="3"/>
  <c r="AP22" i="3" s="1"/>
  <c r="AW220" i="3"/>
  <c r="AZ22" i="3"/>
  <c r="BR221" i="3"/>
  <c r="AU221" i="3"/>
  <c r="AV221" i="3" s="1"/>
  <c r="BR224" i="1"/>
  <c r="AU224" i="1"/>
  <c r="BO1004" i="1"/>
  <c r="BQ1003" i="1"/>
  <c r="AU1003" i="1" s="1"/>
  <c r="AV1003" i="1" s="1"/>
  <c r="BC87" i="1" s="1"/>
  <c r="BQ222" i="3"/>
  <c r="BO223" i="3"/>
  <c r="BO225" i="1"/>
  <c r="BQ225" i="1" s="1"/>
  <c r="G221" i="3"/>
  <c r="H221" i="3" s="1"/>
  <c r="E226" i="3"/>
  <c r="F226" i="3" s="1"/>
  <c r="AR224" i="3"/>
  <c r="AS225" i="3"/>
  <c r="G220" i="1"/>
  <c r="H220" i="1" s="1"/>
  <c r="E221" i="1"/>
  <c r="F221" i="1" s="1"/>
  <c r="AS221" i="1"/>
  <c r="AR220" i="1"/>
  <c r="BR222" i="3" l="1"/>
  <c r="AU222" i="3"/>
  <c r="BA22" i="3"/>
  <c r="AW221" i="3"/>
  <c r="AT221" i="3"/>
  <c r="BR225" i="1"/>
  <c r="AU225" i="1"/>
  <c r="BO1005" i="1"/>
  <c r="BQ1004" i="1"/>
  <c r="AU1004" i="1" s="1"/>
  <c r="AV1004" i="1" s="1"/>
  <c r="BD87" i="1" s="1"/>
  <c r="BQ223" i="3"/>
  <c r="BO224" i="3"/>
  <c r="BO226" i="1"/>
  <c r="BQ226" i="1" s="1"/>
  <c r="G222" i="3"/>
  <c r="H222" i="3" s="1"/>
  <c r="E227" i="3"/>
  <c r="F227" i="3" s="1"/>
  <c r="AR225" i="3"/>
  <c r="AS226" i="3"/>
  <c r="G221" i="1"/>
  <c r="H221" i="1" s="1"/>
  <c r="E222" i="1"/>
  <c r="F222" i="1" s="1"/>
  <c r="AS222" i="1"/>
  <c r="AR221" i="1"/>
  <c r="AV222" i="3" l="1"/>
  <c r="AT222" i="3"/>
  <c r="BR223" i="3"/>
  <c r="AU223" i="3"/>
  <c r="AV223" i="3" s="1"/>
  <c r="BR226" i="1"/>
  <c r="AU226" i="1"/>
  <c r="BQ1005" i="1"/>
  <c r="AU1005" i="1" s="1"/>
  <c r="AV1005" i="1" s="1"/>
  <c r="BE87" i="1" s="1"/>
  <c r="BO1006" i="1"/>
  <c r="BQ224" i="3"/>
  <c r="BO225" i="3"/>
  <c r="BO227" i="1"/>
  <c r="BQ227" i="1" s="1"/>
  <c r="G223" i="3"/>
  <c r="H223" i="3" s="1"/>
  <c r="E228" i="3"/>
  <c r="F228" i="3" s="1"/>
  <c r="AR226" i="3"/>
  <c r="AS227" i="3"/>
  <c r="G222" i="1"/>
  <c r="H222" i="1" s="1"/>
  <c r="E223" i="1"/>
  <c r="F223" i="1" s="1"/>
  <c r="AS223" i="1"/>
  <c r="AR222" i="1"/>
  <c r="AT223" i="3" l="1"/>
  <c r="BB22" i="3"/>
  <c r="AW222" i="3"/>
  <c r="BC22" i="3"/>
  <c r="AW223" i="3"/>
  <c r="BR224" i="3"/>
  <c r="AU224" i="3"/>
  <c r="BR227" i="1"/>
  <c r="AU227" i="1"/>
  <c r="BO1007" i="1"/>
  <c r="BQ1006" i="1"/>
  <c r="AU1006" i="1" s="1"/>
  <c r="AV1006" i="1" s="1"/>
  <c r="BF87" i="1" s="1"/>
  <c r="BQ225" i="3"/>
  <c r="BO226" i="3"/>
  <c r="BO228" i="1"/>
  <c r="BQ228" i="1" s="1"/>
  <c r="G224" i="3"/>
  <c r="H224" i="3" s="1"/>
  <c r="AR227" i="3"/>
  <c r="AS228" i="3"/>
  <c r="E229" i="3"/>
  <c r="F229" i="3" s="1"/>
  <c r="G223" i="1"/>
  <c r="H223" i="1" s="1"/>
  <c r="E224" i="1"/>
  <c r="F224" i="1" s="1"/>
  <c r="AS224" i="1"/>
  <c r="AR223" i="1"/>
  <c r="BR225" i="3" l="1"/>
  <c r="AU225" i="3"/>
  <c r="AV225" i="3" s="1"/>
  <c r="AV224" i="3"/>
  <c r="AT224" i="3"/>
  <c r="AT225" i="3" s="1"/>
  <c r="BR228" i="1"/>
  <c r="AU228" i="1"/>
  <c r="BO1008" i="1"/>
  <c r="BQ1007" i="1"/>
  <c r="AU1007" i="1" s="1"/>
  <c r="AV1007" i="1" s="1"/>
  <c r="BG87" i="1" s="1"/>
  <c r="BQ226" i="3"/>
  <c r="BO227" i="3"/>
  <c r="BO229" i="1"/>
  <c r="BQ229" i="1" s="1"/>
  <c r="G225" i="3"/>
  <c r="H225" i="3" s="1"/>
  <c r="E230" i="3"/>
  <c r="F230" i="3" s="1"/>
  <c r="AR228" i="3"/>
  <c r="AS229" i="3"/>
  <c r="G224" i="1"/>
  <c r="H224" i="1" s="1"/>
  <c r="E225" i="1"/>
  <c r="F225" i="1" s="1"/>
  <c r="AS225" i="1"/>
  <c r="AR224" i="1"/>
  <c r="BD22" i="3" l="1"/>
  <c r="AW224" i="3"/>
  <c r="BE22" i="3"/>
  <c r="AW225" i="3"/>
  <c r="BR226" i="3"/>
  <c r="AU226" i="3"/>
  <c r="AV226" i="3" s="1"/>
  <c r="BR229" i="1"/>
  <c r="AU229" i="1"/>
  <c r="BO1009" i="1"/>
  <c r="BQ1008" i="1"/>
  <c r="AU1008" i="1" s="1"/>
  <c r="AV1008" i="1" s="1"/>
  <c r="BH87" i="1" s="1"/>
  <c r="BQ227" i="3"/>
  <c r="BO228" i="3"/>
  <c r="BO230" i="1"/>
  <c r="BQ230" i="1" s="1"/>
  <c r="G226" i="3"/>
  <c r="H226" i="3" s="1"/>
  <c r="E231" i="3"/>
  <c r="F231" i="3" s="1"/>
  <c r="AR229" i="3"/>
  <c r="AS230" i="3"/>
  <c r="G225" i="1"/>
  <c r="H225" i="1" s="1"/>
  <c r="E226" i="1"/>
  <c r="F226" i="1" s="1"/>
  <c r="AS226" i="1"/>
  <c r="AR225" i="1"/>
  <c r="BR227" i="3" l="1"/>
  <c r="AU227" i="3"/>
  <c r="AV227" i="3" s="1"/>
  <c r="BF22" i="3"/>
  <c r="AW226" i="3"/>
  <c r="AT226" i="3"/>
  <c r="AT227" i="3" s="1"/>
  <c r="BR230" i="1"/>
  <c r="AU230" i="1"/>
  <c r="BO1010" i="1"/>
  <c r="BQ1009" i="1"/>
  <c r="AU1009" i="1" s="1"/>
  <c r="AV1009" i="1" s="1"/>
  <c r="BI87" i="1" s="1"/>
  <c r="BQ228" i="3"/>
  <c r="BO229" i="3"/>
  <c r="BO231" i="1"/>
  <c r="BQ231" i="1" s="1"/>
  <c r="G227" i="3"/>
  <c r="H227" i="3" s="1"/>
  <c r="AR230" i="3"/>
  <c r="AS231" i="3"/>
  <c r="E232" i="3"/>
  <c r="F232" i="3" s="1"/>
  <c r="G226" i="1"/>
  <c r="H226" i="1" s="1"/>
  <c r="E227" i="1"/>
  <c r="F227" i="1" s="1"/>
  <c r="AS227" i="1"/>
  <c r="AR226" i="1"/>
  <c r="BG22" i="3" l="1"/>
  <c r="AW227" i="3"/>
  <c r="BR228" i="3"/>
  <c r="AU228" i="3"/>
  <c r="BR231" i="1"/>
  <c r="AU231" i="1"/>
  <c r="BO1011" i="1"/>
  <c r="BQ1010" i="1"/>
  <c r="AU1010" i="1" s="1"/>
  <c r="AV1010" i="1" s="1"/>
  <c r="BJ87" i="1" s="1"/>
  <c r="BQ229" i="3"/>
  <c r="BO230" i="3"/>
  <c r="BO232" i="1"/>
  <c r="BQ232" i="1" s="1"/>
  <c r="G228" i="3"/>
  <c r="H228" i="3" s="1"/>
  <c r="E233" i="3"/>
  <c r="F233" i="3" s="1"/>
  <c r="AR231" i="3"/>
  <c r="AS232" i="3"/>
  <c r="G227" i="1"/>
  <c r="H227" i="1" s="1"/>
  <c r="E228" i="1"/>
  <c r="F228" i="1" s="1"/>
  <c r="AS228" i="1"/>
  <c r="AR227" i="1"/>
  <c r="AV228" i="3" l="1"/>
  <c r="AT228" i="3"/>
  <c r="BR229" i="3"/>
  <c r="AU229" i="3"/>
  <c r="AV229" i="3" s="1"/>
  <c r="BR232" i="1"/>
  <c r="AU232" i="1"/>
  <c r="BQ1011" i="1"/>
  <c r="AU1011" i="1" s="1"/>
  <c r="AV1011" i="1" s="1"/>
  <c r="BK87" i="1" s="1"/>
  <c r="BL87" i="1" s="1"/>
  <c r="BO1012" i="1"/>
  <c r="BQ230" i="3"/>
  <c r="BO231" i="3"/>
  <c r="BO233" i="1"/>
  <c r="BQ233" i="1" s="1"/>
  <c r="G229" i="3"/>
  <c r="H229" i="3" s="1"/>
  <c r="AR232" i="3"/>
  <c r="AS233" i="3"/>
  <c r="E234" i="3"/>
  <c r="F234" i="3" s="1"/>
  <c r="G228" i="1"/>
  <c r="H228" i="1" s="1"/>
  <c r="E229" i="1"/>
  <c r="F229" i="1" s="1"/>
  <c r="AS229" i="1"/>
  <c r="AR228" i="1"/>
  <c r="BR230" i="3" l="1"/>
  <c r="AU230" i="3"/>
  <c r="AV230" i="3" s="1"/>
  <c r="BI22" i="3"/>
  <c r="AW229" i="3"/>
  <c r="AT229" i="3"/>
  <c r="AT230" i="3" s="1"/>
  <c r="AW228" i="3"/>
  <c r="BH22" i="3"/>
  <c r="BR233" i="1"/>
  <c r="AU233" i="1"/>
  <c r="BO1013" i="1"/>
  <c r="BQ1012" i="1"/>
  <c r="AU1012" i="1" s="1"/>
  <c r="AV1012" i="1" s="1"/>
  <c r="AZ88" i="1" s="1"/>
  <c r="BQ231" i="3"/>
  <c r="BO232" i="3"/>
  <c r="BO234" i="1"/>
  <c r="BQ234" i="1" s="1"/>
  <c r="G230" i="3"/>
  <c r="H230" i="3" s="1"/>
  <c r="E235" i="3"/>
  <c r="F235" i="3" s="1"/>
  <c r="AR233" i="3"/>
  <c r="AS234" i="3"/>
  <c r="G229" i="1"/>
  <c r="H229" i="1" s="1"/>
  <c r="E230" i="1"/>
  <c r="F230" i="1" s="1"/>
  <c r="AS230" i="1"/>
  <c r="AR229" i="1"/>
  <c r="BR231" i="3" l="1"/>
  <c r="AU231" i="3"/>
  <c r="AV231" i="3" s="1"/>
  <c r="BJ22" i="3"/>
  <c r="AW230" i="3"/>
  <c r="BR234" i="1"/>
  <c r="AU234" i="1"/>
  <c r="BO1014" i="1"/>
  <c r="BQ1013" i="1"/>
  <c r="AU1013" i="1" s="1"/>
  <c r="AV1013" i="1" s="1"/>
  <c r="BA88" i="1" s="1"/>
  <c r="BQ232" i="3"/>
  <c r="BO233" i="3"/>
  <c r="BO235" i="1"/>
  <c r="BQ235" i="1" s="1"/>
  <c r="G231" i="3"/>
  <c r="H231" i="3" s="1"/>
  <c r="AR234" i="3"/>
  <c r="AS235" i="3"/>
  <c r="E236" i="3"/>
  <c r="F236" i="3" s="1"/>
  <c r="G230" i="1"/>
  <c r="H230" i="1" s="1"/>
  <c r="E231" i="1"/>
  <c r="F231" i="1" s="1"/>
  <c r="AS231" i="1"/>
  <c r="AR230" i="1"/>
  <c r="BK22" i="3" l="1"/>
  <c r="BM22" i="3" s="1"/>
  <c r="AP23" i="3" s="1"/>
  <c r="AW231" i="3"/>
  <c r="BR232" i="3"/>
  <c r="AU232" i="3"/>
  <c r="AT231" i="3"/>
  <c r="BR235" i="1"/>
  <c r="AU235" i="1"/>
  <c r="BO1015" i="1"/>
  <c r="BQ1014" i="1"/>
  <c r="AU1014" i="1" s="1"/>
  <c r="AV1014" i="1" s="1"/>
  <c r="BB88" i="1" s="1"/>
  <c r="BQ233" i="3"/>
  <c r="BO234" i="3"/>
  <c r="BO236" i="1"/>
  <c r="BQ236" i="1" s="1"/>
  <c r="G232" i="3"/>
  <c r="H232" i="3" s="1"/>
  <c r="AR235" i="3"/>
  <c r="AS236" i="3"/>
  <c r="E237" i="3"/>
  <c r="F237" i="3" s="1"/>
  <c r="G231" i="1"/>
  <c r="H231" i="1" s="1"/>
  <c r="E232" i="1"/>
  <c r="F232" i="1" s="1"/>
  <c r="AS232" i="1"/>
  <c r="AR231" i="1"/>
  <c r="AV232" i="3" l="1"/>
  <c r="AT232" i="3"/>
  <c r="BR233" i="3"/>
  <c r="AU233" i="3"/>
  <c r="AV233" i="3" s="1"/>
  <c r="BL22" i="3"/>
  <c r="BR236" i="1"/>
  <c r="AU236" i="1"/>
  <c r="BQ1015" i="1"/>
  <c r="AU1015" i="1" s="1"/>
  <c r="AV1015" i="1" s="1"/>
  <c r="BC88" i="1" s="1"/>
  <c r="BO1016" i="1"/>
  <c r="BQ234" i="3"/>
  <c r="BO235" i="3"/>
  <c r="BO237" i="1"/>
  <c r="BQ237" i="1" s="1"/>
  <c r="G233" i="3"/>
  <c r="H233" i="3" s="1"/>
  <c r="E238" i="3"/>
  <c r="F238" i="3" s="1"/>
  <c r="AR236" i="3"/>
  <c r="AS237" i="3"/>
  <c r="G232" i="1"/>
  <c r="H232" i="1" s="1"/>
  <c r="E233" i="1"/>
  <c r="F233" i="1" s="1"/>
  <c r="AS233" i="1"/>
  <c r="AR232" i="1"/>
  <c r="BA23" i="3" l="1"/>
  <c r="AW233" i="3"/>
  <c r="BR234" i="3"/>
  <c r="AU234" i="3"/>
  <c r="AV234" i="3" s="1"/>
  <c r="AT233" i="3"/>
  <c r="AT234" i="3" s="1"/>
  <c r="AZ23" i="3"/>
  <c r="AW232" i="3"/>
  <c r="BR237" i="1"/>
  <c r="AU237" i="1"/>
  <c r="BO1017" i="1"/>
  <c r="BQ1016" i="1"/>
  <c r="AU1016" i="1" s="1"/>
  <c r="AV1016" i="1" s="1"/>
  <c r="BD88" i="1" s="1"/>
  <c r="BQ235" i="3"/>
  <c r="BO236" i="3"/>
  <c r="BO238" i="1"/>
  <c r="BQ238" i="1" s="1"/>
  <c r="G234" i="3"/>
  <c r="H234" i="3" s="1"/>
  <c r="AR237" i="3"/>
  <c r="AS238" i="3"/>
  <c r="E239" i="3"/>
  <c r="F239" i="3" s="1"/>
  <c r="G233" i="1"/>
  <c r="H233" i="1" s="1"/>
  <c r="E234" i="1"/>
  <c r="F234" i="1" s="1"/>
  <c r="AS234" i="1"/>
  <c r="AR233" i="1"/>
  <c r="BR235" i="3" l="1"/>
  <c r="AU235" i="3"/>
  <c r="AV235" i="3" s="1"/>
  <c r="AT235" i="3"/>
  <c r="BB23" i="3"/>
  <c r="AW234" i="3"/>
  <c r="BR238" i="1"/>
  <c r="AU238" i="1"/>
  <c r="BO1018" i="1"/>
  <c r="BQ1017" i="1"/>
  <c r="AU1017" i="1" s="1"/>
  <c r="AV1017" i="1" s="1"/>
  <c r="BE88" i="1" s="1"/>
  <c r="BQ236" i="3"/>
  <c r="BO237" i="3"/>
  <c r="BO239" i="1"/>
  <c r="BQ239" i="1" s="1"/>
  <c r="G235" i="3"/>
  <c r="H235" i="3" s="1"/>
  <c r="E240" i="3"/>
  <c r="F240" i="3" s="1"/>
  <c r="AR238" i="3"/>
  <c r="AS239" i="3"/>
  <c r="G234" i="1"/>
  <c r="H234" i="1" s="1"/>
  <c r="E235" i="1"/>
  <c r="F235" i="1" s="1"/>
  <c r="AS235" i="1"/>
  <c r="AR234" i="1"/>
  <c r="BR236" i="3" l="1"/>
  <c r="AU236" i="3"/>
  <c r="BC23" i="3"/>
  <c r="AW235" i="3"/>
  <c r="BR239" i="1"/>
  <c r="AU239" i="1"/>
  <c r="BO1019" i="1"/>
  <c r="BQ1018" i="1"/>
  <c r="AU1018" i="1" s="1"/>
  <c r="AV1018" i="1" s="1"/>
  <c r="BF88" i="1" s="1"/>
  <c r="BQ237" i="3"/>
  <c r="BO238" i="3"/>
  <c r="BO240" i="1"/>
  <c r="BQ240" i="1" s="1"/>
  <c r="G236" i="3"/>
  <c r="H236" i="3" s="1"/>
  <c r="AR239" i="3"/>
  <c r="AS240" i="3"/>
  <c r="E241" i="3"/>
  <c r="F241" i="3" s="1"/>
  <c r="G235" i="1"/>
  <c r="H235" i="1" s="1"/>
  <c r="E236" i="1"/>
  <c r="F236" i="1" s="1"/>
  <c r="AS236" i="1"/>
  <c r="AR235" i="1"/>
  <c r="AT236" i="3" l="1"/>
  <c r="AV236" i="3"/>
  <c r="BR237" i="3"/>
  <c r="AU237" i="3"/>
  <c r="AV237" i="3" s="1"/>
  <c r="BR240" i="1"/>
  <c r="AU240" i="1"/>
  <c r="BO1020" i="1"/>
  <c r="BQ1019" i="1"/>
  <c r="AU1019" i="1" s="1"/>
  <c r="AV1019" i="1" s="1"/>
  <c r="BG88" i="1" s="1"/>
  <c r="BQ238" i="3"/>
  <c r="BO239" i="3"/>
  <c r="BO241" i="1"/>
  <c r="BQ241" i="1" s="1"/>
  <c r="G237" i="3"/>
  <c r="H237" i="3" s="1"/>
  <c r="E242" i="3"/>
  <c r="F242" i="3" s="1"/>
  <c r="AR240" i="3"/>
  <c r="AS241" i="3"/>
  <c r="G236" i="1"/>
  <c r="H236" i="1" s="1"/>
  <c r="E237" i="1"/>
  <c r="F237" i="1" s="1"/>
  <c r="AS237" i="1"/>
  <c r="AR236" i="1"/>
  <c r="BE23" i="3" l="1"/>
  <c r="AW237" i="3"/>
  <c r="BD23" i="3"/>
  <c r="AW236" i="3"/>
  <c r="AT237" i="3"/>
  <c r="BR238" i="3"/>
  <c r="AU238" i="3"/>
  <c r="BR241" i="1"/>
  <c r="AU241" i="1"/>
  <c r="BO1021" i="1"/>
  <c r="BQ1020" i="1"/>
  <c r="AU1020" i="1" s="1"/>
  <c r="AV1020" i="1" s="1"/>
  <c r="BH88" i="1" s="1"/>
  <c r="BQ239" i="3"/>
  <c r="BO240" i="3"/>
  <c r="BO242" i="1"/>
  <c r="BQ242" i="1" s="1"/>
  <c r="G238" i="3"/>
  <c r="H238" i="3" s="1"/>
  <c r="AR241" i="3"/>
  <c r="AS242" i="3"/>
  <c r="E243" i="3"/>
  <c r="F243" i="3" s="1"/>
  <c r="G237" i="1"/>
  <c r="H237" i="1" s="1"/>
  <c r="E238" i="1"/>
  <c r="F238" i="1" s="1"/>
  <c r="AS238" i="1"/>
  <c r="AR237" i="1"/>
  <c r="AT238" i="3" l="1"/>
  <c r="AV238" i="3"/>
  <c r="BR239" i="3"/>
  <c r="AU239" i="3"/>
  <c r="AV239" i="3" s="1"/>
  <c r="BR242" i="1"/>
  <c r="AU242" i="1"/>
  <c r="BQ1021" i="1"/>
  <c r="AU1021" i="1" s="1"/>
  <c r="AV1021" i="1" s="1"/>
  <c r="BI88" i="1" s="1"/>
  <c r="BO1022" i="1"/>
  <c r="BQ240" i="3"/>
  <c r="BO241" i="3"/>
  <c r="BO243" i="1"/>
  <c r="BQ243" i="1" s="1"/>
  <c r="G239" i="3"/>
  <c r="H239" i="3" s="1"/>
  <c r="E244" i="3"/>
  <c r="F244" i="3" s="1"/>
  <c r="AR242" i="3"/>
  <c r="AS243" i="3"/>
  <c r="G238" i="1"/>
  <c r="H238" i="1" s="1"/>
  <c r="E239" i="1"/>
  <c r="F239" i="1" s="1"/>
  <c r="AS239" i="1"/>
  <c r="AR238" i="1"/>
  <c r="BG23" i="3" l="1"/>
  <c r="AW239" i="3"/>
  <c r="BF23" i="3"/>
  <c r="AW238" i="3"/>
  <c r="BR240" i="3"/>
  <c r="AU240" i="3"/>
  <c r="AT239" i="3"/>
  <c r="BR243" i="1"/>
  <c r="AU243" i="1"/>
  <c r="BO1023" i="1"/>
  <c r="BQ1022" i="1"/>
  <c r="AU1022" i="1" s="1"/>
  <c r="AV1022" i="1" s="1"/>
  <c r="BJ88" i="1" s="1"/>
  <c r="BQ241" i="3"/>
  <c r="BO242" i="3"/>
  <c r="BO244" i="1"/>
  <c r="BQ244" i="1" s="1"/>
  <c r="G240" i="3"/>
  <c r="H240" i="3" s="1"/>
  <c r="AR243" i="3"/>
  <c r="AS244" i="3"/>
  <c r="E245" i="3"/>
  <c r="F245" i="3" s="1"/>
  <c r="G239" i="1"/>
  <c r="H239" i="1" s="1"/>
  <c r="E240" i="1"/>
  <c r="F240" i="1" s="1"/>
  <c r="AS240" i="1"/>
  <c r="AR239" i="1"/>
  <c r="AV240" i="3" l="1"/>
  <c r="AT240" i="3"/>
  <c r="BR241" i="3"/>
  <c r="AU241" i="3"/>
  <c r="AV241" i="3" s="1"/>
  <c r="BR244" i="1"/>
  <c r="AU244" i="1"/>
  <c r="BO1024" i="1"/>
  <c r="BQ1023" i="1"/>
  <c r="AU1023" i="1" s="1"/>
  <c r="AV1023" i="1" s="1"/>
  <c r="BK88" i="1" s="1"/>
  <c r="BL88" i="1" s="1"/>
  <c r="BQ242" i="3"/>
  <c r="BO243" i="3"/>
  <c r="BO245" i="1"/>
  <c r="BQ245" i="1" s="1"/>
  <c r="G241" i="3"/>
  <c r="H241" i="3" s="1"/>
  <c r="E246" i="3"/>
  <c r="F246" i="3" s="1"/>
  <c r="AR244" i="3"/>
  <c r="AS245" i="3"/>
  <c r="G240" i="1"/>
  <c r="H240" i="1" s="1"/>
  <c r="E241" i="1"/>
  <c r="F241" i="1" s="1"/>
  <c r="AS241" i="1"/>
  <c r="AR240" i="1"/>
  <c r="BI23" i="3" l="1"/>
  <c r="AW241" i="3"/>
  <c r="AT241" i="3"/>
  <c r="BR242" i="3"/>
  <c r="AU242" i="3"/>
  <c r="BH23" i="3"/>
  <c r="AW240" i="3"/>
  <c r="BR245" i="1"/>
  <c r="AU245" i="1"/>
  <c r="BO1025" i="1"/>
  <c r="BQ1024" i="1"/>
  <c r="AU1024" i="1" s="1"/>
  <c r="AV1024" i="1" s="1"/>
  <c r="AZ89" i="1" s="1"/>
  <c r="BQ243" i="3"/>
  <c r="BO244" i="3"/>
  <c r="BO246" i="1"/>
  <c r="BQ246" i="1" s="1"/>
  <c r="G242" i="3"/>
  <c r="H242" i="3" s="1"/>
  <c r="AR245" i="3"/>
  <c r="AS246" i="3"/>
  <c r="E247" i="3"/>
  <c r="F247" i="3" s="1"/>
  <c r="G241" i="1"/>
  <c r="H241" i="1" s="1"/>
  <c r="E242" i="1"/>
  <c r="F242" i="1" s="1"/>
  <c r="AS242" i="1"/>
  <c r="AR241" i="1"/>
  <c r="AV242" i="3" l="1"/>
  <c r="AT242" i="3"/>
  <c r="BR243" i="3"/>
  <c r="AU243" i="3"/>
  <c r="AV243" i="3" s="1"/>
  <c r="BR246" i="1"/>
  <c r="AU246" i="1"/>
  <c r="BO1026" i="1"/>
  <c r="BQ1025" i="1"/>
  <c r="AU1025" i="1" s="1"/>
  <c r="AV1025" i="1" s="1"/>
  <c r="BA89" i="1" s="1"/>
  <c r="BQ244" i="3"/>
  <c r="BO245" i="3"/>
  <c r="BO247" i="1"/>
  <c r="BQ247" i="1" s="1"/>
  <c r="G243" i="3"/>
  <c r="H243" i="3" s="1"/>
  <c r="AR246" i="3"/>
  <c r="AS247" i="3"/>
  <c r="E248" i="3"/>
  <c r="F248" i="3" s="1"/>
  <c r="G242" i="1"/>
  <c r="H242" i="1" s="1"/>
  <c r="E243" i="1"/>
  <c r="F243" i="1" s="1"/>
  <c r="AS243" i="1"/>
  <c r="AR242" i="1"/>
  <c r="BR244" i="3" l="1"/>
  <c r="AU244" i="3"/>
  <c r="AV244" i="3" s="1"/>
  <c r="BK23" i="3"/>
  <c r="AW243" i="3"/>
  <c r="AT243" i="3"/>
  <c r="AT244" i="3" s="1"/>
  <c r="BJ23" i="3"/>
  <c r="AW242" i="3"/>
  <c r="BR247" i="1"/>
  <c r="AU247" i="1"/>
  <c r="BO1027" i="1"/>
  <c r="BQ1026" i="1"/>
  <c r="AU1026" i="1" s="1"/>
  <c r="AV1026" i="1" s="1"/>
  <c r="BB89" i="1" s="1"/>
  <c r="BQ245" i="3"/>
  <c r="BO246" i="3"/>
  <c r="BO248" i="1"/>
  <c r="BQ248" i="1" s="1"/>
  <c r="G244" i="3"/>
  <c r="H244" i="3" s="1"/>
  <c r="AR247" i="3"/>
  <c r="AS248" i="3"/>
  <c r="E249" i="3"/>
  <c r="F249" i="3" s="1"/>
  <c r="G243" i="1"/>
  <c r="H243" i="1" s="1"/>
  <c r="E244" i="1"/>
  <c r="F244" i="1" s="1"/>
  <c r="AS244" i="1"/>
  <c r="AR243" i="1"/>
  <c r="BL23" i="3" l="1"/>
  <c r="BM23" i="3"/>
  <c r="AP24" i="3" s="1"/>
  <c r="AZ24" i="3"/>
  <c r="AW244" i="3"/>
  <c r="BR245" i="3"/>
  <c r="AU245" i="3"/>
  <c r="AV245" i="3" s="1"/>
  <c r="BR248" i="1"/>
  <c r="AU248" i="1"/>
  <c r="BO1028" i="1"/>
  <c r="BQ1027" i="1"/>
  <c r="AU1027" i="1" s="1"/>
  <c r="AV1027" i="1" s="1"/>
  <c r="BC89" i="1" s="1"/>
  <c r="BQ246" i="3"/>
  <c r="BO247" i="3"/>
  <c r="BO249" i="1"/>
  <c r="BQ249" i="1" s="1"/>
  <c r="G245" i="3"/>
  <c r="H245" i="3" s="1"/>
  <c r="E250" i="3"/>
  <c r="F250" i="3" s="1"/>
  <c r="AR248" i="3"/>
  <c r="AS249" i="3"/>
  <c r="G244" i="1"/>
  <c r="H244" i="1" s="1"/>
  <c r="E245" i="1"/>
  <c r="F245" i="1" s="1"/>
  <c r="AS245" i="1"/>
  <c r="AR244" i="1"/>
  <c r="BA24" i="3" l="1"/>
  <c r="AW245" i="3"/>
  <c r="BR246" i="3"/>
  <c r="AU246" i="3"/>
  <c r="AT245" i="3"/>
  <c r="BR249" i="1"/>
  <c r="AU249" i="1"/>
  <c r="BO1029" i="1"/>
  <c r="BQ1028" i="1"/>
  <c r="AU1028" i="1" s="1"/>
  <c r="AV1028" i="1" s="1"/>
  <c r="BD89" i="1" s="1"/>
  <c r="BQ247" i="3"/>
  <c r="BO248" i="3"/>
  <c r="BO250" i="1"/>
  <c r="BQ250" i="1" s="1"/>
  <c r="G246" i="3"/>
  <c r="H246" i="3" s="1"/>
  <c r="AR249" i="3"/>
  <c r="AS250" i="3"/>
  <c r="E251" i="3"/>
  <c r="F251" i="3" s="1"/>
  <c r="G245" i="1"/>
  <c r="H245" i="1" s="1"/>
  <c r="E246" i="1"/>
  <c r="F246" i="1" s="1"/>
  <c r="AS246" i="1"/>
  <c r="AR245" i="1"/>
  <c r="BR247" i="3" l="1"/>
  <c r="AU247" i="3"/>
  <c r="AV247" i="3" s="1"/>
  <c r="BC24" i="3" s="1"/>
  <c r="AT246" i="3"/>
  <c r="AT247" i="3" s="1"/>
  <c r="AV246" i="3"/>
  <c r="BR250" i="1"/>
  <c r="AU250" i="1"/>
  <c r="BO1030" i="1"/>
  <c r="BQ1029" i="1"/>
  <c r="AU1029" i="1" s="1"/>
  <c r="AV1029" i="1" s="1"/>
  <c r="BE89" i="1" s="1"/>
  <c r="BQ248" i="3"/>
  <c r="BO249" i="3"/>
  <c r="BO251" i="1"/>
  <c r="BQ251" i="1" s="1"/>
  <c r="G247" i="3"/>
  <c r="H247" i="3" s="1"/>
  <c r="E252" i="3"/>
  <c r="F252" i="3" s="1"/>
  <c r="AR250" i="3"/>
  <c r="AS251" i="3"/>
  <c r="G246" i="1"/>
  <c r="H246" i="1" s="1"/>
  <c r="E247" i="1"/>
  <c r="F247" i="1" s="1"/>
  <c r="AS247" i="1"/>
  <c r="AR246" i="1"/>
  <c r="BR248" i="3" l="1"/>
  <c r="AU248" i="3"/>
  <c r="AW247" i="3"/>
  <c r="BB24" i="3"/>
  <c r="AW246" i="3"/>
  <c r="BR251" i="1"/>
  <c r="AU251" i="1"/>
  <c r="BO1031" i="1"/>
  <c r="BQ1030" i="1"/>
  <c r="AU1030" i="1" s="1"/>
  <c r="AV1030" i="1" s="1"/>
  <c r="BF89" i="1" s="1"/>
  <c r="BQ249" i="3"/>
  <c r="BO250" i="3"/>
  <c r="BO252" i="1"/>
  <c r="BQ252" i="1" s="1"/>
  <c r="G248" i="3"/>
  <c r="H248" i="3" s="1"/>
  <c r="AR251" i="3"/>
  <c r="AS252" i="3"/>
  <c r="E253" i="3"/>
  <c r="F253" i="3" s="1"/>
  <c r="G247" i="1"/>
  <c r="H247" i="1" s="1"/>
  <c r="E248" i="1"/>
  <c r="F248" i="1" s="1"/>
  <c r="AS248" i="1"/>
  <c r="AR247" i="1"/>
  <c r="AV248" i="3" l="1"/>
  <c r="AT248" i="3"/>
  <c r="BR249" i="3"/>
  <c r="AU249" i="3"/>
  <c r="AV249" i="3" s="1"/>
  <c r="BR252" i="1"/>
  <c r="AU252" i="1"/>
  <c r="BQ1031" i="1"/>
  <c r="AU1031" i="1" s="1"/>
  <c r="AV1031" i="1" s="1"/>
  <c r="BG89" i="1" s="1"/>
  <c r="BO1032" i="1"/>
  <c r="BQ250" i="3"/>
  <c r="BO251" i="3"/>
  <c r="BO253" i="1"/>
  <c r="BQ253" i="1" s="1"/>
  <c r="G249" i="3"/>
  <c r="H249" i="3" s="1"/>
  <c r="E254" i="3"/>
  <c r="F254" i="3" s="1"/>
  <c r="AR252" i="3"/>
  <c r="AS253" i="3"/>
  <c r="G248" i="1"/>
  <c r="H248" i="1" s="1"/>
  <c r="E249" i="1"/>
  <c r="F249" i="1" s="1"/>
  <c r="AS249" i="1"/>
  <c r="AR248" i="1"/>
  <c r="BE24" i="3" l="1"/>
  <c r="AW249" i="3"/>
  <c r="AT249" i="3"/>
  <c r="BR250" i="3"/>
  <c r="AU250" i="3"/>
  <c r="BD24" i="3"/>
  <c r="AW248" i="3"/>
  <c r="BR253" i="1"/>
  <c r="AU253" i="1"/>
  <c r="BO1033" i="1"/>
  <c r="BQ1032" i="1"/>
  <c r="AU1032" i="1" s="1"/>
  <c r="AV1032" i="1" s="1"/>
  <c r="BH89" i="1" s="1"/>
  <c r="BQ251" i="3"/>
  <c r="BO252" i="3"/>
  <c r="BO254" i="1"/>
  <c r="BQ254" i="1" s="1"/>
  <c r="G250" i="3"/>
  <c r="H250" i="3" s="1"/>
  <c r="AR253" i="3"/>
  <c r="AS254" i="3"/>
  <c r="E255" i="3"/>
  <c r="F255" i="3" s="1"/>
  <c r="G249" i="1"/>
  <c r="H249" i="1" s="1"/>
  <c r="E250" i="1"/>
  <c r="F250" i="1" s="1"/>
  <c r="AS250" i="1"/>
  <c r="AR249" i="1"/>
  <c r="AT250" i="3" l="1"/>
  <c r="AV250" i="3"/>
  <c r="BR251" i="3"/>
  <c r="AU251" i="3"/>
  <c r="AV251" i="3" s="1"/>
  <c r="BR254" i="1"/>
  <c r="AU254" i="1"/>
  <c r="BO1034" i="1"/>
  <c r="BQ1033" i="1"/>
  <c r="AU1033" i="1" s="1"/>
  <c r="AV1033" i="1" s="1"/>
  <c r="BI89" i="1" s="1"/>
  <c r="BQ252" i="3"/>
  <c r="BO253" i="3"/>
  <c r="BO255" i="1"/>
  <c r="BQ255" i="1" s="1"/>
  <c r="G251" i="3"/>
  <c r="H251" i="3" s="1"/>
  <c r="AR254" i="3"/>
  <c r="AS255" i="3"/>
  <c r="E256" i="3"/>
  <c r="F256" i="3" s="1"/>
  <c r="G250" i="1"/>
  <c r="H250" i="1" s="1"/>
  <c r="E251" i="1"/>
  <c r="F251" i="1" s="1"/>
  <c r="AS251" i="1"/>
  <c r="AR250" i="1"/>
  <c r="BG24" i="3" l="1"/>
  <c r="AW251" i="3"/>
  <c r="BF24" i="3"/>
  <c r="AW250" i="3"/>
  <c r="BR252" i="3"/>
  <c r="AU252" i="3"/>
  <c r="AT251" i="3"/>
  <c r="BR255" i="1"/>
  <c r="AU255" i="1"/>
  <c r="BO1035" i="1"/>
  <c r="BQ1034" i="1"/>
  <c r="AU1034" i="1" s="1"/>
  <c r="AV1034" i="1" s="1"/>
  <c r="BJ89" i="1" s="1"/>
  <c r="BQ253" i="3"/>
  <c r="BO254" i="3"/>
  <c r="BO256" i="1"/>
  <c r="BQ256" i="1" s="1"/>
  <c r="G252" i="3"/>
  <c r="H252" i="3" s="1"/>
  <c r="E257" i="3"/>
  <c r="F257" i="3" s="1"/>
  <c r="AR255" i="3"/>
  <c r="AS256" i="3"/>
  <c r="G251" i="1"/>
  <c r="H251" i="1" s="1"/>
  <c r="E252" i="1"/>
  <c r="F252" i="1" s="1"/>
  <c r="AS252" i="1"/>
  <c r="AR251" i="1"/>
  <c r="BR253" i="3" l="1"/>
  <c r="AU253" i="3"/>
  <c r="AV253" i="3" s="1"/>
  <c r="AT252" i="3"/>
  <c r="AT253" i="3" s="1"/>
  <c r="AV252" i="3"/>
  <c r="BR256" i="1"/>
  <c r="AU256" i="1"/>
  <c r="BO1036" i="1"/>
  <c r="BQ1035" i="1"/>
  <c r="AU1035" i="1" s="1"/>
  <c r="AV1035" i="1" s="1"/>
  <c r="BK89" i="1" s="1"/>
  <c r="BL89" i="1" s="1"/>
  <c r="BQ254" i="3"/>
  <c r="BO255" i="3"/>
  <c r="BO257" i="1"/>
  <c r="BQ257" i="1" s="1"/>
  <c r="G253" i="3"/>
  <c r="H253" i="3" s="1"/>
  <c r="E258" i="3"/>
  <c r="F258" i="3" s="1"/>
  <c r="AR256" i="3"/>
  <c r="AS257" i="3"/>
  <c r="G252" i="1"/>
  <c r="H252" i="1" s="1"/>
  <c r="E253" i="1"/>
  <c r="F253" i="1" s="1"/>
  <c r="AS253" i="1"/>
  <c r="AR252" i="1"/>
  <c r="BR254" i="3" l="1"/>
  <c r="AU254" i="3"/>
  <c r="AV254" i="3" s="1"/>
  <c r="BH24" i="3"/>
  <c r="AW252" i="3"/>
  <c r="BI24" i="3"/>
  <c r="AW253" i="3"/>
  <c r="BR257" i="1"/>
  <c r="AU257" i="1"/>
  <c r="BO1037" i="1"/>
  <c r="BQ1036" i="1"/>
  <c r="AU1036" i="1" s="1"/>
  <c r="AV1036" i="1" s="1"/>
  <c r="AZ90" i="1" s="1"/>
  <c r="BQ255" i="3"/>
  <c r="BO256" i="3"/>
  <c r="BO258" i="1"/>
  <c r="BQ258" i="1" s="1"/>
  <c r="G254" i="3"/>
  <c r="H254" i="3" s="1"/>
  <c r="E259" i="3"/>
  <c r="F259" i="3" s="1"/>
  <c r="AR257" i="3"/>
  <c r="AS258" i="3"/>
  <c r="G253" i="1"/>
  <c r="H253" i="1" s="1"/>
  <c r="E254" i="1"/>
  <c r="F254" i="1" s="1"/>
  <c r="AS254" i="1"/>
  <c r="AR253" i="1"/>
  <c r="BJ24" i="3" l="1"/>
  <c r="AW254" i="3"/>
  <c r="BR255" i="3"/>
  <c r="AU255" i="3"/>
  <c r="AV255" i="3" s="1"/>
  <c r="AT254" i="3"/>
  <c r="AT255" i="3" s="1"/>
  <c r="BR258" i="1"/>
  <c r="AU258" i="1"/>
  <c r="BQ1037" i="1"/>
  <c r="AU1037" i="1" s="1"/>
  <c r="AV1037" i="1" s="1"/>
  <c r="BA90" i="1" s="1"/>
  <c r="BO1038" i="1"/>
  <c r="BQ256" i="3"/>
  <c r="BO257" i="3"/>
  <c r="BO259" i="1"/>
  <c r="BQ259" i="1" s="1"/>
  <c r="G255" i="3"/>
  <c r="H255" i="3" s="1"/>
  <c r="AS259" i="3"/>
  <c r="AR258" i="3"/>
  <c r="E260" i="3"/>
  <c r="F260" i="3" s="1"/>
  <c r="G254" i="1"/>
  <c r="H254" i="1" s="1"/>
  <c r="E255" i="1"/>
  <c r="F255" i="1" s="1"/>
  <c r="AS255" i="1"/>
  <c r="AR254" i="1"/>
  <c r="BK24" i="3" l="1"/>
  <c r="BL24" i="3" s="1"/>
  <c r="AW255" i="3"/>
  <c r="BR256" i="3"/>
  <c r="AU256" i="3"/>
  <c r="BR259" i="1"/>
  <c r="AU259" i="1"/>
  <c r="BO1039" i="1"/>
  <c r="BQ1038" i="1"/>
  <c r="AU1038" i="1" s="1"/>
  <c r="AV1038" i="1" s="1"/>
  <c r="BB90" i="1" s="1"/>
  <c r="BQ257" i="3"/>
  <c r="BO258" i="3"/>
  <c r="BO260" i="1"/>
  <c r="BQ260" i="1" s="1"/>
  <c r="G256" i="3"/>
  <c r="H256" i="3" s="1"/>
  <c r="E261" i="3"/>
  <c r="F261" i="3" s="1"/>
  <c r="AS260" i="3"/>
  <c r="AR259" i="3"/>
  <c r="G255" i="1"/>
  <c r="H255" i="1" s="1"/>
  <c r="E256" i="1"/>
  <c r="F256" i="1" s="1"/>
  <c r="AS256" i="1"/>
  <c r="AR255" i="1"/>
  <c r="BM24" i="3" l="1"/>
  <c r="AP25" i="3" s="1"/>
  <c r="BR257" i="3"/>
  <c r="AU257" i="3"/>
  <c r="AV257" i="3" s="1"/>
  <c r="AV256" i="3"/>
  <c r="AT256" i="3"/>
  <c r="AT257" i="3" s="1"/>
  <c r="BR260" i="1"/>
  <c r="AU260" i="1"/>
  <c r="BO1040" i="1"/>
  <c r="BQ1039" i="1"/>
  <c r="AU1039" i="1" s="1"/>
  <c r="AV1039" i="1" s="1"/>
  <c r="BC90" i="1" s="1"/>
  <c r="BQ258" i="3"/>
  <c r="BO259" i="3"/>
  <c r="BO261" i="1"/>
  <c r="BQ261" i="1" s="1"/>
  <c r="G257" i="3"/>
  <c r="H257" i="3" s="1"/>
  <c r="E262" i="3"/>
  <c r="F262" i="3" s="1"/>
  <c r="AS261" i="3"/>
  <c r="AR260" i="3"/>
  <c r="G256" i="1"/>
  <c r="H256" i="1" s="1"/>
  <c r="E257" i="1"/>
  <c r="F257" i="1" s="1"/>
  <c r="AS257" i="1"/>
  <c r="AR256" i="1"/>
  <c r="AZ25" i="3" l="1"/>
  <c r="AW256" i="3"/>
  <c r="BA25" i="3"/>
  <c r="AW257" i="3"/>
  <c r="BR258" i="3"/>
  <c r="AU258" i="3"/>
  <c r="BR261" i="1"/>
  <c r="AU261" i="1"/>
  <c r="BO1041" i="1"/>
  <c r="BQ1040" i="1"/>
  <c r="AU1040" i="1" s="1"/>
  <c r="AV1040" i="1" s="1"/>
  <c r="BD90" i="1" s="1"/>
  <c r="BQ259" i="3"/>
  <c r="BO260" i="3"/>
  <c r="BO262" i="1"/>
  <c r="BQ262" i="1" s="1"/>
  <c r="G258" i="3"/>
  <c r="H258" i="3" s="1"/>
  <c r="AS262" i="3"/>
  <c r="AR261" i="3"/>
  <c r="E263" i="3"/>
  <c r="F263" i="3" s="1"/>
  <c r="G257" i="1"/>
  <c r="H257" i="1" s="1"/>
  <c r="E258" i="1"/>
  <c r="F258" i="1" s="1"/>
  <c r="AS258" i="1"/>
  <c r="AR257" i="1"/>
  <c r="BR259" i="3" l="1"/>
  <c r="AU259" i="3"/>
  <c r="AV259" i="3" s="1"/>
  <c r="AV258" i="3"/>
  <c r="AT258" i="3"/>
  <c r="AT259" i="3" s="1"/>
  <c r="BR262" i="1"/>
  <c r="AU262" i="1"/>
  <c r="BO1042" i="1"/>
  <c r="BQ1041" i="1"/>
  <c r="AU1041" i="1" s="1"/>
  <c r="AV1041" i="1" s="1"/>
  <c r="BE90" i="1" s="1"/>
  <c r="BQ260" i="3"/>
  <c r="BO261" i="3"/>
  <c r="BO263" i="1"/>
  <c r="BQ263" i="1" s="1"/>
  <c r="G259" i="3"/>
  <c r="H259" i="3" s="1"/>
  <c r="E264" i="3"/>
  <c r="F264" i="3" s="1"/>
  <c r="AS263" i="3"/>
  <c r="AR262" i="3"/>
  <c r="G258" i="1"/>
  <c r="H258" i="1" s="1"/>
  <c r="E259" i="1"/>
  <c r="F259" i="1" s="1"/>
  <c r="AS259" i="1"/>
  <c r="AR258" i="1"/>
  <c r="BC25" i="3" l="1"/>
  <c r="AW259" i="3"/>
  <c r="AW258" i="3"/>
  <c r="BB25" i="3"/>
  <c r="BR260" i="3"/>
  <c r="AU260" i="3"/>
  <c r="BR263" i="1"/>
  <c r="AU263" i="1"/>
  <c r="BO1043" i="1"/>
  <c r="BQ1042" i="1"/>
  <c r="AU1042" i="1" s="1"/>
  <c r="AV1042" i="1" s="1"/>
  <c r="BF90" i="1" s="1"/>
  <c r="BQ261" i="3"/>
  <c r="BO262" i="3"/>
  <c r="BO264" i="1"/>
  <c r="BQ264" i="1" s="1"/>
  <c r="G260" i="3"/>
  <c r="H260" i="3" s="1"/>
  <c r="AS264" i="3"/>
  <c r="AR263" i="3"/>
  <c r="E265" i="3"/>
  <c r="F265" i="3" s="1"/>
  <c r="G259" i="1"/>
  <c r="H259" i="1" s="1"/>
  <c r="E260" i="1"/>
  <c r="F260" i="1" s="1"/>
  <c r="AS260" i="1"/>
  <c r="AR259" i="1"/>
  <c r="BR261" i="3" l="1"/>
  <c r="AU261" i="3"/>
  <c r="AV261" i="3" s="1"/>
  <c r="AT260" i="3"/>
  <c r="AT261" i="3" s="1"/>
  <c r="AV260" i="3"/>
  <c r="BR264" i="1"/>
  <c r="AU264" i="1"/>
  <c r="BQ1043" i="1"/>
  <c r="AU1043" i="1" s="1"/>
  <c r="AV1043" i="1" s="1"/>
  <c r="BG90" i="1" s="1"/>
  <c r="BO1044" i="1"/>
  <c r="BQ262" i="3"/>
  <c r="BO263" i="3"/>
  <c r="BO265" i="1"/>
  <c r="BQ265" i="1" s="1"/>
  <c r="G261" i="3"/>
  <c r="H261" i="3" s="1"/>
  <c r="AS265" i="3"/>
  <c r="AR264" i="3"/>
  <c r="E266" i="3"/>
  <c r="F266" i="3" s="1"/>
  <c r="G260" i="1"/>
  <c r="H260" i="1" s="1"/>
  <c r="E261" i="1"/>
  <c r="F261" i="1" s="1"/>
  <c r="AS261" i="1"/>
  <c r="AR260" i="1"/>
  <c r="BD25" i="3" l="1"/>
  <c r="AW260" i="3"/>
  <c r="AT262" i="3"/>
  <c r="BE25" i="3"/>
  <c r="AW261" i="3"/>
  <c r="BR262" i="3"/>
  <c r="AU262" i="3"/>
  <c r="AV262" i="3" s="1"/>
  <c r="BR265" i="1"/>
  <c r="AU265" i="1"/>
  <c r="BO1045" i="1"/>
  <c r="BQ1044" i="1"/>
  <c r="AU1044" i="1" s="1"/>
  <c r="AV1044" i="1" s="1"/>
  <c r="BH90" i="1" s="1"/>
  <c r="BQ263" i="3"/>
  <c r="BO264" i="3"/>
  <c r="BO266" i="1"/>
  <c r="BQ266" i="1" s="1"/>
  <c r="G262" i="3"/>
  <c r="H262" i="3" s="1"/>
  <c r="AS266" i="3"/>
  <c r="AR265" i="3"/>
  <c r="E267" i="3"/>
  <c r="F267" i="3" s="1"/>
  <c r="G261" i="1"/>
  <c r="H261" i="1" s="1"/>
  <c r="E262" i="1"/>
  <c r="F262" i="1" s="1"/>
  <c r="AS262" i="1"/>
  <c r="AR261" i="1"/>
  <c r="BR263" i="3" l="1"/>
  <c r="AU263" i="3"/>
  <c r="AV263" i="3" s="1"/>
  <c r="AW262" i="3"/>
  <c r="BF25" i="3"/>
  <c r="BR266" i="1"/>
  <c r="AU266" i="1"/>
  <c r="BO1046" i="1"/>
  <c r="BQ1045" i="1"/>
  <c r="AU1045" i="1" s="1"/>
  <c r="AV1045" i="1" s="1"/>
  <c r="BI90" i="1" s="1"/>
  <c r="BQ264" i="3"/>
  <c r="BO265" i="3"/>
  <c r="BO267" i="1"/>
  <c r="BQ267" i="1" s="1"/>
  <c r="G263" i="3"/>
  <c r="H263" i="3" s="1"/>
  <c r="AS267" i="3"/>
  <c r="AR266" i="3"/>
  <c r="E268" i="3"/>
  <c r="F268" i="3" s="1"/>
  <c r="G262" i="1"/>
  <c r="H262" i="1" s="1"/>
  <c r="E263" i="1"/>
  <c r="F263" i="1" s="1"/>
  <c r="AS263" i="1"/>
  <c r="AR262" i="1"/>
  <c r="BR264" i="3" l="1"/>
  <c r="AU264" i="3"/>
  <c r="BG25" i="3"/>
  <c r="AW263" i="3"/>
  <c r="AT263" i="3"/>
  <c r="BR267" i="1"/>
  <c r="AU267" i="1"/>
  <c r="BO1047" i="1"/>
  <c r="BQ1046" i="1"/>
  <c r="AU1046" i="1" s="1"/>
  <c r="AV1046" i="1" s="1"/>
  <c r="BJ90" i="1" s="1"/>
  <c r="BQ265" i="3"/>
  <c r="BO266" i="3"/>
  <c r="BO268" i="1"/>
  <c r="BQ268" i="1" s="1"/>
  <c r="G264" i="3"/>
  <c r="H264" i="3" s="1"/>
  <c r="AS268" i="3"/>
  <c r="AR267" i="3"/>
  <c r="E269" i="3"/>
  <c r="F269" i="3" s="1"/>
  <c r="G263" i="1"/>
  <c r="H263" i="1" s="1"/>
  <c r="E264" i="1"/>
  <c r="F264" i="1" s="1"/>
  <c r="AS264" i="1"/>
  <c r="AR263" i="1"/>
  <c r="AT264" i="3" l="1"/>
  <c r="AV264" i="3"/>
  <c r="BR265" i="3"/>
  <c r="AU265" i="3"/>
  <c r="AV265" i="3" s="1"/>
  <c r="BR268" i="1"/>
  <c r="AU268" i="1"/>
  <c r="BQ1047" i="1"/>
  <c r="AU1047" i="1" s="1"/>
  <c r="AV1047" i="1" s="1"/>
  <c r="BK90" i="1" s="1"/>
  <c r="BL90" i="1" s="1"/>
  <c r="BO1048" i="1"/>
  <c r="BQ266" i="3"/>
  <c r="BO267" i="3"/>
  <c r="BO269" i="1"/>
  <c r="BQ269" i="1" s="1"/>
  <c r="G265" i="3"/>
  <c r="H265" i="3" s="1"/>
  <c r="AS269" i="3"/>
  <c r="AR268" i="3"/>
  <c r="E270" i="3"/>
  <c r="F270" i="3" s="1"/>
  <c r="G264" i="1"/>
  <c r="H264" i="1" s="1"/>
  <c r="E265" i="1"/>
  <c r="F265" i="1" s="1"/>
  <c r="AS265" i="1"/>
  <c r="AR264" i="1"/>
  <c r="BI25" i="3" l="1"/>
  <c r="AW265" i="3"/>
  <c r="BR266" i="3"/>
  <c r="AU266" i="3"/>
  <c r="AV266" i="3" s="1"/>
  <c r="BH25" i="3"/>
  <c r="AW264" i="3"/>
  <c r="AT265" i="3"/>
  <c r="AT266" i="3" s="1"/>
  <c r="BR269" i="1"/>
  <c r="AU269" i="1"/>
  <c r="BO1049" i="1"/>
  <c r="BQ1048" i="1"/>
  <c r="AU1048" i="1" s="1"/>
  <c r="AV1048" i="1" s="1"/>
  <c r="AZ91" i="1" s="1"/>
  <c r="BQ267" i="3"/>
  <c r="BO268" i="3"/>
  <c r="BO270" i="1"/>
  <c r="BQ270" i="1" s="1"/>
  <c r="G266" i="3"/>
  <c r="H266" i="3" s="1"/>
  <c r="E271" i="3"/>
  <c r="F271" i="3" s="1"/>
  <c r="AS270" i="3"/>
  <c r="AR269" i="3"/>
  <c r="G265" i="1"/>
  <c r="H265" i="1" s="1"/>
  <c r="E266" i="1"/>
  <c r="F266" i="1" s="1"/>
  <c r="AS266" i="1"/>
  <c r="AR265" i="1"/>
  <c r="BJ25" i="3" l="1"/>
  <c r="AW266" i="3"/>
  <c r="BR267" i="3"/>
  <c r="AU267" i="3"/>
  <c r="AV267" i="3" s="1"/>
  <c r="BR270" i="1"/>
  <c r="AU270" i="1"/>
  <c r="BO1050" i="1"/>
  <c r="BQ1049" i="1"/>
  <c r="AU1049" i="1" s="1"/>
  <c r="AV1049" i="1" s="1"/>
  <c r="BA91" i="1" s="1"/>
  <c r="BQ268" i="3"/>
  <c r="BO269" i="3"/>
  <c r="BO271" i="1"/>
  <c r="BQ271" i="1" s="1"/>
  <c r="G267" i="3"/>
  <c r="H267" i="3" s="1"/>
  <c r="AS271" i="3"/>
  <c r="AR270" i="3"/>
  <c r="E272" i="3"/>
  <c r="F272" i="3" s="1"/>
  <c r="G266" i="1"/>
  <c r="H266" i="1" s="1"/>
  <c r="E267" i="1"/>
  <c r="F267" i="1" s="1"/>
  <c r="AS267" i="1"/>
  <c r="AR266" i="1"/>
  <c r="AT267" i="3" l="1"/>
  <c r="BK25" i="3"/>
  <c r="BM25" i="3" s="1"/>
  <c r="AP26" i="3" s="1"/>
  <c r="AW267" i="3"/>
  <c r="BR268" i="3"/>
  <c r="AU268" i="3"/>
  <c r="BR271" i="1"/>
  <c r="AU271" i="1"/>
  <c r="BO1051" i="1"/>
  <c r="BQ1050" i="1"/>
  <c r="AU1050" i="1" s="1"/>
  <c r="AV1050" i="1" s="1"/>
  <c r="BB91" i="1" s="1"/>
  <c r="BQ269" i="3"/>
  <c r="BO270" i="3"/>
  <c r="BO272" i="1"/>
  <c r="BQ272" i="1" s="1"/>
  <c r="G268" i="3"/>
  <c r="H268" i="3" s="1"/>
  <c r="AS272" i="3"/>
  <c r="AR271" i="3"/>
  <c r="E273" i="3"/>
  <c r="F273" i="3" s="1"/>
  <c r="G267" i="1"/>
  <c r="H267" i="1" s="1"/>
  <c r="E268" i="1"/>
  <c r="F268" i="1" s="1"/>
  <c r="AS268" i="1"/>
  <c r="AR267" i="1"/>
  <c r="BL25" i="3" l="1"/>
  <c r="BR269" i="3"/>
  <c r="AU269" i="3"/>
  <c r="AV269" i="3" s="1"/>
  <c r="AT268" i="3"/>
  <c r="AT269" i="3" s="1"/>
  <c r="AV268" i="3"/>
  <c r="BR272" i="1"/>
  <c r="AU272" i="1"/>
  <c r="BO1052" i="1"/>
  <c r="BQ1051" i="1"/>
  <c r="AU1051" i="1" s="1"/>
  <c r="AV1051" i="1" s="1"/>
  <c r="BC91" i="1" s="1"/>
  <c r="BQ270" i="3"/>
  <c r="BO271" i="3"/>
  <c r="BO273" i="1"/>
  <c r="BQ273" i="1" s="1"/>
  <c r="G269" i="3"/>
  <c r="H269" i="3" s="1"/>
  <c r="AS273" i="3"/>
  <c r="AR272" i="3"/>
  <c r="E274" i="3"/>
  <c r="F274" i="3" s="1"/>
  <c r="G268" i="1"/>
  <c r="H268" i="1" s="1"/>
  <c r="E269" i="1"/>
  <c r="F269" i="1" s="1"/>
  <c r="AS269" i="1"/>
  <c r="AR268" i="1"/>
  <c r="AW268" i="3" l="1"/>
  <c r="AZ26" i="3"/>
  <c r="BA26" i="3"/>
  <c r="AW269" i="3"/>
  <c r="BR270" i="3"/>
  <c r="AU270" i="3"/>
  <c r="BR273" i="1"/>
  <c r="AU273" i="1"/>
  <c r="BO1053" i="1"/>
  <c r="BQ1052" i="1"/>
  <c r="AU1052" i="1" s="1"/>
  <c r="AV1052" i="1" s="1"/>
  <c r="BD91" i="1" s="1"/>
  <c r="BQ271" i="3"/>
  <c r="BO272" i="3"/>
  <c r="BO274" i="1"/>
  <c r="BQ274" i="1" s="1"/>
  <c r="G270" i="3"/>
  <c r="H270" i="3" s="1"/>
  <c r="AS274" i="3"/>
  <c r="AR273" i="3"/>
  <c r="E275" i="3"/>
  <c r="F275" i="3" s="1"/>
  <c r="G269" i="1"/>
  <c r="H269" i="1" s="1"/>
  <c r="E270" i="1"/>
  <c r="F270" i="1" s="1"/>
  <c r="AS270" i="1"/>
  <c r="AR269" i="1"/>
  <c r="BR271" i="3" l="1"/>
  <c r="AU271" i="3"/>
  <c r="AV271" i="3" s="1"/>
  <c r="AV270" i="3"/>
  <c r="AT270" i="3"/>
  <c r="AT271" i="3" s="1"/>
  <c r="BR274" i="1"/>
  <c r="AU274" i="1"/>
  <c r="BQ1053" i="1"/>
  <c r="AU1053" i="1" s="1"/>
  <c r="AV1053" i="1" s="1"/>
  <c r="BE91" i="1" s="1"/>
  <c r="BO1054" i="1"/>
  <c r="BQ272" i="3"/>
  <c r="BO273" i="3"/>
  <c r="BO275" i="1"/>
  <c r="BQ275" i="1" s="1"/>
  <c r="G271" i="3"/>
  <c r="H271" i="3" s="1"/>
  <c r="E276" i="3"/>
  <c r="F276" i="3" s="1"/>
  <c r="AS275" i="3"/>
  <c r="AR274" i="3"/>
  <c r="G270" i="1"/>
  <c r="H270" i="1" s="1"/>
  <c r="E271" i="1"/>
  <c r="F271" i="1" s="1"/>
  <c r="AS271" i="1"/>
  <c r="AR270" i="1"/>
  <c r="BB26" i="3" l="1"/>
  <c r="AW270" i="3"/>
  <c r="BC26" i="3"/>
  <c r="AW271" i="3"/>
  <c r="BR272" i="3"/>
  <c r="AU272" i="3"/>
  <c r="BR275" i="1"/>
  <c r="AU275" i="1"/>
  <c r="BO1055" i="1"/>
  <c r="BQ1054" i="1"/>
  <c r="AU1054" i="1" s="1"/>
  <c r="AV1054" i="1" s="1"/>
  <c r="BF91" i="1" s="1"/>
  <c r="BQ273" i="3"/>
  <c r="BO274" i="3"/>
  <c r="BO276" i="1"/>
  <c r="BQ276" i="1" s="1"/>
  <c r="G272" i="3"/>
  <c r="H272" i="3" s="1"/>
  <c r="AS276" i="3"/>
  <c r="AR275" i="3"/>
  <c r="E277" i="3"/>
  <c r="F277" i="3" s="1"/>
  <c r="G271" i="1"/>
  <c r="H271" i="1" s="1"/>
  <c r="E272" i="1"/>
  <c r="F272" i="1" s="1"/>
  <c r="AS272" i="1"/>
  <c r="AR271" i="1"/>
  <c r="BR273" i="3" l="1"/>
  <c r="AU273" i="3"/>
  <c r="AV273" i="3" s="1"/>
  <c r="AV272" i="3"/>
  <c r="AT272" i="3"/>
  <c r="AT273" i="3" s="1"/>
  <c r="BR276" i="1"/>
  <c r="AU276" i="1"/>
  <c r="BO1056" i="1"/>
  <c r="BQ1055" i="1"/>
  <c r="AU1055" i="1" s="1"/>
  <c r="AV1055" i="1" s="1"/>
  <c r="BG91" i="1" s="1"/>
  <c r="BQ274" i="3"/>
  <c r="BO275" i="3"/>
  <c r="BO277" i="1"/>
  <c r="BQ277" i="1" s="1"/>
  <c r="G273" i="3"/>
  <c r="H273" i="3" s="1"/>
  <c r="AS277" i="3"/>
  <c r="AR276" i="3"/>
  <c r="E278" i="3"/>
  <c r="F278" i="3" s="1"/>
  <c r="G272" i="1"/>
  <c r="H272" i="1" s="1"/>
  <c r="E273" i="1"/>
  <c r="F273" i="1" s="1"/>
  <c r="AS273" i="1"/>
  <c r="AR272" i="1"/>
  <c r="BD26" i="3" l="1"/>
  <c r="AW272" i="3"/>
  <c r="BE26" i="3"/>
  <c r="AW273" i="3"/>
  <c r="BR274" i="3"/>
  <c r="AU274" i="3"/>
  <c r="AV274" i="3" s="1"/>
  <c r="BR277" i="1"/>
  <c r="AU277" i="1"/>
  <c r="BO1057" i="1"/>
  <c r="BQ1056" i="1"/>
  <c r="AU1056" i="1" s="1"/>
  <c r="AV1056" i="1" s="1"/>
  <c r="BH91" i="1" s="1"/>
  <c r="BQ275" i="3"/>
  <c r="BO276" i="3"/>
  <c r="BO278" i="1"/>
  <c r="BQ278" i="1" s="1"/>
  <c r="G274" i="3"/>
  <c r="H274" i="3" s="1"/>
  <c r="AS278" i="3"/>
  <c r="AR277" i="3"/>
  <c r="E279" i="3"/>
  <c r="F279" i="3" s="1"/>
  <c r="G273" i="1"/>
  <c r="H273" i="1" s="1"/>
  <c r="E274" i="1"/>
  <c r="F274" i="1" s="1"/>
  <c r="AS274" i="1"/>
  <c r="AR273" i="1"/>
  <c r="BF26" i="3" l="1"/>
  <c r="AW274" i="3"/>
  <c r="BR275" i="3"/>
  <c r="AU275" i="3"/>
  <c r="AV275" i="3" s="1"/>
  <c r="AT274" i="3"/>
  <c r="AT275" i="3" s="1"/>
  <c r="BR278" i="1"/>
  <c r="AU278" i="1"/>
  <c r="BO1058" i="1"/>
  <c r="BQ1057" i="1"/>
  <c r="AU1057" i="1" s="1"/>
  <c r="AV1057" i="1" s="1"/>
  <c r="BI91" i="1" s="1"/>
  <c r="BQ276" i="3"/>
  <c r="BO277" i="3"/>
  <c r="BO279" i="1"/>
  <c r="BQ279" i="1" s="1"/>
  <c r="G275" i="3"/>
  <c r="H275" i="3" s="1"/>
  <c r="AS279" i="3"/>
  <c r="AR278" i="3"/>
  <c r="E280" i="3"/>
  <c r="F280" i="3" s="1"/>
  <c r="G274" i="1"/>
  <c r="H274" i="1" s="1"/>
  <c r="E275" i="1"/>
  <c r="F275" i="1" s="1"/>
  <c r="AS275" i="1"/>
  <c r="AR274" i="1"/>
  <c r="BG26" i="3" l="1"/>
  <c r="AW275" i="3"/>
  <c r="BR276" i="3"/>
  <c r="AU276" i="3"/>
  <c r="BR279" i="1"/>
  <c r="AU279" i="1"/>
  <c r="BO1059" i="1"/>
  <c r="BQ1058" i="1"/>
  <c r="AU1058" i="1" s="1"/>
  <c r="AV1058" i="1" s="1"/>
  <c r="BJ91" i="1" s="1"/>
  <c r="BQ277" i="3"/>
  <c r="BO278" i="3"/>
  <c r="BO280" i="1"/>
  <c r="BQ280" i="1" s="1"/>
  <c r="G276" i="3"/>
  <c r="H276" i="3" s="1"/>
  <c r="AS280" i="3"/>
  <c r="AR279" i="3"/>
  <c r="E281" i="3"/>
  <c r="F281" i="3" s="1"/>
  <c r="G275" i="1"/>
  <c r="H275" i="1" s="1"/>
  <c r="E276" i="1"/>
  <c r="F276" i="1" s="1"/>
  <c r="AS276" i="1"/>
  <c r="AR275" i="1"/>
  <c r="AT276" i="3" l="1"/>
  <c r="AV276" i="3"/>
  <c r="BR277" i="3"/>
  <c r="AU277" i="3"/>
  <c r="AV277" i="3" s="1"/>
  <c r="BR280" i="1"/>
  <c r="AU280" i="1"/>
  <c r="BQ1059" i="1"/>
  <c r="AU1059" i="1" s="1"/>
  <c r="AV1059" i="1" s="1"/>
  <c r="BK91" i="1" s="1"/>
  <c r="BL91" i="1" s="1"/>
  <c r="BO1060" i="1"/>
  <c r="BQ278" i="3"/>
  <c r="BO279" i="3"/>
  <c r="BO281" i="1"/>
  <c r="BQ281" i="1" s="1"/>
  <c r="G277" i="3"/>
  <c r="H277" i="3" s="1"/>
  <c r="AS281" i="3"/>
  <c r="AR280" i="3"/>
  <c r="E282" i="3"/>
  <c r="F282" i="3" s="1"/>
  <c r="G276" i="1"/>
  <c r="H276" i="1" s="1"/>
  <c r="E277" i="1"/>
  <c r="F277" i="1" s="1"/>
  <c r="AS277" i="1"/>
  <c r="AR276" i="1"/>
  <c r="BR278" i="3" l="1"/>
  <c r="AU278" i="3"/>
  <c r="AV278" i="3" s="1"/>
  <c r="BI26" i="3"/>
  <c r="AW277" i="3"/>
  <c r="AW276" i="3"/>
  <c r="BH26" i="3"/>
  <c r="AT277" i="3"/>
  <c r="AT278" i="3" s="1"/>
  <c r="BR281" i="1"/>
  <c r="AU281" i="1"/>
  <c r="BO1061" i="1"/>
  <c r="BQ1060" i="1"/>
  <c r="AU1060" i="1" s="1"/>
  <c r="AV1060" i="1" s="1"/>
  <c r="AZ92" i="1" s="1"/>
  <c r="BQ279" i="3"/>
  <c r="BO280" i="3"/>
  <c r="BO282" i="1"/>
  <c r="BQ282" i="1" s="1"/>
  <c r="G278" i="3"/>
  <c r="H278" i="3" s="1"/>
  <c r="AS282" i="3"/>
  <c r="AR281" i="3"/>
  <c r="E283" i="3"/>
  <c r="F283" i="3" s="1"/>
  <c r="G277" i="1"/>
  <c r="H277" i="1" s="1"/>
  <c r="E278" i="1"/>
  <c r="F278" i="1" s="1"/>
  <c r="AS278" i="1"/>
  <c r="AR277" i="1"/>
  <c r="BR279" i="3" l="1"/>
  <c r="AU279" i="3"/>
  <c r="AV279" i="3" s="1"/>
  <c r="BJ26" i="3"/>
  <c r="AW278" i="3"/>
  <c r="BR282" i="1"/>
  <c r="AU282" i="1"/>
  <c r="BO1062" i="1"/>
  <c r="BQ1061" i="1"/>
  <c r="AU1061" i="1" s="1"/>
  <c r="AV1061" i="1" s="1"/>
  <c r="BA92" i="1" s="1"/>
  <c r="BQ280" i="3"/>
  <c r="BO281" i="3"/>
  <c r="BO283" i="1"/>
  <c r="BQ283" i="1" s="1"/>
  <c r="G279" i="3"/>
  <c r="H279" i="3" s="1"/>
  <c r="E284" i="3"/>
  <c r="F284" i="3" s="1"/>
  <c r="AS283" i="3"/>
  <c r="AR282" i="3"/>
  <c r="G278" i="1"/>
  <c r="H278" i="1" s="1"/>
  <c r="E279" i="1"/>
  <c r="F279" i="1" s="1"/>
  <c r="AS279" i="1"/>
  <c r="AR278" i="1"/>
  <c r="BR280" i="3" l="1"/>
  <c r="AU280" i="3"/>
  <c r="AT279" i="3"/>
  <c r="BK26" i="3"/>
  <c r="BM26" i="3" s="1"/>
  <c r="AP27" i="3" s="1"/>
  <c r="AW279" i="3"/>
  <c r="BR283" i="1"/>
  <c r="AU283" i="1"/>
  <c r="BO1063" i="1"/>
  <c r="BQ1062" i="1"/>
  <c r="AU1062" i="1" s="1"/>
  <c r="AV1062" i="1" s="1"/>
  <c r="BB92" i="1" s="1"/>
  <c r="BQ281" i="3"/>
  <c r="BO282" i="3"/>
  <c r="BO284" i="1"/>
  <c r="BQ284" i="1" s="1"/>
  <c r="G280" i="3"/>
  <c r="H280" i="3" s="1"/>
  <c r="E285" i="3"/>
  <c r="F285" i="3" s="1"/>
  <c r="AS284" i="3"/>
  <c r="AR283" i="3"/>
  <c r="G279" i="1"/>
  <c r="H279" i="1" s="1"/>
  <c r="E280" i="1"/>
  <c r="F280" i="1" s="1"/>
  <c r="AS280" i="1"/>
  <c r="AR279" i="1"/>
  <c r="AV280" i="3" l="1"/>
  <c r="AT280" i="3"/>
  <c r="BR281" i="3"/>
  <c r="AU281" i="3"/>
  <c r="AV281" i="3" s="1"/>
  <c r="BL26" i="3"/>
  <c r="BR284" i="1"/>
  <c r="AU284" i="1"/>
  <c r="BQ1063" i="1"/>
  <c r="AU1063" i="1" s="1"/>
  <c r="AV1063" i="1" s="1"/>
  <c r="BC92" i="1" s="1"/>
  <c r="BO1064" i="1"/>
  <c r="BQ282" i="3"/>
  <c r="BO283" i="3"/>
  <c r="BO285" i="1"/>
  <c r="BQ285" i="1" s="1"/>
  <c r="G281" i="3"/>
  <c r="H281" i="3" s="1"/>
  <c r="AS285" i="3"/>
  <c r="AR284" i="3"/>
  <c r="E286" i="3"/>
  <c r="F286" i="3" s="1"/>
  <c r="G280" i="1"/>
  <c r="H280" i="1" s="1"/>
  <c r="E281" i="1"/>
  <c r="F281" i="1" s="1"/>
  <c r="AS281" i="1"/>
  <c r="AR280" i="1"/>
  <c r="BA27" i="3" l="1"/>
  <c r="AW281" i="3"/>
  <c r="AT281" i="3"/>
  <c r="BR282" i="3"/>
  <c r="AU282" i="3"/>
  <c r="AZ27" i="3"/>
  <c r="AW280" i="3"/>
  <c r="BR285" i="1"/>
  <c r="AU285" i="1"/>
  <c r="BO1065" i="1"/>
  <c r="BQ1064" i="1"/>
  <c r="AU1064" i="1" s="1"/>
  <c r="AV1064" i="1" s="1"/>
  <c r="BD92" i="1" s="1"/>
  <c r="BQ283" i="3"/>
  <c r="BO284" i="3"/>
  <c r="BO286" i="1"/>
  <c r="BQ286" i="1" s="1"/>
  <c r="G282" i="3"/>
  <c r="H282" i="3" s="1"/>
  <c r="E287" i="3"/>
  <c r="F287" i="3" s="1"/>
  <c r="AS286" i="3"/>
  <c r="AR285" i="3"/>
  <c r="G281" i="1"/>
  <c r="H281" i="1" s="1"/>
  <c r="E282" i="1"/>
  <c r="F282" i="1" s="1"/>
  <c r="AS282" i="1"/>
  <c r="AR281" i="1"/>
  <c r="AV282" i="3" l="1"/>
  <c r="AT282" i="3"/>
  <c r="BR283" i="3"/>
  <c r="AU283" i="3"/>
  <c r="AV283" i="3" s="1"/>
  <c r="BR286" i="1"/>
  <c r="AU286" i="1"/>
  <c r="BO1066" i="1"/>
  <c r="BQ1065" i="1"/>
  <c r="AU1065" i="1" s="1"/>
  <c r="AV1065" i="1" s="1"/>
  <c r="BE92" i="1" s="1"/>
  <c r="BQ284" i="3"/>
  <c r="BO285" i="3"/>
  <c r="BO287" i="1"/>
  <c r="BQ287" i="1" s="1"/>
  <c r="G283" i="3"/>
  <c r="H283" i="3" s="1"/>
  <c r="AS287" i="3"/>
  <c r="AR286" i="3"/>
  <c r="E288" i="3"/>
  <c r="F288" i="3" s="1"/>
  <c r="G282" i="1"/>
  <c r="H282" i="1" s="1"/>
  <c r="E283" i="1"/>
  <c r="F283" i="1" s="1"/>
  <c r="AS283" i="1"/>
  <c r="AR282" i="1"/>
  <c r="BC27" i="3" l="1"/>
  <c r="AW283" i="3"/>
  <c r="BR284" i="3"/>
  <c r="AU284" i="3"/>
  <c r="AT283" i="3"/>
  <c r="BB27" i="3"/>
  <c r="AW282" i="3"/>
  <c r="BR287" i="1"/>
  <c r="AU287" i="1"/>
  <c r="BO1067" i="1"/>
  <c r="BQ1066" i="1"/>
  <c r="AU1066" i="1" s="1"/>
  <c r="AV1066" i="1" s="1"/>
  <c r="BF92" i="1" s="1"/>
  <c r="BQ285" i="3"/>
  <c r="BO286" i="3"/>
  <c r="BO288" i="1"/>
  <c r="BQ288" i="1" s="1"/>
  <c r="G284" i="3"/>
  <c r="H284" i="3" s="1"/>
  <c r="E289" i="3"/>
  <c r="F289" i="3" s="1"/>
  <c r="AS288" i="3"/>
  <c r="AR287" i="3"/>
  <c r="G283" i="1"/>
  <c r="H283" i="1" s="1"/>
  <c r="E284" i="1"/>
  <c r="F284" i="1" s="1"/>
  <c r="AS284" i="1"/>
  <c r="AR283" i="1"/>
  <c r="BR285" i="3" l="1"/>
  <c r="AU285" i="3"/>
  <c r="AV285" i="3" s="1"/>
  <c r="AV284" i="3"/>
  <c r="AT284" i="3"/>
  <c r="AT285" i="3" s="1"/>
  <c r="BR288" i="1"/>
  <c r="AU288" i="1"/>
  <c r="BO1068" i="1"/>
  <c r="BQ1067" i="1"/>
  <c r="AU1067" i="1" s="1"/>
  <c r="AV1067" i="1" s="1"/>
  <c r="BG92" i="1" s="1"/>
  <c r="BQ286" i="3"/>
  <c r="BO287" i="3"/>
  <c r="BO289" i="1"/>
  <c r="BQ289" i="1" s="1"/>
  <c r="G285" i="3"/>
  <c r="H285" i="3" s="1"/>
  <c r="E290" i="3"/>
  <c r="F290" i="3" s="1"/>
  <c r="AS289" i="3"/>
  <c r="AR288" i="3"/>
  <c r="G284" i="1"/>
  <c r="H284" i="1" s="1"/>
  <c r="E285" i="1"/>
  <c r="F285" i="1" s="1"/>
  <c r="AS285" i="1"/>
  <c r="AR284" i="1"/>
  <c r="BD27" i="3" l="1"/>
  <c r="AW284" i="3"/>
  <c r="BE27" i="3"/>
  <c r="AW285" i="3"/>
  <c r="BR286" i="3"/>
  <c r="AU286" i="3"/>
  <c r="AV286" i="3" s="1"/>
  <c r="BR289" i="1"/>
  <c r="AU289" i="1"/>
  <c r="BO1069" i="1"/>
  <c r="BQ1068" i="1"/>
  <c r="AU1068" i="1" s="1"/>
  <c r="AV1068" i="1" s="1"/>
  <c r="BH92" i="1" s="1"/>
  <c r="BQ287" i="3"/>
  <c r="BO288" i="3"/>
  <c r="BO290" i="1"/>
  <c r="BQ290" i="1" s="1"/>
  <c r="G286" i="3"/>
  <c r="H286" i="3" s="1"/>
  <c r="AS290" i="3"/>
  <c r="AR289" i="3"/>
  <c r="E291" i="3"/>
  <c r="F291" i="3" s="1"/>
  <c r="G285" i="1"/>
  <c r="H285" i="1" s="1"/>
  <c r="E286" i="1"/>
  <c r="F286" i="1" s="1"/>
  <c r="AS286" i="1"/>
  <c r="AR285" i="1"/>
  <c r="BR287" i="3" l="1"/>
  <c r="AU287" i="3"/>
  <c r="AV287" i="3" s="1"/>
  <c r="BF27" i="3"/>
  <c r="AW286" i="3"/>
  <c r="AT286" i="3"/>
  <c r="BR290" i="1"/>
  <c r="AU290" i="1"/>
  <c r="BQ1069" i="1"/>
  <c r="AU1069" i="1" s="1"/>
  <c r="AV1069" i="1" s="1"/>
  <c r="BI92" i="1" s="1"/>
  <c r="BO1070" i="1"/>
  <c r="BQ288" i="3"/>
  <c r="BO289" i="3"/>
  <c r="BO291" i="1"/>
  <c r="BQ291" i="1" s="1"/>
  <c r="G287" i="3"/>
  <c r="H287" i="3" s="1"/>
  <c r="E292" i="3"/>
  <c r="F292" i="3" s="1"/>
  <c r="AS291" i="3"/>
  <c r="AR290" i="3"/>
  <c r="G286" i="1"/>
  <c r="H286" i="1" s="1"/>
  <c r="E287" i="1"/>
  <c r="F287" i="1" s="1"/>
  <c r="AS287" i="1"/>
  <c r="AR286" i="1"/>
  <c r="BG27" i="3" l="1"/>
  <c r="AW287" i="3"/>
  <c r="BR288" i="3"/>
  <c r="AU288" i="3"/>
  <c r="AT287" i="3"/>
  <c r="BR291" i="1"/>
  <c r="AU291" i="1"/>
  <c r="BO1071" i="1"/>
  <c r="BQ1070" i="1"/>
  <c r="AU1070" i="1" s="1"/>
  <c r="AV1070" i="1" s="1"/>
  <c r="BJ92" i="1" s="1"/>
  <c r="BQ289" i="3"/>
  <c r="BO290" i="3"/>
  <c r="BO292" i="1"/>
  <c r="BQ292" i="1" s="1"/>
  <c r="G288" i="3"/>
  <c r="H288" i="3" s="1"/>
  <c r="AS292" i="3"/>
  <c r="AR291" i="3"/>
  <c r="E293" i="3"/>
  <c r="F293" i="3" s="1"/>
  <c r="G287" i="1"/>
  <c r="H287" i="1" s="1"/>
  <c r="E288" i="1"/>
  <c r="F288" i="1" s="1"/>
  <c r="AS288" i="1"/>
  <c r="AR287" i="1"/>
  <c r="AV288" i="3" l="1"/>
  <c r="AT288" i="3"/>
  <c r="BR289" i="3"/>
  <c r="AU289" i="3"/>
  <c r="AV289" i="3" s="1"/>
  <c r="BR292" i="1"/>
  <c r="AU292" i="1"/>
  <c r="BO1072" i="1"/>
  <c r="BQ1071" i="1"/>
  <c r="AU1071" i="1" s="1"/>
  <c r="AV1071" i="1" s="1"/>
  <c r="BK92" i="1" s="1"/>
  <c r="BL92" i="1" s="1"/>
  <c r="BQ290" i="3"/>
  <c r="BO291" i="3"/>
  <c r="BO293" i="1"/>
  <c r="BQ293" i="1" s="1"/>
  <c r="G289" i="3"/>
  <c r="H289" i="3" s="1"/>
  <c r="AS293" i="3"/>
  <c r="AR292" i="3"/>
  <c r="E294" i="3"/>
  <c r="F294" i="3" s="1"/>
  <c r="G288" i="1"/>
  <c r="H288" i="1" s="1"/>
  <c r="E289" i="1"/>
  <c r="F289" i="1" s="1"/>
  <c r="AS289" i="1"/>
  <c r="AR288" i="1"/>
  <c r="BI27" i="3" l="1"/>
  <c r="AW289" i="3"/>
  <c r="AT289" i="3"/>
  <c r="BR290" i="3"/>
  <c r="AU290" i="3"/>
  <c r="AV290" i="3" s="1"/>
  <c r="BH27" i="3"/>
  <c r="AW288" i="3"/>
  <c r="BR293" i="1"/>
  <c r="AU293" i="1"/>
  <c r="BO1073" i="1"/>
  <c r="BQ1072" i="1"/>
  <c r="AU1072" i="1" s="1"/>
  <c r="AV1072" i="1" s="1"/>
  <c r="AZ93" i="1" s="1"/>
  <c r="BQ291" i="3"/>
  <c r="BO292" i="3"/>
  <c r="BO294" i="1"/>
  <c r="BQ294" i="1" s="1"/>
  <c r="G290" i="3"/>
  <c r="H290" i="3" s="1"/>
  <c r="E295" i="3"/>
  <c r="F295" i="3" s="1"/>
  <c r="AS294" i="3"/>
  <c r="AR293" i="3"/>
  <c r="G289" i="1"/>
  <c r="H289" i="1" s="1"/>
  <c r="E290" i="1"/>
  <c r="F290" i="1" s="1"/>
  <c r="AS290" i="1"/>
  <c r="AR289" i="1"/>
  <c r="BR291" i="3" l="1"/>
  <c r="AU291" i="3"/>
  <c r="AV291" i="3" s="1"/>
  <c r="BJ27" i="3"/>
  <c r="AW290" i="3"/>
  <c r="AT290" i="3"/>
  <c r="BR294" i="1"/>
  <c r="AU294" i="1"/>
  <c r="BO1074" i="1"/>
  <c r="BQ1073" i="1"/>
  <c r="AU1073" i="1" s="1"/>
  <c r="AV1073" i="1" s="1"/>
  <c r="BA93" i="1" s="1"/>
  <c r="BQ292" i="3"/>
  <c r="BO293" i="3"/>
  <c r="BO295" i="1"/>
  <c r="BQ295" i="1" s="1"/>
  <c r="G291" i="3"/>
  <c r="H291" i="3" s="1"/>
  <c r="E296" i="3"/>
  <c r="F296" i="3" s="1"/>
  <c r="AS295" i="3"/>
  <c r="AR294" i="3"/>
  <c r="G290" i="1"/>
  <c r="H290" i="1" s="1"/>
  <c r="E291" i="1"/>
  <c r="F291" i="1" s="1"/>
  <c r="AS291" i="1"/>
  <c r="AR290" i="1"/>
  <c r="BR292" i="3" l="1"/>
  <c r="AU292" i="3"/>
  <c r="BK27" i="3"/>
  <c r="AW291" i="3"/>
  <c r="AT291" i="3"/>
  <c r="BR295" i="1"/>
  <c r="AU295" i="1"/>
  <c r="BO1075" i="1"/>
  <c r="BQ1074" i="1"/>
  <c r="AU1074" i="1" s="1"/>
  <c r="AV1074" i="1" s="1"/>
  <c r="BB93" i="1" s="1"/>
  <c r="BQ293" i="3"/>
  <c r="BO294" i="3"/>
  <c r="BO296" i="1"/>
  <c r="BQ296" i="1" s="1"/>
  <c r="G292" i="3"/>
  <c r="H292" i="3" s="1"/>
  <c r="AS296" i="3"/>
  <c r="AR295" i="3"/>
  <c r="E297" i="3"/>
  <c r="F297" i="3" s="1"/>
  <c r="G291" i="1"/>
  <c r="H291" i="1" s="1"/>
  <c r="E292" i="1"/>
  <c r="F292" i="1" s="1"/>
  <c r="AS292" i="1"/>
  <c r="AR291" i="1"/>
  <c r="BL27" i="3" l="1"/>
  <c r="BM27" i="3"/>
  <c r="AP28" i="3" s="1"/>
  <c r="BR293" i="3"/>
  <c r="AU293" i="3"/>
  <c r="AV293" i="3" s="1"/>
  <c r="AV292" i="3"/>
  <c r="AT292" i="3"/>
  <c r="AT293" i="3" s="1"/>
  <c r="BR296" i="1"/>
  <c r="AU296" i="1"/>
  <c r="BQ1075" i="1"/>
  <c r="AU1075" i="1" s="1"/>
  <c r="AV1075" i="1" s="1"/>
  <c r="BC93" i="1" s="1"/>
  <c r="BO1076" i="1"/>
  <c r="BQ294" i="3"/>
  <c r="BO295" i="3"/>
  <c r="BO297" i="1"/>
  <c r="BQ297" i="1" s="1"/>
  <c r="G293" i="3"/>
  <c r="H293" i="3" s="1"/>
  <c r="E298" i="3"/>
  <c r="F298" i="3" s="1"/>
  <c r="AS297" i="3"/>
  <c r="AR296" i="3"/>
  <c r="G292" i="1"/>
  <c r="H292" i="1" s="1"/>
  <c r="E293" i="1"/>
  <c r="F293" i="1" s="1"/>
  <c r="AS293" i="1"/>
  <c r="AR292" i="1"/>
  <c r="AZ28" i="3" l="1"/>
  <c r="AW292" i="3"/>
  <c r="BA28" i="3"/>
  <c r="AW293" i="3"/>
  <c r="BR294" i="3"/>
  <c r="AU294" i="3"/>
  <c r="BR297" i="1"/>
  <c r="AU297" i="1"/>
  <c r="BO1077" i="1"/>
  <c r="BQ1076" i="1"/>
  <c r="AU1076" i="1" s="1"/>
  <c r="AV1076" i="1" s="1"/>
  <c r="BD93" i="1" s="1"/>
  <c r="BQ295" i="3"/>
  <c r="BO296" i="3"/>
  <c r="BO298" i="1"/>
  <c r="BQ298" i="1" s="1"/>
  <c r="G294" i="3"/>
  <c r="H294" i="3" s="1"/>
  <c r="AS298" i="3"/>
  <c r="AR297" i="3"/>
  <c r="E299" i="3"/>
  <c r="F299" i="3" s="1"/>
  <c r="G293" i="1"/>
  <c r="H293" i="1" s="1"/>
  <c r="E294" i="1"/>
  <c r="F294" i="1" s="1"/>
  <c r="AS294" i="1"/>
  <c r="AR293" i="1"/>
  <c r="BR295" i="3" l="1"/>
  <c r="AU295" i="3"/>
  <c r="AV295" i="3" s="1"/>
  <c r="AT294" i="3"/>
  <c r="AT295" i="3" s="1"/>
  <c r="AV294" i="3"/>
  <c r="BR298" i="1"/>
  <c r="AU298" i="1"/>
  <c r="BO1078" i="1"/>
  <c r="BQ1077" i="1"/>
  <c r="AU1077" i="1" s="1"/>
  <c r="AV1077" i="1" s="1"/>
  <c r="BE93" i="1" s="1"/>
  <c r="BQ296" i="3"/>
  <c r="BO297" i="3"/>
  <c r="BO299" i="1"/>
  <c r="BQ299" i="1" s="1"/>
  <c r="G295" i="3"/>
  <c r="H295" i="3" s="1"/>
  <c r="E300" i="3"/>
  <c r="F300" i="3" s="1"/>
  <c r="AS299" i="3"/>
  <c r="AR298" i="3"/>
  <c r="G294" i="1"/>
  <c r="H294" i="1" s="1"/>
  <c r="E295" i="1"/>
  <c r="F295" i="1" s="1"/>
  <c r="AS295" i="1"/>
  <c r="AR294" i="1"/>
  <c r="BB28" i="3" l="1"/>
  <c r="AW294" i="3"/>
  <c r="BR296" i="3"/>
  <c r="AU296" i="3"/>
  <c r="BC28" i="3"/>
  <c r="AW295" i="3"/>
  <c r="BR299" i="1"/>
  <c r="AU299" i="1"/>
  <c r="BO1079" i="1"/>
  <c r="BQ1078" i="1"/>
  <c r="AU1078" i="1" s="1"/>
  <c r="AV1078" i="1" s="1"/>
  <c r="BF93" i="1" s="1"/>
  <c r="BQ297" i="3"/>
  <c r="BO298" i="3"/>
  <c r="BO300" i="1"/>
  <c r="BQ300" i="1" s="1"/>
  <c r="G296" i="3"/>
  <c r="H296" i="3" s="1"/>
  <c r="E301" i="3"/>
  <c r="F301" i="3" s="1"/>
  <c r="AS300" i="3"/>
  <c r="AR299" i="3"/>
  <c r="G295" i="1"/>
  <c r="H295" i="1" s="1"/>
  <c r="E296" i="1"/>
  <c r="F296" i="1" s="1"/>
  <c r="AS296" i="1"/>
  <c r="AR295" i="1"/>
  <c r="AV296" i="3" l="1"/>
  <c r="AT296" i="3"/>
  <c r="BR297" i="3"/>
  <c r="AU297" i="3"/>
  <c r="AV297" i="3" s="1"/>
  <c r="BR300" i="1"/>
  <c r="AU300" i="1"/>
  <c r="BQ1079" i="1"/>
  <c r="AU1079" i="1" s="1"/>
  <c r="AV1079" i="1" s="1"/>
  <c r="BG93" i="1" s="1"/>
  <c r="BO1080" i="1"/>
  <c r="BQ298" i="3"/>
  <c r="BO299" i="3"/>
  <c r="BO301" i="1"/>
  <c r="BQ301" i="1" s="1"/>
  <c r="G297" i="3"/>
  <c r="H297" i="3" s="1"/>
  <c r="AS301" i="3"/>
  <c r="AR300" i="3"/>
  <c r="E302" i="3"/>
  <c r="F302" i="3" s="1"/>
  <c r="G296" i="1"/>
  <c r="H296" i="1" s="1"/>
  <c r="E297" i="1"/>
  <c r="F297" i="1" s="1"/>
  <c r="AS297" i="1"/>
  <c r="AR296" i="1"/>
  <c r="AT297" i="3" l="1"/>
  <c r="BE28" i="3"/>
  <c r="AW297" i="3"/>
  <c r="BR298" i="3"/>
  <c r="AU298" i="3"/>
  <c r="AV298" i="3" s="1"/>
  <c r="BD28" i="3"/>
  <c r="AW296" i="3"/>
  <c r="BR301" i="1"/>
  <c r="AU301" i="1"/>
  <c r="BO1081" i="1"/>
  <c r="BQ1080" i="1"/>
  <c r="AU1080" i="1" s="1"/>
  <c r="AV1080" i="1" s="1"/>
  <c r="BH93" i="1" s="1"/>
  <c r="BQ299" i="3"/>
  <c r="BO300" i="3"/>
  <c r="BO302" i="1"/>
  <c r="BQ302" i="1" s="1"/>
  <c r="G298" i="3"/>
  <c r="H298" i="3" s="1"/>
  <c r="AS302" i="3"/>
  <c r="AR301" i="3"/>
  <c r="E303" i="3"/>
  <c r="F303" i="3" s="1"/>
  <c r="G297" i="1"/>
  <c r="H297" i="1" s="1"/>
  <c r="E298" i="1"/>
  <c r="F298" i="1" s="1"/>
  <c r="AS298" i="1"/>
  <c r="AR297" i="1"/>
  <c r="BF28" i="3" l="1"/>
  <c r="AW298" i="3"/>
  <c r="BR299" i="3"/>
  <c r="AU299" i="3"/>
  <c r="AV299" i="3" s="1"/>
  <c r="AT298" i="3"/>
  <c r="AT299" i="3" s="1"/>
  <c r="BR302" i="1"/>
  <c r="AU302" i="1"/>
  <c r="BO1082" i="1"/>
  <c r="BQ1081" i="1"/>
  <c r="AU1081" i="1" s="1"/>
  <c r="AV1081" i="1" s="1"/>
  <c r="BI93" i="1" s="1"/>
  <c r="BQ300" i="3"/>
  <c r="BO301" i="3"/>
  <c r="BO303" i="1"/>
  <c r="BQ303" i="1" s="1"/>
  <c r="G299" i="3"/>
  <c r="H299" i="3" s="1"/>
  <c r="AS303" i="3"/>
  <c r="AR302" i="3"/>
  <c r="E304" i="3"/>
  <c r="F304" i="3" s="1"/>
  <c r="G298" i="1"/>
  <c r="H298" i="1" s="1"/>
  <c r="E299" i="1"/>
  <c r="F299" i="1" s="1"/>
  <c r="AS299" i="1"/>
  <c r="AR298" i="1"/>
  <c r="BR300" i="3" l="1"/>
  <c r="AU300" i="3"/>
  <c r="BG28" i="3"/>
  <c r="AW299" i="3"/>
  <c r="BR303" i="1"/>
  <c r="AU303" i="1"/>
  <c r="BO1083" i="1"/>
  <c r="BQ1082" i="1"/>
  <c r="AU1082" i="1" s="1"/>
  <c r="AV1082" i="1" s="1"/>
  <c r="BJ93" i="1" s="1"/>
  <c r="BQ301" i="3"/>
  <c r="BO302" i="3"/>
  <c r="BO304" i="1"/>
  <c r="BQ304" i="1" s="1"/>
  <c r="G300" i="3"/>
  <c r="H300" i="3" s="1"/>
  <c r="AS304" i="3"/>
  <c r="AR303" i="3"/>
  <c r="E305" i="3"/>
  <c r="F305" i="3" s="1"/>
  <c r="G299" i="1"/>
  <c r="H299" i="1" s="1"/>
  <c r="E300" i="1"/>
  <c r="F300" i="1" s="1"/>
  <c r="AS300" i="1"/>
  <c r="AR299" i="1"/>
  <c r="BR301" i="3" l="1"/>
  <c r="AU301" i="3"/>
  <c r="AV301" i="3" s="1"/>
  <c r="AV300" i="3"/>
  <c r="AT300" i="3"/>
  <c r="AT301" i="3" s="1"/>
  <c r="BR304" i="1"/>
  <c r="AU304" i="1"/>
  <c r="BO1084" i="1"/>
  <c r="BQ1083" i="1"/>
  <c r="AU1083" i="1" s="1"/>
  <c r="AV1083" i="1" s="1"/>
  <c r="BK93" i="1" s="1"/>
  <c r="BL93" i="1" s="1"/>
  <c r="BQ302" i="3"/>
  <c r="BO303" i="3"/>
  <c r="BO305" i="1"/>
  <c r="BQ305" i="1" s="1"/>
  <c r="G301" i="3"/>
  <c r="H301" i="3" s="1"/>
  <c r="AS305" i="3"/>
  <c r="AR304" i="3"/>
  <c r="E306" i="3"/>
  <c r="F306" i="3" s="1"/>
  <c r="G300" i="1"/>
  <c r="H300" i="1" s="1"/>
  <c r="E301" i="1"/>
  <c r="F301" i="1" s="1"/>
  <c r="AS301" i="1"/>
  <c r="AR300" i="1"/>
  <c r="BR302" i="3" l="1"/>
  <c r="AU302" i="3"/>
  <c r="AV302" i="3" s="1"/>
  <c r="AT302" i="3"/>
  <c r="BH28" i="3"/>
  <c r="AW300" i="3"/>
  <c r="BI28" i="3"/>
  <c r="AW301" i="3"/>
  <c r="BR305" i="1"/>
  <c r="AU305" i="1"/>
  <c r="BO1085" i="1"/>
  <c r="BQ1084" i="1"/>
  <c r="AU1084" i="1" s="1"/>
  <c r="AV1084" i="1" s="1"/>
  <c r="AZ94" i="1" s="1"/>
  <c r="BQ303" i="3"/>
  <c r="BO304" i="3"/>
  <c r="BO306" i="1"/>
  <c r="BQ306" i="1" s="1"/>
  <c r="G302" i="3"/>
  <c r="H302" i="3" s="1"/>
  <c r="E307" i="3"/>
  <c r="F307" i="3" s="1"/>
  <c r="AS306" i="3"/>
  <c r="AR305" i="3"/>
  <c r="G301" i="1"/>
  <c r="H301" i="1" s="1"/>
  <c r="E302" i="1"/>
  <c r="F302" i="1" s="1"/>
  <c r="AS302" i="1"/>
  <c r="AR301" i="1"/>
  <c r="BR303" i="3" l="1"/>
  <c r="AU303" i="3"/>
  <c r="AV303" i="3" s="1"/>
  <c r="BJ28" i="3"/>
  <c r="AW302" i="3"/>
  <c r="AT303" i="3"/>
  <c r="BR306" i="1"/>
  <c r="AU306" i="1"/>
  <c r="BQ1085" i="1"/>
  <c r="AU1085" i="1" s="1"/>
  <c r="AV1085" i="1" s="1"/>
  <c r="BA94" i="1" s="1"/>
  <c r="BO1086" i="1"/>
  <c r="BQ304" i="3"/>
  <c r="BO305" i="3"/>
  <c r="BO307" i="1"/>
  <c r="BQ307" i="1" s="1"/>
  <c r="G303" i="3"/>
  <c r="H303" i="3" s="1"/>
  <c r="AS307" i="3"/>
  <c r="AR306" i="3"/>
  <c r="E308" i="3"/>
  <c r="F308" i="3" s="1"/>
  <c r="G302" i="1"/>
  <c r="H302" i="1" s="1"/>
  <c r="E303" i="1"/>
  <c r="F303" i="1" s="1"/>
  <c r="AS303" i="1"/>
  <c r="AR302" i="1"/>
  <c r="BR304" i="3" l="1"/>
  <c r="AU304" i="3"/>
  <c r="BK28" i="3"/>
  <c r="AW303" i="3"/>
  <c r="BR307" i="1"/>
  <c r="AU307" i="1"/>
  <c r="BO1087" i="1"/>
  <c r="BQ1086" i="1"/>
  <c r="AU1086" i="1" s="1"/>
  <c r="AV1086" i="1" s="1"/>
  <c r="BB94" i="1" s="1"/>
  <c r="BQ305" i="3"/>
  <c r="BO306" i="3"/>
  <c r="BO308" i="1"/>
  <c r="BQ308" i="1" s="1"/>
  <c r="G304" i="3"/>
  <c r="H304" i="3" s="1"/>
  <c r="AS308" i="3"/>
  <c r="AR307" i="3"/>
  <c r="E309" i="3"/>
  <c r="F309" i="3" s="1"/>
  <c r="G303" i="1"/>
  <c r="H303" i="1" s="1"/>
  <c r="E304" i="1"/>
  <c r="F304" i="1" s="1"/>
  <c r="AS304" i="1"/>
  <c r="AR303" i="1"/>
  <c r="BM28" i="3" l="1"/>
  <c r="AP29" i="3" s="1"/>
  <c r="BL28" i="3"/>
  <c r="BR305" i="3"/>
  <c r="AU305" i="3"/>
  <c r="AV305" i="3" s="1"/>
  <c r="AT304" i="3"/>
  <c r="AV304" i="3"/>
  <c r="BR308" i="1"/>
  <c r="AU308" i="1"/>
  <c r="BO1088" i="1"/>
  <c r="BQ1087" i="1"/>
  <c r="AU1087" i="1" s="1"/>
  <c r="AV1087" i="1" s="1"/>
  <c r="BC94" i="1" s="1"/>
  <c r="BQ306" i="3"/>
  <c r="BO307" i="3"/>
  <c r="BO309" i="1"/>
  <c r="BQ309" i="1" s="1"/>
  <c r="G305" i="3"/>
  <c r="H305" i="3" s="1"/>
  <c r="E310" i="3"/>
  <c r="F310" i="3" s="1"/>
  <c r="AS309" i="3"/>
  <c r="AR308" i="3"/>
  <c r="G304" i="1"/>
  <c r="H304" i="1" s="1"/>
  <c r="E305" i="1"/>
  <c r="F305" i="1" s="1"/>
  <c r="AS305" i="1"/>
  <c r="AR304" i="1"/>
  <c r="AT305" i="3" l="1"/>
  <c r="BA29" i="3"/>
  <c r="AW305" i="3"/>
  <c r="AZ29" i="3"/>
  <c r="AW304" i="3"/>
  <c r="BR306" i="3"/>
  <c r="AU306" i="3"/>
  <c r="BR309" i="1"/>
  <c r="AU309" i="1"/>
  <c r="BO1089" i="1"/>
  <c r="BQ1088" i="1"/>
  <c r="AU1088" i="1" s="1"/>
  <c r="AV1088" i="1" s="1"/>
  <c r="BD94" i="1" s="1"/>
  <c r="BQ307" i="3"/>
  <c r="BO308" i="3"/>
  <c r="BO310" i="1"/>
  <c r="BQ310" i="1" s="1"/>
  <c r="G306" i="3"/>
  <c r="H306" i="3" s="1"/>
  <c r="E311" i="3"/>
  <c r="F311" i="3" s="1"/>
  <c r="AS310" i="3"/>
  <c r="AR309" i="3"/>
  <c r="G305" i="1"/>
  <c r="H305" i="1" s="1"/>
  <c r="E306" i="1"/>
  <c r="F306" i="1" s="1"/>
  <c r="AS306" i="1"/>
  <c r="AR305" i="1"/>
  <c r="BR307" i="3" l="1"/>
  <c r="AU307" i="3"/>
  <c r="AV307" i="3" s="1"/>
  <c r="AT306" i="3"/>
  <c r="AT307" i="3" s="1"/>
  <c r="AV306" i="3"/>
  <c r="BR310" i="1"/>
  <c r="AU310" i="1"/>
  <c r="BO1090" i="1"/>
  <c r="BQ1089" i="1"/>
  <c r="AU1089" i="1" s="1"/>
  <c r="AV1089" i="1" s="1"/>
  <c r="BE94" i="1" s="1"/>
  <c r="BQ308" i="3"/>
  <c r="BO309" i="3"/>
  <c r="BO311" i="1"/>
  <c r="BQ311" i="1" s="1"/>
  <c r="G307" i="3"/>
  <c r="H307" i="3" s="1"/>
  <c r="AS311" i="3"/>
  <c r="AR310" i="3"/>
  <c r="E312" i="3"/>
  <c r="F312" i="3" s="1"/>
  <c r="G306" i="1"/>
  <c r="H306" i="1" s="1"/>
  <c r="E307" i="1"/>
  <c r="F307" i="1" s="1"/>
  <c r="AS307" i="1"/>
  <c r="AR306" i="1"/>
  <c r="BB29" i="3" l="1"/>
  <c r="AW306" i="3"/>
  <c r="AT308" i="3"/>
  <c r="BC29" i="3"/>
  <c r="AW307" i="3"/>
  <c r="BR308" i="3"/>
  <c r="AU308" i="3"/>
  <c r="AV308" i="3" s="1"/>
  <c r="BR311" i="1"/>
  <c r="AU311" i="1"/>
  <c r="BO1091" i="1"/>
  <c r="BQ1090" i="1"/>
  <c r="AU1090" i="1" s="1"/>
  <c r="AV1090" i="1" s="1"/>
  <c r="BF94" i="1" s="1"/>
  <c r="BQ309" i="3"/>
  <c r="BO310" i="3"/>
  <c r="BO312" i="1"/>
  <c r="BQ312" i="1" s="1"/>
  <c r="G308" i="3"/>
  <c r="H308" i="3" s="1"/>
  <c r="E313" i="3"/>
  <c r="F313" i="3" s="1"/>
  <c r="AS312" i="3"/>
  <c r="AR311" i="3"/>
  <c r="G307" i="1"/>
  <c r="H307" i="1" s="1"/>
  <c r="E308" i="1"/>
  <c r="F308" i="1" s="1"/>
  <c r="AS308" i="1"/>
  <c r="AR307" i="1"/>
  <c r="BR309" i="3" l="1"/>
  <c r="AU309" i="3"/>
  <c r="AV309" i="3" s="1"/>
  <c r="AW308" i="3"/>
  <c r="BD29" i="3"/>
  <c r="AT309" i="3"/>
  <c r="BR312" i="1"/>
  <c r="AU312" i="1"/>
  <c r="BQ1091" i="1"/>
  <c r="AU1091" i="1" s="1"/>
  <c r="AV1091" i="1" s="1"/>
  <c r="BG94" i="1" s="1"/>
  <c r="BO1092" i="1"/>
  <c r="BQ310" i="3"/>
  <c r="BO311" i="3"/>
  <c r="BO313" i="1"/>
  <c r="BQ313" i="1" s="1"/>
  <c r="G309" i="3"/>
  <c r="H309" i="3" s="1"/>
  <c r="AS313" i="3"/>
  <c r="AR312" i="3"/>
  <c r="E314" i="3"/>
  <c r="F314" i="3" s="1"/>
  <c r="G308" i="1"/>
  <c r="H308" i="1" s="1"/>
  <c r="E309" i="1"/>
  <c r="F309" i="1" s="1"/>
  <c r="AS309" i="1"/>
  <c r="AR308" i="1"/>
  <c r="BE29" i="3" l="1"/>
  <c r="AW309" i="3"/>
  <c r="BR310" i="3"/>
  <c r="AU310" i="3"/>
  <c r="BR313" i="1"/>
  <c r="AU313" i="1"/>
  <c r="BO1093" i="1"/>
  <c r="BQ1092" i="1"/>
  <c r="AU1092" i="1" s="1"/>
  <c r="AV1092" i="1" s="1"/>
  <c r="BH94" i="1" s="1"/>
  <c r="BQ311" i="3"/>
  <c r="BO312" i="3"/>
  <c r="BO314" i="1"/>
  <c r="BQ314" i="1" s="1"/>
  <c r="G310" i="3"/>
  <c r="H310" i="3" s="1"/>
  <c r="E315" i="3"/>
  <c r="F315" i="3" s="1"/>
  <c r="AS314" i="3"/>
  <c r="AR313" i="3"/>
  <c r="G309" i="1"/>
  <c r="H309" i="1" s="1"/>
  <c r="E310" i="1"/>
  <c r="F310" i="1" s="1"/>
  <c r="AS310" i="1"/>
  <c r="AR309" i="1"/>
  <c r="BR311" i="3" l="1"/>
  <c r="AU311" i="3"/>
  <c r="AV311" i="3" s="1"/>
  <c r="AT310" i="3"/>
  <c r="AT311" i="3" s="1"/>
  <c r="AV310" i="3"/>
  <c r="BR314" i="1"/>
  <c r="AU314" i="1"/>
  <c r="BO1094" i="1"/>
  <c r="BQ1093" i="1"/>
  <c r="AU1093" i="1" s="1"/>
  <c r="AV1093" i="1" s="1"/>
  <c r="BI94" i="1" s="1"/>
  <c r="BQ312" i="3"/>
  <c r="BO313" i="3"/>
  <c r="BO315" i="1"/>
  <c r="BQ315" i="1" s="1"/>
  <c r="G311" i="3"/>
  <c r="H311" i="3" s="1"/>
  <c r="AS315" i="3"/>
  <c r="AR314" i="3"/>
  <c r="E316" i="3"/>
  <c r="F316" i="3" s="1"/>
  <c r="G310" i="1"/>
  <c r="H310" i="1" s="1"/>
  <c r="E311" i="1"/>
  <c r="F311" i="1" s="1"/>
  <c r="AS311" i="1"/>
  <c r="AR310" i="1"/>
  <c r="BF29" i="3" l="1"/>
  <c r="AW310" i="3"/>
  <c r="BR312" i="3"/>
  <c r="AU312" i="3"/>
  <c r="AV312" i="3" s="1"/>
  <c r="BG29" i="3"/>
  <c r="AW311" i="3"/>
  <c r="BR315" i="1"/>
  <c r="AU315" i="1"/>
  <c r="BO1095" i="1"/>
  <c r="BQ1094" i="1"/>
  <c r="AU1094" i="1" s="1"/>
  <c r="AV1094" i="1" s="1"/>
  <c r="BJ94" i="1" s="1"/>
  <c r="BQ313" i="3"/>
  <c r="BO314" i="3"/>
  <c r="BO316" i="1"/>
  <c r="BQ316" i="1" s="1"/>
  <c r="G312" i="3"/>
  <c r="H312" i="3" s="1"/>
  <c r="AS316" i="3"/>
  <c r="AR315" i="3"/>
  <c r="E317" i="3"/>
  <c r="F317" i="3" s="1"/>
  <c r="G311" i="1"/>
  <c r="H311" i="1" s="1"/>
  <c r="E312" i="1"/>
  <c r="F312" i="1" s="1"/>
  <c r="AS312" i="1"/>
  <c r="AR311" i="1"/>
  <c r="BH29" i="3" l="1"/>
  <c r="AW312" i="3"/>
  <c r="AT312" i="3"/>
  <c r="BR313" i="3"/>
  <c r="AU313" i="3"/>
  <c r="AV313" i="3" s="1"/>
  <c r="BR316" i="1"/>
  <c r="AU316" i="1"/>
  <c r="BQ1095" i="1"/>
  <c r="AU1095" i="1" s="1"/>
  <c r="AV1095" i="1" s="1"/>
  <c r="BK94" i="1" s="1"/>
  <c r="BL94" i="1" s="1"/>
  <c r="BO1096" i="1"/>
  <c r="BQ314" i="3"/>
  <c r="BO315" i="3"/>
  <c r="BO317" i="1"/>
  <c r="BQ317" i="1" s="1"/>
  <c r="G313" i="3"/>
  <c r="H313" i="3" s="1"/>
  <c r="AS317" i="3"/>
  <c r="AR316" i="3"/>
  <c r="E318" i="3"/>
  <c r="F318" i="3" s="1"/>
  <c r="G312" i="1"/>
  <c r="H312" i="1" s="1"/>
  <c r="E313" i="1"/>
  <c r="F313" i="1" s="1"/>
  <c r="AS313" i="1"/>
  <c r="AR312" i="1"/>
  <c r="BR314" i="3" l="1"/>
  <c r="AU314" i="3"/>
  <c r="AT313" i="3"/>
  <c r="BI29" i="3"/>
  <c r="AW313" i="3"/>
  <c r="BR317" i="1"/>
  <c r="AU317" i="1"/>
  <c r="BO1097" i="1"/>
  <c r="BQ1096" i="1"/>
  <c r="AU1096" i="1" s="1"/>
  <c r="AV1096" i="1" s="1"/>
  <c r="AZ95" i="1" s="1"/>
  <c r="BQ315" i="3"/>
  <c r="BO316" i="3"/>
  <c r="BO318" i="1"/>
  <c r="BQ318" i="1" s="1"/>
  <c r="G314" i="3"/>
  <c r="H314" i="3" s="1"/>
  <c r="E319" i="3"/>
  <c r="F319" i="3" s="1"/>
  <c r="AS318" i="3"/>
  <c r="AR317" i="3"/>
  <c r="G313" i="1"/>
  <c r="H313" i="1" s="1"/>
  <c r="E314" i="1"/>
  <c r="F314" i="1" s="1"/>
  <c r="AS314" i="1"/>
  <c r="AR313" i="1"/>
  <c r="AT314" i="3" l="1"/>
  <c r="AV314" i="3"/>
  <c r="BR315" i="3"/>
  <c r="AU315" i="3"/>
  <c r="AV315" i="3" s="1"/>
  <c r="BR318" i="1"/>
  <c r="AU318" i="1"/>
  <c r="BO1098" i="1"/>
  <c r="BQ1097" i="1"/>
  <c r="AU1097" i="1" s="1"/>
  <c r="AV1097" i="1" s="1"/>
  <c r="BA95" i="1" s="1"/>
  <c r="BQ316" i="3"/>
  <c r="BO317" i="3"/>
  <c r="BO319" i="1"/>
  <c r="BQ319" i="1" s="1"/>
  <c r="G315" i="3"/>
  <c r="H315" i="3" s="1"/>
  <c r="E320" i="3"/>
  <c r="F320" i="3" s="1"/>
  <c r="AS319" i="3"/>
  <c r="AR318" i="3"/>
  <c r="G314" i="1"/>
  <c r="H314" i="1" s="1"/>
  <c r="E315" i="1"/>
  <c r="F315" i="1" s="1"/>
  <c r="AS315" i="1"/>
  <c r="AR314" i="1"/>
  <c r="BK29" i="3" l="1"/>
  <c r="AW315" i="3"/>
  <c r="BJ29" i="3"/>
  <c r="AW314" i="3"/>
  <c r="AT315" i="3"/>
  <c r="AT316" i="3" s="1"/>
  <c r="BR316" i="3"/>
  <c r="AU316" i="3"/>
  <c r="AV316" i="3" s="1"/>
  <c r="BR319" i="1"/>
  <c r="AU319" i="1"/>
  <c r="BO1099" i="1"/>
  <c r="BQ1098" i="1"/>
  <c r="AU1098" i="1" s="1"/>
  <c r="AV1098" i="1" s="1"/>
  <c r="BB95" i="1" s="1"/>
  <c r="BQ317" i="3"/>
  <c r="BO318" i="3"/>
  <c r="BO320" i="1"/>
  <c r="BQ320" i="1" s="1"/>
  <c r="G315" i="1"/>
  <c r="H315" i="1" s="1"/>
  <c r="G316" i="3"/>
  <c r="H316" i="3" s="1"/>
  <c r="AS320" i="3"/>
  <c r="AR319" i="3"/>
  <c r="E321" i="3"/>
  <c r="F321" i="3" s="1"/>
  <c r="E316" i="1"/>
  <c r="F316" i="1" s="1"/>
  <c r="AS316" i="1"/>
  <c r="AR315" i="1"/>
  <c r="BR317" i="3" l="1"/>
  <c r="AU317" i="3"/>
  <c r="AV317" i="3" s="1"/>
  <c r="AZ30" i="3"/>
  <c r="AW316" i="3"/>
  <c r="BL29" i="3"/>
  <c r="BM29" i="3"/>
  <c r="AP30" i="3" s="1"/>
  <c r="BR320" i="1"/>
  <c r="AU320" i="1"/>
  <c r="BO1100" i="1"/>
  <c r="BQ1099" i="1"/>
  <c r="AU1099" i="1" s="1"/>
  <c r="AV1099" i="1" s="1"/>
  <c r="BC95" i="1" s="1"/>
  <c r="BQ318" i="3"/>
  <c r="BO319" i="3"/>
  <c r="BO321" i="1"/>
  <c r="BQ321" i="1" s="1"/>
  <c r="G317" i="3"/>
  <c r="H317" i="3" s="1"/>
  <c r="E322" i="3"/>
  <c r="F322" i="3" s="1"/>
  <c r="AS321" i="3"/>
  <c r="AR320" i="3"/>
  <c r="G316" i="1"/>
  <c r="H316" i="1" s="1"/>
  <c r="E317" i="1"/>
  <c r="F317" i="1" s="1"/>
  <c r="AS317" i="1"/>
  <c r="AR316" i="1"/>
  <c r="BA30" i="3" l="1"/>
  <c r="AW317" i="3"/>
  <c r="AT317" i="3"/>
  <c r="BR318" i="3"/>
  <c r="AU318" i="3"/>
  <c r="BR321" i="1"/>
  <c r="AU321" i="1"/>
  <c r="BO1101" i="1"/>
  <c r="BQ1100" i="1"/>
  <c r="AU1100" i="1" s="1"/>
  <c r="AV1100" i="1" s="1"/>
  <c r="BD95" i="1" s="1"/>
  <c r="BQ319" i="3"/>
  <c r="BO320" i="3"/>
  <c r="BO322" i="1"/>
  <c r="BQ322" i="1" s="1"/>
  <c r="G318" i="3"/>
  <c r="H318" i="3" s="1"/>
  <c r="AS322" i="3"/>
  <c r="AR321" i="3"/>
  <c r="E323" i="3"/>
  <c r="F323" i="3" s="1"/>
  <c r="G317" i="1"/>
  <c r="H317" i="1" s="1"/>
  <c r="E318" i="1"/>
  <c r="F318" i="1" s="1"/>
  <c r="AS318" i="1"/>
  <c r="AR317" i="1"/>
  <c r="AT318" i="3" l="1"/>
  <c r="AV318" i="3"/>
  <c r="BR319" i="3"/>
  <c r="AU319" i="3"/>
  <c r="AV319" i="3" s="1"/>
  <c r="BR322" i="1"/>
  <c r="AU322" i="1"/>
  <c r="BQ1101" i="1"/>
  <c r="AU1101" i="1" s="1"/>
  <c r="AV1101" i="1" s="1"/>
  <c r="BE95" i="1" s="1"/>
  <c r="BO1102" i="1"/>
  <c r="BQ320" i="3"/>
  <c r="BO321" i="3"/>
  <c r="BO323" i="1"/>
  <c r="BQ323" i="1" s="1"/>
  <c r="G319" i="3"/>
  <c r="H319" i="3" s="1"/>
  <c r="AS323" i="3"/>
  <c r="AR322" i="3"/>
  <c r="E324" i="3"/>
  <c r="F324" i="3" s="1"/>
  <c r="G318" i="1"/>
  <c r="H318" i="1" s="1"/>
  <c r="E319" i="1"/>
  <c r="F319" i="1" s="1"/>
  <c r="AS319" i="1"/>
  <c r="AR318" i="1"/>
  <c r="BB30" i="3" l="1"/>
  <c r="AW318" i="3"/>
  <c r="AT319" i="3"/>
  <c r="BR320" i="3"/>
  <c r="AU320" i="3"/>
  <c r="BC30" i="3"/>
  <c r="AW319" i="3"/>
  <c r="BR323" i="1"/>
  <c r="AU323" i="1"/>
  <c r="BO1103" i="1"/>
  <c r="BQ1102" i="1"/>
  <c r="AU1102" i="1" s="1"/>
  <c r="AV1102" i="1" s="1"/>
  <c r="BF95" i="1" s="1"/>
  <c r="BQ321" i="3"/>
  <c r="BO322" i="3"/>
  <c r="BO324" i="1"/>
  <c r="BQ324" i="1" s="1"/>
  <c r="G320" i="3"/>
  <c r="H320" i="3" s="1"/>
  <c r="E325" i="3"/>
  <c r="F325" i="3" s="1"/>
  <c r="AS324" i="3"/>
  <c r="AR323" i="3"/>
  <c r="G319" i="1"/>
  <c r="H319" i="1" s="1"/>
  <c r="E320" i="1"/>
  <c r="F320" i="1" s="1"/>
  <c r="AS320" i="1"/>
  <c r="AR319" i="1"/>
  <c r="AT320" i="3" l="1"/>
  <c r="AV320" i="3"/>
  <c r="BR321" i="3"/>
  <c r="AU321" i="3"/>
  <c r="AV321" i="3" s="1"/>
  <c r="BR324" i="1"/>
  <c r="AU324" i="1"/>
  <c r="BO1104" i="1"/>
  <c r="BQ1103" i="1"/>
  <c r="AU1103" i="1" s="1"/>
  <c r="AV1103" i="1" s="1"/>
  <c r="BG95" i="1" s="1"/>
  <c r="BQ322" i="3"/>
  <c r="BO323" i="3"/>
  <c r="BO325" i="1"/>
  <c r="BQ325" i="1" s="1"/>
  <c r="G321" i="3"/>
  <c r="H321" i="3" s="1"/>
  <c r="E326" i="3"/>
  <c r="F326" i="3" s="1"/>
  <c r="AS325" i="3"/>
  <c r="AR324" i="3"/>
  <c r="G320" i="1"/>
  <c r="H320" i="1" s="1"/>
  <c r="E321" i="1"/>
  <c r="F321" i="1" s="1"/>
  <c r="AS321" i="1"/>
  <c r="AR320" i="1"/>
  <c r="BR322" i="3" l="1"/>
  <c r="AU322" i="3"/>
  <c r="AV322" i="3" s="1"/>
  <c r="BD30" i="3"/>
  <c r="AW320" i="3"/>
  <c r="BE30" i="3"/>
  <c r="AW321" i="3"/>
  <c r="AT321" i="3"/>
  <c r="AT322" i="3" s="1"/>
  <c r="BR325" i="1"/>
  <c r="AU325" i="1"/>
  <c r="BO1105" i="1"/>
  <c r="BQ1104" i="1"/>
  <c r="AU1104" i="1" s="1"/>
  <c r="AV1104" i="1" s="1"/>
  <c r="BH95" i="1" s="1"/>
  <c r="BQ323" i="3"/>
  <c r="BO324" i="3"/>
  <c r="BO326" i="1"/>
  <c r="BQ326" i="1" s="1"/>
  <c r="G322" i="3"/>
  <c r="H322" i="3" s="1"/>
  <c r="AS326" i="3"/>
  <c r="AR325" i="3"/>
  <c r="E327" i="3"/>
  <c r="F327" i="3" s="1"/>
  <c r="G321" i="1"/>
  <c r="H321" i="1" s="1"/>
  <c r="E322" i="1"/>
  <c r="F322" i="1" s="1"/>
  <c r="AS322" i="1"/>
  <c r="AR321" i="1"/>
  <c r="BR323" i="3" l="1"/>
  <c r="AU323" i="3"/>
  <c r="AV323" i="3" s="1"/>
  <c r="BF30" i="3"/>
  <c r="AW322" i="3"/>
  <c r="AT323" i="3"/>
  <c r="BR326" i="1"/>
  <c r="AU326" i="1"/>
  <c r="BO1106" i="1"/>
  <c r="BQ1105" i="1"/>
  <c r="AU1105" i="1" s="1"/>
  <c r="AV1105" i="1" s="1"/>
  <c r="BI95" i="1" s="1"/>
  <c r="BQ324" i="3"/>
  <c r="BO325" i="3"/>
  <c r="BO327" i="1"/>
  <c r="BQ327" i="1" s="1"/>
  <c r="G323" i="3"/>
  <c r="H323" i="3" s="1"/>
  <c r="AS327" i="3"/>
  <c r="AR326" i="3"/>
  <c r="E328" i="3"/>
  <c r="F328" i="3" s="1"/>
  <c r="G322" i="1"/>
  <c r="H322" i="1" s="1"/>
  <c r="E323" i="1"/>
  <c r="F323" i="1" s="1"/>
  <c r="AS323" i="1"/>
  <c r="AR322" i="1"/>
  <c r="BG30" i="3" l="1"/>
  <c r="AW323" i="3"/>
  <c r="BR324" i="3"/>
  <c r="AU324" i="3"/>
  <c r="BR327" i="1"/>
  <c r="AU327" i="1"/>
  <c r="BO1107" i="1"/>
  <c r="BQ1106" i="1"/>
  <c r="AU1106" i="1" s="1"/>
  <c r="AV1106" i="1" s="1"/>
  <c r="BJ95" i="1" s="1"/>
  <c r="BQ325" i="3"/>
  <c r="BO326" i="3"/>
  <c r="BO328" i="1"/>
  <c r="BQ328" i="1" s="1"/>
  <c r="G324" i="3"/>
  <c r="H324" i="3" s="1"/>
  <c r="E329" i="3"/>
  <c r="F329" i="3" s="1"/>
  <c r="AS328" i="3"/>
  <c r="AR327" i="3"/>
  <c r="G323" i="1"/>
  <c r="H323" i="1" s="1"/>
  <c r="E324" i="1"/>
  <c r="F324" i="1" s="1"/>
  <c r="AS324" i="1"/>
  <c r="AR323" i="1"/>
  <c r="AT324" i="3" l="1"/>
  <c r="AV324" i="3"/>
  <c r="BR325" i="3"/>
  <c r="AU325" i="3"/>
  <c r="AV325" i="3" s="1"/>
  <c r="BR328" i="1"/>
  <c r="AU328" i="1"/>
  <c r="BO1108" i="1"/>
  <c r="BQ1107" i="1"/>
  <c r="AU1107" i="1" s="1"/>
  <c r="AV1107" i="1" s="1"/>
  <c r="BK95" i="1" s="1"/>
  <c r="BL95" i="1" s="1"/>
  <c r="BQ326" i="3"/>
  <c r="BO327" i="3"/>
  <c r="BO329" i="1"/>
  <c r="BQ329" i="1" s="1"/>
  <c r="G325" i="3"/>
  <c r="H325" i="3" s="1"/>
  <c r="E330" i="3"/>
  <c r="F330" i="3" s="1"/>
  <c r="AS329" i="3"/>
  <c r="AR328" i="3"/>
  <c r="G324" i="1"/>
  <c r="H324" i="1" s="1"/>
  <c r="E325" i="1"/>
  <c r="F325" i="1" s="1"/>
  <c r="AS325" i="1"/>
  <c r="AR324" i="1"/>
  <c r="BR326" i="3" l="1"/>
  <c r="AU326" i="3"/>
  <c r="BI30" i="3"/>
  <c r="AW325" i="3"/>
  <c r="BH30" i="3"/>
  <c r="AW324" i="3"/>
  <c r="AT325" i="3"/>
  <c r="BR329" i="1"/>
  <c r="AU329" i="1"/>
  <c r="BO1109" i="1"/>
  <c r="BQ1108" i="1"/>
  <c r="AU1108" i="1" s="1"/>
  <c r="AV1108" i="1" s="1"/>
  <c r="AZ96" i="1" s="1"/>
  <c r="BQ327" i="3"/>
  <c r="BO328" i="3"/>
  <c r="BO330" i="1"/>
  <c r="BQ330" i="1" s="1"/>
  <c r="G326" i="3"/>
  <c r="H326" i="3" s="1"/>
  <c r="E331" i="3"/>
  <c r="F331" i="3" s="1"/>
  <c r="AS330" i="3"/>
  <c r="AR329" i="3"/>
  <c r="G325" i="1"/>
  <c r="H325" i="1" s="1"/>
  <c r="E326" i="1"/>
  <c r="F326" i="1" s="1"/>
  <c r="AS326" i="1"/>
  <c r="AR325" i="1"/>
  <c r="BR327" i="3" l="1"/>
  <c r="AU327" i="3"/>
  <c r="AV327" i="3" s="1"/>
  <c r="AV326" i="3"/>
  <c r="AT326" i="3"/>
  <c r="AT327" i="3" s="1"/>
  <c r="BR330" i="1"/>
  <c r="AU330" i="1"/>
  <c r="BO1110" i="1"/>
  <c r="BQ1109" i="1"/>
  <c r="AU1109" i="1" s="1"/>
  <c r="AV1109" i="1" s="1"/>
  <c r="BA96" i="1" s="1"/>
  <c r="BQ328" i="3"/>
  <c r="BO329" i="3"/>
  <c r="BO331" i="1"/>
  <c r="BQ331" i="1" s="1"/>
  <c r="G327" i="3"/>
  <c r="H327" i="3" s="1"/>
  <c r="E332" i="3"/>
  <c r="F332" i="3" s="1"/>
  <c r="AS331" i="3"/>
  <c r="AR330" i="3"/>
  <c r="G326" i="1"/>
  <c r="H326" i="1" s="1"/>
  <c r="E327" i="1"/>
  <c r="F327" i="1" s="1"/>
  <c r="AS327" i="1"/>
  <c r="AR326" i="1"/>
  <c r="BR328" i="3" l="1"/>
  <c r="AU328" i="3"/>
  <c r="BJ30" i="3"/>
  <c r="AW326" i="3"/>
  <c r="BK30" i="3"/>
  <c r="AW327" i="3"/>
  <c r="BR331" i="1"/>
  <c r="AU331" i="1"/>
  <c r="BO1111" i="1"/>
  <c r="BQ1110" i="1"/>
  <c r="AU1110" i="1" s="1"/>
  <c r="AV1110" i="1" s="1"/>
  <c r="BB96" i="1" s="1"/>
  <c r="BQ329" i="3"/>
  <c r="BO330" i="3"/>
  <c r="BO332" i="1"/>
  <c r="BQ332" i="1" s="1"/>
  <c r="G328" i="3"/>
  <c r="H328" i="3" s="1"/>
  <c r="AS332" i="3"/>
  <c r="AR331" i="3"/>
  <c r="E333" i="3"/>
  <c r="F333" i="3" s="1"/>
  <c r="G327" i="1"/>
  <c r="H327" i="1" s="1"/>
  <c r="E328" i="1"/>
  <c r="F328" i="1" s="1"/>
  <c r="AS328" i="1"/>
  <c r="AR327" i="1"/>
  <c r="BM30" i="3" l="1"/>
  <c r="AP31" i="3" s="1"/>
  <c r="BL30" i="3"/>
  <c r="AV328" i="3"/>
  <c r="AT328" i="3"/>
  <c r="BR329" i="3"/>
  <c r="AU329" i="3"/>
  <c r="AV329" i="3" s="1"/>
  <c r="BR332" i="1"/>
  <c r="AU332" i="1"/>
  <c r="BQ1111" i="1"/>
  <c r="AU1111" i="1" s="1"/>
  <c r="AV1111" i="1" s="1"/>
  <c r="BC96" i="1" s="1"/>
  <c r="BO1112" i="1"/>
  <c r="BQ330" i="3"/>
  <c r="BO331" i="3"/>
  <c r="BO333" i="1"/>
  <c r="BQ333" i="1" s="1"/>
  <c r="G329" i="3"/>
  <c r="H329" i="3" s="1"/>
  <c r="AS333" i="3"/>
  <c r="AR332" i="3"/>
  <c r="E334" i="3"/>
  <c r="F334" i="3" s="1"/>
  <c r="G328" i="1"/>
  <c r="H328" i="1" s="1"/>
  <c r="E329" i="1"/>
  <c r="F329" i="1" s="1"/>
  <c r="AS329" i="1"/>
  <c r="AR328" i="1"/>
  <c r="BA31" i="3" l="1"/>
  <c r="AW329" i="3"/>
  <c r="AT329" i="3"/>
  <c r="AZ31" i="3"/>
  <c r="AW328" i="3"/>
  <c r="BR330" i="3"/>
  <c r="AU330" i="3"/>
  <c r="AV330" i="3" s="1"/>
  <c r="BR333" i="1"/>
  <c r="AU333" i="1"/>
  <c r="BO1113" i="1"/>
  <c r="BQ1112" i="1"/>
  <c r="AU1112" i="1" s="1"/>
  <c r="AV1112" i="1" s="1"/>
  <c r="BD96" i="1" s="1"/>
  <c r="BQ331" i="3"/>
  <c r="BO332" i="3"/>
  <c r="BO334" i="1"/>
  <c r="BQ334" i="1" s="1"/>
  <c r="G330" i="3"/>
  <c r="H330" i="3" s="1"/>
  <c r="AS334" i="3"/>
  <c r="AR333" i="3"/>
  <c r="E335" i="3"/>
  <c r="F335" i="3" s="1"/>
  <c r="G329" i="1"/>
  <c r="H329" i="1" s="1"/>
  <c r="E330" i="1"/>
  <c r="F330" i="1" s="1"/>
  <c r="AS330" i="1"/>
  <c r="AR329" i="1"/>
  <c r="BR331" i="3" l="1"/>
  <c r="AU331" i="3"/>
  <c r="AV331" i="3" s="1"/>
  <c r="BB31" i="3"/>
  <c r="AW330" i="3"/>
  <c r="AT330" i="3"/>
  <c r="AT331" i="3" s="1"/>
  <c r="BR334" i="1"/>
  <c r="AU334" i="1"/>
  <c r="BO1114" i="1"/>
  <c r="BQ1113" i="1"/>
  <c r="AU1113" i="1" s="1"/>
  <c r="AV1113" i="1" s="1"/>
  <c r="BE96" i="1" s="1"/>
  <c r="BQ332" i="3"/>
  <c r="BO333" i="3"/>
  <c r="BO335" i="1"/>
  <c r="BQ335" i="1" s="1"/>
  <c r="G331" i="3"/>
  <c r="H331" i="3" s="1"/>
  <c r="AS335" i="3"/>
  <c r="AR334" i="3"/>
  <c r="E336" i="3"/>
  <c r="F336" i="3" s="1"/>
  <c r="G330" i="1"/>
  <c r="H330" i="1" s="1"/>
  <c r="E331" i="1"/>
  <c r="F331" i="1" s="1"/>
  <c r="AS331" i="1"/>
  <c r="AR330" i="1"/>
  <c r="BR332" i="3" l="1"/>
  <c r="AU332" i="3"/>
  <c r="BC31" i="3"/>
  <c r="AW331" i="3"/>
  <c r="BR335" i="1"/>
  <c r="AU335" i="1"/>
  <c r="BO1115" i="1"/>
  <c r="BQ1114" i="1"/>
  <c r="AU1114" i="1" s="1"/>
  <c r="AV1114" i="1" s="1"/>
  <c r="BF96" i="1" s="1"/>
  <c r="BQ333" i="3"/>
  <c r="BO334" i="3"/>
  <c r="BO336" i="1"/>
  <c r="BQ336" i="1" s="1"/>
  <c r="G332" i="3"/>
  <c r="H332" i="3" s="1"/>
  <c r="AS336" i="3"/>
  <c r="AR335" i="3"/>
  <c r="E337" i="3"/>
  <c r="F337" i="3" s="1"/>
  <c r="G331" i="1"/>
  <c r="H331" i="1" s="1"/>
  <c r="E332" i="1"/>
  <c r="F332" i="1" s="1"/>
  <c r="AS332" i="1"/>
  <c r="AR331" i="1"/>
  <c r="AT332" i="3" l="1"/>
  <c r="AV332" i="3"/>
  <c r="BR333" i="3"/>
  <c r="AU333" i="3"/>
  <c r="AV333" i="3" s="1"/>
  <c r="BR336" i="1"/>
  <c r="AU336" i="1"/>
  <c r="BO1116" i="1"/>
  <c r="BQ1115" i="1"/>
  <c r="AU1115" i="1" s="1"/>
  <c r="AV1115" i="1" s="1"/>
  <c r="BG96" i="1" s="1"/>
  <c r="BQ334" i="3"/>
  <c r="BO335" i="3"/>
  <c r="BO337" i="1"/>
  <c r="BQ337" i="1" s="1"/>
  <c r="G333" i="3"/>
  <c r="H333" i="3" s="1"/>
  <c r="E338" i="3"/>
  <c r="F338" i="3" s="1"/>
  <c r="AS337" i="3"/>
  <c r="AR336" i="3"/>
  <c r="G332" i="1"/>
  <c r="H332" i="1" s="1"/>
  <c r="E333" i="1"/>
  <c r="F333" i="1" s="1"/>
  <c r="AS333" i="1"/>
  <c r="AR332" i="1"/>
  <c r="BE31" i="3" l="1"/>
  <c r="AW333" i="3"/>
  <c r="BD31" i="3"/>
  <c r="AW332" i="3"/>
  <c r="AT333" i="3"/>
  <c r="BR334" i="3"/>
  <c r="AU334" i="3"/>
  <c r="BR337" i="1"/>
  <c r="AU337" i="1"/>
  <c r="BO1117" i="1"/>
  <c r="BQ1116" i="1"/>
  <c r="AU1116" i="1" s="1"/>
  <c r="AV1116" i="1" s="1"/>
  <c r="BH96" i="1" s="1"/>
  <c r="BQ335" i="3"/>
  <c r="BO336" i="3"/>
  <c r="BO338" i="1"/>
  <c r="BQ338" i="1" s="1"/>
  <c r="G334" i="3"/>
  <c r="H334" i="3" s="1"/>
  <c r="AS338" i="3"/>
  <c r="AR337" i="3"/>
  <c r="E339" i="3"/>
  <c r="F339" i="3" s="1"/>
  <c r="G333" i="1"/>
  <c r="H333" i="1" s="1"/>
  <c r="E334" i="1"/>
  <c r="F334" i="1" s="1"/>
  <c r="AS334" i="1"/>
  <c r="AR333" i="1"/>
  <c r="BR335" i="3" l="1"/>
  <c r="AU335" i="3"/>
  <c r="AV335" i="3" s="1"/>
  <c r="AT334" i="3"/>
  <c r="AT335" i="3" s="1"/>
  <c r="AV334" i="3"/>
  <c r="BR338" i="1"/>
  <c r="AU338" i="1"/>
  <c r="BQ1117" i="1"/>
  <c r="AU1117" i="1" s="1"/>
  <c r="AV1117" i="1" s="1"/>
  <c r="BI96" i="1" s="1"/>
  <c r="BO1118" i="1"/>
  <c r="BQ336" i="3"/>
  <c r="BO337" i="3"/>
  <c r="BO339" i="1"/>
  <c r="BQ339" i="1" s="1"/>
  <c r="G335" i="3"/>
  <c r="H335" i="3" s="1"/>
  <c r="E340" i="3"/>
  <c r="F340" i="3" s="1"/>
  <c r="AS339" i="3"/>
  <c r="AR338" i="3"/>
  <c r="G334" i="1"/>
  <c r="H334" i="1" s="1"/>
  <c r="E335" i="1"/>
  <c r="F335" i="1" s="1"/>
  <c r="AS335" i="1"/>
  <c r="AR334" i="1"/>
  <c r="BF31" i="3" l="1"/>
  <c r="AW334" i="3"/>
  <c r="AT336" i="3"/>
  <c r="BG31" i="3"/>
  <c r="AW335" i="3"/>
  <c r="BR336" i="3"/>
  <c r="AU336" i="3"/>
  <c r="AV336" i="3" s="1"/>
  <c r="BR339" i="1"/>
  <c r="AU339" i="1"/>
  <c r="BO1119" i="1"/>
  <c r="BQ1118" i="1"/>
  <c r="AU1118" i="1" s="1"/>
  <c r="AV1118" i="1" s="1"/>
  <c r="BJ96" i="1" s="1"/>
  <c r="BQ337" i="3"/>
  <c r="BO338" i="3"/>
  <c r="BO340" i="1"/>
  <c r="BQ340" i="1" s="1"/>
  <c r="G336" i="3"/>
  <c r="H336" i="3" s="1"/>
  <c r="AS340" i="3"/>
  <c r="AR339" i="3"/>
  <c r="E341" i="3"/>
  <c r="F341" i="3" s="1"/>
  <c r="G335" i="1"/>
  <c r="H335" i="1" s="1"/>
  <c r="E336" i="1"/>
  <c r="F336" i="1" s="1"/>
  <c r="AS336" i="1"/>
  <c r="AR335" i="1"/>
  <c r="BR337" i="3" l="1"/>
  <c r="AU337" i="3"/>
  <c r="AV337" i="3" s="1"/>
  <c r="BH31" i="3"/>
  <c r="AW336" i="3"/>
  <c r="BR340" i="1"/>
  <c r="AU340" i="1"/>
  <c r="BO1120" i="1"/>
  <c r="BQ1119" i="1"/>
  <c r="AU1119" i="1" s="1"/>
  <c r="AV1119" i="1" s="1"/>
  <c r="BK96" i="1" s="1"/>
  <c r="BL96" i="1" s="1"/>
  <c r="BQ338" i="3"/>
  <c r="BO339" i="3"/>
  <c r="BO341" i="1"/>
  <c r="BQ341" i="1" s="1"/>
  <c r="G337" i="3"/>
  <c r="H337" i="3" s="1"/>
  <c r="E342" i="3"/>
  <c r="F342" i="3" s="1"/>
  <c r="AS341" i="3"/>
  <c r="AR340" i="3"/>
  <c r="G336" i="1"/>
  <c r="H336" i="1" s="1"/>
  <c r="E337" i="1"/>
  <c r="F337" i="1" s="1"/>
  <c r="AS337" i="1"/>
  <c r="AR336" i="1"/>
  <c r="AT337" i="3" l="1"/>
  <c r="BI31" i="3"/>
  <c r="AW337" i="3"/>
  <c r="BR338" i="3"/>
  <c r="AU338" i="3"/>
  <c r="BR341" i="1"/>
  <c r="AU341" i="1"/>
  <c r="BO1121" i="1"/>
  <c r="BQ1120" i="1"/>
  <c r="AU1120" i="1" s="1"/>
  <c r="AV1120" i="1" s="1"/>
  <c r="AZ97" i="1" s="1"/>
  <c r="BQ339" i="3"/>
  <c r="BO340" i="3"/>
  <c r="BO342" i="1"/>
  <c r="BQ342" i="1" s="1"/>
  <c r="G338" i="3"/>
  <c r="H338" i="3" s="1"/>
  <c r="E343" i="3"/>
  <c r="F343" i="3" s="1"/>
  <c r="AS342" i="3"/>
  <c r="AR341" i="3"/>
  <c r="G337" i="1"/>
  <c r="H337" i="1" s="1"/>
  <c r="E338" i="1"/>
  <c r="F338" i="1" s="1"/>
  <c r="AS338" i="1"/>
  <c r="AR337" i="1"/>
  <c r="AV338" i="3" l="1"/>
  <c r="AT338" i="3"/>
  <c r="BR339" i="3"/>
  <c r="AU339" i="3"/>
  <c r="AV339" i="3" s="1"/>
  <c r="BR342" i="1"/>
  <c r="AU342" i="1"/>
  <c r="BO1122" i="1"/>
  <c r="BQ1121" i="1"/>
  <c r="AU1121" i="1" s="1"/>
  <c r="AV1121" i="1" s="1"/>
  <c r="BA97" i="1" s="1"/>
  <c r="BQ340" i="3"/>
  <c r="BO341" i="3"/>
  <c r="BO343" i="1"/>
  <c r="BQ343" i="1" s="1"/>
  <c r="G339" i="3"/>
  <c r="H339" i="3" s="1"/>
  <c r="AS343" i="3"/>
  <c r="AR342" i="3"/>
  <c r="E344" i="3"/>
  <c r="F344" i="3" s="1"/>
  <c r="G338" i="1"/>
  <c r="H338" i="1" s="1"/>
  <c r="E339" i="1"/>
  <c r="F339" i="1" s="1"/>
  <c r="AS339" i="1"/>
  <c r="AR338" i="1"/>
  <c r="BK31" i="3" l="1"/>
  <c r="AW339" i="3"/>
  <c r="BR340" i="3"/>
  <c r="AU340" i="3"/>
  <c r="AT339" i="3"/>
  <c r="BJ31" i="3"/>
  <c r="AW338" i="3"/>
  <c r="BR343" i="1"/>
  <c r="AU343" i="1"/>
  <c r="BO1123" i="1"/>
  <c r="BQ1122" i="1"/>
  <c r="AU1122" i="1" s="1"/>
  <c r="AV1122" i="1" s="1"/>
  <c r="BB97" i="1" s="1"/>
  <c r="BQ341" i="3"/>
  <c r="BO342" i="3"/>
  <c r="BO344" i="1"/>
  <c r="BQ344" i="1" s="1"/>
  <c r="G340" i="3"/>
  <c r="H340" i="3" s="1"/>
  <c r="AS344" i="3"/>
  <c r="AR343" i="3"/>
  <c r="E345" i="3"/>
  <c r="F345" i="3" s="1"/>
  <c r="G339" i="1"/>
  <c r="H339" i="1" s="1"/>
  <c r="E340" i="1"/>
  <c r="F340" i="1" s="1"/>
  <c r="AS340" i="1"/>
  <c r="AR339" i="1"/>
  <c r="BL31" i="3" l="1"/>
  <c r="AT340" i="3"/>
  <c r="AV340" i="3"/>
  <c r="BR341" i="3"/>
  <c r="AU341" i="3"/>
  <c r="AV341" i="3" s="1"/>
  <c r="BM31" i="3"/>
  <c r="AP32" i="3" s="1"/>
  <c r="BR344" i="1"/>
  <c r="AU344" i="1"/>
  <c r="BQ1123" i="1"/>
  <c r="AU1123" i="1" s="1"/>
  <c r="AV1123" i="1" s="1"/>
  <c r="BC97" i="1" s="1"/>
  <c r="BO1124" i="1"/>
  <c r="BQ342" i="3"/>
  <c r="BO343" i="3"/>
  <c r="BO345" i="1"/>
  <c r="BQ345" i="1" s="1"/>
  <c r="G341" i="3"/>
  <c r="H341" i="3" s="1"/>
  <c r="AS345" i="3"/>
  <c r="AR344" i="3"/>
  <c r="E346" i="3"/>
  <c r="F346" i="3" s="1"/>
  <c r="G340" i="1"/>
  <c r="H340" i="1" s="1"/>
  <c r="E341" i="1"/>
  <c r="F341" i="1" s="1"/>
  <c r="AS341" i="1"/>
  <c r="AR340" i="1"/>
  <c r="BA32" i="3" l="1"/>
  <c r="AW341" i="3"/>
  <c r="AZ32" i="3"/>
  <c r="AW340" i="3"/>
  <c r="BR342" i="3"/>
  <c r="AU342" i="3"/>
  <c r="AV342" i="3" s="1"/>
  <c r="AT341" i="3"/>
  <c r="BR345" i="1"/>
  <c r="AU345" i="1"/>
  <c r="BO1125" i="1"/>
  <c r="BQ1124" i="1"/>
  <c r="AU1124" i="1" s="1"/>
  <c r="AV1124" i="1" s="1"/>
  <c r="BD97" i="1" s="1"/>
  <c r="BQ343" i="3"/>
  <c r="BO344" i="3"/>
  <c r="BO346" i="1"/>
  <c r="BQ346" i="1" s="1"/>
  <c r="G342" i="3"/>
  <c r="H342" i="3" s="1"/>
  <c r="AS346" i="3"/>
  <c r="AR345" i="3"/>
  <c r="E347" i="3"/>
  <c r="F347" i="3" s="1"/>
  <c r="G341" i="1"/>
  <c r="H341" i="1" s="1"/>
  <c r="E342" i="1"/>
  <c r="F342" i="1" s="1"/>
  <c r="AS342" i="1"/>
  <c r="AR341" i="1"/>
  <c r="AT342" i="3" l="1"/>
  <c r="BR343" i="3"/>
  <c r="AU343" i="3"/>
  <c r="AV343" i="3" s="1"/>
  <c r="BB32" i="3"/>
  <c r="AW342" i="3"/>
  <c r="BR346" i="1"/>
  <c r="AU346" i="1"/>
  <c r="BO1126" i="1"/>
  <c r="BQ1125" i="1"/>
  <c r="AU1125" i="1" s="1"/>
  <c r="AV1125" i="1" s="1"/>
  <c r="BE97" i="1" s="1"/>
  <c r="BQ344" i="3"/>
  <c r="BO345" i="3"/>
  <c r="BO347" i="1"/>
  <c r="BQ347" i="1" s="1"/>
  <c r="G343" i="3"/>
  <c r="H343" i="3" s="1"/>
  <c r="E348" i="3"/>
  <c r="F348" i="3" s="1"/>
  <c r="AS347" i="3"/>
  <c r="AR346" i="3"/>
  <c r="G342" i="1"/>
  <c r="H342" i="1" s="1"/>
  <c r="E343" i="1"/>
  <c r="F343" i="1" s="1"/>
  <c r="AS343" i="1"/>
  <c r="AR342" i="1"/>
  <c r="BR344" i="3" l="1"/>
  <c r="AU344" i="3"/>
  <c r="BC32" i="3"/>
  <c r="AW343" i="3"/>
  <c r="AT343" i="3"/>
  <c r="BR347" i="1"/>
  <c r="AU347" i="1"/>
  <c r="BO1127" i="1"/>
  <c r="BQ1126" i="1"/>
  <c r="AU1126" i="1" s="1"/>
  <c r="AV1126" i="1" s="1"/>
  <c r="BF97" i="1" s="1"/>
  <c r="BQ345" i="3"/>
  <c r="BO346" i="3"/>
  <c r="BO348" i="1"/>
  <c r="BQ348" i="1" s="1"/>
  <c r="G344" i="3"/>
  <c r="H344" i="3" s="1"/>
  <c r="AS348" i="3"/>
  <c r="AR347" i="3"/>
  <c r="E349" i="3"/>
  <c r="F349" i="3" s="1"/>
  <c r="G343" i="1"/>
  <c r="H343" i="1" s="1"/>
  <c r="E344" i="1"/>
  <c r="F344" i="1" s="1"/>
  <c r="AS344" i="1"/>
  <c r="AR343" i="1"/>
  <c r="AT344" i="3" l="1"/>
  <c r="AV344" i="3"/>
  <c r="BR345" i="3"/>
  <c r="AU345" i="3"/>
  <c r="AV345" i="3" s="1"/>
  <c r="BR348" i="1"/>
  <c r="AU348" i="1"/>
  <c r="BQ1127" i="1"/>
  <c r="AU1127" i="1" s="1"/>
  <c r="AV1127" i="1" s="1"/>
  <c r="BG97" i="1" s="1"/>
  <c r="BO1128" i="1"/>
  <c r="BQ346" i="3"/>
  <c r="BO347" i="3"/>
  <c r="BO349" i="1"/>
  <c r="BQ349" i="1" s="1"/>
  <c r="G345" i="3"/>
  <c r="H345" i="3" s="1"/>
  <c r="AS349" i="3"/>
  <c r="AR348" i="3"/>
  <c r="E350" i="3"/>
  <c r="F350" i="3" s="1"/>
  <c r="G344" i="1"/>
  <c r="H344" i="1" s="1"/>
  <c r="E345" i="1"/>
  <c r="F345" i="1" s="1"/>
  <c r="AS345" i="1"/>
  <c r="AR344" i="1"/>
  <c r="BE32" i="3" l="1"/>
  <c r="AW345" i="3"/>
  <c r="BD32" i="3"/>
  <c r="AW344" i="3"/>
  <c r="AT345" i="3"/>
  <c r="BR346" i="3"/>
  <c r="AU346" i="3"/>
  <c r="BR349" i="1"/>
  <c r="AU349" i="1"/>
  <c r="BO1129" i="1"/>
  <c r="BQ1128" i="1"/>
  <c r="AU1128" i="1" s="1"/>
  <c r="AV1128" i="1" s="1"/>
  <c r="BH97" i="1" s="1"/>
  <c r="BQ347" i="3"/>
  <c r="BO348" i="3"/>
  <c r="BO350" i="1"/>
  <c r="BQ350" i="1" s="1"/>
  <c r="G346" i="3"/>
  <c r="H346" i="3" s="1"/>
  <c r="AS350" i="3"/>
  <c r="AR349" i="3"/>
  <c r="E351" i="3"/>
  <c r="F351" i="3" s="1"/>
  <c r="G345" i="1"/>
  <c r="H345" i="1" s="1"/>
  <c r="E346" i="1"/>
  <c r="F346" i="1" s="1"/>
  <c r="AS346" i="1"/>
  <c r="AR345" i="1"/>
  <c r="BR347" i="3" l="1"/>
  <c r="AU347" i="3"/>
  <c r="AV347" i="3" s="1"/>
  <c r="AT346" i="3"/>
  <c r="AT347" i="3" s="1"/>
  <c r="AV346" i="3"/>
  <c r="BR350" i="1"/>
  <c r="AU350" i="1"/>
  <c r="BO1130" i="1"/>
  <c r="BQ1129" i="1"/>
  <c r="AU1129" i="1" s="1"/>
  <c r="AV1129" i="1" s="1"/>
  <c r="BI97" i="1" s="1"/>
  <c r="BQ348" i="3"/>
  <c r="BO349" i="3"/>
  <c r="BO351" i="1"/>
  <c r="BQ351" i="1" s="1"/>
  <c r="G347" i="3"/>
  <c r="H347" i="3" s="1"/>
  <c r="E352" i="3"/>
  <c r="F352" i="3" s="1"/>
  <c r="AS351" i="3"/>
  <c r="AR350" i="3"/>
  <c r="G346" i="1"/>
  <c r="H346" i="1" s="1"/>
  <c r="E347" i="1"/>
  <c r="F347" i="1" s="1"/>
  <c r="AS347" i="1"/>
  <c r="AR346" i="1"/>
  <c r="AW346" i="3" l="1"/>
  <c r="BF32" i="3"/>
  <c r="BG32" i="3"/>
  <c r="AW347" i="3"/>
  <c r="BR348" i="3"/>
  <c r="AU348" i="3"/>
  <c r="BR351" i="1"/>
  <c r="AU351" i="1"/>
  <c r="BO1131" i="1"/>
  <c r="BQ1130" i="1"/>
  <c r="AU1130" i="1" s="1"/>
  <c r="AV1130" i="1" s="1"/>
  <c r="BJ97" i="1" s="1"/>
  <c r="BQ349" i="3"/>
  <c r="BO350" i="3"/>
  <c r="BO352" i="1"/>
  <c r="BQ352" i="1" s="1"/>
  <c r="G348" i="3"/>
  <c r="H348" i="3" s="1"/>
  <c r="E353" i="3"/>
  <c r="F353" i="3" s="1"/>
  <c r="AS352" i="3"/>
  <c r="AR351" i="3"/>
  <c r="G347" i="1"/>
  <c r="H347" i="1" s="1"/>
  <c r="E348" i="1"/>
  <c r="F348" i="1" s="1"/>
  <c r="AS348" i="1"/>
  <c r="AR347" i="1"/>
  <c r="AV348" i="3" l="1"/>
  <c r="AT348" i="3"/>
  <c r="BR349" i="3"/>
  <c r="AU349" i="3"/>
  <c r="AV349" i="3" s="1"/>
  <c r="BR352" i="1"/>
  <c r="AU352" i="1"/>
  <c r="BO1132" i="1"/>
  <c r="BQ1131" i="1"/>
  <c r="AU1131" i="1" s="1"/>
  <c r="AV1131" i="1" s="1"/>
  <c r="BK97" i="1" s="1"/>
  <c r="BL97" i="1" s="1"/>
  <c r="BQ350" i="3"/>
  <c r="BO351" i="3"/>
  <c r="BO353" i="1"/>
  <c r="BQ353" i="1" s="1"/>
  <c r="G349" i="3"/>
  <c r="H349" i="3" s="1"/>
  <c r="AS353" i="3"/>
  <c r="AR352" i="3"/>
  <c r="E354" i="3"/>
  <c r="F354" i="3" s="1"/>
  <c r="G348" i="1"/>
  <c r="H348" i="1" s="1"/>
  <c r="E349" i="1"/>
  <c r="F349" i="1" s="1"/>
  <c r="AS349" i="1"/>
  <c r="AR348" i="1"/>
  <c r="BR350" i="3" l="1"/>
  <c r="AU350" i="3"/>
  <c r="BI32" i="3"/>
  <c r="AW349" i="3"/>
  <c r="AT349" i="3"/>
  <c r="BH32" i="3"/>
  <c r="AW348" i="3"/>
  <c r="BR353" i="1"/>
  <c r="AU353" i="1"/>
  <c r="BO1133" i="1"/>
  <c r="BQ1132" i="1"/>
  <c r="AU1132" i="1" s="1"/>
  <c r="AV1132" i="1" s="1"/>
  <c r="AZ98" i="1" s="1"/>
  <c r="BQ351" i="3"/>
  <c r="BO352" i="3"/>
  <c r="BO354" i="1"/>
  <c r="BQ354" i="1" s="1"/>
  <c r="G350" i="3"/>
  <c r="H350" i="3" s="1"/>
  <c r="E355" i="3"/>
  <c r="F355" i="3" s="1"/>
  <c r="AS354" i="3"/>
  <c r="AR353" i="3"/>
  <c r="G349" i="1"/>
  <c r="H349" i="1" s="1"/>
  <c r="E350" i="1"/>
  <c r="F350" i="1" s="1"/>
  <c r="AS350" i="1"/>
  <c r="AR349" i="1"/>
  <c r="AV350" i="3" l="1"/>
  <c r="AT350" i="3"/>
  <c r="BR351" i="3"/>
  <c r="AU351" i="3"/>
  <c r="AV351" i="3" s="1"/>
  <c r="BR354" i="1"/>
  <c r="AU354" i="1"/>
  <c r="BQ1133" i="1"/>
  <c r="AU1133" i="1" s="1"/>
  <c r="AV1133" i="1" s="1"/>
  <c r="BA98" i="1" s="1"/>
  <c r="BO1134" i="1"/>
  <c r="BQ352" i="3"/>
  <c r="BO353" i="3"/>
  <c r="BO355" i="1"/>
  <c r="BQ355" i="1" s="1"/>
  <c r="G351" i="3"/>
  <c r="H351" i="3" s="1"/>
  <c r="AS355" i="3"/>
  <c r="AR354" i="3"/>
  <c r="E356" i="3"/>
  <c r="F356" i="3" s="1"/>
  <c r="G350" i="1"/>
  <c r="H350" i="1" s="1"/>
  <c r="E351" i="1"/>
  <c r="F351" i="1" s="1"/>
  <c r="AS351" i="1"/>
  <c r="AR350" i="1"/>
  <c r="BR352" i="3" l="1"/>
  <c r="AU352" i="3"/>
  <c r="AV352" i="3" s="1"/>
  <c r="BK32" i="3"/>
  <c r="AW351" i="3"/>
  <c r="AT351" i="3"/>
  <c r="AT352" i="3" s="1"/>
  <c r="BJ32" i="3"/>
  <c r="AW350" i="3"/>
  <c r="BR355" i="1"/>
  <c r="AU355" i="1"/>
  <c r="BO1135" i="1"/>
  <c r="BQ1134" i="1"/>
  <c r="AU1134" i="1" s="1"/>
  <c r="AV1134" i="1" s="1"/>
  <c r="BB98" i="1" s="1"/>
  <c r="BQ353" i="3"/>
  <c r="BO354" i="3"/>
  <c r="BO356" i="1"/>
  <c r="BQ356" i="1" s="1"/>
  <c r="G352" i="3"/>
  <c r="H352" i="3" s="1"/>
  <c r="AS356" i="3"/>
  <c r="AR355" i="3"/>
  <c r="E357" i="3"/>
  <c r="F357" i="3" s="1"/>
  <c r="G351" i="1"/>
  <c r="H351" i="1" s="1"/>
  <c r="E352" i="1"/>
  <c r="F352" i="1" s="1"/>
  <c r="AS352" i="1"/>
  <c r="AR351" i="1"/>
  <c r="BM32" i="3" l="1"/>
  <c r="AP33" i="3" s="1"/>
  <c r="BR353" i="3"/>
  <c r="AU353" i="3"/>
  <c r="AV353" i="3" s="1"/>
  <c r="BL32" i="3"/>
  <c r="AZ33" i="3"/>
  <c r="AW352" i="3"/>
  <c r="AT353" i="3"/>
  <c r="BR356" i="1"/>
  <c r="AU356" i="1"/>
  <c r="BO1136" i="1"/>
  <c r="BQ1135" i="1"/>
  <c r="AU1135" i="1" s="1"/>
  <c r="AV1135" i="1" s="1"/>
  <c r="BC98" i="1" s="1"/>
  <c r="BQ354" i="3"/>
  <c r="BO355" i="3"/>
  <c r="BO357" i="1"/>
  <c r="BQ357" i="1" s="1"/>
  <c r="G353" i="3"/>
  <c r="H353" i="3" s="1"/>
  <c r="E358" i="3"/>
  <c r="F358" i="3" s="1"/>
  <c r="AS357" i="3"/>
  <c r="AR356" i="3"/>
  <c r="G352" i="1"/>
  <c r="H352" i="1" s="1"/>
  <c r="E353" i="1"/>
  <c r="F353" i="1" s="1"/>
  <c r="AS353" i="1"/>
  <c r="AR352" i="1"/>
  <c r="BA33" i="3" l="1"/>
  <c r="AW353" i="3"/>
  <c r="BR354" i="3"/>
  <c r="AU354" i="3"/>
  <c r="BR357" i="1"/>
  <c r="AU357" i="1"/>
  <c r="BO1137" i="1"/>
  <c r="BQ1136" i="1"/>
  <c r="AU1136" i="1" s="1"/>
  <c r="AV1136" i="1" s="1"/>
  <c r="BD98" i="1" s="1"/>
  <c r="BQ355" i="3"/>
  <c r="BO356" i="3"/>
  <c r="BO358" i="1"/>
  <c r="BQ358" i="1" s="1"/>
  <c r="G354" i="3"/>
  <c r="H354" i="3" s="1"/>
  <c r="AS358" i="3"/>
  <c r="AR357" i="3"/>
  <c r="E359" i="3"/>
  <c r="F359" i="3" s="1"/>
  <c r="G353" i="1"/>
  <c r="H353" i="1" s="1"/>
  <c r="E354" i="1"/>
  <c r="F354" i="1" s="1"/>
  <c r="AS354" i="1"/>
  <c r="AR353" i="1"/>
  <c r="AT354" i="3" l="1"/>
  <c r="AV354" i="3"/>
  <c r="BR355" i="3"/>
  <c r="AU355" i="3"/>
  <c r="AV355" i="3" s="1"/>
  <c r="BR358" i="1"/>
  <c r="AU358" i="1"/>
  <c r="BO1138" i="1"/>
  <c r="BQ1137" i="1"/>
  <c r="AU1137" i="1" s="1"/>
  <c r="AV1137" i="1" s="1"/>
  <c r="BE98" i="1" s="1"/>
  <c r="BQ356" i="3"/>
  <c r="BO357" i="3"/>
  <c r="BO359" i="1"/>
  <c r="BQ359" i="1" s="1"/>
  <c r="G355" i="3"/>
  <c r="H355" i="3" s="1"/>
  <c r="E360" i="3"/>
  <c r="F360" i="3" s="1"/>
  <c r="AS359" i="3"/>
  <c r="AR358" i="3"/>
  <c r="G354" i="1"/>
  <c r="H354" i="1" s="1"/>
  <c r="E355" i="1"/>
  <c r="F355" i="1" s="1"/>
  <c r="AS355" i="1"/>
  <c r="AR354" i="1"/>
  <c r="BC33" i="3" l="1"/>
  <c r="AW355" i="3"/>
  <c r="BR356" i="3"/>
  <c r="AU356" i="3"/>
  <c r="AV356" i="3" s="1"/>
  <c r="BB33" i="3"/>
  <c r="AW354" i="3"/>
  <c r="AT355" i="3"/>
  <c r="AT356" i="3" s="1"/>
  <c r="BR359" i="1"/>
  <c r="AU359" i="1"/>
  <c r="BO1139" i="1"/>
  <c r="BQ1138" i="1"/>
  <c r="AU1138" i="1" s="1"/>
  <c r="AV1138" i="1" s="1"/>
  <c r="BF98" i="1" s="1"/>
  <c r="BQ357" i="3"/>
  <c r="BO358" i="3"/>
  <c r="BO360" i="1"/>
  <c r="BQ360" i="1" s="1"/>
  <c r="G356" i="3"/>
  <c r="H356" i="3" s="1"/>
  <c r="E361" i="3"/>
  <c r="F361" i="3" s="1"/>
  <c r="AS360" i="3"/>
  <c r="AR359" i="3"/>
  <c r="G355" i="1"/>
  <c r="H355" i="1" s="1"/>
  <c r="E356" i="1"/>
  <c r="F356" i="1" s="1"/>
  <c r="AS356" i="1"/>
  <c r="AR355" i="1"/>
  <c r="BR357" i="3" l="1"/>
  <c r="AU357" i="3"/>
  <c r="AV357" i="3" s="1"/>
  <c r="BD33" i="3"/>
  <c r="AW356" i="3"/>
  <c r="BR360" i="1"/>
  <c r="AU360" i="1"/>
  <c r="BQ1139" i="1"/>
  <c r="AU1139" i="1" s="1"/>
  <c r="AV1139" i="1" s="1"/>
  <c r="BG98" i="1" s="1"/>
  <c r="BO1140" i="1"/>
  <c r="BQ358" i="3"/>
  <c r="BO359" i="3"/>
  <c r="BO361" i="1"/>
  <c r="BQ361" i="1" s="1"/>
  <c r="G357" i="3"/>
  <c r="H357" i="3" s="1"/>
  <c r="AS361" i="3"/>
  <c r="AR360" i="3"/>
  <c r="E362" i="3"/>
  <c r="F362" i="3" s="1"/>
  <c r="G356" i="1"/>
  <c r="H356" i="1" s="1"/>
  <c r="E357" i="1"/>
  <c r="F357" i="1" s="1"/>
  <c r="AS357" i="1"/>
  <c r="AR356" i="1"/>
  <c r="BR358" i="3" l="1"/>
  <c r="AU358" i="3"/>
  <c r="BE33" i="3"/>
  <c r="AW357" i="3"/>
  <c r="AT357" i="3"/>
  <c r="BR361" i="1"/>
  <c r="AU361" i="1"/>
  <c r="BO1141" i="1"/>
  <c r="BQ1140" i="1"/>
  <c r="AU1140" i="1" s="1"/>
  <c r="AV1140" i="1" s="1"/>
  <c r="BH98" i="1" s="1"/>
  <c r="BQ359" i="3"/>
  <c r="BO360" i="3"/>
  <c r="BO362" i="1"/>
  <c r="BQ362" i="1" s="1"/>
  <c r="G358" i="3"/>
  <c r="H358" i="3" s="1"/>
  <c r="AS362" i="3"/>
  <c r="AR361" i="3"/>
  <c r="E363" i="3"/>
  <c r="F363" i="3" s="1"/>
  <c r="G357" i="1"/>
  <c r="H357" i="1" s="1"/>
  <c r="E358" i="1"/>
  <c r="F358" i="1" s="1"/>
  <c r="AS358" i="1"/>
  <c r="AR357" i="1"/>
  <c r="AV358" i="3" l="1"/>
  <c r="AT358" i="3"/>
  <c r="BR359" i="3"/>
  <c r="AU359" i="3"/>
  <c r="AV359" i="3" s="1"/>
  <c r="BR362" i="1"/>
  <c r="AU362" i="1"/>
  <c r="BO1142" i="1"/>
  <c r="BQ1141" i="1"/>
  <c r="AU1141" i="1" s="1"/>
  <c r="AV1141" i="1" s="1"/>
  <c r="BI98" i="1" s="1"/>
  <c r="BQ360" i="3"/>
  <c r="BO361" i="3"/>
  <c r="BO363" i="1"/>
  <c r="BQ363" i="1" s="1"/>
  <c r="G359" i="3"/>
  <c r="H359" i="3" s="1"/>
  <c r="AS363" i="3"/>
  <c r="AR362" i="3"/>
  <c r="E364" i="3"/>
  <c r="F364" i="3" s="1"/>
  <c r="G358" i="1"/>
  <c r="H358" i="1" s="1"/>
  <c r="E359" i="1"/>
  <c r="F359" i="1" s="1"/>
  <c r="AS359" i="1"/>
  <c r="AR358" i="1"/>
  <c r="BG33" i="3" l="1"/>
  <c r="AW359" i="3"/>
  <c r="AT359" i="3"/>
  <c r="BF33" i="3"/>
  <c r="AW358" i="3"/>
  <c r="BR360" i="3"/>
  <c r="AU360" i="3"/>
  <c r="AV360" i="3" s="1"/>
  <c r="BR363" i="1"/>
  <c r="AU363" i="1"/>
  <c r="BO1143" i="1"/>
  <c r="BQ1142" i="1"/>
  <c r="AU1142" i="1" s="1"/>
  <c r="AV1142" i="1" s="1"/>
  <c r="BJ98" i="1" s="1"/>
  <c r="BQ361" i="3"/>
  <c r="BO362" i="3"/>
  <c r="BO364" i="1"/>
  <c r="BQ364" i="1" s="1"/>
  <c r="G360" i="3"/>
  <c r="H360" i="3" s="1"/>
  <c r="E365" i="3"/>
  <c r="F365" i="3" s="1"/>
  <c r="AS364" i="3"/>
  <c r="AR363" i="3"/>
  <c r="G359" i="1"/>
  <c r="H359" i="1" s="1"/>
  <c r="E360" i="1"/>
  <c r="F360" i="1" s="1"/>
  <c r="AS360" i="1"/>
  <c r="AR359" i="1"/>
  <c r="BR361" i="3" l="1"/>
  <c r="AU361" i="3"/>
  <c r="AV361" i="3" s="1"/>
  <c r="BH33" i="3"/>
  <c r="AW360" i="3"/>
  <c r="AT360" i="3"/>
  <c r="BR364" i="1"/>
  <c r="AU364" i="1"/>
  <c r="BQ1143" i="1"/>
  <c r="AU1143" i="1" s="1"/>
  <c r="AV1143" i="1" s="1"/>
  <c r="BK98" i="1" s="1"/>
  <c r="BL98" i="1" s="1"/>
  <c r="BO1144" i="1"/>
  <c r="BQ362" i="3"/>
  <c r="BO363" i="3"/>
  <c r="BO365" i="1"/>
  <c r="BQ365" i="1" s="1"/>
  <c r="G361" i="3"/>
  <c r="H361" i="3" s="1"/>
  <c r="E366" i="3"/>
  <c r="F366" i="3" s="1"/>
  <c r="AS365" i="3"/>
  <c r="AR364" i="3"/>
  <c r="G360" i="1"/>
  <c r="H360" i="1" s="1"/>
  <c r="E361" i="1"/>
  <c r="F361" i="1" s="1"/>
  <c r="AS361" i="1"/>
  <c r="AR360" i="1"/>
  <c r="BI33" i="3" l="1"/>
  <c r="AW361" i="3"/>
  <c r="BR362" i="3"/>
  <c r="AU362" i="3"/>
  <c r="AT361" i="3"/>
  <c r="BR365" i="1"/>
  <c r="AU365" i="1"/>
  <c r="BO1145" i="1"/>
  <c r="BQ1144" i="1"/>
  <c r="AU1144" i="1" s="1"/>
  <c r="AV1144" i="1" s="1"/>
  <c r="AZ99" i="1" s="1"/>
  <c r="BQ363" i="3"/>
  <c r="BO364" i="3"/>
  <c r="BO366" i="1"/>
  <c r="BQ366" i="1" s="1"/>
  <c r="G362" i="3"/>
  <c r="H362" i="3" s="1"/>
  <c r="E367" i="3"/>
  <c r="F367" i="3" s="1"/>
  <c r="AS366" i="3"/>
  <c r="AR365" i="3"/>
  <c r="G361" i="1"/>
  <c r="H361" i="1" s="1"/>
  <c r="E362" i="1"/>
  <c r="F362" i="1" s="1"/>
  <c r="AS362" i="1"/>
  <c r="AR361" i="1"/>
  <c r="BR363" i="3" l="1"/>
  <c r="AU363" i="3"/>
  <c r="AV363" i="3" s="1"/>
  <c r="AV362" i="3"/>
  <c r="AT362" i="3"/>
  <c r="AT363" i="3" s="1"/>
  <c r="BR366" i="1"/>
  <c r="AU366" i="1"/>
  <c r="BO1146" i="1"/>
  <c r="BQ1145" i="1"/>
  <c r="AU1145" i="1" s="1"/>
  <c r="AV1145" i="1" s="1"/>
  <c r="BA99" i="1" s="1"/>
  <c r="BQ364" i="3"/>
  <c r="BO365" i="3"/>
  <c r="BO367" i="1"/>
  <c r="BQ367" i="1" s="1"/>
  <c r="G363" i="3"/>
  <c r="H363" i="3" s="1"/>
  <c r="E368" i="3"/>
  <c r="F368" i="3" s="1"/>
  <c r="AS367" i="3"/>
  <c r="AR366" i="3"/>
  <c r="G362" i="1"/>
  <c r="H362" i="1" s="1"/>
  <c r="E363" i="1"/>
  <c r="F363" i="1" s="1"/>
  <c r="AS363" i="1"/>
  <c r="AR362" i="1"/>
  <c r="BR364" i="3" l="1"/>
  <c r="AU364" i="3"/>
  <c r="BJ33" i="3"/>
  <c r="AW362" i="3"/>
  <c r="BK33" i="3"/>
  <c r="AW363" i="3"/>
  <c r="BR367" i="1"/>
  <c r="AU367" i="1"/>
  <c r="BO1147" i="1"/>
  <c r="BQ1146" i="1"/>
  <c r="AU1146" i="1" s="1"/>
  <c r="AV1146" i="1" s="1"/>
  <c r="BB99" i="1" s="1"/>
  <c r="BQ365" i="3"/>
  <c r="BO366" i="3"/>
  <c r="BO368" i="1"/>
  <c r="BQ368" i="1" s="1"/>
  <c r="G364" i="3"/>
  <c r="H364" i="3" s="1"/>
  <c r="AS368" i="3"/>
  <c r="AR367" i="3"/>
  <c r="E369" i="3"/>
  <c r="F369" i="3" s="1"/>
  <c r="G363" i="1"/>
  <c r="H363" i="1" s="1"/>
  <c r="E364" i="1"/>
  <c r="F364" i="1" s="1"/>
  <c r="AS364" i="1"/>
  <c r="AR363" i="1"/>
  <c r="BR365" i="3" l="1"/>
  <c r="AU365" i="3"/>
  <c r="AV365" i="3" s="1"/>
  <c r="AV364" i="3"/>
  <c r="AT364" i="3"/>
  <c r="AT365" i="3" s="1"/>
  <c r="BM33" i="3"/>
  <c r="AP34" i="3" s="1"/>
  <c r="BL33" i="3"/>
  <c r="BR368" i="1"/>
  <c r="AU368" i="1"/>
  <c r="BO1148" i="1"/>
  <c r="BQ1147" i="1"/>
  <c r="AU1147" i="1" s="1"/>
  <c r="AV1147" i="1" s="1"/>
  <c r="BC99" i="1" s="1"/>
  <c r="BQ366" i="3"/>
  <c r="BO367" i="3"/>
  <c r="BO369" i="1"/>
  <c r="BQ369" i="1" s="1"/>
  <c r="G365" i="3"/>
  <c r="H365" i="3" s="1"/>
  <c r="AS369" i="3"/>
  <c r="AR368" i="3"/>
  <c r="E370" i="3"/>
  <c r="F370" i="3" s="1"/>
  <c r="G364" i="1"/>
  <c r="H364" i="1" s="1"/>
  <c r="E365" i="1"/>
  <c r="F365" i="1" s="1"/>
  <c r="AS365" i="1"/>
  <c r="AR364" i="1"/>
  <c r="AZ34" i="3" l="1"/>
  <c r="AW364" i="3"/>
  <c r="BA34" i="3"/>
  <c r="AW365" i="3"/>
  <c r="BR366" i="3"/>
  <c r="AU366" i="3"/>
  <c r="AV366" i="3" s="1"/>
  <c r="BR369" i="1"/>
  <c r="AU369" i="1"/>
  <c r="BO1149" i="1"/>
  <c r="BQ1148" i="1"/>
  <c r="AU1148" i="1" s="1"/>
  <c r="AV1148" i="1" s="1"/>
  <c r="BD99" i="1" s="1"/>
  <c r="BQ367" i="3"/>
  <c r="BO368" i="3"/>
  <c r="BO370" i="1"/>
  <c r="BQ370" i="1" s="1"/>
  <c r="G366" i="3"/>
  <c r="H366" i="3" s="1"/>
  <c r="E371" i="3"/>
  <c r="F371" i="3" s="1"/>
  <c r="AS370" i="3"/>
  <c r="AR369" i="3"/>
  <c r="G365" i="1"/>
  <c r="H365" i="1" s="1"/>
  <c r="E366" i="1"/>
  <c r="F366" i="1" s="1"/>
  <c r="AS366" i="1"/>
  <c r="AR365" i="1"/>
  <c r="BR367" i="3" l="1"/>
  <c r="AU367" i="3"/>
  <c r="AV367" i="3" s="1"/>
  <c r="BB34" i="3"/>
  <c r="AW366" i="3"/>
  <c r="AT366" i="3"/>
  <c r="AT367" i="3" s="1"/>
  <c r="BR370" i="1"/>
  <c r="AU370" i="1"/>
  <c r="BQ1149" i="1"/>
  <c r="AU1149" i="1" s="1"/>
  <c r="AV1149" i="1" s="1"/>
  <c r="BE99" i="1" s="1"/>
  <c r="BO1150" i="1"/>
  <c r="BQ368" i="3"/>
  <c r="BO369" i="3"/>
  <c r="BO371" i="1"/>
  <c r="BQ371" i="1" s="1"/>
  <c r="G367" i="3"/>
  <c r="H367" i="3" s="1"/>
  <c r="E372" i="3"/>
  <c r="F372" i="3" s="1"/>
  <c r="AS371" i="3"/>
  <c r="AR370" i="3"/>
  <c r="G366" i="1"/>
  <c r="H366" i="1" s="1"/>
  <c r="E367" i="1"/>
  <c r="F367" i="1" s="1"/>
  <c r="AS367" i="1"/>
  <c r="AR366" i="1"/>
  <c r="BC34" i="3" l="1"/>
  <c r="AW367" i="3"/>
  <c r="BR368" i="3"/>
  <c r="AU368" i="3"/>
  <c r="BR371" i="1"/>
  <c r="AU371" i="1"/>
  <c r="BO1151" i="1"/>
  <c r="BQ1150" i="1"/>
  <c r="AU1150" i="1" s="1"/>
  <c r="AV1150" i="1" s="1"/>
  <c r="BF99" i="1" s="1"/>
  <c r="BQ369" i="3"/>
  <c r="BO370" i="3"/>
  <c r="BO372" i="1"/>
  <c r="BQ372" i="1" s="1"/>
  <c r="G368" i="3"/>
  <c r="H368" i="3" s="1"/>
  <c r="AS372" i="3"/>
  <c r="AR371" i="3"/>
  <c r="E373" i="3"/>
  <c r="F373" i="3" s="1"/>
  <c r="G367" i="1"/>
  <c r="H367" i="1" s="1"/>
  <c r="E368" i="1"/>
  <c r="F368" i="1" s="1"/>
  <c r="AS368" i="1"/>
  <c r="AR367" i="1"/>
  <c r="BR369" i="3" l="1"/>
  <c r="AU369" i="3"/>
  <c r="AV369" i="3" s="1"/>
  <c r="AT368" i="3"/>
  <c r="AT369" i="3" s="1"/>
  <c r="AV368" i="3"/>
  <c r="BR372" i="1"/>
  <c r="AU372" i="1"/>
  <c r="BO1152" i="1"/>
  <c r="BQ1151" i="1"/>
  <c r="AU1151" i="1" s="1"/>
  <c r="AV1151" i="1" s="1"/>
  <c r="BG99" i="1" s="1"/>
  <c r="BQ370" i="3"/>
  <c r="BO371" i="3"/>
  <c r="BO373" i="1"/>
  <c r="BQ373" i="1" s="1"/>
  <c r="G369" i="3"/>
  <c r="H369" i="3" s="1"/>
  <c r="AS373" i="3"/>
  <c r="AR372" i="3"/>
  <c r="E374" i="3"/>
  <c r="F374" i="3" s="1"/>
  <c r="G368" i="1"/>
  <c r="H368" i="1" s="1"/>
  <c r="E369" i="1"/>
  <c r="F369" i="1" s="1"/>
  <c r="AS369" i="1"/>
  <c r="AR368" i="1"/>
  <c r="BD34" i="3" l="1"/>
  <c r="AW368" i="3"/>
  <c r="BE34" i="3"/>
  <c r="AW369" i="3"/>
  <c r="AT370" i="3"/>
  <c r="BR370" i="3"/>
  <c r="AU370" i="3"/>
  <c r="AV370" i="3" s="1"/>
  <c r="BR373" i="1"/>
  <c r="AU373" i="1"/>
  <c r="BO1153" i="1"/>
  <c r="BQ1152" i="1"/>
  <c r="AU1152" i="1" s="1"/>
  <c r="AV1152" i="1" s="1"/>
  <c r="BH99" i="1" s="1"/>
  <c r="BQ371" i="3"/>
  <c r="BO372" i="3"/>
  <c r="BO374" i="1"/>
  <c r="BQ374" i="1" s="1"/>
  <c r="G370" i="3"/>
  <c r="H370" i="3" s="1"/>
  <c r="E375" i="3"/>
  <c r="F375" i="3" s="1"/>
  <c r="AS374" i="3"/>
  <c r="AR373" i="3"/>
  <c r="G369" i="1"/>
  <c r="H369" i="1" s="1"/>
  <c r="E370" i="1"/>
  <c r="F370" i="1" s="1"/>
  <c r="AS370" i="1"/>
  <c r="AR369" i="1"/>
  <c r="AT371" i="3" l="1"/>
  <c r="BR371" i="3"/>
  <c r="AU371" i="3"/>
  <c r="AV371" i="3" s="1"/>
  <c r="BF34" i="3"/>
  <c r="AW370" i="3"/>
  <c r="BR374" i="1"/>
  <c r="AU374" i="1"/>
  <c r="BO1154" i="1"/>
  <c r="BQ1153" i="1"/>
  <c r="AU1153" i="1" s="1"/>
  <c r="AV1153" i="1" s="1"/>
  <c r="BI99" i="1" s="1"/>
  <c r="BQ372" i="3"/>
  <c r="BO373" i="3"/>
  <c r="BO375" i="1"/>
  <c r="BQ375" i="1" s="1"/>
  <c r="G371" i="3"/>
  <c r="H371" i="3" s="1"/>
  <c r="AR374" i="3"/>
  <c r="AS375" i="3"/>
  <c r="E376" i="3"/>
  <c r="F376" i="3" s="1"/>
  <c r="G370" i="1"/>
  <c r="H370" i="1" s="1"/>
  <c r="E371" i="1"/>
  <c r="F371" i="1" s="1"/>
  <c r="AS371" i="1"/>
  <c r="AR370" i="1"/>
  <c r="BG34" i="3" l="1"/>
  <c r="AW371" i="3"/>
  <c r="BR372" i="3"/>
  <c r="AU372" i="3"/>
  <c r="BR375" i="1"/>
  <c r="AU375" i="1"/>
  <c r="BO1155" i="1"/>
  <c r="BQ1154" i="1"/>
  <c r="AU1154" i="1" s="1"/>
  <c r="AV1154" i="1" s="1"/>
  <c r="BJ99" i="1" s="1"/>
  <c r="BQ373" i="3"/>
  <c r="BO374" i="3"/>
  <c r="BO376" i="1"/>
  <c r="BQ376" i="1" s="1"/>
  <c r="G372" i="3"/>
  <c r="H372" i="3" s="1"/>
  <c r="E377" i="3"/>
  <c r="F377" i="3" s="1"/>
  <c r="AR375" i="3"/>
  <c r="AS376" i="3"/>
  <c r="G371" i="1"/>
  <c r="H371" i="1" s="1"/>
  <c r="E372" i="1"/>
  <c r="F372" i="1" s="1"/>
  <c r="AS372" i="1"/>
  <c r="AR371" i="1"/>
  <c r="BR373" i="3" l="1"/>
  <c r="AU373" i="3"/>
  <c r="AV373" i="3" s="1"/>
  <c r="AT372" i="3"/>
  <c r="AT373" i="3" s="1"/>
  <c r="AV372" i="3"/>
  <c r="BR376" i="1"/>
  <c r="AU376" i="1"/>
  <c r="BQ1155" i="1"/>
  <c r="AU1155" i="1" s="1"/>
  <c r="AV1155" i="1" s="1"/>
  <c r="BK99" i="1" s="1"/>
  <c r="BL99" i="1" s="1"/>
  <c r="BO1156" i="1"/>
  <c r="BQ374" i="3"/>
  <c r="BO375" i="3"/>
  <c r="BO377" i="1"/>
  <c r="BQ377" i="1" s="1"/>
  <c r="G373" i="3"/>
  <c r="H373" i="3" s="1"/>
  <c r="AR376" i="3"/>
  <c r="AS377" i="3"/>
  <c r="E378" i="3"/>
  <c r="F378" i="3" s="1"/>
  <c r="G372" i="1"/>
  <c r="H372" i="1" s="1"/>
  <c r="E373" i="1"/>
  <c r="F373" i="1" s="1"/>
  <c r="AS373" i="1"/>
  <c r="AR372" i="1"/>
  <c r="BR374" i="3" l="1"/>
  <c r="AU374" i="3"/>
  <c r="AV374" i="3" s="1"/>
  <c r="BH34" i="3"/>
  <c r="AW372" i="3"/>
  <c r="AT374" i="3"/>
  <c r="BI34" i="3"/>
  <c r="AW373" i="3"/>
  <c r="BR377" i="1"/>
  <c r="AU377" i="1"/>
  <c r="BO1157" i="1"/>
  <c r="BQ1156" i="1"/>
  <c r="AU1156" i="1" s="1"/>
  <c r="AV1156" i="1" s="1"/>
  <c r="AZ100" i="1" s="1"/>
  <c r="BQ375" i="3"/>
  <c r="BO376" i="3"/>
  <c r="BO378" i="1"/>
  <c r="BQ378" i="1" s="1"/>
  <c r="G374" i="3"/>
  <c r="H374" i="3" s="1"/>
  <c r="E379" i="3"/>
  <c r="F379" i="3" s="1"/>
  <c r="AR377" i="3"/>
  <c r="AS378" i="3"/>
  <c r="G373" i="1"/>
  <c r="H373" i="1" s="1"/>
  <c r="E374" i="1"/>
  <c r="F374" i="1" s="1"/>
  <c r="AS374" i="1"/>
  <c r="AR373" i="1"/>
  <c r="BR375" i="3" l="1"/>
  <c r="AU375" i="3"/>
  <c r="AV375" i="3" s="1"/>
  <c r="AT375" i="3"/>
  <c r="BJ34" i="3"/>
  <c r="AW374" i="3"/>
  <c r="BR378" i="1"/>
  <c r="AU378" i="1"/>
  <c r="BO1158" i="1"/>
  <c r="BQ1157" i="1"/>
  <c r="AU1157" i="1" s="1"/>
  <c r="AV1157" i="1" s="1"/>
  <c r="BA100" i="1" s="1"/>
  <c r="BQ376" i="3"/>
  <c r="BO377" i="3"/>
  <c r="BO379" i="1"/>
  <c r="BQ379" i="1" s="1"/>
  <c r="G375" i="3"/>
  <c r="H375" i="3" s="1"/>
  <c r="E380" i="3"/>
  <c r="F380" i="3" s="1"/>
  <c r="AS379" i="3"/>
  <c r="AR378" i="3"/>
  <c r="G374" i="1"/>
  <c r="H374" i="1" s="1"/>
  <c r="E375" i="1"/>
  <c r="F375" i="1" s="1"/>
  <c r="AS375" i="1"/>
  <c r="AR374" i="1"/>
  <c r="BK34" i="3" l="1"/>
  <c r="BM34" i="3" s="1"/>
  <c r="AP35" i="3" s="1"/>
  <c r="AW375" i="3"/>
  <c r="BR376" i="3"/>
  <c r="AU376" i="3"/>
  <c r="BR379" i="1"/>
  <c r="AU379" i="1"/>
  <c r="BO1159" i="1"/>
  <c r="BQ1158" i="1"/>
  <c r="AU1158" i="1" s="1"/>
  <c r="AV1158" i="1" s="1"/>
  <c r="BB100" i="1" s="1"/>
  <c r="BQ377" i="3"/>
  <c r="BO378" i="3"/>
  <c r="BO380" i="1"/>
  <c r="BQ380" i="1" s="1"/>
  <c r="G376" i="3"/>
  <c r="H376" i="3" s="1"/>
  <c r="E381" i="3"/>
  <c r="F381" i="3" s="1"/>
  <c r="AS380" i="3"/>
  <c r="AR379" i="3"/>
  <c r="G375" i="1"/>
  <c r="H375" i="1" s="1"/>
  <c r="E376" i="1"/>
  <c r="F376" i="1" s="1"/>
  <c r="AS376" i="1"/>
  <c r="AR375" i="1"/>
  <c r="AV376" i="3" l="1"/>
  <c r="AT376" i="3"/>
  <c r="BR377" i="3"/>
  <c r="AU377" i="3"/>
  <c r="AV377" i="3" s="1"/>
  <c r="BL34" i="3"/>
  <c r="BR380" i="1"/>
  <c r="AU380" i="1"/>
  <c r="BQ1159" i="1"/>
  <c r="AU1159" i="1" s="1"/>
  <c r="AV1159" i="1" s="1"/>
  <c r="BC100" i="1" s="1"/>
  <c r="BO1160" i="1"/>
  <c r="BQ378" i="3"/>
  <c r="BO379" i="3"/>
  <c r="BO381" i="1"/>
  <c r="BQ381" i="1" s="1"/>
  <c r="G377" i="3"/>
  <c r="H377" i="3" s="1"/>
  <c r="AS381" i="3"/>
  <c r="AR380" i="3"/>
  <c r="E382" i="3"/>
  <c r="F382" i="3" s="1"/>
  <c r="G376" i="1"/>
  <c r="H376" i="1" s="1"/>
  <c r="E377" i="1"/>
  <c r="F377" i="1" s="1"/>
  <c r="AS377" i="1"/>
  <c r="AR376" i="1"/>
  <c r="BA35" i="3" l="1"/>
  <c r="AW377" i="3"/>
  <c r="BR378" i="3"/>
  <c r="AU378" i="3"/>
  <c r="AV378" i="3" s="1"/>
  <c r="AT377" i="3"/>
  <c r="AZ35" i="3"/>
  <c r="AW376" i="3"/>
  <c r="BR381" i="1"/>
  <c r="AU381" i="1"/>
  <c r="BO1161" i="1"/>
  <c r="BQ1160" i="1"/>
  <c r="AU1160" i="1" s="1"/>
  <c r="AV1160" i="1" s="1"/>
  <c r="BD100" i="1" s="1"/>
  <c r="BQ379" i="3"/>
  <c r="BO380" i="3"/>
  <c r="BO382" i="1"/>
  <c r="BQ382" i="1" s="1"/>
  <c r="G378" i="3"/>
  <c r="H378" i="3" s="1"/>
  <c r="E383" i="3"/>
  <c r="F383" i="3" s="1"/>
  <c r="AS382" i="3"/>
  <c r="AR381" i="3"/>
  <c r="G377" i="1"/>
  <c r="H377" i="1" s="1"/>
  <c r="E378" i="1"/>
  <c r="F378" i="1" s="1"/>
  <c r="AS378" i="1"/>
  <c r="AR377" i="1"/>
  <c r="AT378" i="3" l="1"/>
  <c r="BB35" i="3"/>
  <c r="AW378" i="3"/>
  <c r="BR379" i="3"/>
  <c r="AU379" i="3"/>
  <c r="AV379" i="3" s="1"/>
  <c r="BR382" i="1"/>
  <c r="AU382" i="1"/>
  <c r="BO1162" i="1"/>
  <c r="BQ1161" i="1"/>
  <c r="AU1161" i="1" s="1"/>
  <c r="AV1161" i="1" s="1"/>
  <c r="BE100" i="1" s="1"/>
  <c r="BQ380" i="3"/>
  <c r="BO381" i="3"/>
  <c r="BO383" i="1"/>
  <c r="BQ383" i="1" s="1"/>
  <c r="G379" i="3"/>
  <c r="H379" i="3" s="1"/>
  <c r="E384" i="3"/>
  <c r="F384" i="3" s="1"/>
  <c r="AS383" i="3"/>
  <c r="AR382" i="3"/>
  <c r="G378" i="1"/>
  <c r="H378" i="1" s="1"/>
  <c r="E379" i="1"/>
  <c r="F379" i="1" s="1"/>
  <c r="AS379" i="1"/>
  <c r="AR378" i="1"/>
  <c r="BR380" i="3" l="1"/>
  <c r="AU380" i="3"/>
  <c r="BC35" i="3"/>
  <c r="AW379" i="3"/>
  <c r="AT379" i="3"/>
  <c r="BR383" i="1"/>
  <c r="AU383" i="1"/>
  <c r="BO1163" i="1"/>
  <c r="BQ1162" i="1"/>
  <c r="AU1162" i="1" s="1"/>
  <c r="AV1162" i="1" s="1"/>
  <c r="BF100" i="1" s="1"/>
  <c r="BQ381" i="3"/>
  <c r="BO382" i="3"/>
  <c r="BO384" i="1"/>
  <c r="BQ384" i="1" s="1"/>
  <c r="G380" i="3"/>
  <c r="H380" i="3" s="1"/>
  <c r="AS384" i="3"/>
  <c r="AR383" i="3"/>
  <c r="E385" i="3"/>
  <c r="F385" i="3" s="1"/>
  <c r="G379" i="1"/>
  <c r="H379" i="1" s="1"/>
  <c r="E380" i="1"/>
  <c r="F380" i="1" s="1"/>
  <c r="AS380" i="1"/>
  <c r="AR379" i="1"/>
  <c r="AT380" i="3" l="1"/>
  <c r="AV380" i="3"/>
  <c r="BR381" i="3"/>
  <c r="AU381" i="3"/>
  <c r="AV381" i="3" s="1"/>
  <c r="BR384" i="1"/>
  <c r="AU384" i="1"/>
  <c r="BO1164" i="1"/>
  <c r="BQ1163" i="1"/>
  <c r="AU1163" i="1" s="1"/>
  <c r="AV1163" i="1" s="1"/>
  <c r="BG100" i="1" s="1"/>
  <c r="BQ382" i="3"/>
  <c r="BO383" i="3"/>
  <c r="BO385" i="1"/>
  <c r="BQ385" i="1" s="1"/>
  <c r="G381" i="3"/>
  <c r="H381" i="3" s="1"/>
  <c r="AS385" i="3"/>
  <c r="AR384" i="3"/>
  <c r="E386" i="3"/>
  <c r="F386" i="3" s="1"/>
  <c r="G380" i="1"/>
  <c r="H380" i="1" s="1"/>
  <c r="E381" i="1"/>
  <c r="F381" i="1" s="1"/>
  <c r="AS381" i="1"/>
  <c r="AR380" i="1"/>
  <c r="BD35" i="3" l="1"/>
  <c r="AW380" i="3"/>
  <c r="BE35" i="3"/>
  <c r="AW381" i="3"/>
  <c r="AT381" i="3"/>
  <c r="BR382" i="3"/>
  <c r="AU382" i="3"/>
  <c r="BR385" i="1"/>
  <c r="AU385" i="1"/>
  <c r="BO1165" i="1"/>
  <c r="BQ1164" i="1"/>
  <c r="AU1164" i="1" s="1"/>
  <c r="AV1164" i="1" s="1"/>
  <c r="BH100" i="1" s="1"/>
  <c r="BQ383" i="3"/>
  <c r="BO384" i="3"/>
  <c r="BO386" i="1"/>
  <c r="BQ386" i="1" s="1"/>
  <c r="G382" i="3"/>
  <c r="H382" i="3" s="1"/>
  <c r="AS386" i="3"/>
  <c r="AR385" i="3"/>
  <c r="E387" i="3"/>
  <c r="F387" i="3" s="1"/>
  <c r="G381" i="1"/>
  <c r="H381" i="1" s="1"/>
  <c r="E382" i="1"/>
  <c r="F382" i="1" s="1"/>
  <c r="AS382" i="1"/>
  <c r="AR381" i="1"/>
  <c r="BR383" i="3" l="1"/>
  <c r="AU383" i="3"/>
  <c r="AV383" i="3" s="1"/>
  <c r="AT382" i="3"/>
  <c r="AT383" i="3" s="1"/>
  <c r="AV382" i="3"/>
  <c r="BR386" i="1"/>
  <c r="AU386" i="1"/>
  <c r="BQ1165" i="1"/>
  <c r="AU1165" i="1" s="1"/>
  <c r="AV1165" i="1" s="1"/>
  <c r="BI100" i="1" s="1"/>
  <c r="BO1166" i="1"/>
  <c r="BQ384" i="3"/>
  <c r="BO385" i="3"/>
  <c r="BO387" i="1"/>
  <c r="BQ387" i="1" s="1"/>
  <c r="G383" i="3"/>
  <c r="H383" i="3" s="1"/>
  <c r="E388" i="3"/>
  <c r="F388" i="3" s="1"/>
  <c r="AS387" i="3"/>
  <c r="AR386" i="3"/>
  <c r="G382" i="1"/>
  <c r="H382" i="1" s="1"/>
  <c r="E383" i="1"/>
  <c r="F383" i="1" s="1"/>
  <c r="AS383" i="1"/>
  <c r="AR382" i="1"/>
  <c r="BF35" i="3" l="1"/>
  <c r="AW382" i="3"/>
  <c r="BR384" i="3"/>
  <c r="AU384" i="3"/>
  <c r="BG35" i="3"/>
  <c r="AW383" i="3"/>
  <c r="BR387" i="1"/>
  <c r="AU387" i="1"/>
  <c r="BO1167" i="1"/>
  <c r="BQ1166" i="1"/>
  <c r="AU1166" i="1" s="1"/>
  <c r="AV1166" i="1" s="1"/>
  <c r="BJ100" i="1" s="1"/>
  <c r="BQ385" i="3"/>
  <c r="BO386" i="3"/>
  <c r="BO388" i="1"/>
  <c r="BQ388" i="1" s="1"/>
  <c r="G384" i="3"/>
  <c r="H384" i="3" s="1"/>
  <c r="AS388" i="3"/>
  <c r="AR387" i="3"/>
  <c r="E389" i="3"/>
  <c r="F389" i="3" s="1"/>
  <c r="G383" i="1"/>
  <c r="H383" i="1" s="1"/>
  <c r="E384" i="1"/>
  <c r="F384" i="1" s="1"/>
  <c r="AS384" i="1"/>
  <c r="AR383" i="1"/>
  <c r="BR385" i="3" l="1"/>
  <c r="AU385" i="3"/>
  <c r="AV385" i="3" s="1"/>
  <c r="AV384" i="3"/>
  <c r="AT384" i="3"/>
  <c r="AT385" i="3" s="1"/>
  <c r="BR388" i="1"/>
  <c r="AU388" i="1"/>
  <c r="BO1168" i="1"/>
  <c r="BQ1167" i="1"/>
  <c r="AU1167" i="1" s="1"/>
  <c r="AV1167" i="1" s="1"/>
  <c r="BK100" i="1" s="1"/>
  <c r="BL100" i="1" s="1"/>
  <c r="BQ386" i="3"/>
  <c r="BO387" i="3"/>
  <c r="BO389" i="1"/>
  <c r="BQ389" i="1" s="1"/>
  <c r="G385" i="3"/>
  <c r="H385" i="3" s="1"/>
  <c r="AS389" i="3"/>
  <c r="AR388" i="3"/>
  <c r="E390" i="3"/>
  <c r="F390" i="3" s="1"/>
  <c r="G384" i="1"/>
  <c r="H384" i="1" s="1"/>
  <c r="E385" i="1"/>
  <c r="F385" i="1" s="1"/>
  <c r="AS385" i="1"/>
  <c r="AR384" i="1"/>
  <c r="BR386" i="3" l="1"/>
  <c r="AU386" i="3"/>
  <c r="BI35" i="3"/>
  <c r="AW385" i="3"/>
  <c r="BH35" i="3"/>
  <c r="AW384" i="3"/>
  <c r="BR389" i="1"/>
  <c r="AU389" i="1"/>
  <c r="BO1169" i="1"/>
  <c r="BQ1168" i="1"/>
  <c r="AU1168" i="1" s="1"/>
  <c r="AV1168" i="1" s="1"/>
  <c r="AZ101" i="1" s="1"/>
  <c r="BQ387" i="3"/>
  <c r="BO388" i="3"/>
  <c r="BO390" i="1"/>
  <c r="BQ390" i="1" s="1"/>
  <c r="G386" i="3"/>
  <c r="H386" i="3" s="1"/>
  <c r="E391" i="3"/>
  <c r="F391" i="3" s="1"/>
  <c r="AS390" i="3"/>
  <c r="AR389" i="3"/>
  <c r="G385" i="1"/>
  <c r="H385" i="1" s="1"/>
  <c r="E386" i="1"/>
  <c r="F386" i="1" s="1"/>
  <c r="AS386" i="1"/>
  <c r="AR385" i="1"/>
  <c r="BR387" i="3" l="1"/>
  <c r="AU387" i="3"/>
  <c r="AV387" i="3" s="1"/>
  <c r="AV386" i="3"/>
  <c r="AT386" i="3"/>
  <c r="AT387" i="3" s="1"/>
  <c r="BR390" i="1"/>
  <c r="AU390" i="1"/>
  <c r="BO1170" i="1"/>
  <c r="BQ1169" i="1"/>
  <c r="AU1169" i="1" s="1"/>
  <c r="AV1169" i="1" s="1"/>
  <c r="BA101" i="1" s="1"/>
  <c r="BQ388" i="3"/>
  <c r="BO389" i="3"/>
  <c r="BO391" i="1"/>
  <c r="BQ391" i="1" s="1"/>
  <c r="G387" i="3"/>
  <c r="H387" i="3" s="1"/>
  <c r="E392" i="3"/>
  <c r="F392" i="3" s="1"/>
  <c r="AS391" i="3"/>
  <c r="AR390" i="3"/>
  <c r="G386" i="1"/>
  <c r="H386" i="1" s="1"/>
  <c r="E387" i="1"/>
  <c r="F387" i="1" s="1"/>
  <c r="AS387" i="1"/>
  <c r="AR386" i="1"/>
  <c r="BR388" i="3" l="1"/>
  <c r="AU388" i="3"/>
  <c r="AV388" i="3" s="1"/>
  <c r="AT388" i="3"/>
  <c r="BJ35" i="3"/>
  <c r="AW386" i="3"/>
  <c r="BK35" i="3"/>
  <c r="AW387" i="3"/>
  <c r="BR391" i="1"/>
  <c r="AU391" i="1"/>
  <c r="BO1171" i="1"/>
  <c r="BQ1170" i="1"/>
  <c r="AU1170" i="1" s="1"/>
  <c r="AV1170" i="1" s="1"/>
  <c r="BB101" i="1" s="1"/>
  <c r="BQ389" i="3"/>
  <c r="BO390" i="3"/>
  <c r="BO392" i="1"/>
  <c r="BQ392" i="1" s="1"/>
  <c r="G388" i="3"/>
  <c r="H388" i="3" s="1"/>
  <c r="AS392" i="3"/>
  <c r="AR391" i="3"/>
  <c r="E393" i="3"/>
  <c r="F393" i="3" s="1"/>
  <c r="G387" i="1"/>
  <c r="H387" i="1" s="1"/>
  <c r="E388" i="1"/>
  <c r="F388" i="1" s="1"/>
  <c r="AS388" i="1"/>
  <c r="AR387" i="1"/>
  <c r="BR389" i="3" l="1"/>
  <c r="AU389" i="3"/>
  <c r="AV389" i="3" s="1"/>
  <c r="AZ36" i="3"/>
  <c r="AW388" i="3"/>
  <c r="BM35" i="3"/>
  <c r="AP36" i="3" s="1"/>
  <c r="BL35" i="3"/>
  <c r="BR392" i="1"/>
  <c r="AU392" i="1"/>
  <c r="BQ1171" i="1"/>
  <c r="AU1171" i="1" s="1"/>
  <c r="AV1171" i="1" s="1"/>
  <c r="BC101" i="1" s="1"/>
  <c r="BO1172" i="1"/>
  <c r="BQ390" i="3"/>
  <c r="BO391" i="3"/>
  <c r="BO393" i="1"/>
  <c r="BQ393" i="1" s="1"/>
  <c r="G389" i="3"/>
  <c r="H389" i="3" s="1"/>
  <c r="E394" i="3"/>
  <c r="F394" i="3" s="1"/>
  <c r="V4" i="3" s="1"/>
  <c r="W4" i="3" s="1"/>
  <c r="AS393" i="3"/>
  <c r="AR392" i="3"/>
  <c r="G388" i="1"/>
  <c r="H388" i="1" s="1"/>
  <c r="E389" i="1"/>
  <c r="F389" i="1" s="1"/>
  <c r="AS389" i="1"/>
  <c r="AR388" i="1"/>
  <c r="BR390" i="3" l="1"/>
  <c r="AU390" i="3"/>
  <c r="BA36" i="3"/>
  <c r="AW389" i="3"/>
  <c r="AT389" i="3"/>
  <c r="BR393" i="1"/>
  <c r="AU393" i="1"/>
  <c r="BO1173" i="1"/>
  <c r="BQ1172" i="1"/>
  <c r="AU1172" i="1" s="1"/>
  <c r="AV1172" i="1" s="1"/>
  <c r="BD101" i="1" s="1"/>
  <c r="BQ391" i="3"/>
  <c r="BO392" i="3"/>
  <c r="BO394" i="1"/>
  <c r="BQ394" i="1" s="1"/>
  <c r="G390" i="3"/>
  <c r="H390" i="3" s="1"/>
  <c r="E395" i="3"/>
  <c r="F395" i="3" s="1"/>
  <c r="AS394" i="3"/>
  <c r="AR393" i="3"/>
  <c r="G389" i="1"/>
  <c r="H389" i="1" s="1"/>
  <c r="E390" i="1"/>
  <c r="F390" i="1" s="1"/>
  <c r="AS390" i="1"/>
  <c r="AR389" i="1"/>
  <c r="BR391" i="3" l="1"/>
  <c r="AU391" i="3"/>
  <c r="AV391" i="3" s="1"/>
  <c r="AT390" i="3"/>
  <c r="AT391" i="3" s="1"/>
  <c r="AV390" i="3"/>
  <c r="BR394" i="1"/>
  <c r="AU394" i="1"/>
  <c r="BO1174" i="1"/>
  <c r="BQ1173" i="1"/>
  <c r="AU1173" i="1" s="1"/>
  <c r="AV1173" i="1" s="1"/>
  <c r="BE101" i="1" s="1"/>
  <c r="BQ392" i="3"/>
  <c r="BO393" i="3"/>
  <c r="BO395" i="1"/>
  <c r="BQ395" i="1" s="1"/>
  <c r="G391" i="3"/>
  <c r="H391" i="3" s="1"/>
  <c r="AS395" i="3"/>
  <c r="AR394" i="3"/>
  <c r="E396" i="3"/>
  <c r="F396" i="3" s="1"/>
  <c r="G390" i="1"/>
  <c r="H390" i="1" s="1"/>
  <c r="E391" i="1"/>
  <c r="F391" i="1" s="1"/>
  <c r="AS391" i="1"/>
  <c r="AR390" i="1"/>
  <c r="BR392" i="3" l="1"/>
  <c r="AU392" i="3"/>
  <c r="AV392" i="3" s="1"/>
  <c r="BB36" i="3"/>
  <c r="AW390" i="3"/>
  <c r="AT392" i="3"/>
  <c r="BC36" i="3"/>
  <c r="AW391" i="3"/>
  <c r="BR395" i="1"/>
  <c r="AU395" i="1"/>
  <c r="BO1175" i="1"/>
  <c r="BQ1174" i="1"/>
  <c r="AU1174" i="1" s="1"/>
  <c r="AV1174" i="1" s="1"/>
  <c r="BF101" i="1" s="1"/>
  <c r="BQ393" i="3"/>
  <c r="BO394" i="3"/>
  <c r="BO396" i="1"/>
  <c r="BQ396" i="1" s="1"/>
  <c r="G392" i="3"/>
  <c r="H392" i="3" s="1"/>
  <c r="AS396" i="3"/>
  <c r="AR395" i="3"/>
  <c r="E397" i="3"/>
  <c r="F397" i="3" s="1"/>
  <c r="G391" i="1"/>
  <c r="H391" i="1" s="1"/>
  <c r="E392" i="1"/>
  <c r="F392" i="1" s="1"/>
  <c r="AS392" i="1"/>
  <c r="AR391" i="1"/>
  <c r="BR393" i="3" l="1"/>
  <c r="AU393" i="3"/>
  <c r="AV393" i="3" s="1"/>
  <c r="AT393" i="3"/>
  <c r="BD36" i="3"/>
  <c r="AW392" i="3"/>
  <c r="BR396" i="1"/>
  <c r="AU396" i="1"/>
  <c r="BQ1175" i="1"/>
  <c r="AU1175" i="1" s="1"/>
  <c r="AV1175" i="1" s="1"/>
  <c r="BG101" i="1" s="1"/>
  <c r="BO1176" i="1"/>
  <c r="BQ394" i="3"/>
  <c r="BO395" i="3"/>
  <c r="BO397" i="1"/>
  <c r="BQ397" i="1" s="1"/>
  <c r="G393" i="3"/>
  <c r="H393" i="3" s="1"/>
  <c r="G394" i="3"/>
  <c r="R4" i="3"/>
  <c r="AS397" i="3"/>
  <c r="AR396" i="3"/>
  <c r="E398" i="3"/>
  <c r="F398" i="3" s="1"/>
  <c r="G392" i="1"/>
  <c r="H392" i="1" s="1"/>
  <c r="E393" i="1"/>
  <c r="F393" i="1" s="1"/>
  <c r="AS393" i="1"/>
  <c r="AR392" i="1"/>
  <c r="BE36" i="3" l="1"/>
  <c r="AW393" i="3"/>
  <c r="BR394" i="3"/>
  <c r="AU394" i="3"/>
  <c r="BR397" i="1"/>
  <c r="AU397" i="1"/>
  <c r="BO1177" i="1"/>
  <c r="BQ1176" i="1"/>
  <c r="AU1176" i="1" s="1"/>
  <c r="AV1176" i="1" s="1"/>
  <c r="BH101" i="1" s="1"/>
  <c r="BQ395" i="3"/>
  <c r="BO396" i="3"/>
  <c r="BO398" i="1"/>
  <c r="BQ398" i="1" s="1"/>
  <c r="H394" i="3"/>
  <c r="AF4" i="3"/>
  <c r="AS398" i="3"/>
  <c r="AR397" i="3"/>
  <c r="E399" i="3"/>
  <c r="F399" i="3" s="1"/>
  <c r="R5" i="3"/>
  <c r="S5" i="3" s="1"/>
  <c r="G393" i="1"/>
  <c r="H393" i="1" s="1"/>
  <c r="E394" i="1"/>
  <c r="F394" i="1" s="1"/>
  <c r="AS394" i="1"/>
  <c r="AR393" i="1"/>
  <c r="AT394" i="3" l="1"/>
  <c r="AV394" i="3"/>
  <c r="BR395" i="3"/>
  <c r="AU395" i="3"/>
  <c r="AV395" i="3" s="1"/>
  <c r="BR398" i="1"/>
  <c r="AU398" i="1"/>
  <c r="BO1178" i="1"/>
  <c r="BQ1177" i="1"/>
  <c r="AU1177" i="1" s="1"/>
  <c r="AV1177" i="1" s="1"/>
  <c r="BI101" i="1" s="1"/>
  <c r="BQ396" i="3"/>
  <c r="BO397" i="3"/>
  <c r="BO399" i="1"/>
  <c r="BQ399" i="1" s="1"/>
  <c r="R4" i="1"/>
  <c r="AF4" i="1"/>
  <c r="G395" i="3"/>
  <c r="H395" i="3" s="1"/>
  <c r="R6" i="3"/>
  <c r="S6" i="3" s="1"/>
  <c r="AE5" i="3"/>
  <c r="AS399" i="3"/>
  <c r="AR398" i="3"/>
  <c r="E400" i="3"/>
  <c r="F400" i="3" s="1"/>
  <c r="G394" i="1"/>
  <c r="H394" i="1" s="1"/>
  <c r="E395" i="1"/>
  <c r="F395" i="1" s="1"/>
  <c r="AS395" i="1"/>
  <c r="AR394" i="1"/>
  <c r="BG36" i="3" l="1"/>
  <c r="AW395" i="3"/>
  <c r="AT395" i="3"/>
  <c r="AT396" i="3" s="1"/>
  <c r="BR396" i="3"/>
  <c r="AU396" i="3"/>
  <c r="AV396" i="3" s="1"/>
  <c r="BF36" i="3"/>
  <c r="AW394" i="3"/>
  <c r="BR399" i="1"/>
  <c r="AU399" i="1"/>
  <c r="BO1179" i="1"/>
  <c r="BQ1178" i="1"/>
  <c r="AU1178" i="1" s="1"/>
  <c r="AV1178" i="1" s="1"/>
  <c r="BJ101" i="1" s="1"/>
  <c r="BQ397" i="3"/>
  <c r="BO398" i="3"/>
  <c r="BO400" i="1"/>
  <c r="BQ400" i="1" s="1"/>
  <c r="AF5" i="3"/>
  <c r="G396" i="3"/>
  <c r="H396" i="3" s="1"/>
  <c r="T4" i="3"/>
  <c r="U4" i="3" s="1"/>
  <c r="AS400" i="3"/>
  <c r="AR399" i="3"/>
  <c r="R7" i="3"/>
  <c r="S7" i="3" s="1"/>
  <c r="AE6" i="3"/>
  <c r="E401" i="3"/>
  <c r="F401" i="3" s="1"/>
  <c r="G395" i="1"/>
  <c r="H395" i="1" s="1"/>
  <c r="E396" i="1"/>
  <c r="F396" i="1" s="1"/>
  <c r="AS396" i="1"/>
  <c r="AR395" i="1"/>
  <c r="BH36" i="3" l="1"/>
  <c r="AW396" i="3"/>
  <c r="BR397" i="3"/>
  <c r="AU397" i="3"/>
  <c r="AV397" i="3" s="1"/>
  <c r="BR400" i="1"/>
  <c r="AU400" i="1"/>
  <c r="BO1180" i="1"/>
  <c r="BQ1179" i="1"/>
  <c r="AU1179" i="1" s="1"/>
  <c r="AV1179" i="1" s="1"/>
  <c r="BK101" i="1" s="1"/>
  <c r="BL101" i="1" s="1"/>
  <c r="BQ398" i="3"/>
  <c r="BO399" i="3"/>
  <c r="BO401" i="1"/>
  <c r="BQ401" i="1" s="1"/>
  <c r="AF6" i="3"/>
  <c r="G397" i="3"/>
  <c r="H397" i="3" s="1"/>
  <c r="O4" i="3"/>
  <c r="T5" i="3"/>
  <c r="AS401" i="3"/>
  <c r="AR400" i="3"/>
  <c r="E402" i="3"/>
  <c r="F402" i="3" s="1"/>
  <c r="AE7" i="3"/>
  <c r="R8" i="3"/>
  <c r="S8" i="3" s="1"/>
  <c r="G396" i="1"/>
  <c r="H396" i="1" s="1"/>
  <c r="E397" i="1"/>
  <c r="F397" i="1" s="1"/>
  <c r="AS397" i="1"/>
  <c r="AR396" i="1"/>
  <c r="BI36" i="3" l="1"/>
  <c r="AW397" i="3"/>
  <c r="AT397" i="3"/>
  <c r="BR398" i="3"/>
  <c r="AU398" i="3"/>
  <c r="BR401" i="1"/>
  <c r="AU401" i="1"/>
  <c r="BO1181" i="1"/>
  <c r="BQ1180" i="1"/>
  <c r="AU1180" i="1" s="1"/>
  <c r="AV1180" i="1" s="1"/>
  <c r="AZ102" i="1" s="1"/>
  <c r="BQ399" i="3"/>
  <c r="BO400" i="3"/>
  <c r="BO402" i="1"/>
  <c r="BQ402" i="1" s="1"/>
  <c r="AF7" i="3"/>
  <c r="U5" i="3"/>
  <c r="G398" i="3"/>
  <c r="H398" i="3" s="1"/>
  <c r="T6" i="3"/>
  <c r="R9" i="3"/>
  <c r="S9" i="3" s="1"/>
  <c r="AE8" i="3"/>
  <c r="E403" i="3"/>
  <c r="F403" i="3" s="1"/>
  <c r="AS402" i="3"/>
  <c r="AR401" i="3"/>
  <c r="G397" i="1"/>
  <c r="H397" i="1" s="1"/>
  <c r="E398" i="1"/>
  <c r="F398" i="1" s="1"/>
  <c r="AS398" i="1"/>
  <c r="AR397" i="1"/>
  <c r="BR399" i="3" l="1"/>
  <c r="AU399" i="3"/>
  <c r="AV399" i="3" s="1"/>
  <c r="AV398" i="3"/>
  <c r="AT398" i="3"/>
  <c r="AT399" i="3" s="1"/>
  <c r="BR402" i="1"/>
  <c r="AU402" i="1"/>
  <c r="BQ1181" i="1"/>
  <c r="AU1181" i="1" s="1"/>
  <c r="AV1181" i="1" s="1"/>
  <c r="BA102" i="1" s="1"/>
  <c r="BO1182" i="1"/>
  <c r="BQ400" i="3"/>
  <c r="BO401" i="3"/>
  <c r="BO403" i="1"/>
  <c r="BQ403" i="1" s="1"/>
  <c r="AF8" i="3"/>
  <c r="U6" i="3"/>
  <c r="G399" i="3"/>
  <c r="H399" i="3" s="1"/>
  <c r="T7" i="3"/>
  <c r="R10" i="3"/>
  <c r="S10" i="3" s="1"/>
  <c r="AE9" i="3"/>
  <c r="E404" i="3"/>
  <c r="F404" i="3" s="1"/>
  <c r="AS403" i="3"/>
  <c r="AR402" i="3"/>
  <c r="G398" i="1"/>
  <c r="H398" i="1" s="1"/>
  <c r="E399" i="1"/>
  <c r="F399" i="1" s="1"/>
  <c r="AS399" i="1"/>
  <c r="AR398" i="1"/>
  <c r="BJ36" i="3" l="1"/>
  <c r="AW398" i="3"/>
  <c r="BK36" i="3"/>
  <c r="AW399" i="3"/>
  <c r="BR400" i="3"/>
  <c r="AU400" i="3"/>
  <c r="AV400" i="3" s="1"/>
  <c r="BR403" i="1"/>
  <c r="AU403" i="1"/>
  <c r="BO1183" i="1"/>
  <c r="BQ1182" i="1"/>
  <c r="AU1182" i="1" s="1"/>
  <c r="AV1182" i="1" s="1"/>
  <c r="BB102" i="1" s="1"/>
  <c r="BQ401" i="3"/>
  <c r="BO402" i="3"/>
  <c r="BO404" i="1"/>
  <c r="BQ404" i="1" s="1"/>
  <c r="AF9" i="3"/>
  <c r="U7" i="3"/>
  <c r="G400" i="3"/>
  <c r="H400" i="3" s="1"/>
  <c r="T8" i="3"/>
  <c r="AS404" i="3"/>
  <c r="AR403" i="3"/>
  <c r="AE10" i="3"/>
  <c r="R11" i="3"/>
  <c r="S11" i="3" s="1"/>
  <c r="E405" i="3"/>
  <c r="F405" i="3" s="1"/>
  <c r="G399" i="1"/>
  <c r="H399" i="1" s="1"/>
  <c r="E400" i="1"/>
  <c r="F400" i="1" s="1"/>
  <c r="AS400" i="1"/>
  <c r="AR399" i="1"/>
  <c r="BR401" i="3" l="1"/>
  <c r="AU401" i="3"/>
  <c r="AV401" i="3" s="1"/>
  <c r="AZ37" i="3"/>
  <c r="AW400" i="3"/>
  <c r="BL36" i="3"/>
  <c r="BM36" i="3"/>
  <c r="AP37" i="3" s="1"/>
  <c r="AT400" i="3"/>
  <c r="AT401" i="3" s="1"/>
  <c r="BR404" i="1"/>
  <c r="AU404" i="1"/>
  <c r="BO1184" i="1"/>
  <c r="BQ1183" i="1"/>
  <c r="AU1183" i="1" s="1"/>
  <c r="AV1183" i="1" s="1"/>
  <c r="BC102" i="1" s="1"/>
  <c r="BQ402" i="3"/>
  <c r="BO403" i="3"/>
  <c r="BO405" i="1"/>
  <c r="BQ405" i="1" s="1"/>
  <c r="AF10" i="3"/>
  <c r="U8" i="3"/>
  <c r="G401" i="3"/>
  <c r="H401" i="3" s="1"/>
  <c r="T9" i="3"/>
  <c r="AE11" i="3"/>
  <c r="R12" i="3"/>
  <c r="S12" i="3" s="1"/>
  <c r="E406" i="3"/>
  <c r="F406" i="3" s="1"/>
  <c r="AS405" i="3"/>
  <c r="AR404" i="3"/>
  <c r="G400" i="1"/>
  <c r="H400" i="1" s="1"/>
  <c r="E401" i="1"/>
  <c r="F401" i="1" s="1"/>
  <c r="AS401" i="1"/>
  <c r="AR400" i="1"/>
  <c r="BR402" i="3" l="1"/>
  <c r="AU402" i="3"/>
  <c r="BA37" i="3"/>
  <c r="AW401" i="3"/>
  <c r="BR405" i="1"/>
  <c r="AU405" i="1"/>
  <c r="BO1185" i="1"/>
  <c r="BQ1184" i="1"/>
  <c r="AU1184" i="1" s="1"/>
  <c r="AV1184" i="1" s="1"/>
  <c r="BD102" i="1" s="1"/>
  <c r="BQ403" i="3"/>
  <c r="BO404" i="3"/>
  <c r="BO406" i="1"/>
  <c r="BQ406" i="1" s="1"/>
  <c r="AF11" i="3"/>
  <c r="U9" i="3"/>
  <c r="G402" i="3"/>
  <c r="H402" i="3" s="1"/>
  <c r="T10" i="3"/>
  <c r="AS406" i="3"/>
  <c r="AR405" i="3"/>
  <c r="R13" i="3"/>
  <c r="S13" i="3" s="1"/>
  <c r="AE12" i="3"/>
  <c r="E407" i="3"/>
  <c r="F407" i="3" s="1"/>
  <c r="G401" i="1"/>
  <c r="H401" i="1" s="1"/>
  <c r="E402" i="1"/>
  <c r="F402" i="1" s="1"/>
  <c r="AS402" i="1"/>
  <c r="AR401" i="1"/>
  <c r="BR403" i="3" l="1"/>
  <c r="AU403" i="3"/>
  <c r="AV403" i="3" s="1"/>
  <c r="AT402" i="3"/>
  <c r="AV402" i="3"/>
  <c r="BR406" i="1"/>
  <c r="AU406" i="1"/>
  <c r="BO1186" i="1"/>
  <c r="BQ1185" i="1"/>
  <c r="AU1185" i="1" s="1"/>
  <c r="AV1185" i="1" s="1"/>
  <c r="BE102" i="1" s="1"/>
  <c r="BQ404" i="3"/>
  <c r="BO405" i="3"/>
  <c r="BO407" i="1"/>
  <c r="BQ407" i="1" s="1"/>
  <c r="AF12" i="3"/>
  <c r="U10" i="3"/>
  <c r="G403" i="3"/>
  <c r="H403" i="3" s="1"/>
  <c r="T11" i="3"/>
  <c r="AE13" i="3"/>
  <c r="R14" i="3"/>
  <c r="S14" i="3" s="1"/>
  <c r="E408" i="3"/>
  <c r="F408" i="3" s="1"/>
  <c r="AS407" i="3"/>
  <c r="AR406" i="3"/>
  <c r="G402" i="1"/>
  <c r="H402" i="1" s="1"/>
  <c r="E403" i="1"/>
  <c r="F403" i="1" s="1"/>
  <c r="AS403" i="1"/>
  <c r="AR402" i="1"/>
  <c r="BB37" i="3" l="1"/>
  <c r="AW402" i="3"/>
  <c r="BR404" i="3"/>
  <c r="AU404" i="3"/>
  <c r="AT403" i="3"/>
  <c r="BC37" i="3"/>
  <c r="AW403" i="3"/>
  <c r="BR407" i="1"/>
  <c r="AU407" i="1"/>
  <c r="BO1187" i="1"/>
  <c r="BQ1186" i="1"/>
  <c r="AU1186" i="1" s="1"/>
  <c r="AV1186" i="1" s="1"/>
  <c r="BF102" i="1" s="1"/>
  <c r="BQ405" i="3"/>
  <c r="BO406" i="3"/>
  <c r="BO408" i="1"/>
  <c r="BQ408" i="1" s="1"/>
  <c r="AF13" i="3"/>
  <c r="U11" i="3"/>
  <c r="G404" i="3"/>
  <c r="H404" i="3" s="1"/>
  <c r="T12" i="3"/>
  <c r="R15" i="3"/>
  <c r="S15" i="3" s="1"/>
  <c r="AE14" i="3"/>
  <c r="AS408" i="3"/>
  <c r="AR407" i="3"/>
  <c r="E409" i="3"/>
  <c r="F409" i="3" s="1"/>
  <c r="G403" i="1"/>
  <c r="H403" i="1" s="1"/>
  <c r="E404" i="1"/>
  <c r="F404" i="1" s="1"/>
  <c r="AS404" i="1"/>
  <c r="AR403" i="1"/>
  <c r="BR405" i="3" l="1"/>
  <c r="AU405" i="3"/>
  <c r="AV405" i="3" s="1"/>
  <c r="AV404" i="3"/>
  <c r="AT404" i="3"/>
  <c r="AT405" i="3" s="1"/>
  <c r="BR408" i="1"/>
  <c r="AU408" i="1"/>
  <c r="BQ1187" i="1"/>
  <c r="AU1187" i="1" s="1"/>
  <c r="AV1187" i="1" s="1"/>
  <c r="BG102" i="1" s="1"/>
  <c r="BO1188" i="1"/>
  <c r="BQ406" i="3"/>
  <c r="BO407" i="3"/>
  <c r="BO409" i="1"/>
  <c r="BQ409" i="1" s="1"/>
  <c r="AF14" i="3"/>
  <c r="U12" i="3"/>
  <c r="G405" i="3"/>
  <c r="H405" i="3" s="1"/>
  <c r="T13" i="3"/>
  <c r="R16" i="3"/>
  <c r="S16" i="3" s="1"/>
  <c r="AE15" i="3"/>
  <c r="E410" i="3"/>
  <c r="F410" i="3" s="1"/>
  <c r="AS409" i="3"/>
  <c r="AR408" i="3"/>
  <c r="G404" i="1"/>
  <c r="H404" i="1" s="1"/>
  <c r="E405" i="1"/>
  <c r="F405" i="1" s="1"/>
  <c r="AS405" i="1"/>
  <c r="AR404" i="1"/>
  <c r="BD37" i="3" l="1"/>
  <c r="AW404" i="3"/>
  <c r="BE37" i="3"/>
  <c r="AW405" i="3"/>
  <c r="BR406" i="3"/>
  <c r="AU406" i="3"/>
  <c r="BR409" i="1"/>
  <c r="AU409" i="1"/>
  <c r="BO1189" i="1"/>
  <c r="BQ1188" i="1"/>
  <c r="AU1188" i="1" s="1"/>
  <c r="AV1188" i="1" s="1"/>
  <c r="BH102" i="1" s="1"/>
  <c r="BQ407" i="3"/>
  <c r="BO408" i="3"/>
  <c r="BO410" i="1"/>
  <c r="BQ410" i="1" s="1"/>
  <c r="AF15" i="3"/>
  <c r="U13" i="3"/>
  <c r="G406" i="3"/>
  <c r="H406" i="3" s="1"/>
  <c r="T14" i="3"/>
  <c r="AE16" i="3"/>
  <c r="R17" i="3"/>
  <c r="S17" i="3" s="1"/>
  <c r="AS410" i="3"/>
  <c r="AR409" i="3"/>
  <c r="E411" i="3"/>
  <c r="F411" i="3" s="1"/>
  <c r="G405" i="1"/>
  <c r="H405" i="1" s="1"/>
  <c r="E406" i="1"/>
  <c r="F406" i="1" s="1"/>
  <c r="AS406" i="1"/>
  <c r="AR405" i="1"/>
  <c r="AV406" i="3" l="1"/>
  <c r="AT406" i="3"/>
  <c r="BR407" i="3"/>
  <c r="AU407" i="3"/>
  <c r="AV407" i="3" s="1"/>
  <c r="BR410" i="1"/>
  <c r="AU410" i="1"/>
  <c r="BO1190" i="1"/>
  <c r="BQ1189" i="1"/>
  <c r="AU1189" i="1" s="1"/>
  <c r="AV1189" i="1" s="1"/>
  <c r="BI102" i="1" s="1"/>
  <c r="BQ408" i="3"/>
  <c r="BO409" i="3"/>
  <c r="BO411" i="1"/>
  <c r="BQ411" i="1" s="1"/>
  <c r="AF16" i="3"/>
  <c r="U14" i="3"/>
  <c r="G407" i="3"/>
  <c r="H407" i="3" s="1"/>
  <c r="T15" i="3"/>
  <c r="AE17" i="3"/>
  <c r="R18" i="3"/>
  <c r="S18" i="3" s="1"/>
  <c r="AS411" i="3"/>
  <c r="AR410" i="3"/>
  <c r="E412" i="3"/>
  <c r="F412" i="3" s="1"/>
  <c r="G406" i="1"/>
  <c r="H406" i="1" s="1"/>
  <c r="E407" i="1"/>
  <c r="F407" i="1" s="1"/>
  <c r="AS407" i="1"/>
  <c r="AR406" i="1"/>
  <c r="BG37" i="3" l="1"/>
  <c r="AW407" i="3"/>
  <c r="AT407" i="3"/>
  <c r="BR408" i="3"/>
  <c r="AU408" i="3"/>
  <c r="BF37" i="3"/>
  <c r="AW406" i="3"/>
  <c r="BR411" i="1"/>
  <c r="AU411" i="1"/>
  <c r="BO1191" i="1"/>
  <c r="BQ1190" i="1"/>
  <c r="AU1190" i="1" s="1"/>
  <c r="AV1190" i="1" s="1"/>
  <c r="BJ102" i="1" s="1"/>
  <c r="BQ409" i="3"/>
  <c r="BO410" i="3"/>
  <c r="BO412" i="1"/>
  <c r="BQ412" i="1" s="1"/>
  <c r="AF17" i="3"/>
  <c r="U15" i="3"/>
  <c r="G408" i="3"/>
  <c r="H408" i="3" s="1"/>
  <c r="T16" i="3"/>
  <c r="E413" i="3"/>
  <c r="F413" i="3" s="1"/>
  <c r="AE18" i="3"/>
  <c r="R19" i="3"/>
  <c r="S19" i="3" s="1"/>
  <c r="AS412" i="3"/>
  <c r="AR411" i="3"/>
  <c r="G407" i="1"/>
  <c r="H407" i="1" s="1"/>
  <c r="E408" i="1"/>
  <c r="F408" i="1" s="1"/>
  <c r="AS408" i="1"/>
  <c r="AR407" i="1"/>
  <c r="BR409" i="3" l="1"/>
  <c r="AU409" i="3"/>
  <c r="AV409" i="3" s="1"/>
  <c r="AV408" i="3"/>
  <c r="AT408" i="3"/>
  <c r="AT409" i="3" s="1"/>
  <c r="BR412" i="1"/>
  <c r="AU412" i="1"/>
  <c r="BQ1191" i="1"/>
  <c r="AU1191" i="1" s="1"/>
  <c r="AV1191" i="1" s="1"/>
  <c r="BK102" i="1" s="1"/>
  <c r="BL102" i="1" s="1"/>
  <c r="BO1192" i="1"/>
  <c r="BQ410" i="3"/>
  <c r="BO411" i="3"/>
  <c r="BO413" i="1"/>
  <c r="BQ413" i="1" s="1"/>
  <c r="AF18" i="3"/>
  <c r="U16" i="3"/>
  <c r="G409" i="3"/>
  <c r="H409" i="3" s="1"/>
  <c r="T17" i="3"/>
  <c r="AE19" i="3"/>
  <c r="R20" i="3"/>
  <c r="S20" i="3" s="1"/>
  <c r="E414" i="3"/>
  <c r="F414" i="3" s="1"/>
  <c r="AS413" i="3"/>
  <c r="AR412" i="3"/>
  <c r="G408" i="1"/>
  <c r="H408" i="1" s="1"/>
  <c r="E409" i="1"/>
  <c r="F409" i="1" s="1"/>
  <c r="AS409" i="1"/>
  <c r="AR408" i="1"/>
  <c r="BR410" i="3" l="1"/>
  <c r="AU410" i="3"/>
  <c r="AV410" i="3" s="1"/>
  <c r="AT410" i="3"/>
  <c r="BI37" i="3"/>
  <c r="AW409" i="3"/>
  <c r="BH37" i="3"/>
  <c r="AW408" i="3"/>
  <c r="BR413" i="1"/>
  <c r="AU413" i="1"/>
  <c r="BO1193" i="1"/>
  <c r="BQ1192" i="1"/>
  <c r="AU1192" i="1" s="1"/>
  <c r="AV1192" i="1" s="1"/>
  <c r="AZ103" i="1" s="1"/>
  <c r="BQ411" i="3"/>
  <c r="BO412" i="3"/>
  <c r="BO414" i="1"/>
  <c r="BQ414" i="1" s="1"/>
  <c r="AF19" i="3"/>
  <c r="U17" i="3"/>
  <c r="G410" i="3"/>
  <c r="H410" i="3" s="1"/>
  <c r="T18" i="3"/>
  <c r="R21" i="3"/>
  <c r="S21" i="3" s="1"/>
  <c r="AE20" i="3"/>
  <c r="AS414" i="3"/>
  <c r="AR413" i="3"/>
  <c r="E415" i="3"/>
  <c r="F415" i="3" s="1"/>
  <c r="G409" i="1"/>
  <c r="H409" i="1" s="1"/>
  <c r="E410" i="1"/>
  <c r="F410" i="1" s="1"/>
  <c r="AS410" i="1"/>
  <c r="AR409" i="1"/>
  <c r="BJ37" i="3" l="1"/>
  <c r="AW410" i="3"/>
  <c r="BR411" i="3"/>
  <c r="AU411" i="3"/>
  <c r="AV411" i="3" s="1"/>
  <c r="BR414" i="1"/>
  <c r="AU414" i="1"/>
  <c r="BO1194" i="1"/>
  <c r="BQ1193" i="1"/>
  <c r="AU1193" i="1" s="1"/>
  <c r="AV1193" i="1" s="1"/>
  <c r="BA103" i="1" s="1"/>
  <c r="BQ412" i="3"/>
  <c r="BO413" i="3"/>
  <c r="BO415" i="1"/>
  <c r="BQ415" i="1" s="1"/>
  <c r="AF20" i="3"/>
  <c r="U18" i="3"/>
  <c r="G411" i="3"/>
  <c r="H411" i="3" s="1"/>
  <c r="T19" i="3"/>
  <c r="AS415" i="3"/>
  <c r="AR414" i="3"/>
  <c r="E416" i="3"/>
  <c r="F416" i="3" s="1"/>
  <c r="R22" i="3"/>
  <c r="S22" i="3" s="1"/>
  <c r="AE21" i="3"/>
  <c r="G410" i="1"/>
  <c r="H410" i="1" s="1"/>
  <c r="E411" i="1"/>
  <c r="F411" i="1" s="1"/>
  <c r="AS411" i="1"/>
  <c r="AR410" i="1"/>
  <c r="BK37" i="3" l="1"/>
  <c r="BM37" i="3" s="1"/>
  <c r="AP38" i="3" s="1"/>
  <c r="AW411" i="3"/>
  <c r="BR412" i="3"/>
  <c r="AU412" i="3"/>
  <c r="AT411" i="3"/>
  <c r="BR415" i="1"/>
  <c r="AU415" i="1"/>
  <c r="BO1195" i="1"/>
  <c r="BQ1194" i="1"/>
  <c r="AU1194" i="1" s="1"/>
  <c r="AV1194" i="1" s="1"/>
  <c r="BB103" i="1" s="1"/>
  <c r="BQ413" i="3"/>
  <c r="BO414" i="3"/>
  <c r="BO416" i="1"/>
  <c r="BQ416" i="1" s="1"/>
  <c r="AF21" i="3"/>
  <c r="U19" i="3"/>
  <c r="G412" i="3"/>
  <c r="H412" i="3" s="1"/>
  <c r="T20" i="3"/>
  <c r="E417" i="3"/>
  <c r="F417" i="3" s="1"/>
  <c r="R23" i="3"/>
  <c r="S23" i="3" s="1"/>
  <c r="AE22" i="3"/>
  <c r="AS416" i="3"/>
  <c r="AR415" i="3"/>
  <c r="G411" i="1"/>
  <c r="H411" i="1" s="1"/>
  <c r="E412" i="1"/>
  <c r="F412" i="1" s="1"/>
  <c r="AS412" i="1"/>
  <c r="AR411" i="1"/>
  <c r="BL37" i="3" l="1"/>
  <c r="AV412" i="3"/>
  <c r="AT412" i="3"/>
  <c r="BR413" i="3"/>
  <c r="AU413" i="3"/>
  <c r="AV413" i="3" s="1"/>
  <c r="BR416" i="1"/>
  <c r="AU416" i="1"/>
  <c r="BO1196" i="1"/>
  <c r="BQ1195" i="1"/>
  <c r="AU1195" i="1" s="1"/>
  <c r="AV1195" i="1" s="1"/>
  <c r="BC103" i="1" s="1"/>
  <c r="BQ414" i="3"/>
  <c r="BO415" i="3"/>
  <c r="BO417" i="1"/>
  <c r="BQ417" i="1" s="1"/>
  <c r="AF22" i="3"/>
  <c r="U20" i="3"/>
  <c r="G413" i="3"/>
  <c r="H413" i="3" s="1"/>
  <c r="T21" i="3"/>
  <c r="E418" i="3"/>
  <c r="F418" i="3" s="1"/>
  <c r="AS417" i="3"/>
  <c r="AR416" i="3"/>
  <c r="AE23" i="3"/>
  <c r="R24" i="3"/>
  <c r="S24" i="3" s="1"/>
  <c r="G412" i="1"/>
  <c r="H412" i="1" s="1"/>
  <c r="E413" i="1"/>
  <c r="F413" i="1" s="1"/>
  <c r="AS413" i="1"/>
  <c r="AR412" i="1"/>
  <c r="AT413" i="3" l="1"/>
  <c r="BA38" i="3"/>
  <c r="AW413" i="3"/>
  <c r="BR414" i="3"/>
  <c r="AU414" i="3"/>
  <c r="AZ38" i="3"/>
  <c r="AW412" i="3"/>
  <c r="BR417" i="1"/>
  <c r="AU417" i="1"/>
  <c r="BO1197" i="1"/>
  <c r="BQ1196" i="1"/>
  <c r="AU1196" i="1" s="1"/>
  <c r="AV1196" i="1" s="1"/>
  <c r="BD103" i="1" s="1"/>
  <c r="BQ415" i="3"/>
  <c r="BO416" i="3"/>
  <c r="BO418" i="1"/>
  <c r="BQ418" i="1" s="1"/>
  <c r="AF23" i="3"/>
  <c r="U21" i="3"/>
  <c r="G414" i="3"/>
  <c r="H414" i="3" s="1"/>
  <c r="T22" i="3"/>
  <c r="R25" i="3"/>
  <c r="S25" i="3" s="1"/>
  <c r="AE24" i="3"/>
  <c r="E419" i="3"/>
  <c r="F419" i="3" s="1"/>
  <c r="AS418" i="3"/>
  <c r="AR417" i="3"/>
  <c r="G413" i="1"/>
  <c r="H413" i="1" s="1"/>
  <c r="E414" i="1"/>
  <c r="F414" i="1" s="1"/>
  <c r="AS414" i="1"/>
  <c r="AR413" i="1"/>
  <c r="BR415" i="3" l="1"/>
  <c r="AU415" i="3"/>
  <c r="AV415" i="3" s="1"/>
  <c r="AT414" i="3"/>
  <c r="AT415" i="3" s="1"/>
  <c r="AV414" i="3"/>
  <c r="BR418" i="1"/>
  <c r="AU418" i="1"/>
  <c r="BQ1197" i="1"/>
  <c r="AU1197" i="1" s="1"/>
  <c r="AV1197" i="1" s="1"/>
  <c r="BE103" i="1" s="1"/>
  <c r="BO1198" i="1"/>
  <c r="BQ416" i="3"/>
  <c r="BO417" i="3"/>
  <c r="BO419" i="1"/>
  <c r="BQ419" i="1" s="1"/>
  <c r="AF24" i="3"/>
  <c r="U22" i="3"/>
  <c r="G415" i="3"/>
  <c r="H415" i="3" s="1"/>
  <c r="T23" i="3"/>
  <c r="AS419" i="3"/>
  <c r="AR418" i="3"/>
  <c r="E420" i="3"/>
  <c r="F420" i="3" s="1"/>
  <c r="R26" i="3"/>
  <c r="S26" i="3" s="1"/>
  <c r="AE25" i="3"/>
  <c r="G414" i="1"/>
  <c r="H414" i="1" s="1"/>
  <c r="E415" i="1"/>
  <c r="F415" i="1" s="1"/>
  <c r="AS415" i="1"/>
  <c r="AR414" i="1"/>
  <c r="BB38" i="3" l="1"/>
  <c r="AW414" i="3"/>
  <c r="BC38" i="3"/>
  <c r="AW415" i="3"/>
  <c r="BR416" i="3"/>
  <c r="AU416" i="3"/>
  <c r="AV416" i="3" s="1"/>
  <c r="BR419" i="1"/>
  <c r="AU419" i="1"/>
  <c r="BO1199" i="1"/>
  <c r="BQ1198" i="1"/>
  <c r="AU1198" i="1" s="1"/>
  <c r="AV1198" i="1" s="1"/>
  <c r="BF103" i="1" s="1"/>
  <c r="BQ417" i="3"/>
  <c r="BO418" i="3"/>
  <c r="BO420" i="1"/>
  <c r="BQ420" i="1" s="1"/>
  <c r="AF25" i="3"/>
  <c r="U23" i="3"/>
  <c r="G416" i="3"/>
  <c r="H416" i="3" s="1"/>
  <c r="T24" i="3"/>
  <c r="E421" i="3"/>
  <c r="F421" i="3" s="1"/>
  <c r="AS420" i="3"/>
  <c r="AR419" i="3"/>
  <c r="AE26" i="3"/>
  <c r="R27" i="3"/>
  <c r="S27" i="3" s="1"/>
  <c r="G415" i="1"/>
  <c r="H415" i="1" s="1"/>
  <c r="E416" i="1"/>
  <c r="F416" i="1" s="1"/>
  <c r="AS416" i="1"/>
  <c r="AR415" i="1"/>
  <c r="BR417" i="3" l="1"/>
  <c r="AU417" i="3"/>
  <c r="AV417" i="3" s="1"/>
  <c r="BD38" i="3"/>
  <c r="AW416" i="3"/>
  <c r="AT416" i="3"/>
  <c r="AT417" i="3" s="1"/>
  <c r="BR420" i="1"/>
  <c r="AU420" i="1"/>
  <c r="BO1200" i="1"/>
  <c r="BQ1199" i="1"/>
  <c r="AU1199" i="1" s="1"/>
  <c r="AV1199" i="1" s="1"/>
  <c r="BG103" i="1" s="1"/>
  <c r="BQ418" i="3"/>
  <c r="BO419" i="3"/>
  <c r="BO421" i="1"/>
  <c r="BQ421" i="1" s="1"/>
  <c r="AF26" i="3"/>
  <c r="U24" i="3"/>
  <c r="G417" i="3"/>
  <c r="H417" i="3" s="1"/>
  <c r="T25" i="3"/>
  <c r="E422" i="3"/>
  <c r="F422" i="3" s="1"/>
  <c r="AS421" i="3"/>
  <c r="AR420" i="3"/>
  <c r="R28" i="3"/>
  <c r="S28" i="3" s="1"/>
  <c r="AE27" i="3"/>
  <c r="G416" i="1"/>
  <c r="H416" i="1" s="1"/>
  <c r="E417" i="1"/>
  <c r="F417" i="1" s="1"/>
  <c r="AS417" i="1"/>
  <c r="AR416" i="1"/>
  <c r="BE38" i="3" l="1"/>
  <c r="AW417" i="3"/>
  <c r="BR418" i="3"/>
  <c r="AU418" i="3"/>
  <c r="BR421" i="1"/>
  <c r="AU421" i="1"/>
  <c r="BO1201" i="1"/>
  <c r="BQ1200" i="1"/>
  <c r="AU1200" i="1" s="1"/>
  <c r="AV1200" i="1" s="1"/>
  <c r="BH103" i="1" s="1"/>
  <c r="BQ419" i="3"/>
  <c r="BO420" i="3"/>
  <c r="BO422" i="1"/>
  <c r="BQ422" i="1" s="1"/>
  <c r="AF27" i="3"/>
  <c r="U25" i="3"/>
  <c r="G418" i="3"/>
  <c r="H418" i="3" s="1"/>
  <c r="T26" i="3"/>
  <c r="AS422" i="3"/>
  <c r="AR421" i="3"/>
  <c r="E423" i="3"/>
  <c r="F423" i="3" s="1"/>
  <c r="R29" i="3"/>
  <c r="S29" i="3" s="1"/>
  <c r="AE28" i="3"/>
  <c r="G417" i="1"/>
  <c r="H417" i="1" s="1"/>
  <c r="E418" i="1"/>
  <c r="F418" i="1" s="1"/>
  <c r="AS418" i="1"/>
  <c r="AR417" i="1"/>
  <c r="BR419" i="3" l="1"/>
  <c r="AU419" i="3"/>
  <c r="AV419" i="3" s="1"/>
  <c r="AV418" i="3"/>
  <c r="AT418" i="3"/>
  <c r="AT419" i="3" s="1"/>
  <c r="BR422" i="1"/>
  <c r="AU422" i="1"/>
  <c r="BO1202" i="1"/>
  <c r="BQ1201" i="1"/>
  <c r="AU1201" i="1" s="1"/>
  <c r="AV1201" i="1" s="1"/>
  <c r="BI103" i="1" s="1"/>
  <c r="BQ420" i="3"/>
  <c r="BO421" i="3"/>
  <c r="BO423" i="1"/>
  <c r="BQ423" i="1" s="1"/>
  <c r="AF28" i="3"/>
  <c r="U26" i="3"/>
  <c r="G419" i="3"/>
  <c r="H419" i="3" s="1"/>
  <c r="T27" i="3"/>
  <c r="AS423" i="3"/>
  <c r="AR422" i="3"/>
  <c r="AE29" i="3"/>
  <c r="R30" i="3"/>
  <c r="S30" i="3" s="1"/>
  <c r="E424" i="3"/>
  <c r="F424" i="3" s="1"/>
  <c r="G418" i="1"/>
  <c r="H418" i="1" s="1"/>
  <c r="E419" i="1"/>
  <c r="F419" i="1" s="1"/>
  <c r="AS419" i="1"/>
  <c r="AR418" i="1"/>
  <c r="BF38" i="3" l="1"/>
  <c r="AW418" i="3"/>
  <c r="BG38" i="3"/>
  <c r="AW419" i="3"/>
  <c r="BR420" i="3"/>
  <c r="AU420" i="3"/>
  <c r="BR423" i="1"/>
  <c r="AU423" i="1"/>
  <c r="BO1203" i="1"/>
  <c r="BQ1202" i="1"/>
  <c r="AU1202" i="1" s="1"/>
  <c r="AV1202" i="1" s="1"/>
  <c r="BJ103" i="1" s="1"/>
  <c r="BQ421" i="3"/>
  <c r="BO422" i="3"/>
  <c r="BO424" i="1"/>
  <c r="BQ424" i="1" s="1"/>
  <c r="AF29" i="3"/>
  <c r="U27" i="3"/>
  <c r="G420" i="3"/>
  <c r="H420" i="3" s="1"/>
  <c r="T28" i="3"/>
  <c r="E425" i="3"/>
  <c r="F425" i="3" s="1"/>
  <c r="AE30" i="3"/>
  <c r="R31" i="3"/>
  <c r="S31" i="3" s="1"/>
  <c r="AS424" i="3"/>
  <c r="AR423" i="3"/>
  <c r="G419" i="1"/>
  <c r="H419" i="1" s="1"/>
  <c r="E420" i="1"/>
  <c r="F420" i="1" s="1"/>
  <c r="AS420" i="1"/>
  <c r="AR419" i="1"/>
  <c r="BR421" i="3" l="1"/>
  <c r="AU421" i="3"/>
  <c r="AV421" i="3" s="1"/>
  <c r="AT420" i="3"/>
  <c r="AT421" i="3" s="1"/>
  <c r="AV420" i="3"/>
  <c r="BR424" i="1"/>
  <c r="AU424" i="1"/>
  <c r="BQ1203" i="1"/>
  <c r="AU1203" i="1" s="1"/>
  <c r="AV1203" i="1" s="1"/>
  <c r="BK103" i="1" s="1"/>
  <c r="BL103" i="1" s="1"/>
  <c r="BO1204" i="1"/>
  <c r="BQ422" i="3"/>
  <c r="BO423" i="3"/>
  <c r="BO425" i="1"/>
  <c r="BQ425" i="1" s="1"/>
  <c r="AF30" i="3"/>
  <c r="U28" i="3"/>
  <c r="G421" i="3"/>
  <c r="H421" i="3" s="1"/>
  <c r="T29" i="3"/>
  <c r="AS425" i="3"/>
  <c r="AR424" i="3"/>
  <c r="R32" i="3"/>
  <c r="S32" i="3" s="1"/>
  <c r="AE31" i="3"/>
  <c r="E426" i="3"/>
  <c r="F426" i="3" s="1"/>
  <c r="G420" i="1"/>
  <c r="H420" i="1" s="1"/>
  <c r="E421" i="1"/>
  <c r="F421" i="1" s="1"/>
  <c r="AS421" i="1"/>
  <c r="AR420" i="1"/>
  <c r="BR422" i="3" l="1"/>
  <c r="AU422" i="3"/>
  <c r="BH38" i="3"/>
  <c r="AW420" i="3"/>
  <c r="BI38" i="3"/>
  <c r="AW421" i="3"/>
  <c r="BR425" i="1"/>
  <c r="AU425" i="1"/>
  <c r="BO1205" i="1"/>
  <c r="BQ1204" i="1"/>
  <c r="AU1204" i="1" s="1"/>
  <c r="AV1204" i="1" s="1"/>
  <c r="AZ104" i="1" s="1"/>
  <c r="BQ423" i="3"/>
  <c r="BO424" i="3"/>
  <c r="BO426" i="1"/>
  <c r="BQ426" i="1" s="1"/>
  <c r="AF31" i="3"/>
  <c r="U29" i="3"/>
  <c r="G422" i="3"/>
  <c r="H422" i="3" s="1"/>
  <c r="T30" i="3"/>
  <c r="R33" i="3"/>
  <c r="S33" i="3" s="1"/>
  <c r="AE32" i="3"/>
  <c r="E427" i="3"/>
  <c r="F427" i="3" s="1"/>
  <c r="AS426" i="3"/>
  <c r="AR425" i="3"/>
  <c r="G421" i="1"/>
  <c r="H421" i="1" s="1"/>
  <c r="E422" i="1"/>
  <c r="F422" i="1" s="1"/>
  <c r="AS422" i="1"/>
  <c r="AR421" i="1"/>
  <c r="BR423" i="3" l="1"/>
  <c r="AU423" i="3"/>
  <c r="AV423" i="3" s="1"/>
  <c r="AV422" i="3"/>
  <c r="AT422" i="3"/>
  <c r="AT423" i="3" s="1"/>
  <c r="BR426" i="1"/>
  <c r="AU426" i="1"/>
  <c r="BO1206" i="1"/>
  <c r="BQ1205" i="1"/>
  <c r="AU1205" i="1" s="1"/>
  <c r="AV1205" i="1" s="1"/>
  <c r="BA104" i="1" s="1"/>
  <c r="BQ424" i="3"/>
  <c r="BO425" i="3"/>
  <c r="BO427" i="1"/>
  <c r="BQ427" i="1" s="1"/>
  <c r="AF32" i="3"/>
  <c r="U30" i="3"/>
  <c r="G423" i="3"/>
  <c r="H423" i="3" s="1"/>
  <c r="T31" i="3"/>
  <c r="AS427" i="3"/>
  <c r="AR426" i="3"/>
  <c r="R34" i="3"/>
  <c r="S34" i="3" s="1"/>
  <c r="AE33" i="3"/>
  <c r="E428" i="3"/>
  <c r="F428" i="3" s="1"/>
  <c r="G422" i="1"/>
  <c r="H422" i="1" s="1"/>
  <c r="E423" i="1"/>
  <c r="F423" i="1" s="1"/>
  <c r="AS423" i="1"/>
  <c r="AR422" i="1"/>
  <c r="BR424" i="3" l="1"/>
  <c r="AU424" i="3"/>
  <c r="AV424" i="3" s="1"/>
  <c r="AT424" i="3"/>
  <c r="BJ38" i="3"/>
  <c r="AW422" i="3"/>
  <c r="BK38" i="3"/>
  <c r="AW423" i="3"/>
  <c r="BR427" i="1"/>
  <c r="AU427" i="1"/>
  <c r="BO1207" i="1"/>
  <c r="BQ1206" i="1"/>
  <c r="AU1206" i="1" s="1"/>
  <c r="AV1206" i="1" s="1"/>
  <c r="BB104" i="1" s="1"/>
  <c r="BQ425" i="3"/>
  <c r="BO426" i="3"/>
  <c r="BO428" i="1"/>
  <c r="BQ428" i="1" s="1"/>
  <c r="AF33" i="3"/>
  <c r="U31" i="3"/>
  <c r="G424" i="3"/>
  <c r="H424" i="3" s="1"/>
  <c r="T32" i="3"/>
  <c r="E429" i="3"/>
  <c r="F429" i="3" s="1"/>
  <c r="AE34" i="3"/>
  <c r="R35" i="3"/>
  <c r="S35" i="3" s="1"/>
  <c r="AS428" i="3"/>
  <c r="AR427" i="3"/>
  <c r="G423" i="1"/>
  <c r="H423" i="1" s="1"/>
  <c r="E424" i="1"/>
  <c r="F424" i="1" s="1"/>
  <c r="AS424" i="1"/>
  <c r="AR423" i="1"/>
  <c r="BL38" i="3" l="1"/>
  <c r="BM38" i="3"/>
  <c r="AP39" i="3" s="1"/>
  <c r="AZ39" i="3"/>
  <c r="AW424" i="3"/>
  <c r="AT425" i="3"/>
  <c r="BR425" i="3"/>
  <c r="AU425" i="3"/>
  <c r="AV425" i="3" s="1"/>
  <c r="BR428" i="1"/>
  <c r="AU428" i="1"/>
  <c r="BQ1207" i="1"/>
  <c r="AU1207" i="1" s="1"/>
  <c r="AV1207" i="1" s="1"/>
  <c r="BC104" i="1" s="1"/>
  <c r="BO1208" i="1"/>
  <c r="BQ426" i="3"/>
  <c r="BO427" i="3"/>
  <c r="BO429" i="1"/>
  <c r="BQ429" i="1" s="1"/>
  <c r="AF34" i="3"/>
  <c r="U32" i="3"/>
  <c r="G425" i="3"/>
  <c r="H425" i="3" s="1"/>
  <c r="T33" i="3"/>
  <c r="E430" i="3"/>
  <c r="F430" i="3" s="1"/>
  <c r="AS429" i="3"/>
  <c r="AR428" i="3"/>
  <c r="R36" i="3"/>
  <c r="S36" i="3" s="1"/>
  <c r="AE35" i="3"/>
  <c r="G424" i="1"/>
  <c r="H424" i="1" s="1"/>
  <c r="E425" i="1"/>
  <c r="F425" i="1" s="1"/>
  <c r="AS425" i="1"/>
  <c r="AR424" i="1"/>
  <c r="BR426" i="3" l="1"/>
  <c r="AU426" i="3"/>
  <c r="BA39" i="3"/>
  <c r="AW425" i="3"/>
  <c r="BR429" i="1"/>
  <c r="AU429" i="1"/>
  <c r="BO1209" i="1"/>
  <c r="BQ1208" i="1"/>
  <c r="AU1208" i="1" s="1"/>
  <c r="AV1208" i="1" s="1"/>
  <c r="BD104" i="1" s="1"/>
  <c r="BQ427" i="3"/>
  <c r="BO428" i="3"/>
  <c r="BO430" i="1"/>
  <c r="BQ430" i="1" s="1"/>
  <c r="AF35" i="3"/>
  <c r="U33" i="3"/>
  <c r="G426" i="3"/>
  <c r="H426" i="3" s="1"/>
  <c r="T34" i="3"/>
  <c r="AS430" i="3"/>
  <c r="AR429" i="3"/>
  <c r="AE36" i="3"/>
  <c r="R37" i="3"/>
  <c r="S37" i="3" s="1"/>
  <c r="E431" i="3"/>
  <c r="F431" i="3" s="1"/>
  <c r="G425" i="1"/>
  <c r="H425" i="1" s="1"/>
  <c r="E426" i="1"/>
  <c r="F426" i="1" s="1"/>
  <c r="AS426" i="1"/>
  <c r="AR425" i="1"/>
  <c r="BR427" i="3" l="1"/>
  <c r="AU427" i="3"/>
  <c r="AV427" i="3" s="1"/>
  <c r="AT426" i="3"/>
  <c r="AT427" i="3" s="1"/>
  <c r="AV426" i="3"/>
  <c r="BR430" i="1"/>
  <c r="AU430" i="1"/>
  <c r="BQ1209" i="1"/>
  <c r="AU1209" i="1" s="1"/>
  <c r="AV1209" i="1" s="1"/>
  <c r="BE104" i="1" s="1"/>
  <c r="BO1210" i="1"/>
  <c r="BQ428" i="3"/>
  <c r="BO429" i="3"/>
  <c r="BO431" i="1"/>
  <c r="BQ431" i="1" s="1"/>
  <c r="AF36" i="3"/>
  <c r="U34" i="3"/>
  <c r="G427" i="3"/>
  <c r="H427" i="3" s="1"/>
  <c r="T35" i="3"/>
  <c r="AS431" i="3"/>
  <c r="AR430" i="3"/>
  <c r="E432" i="3"/>
  <c r="F432" i="3" s="1"/>
  <c r="R38" i="3"/>
  <c r="S38" i="3" s="1"/>
  <c r="AE37" i="3"/>
  <c r="G426" i="1"/>
  <c r="H426" i="1" s="1"/>
  <c r="E427" i="1"/>
  <c r="F427" i="1" s="1"/>
  <c r="AS427" i="1"/>
  <c r="AR426" i="1"/>
  <c r="BB39" i="3" l="1"/>
  <c r="AW426" i="3"/>
  <c r="BC39" i="3"/>
  <c r="AW427" i="3"/>
  <c r="BR428" i="3"/>
  <c r="AU428" i="3"/>
  <c r="BR431" i="1"/>
  <c r="AU431" i="1"/>
  <c r="BO1211" i="1"/>
  <c r="BQ1210" i="1"/>
  <c r="AU1210" i="1" s="1"/>
  <c r="AV1210" i="1" s="1"/>
  <c r="BF104" i="1" s="1"/>
  <c r="BQ429" i="3"/>
  <c r="BO430" i="3"/>
  <c r="BO432" i="1"/>
  <c r="BQ432" i="1" s="1"/>
  <c r="AF37" i="3"/>
  <c r="U35" i="3"/>
  <c r="G428" i="3"/>
  <c r="H428" i="3" s="1"/>
  <c r="T36" i="3"/>
  <c r="E433" i="3"/>
  <c r="F433" i="3" s="1"/>
  <c r="AS432" i="3"/>
  <c r="AR431" i="3"/>
  <c r="AE38" i="3"/>
  <c r="R39" i="3"/>
  <c r="S39" i="3" s="1"/>
  <c r="G427" i="1"/>
  <c r="H427" i="1" s="1"/>
  <c r="E428" i="1"/>
  <c r="F428" i="1" s="1"/>
  <c r="AS428" i="1"/>
  <c r="AR427" i="1"/>
  <c r="BR429" i="3" l="1"/>
  <c r="AU429" i="3"/>
  <c r="AV429" i="3" s="1"/>
  <c r="AT428" i="3"/>
  <c r="AV428" i="3"/>
  <c r="BR432" i="1"/>
  <c r="AU432" i="1"/>
  <c r="BQ1211" i="1"/>
  <c r="AU1211" i="1" s="1"/>
  <c r="AV1211" i="1" s="1"/>
  <c r="BG104" i="1" s="1"/>
  <c r="BO1212" i="1"/>
  <c r="BQ430" i="3"/>
  <c r="BO431" i="3"/>
  <c r="BO433" i="1"/>
  <c r="BQ433" i="1" s="1"/>
  <c r="AF38" i="3"/>
  <c r="U36" i="3"/>
  <c r="G429" i="3"/>
  <c r="H429" i="3" s="1"/>
  <c r="T37" i="3"/>
  <c r="E434" i="3"/>
  <c r="F434" i="3" s="1"/>
  <c r="R40" i="3"/>
  <c r="S40" i="3" s="1"/>
  <c r="AE39" i="3"/>
  <c r="AS433" i="3"/>
  <c r="AR432" i="3"/>
  <c r="G428" i="1"/>
  <c r="H428" i="1" s="1"/>
  <c r="E429" i="1"/>
  <c r="F429" i="1" s="1"/>
  <c r="AS429" i="1"/>
  <c r="AR428" i="1"/>
  <c r="BR430" i="3" l="1"/>
  <c r="AU430" i="3"/>
  <c r="AV430" i="3" s="1"/>
  <c r="BD39" i="3"/>
  <c r="AW428" i="3"/>
  <c r="AT429" i="3"/>
  <c r="AT430" i="3" s="1"/>
  <c r="BE39" i="3"/>
  <c r="AW429" i="3"/>
  <c r="BR433" i="1"/>
  <c r="AU433" i="1"/>
  <c r="BO1213" i="1"/>
  <c r="BQ1212" i="1"/>
  <c r="AU1212" i="1" s="1"/>
  <c r="AV1212" i="1" s="1"/>
  <c r="BH104" i="1" s="1"/>
  <c r="BQ431" i="3"/>
  <c r="BO432" i="3"/>
  <c r="BO434" i="1"/>
  <c r="BQ434" i="1" s="1"/>
  <c r="AF39" i="3"/>
  <c r="U37" i="3"/>
  <c r="G430" i="3"/>
  <c r="H430" i="3" s="1"/>
  <c r="T38" i="3"/>
  <c r="E435" i="3"/>
  <c r="F435" i="3" s="1"/>
  <c r="AS434" i="3"/>
  <c r="AR433" i="3"/>
  <c r="AE40" i="3"/>
  <c r="R41" i="3"/>
  <c r="S41" i="3" s="1"/>
  <c r="G429" i="1"/>
  <c r="H429" i="1" s="1"/>
  <c r="E430" i="1"/>
  <c r="F430" i="1" s="1"/>
  <c r="AS430" i="1"/>
  <c r="AR429" i="1"/>
  <c r="BR431" i="3" l="1"/>
  <c r="AU431" i="3"/>
  <c r="AV431" i="3" s="1"/>
  <c r="BF39" i="3"/>
  <c r="AW430" i="3"/>
  <c r="BR434" i="1"/>
  <c r="AU434" i="1"/>
  <c r="BQ1213" i="1"/>
  <c r="AU1213" i="1" s="1"/>
  <c r="AV1213" i="1" s="1"/>
  <c r="BI104" i="1" s="1"/>
  <c r="BO1214" i="1"/>
  <c r="BQ432" i="3"/>
  <c r="BO433" i="3"/>
  <c r="BO435" i="1"/>
  <c r="BQ435" i="1" s="1"/>
  <c r="AF40" i="3"/>
  <c r="U38" i="3"/>
  <c r="G431" i="3"/>
  <c r="H431" i="3" s="1"/>
  <c r="T39" i="3"/>
  <c r="AE41" i="3"/>
  <c r="R42" i="3"/>
  <c r="S42" i="3" s="1"/>
  <c r="E436" i="3"/>
  <c r="F436" i="3" s="1"/>
  <c r="AS435" i="3"/>
  <c r="AR434" i="3"/>
  <c r="G430" i="1"/>
  <c r="H430" i="1" s="1"/>
  <c r="E431" i="1"/>
  <c r="F431" i="1" s="1"/>
  <c r="AS431" i="1"/>
  <c r="AR430" i="1"/>
  <c r="BR432" i="3" l="1"/>
  <c r="AU432" i="3"/>
  <c r="BG39" i="3"/>
  <c r="AW431" i="3"/>
  <c r="AT431" i="3"/>
  <c r="BR435" i="1"/>
  <c r="AU435" i="1"/>
  <c r="BO1215" i="1"/>
  <c r="BQ1214" i="1"/>
  <c r="AU1214" i="1" s="1"/>
  <c r="AV1214" i="1" s="1"/>
  <c r="BJ104" i="1" s="1"/>
  <c r="BQ433" i="3"/>
  <c r="BO434" i="3"/>
  <c r="BO436" i="1"/>
  <c r="BQ436" i="1" s="1"/>
  <c r="AF41" i="3"/>
  <c r="U39" i="3"/>
  <c r="G432" i="3"/>
  <c r="H432" i="3" s="1"/>
  <c r="T40" i="3"/>
  <c r="E437" i="3"/>
  <c r="F437" i="3" s="1"/>
  <c r="R43" i="3"/>
  <c r="S43" i="3" s="1"/>
  <c r="AE42" i="3"/>
  <c r="AS436" i="3"/>
  <c r="AR435" i="3"/>
  <c r="G431" i="1"/>
  <c r="H431" i="1" s="1"/>
  <c r="E432" i="1"/>
  <c r="F432" i="1" s="1"/>
  <c r="AS432" i="1"/>
  <c r="AR431" i="1"/>
  <c r="BR433" i="3" l="1"/>
  <c r="AU433" i="3"/>
  <c r="AV433" i="3" s="1"/>
  <c r="AV432" i="3"/>
  <c r="AT432" i="3"/>
  <c r="AT433" i="3" s="1"/>
  <c r="BR436" i="1"/>
  <c r="AU436" i="1"/>
  <c r="BQ1215" i="1"/>
  <c r="AU1215" i="1" s="1"/>
  <c r="AV1215" i="1" s="1"/>
  <c r="BK104" i="1" s="1"/>
  <c r="BL104" i="1" s="1"/>
  <c r="BO1216" i="1"/>
  <c r="BQ434" i="3"/>
  <c r="BO435" i="3"/>
  <c r="BO437" i="1"/>
  <c r="BQ437" i="1" s="1"/>
  <c r="AF42" i="3"/>
  <c r="U40" i="3"/>
  <c r="G433" i="3"/>
  <c r="H433" i="3" s="1"/>
  <c r="T41" i="3"/>
  <c r="E438" i="3"/>
  <c r="F438" i="3" s="1"/>
  <c r="R44" i="3"/>
  <c r="S44" i="3" s="1"/>
  <c r="AE43" i="3"/>
  <c r="AS437" i="3"/>
  <c r="AR436" i="3"/>
  <c r="G432" i="1"/>
  <c r="H432" i="1" s="1"/>
  <c r="E433" i="1"/>
  <c r="F433" i="1" s="1"/>
  <c r="AS433" i="1"/>
  <c r="AR432" i="1"/>
  <c r="BR434" i="3" l="1"/>
  <c r="AU434" i="3"/>
  <c r="AV434" i="3" s="1"/>
  <c r="BH39" i="3"/>
  <c r="AW432" i="3"/>
  <c r="BI39" i="3"/>
  <c r="AW433" i="3"/>
  <c r="BR437" i="1"/>
  <c r="AU437" i="1"/>
  <c r="BO1217" i="1"/>
  <c r="BQ1216" i="1"/>
  <c r="AU1216" i="1" s="1"/>
  <c r="AV1216" i="1" s="1"/>
  <c r="AZ105" i="1" s="1"/>
  <c r="BQ435" i="3"/>
  <c r="BO436" i="3"/>
  <c r="BO438" i="1"/>
  <c r="BQ438" i="1" s="1"/>
  <c r="AF43" i="3"/>
  <c r="U41" i="3"/>
  <c r="G434" i="3"/>
  <c r="H434" i="3" s="1"/>
  <c r="T42" i="3"/>
  <c r="AS438" i="3"/>
  <c r="AR437" i="3"/>
  <c r="R45" i="3"/>
  <c r="S45" i="3" s="1"/>
  <c r="AE44" i="3"/>
  <c r="E439" i="3"/>
  <c r="F439" i="3" s="1"/>
  <c r="G433" i="1"/>
  <c r="H433" i="1" s="1"/>
  <c r="E434" i="1"/>
  <c r="F434" i="1" s="1"/>
  <c r="AS434" i="1"/>
  <c r="AR433" i="1"/>
  <c r="BR435" i="3" l="1"/>
  <c r="AU435" i="3"/>
  <c r="AV435" i="3" s="1"/>
  <c r="BJ39" i="3"/>
  <c r="AW434" i="3"/>
  <c r="AT434" i="3"/>
  <c r="AT435" i="3" s="1"/>
  <c r="BR438" i="1"/>
  <c r="AU438" i="1"/>
  <c r="BQ1217" i="1"/>
  <c r="AU1217" i="1" s="1"/>
  <c r="AV1217" i="1" s="1"/>
  <c r="BA105" i="1" s="1"/>
  <c r="BO1218" i="1"/>
  <c r="BQ436" i="3"/>
  <c r="BO437" i="3"/>
  <c r="BO439" i="1"/>
  <c r="BQ439" i="1" s="1"/>
  <c r="AF44" i="3"/>
  <c r="U42" i="3"/>
  <c r="G435" i="3"/>
  <c r="H435" i="3" s="1"/>
  <c r="T43" i="3"/>
  <c r="AE45" i="3"/>
  <c r="R46" i="3"/>
  <c r="S46" i="3" s="1"/>
  <c r="E440" i="3"/>
  <c r="F440" i="3" s="1"/>
  <c r="AS439" i="3"/>
  <c r="AR438" i="3"/>
  <c r="G434" i="1"/>
  <c r="H434" i="1" s="1"/>
  <c r="E435" i="1"/>
  <c r="F435" i="1" s="1"/>
  <c r="AS435" i="1"/>
  <c r="AR434" i="1"/>
  <c r="BR436" i="3" l="1"/>
  <c r="AU436" i="3"/>
  <c r="BK39" i="3"/>
  <c r="BM39" i="3" s="1"/>
  <c r="AP40" i="3" s="1"/>
  <c r="AW435" i="3"/>
  <c r="BR439" i="1"/>
  <c r="AU439" i="1"/>
  <c r="BO1219" i="1"/>
  <c r="BQ1218" i="1"/>
  <c r="AU1218" i="1" s="1"/>
  <c r="AV1218" i="1" s="1"/>
  <c r="BB105" i="1" s="1"/>
  <c r="BQ437" i="3"/>
  <c r="BO438" i="3"/>
  <c r="BO440" i="1"/>
  <c r="BQ440" i="1" s="1"/>
  <c r="AF45" i="3"/>
  <c r="U43" i="3"/>
  <c r="G436" i="3"/>
  <c r="H436" i="3" s="1"/>
  <c r="T44" i="3"/>
  <c r="R47" i="3"/>
  <c r="S47" i="3" s="1"/>
  <c r="AE46" i="3"/>
  <c r="E441" i="3"/>
  <c r="F441" i="3" s="1"/>
  <c r="AS440" i="3"/>
  <c r="AR439" i="3"/>
  <c r="G435" i="1"/>
  <c r="H435" i="1" s="1"/>
  <c r="E436" i="1"/>
  <c r="F436" i="1" s="1"/>
  <c r="AS436" i="1"/>
  <c r="AR435" i="1"/>
  <c r="AT436" i="3" l="1"/>
  <c r="AV436" i="3"/>
  <c r="BR437" i="3"/>
  <c r="AU437" i="3"/>
  <c r="AV437" i="3" s="1"/>
  <c r="BL39" i="3"/>
  <c r="BR440" i="1"/>
  <c r="AU440" i="1"/>
  <c r="BQ1219" i="1"/>
  <c r="AU1219" i="1" s="1"/>
  <c r="AV1219" i="1" s="1"/>
  <c r="BC105" i="1" s="1"/>
  <c r="BO1220" i="1"/>
  <c r="BQ438" i="3"/>
  <c r="BO439" i="3"/>
  <c r="BO441" i="1"/>
  <c r="BQ441" i="1" s="1"/>
  <c r="AF46" i="3"/>
  <c r="U44" i="3"/>
  <c r="G437" i="3"/>
  <c r="H437" i="3" s="1"/>
  <c r="T45" i="3"/>
  <c r="R48" i="3"/>
  <c r="S48" i="3" s="1"/>
  <c r="AE47" i="3"/>
  <c r="E442" i="3"/>
  <c r="F442" i="3" s="1"/>
  <c r="AS441" i="3"/>
  <c r="AR440" i="3"/>
  <c r="G436" i="1"/>
  <c r="H436" i="1" s="1"/>
  <c r="E437" i="1"/>
  <c r="F437" i="1" s="1"/>
  <c r="AS437" i="1"/>
  <c r="AR436" i="1"/>
  <c r="BR438" i="3" l="1"/>
  <c r="AU438" i="3"/>
  <c r="AV438" i="3" s="1"/>
  <c r="BA40" i="3"/>
  <c r="AW437" i="3"/>
  <c r="AZ40" i="3"/>
  <c r="AW436" i="3"/>
  <c r="AT437" i="3"/>
  <c r="AT438" i="3" s="1"/>
  <c r="BR441" i="1"/>
  <c r="AU441" i="1"/>
  <c r="BO1221" i="1"/>
  <c r="BQ1220" i="1"/>
  <c r="AU1220" i="1" s="1"/>
  <c r="AV1220" i="1" s="1"/>
  <c r="BD105" i="1" s="1"/>
  <c r="BQ439" i="3"/>
  <c r="BO440" i="3"/>
  <c r="BO442" i="1"/>
  <c r="BQ442" i="1" s="1"/>
  <c r="AF47" i="3"/>
  <c r="U45" i="3"/>
  <c r="G438" i="3"/>
  <c r="H438" i="3" s="1"/>
  <c r="T46" i="3"/>
  <c r="E443" i="3"/>
  <c r="F443" i="3" s="1"/>
  <c r="AS442" i="3"/>
  <c r="AR441" i="3"/>
  <c r="AE48" i="3"/>
  <c r="R49" i="3"/>
  <c r="S49" i="3" s="1"/>
  <c r="G437" i="1"/>
  <c r="H437" i="1" s="1"/>
  <c r="E438" i="1"/>
  <c r="F438" i="1" s="1"/>
  <c r="AS438" i="1"/>
  <c r="AR437" i="1"/>
  <c r="BR439" i="3" l="1"/>
  <c r="AU439" i="3"/>
  <c r="AV439" i="3" s="1"/>
  <c r="BB40" i="3"/>
  <c r="AW438" i="3"/>
  <c r="BR442" i="1"/>
  <c r="AU442" i="1"/>
  <c r="BQ1221" i="1"/>
  <c r="AU1221" i="1" s="1"/>
  <c r="AV1221" i="1" s="1"/>
  <c r="BE105" i="1" s="1"/>
  <c r="BO1222" i="1"/>
  <c r="BQ440" i="3"/>
  <c r="BO441" i="3"/>
  <c r="BO443" i="1"/>
  <c r="BQ443" i="1" s="1"/>
  <c r="AF48" i="3"/>
  <c r="U46" i="3"/>
  <c r="G439" i="3"/>
  <c r="H439" i="3" s="1"/>
  <c r="T47" i="3"/>
  <c r="AS443" i="3"/>
  <c r="AR442" i="3"/>
  <c r="R50" i="3"/>
  <c r="S50" i="3" s="1"/>
  <c r="AE49" i="3"/>
  <c r="E444" i="3"/>
  <c r="F444" i="3" s="1"/>
  <c r="G438" i="1"/>
  <c r="H438" i="1" s="1"/>
  <c r="E439" i="1"/>
  <c r="F439" i="1" s="1"/>
  <c r="AS439" i="1"/>
  <c r="AR438" i="1"/>
  <c r="BC40" i="3" l="1"/>
  <c r="AW439" i="3"/>
  <c r="AT439" i="3"/>
  <c r="BR440" i="3"/>
  <c r="AU440" i="3"/>
  <c r="BR443" i="1"/>
  <c r="AU443" i="1"/>
  <c r="BO1223" i="1"/>
  <c r="BQ1222" i="1"/>
  <c r="AU1222" i="1" s="1"/>
  <c r="AV1222" i="1" s="1"/>
  <c r="BF105" i="1" s="1"/>
  <c r="BQ441" i="3"/>
  <c r="BO442" i="3"/>
  <c r="BO444" i="1"/>
  <c r="BQ444" i="1" s="1"/>
  <c r="AF49" i="3"/>
  <c r="U47" i="3"/>
  <c r="G440" i="3"/>
  <c r="H440" i="3" s="1"/>
  <c r="T48" i="3"/>
  <c r="E445" i="3"/>
  <c r="F445" i="3" s="1"/>
  <c r="AS444" i="3"/>
  <c r="AR443" i="3"/>
  <c r="R51" i="3"/>
  <c r="S51" i="3" s="1"/>
  <c r="AE50" i="3"/>
  <c r="G439" i="1"/>
  <c r="H439" i="1" s="1"/>
  <c r="E440" i="1"/>
  <c r="F440" i="1" s="1"/>
  <c r="AS440" i="1"/>
  <c r="AR439" i="1"/>
  <c r="AV440" i="3" l="1"/>
  <c r="AT440" i="3"/>
  <c r="AT441" i="3" s="1"/>
  <c r="BR441" i="3"/>
  <c r="AU441" i="3"/>
  <c r="AV441" i="3" s="1"/>
  <c r="BR444" i="1"/>
  <c r="AU444" i="1"/>
  <c r="BQ1223" i="1"/>
  <c r="AU1223" i="1" s="1"/>
  <c r="AV1223" i="1" s="1"/>
  <c r="BG105" i="1" s="1"/>
  <c r="BO1224" i="1"/>
  <c r="BQ442" i="3"/>
  <c r="BO443" i="3"/>
  <c r="BO445" i="1"/>
  <c r="BQ445" i="1" s="1"/>
  <c r="AF50" i="3"/>
  <c r="U48" i="3"/>
  <c r="G441" i="3"/>
  <c r="H441" i="3" s="1"/>
  <c r="T49" i="3"/>
  <c r="E446" i="3"/>
  <c r="F446" i="3" s="1"/>
  <c r="AS445" i="3"/>
  <c r="AR444" i="3"/>
  <c r="AE51" i="3"/>
  <c r="R52" i="3"/>
  <c r="S52" i="3" s="1"/>
  <c r="G440" i="1"/>
  <c r="H440" i="1" s="1"/>
  <c r="E441" i="1"/>
  <c r="F441" i="1" s="1"/>
  <c r="AS441" i="1"/>
  <c r="AR440" i="1"/>
  <c r="BE40" i="3" l="1"/>
  <c r="AW441" i="3"/>
  <c r="BD40" i="3"/>
  <c r="AW440" i="3"/>
  <c r="BR442" i="3"/>
  <c r="AU442" i="3"/>
  <c r="AV442" i="3" s="1"/>
  <c r="BR445" i="1"/>
  <c r="AU445" i="1"/>
  <c r="BO1225" i="1"/>
  <c r="BQ1224" i="1"/>
  <c r="AU1224" i="1" s="1"/>
  <c r="AV1224" i="1" s="1"/>
  <c r="BH105" i="1" s="1"/>
  <c r="BQ443" i="3"/>
  <c r="BO444" i="3"/>
  <c r="BO446" i="1"/>
  <c r="BQ446" i="1" s="1"/>
  <c r="AF51" i="3"/>
  <c r="U49" i="3"/>
  <c r="G442" i="3"/>
  <c r="H442" i="3" s="1"/>
  <c r="T50" i="3"/>
  <c r="E447" i="3"/>
  <c r="F447" i="3" s="1"/>
  <c r="AS446" i="3"/>
  <c r="AR445" i="3"/>
  <c r="R53" i="3"/>
  <c r="S53" i="3" s="1"/>
  <c r="AE52" i="3"/>
  <c r="G441" i="1"/>
  <c r="H441" i="1" s="1"/>
  <c r="E442" i="1"/>
  <c r="F442" i="1" s="1"/>
  <c r="AS442" i="1"/>
  <c r="AR441" i="1"/>
  <c r="BR443" i="3" l="1"/>
  <c r="AU443" i="3"/>
  <c r="AV443" i="3" s="1"/>
  <c r="AT442" i="3"/>
  <c r="AT443" i="3" s="1"/>
  <c r="BF40" i="3"/>
  <c r="AW442" i="3"/>
  <c r="BR446" i="1"/>
  <c r="AU446" i="1"/>
  <c r="BQ1225" i="1"/>
  <c r="AU1225" i="1" s="1"/>
  <c r="AV1225" i="1" s="1"/>
  <c r="BI105" i="1" s="1"/>
  <c r="BO1226" i="1"/>
  <c r="BQ444" i="3"/>
  <c r="BO445" i="3"/>
  <c r="BO447" i="1"/>
  <c r="BQ447" i="1" s="1"/>
  <c r="AF52" i="3"/>
  <c r="U50" i="3"/>
  <c r="G443" i="3"/>
  <c r="H443" i="3" s="1"/>
  <c r="T51" i="3"/>
  <c r="E448" i="3"/>
  <c r="F448" i="3" s="1"/>
  <c r="AS447" i="3"/>
  <c r="AR446" i="3"/>
  <c r="AE53" i="3"/>
  <c r="R54" i="3"/>
  <c r="S54" i="3" s="1"/>
  <c r="G442" i="1"/>
  <c r="H442" i="1" s="1"/>
  <c r="E443" i="1"/>
  <c r="F443" i="1" s="1"/>
  <c r="AS443" i="1"/>
  <c r="AR442" i="1"/>
  <c r="BR444" i="3" l="1"/>
  <c r="AU444" i="3"/>
  <c r="BG40" i="3"/>
  <c r="AW443" i="3"/>
  <c r="BR447" i="1"/>
  <c r="AU447" i="1"/>
  <c r="BO1227" i="1"/>
  <c r="BQ1226" i="1"/>
  <c r="AU1226" i="1" s="1"/>
  <c r="AV1226" i="1" s="1"/>
  <c r="BJ105" i="1" s="1"/>
  <c r="BQ445" i="3"/>
  <c r="BO446" i="3"/>
  <c r="BO448" i="1"/>
  <c r="BQ448" i="1" s="1"/>
  <c r="AF53" i="3"/>
  <c r="U51" i="3"/>
  <c r="G444" i="3"/>
  <c r="H444" i="3" s="1"/>
  <c r="T52" i="3"/>
  <c r="R55" i="3"/>
  <c r="S55" i="3" s="1"/>
  <c r="AE54" i="3"/>
  <c r="AS448" i="3"/>
  <c r="AR447" i="3"/>
  <c r="E449" i="3"/>
  <c r="F449" i="3" s="1"/>
  <c r="G443" i="1"/>
  <c r="H443" i="1" s="1"/>
  <c r="E444" i="1"/>
  <c r="F444" i="1" s="1"/>
  <c r="AS444" i="1"/>
  <c r="AR443" i="1"/>
  <c r="BR445" i="3" l="1"/>
  <c r="AU445" i="3"/>
  <c r="AV445" i="3" s="1"/>
  <c r="AV444" i="3"/>
  <c r="AT444" i="3"/>
  <c r="AT445" i="3" s="1"/>
  <c r="BR448" i="1"/>
  <c r="AU448" i="1"/>
  <c r="BQ1227" i="1"/>
  <c r="AU1227" i="1" s="1"/>
  <c r="AV1227" i="1" s="1"/>
  <c r="BK105" i="1" s="1"/>
  <c r="BL105" i="1" s="1"/>
  <c r="BO1228" i="1"/>
  <c r="BQ446" i="3"/>
  <c r="BO447" i="3"/>
  <c r="BO449" i="1"/>
  <c r="BQ449" i="1" s="1"/>
  <c r="AF54" i="3"/>
  <c r="U52" i="3"/>
  <c r="G445" i="3"/>
  <c r="H445" i="3" s="1"/>
  <c r="T53" i="3"/>
  <c r="R56" i="3"/>
  <c r="S56" i="3" s="1"/>
  <c r="AE55" i="3"/>
  <c r="E450" i="3"/>
  <c r="F450" i="3" s="1"/>
  <c r="AS449" i="3"/>
  <c r="AR448" i="3"/>
  <c r="G444" i="1"/>
  <c r="H444" i="1" s="1"/>
  <c r="E445" i="1"/>
  <c r="F445" i="1" s="1"/>
  <c r="AS445" i="1"/>
  <c r="AR444" i="1"/>
  <c r="BR446" i="3" l="1"/>
  <c r="AU446" i="3"/>
  <c r="AV446" i="3" s="1"/>
  <c r="AT446" i="3"/>
  <c r="BI40" i="3"/>
  <c r="AW445" i="3"/>
  <c r="BH40" i="3"/>
  <c r="AW444" i="3"/>
  <c r="BR449" i="1"/>
  <c r="AU449" i="1"/>
  <c r="BO1229" i="1"/>
  <c r="BQ1228" i="1"/>
  <c r="AU1228" i="1" s="1"/>
  <c r="AV1228" i="1" s="1"/>
  <c r="AZ106" i="1" s="1"/>
  <c r="BQ447" i="3"/>
  <c r="BO448" i="3"/>
  <c r="BO450" i="1"/>
  <c r="BQ450" i="1" s="1"/>
  <c r="AF55" i="3"/>
  <c r="U53" i="3"/>
  <c r="G446" i="3"/>
  <c r="H446" i="3" s="1"/>
  <c r="T54" i="3"/>
  <c r="AE56" i="3"/>
  <c r="R57" i="3"/>
  <c r="S57" i="3" s="1"/>
  <c r="E451" i="3"/>
  <c r="F451" i="3" s="1"/>
  <c r="AS450" i="3"/>
  <c r="AR449" i="3"/>
  <c r="G445" i="1"/>
  <c r="H445" i="1" s="1"/>
  <c r="E446" i="1"/>
  <c r="F446" i="1" s="1"/>
  <c r="AS446" i="1"/>
  <c r="AR445" i="1"/>
  <c r="BR447" i="3" l="1"/>
  <c r="AU447" i="3"/>
  <c r="AV447" i="3" s="1"/>
  <c r="AT447" i="3"/>
  <c r="BJ40" i="3"/>
  <c r="AW446" i="3"/>
  <c r="BR450" i="1"/>
  <c r="AU450" i="1"/>
  <c r="BQ1229" i="1"/>
  <c r="AU1229" i="1" s="1"/>
  <c r="AV1229" i="1" s="1"/>
  <c r="BA106" i="1" s="1"/>
  <c r="BO1230" i="1"/>
  <c r="BQ448" i="3"/>
  <c r="BO449" i="3"/>
  <c r="BO451" i="1"/>
  <c r="BQ451" i="1" s="1"/>
  <c r="AF56" i="3"/>
  <c r="U54" i="3"/>
  <c r="G447" i="3"/>
  <c r="H447" i="3" s="1"/>
  <c r="T55" i="3"/>
  <c r="R58" i="3"/>
  <c r="S58" i="3" s="1"/>
  <c r="AE57" i="3"/>
  <c r="E452" i="3"/>
  <c r="F452" i="3" s="1"/>
  <c r="AS451" i="3"/>
  <c r="AR450" i="3"/>
  <c r="G446" i="1"/>
  <c r="H446" i="1" s="1"/>
  <c r="E447" i="1"/>
  <c r="F447" i="1" s="1"/>
  <c r="AS447" i="1"/>
  <c r="AR446" i="1"/>
  <c r="BR448" i="3" l="1"/>
  <c r="AU448" i="3"/>
  <c r="BK40" i="3"/>
  <c r="BM40" i="3" s="1"/>
  <c r="AP41" i="3" s="1"/>
  <c r="AW447" i="3"/>
  <c r="BR451" i="1"/>
  <c r="AU451" i="1"/>
  <c r="BO1231" i="1"/>
  <c r="BQ1230" i="1"/>
  <c r="AU1230" i="1" s="1"/>
  <c r="AV1230" i="1" s="1"/>
  <c r="BB106" i="1" s="1"/>
  <c r="BQ449" i="3"/>
  <c r="BO450" i="3"/>
  <c r="BO452" i="1"/>
  <c r="BQ452" i="1" s="1"/>
  <c r="AF57" i="3"/>
  <c r="U55" i="3"/>
  <c r="G448" i="3"/>
  <c r="H448" i="3" s="1"/>
  <c r="T56" i="3"/>
  <c r="AS452" i="3"/>
  <c r="AR451" i="3"/>
  <c r="E453" i="3"/>
  <c r="F453" i="3" s="1"/>
  <c r="R59" i="3"/>
  <c r="S59" i="3" s="1"/>
  <c r="AE58" i="3"/>
  <c r="G447" i="1"/>
  <c r="H447" i="1" s="1"/>
  <c r="E448" i="1"/>
  <c r="F448" i="1" s="1"/>
  <c r="AS448" i="1"/>
  <c r="AR447" i="1"/>
  <c r="BR449" i="3" l="1"/>
  <c r="AU449" i="3"/>
  <c r="AV449" i="3" s="1"/>
  <c r="AT448" i="3"/>
  <c r="AT449" i="3" s="1"/>
  <c r="AV448" i="3"/>
  <c r="BL40" i="3"/>
  <c r="BR452" i="1"/>
  <c r="AU452" i="1"/>
  <c r="BQ1231" i="1"/>
  <c r="AU1231" i="1" s="1"/>
  <c r="AV1231" i="1" s="1"/>
  <c r="BC106" i="1" s="1"/>
  <c r="BO1232" i="1"/>
  <c r="BQ450" i="3"/>
  <c r="BO451" i="3"/>
  <c r="BO453" i="1"/>
  <c r="BQ453" i="1" s="1"/>
  <c r="AF58" i="3"/>
  <c r="U56" i="3"/>
  <c r="G449" i="3"/>
  <c r="H449" i="3" s="1"/>
  <c r="T57" i="3"/>
  <c r="E454" i="3"/>
  <c r="F454" i="3" s="1"/>
  <c r="AR452" i="3"/>
  <c r="AS453" i="3"/>
  <c r="AE59" i="3"/>
  <c r="R60" i="3"/>
  <c r="S60" i="3" s="1"/>
  <c r="G448" i="1"/>
  <c r="H448" i="1" s="1"/>
  <c r="E449" i="1"/>
  <c r="F449" i="1" s="1"/>
  <c r="AS449" i="1"/>
  <c r="AR448" i="1"/>
  <c r="BA41" i="3" l="1"/>
  <c r="AW449" i="3"/>
  <c r="AZ41" i="3"/>
  <c r="AW448" i="3"/>
  <c r="BR450" i="3"/>
  <c r="AU450" i="3"/>
  <c r="BR453" i="1"/>
  <c r="AU453" i="1"/>
  <c r="BO1233" i="1"/>
  <c r="BQ1232" i="1"/>
  <c r="AU1232" i="1" s="1"/>
  <c r="AV1232" i="1" s="1"/>
  <c r="BD106" i="1" s="1"/>
  <c r="BQ451" i="3"/>
  <c r="BO452" i="3"/>
  <c r="BO454" i="1"/>
  <c r="BQ454" i="1" s="1"/>
  <c r="AF59" i="3"/>
  <c r="U57" i="3"/>
  <c r="G450" i="3"/>
  <c r="H450" i="3" s="1"/>
  <c r="T58" i="3"/>
  <c r="R61" i="3"/>
  <c r="S61" i="3" s="1"/>
  <c r="AE60" i="3"/>
  <c r="E455" i="3"/>
  <c r="F455" i="3" s="1"/>
  <c r="AS454" i="3"/>
  <c r="AR453" i="3"/>
  <c r="G449" i="1"/>
  <c r="H449" i="1" s="1"/>
  <c r="E450" i="1"/>
  <c r="F450" i="1" s="1"/>
  <c r="AS450" i="1"/>
  <c r="AR449" i="1"/>
  <c r="BR451" i="3" l="1"/>
  <c r="AU451" i="3"/>
  <c r="AV451" i="3" s="1"/>
  <c r="AT450" i="3"/>
  <c r="AT451" i="3" s="1"/>
  <c r="AV450" i="3"/>
  <c r="BR454" i="1"/>
  <c r="AU454" i="1"/>
  <c r="BQ1233" i="1"/>
  <c r="AU1233" i="1" s="1"/>
  <c r="AV1233" i="1" s="1"/>
  <c r="BE106" i="1" s="1"/>
  <c r="BO1234" i="1"/>
  <c r="BQ452" i="3"/>
  <c r="BO453" i="3"/>
  <c r="BO455" i="1"/>
  <c r="BQ455" i="1" s="1"/>
  <c r="AF60" i="3"/>
  <c r="U58" i="3"/>
  <c r="G451" i="3"/>
  <c r="H451" i="3" s="1"/>
  <c r="T59" i="3"/>
  <c r="E456" i="3"/>
  <c r="F456" i="3" s="1"/>
  <c r="AR454" i="3"/>
  <c r="AS455" i="3"/>
  <c r="AE61" i="3"/>
  <c r="R62" i="3"/>
  <c r="S62" i="3" s="1"/>
  <c r="G450" i="1"/>
  <c r="H450" i="1" s="1"/>
  <c r="E451" i="1"/>
  <c r="F451" i="1" s="1"/>
  <c r="AS451" i="1"/>
  <c r="AR450" i="1"/>
  <c r="BB41" i="3" l="1"/>
  <c r="AW450" i="3"/>
  <c r="BC41" i="3"/>
  <c r="AW451" i="3"/>
  <c r="BR452" i="3"/>
  <c r="AU452" i="3"/>
  <c r="BR455" i="1"/>
  <c r="AU455" i="1"/>
  <c r="BO1235" i="1"/>
  <c r="BQ1234" i="1"/>
  <c r="AU1234" i="1" s="1"/>
  <c r="AV1234" i="1" s="1"/>
  <c r="BF106" i="1" s="1"/>
  <c r="BQ453" i="3"/>
  <c r="BO454" i="3"/>
  <c r="BO456" i="1"/>
  <c r="BQ456" i="1" s="1"/>
  <c r="AF61" i="3"/>
  <c r="U59" i="3"/>
  <c r="G452" i="3"/>
  <c r="H452" i="3" s="1"/>
  <c r="T60" i="3"/>
  <c r="AS456" i="3"/>
  <c r="AR455" i="3"/>
  <c r="R63" i="3"/>
  <c r="S63" i="3" s="1"/>
  <c r="AE62" i="3"/>
  <c r="E457" i="3"/>
  <c r="F457" i="3" s="1"/>
  <c r="G451" i="1"/>
  <c r="H451" i="1" s="1"/>
  <c r="E452" i="1"/>
  <c r="F452" i="1" s="1"/>
  <c r="AS452" i="1"/>
  <c r="AR451" i="1"/>
  <c r="BR453" i="3" l="1"/>
  <c r="AU453" i="3"/>
  <c r="AV453" i="3" s="1"/>
  <c r="AV452" i="3"/>
  <c r="AT452" i="3"/>
  <c r="AT453" i="3" s="1"/>
  <c r="BR456" i="1"/>
  <c r="AU456" i="1"/>
  <c r="BQ1235" i="1"/>
  <c r="AU1235" i="1" s="1"/>
  <c r="AV1235" i="1" s="1"/>
  <c r="BG106" i="1" s="1"/>
  <c r="BO1236" i="1"/>
  <c r="BQ454" i="3"/>
  <c r="BO455" i="3"/>
  <c r="BO457" i="1"/>
  <c r="BQ457" i="1" s="1"/>
  <c r="AF62" i="3"/>
  <c r="U60" i="3"/>
  <c r="G453" i="3"/>
  <c r="H453" i="3" s="1"/>
  <c r="T61" i="3"/>
  <c r="E458" i="3"/>
  <c r="F458" i="3" s="1"/>
  <c r="AR456" i="3"/>
  <c r="AS457" i="3"/>
  <c r="R64" i="3"/>
  <c r="S64" i="3" s="1"/>
  <c r="AE63" i="3"/>
  <c r="G452" i="1"/>
  <c r="H452" i="1" s="1"/>
  <c r="E453" i="1"/>
  <c r="F453" i="1" s="1"/>
  <c r="AS453" i="1"/>
  <c r="AR452" i="1"/>
  <c r="BD41" i="3" l="1"/>
  <c r="AW452" i="3"/>
  <c r="BR454" i="3"/>
  <c r="AU454" i="3"/>
  <c r="BE41" i="3"/>
  <c r="AW453" i="3"/>
  <c r="BR457" i="1"/>
  <c r="AU457" i="1"/>
  <c r="BO1237" i="1"/>
  <c r="BQ1236" i="1"/>
  <c r="AU1236" i="1" s="1"/>
  <c r="AV1236" i="1" s="1"/>
  <c r="BH106" i="1" s="1"/>
  <c r="BQ455" i="3"/>
  <c r="BO456" i="3"/>
  <c r="BO458" i="1"/>
  <c r="BQ458" i="1" s="1"/>
  <c r="AF63" i="3"/>
  <c r="U61" i="3"/>
  <c r="G454" i="3"/>
  <c r="H454" i="3" s="1"/>
  <c r="T62" i="3"/>
  <c r="E459" i="3"/>
  <c r="F459" i="3" s="1"/>
  <c r="AE64" i="3"/>
  <c r="R65" i="3"/>
  <c r="S65" i="3" s="1"/>
  <c r="AS458" i="3"/>
  <c r="AR457" i="3"/>
  <c r="G453" i="1"/>
  <c r="H453" i="1" s="1"/>
  <c r="E454" i="1"/>
  <c r="F454" i="1" s="1"/>
  <c r="AS454" i="1"/>
  <c r="AR453" i="1"/>
  <c r="BR455" i="3" l="1"/>
  <c r="AU455" i="3"/>
  <c r="AV455" i="3" s="1"/>
  <c r="AT454" i="3"/>
  <c r="AT455" i="3" s="1"/>
  <c r="AV454" i="3"/>
  <c r="BR458" i="1"/>
  <c r="AU458" i="1"/>
  <c r="BQ1237" i="1"/>
  <c r="AU1237" i="1" s="1"/>
  <c r="AV1237" i="1" s="1"/>
  <c r="BI106" i="1" s="1"/>
  <c r="BO1238" i="1"/>
  <c r="BQ456" i="3"/>
  <c r="BO457" i="3"/>
  <c r="BO459" i="1"/>
  <c r="BQ459" i="1" s="1"/>
  <c r="AF64" i="3"/>
  <c r="U62" i="3"/>
  <c r="G455" i="3"/>
  <c r="H455" i="3" s="1"/>
  <c r="T63" i="3"/>
  <c r="AS459" i="3"/>
  <c r="AR458" i="3"/>
  <c r="E460" i="3"/>
  <c r="F460" i="3" s="1"/>
  <c r="AE65" i="3"/>
  <c r="R66" i="3"/>
  <c r="S66" i="3" s="1"/>
  <c r="G454" i="1"/>
  <c r="H454" i="1" s="1"/>
  <c r="E455" i="1"/>
  <c r="F455" i="1" s="1"/>
  <c r="AS455" i="1"/>
  <c r="AR454" i="1"/>
  <c r="BF41" i="3" l="1"/>
  <c r="AW454" i="3"/>
  <c r="BR456" i="3"/>
  <c r="AU456" i="3"/>
  <c r="AV456" i="3" s="1"/>
  <c r="AT456" i="3"/>
  <c r="BG41" i="3"/>
  <c r="AW455" i="3"/>
  <c r="BR459" i="1"/>
  <c r="AU459" i="1"/>
  <c r="BO1239" i="1"/>
  <c r="BQ1238" i="1"/>
  <c r="AU1238" i="1" s="1"/>
  <c r="AV1238" i="1" s="1"/>
  <c r="BJ106" i="1" s="1"/>
  <c r="BQ457" i="3"/>
  <c r="BO458" i="3"/>
  <c r="BO460" i="1"/>
  <c r="BQ460" i="1" s="1"/>
  <c r="AF65" i="3"/>
  <c r="U63" i="3"/>
  <c r="G456" i="3"/>
  <c r="H456" i="3" s="1"/>
  <c r="T64" i="3"/>
  <c r="E461" i="3"/>
  <c r="F461" i="3" s="1"/>
  <c r="R67" i="3"/>
  <c r="S67" i="3" s="1"/>
  <c r="AE66" i="3"/>
  <c r="AS460" i="3"/>
  <c r="AR459" i="3"/>
  <c r="G455" i="1"/>
  <c r="H455" i="1" s="1"/>
  <c r="E456" i="1"/>
  <c r="F456" i="1" s="1"/>
  <c r="AS456" i="1"/>
  <c r="AR455" i="1"/>
  <c r="BH41" i="3" l="1"/>
  <c r="AW456" i="3"/>
  <c r="BR457" i="3"/>
  <c r="AU457" i="3"/>
  <c r="AV457" i="3" s="1"/>
  <c r="BR460" i="1"/>
  <c r="AU460" i="1"/>
  <c r="BQ1239" i="1"/>
  <c r="AU1239" i="1" s="1"/>
  <c r="AV1239" i="1" s="1"/>
  <c r="BK106" i="1" s="1"/>
  <c r="BL106" i="1" s="1"/>
  <c r="BO1240" i="1"/>
  <c r="BQ458" i="3"/>
  <c r="BO459" i="3"/>
  <c r="BO461" i="1"/>
  <c r="BQ461" i="1" s="1"/>
  <c r="AF66" i="3"/>
  <c r="U64" i="3"/>
  <c r="G457" i="3"/>
  <c r="H457" i="3" s="1"/>
  <c r="T65" i="3"/>
  <c r="R68" i="3"/>
  <c r="S68" i="3" s="1"/>
  <c r="AE67" i="3"/>
  <c r="AR460" i="3"/>
  <c r="AS461" i="3"/>
  <c r="E462" i="3"/>
  <c r="F462" i="3" s="1"/>
  <c r="G456" i="1"/>
  <c r="H456" i="1" s="1"/>
  <c r="E457" i="1"/>
  <c r="F457" i="1" s="1"/>
  <c r="AS457" i="1"/>
  <c r="AR456" i="1"/>
  <c r="BI41" i="3" l="1"/>
  <c r="AW457" i="3"/>
  <c r="BR458" i="3"/>
  <c r="AU458" i="3"/>
  <c r="AT457" i="3"/>
  <c r="BR461" i="1"/>
  <c r="AU461" i="1"/>
  <c r="BO1241" i="1"/>
  <c r="BQ1240" i="1"/>
  <c r="AU1240" i="1" s="1"/>
  <c r="AV1240" i="1" s="1"/>
  <c r="AZ107" i="1" s="1"/>
  <c r="BQ459" i="3"/>
  <c r="BO460" i="3"/>
  <c r="BO462" i="1"/>
  <c r="BQ462" i="1" s="1"/>
  <c r="AF67" i="3"/>
  <c r="U65" i="3"/>
  <c r="G458" i="3"/>
  <c r="H458" i="3" s="1"/>
  <c r="T66" i="3"/>
  <c r="AR461" i="3"/>
  <c r="AS462" i="3"/>
  <c r="R69" i="3"/>
  <c r="S69" i="3" s="1"/>
  <c r="AE68" i="3"/>
  <c r="E463" i="3"/>
  <c r="F463" i="3" s="1"/>
  <c r="G457" i="1"/>
  <c r="H457" i="1" s="1"/>
  <c r="E458" i="1"/>
  <c r="F458" i="1" s="1"/>
  <c r="AS458" i="1"/>
  <c r="AR457" i="1"/>
  <c r="BR459" i="3" l="1"/>
  <c r="AU459" i="3"/>
  <c r="AV459" i="3" s="1"/>
  <c r="AV458" i="3"/>
  <c r="AT458" i="3"/>
  <c r="AT459" i="3" s="1"/>
  <c r="BR462" i="1"/>
  <c r="AU462" i="1"/>
  <c r="BQ1241" i="1"/>
  <c r="AU1241" i="1" s="1"/>
  <c r="AV1241" i="1" s="1"/>
  <c r="BA107" i="1" s="1"/>
  <c r="BO1242" i="1"/>
  <c r="BQ460" i="3"/>
  <c r="BO461" i="3"/>
  <c r="BO463" i="1"/>
  <c r="BQ463" i="1" s="1"/>
  <c r="AF68" i="3"/>
  <c r="G459" i="3"/>
  <c r="H459" i="3" s="1"/>
  <c r="T67" i="3"/>
  <c r="AE69" i="3"/>
  <c r="R70" i="3"/>
  <c r="S70" i="3" s="1"/>
  <c r="E464" i="3"/>
  <c r="F464" i="3" s="1"/>
  <c r="AS463" i="3"/>
  <c r="AR462" i="3"/>
  <c r="G458" i="1"/>
  <c r="H458" i="1" s="1"/>
  <c r="E459" i="1"/>
  <c r="F459" i="1" s="1"/>
  <c r="AS459" i="1"/>
  <c r="AR458" i="1"/>
  <c r="BJ41" i="3" l="1"/>
  <c r="AW458" i="3"/>
  <c r="BK41" i="3"/>
  <c r="AW459" i="3"/>
  <c r="BR460" i="3"/>
  <c r="AU460" i="3"/>
  <c r="AV460" i="3" s="1"/>
  <c r="BR463" i="1"/>
  <c r="AU463" i="1"/>
  <c r="BO1243" i="1"/>
  <c r="BQ1242" i="1"/>
  <c r="AU1242" i="1" s="1"/>
  <c r="AV1242" i="1" s="1"/>
  <c r="BB107" i="1" s="1"/>
  <c r="BQ461" i="3"/>
  <c r="BO462" i="3"/>
  <c r="BO464" i="1"/>
  <c r="BQ464" i="1" s="1"/>
  <c r="AF69" i="3"/>
  <c r="G460" i="3"/>
  <c r="H460" i="3" s="1"/>
  <c r="T68" i="3"/>
  <c r="E465" i="3"/>
  <c r="F465" i="3" s="1"/>
  <c r="AR463" i="3"/>
  <c r="AS464" i="3"/>
  <c r="R71" i="3"/>
  <c r="S71" i="3" s="1"/>
  <c r="AE70" i="3"/>
  <c r="G459" i="1"/>
  <c r="H459" i="1" s="1"/>
  <c r="E460" i="1"/>
  <c r="F460" i="1" s="1"/>
  <c r="AS460" i="1"/>
  <c r="AR459" i="1"/>
  <c r="AZ42" i="3" l="1"/>
  <c r="AW460" i="3"/>
  <c r="BM41" i="3"/>
  <c r="AP42" i="3" s="1"/>
  <c r="BL41" i="3"/>
  <c r="BR461" i="3"/>
  <c r="AU461" i="3"/>
  <c r="AV461" i="3" s="1"/>
  <c r="AT460" i="3"/>
  <c r="BR464" i="1"/>
  <c r="AU464" i="1"/>
  <c r="BQ1243" i="1"/>
  <c r="AU1243" i="1" s="1"/>
  <c r="AV1243" i="1" s="1"/>
  <c r="BC107" i="1" s="1"/>
  <c r="BO1244" i="1"/>
  <c r="BQ462" i="3"/>
  <c r="BO463" i="3"/>
  <c r="BO465" i="1"/>
  <c r="BQ465" i="1" s="1"/>
  <c r="AF70" i="3"/>
  <c r="G461" i="3"/>
  <c r="H461" i="3" s="1"/>
  <c r="T69" i="3"/>
  <c r="E466" i="3"/>
  <c r="F466" i="3" s="1"/>
  <c r="R72" i="3"/>
  <c r="S72" i="3" s="1"/>
  <c r="AE71" i="3"/>
  <c r="AR464" i="3"/>
  <c r="AS465" i="3"/>
  <c r="G460" i="1"/>
  <c r="H460" i="1" s="1"/>
  <c r="E461" i="1"/>
  <c r="F461" i="1" s="1"/>
  <c r="AS461" i="1"/>
  <c r="AR460" i="1"/>
  <c r="AT461" i="3" l="1"/>
  <c r="BR462" i="3"/>
  <c r="AU462" i="3"/>
  <c r="BA42" i="3"/>
  <c r="AW461" i="3"/>
  <c r="BR465" i="1"/>
  <c r="AU465" i="1"/>
  <c r="BO1245" i="1"/>
  <c r="BQ1244" i="1"/>
  <c r="AU1244" i="1" s="1"/>
  <c r="AV1244" i="1" s="1"/>
  <c r="BD107" i="1" s="1"/>
  <c r="BQ463" i="3"/>
  <c r="BO464" i="3"/>
  <c r="BO466" i="1"/>
  <c r="BQ466" i="1" s="1"/>
  <c r="AF71" i="3"/>
  <c r="G462" i="3"/>
  <c r="H462" i="3" s="1"/>
  <c r="T70" i="3"/>
  <c r="E467" i="3"/>
  <c r="F467" i="3" s="1"/>
  <c r="AE72" i="3"/>
  <c r="R73" i="3"/>
  <c r="S73" i="3" s="1"/>
  <c r="AR465" i="3"/>
  <c r="AS466" i="3"/>
  <c r="G461" i="1"/>
  <c r="H461" i="1" s="1"/>
  <c r="E462" i="1"/>
  <c r="F462" i="1" s="1"/>
  <c r="AS462" i="1"/>
  <c r="AR461" i="1"/>
  <c r="AV462" i="3" l="1"/>
  <c r="AT462" i="3"/>
  <c r="BR463" i="3"/>
  <c r="AU463" i="3"/>
  <c r="AV463" i="3" s="1"/>
  <c r="BR466" i="1"/>
  <c r="AU466" i="1"/>
  <c r="BQ1245" i="1"/>
  <c r="AU1245" i="1" s="1"/>
  <c r="AV1245" i="1" s="1"/>
  <c r="BE107" i="1" s="1"/>
  <c r="BO1246" i="1"/>
  <c r="BQ464" i="3"/>
  <c r="BO465" i="3"/>
  <c r="BO467" i="1"/>
  <c r="BQ467" i="1" s="1"/>
  <c r="AF72" i="3"/>
  <c r="G463" i="3"/>
  <c r="H463" i="3" s="1"/>
  <c r="T71" i="3"/>
  <c r="E468" i="3"/>
  <c r="F468" i="3" s="1"/>
  <c r="AR466" i="3"/>
  <c r="AS467" i="3"/>
  <c r="AE73" i="3"/>
  <c r="R74" i="3"/>
  <c r="S74" i="3" s="1"/>
  <c r="G462" i="1"/>
  <c r="H462" i="1" s="1"/>
  <c r="E463" i="1"/>
  <c r="F463" i="1" s="1"/>
  <c r="AS463" i="1"/>
  <c r="AR462" i="1"/>
  <c r="BR464" i="3" l="1"/>
  <c r="AU464" i="3"/>
  <c r="AV464" i="3" s="1"/>
  <c r="BC42" i="3"/>
  <c r="AW463" i="3"/>
  <c r="AT463" i="3"/>
  <c r="AT464" i="3" s="1"/>
  <c r="BB42" i="3"/>
  <c r="AW462" i="3"/>
  <c r="BR467" i="1"/>
  <c r="AU467" i="1"/>
  <c r="BO1247" i="1"/>
  <c r="BQ1246" i="1"/>
  <c r="AU1246" i="1" s="1"/>
  <c r="AV1246" i="1" s="1"/>
  <c r="BF107" i="1" s="1"/>
  <c r="BQ465" i="3"/>
  <c r="BO466" i="3"/>
  <c r="BO468" i="1"/>
  <c r="BQ468" i="1" s="1"/>
  <c r="AF73" i="3"/>
  <c r="G464" i="3"/>
  <c r="H464" i="3" s="1"/>
  <c r="T72" i="3"/>
  <c r="E469" i="3"/>
  <c r="F469" i="3" s="1"/>
  <c r="R75" i="3"/>
  <c r="S75" i="3" s="1"/>
  <c r="AE74" i="3"/>
  <c r="AS468" i="3"/>
  <c r="AR467" i="3"/>
  <c r="G463" i="1"/>
  <c r="H463" i="1" s="1"/>
  <c r="E464" i="1"/>
  <c r="F464" i="1" s="1"/>
  <c r="AS464" i="1"/>
  <c r="AR463" i="1"/>
  <c r="AT465" i="3" l="1"/>
  <c r="BD42" i="3"/>
  <c r="AW464" i="3"/>
  <c r="BR465" i="3"/>
  <c r="AU465" i="3"/>
  <c r="AV465" i="3" s="1"/>
  <c r="BR468" i="1"/>
  <c r="AU468" i="1"/>
  <c r="BQ1247" i="1"/>
  <c r="AU1247" i="1" s="1"/>
  <c r="AV1247" i="1" s="1"/>
  <c r="BG107" i="1" s="1"/>
  <c r="BO1248" i="1"/>
  <c r="BQ466" i="3"/>
  <c r="BO467" i="3"/>
  <c r="BO469" i="1"/>
  <c r="BQ469" i="1" s="1"/>
  <c r="AF74" i="3"/>
  <c r="G465" i="3"/>
  <c r="H465" i="3" s="1"/>
  <c r="T73" i="3"/>
  <c r="AR468" i="3"/>
  <c r="AS469" i="3"/>
  <c r="E470" i="3"/>
  <c r="F470" i="3" s="1"/>
  <c r="R76" i="3"/>
  <c r="S76" i="3" s="1"/>
  <c r="AE75" i="3"/>
  <c r="G464" i="1"/>
  <c r="H464" i="1" s="1"/>
  <c r="E465" i="1"/>
  <c r="F465" i="1" s="1"/>
  <c r="AS465" i="1"/>
  <c r="AR464" i="1"/>
  <c r="BR466" i="3" l="1"/>
  <c r="AU466" i="3"/>
  <c r="BE42" i="3"/>
  <c r="AW465" i="3"/>
  <c r="BR469" i="1"/>
  <c r="AU469" i="1"/>
  <c r="BO1249" i="1"/>
  <c r="BQ1248" i="1"/>
  <c r="AU1248" i="1" s="1"/>
  <c r="AV1248" i="1" s="1"/>
  <c r="BH107" i="1" s="1"/>
  <c r="BQ467" i="3"/>
  <c r="BO468" i="3"/>
  <c r="BO470" i="1"/>
  <c r="BQ470" i="1" s="1"/>
  <c r="AF75" i="3"/>
  <c r="G466" i="3"/>
  <c r="H466" i="3" s="1"/>
  <c r="T74" i="3"/>
  <c r="R77" i="3"/>
  <c r="S77" i="3" s="1"/>
  <c r="AE76" i="3"/>
  <c r="E471" i="3"/>
  <c r="F471" i="3" s="1"/>
  <c r="AR469" i="3"/>
  <c r="AS470" i="3"/>
  <c r="G465" i="1"/>
  <c r="H465" i="1" s="1"/>
  <c r="E466" i="1"/>
  <c r="F466" i="1" s="1"/>
  <c r="AS466" i="1"/>
  <c r="AR465" i="1"/>
  <c r="BR467" i="3" l="1"/>
  <c r="AU467" i="3"/>
  <c r="AV467" i="3" s="1"/>
  <c r="AT466" i="3"/>
  <c r="AT467" i="3" s="1"/>
  <c r="AV466" i="3"/>
  <c r="BR470" i="1"/>
  <c r="AU470" i="1"/>
  <c r="BQ1249" i="1"/>
  <c r="AU1249" i="1" s="1"/>
  <c r="AV1249" i="1" s="1"/>
  <c r="BI107" i="1" s="1"/>
  <c r="BO1250" i="1"/>
  <c r="BQ468" i="3"/>
  <c r="BO469" i="3"/>
  <c r="BO471" i="1"/>
  <c r="BQ471" i="1" s="1"/>
  <c r="AF76" i="3"/>
  <c r="G467" i="3"/>
  <c r="H467" i="3" s="1"/>
  <c r="T75" i="3"/>
  <c r="E472" i="3"/>
  <c r="F472" i="3" s="1"/>
  <c r="AS471" i="3"/>
  <c r="AR470" i="3"/>
  <c r="AE77" i="3"/>
  <c r="R78" i="3"/>
  <c r="S78" i="3" s="1"/>
  <c r="G466" i="1"/>
  <c r="H466" i="1" s="1"/>
  <c r="E467" i="1"/>
  <c r="F467" i="1" s="1"/>
  <c r="AS467" i="1"/>
  <c r="AR466" i="1"/>
  <c r="BF42" i="3" l="1"/>
  <c r="AW466" i="3"/>
  <c r="BG42" i="3"/>
  <c r="AW467" i="3"/>
  <c r="AT468" i="3"/>
  <c r="BR468" i="3"/>
  <c r="AU468" i="3"/>
  <c r="AV468" i="3" s="1"/>
  <c r="BR471" i="1"/>
  <c r="AU471" i="1"/>
  <c r="BO1251" i="1"/>
  <c r="BQ1250" i="1"/>
  <c r="AU1250" i="1" s="1"/>
  <c r="AV1250" i="1" s="1"/>
  <c r="BJ107" i="1" s="1"/>
  <c r="BQ469" i="3"/>
  <c r="BO470" i="3"/>
  <c r="BO472" i="1"/>
  <c r="BQ472" i="1" s="1"/>
  <c r="AF77" i="3"/>
  <c r="G468" i="3"/>
  <c r="H468" i="3" s="1"/>
  <c r="T76" i="3"/>
  <c r="AR471" i="3"/>
  <c r="AS472" i="3"/>
  <c r="E473" i="3"/>
  <c r="F473" i="3" s="1"/>
  <c r="R79" i="3"/>
  <c r="S79" i="3" s="1"/>
  <c r="AE78" i="3"/>
  <c r="G467" i="1"/>
  <c r="H467" i="1" s="1"/>
  <c r="E468" i="1"/>
  <c r="F468" i="1" s="1"/>
  <c r="AS468" i="1"/>
  <c r="AR467" i="1"/>
  <c r="BH42" i="3" l="1"/>
  <c r="AW468" i="3"/>
  <c r="BR469" i="3"/>
  <c r="AU469" i="3"/>
  <c r="AV469" i="3" s="1"/>
  <c r="BR472" i="1"/>
  <c r="AU472" i="1"/>
  <c r="BQ1251" i="1"/>
  <c r="AU1251" i="1" s="1"/>
  <c r="AV1251" i="1" s="1"/>
  <c r="BK107" i="1" s="1"/>
  <c r="BL107" i="1" s="1"/>
  <c r="BO1252" i="1"/>
  <c r="BQ470" i="3"/>
  <c r="BO471" i="3"/>
  <c r="BO473" i="1"/>
  <c r="BQ473" i="1" s="1"/>
  <c r="AF78" i="3"/>
  <c r="G469" i="3"/>
  <c r="H469" i="3" s="1"/>
  <c r="T77" i="3"/>
  <c r="AS473" i="3"/>
  <c r="AR472" i="3"/>
  <c r="E474" i="3"/>
  <c r="F474" i="3" s="1"/>
  <c r="R80" i="3"/>
  <c r="S80" i="3" s="1"/>
  <c r="AE79" i="3"/>
  <c r="G468" i="1"/>
  <c r="H468" i="1" s="1"/>
  <c r="E469" i="1"/>
  <c r="F469" i="1" s="1"/>
  <c r="AS469" i="1"/>
  <c r="AR468" i="1"/>
  <c r="BR470" i="3" l="1"/>
  <c r="AU470" i="3"/>
  <c r="AT469" i="3"/>
  <c r="BI42" i="3"/>
  <c r="AW469" i="3"/>
  <c r="BR473" i="1"/>
  <c r="AU473" i="1"/>
  <c r="BO1253" i="1"/>
  <c r="BQ1252" i="1"/>
  <c r="AU1252" i="1" s="1"/>
  <c r="AV1252" i="1" s="1"/>
  <c r="AZ108" i="1" s="1"/>
  <c r="BQ471" i="3"/>
  <c r="BO472" i="3"/>
  <c r="BO474" i="1"/>
  <c r="BQ474" i="1" s="1"/>
  <c r="AF79" i="3"/>
  <c r="G470" i="3"/>
  <c r="H470" i="3" s="1"/>
  <c r="T78" i="3"/>
  <c r="AR473" i="3"/>
  <c r="AS474" i="3"/>
  <c r="AE80" i="3"/>
  <c r="R81" i="3"/>
  <c r="S81" i="3" s="1"/>
  <c r="E475" i="3"/>
  <c r="F475" i="3" s="1"/>
  <c r="G469" i="1"/>
  <c r="H469" i="1" s="1"/>
  <c r="E470" i="1"/>
  <c r="F470" i="1" s="1"/>
  <c r="AS470" i="1"/>
  <c r="AR469" i="1"/>
  <c r="AT470" i="3" l="1"/>
  <c r="AV470" i="3"/>
  <c r="BR471" i="3"/>
  <c r="AU471" i="3"/>
  <c r="AV471" i="3" s="1"/>
  <c r="BR474" i="1"/>
  <c r="AU474" i="1"/>
  <c r="BO1254" i="1"/>
  <c r="BQ1253" i="1"/>
  <c r="AU1253" i="1" s="1"/>
  <c r="AV1253" i="1" s="1"/>
  <c r="BA108" i="1" s="1"/>
  <c r="BQ472" i="3"/>
  <c r="BO473" i="3"/>
  <c r="BO475" i="1"/>
  <c r="BQ475" i="1" s="1"/>
  <c r="AF80" i="3"/>
  <c r="G471" i="3"/>
  <c r="H471" i="3" s="1"/>
  <c r="T79" i="3"/>
  <c r="AE81" i="3"/>
  <c r="R82" i="3"/>
  <c r="S82" i="3" s="1"/>
  <c r="E476" i="3"/>
  <c r="F476" i="3" s="1"/>
  <c r="AS475" i="3"/>
  <c r="AR474" i="3"/>
  <c r="G470" i="1"/>
  <c r="H470" i="1" s="1"/>
  <c r="E471" i="1"/>
  <c r="F471" i="1" s="1"/>
  <c r="AS471" i="1"/>
  <c r="AR470" i="1"/>
  <c r="BK42" i="3" l="1"/>
  <c r="AW471" i="3"/>
  <c r="BJ42" i="3"/>
  <c r="AW470" i="3"/>
  <c r="BR472" i="3"/>
  <c r="AU472" i="3"/>
  <c r="AV472" i="3" s="1"/>
  <c r="AT471" i="3"/>
  <c r="BR475" i="1"/>
  <c r="AU475" i="1"/>
  <c r="BO1255" i="1"/>
  <c r="BQ1254" i="1"/>
  <c r="AU1254" i="1" s="1"/>
  <c r="AV1254" i="1" s="1"/>
  <c r="BB108" i="1" s="1"/>
  <c r="BQ473" i="3"/>
  <c r="BO474" i="3"/>
  <c r="BO476" i="1"/>
  <c r="BQ476" i="1" s="1"/>
  <c r="AF81" i="3"/>
  <c r="G472" i="3"/>
  <c r="H472" i="3" s="1"/>
  <c r="T80" i="3"/>
  <c r="R83" i="3"/>
  <c r="S83" i="3" s="1"/>
  <c r="AE82" i="3"/>
  <c r="AS476" i="3"/>
  <c r="AR475" i="3"/>
  <c r="E477" i="3"/>
  <c r="F477" i="3" s="1"/>
  <c r="G471" i="1"/>
  <c r="H471" i="1" s="1"/>
  <c r="E472" i="1"/>
  <c r="F472" i="1" s="1"/>
  <c r="AS472" i="1"/>
  <c r="AR471" i="1"/>
  <c r="AT472" i="3" l="1"/>
  <c r="AZ43" i="3"/>
  <c r="AW472" i="3"/>
  <c r="BR473" i="3"/>
  <c r="AU473" i="3"/>
  <c r="AV473" i="3" s="1"/>
  <c r="BL42" i="3"/>
  <c r="BM42" i="3"/>
  <c r="AP43" i="3" s="1"/>
  <c r="BR476" i="1"/>
  <c r="AU476" i="1"/>
  <c r="BO1256" i="1"/>
  <c r="BQ1255" i="1"/>
  <c r="AU1255" i="1" s="1"/>
  <c r="AV1255" i="1" s="1"/>
  <c r="BC108" i="1" s="1"/>
  <c r="BQ474" i="3"/>
  <c r="BO475" i="3"/>
  <c r="BO477" i="1"/>
  <c r="BQ477" i="1" s="1"/>
  <c r="AF82" i="3"/>
  <c r="G473" i="3"/>
  <c r="H473" i="3" s="1"/>
  <c r="T81" i="3"/>
  <c r="AS477" i="3"/>
  <c r="AR476" i="3"/>
  <c r="E478" i="3"/>
  <c r="F478" i="3" s="1"/>
  <c r="R84" i="3"/>
  <c r="S84" i="3" s="1"/>
  <c r="AE83" i="3"/>
  <c r="G472" i="1"/>
  <c r="H472" i="1" s="1"/>
  <c r="E473" i="1"/>
  <c r="F473" i="1" s="1"/>
  <c r="AS473" i="1"/>
  <c r="AR472" i="1"/>
  <c r="BR474" i="3" l="1"/>
  <c r="AU474" i="3"/>
  <c r="BA43" i="3"/>
  <c r="AW473" i="3"/>
  <c r="AT473" i="3"/>
  <c r="BR477" i="1"/>
  <c r="AU477" i="1"/>
  <c r="BO1257" i="1"/>
  <c r="BQ1256" i="1"/>
  <c r="AU1256" i="1" s="1"/>
  <c r="AV1256" i="1" s="1"/>
  <c r="BD108" i="1" s="1"/>
  <c r="BQ475" i="3"/>
  <c r="BO476" i="3"/>
  <c r="BO478" i="1"/>
  <c r="BQ478" i="1" s="1"/>
  <c r="AF83" i="3"/>
  <c r="G474" i="3"/>
  <c r="H474" i="3" s="1"/>
  <c r="T82" i="3"/>
  <c r="E479" i="3"/>
  <c r="F479" i="3" s="1"/>
  <c r="AR477" i="3"/>
  <c r="AS478" i="3"/>
  <c r="R85" i="3"/>
  <c r="S85" i="3" s="1"/>
  <c r="AE84" i="3"/>
  <c r="G473" i="1"/>
  <c r="H473" i="1" s="1"/>
  <c r="E474" i="1"/>
  <c r="F474" i="1" s="1"/>
  <c r="AS474" i="1"/>
  <c r="AR473" i="1"/>
  <c r="AV474" i="3" l="1"/>
  <c r="AT474" i="3"/>
  <c r="BR475" i="3"/>
  <c r="AU475" i="3"/>
  <c r="AV475" i="3" s="1"/>
  <c r="BR478" i="1"/>
  <c r="AU478" i="1"/>
  <c r="BQ1257" i="1"/>
  <c r="AU1257" i="1" s="1"/>
  <c r="AV1257" i="1" s="1"/>
  <c r="BE108" i="1" s="1"/>
  <c r="BO1258" i="1"/>
  <c r="BQ476" i="3"/>
  <c r="BO477" i="3"/>
  <c r="BO479" i="1"/>
  <c r="BQ479" i="1" s="1"/>
  <c r="AF84" i="3"/>
  <c r="G475" i="3"/>
  <c r="H475" i="3" s="1"/>
  <c r="T83" i="3"/>
  <c r="E480" i="3"/>
  <c r="F480" i="3" s="1"/>
  <c r="AE85" i="3"/>
  <c r="R86" i="3"/>
  <c r="S86" i="3" s="1"/>
  <c r="AS479" i="3"/>
  <c r="AR478" i="3"/>
  <c r="G474" i="1"/>
  <c r="H474" i="1" s="1"/>
  <c r="E475" i="1"/>
  <c r="F475" i="1" s="1"/>
  <c r="AS475" i="1"/>
  <c r="AR474" i="1"/>
  <c r="BC43" i="3" l="1"/>
  <c r="AW475" i="3"/>
  <c r="BR476" i="3"/>
  <c r="AU476" i="3"/>
  <c r="AT475" i="3"/>
  <c r="BB43" i="3"/>
  <c r="AW474" i="3"/>
  <c r="BR479" i="1"/>
  <c r="AU479" i="1"/>
  <c r="BO1259" i="1"/>
  <c r="BQ1258" i="1"/>
  <c r="AU1258" i="1" s="1"/>
  <c r="AV1258" i="1" s="1"/>
  <c r="BF108" i="1" s="1"/>
  <c r="BQ477" i="3"/>
  <c r="BO478" i="3"/>
  <c r="BO480" i="1"/>
  <c r="BQ480" i="1" s="1"/>
  <c r="AF85" i="3"/>
  <c r="G476" i="3"/>
  <c r="H476" i="3" s="1"/>
  <c r="T84" i="3"/>
  <c r="AR479" i="3"/>
  <c r="AS480" i="3"/>
  <c r="E481" i="3"/>
  <c r="F481" i="3" s="1"/>
  <c r="AE86" i="3"/>
  <c r="R87" i="3"/>
  <c r="S87" i="3" s="1"/>
  <c r="G475" i="1"/>
  <c r="H475" i="1" s="1"/>
  <c r="E476" i="1"/>
  <c r="F476" i="1" s="1"/>
  <c r="AS476" i="1"/>
  <c r="AR475" i="1"/>
  <c r="AV476" i="3" l="1"/>
  <c r="AT476" i="3"/>
  <c r="AT477" i="3" s="1"/>
  <c r="BR477" i="3"/>
  <c r="AU477" i="3"/>
  <c r="AV477" i="3" s="1"/>
  <c r="BR480" i="1"/>
  <c r="AU480" i="1"/>
  <c r="BQ1259" i="1"/>
  <c r="AU1259" i="1" s="1"/>
  <c r="AV1259" i="1" s="1"/>
  <c r="BG108" i="1" s="1"/>
  <c r="BO1260" i="1"/>
  <c r="BQ478" i="3"/>
  <c r="BO479" i="3"/>
  <c r="BO481" i="1"/>
  <c r="BQ481" i="1" s="1"/>
  <c r="AF86" i="3"/>
  <c r="G477" i="3"/>
  <c r="H477" i="3" s="1"/>
  <c r="T85" i="3"/>
  <c r="E482" i="3"/>
  <c r="F482" i="3" s="1"/>
  <c r="AS481" i="3"/>
  <c r="AR480" i="3"/>
  <c r="R88" i="3"/>
  <c r="S88" i="3" s="1"/>
  <c r="AE87" i="3"/>
  <c r="G476" i="1"/>
  <c r="H476" i="1" s="1"/>
  <c r="E477" i="1"/>
  <c r="F477" i="1" s="1"/>
  <c r="AS477" i="1"/>
  <c r="AR476" i="1"/>
  <c r="BR478" i="3" l="1"/>
  <c r="AU478" i="3"/>
  <c r="AV478" i="3" s="1"/>
  <c r="BE43" i="3"/>
  <c r="AW477" i="3"/>
  <c r="BD43" i="3"/>
  <c r="AW476" i="3"/>
  <c r="BR481" i="1"/>
  <c r="AU481" i="1"/>
  <c r="BO1261" i="1"/>
  <c r="BQ1260" i="1"/>
  <c r="AU1260" i="1" s="1"/>
  <c r="AV1260" i="1" s="1"/>
  <c r="BH108" i="1" s="1"/>
  <c r="BQ479" i="3"/>
  <c r="BO480" i="3"/>
  <c r="BO482" i="1"/>
  <c r="BQ482" i="1" s="1"/>
  <c r="AF87" i="3"/>
  <c r="G478" i="3"/>
  <c r="H478" i="3" s="1"/>
  <c r="T86" i="3"/>
  <c r="E483" i="3"/>
  <c r="F483" i="3" s="1"/>
  <c r="R89" i="3"/>
  <c r="S89" i="3" s="1"/>
  <c r="AE88" i="3"/>
  <c r="AR481" i="3"/>
  <c r="AS482" i="3"/>
  <c r="G477" i="1"/>
  <c r="H477" i="1" s="1"/>
  <c r="E478" i="1"/>
  <c r="F478" i="1" s="1"/>
  <c r="AS478" i="1"/>
  <c r="AR477" i="1"/>
  <c r="AT478" i="3" l="1"/>
  <c r="AT479" i="3" s="1"/>
  <c r="BF43" i="3"/>
  <c r="AW478" i="3"/>
  <c r="BR479" i="3"/>
  <c r="AU479" i="3"/>
  <c r="AV479" i="3" s="1"/>
  <c r="BR482" i="1"/>
  <c r="AU482" i="1"/>
  <c r="BQ1261" i="1"/>
  <c r="AU1261" i="1" s="1"/>
  <c r="AV1261" i="1" s="1"/>
  <c r="BI108" i="1" s="1"/>
  <c r="BO1262" i="1"/>
  <c r="BQ480" i="3"/>
  <c r="BO481" i="3"/>
  <c r="BO483" i="1"/>
  <c r="BQ483" i="1" s="1"/>
  <c r="AF88" i="3"/>
  <c r="G479" i="3"/>
  <c r="H479" i="3" s="1"/>
  <c r="T87" i="3"/>
  <c r="AR482" i="3"/>
  <c r="AS483" i="3"/>
  <c r="E484" i="3"/>
  <c r="F484" i="3" s="1"/>
  <c r="AE89" i="3"/>
  <c r="R90" i="3"/>
  <c r="S90" i="3" s="1"/>
  <c r="G478" i="1"/>
  <c r="H478" i="1" s="1"/>
  <c r="E479" i="1"/>
  <c r="F479" i="1" s="1"/>
  <c r="AS479" i="1"/>
  <c r="AR478" i="1"/>
  <c r="BG43" i="3" l="1"/>
  <c r="AW479" i="3"/>
  <c r="BR480" i="3"/>
  <c r="AU480" i="3"/>
  <c r="BR483" i="1"/>
  <c r="AU483" i="1"/>
  <c r="BO1263" i="1"/>
  <c r="BQ1262" i="1"/>
  <c r="AU1262" i="1" s="1"/>
  <c r="AV1262" i="1" s="1"/>
  <c r="BJ108" i="1" s="1"/>
  <c r="BQ481" i="3"/>
  <c r="BO482" i="3"/>
  <c r="BO484" i="1"/>
  <c r="BQ484" i="1" s="1"/>
  <c r="AF89" i="3"/>
  <c r="G480" i="3"/>
  <c r="H480" i="3" s="1"/>
  <c r="T88" i="3"/>
  <c r="AS484" i="3"/>
  <c r="AR483" i="3"/>
  <c r="E485" i="3"/>
  <c r="F485" i="3" s="1"/>
  <c r="AE90" i="3"/>
  <c r="R91" i="3"/>
  <c r="S91" i="3" s="1"/>
  <c r="G479" i="1"/>
  <c r="H479" i="1" s="1"/>
  <c r="E480" i="1"/>
  <c r="F480" i="1" s="1"/>
  <c r="AS480" i="1"/>
  <c r="AR479" i="1"/>
  <c r="AV480" i="3" l="1"/>
  <c r="AT480" i="3"/>
  <c r="BR481" i="3"/>
  <c r="AU481" i="3"/>
  <c r="AV481" i="3" s="1"/>
  <c r="BR484" i="1"/>
  <c r="AU484" i="1"/>
  <c r="BQ1263" i="1"/>
  <c r="AU1263" i="1" s="1"/>
  <c r="AV1263" i="1" s="1"/>
  <c r="BK108" i="1" s="1"/>
  <c r="BL108" i="1" s="1"/>
  <c r="BO1264" i="1"/>
  <c r="BQ482" i="3"/>
  <c r="BO483" i="3"/>
  <c r="BO485" i="1"/>
  <c r="BQ485" i="1" s="1"/>
  <c r="AF90" i="3"/>
  <c r="G481" i="3"/>
  <c r="H481" i="3" s="1"/>
  <c r="T89" i="3"/>
  <c r="AS485" i="3"/>
  <c r="AR484" i="3"/>
  <c r="R92" i="3"/>
  <c r="S92" i="3" s="1"/>
  <c r="AE91" i="3"/>
  <c r="E486" i="3"/>
  <c r="F486" i="3" s="1"/>
  <c r="G480" i="1"/>
  <c r="H480" i="1" s="1"/>
  <c r="E481" i="1"/>
  <c r="F481" i="1" s="1"/>
  <c r="AS481" i="1"/>
  <c r="AR480" i="1"/>
  <c r="BR482" i="3" l="1"/>
  <c r="AU482" i="3"/>
  <c r="AV482" i="3" s="1"/>
  <c r="BI43" i="3"/>
  <c r="AW481" i="3"/>
  <c r="AT481" i="3"/>
  <c r="AT482" i="3" s="1"/>
  <c r="BH43" i="3"/>
  <c r="AW480" i="3"/>
  <c r="BR485" i="1"/>
  <c r="AU485" i="1"/>
  <c r="BO1265" i="1"/>
  <c r="BQ1264" i="1"/>
  <c r="AU1264" i="1" s="1"/>
  <c r="AV1264" i="1" s="1"/>
  <c r="AZ109" i="1" s="1"/>
  <c r="BQ483" i="3"/>
  <c r="BO484" i="3"/>
  <c r="BO486" i="1"/>
  <c r="BQ486" i="1" s="1"/>
  <c r="AF91" i="3"/>
  <c r="G482" i="3"/>
  <c r="H482" i="3" s="1"/>
  <c r="T90" i="3"/>
  <c r="R93" i="3"/>
  <c r="S93" i="3" s="1"/>
  <c r="AE92" i="3"/>
  <c r="AR485" i="3"/>
  <c r="AS486" i="3"/>
  <c r="E487" i="3"/>
  <c r="F487" i="3" s="1"/>
  <c r="G481" i="1"/>
  <c r="H481" i="1" s="1"/>
  <c r="E482" i="1"/>
  <c r="F482" i="1" s="1"/>
  <c r="AS482" i="1"/>
  <c r="AR481" i="1"/>
  <c r="BR483" i="3" l="1"/>
  <c r="AU483" i="3"/>
  <c r="AV483" i="3" s="1"/>
  <c r="BJ43" i="3"/>
  <c r="AW482" i="3"/>
  <c r="BR486" i="1"/>
  <c r="AU486" i="1"/>
  <c r="BQ1265" i="1"/>
  <c r="AU1265" i="1" s="1"/>
  <c r="AV1265" i="1" s="1"/>
  <c r="BA109" i="1" s="1"/>
  <c r="BO1266" i="1"/>
  <c r="BQ484" i="3"/>
  <c r="BO485" i="3"/>
  <c r="BO487" i="1"/>
  <c r="BQ487" i="1" s="1"/>
  <c r="AF92" i="3"/>
  <c r="G483" i="3"/>
  <c r="H483" i="3" s="1"/>
  <c r="T91" i="3"/>
  <c r="AR486" i="3"/>
  <c r="AS487" i="3"/>
  <c r="E488" i="3"/>
  <c r="F488" i="3" s="1"/>
  <c r="AE93" i="3"/>
  <c r="R94" i="3"/>
  <c r="S94" i="3" s="1"/>
  <c r="G482" i="1"/>
  <c r="H482" i="1" s="1"/>
  <c r="E483" i="1"/>
  <c r="F483" i="1" s="1"/>
  <c r="AS483" i="1"/>
  <c r="AR482" i="1"/>
  <c r="BR484" i="3" l="1"/>
  <c r="AU484" i="3"/>
  <c r="AT483" i="3"/>
  <c r="BK43" i="3"/>
  <c r="AW483" i="3"/>
  <c r="BR487" i="1"/>
  <c r="AU487" i="1"/>
  <c r="BO1267" i="1"/>
  <c r="BQ1266" i="1"/>
  <c r="AU1266" i="1" s="1"/>
  <c r="AV1266" i="1" s="1"/>
  <c r="BB109" i="1" s="1"/>
  <c r="BQ485" i="3"/>
  <c r="BO486" i="3"/>
  <c r="BO488" i="1"/>
  <c r="BQ488" i="1" s="1"/>
  <c r="AF93" i="3"/>
  <c r="G484" i="3"/>
  <c r="H484" i="3" s="1"/>
  <c r="T92" i="3"/>
  <c r="E489" i="3"/>
  <c r="F489" i="3" s="1"/>
  <c r="AE94" i="3"/>
  <c r="R95" i="3"/>
  <c r="S95" i="3" s="1"/>
  <c r="AR487" i="3"/>
  <c r="AS488" i="3"/>
  <c r="G483" i="1"/>
  <c r="H483" i="1" s="1"/>
  <c r="E484" i="1"/>
  <c r="F484" i="1" s="1"/>
  <c r="AS484" i="1"/>
  <c r="AR483" i="1"/>
  <c r="BL43" i="3" l="1"/>
  <c r="BM43" i="3"/>
  <c r="AP44" i="3" s="1"/>
  <c r="BR485" i="3"/>
  <c r="AU485" i="3"/>
  <c r="AV485" i="3" s="1"/>
  <c r="AT484" i="3"/>
  <c r="AT485" i="3" s="1"/>
  <c r="AV484" i="3"/>
  <c r="BR488" i="1"/>
  <c r="AU488" i="1"/>
  <c r="BQ1267" i="1"/>
  <c r="AU1267" i="1" s="1"/>
  <c r="AV1267" i="1" s="1"/>
  <c r="BC109" i="1" s="1"/>
  <c r="BO1268" i="1"/>
  <c r="BQ486" i="3"/>
  <c r="BO487" i="3"/>
  <c r="BO489" i="1"/>
  <c r="BQ489" i="1" s="1"/>
  <c r="AF94" i="3"/>
  <c r="G485" i="3"/>
  <c r="H485" i="3" s="1"/>
  <c r="T93" i="3"/>
  <c r="E490" i="3"/>
  <c r="F490" i="3" s="1"/>
  <c r="R96" i="3"/>
  <c r="S96" i="3" s="1"/>
  <c r="AE95" i="3"/>
  <c r="AS489" i="3"/>
  <c r="AR488" i="3"/>
  <c r="G484" i="1"/>
  <c r="H484" i="1" s="1"/>
  <c r="E485" i="1"/>
  <c r="F485" i="1" s="1"/>
  <c r="AS485" i="1"/>
  <c r="AR484" i="1"/>
  <c r="AZ44" i="3" l="1"/>
  <c r="AW484" i="3"/>
  <c r="AT486" i="3"/>
  <c r="BA44" i="3"/>
  <c r="AW485" i="3"/>
  <c r="BR486" i="3"/>
  <c r="AU486" i="3"/>
  <c r="AV486" i="3" s="1"/>
  <c r="BR489" i="1"/>
  <c r="AU489" i="1"/>
  <c r="BO1269" i="1"/>
  <c r="BQ1268" i="1"/>
  <c r="AU1268" i="1" s="1"/>
  <c r="AV1268" i="1" s="1"/>
  <c r="BD109" i="1" s="1"/>
  <c r="BQ487" i="3"/>
  <c r="BO488" i="3"/>
  <c r="BO490" i="1"/>
  <c r="BQ490" i="1" s="1"/>
  <c r="AF95" i="3"/>
  <c r="G486" i="3"/>
  <c r="H486" i="3" s="1"/>
  <c r="T94" i="3"/>
  <c r="E491" i="3"/>
  <c r="F491" i="3" s="1"/>
  <c r="AE96" i="3"/>
  <c r="R97" i="3"/>
  <c r="S97" i="3" s="1"/>
  <c r="AR489" i="3"/>
  <c r="AS490" i="3"/>
  <c r="G485" i="1"/>
  <c r="H485" i="1" s="1"/>
  <c r="E486" i="1"/>
  <c r="F486" i="1" s="1"/>
  <c r="AS486" i="1"/>
  <c r="AR485" i="1"/>
  <c r="BR487" i="3" l="1"/>
  <c r="AU487" i="3"/>
  <c r="AV487" i="3" s="1"/>
  <c r="BB44" i="3"/>
  <c r="AW486" i="3"/>
  <c r="BR490" i="1"/>
  <c r="AU490" i="1"/>
  <c r="BQ1269" i="1"/>
  <c r="AU1269" i="1" s="1"/>
  <c r="AV1269" i="1" s="1"/>
  <c r="BE109" i="1" s="1"/>
  <c r="BO1270" i="1"/>
  <c r="BQ488" i="3"/>
  <c r="BO489" i="3"/>
  <c r="BO491" i="1"/>
  <c r="BQ491" i="1" s="1"/>
  <c r="AF96" i="3"/>
  <c r="G487" i="3"/>
  <c r="H487" i="3" s="1"/>
  <c r="T95" i="3"/>
  <c r="E492" i="3"/>
  <c r="F492" i="3" s="1"/>
  <c r="AR490" i="3"/>
  <c r="AS491" i="3"/>
  <c r="AE97" i="3"/>
  <c r="R98" i="3"/>
  <c r="S98" i="3" s="1"/>
  <c r="G486" i="1"/>
  <c r="H486" i="1" s="1"/>
  <c r="E487" i="1"/>
  <c r="F487" i="1" s="1"/>
  <c r="AS487" i="1"/>
  <c r="AR486" i="1"/>
  <c r="BR488" i="3" l="1"/>
  <c r="AU488" i="3"/>
  <c r="AT487" i="3"/>
  <c r="BC44" i="3"/>
  <c r="AW487" i="3"/>
  <c r="BR491" i="1"/>
  <c r="AU491" i="1"/>
  <c r="BO1271" i="1"/>
  <c r="BQ1270" i="1"/>
  <c r="AU1270" i="1" s="1"/>
  <c r="AV1270" i="1" s="1"/>
  <c r="BF109" i="1" s="1"/>
  <c r="BQ489" i="3"/>
  <c r="BO490" i="3"/>
  <c r="BO492" i="1"/>
  <c r="BQ492" i="1" s="1"/>
  <c r="AF97" i="3"/>
  <c r="G488" i="3"/>
  <c r="H488" i="3" s="1"/>
  <c r="T96" i="3"/>
  <c r="R99" i="3"/>
  <c r="S99" i="3" s="1"/>
  <c r="AE98" i="3"/>
  <c r="AR491" i="3"/>
  <c r="AS492" i="3"/>
  <c r="E493" i="3"/>
  <c r="F493" i="3" s="1"/>
  <c r="G487" i="1"/>
  <c r="H487" i="1" s="1"/>
  <c r="E488" i="1"/>
  <c r="F488" i="1" s="1"/>
  <c r="AS488" i="1"/>
  <c r="AR487" i="1"/>
  <c r="AV488" i="3" l="1"/>
  <c r="AT488" i="3"/>
  <c r="BR489" i="3"/>
  <c r="AU489" i="3"/>
  <c r="AV489" i="3" s="1"/>
  <c r="BR492" i="1"/>
  <c r="AU492" i="1"/>
  <c r="BQ1271" i="1"/>
  <c r="AU1271" i="1" s="1"/>
  <c r="AV1271" i="1" s="1"/>
  <c r="BG109" i="1" s="1"/>
  <c r="BO1272" i="1"/>
  <c r="BQ490" i="3"/>
  <c r="BO491" i="3"/>
  <c r="BO493" i="1"/>
  <c r="BQ493" i="1" s="1"/>
  <c r="AF98" i="3"/>
  <c r="G489" i="3"/>
  <c r="H489" i="3" s="1"/>
  <c r="T97" i="3"/>
  <c r="AS493" i="3"/>
  <c r="AR492" i="3"/>
  <c r="R100" i="3"/>
  <c r="S100" i="3" s="1"/>
  <c r="AE99" i="3"/>
  <c r="E494" i="3"/>
  <c r="F494" i="3" s="1"/>
  <c r="G488" i="1"/>
  <c r="H488" i="1" s="1"/>
  <c r="E489" i="1"/>
  <c r="F489" i="1" s="1"/>
  <c r="AS489" i="1"/>
  <c r="AR488" i="1"/>
  <c r="BE44" i="3" l="1"/>
  <c r="AW489" i="3"/>
  <c r="AT489" i="3"/>
  <c r="BR490" i="3"/>
  <c r="AU490" i="3"/>
  <c r="AV490" i="3" s="1"/>
  <c r="BD44" i="3"/>
  <c r="AW488" i="3"/>
  <c r="BR493" i="1"/>
  <c r="AU493" i="1"/>
  <c r="BO1273" i="1"/>
  <c r="BQ1272" i="1"/>
  <c r="AU1272" i="1" s="1"/>
  <c r="AV1272" i="1" s="1"/>
  <c r="BH109" i="1" s="1"/>
  <c r="BQ491" i="3"/>
  <c r="BO492" i="3"/>
  <c r="BO494" i="1"/>
  <c r="BQ494" i="1" s="1"/>
  <c r="AF99" i="3"/>
  <c r="G490" i="3"/>
  <c r="H490" i="3" s="1"/>
  <c r="T98" i="3"/>
  <c r="E495" i="3"/>
  <c r="F495" i="3" s="1"/>
  <c r="AR493" i="3"/>
  <c r="AS494" i="3"/>
  <c r="R101" i="3"/>
  <c r="S101" i="3" s="1"/>
  <c r="AE100" i="3"/>
  <c r="G489" i="1"/>
  <c r="H489" i="1" s="1"/>
  <c r="E490" i="1"/>
  <c r="F490" i="1" s="1"/>
  <c r="AS490" i="1"/>
  <c r="AR489" i="1"/>
  <c r="BF44" i="3" l="1"/>
  <c r="AW490" i="3"/>
  <c r="BR491" i="3"/>
  <c r="AU491" i="3"/>
  <c r="AV491" i="3" s="1"/>
  <c r="AT490" i="3"/>
  <c r="BR494" i="1"/>
  <c r="AU494" i="1"/>
  <c r="BQ1273" i="1"/>
  <c r="AU1273" i="1" s="1"/>
  <c r="AV1273" i="1" s="1"/>
  <c r="BI109" i="1" s="1"/>
  <c r="BO1274" i="1"/>
  <c r="BQ492" i="3"/>
  <c r="BO493" i="3"/>
  <c r="BO495" i="1"/>
  <c r="BQ495" i="1" s="1"/>
  <c r="AF100" i="3"/>
  <c r="G491" i="3"/>
  <c r="H491" i="3" s="1"/>
  <c r="T99" i="3"/>
  <c r="AR494" i="3"/>
  <c r="AS495" i="3"/>
  <c r="AE101" i="3"/>
  <c r="R102" i="3"/>
  <c r="S102" i="3" s="1"/>
  <c r="E496" i="3"/>
  <c r="F496" i="3" s="1"/>
  <c r="G490" i="1"/>
  <c r="H490" i="1" s="1"/>
  <c r="E491" i="1"/>
  <c r="F491" i="1" s="1"/>
  <c r="AS491" i="1"/>
  <c r="AR490" i="1"/>
  <c r="BR492" i="3" l="1"/>
  <c r="AU492" i="3"/>
  <c r="BG44" i="3"/>
  <c r="AW491" i="3"/>
  <c r="AT491" i="3"/>
  <c r="BR495" i="1"/>
  <c r="AU495" i="1"/>
  <c r="BO1275" i="1"/>
  <c r="BQ1274" i="1"/>
  <c r="AU1274" i="1" s="1"/>
  <c r="AV1274" i="1" s="1"/>
  <c r="BJ109" i="1" s="1"/>
  <c r="BQ493" i="3"/>
  <c r="BO494" i="3"/>
  <c r="BO496" i="1"/>
  <c r="BQ496" i="1" s="1"/>
  <c r="AF101" i="3"/>
  <c r="G492" i="3"/>
  <c r="H492" i="3" s="1"/>
  <c r="T100" i="3"/>
  <c r="E497" i="3"/>
  <c r="F497" i="3" s="1"/>
  <c r="AE102" i="3"/>
  <c r="R103" i="3"/>
  <c r="S103" i="3" s="1"/>
  <c r="AR495" i="3"/>
  <c r="AS496" i="3"/>
  <c r="G491" i="1"/>
  <c r="H491" i="1" s="1"/>
  <c r="E492" i="1"/>
  <c r="F492" i="1" s="1"/>
  <c r="AS492" i="1"/>
  <c r="AR491" i="1"/>
  <c r="BR493" i="3" l="1"/>
  <c r="AU493" i="3"/>
  <c r="AV493" i="3" s="1"/>
  <c r="AT492" i="3"/>
  <c r="AV492" i="3"/>
  <c r="BR496" i="1"/>
  <c r="AU496" i="1"/>
  <c r="BQ1275" i="1"/>
  <c r="AU1275" i="1" s="1"/>
  <c r="AV1275" i="1" s="1"/>
  <c r="BK109" i="1" s="1"/>
  <c r="BL109" i="1" s="1"/>
  <c r="BO1276" i="1"/>
  <c r="BQ494" i="3"/>
  <c r="BO495" i="3"/>
  <c r="BO497" i="1"/>
  <c r="BQ497" i="1" s="1"/>
  <c r="AF102" i="3"/>
  <c r="G493" i="3"/>
  <c r="H493" i="3" s="1"/>
  <c r="T101" i="3"/>
  <c r="AS497" i="3"/>
  <c r="AR496" i="3"/>
  <c r="AE103" i="3"/>
  <c r="R104" i="3"/>
  <c r="S104" i="3" s="1"/>
  <c r="E498" i="3"/>
  <c r="F498" i="3" s="1"/>
  <c r="G492" i="1"/>
  <c r="H492" i="1" s="1"/>
  <c r="E493" i="1"/>
  <c r="F493" i="1" s="1"/>
  <c r="AS493" i="1"/>
  <c r="AR492" i="1"/>
  <c r="BH44" i="3" l="1"/>
  <c r="AW492" i="3"/>
  <c r="BR494" i="3"/>
  <c r="AU494" i="3"/>
  <c r="AT493" i="3"/>
  <c r="BI44" i="3"/>
  <c r="AW493" i="3"/>
  <c r="BR497" i="1"/>
  <c r="AU497" i="1"/>
  <c r="BO1277" i="1"/>
  <c r="BQ1276" i="1"/>
  <c r="AU1276" i="1" s="1"/>
  <c r="AV1276" i="1" s="1"/>
  <c r="AZ110" i="1" s="1"/>
  <c r="BQ495" i="3"/>
  <c r="BO496" i="3"/>
  <c r="BO498" i="1"/>
  <c r="BQ498" i="1" s="1"/>
  <c r="AF103" i="3"/>
  <c r="G494" i="3"/>
  <c r="H494" i="3" s="1"/>
  <c r="T102" i="3"/>
  <c r="AR497" i="3"/>
  <c r="AS498" i="3"/>
  <c r="R105" i="3"/>
  <c r="S105" i="3" s="1"/>
  <c r="AE104" i="3"/>
  <c r="E499" i="3"/>
  <c r="F499" i="3" s="1"/>
  <c r="G493" i="1"/>
  <c r="H493" i="1" s="1"/>
  <c r="E494" i="1"/>
  <c r="F494" i="1" s="1"/>
  <c r="AS494" i="1"/>
  <c r="AR493" i="1"/>
  <c r="BR495" i="3" l="1"/>
  <c r="AU495" i="3"/>
  <c r="AV495" i="3" s="1"/>
  <c r="AV494" i="3"/>
  <c r="AT494" i="3"/>
  <c r="BR498" i="1"/>
  <c r="AU498" i="1"/>
  <c r="BQ1277" i="1"/>
  <c r="AU1277" i="1" s="1"/>
  <c r="AV1277" i="1" s="1"/>
  <c r="BA110" i="1" s="1"/>
  <c r="BO1278" i="1"/>
  <c r="BQ496" i="3"/>
  <c r="BO497" i="3"/>
  <c r="BO499" i="1"/>
  <c r="BQ499" i="1" s="1"/>
  <c r="AF104" i="3"/>
  <c r="G495" i="3"/>
  <c r="H495" i="3" s="1"/>
  <c r="T103" i="3"/>
  <c r="AR498" i="3"/>
  <c r="AS499" i="3"/>
  <c r="E500" i="3"/>
  <c r="F500" i="3" s="1"/>
  <c r="R106" i="3"/>
  <c r="S106" i="3" s="1"/>
  <c r="AE105" i="3"/>
  <c r="G494" i="1"/>
  <c r="H494" i="1" s="1"/>
  <c r="E495" i="1"/>
  <c r="F495" i="1" s="1"/>
  <c r="AS495" i="1"/>
  <c r="AR494" i="1"/>
  <c r="AT495" i="3" l="1"/>
  <c r="BR496" i="3"/>
  <c r="AU496" i="3"/>
  <c r="AV496" i="3" s="1"/>
  <c r="BJ44" i="3"/>
  <c r="AW494" i="3"/>
  <c r="BK44" i="3"/>
  <c r="AW495" i="3"/>
  <c r="BR499" i="1"/>
  <c r="AU499" i="1"/>
  <c r="BO1279" i="1"/>
  <c r="BQ1278" i="1"/>
  <c r="AU1278" i="1" s="1"/>
  <c r="AV1278" i="1" s="1"/>
  <c r="BB110" i="1" s="1"/>
  <c r="BQ497" i="3"/>
  <c r="BO498" i="3"/>
  <c r="BO500" i="1"/>
  <c r="BQ500" i="1" s="1"/>
  <c r="AF105" i="3"/>
  <c r="G496" i="3"/>
  <c r="H496" i="3" s="1"/>
  <c r="T104" i="3"/>
  <c r="AE106" i="3"/>
  <c r="R107" i="3"/>
  <c r="S107" i="3" s="1"/>
  <c r="E501" i="3"/>
  <c r="F501" i="3" s="1"/>
  <c r="AS500" i="3"/>
  <c r="AR499" i="3"/>
  <c r="G495" i="1"/>
  <c r="H495" i="1" s="1"/>
  <c r="E496" i="1"/>
  <c r="F496" i="1" s="1"/>
  <c r="AS496" i="1"/>
  <c r="AR495" i="1"/>
  <c r="AZ45" i="3" l="1"/>
  <c r="AW496" i="3"/>
  <c r="BM44" i="3"/>
  <c r="AP45" i="3" s="1"/>
  <c r="BL44" i="3"/>
  <c r="BR497" i="3"/>
  <c r="AU497" i="3"/>
  <c r="AV497" i="3" s="1"/>
  <c r="AT496" i="3"/>
  <c r="AT497" i="3" s="1"/>
  <c r="BR500" i="1"/>
  <c r="AU500" i="1"/>
  <c r="BQ1279" i="1"/>
  <c r="AU1279" i="1" s="1"/>
  <c r="AV1279" i="1" s="1"/>
  <c r="BC110" i="1" s="1"/>
  <c r="BO1280" i="1"/>
  <c r="BQ498" i="3"/>
  <c r="BO499" i="3"/>
  <c r="BO501" i="1"/>
  <c r="BQ501" i="1" s="1"/>
  <c r="AF106" i="3"/>
  <c r="G497" i="3"/>
  <c r="H497" i="3" s="1"/>
  <c r="T105" i="3"/>
  <c r="AE107" i="3"/>
  <c r="R108" i="3"/>
  <c r="S108" i="3" s="1"/>
  <c r="E502" i="3"/>
  <c r="F502" i="3" s="1"/>
  <c r="AS501" i="3"/>
  <c r="AR500" i="3"/>
  <c r="G496" i="1"/>
  <c r="H496" i="1" s="1"/>
  <c r="E497" i="1"/>
  <c r="F497" i="1" s="1"/>
  <c r="AS497" i="1"/>
  <c r="AR496" i="1"/>
  <c r="BA45" i="3" l="1"/>
  <c r="AW497" i="3"/>
  <c r="BR498" i="3"/>
  <c r="AU498" i="3"/>
  <c r="BR501" i="1"/>
  <c r="AU501" i="1"/>
  <c r="BO1281" i="1"/>
  <c r="BQ1280" i="1"/>
  <c r="AU1280" i="1" s="1"/>
  <c r="AV1280" i="1" s="1"/>
  <c r="BD110" i="1" s="1"/>
  <c r="BQ499" i="3"/>
  <c r="BO500" i="3"/>
  <c r="BO502" i="1"/>
  <c r="BQ502" i="1" s="1"/>
  <c r="AF107" i="3"/>
  <c r="G498" i="3"/>
  <c r="H498" i="3" s="1"/>
  <c r="T106" i="3"/>
  <c r="AE108" i="3"/>
  <c r="R109" i="3"/>
  <c r="S109" i="3" s="1"/>
  <c r="AR501" i="3"/>
  <c r="AS502" i="3"/>
  <c r="E503" i="3"/>
  <c r="F503" i="3" s="1"/>
  <c r="G497" i="1"/>
  <c r="H497" i="1" s="1"/>
  <c r="E498" i="1"/>
  <c r="F498" i="1" s="1"/>
  <c r="AS498" i="1"/>
  <c r="AR497" i="1"/>
  <c r="AT498" i="3" l="1"/>
  <c r="AV498" i="3"/>
  <c r="BR499" i="3"/>
  <c r="AU499" i="3"/>
  <c r="AV499" i="3" s="1"/>
  <c r="BR502" i="1"/>
  <c r="AU502" i="1"/>
  <c r="BQ1281" i="1"/>
  <c r="AU1281" i="1" s="1"/>
  <c r="AV1281" i="1" s="1"/>
  <c r="BE110" i="1" s="1"/>
  <c r="BO1282" i="1"/>
  <c r="BQ500" i="3"/>
  <c r="BO501" i="3"/>
  <c r="BO503" i="1"/>
  <c r="BQ503" i="1" s="1"/>
  <c r="AF108" i="3"/>
  <c r="G499" i="3"/>
  <c r="H499" i="3" s="1"/>
  <c r="T107" i="3"/>
  <c r="E504" i="3"/>
  <c r="F504" i="3" s="1"/>
  <c r="AR502" i="3"/>
  <c r="AS503" i="3"/>
  <c r="AE109" i="3"/>
  <c r="R110" i="3"/>
  <c r="S110" i="3" s="1"/>
  <c r="G498" i="1"/>
  <c r="H498" i="1" s="1"/>
  <c r="E499" i="1"/>
  <c r="F499" i="1" s="1"/>
  <c r="AS499" i="1"/>
  <c r="AR498" i="1"/>
  <c r="BR500" i="3" l="1"/>
  <c r="AU500" i="3"/>
  <c r="AV500" i="3" s="1"/>
  <c r="BC45" i="3"/>
  <c r="AW499" i="3"/>
  <c r="BB45" i="3"/>
  <c r="AW498" i="3"/>
  <c r="AT499" i="3"/>
  <c r="AT500" i="3" s="1"/>
  <c r="BR503" i="1"/>
  <c r="AU503" i="1"/>
  <c r="BO1283" i="1"/>
  <c r="BQ1282" i="1"/>
  <c r="AU1282" i="1" s="1"/>
  <c r="AV1282" i="1" s="1"/>
  <c r="BF110" i="1" s="1"/>
  <c r="BQ501" i="3"/>
  <c r="BO502" i="3"/>
  <c r="BO504" i="1"/>
  <c r="BQ504" i="1" s="1"/>
  <c r="AF109" i="3"/>
  <c r="G500" i="3"/>
  <c r="H500" i="3" s="1"/>
  <c r="T108" i="3"/>
  <c r="AS504" i="3"/>
  <c r="AR503" i="3"/>
  <c r="AE110" i="3"/>
  <c r="R111" i="3"/>
  <c r="S111" i="3" s="1"/>
  <c r="E505" i="3"/>
  <c r="F505" i="3" s="1"/>
  <c r="G499" i="1"/>
  <c r="H499" i="1" s="1"/>
  <c r="E500" i="1"/>
  <c r="F500" i="1" s="1"/>
  <c r="AS500" i="1"/>
  <c r="AR499" i="1"/>
  <c r="BR501" i="3" l="1"/>
  <c r="AU501" i="3"/>
  <c r="AV501" i="3" s="1"/>
  <c r="AT501" i="3"/>
  <c r="BD45" i="3"/>
  <c r="AW500" i="3"/>
  <c r="BR504" i="1"/>
  <c r="AU504" i="1"/>
  <c r="BQ1283" i="1"/>
  <c r="AU1283" i="1" s="1"/>
  <c r="AV1283" i="1" s="1"/>
  <c r="BG110" i="1" s="1"/>
  <c r="BO1284" i="1"/>
  <c r="BQ502" i="3"/>
  <c r="BO503" i="3"/>
  <c r="BO505" i="1"/>
  <c r="BQ505" i="1" s="1"/>
  <c r="AF110" i="3"/>
  <c r="G501" i="3"/>
  <c r="H501" i="3" s="1"/>
  <c r="T109" i="3"/>
  <c r="E506" i="3"/>
  <c r="F506" i="3" s="1"/>
  <c r="AR504" i="3"/>
  <c r="AS505" i="3"/>
  <c r="AE111" i="3"/>
  <c r="R112" i="3"/>
  <c r="S112" i="3" s="1"/>
  <c r="G500" i="1"/>
  <c r="H500" i="1" s="1"/>
  <c r="E501" i="1"/>
  <c r="F501" i="1" s="1"/>
  <c r="AS501" i="1"/>
  <c r="AR500" i="1"/>
  <c r="BR502" i="3" l="1"/>
  <c r="AU502" i="3"/>
  <c r="BE45" i="3"/>
  <c r="AW501" i="3"/>
  <c r="BR505" i="1"/>
  <c r="AU505" i="1"/>
  <c r="BO1285" i="1"/>
  <c r="BQ1284" i="1"/>
  <c r="AU1284" i="1" s="1"/>
  <c r="AV1284" i="1" s="1"/>
  <c r="BH110" i="1" s="1"/>
  <c r="BQ503" i="3"/>
  <c r="BO504" i="3"/>
  <c r="BO506" i="1"/>
  <c r="BQ506" i="1" s="1"/>
  <c r="AF111" i="3"/>
  <c r="G502" i="3"/>
  <c r="H502" i="3" s="1"/>
  <c r="T110" i="3"/>
  <c r="E507" i="3"/>
  <c r="F507" i="3" s="1"/>
  <c r="R113" i="3"/>
  <c r="S113" i="3" s="1"/>
  <c r="AE112" i="3"/>
  <c r="AS506" i="3"/>
  <c r="AR505" i="3"/>
  <c r="G501" i="1"/>
  <c r="H501" i="1" s="1"/>
  <c r="E502" i="1"/>
  <c r="F502" i="1" s="1"/>
  <c r="AS502" i="1"/>
  <c r="AR501" i="1"/>
  <c r="AT502" i="3" l="1"/>
  <c r="AV502" i="3"/>
  <c r="BR503" i="3"/>
  <c r="AU503" i="3"/>
  <c r="AV503" i="3" s="1"/>
  <c r="BR506" i="1"/>
  <c r="AU506" i="1"/>
  <c r="BQ1285" i="1"/>
  <c r="AU1285" i="1" s="1"/>
  <c r="AV1285" i="1" s="1"/>
  <c r="BI110" i="1" s="1"/>
  <c r="BO1286" i="1"/>
  <c r="BQ504" i="3"/>
  <c r="BO505" i="3"/>
  <c r="BO507" i="1"/>
  <c r="BQ507" i="1" s="1"/>
  <c r="AF112" i="3"/>
  <c r="G503" i="3"/>
  <c r="H503" i="3" s="1"/>
  <c r="T111" i="3"/>
  <c r="R114" i="3"/>
  <c r="S114" i="3" s="1"/>
  <c r="AE113" i="3"/>
  <c r="AR506" i="3"/>
  <c r="AS507" i="3"/>
  <c r="E508" i="3"/>
  <c r="F508" i="3" s="1"/>
  <c r="G502" i="1"/>
  <c r="H502" i="1" s="1"/>
  <c r="E503" i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AS503" i="1"/>
  <c r="AR502" i="1"/>
  <c r="BF45" i="3" l="1"/>
  <c r="AW502" i="3"/>
  <c r="AT503" i="3"/>
  <c r="BG45" i="3"/>
  <c r="AW503" i="3"/>
  <c r="BR504" i="3"/>
  <c r="AU504" i="3"/>
  <c r="BR507" i="1"/>
  <c r="AU507" i="1"/>
  <c r="BO1287" i="1"/>
  <c r="BQ1286" i="1"/>
  <c r="AU1286" i="1" s="1"/>
  <c r="AV1286" i="1" s="1"/>
  <c r="BJ110" i="1" s="1"/>
  <c r="BQ505" i="3"/>
  <c r="BO506" i="3"/>
  <c r="BO508" i="1"/>
  <c r="BQ508" i="1" s="1"/>
  <c r="F503" i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AF113" i="3"/>
  <c r="G504" i="3"/>
  <c r="H504" i="3" s="1"/>
  <c r="T112" i="3"/>
  <c r="AE114" i="3"/>
  <c r="R115" i="3"/>
  <c r="S115" i="3" s="1"/>
  <c r="AR507" i="3"/>
  <c r="AS508" i="3"/>
  <c r="E509" i="3"/>
  <c r="F509" i="3" s="1"/>
  <c r="G503" i="1"/>
  <c r="H503" i="1" s="1"/>
  <c r="AS504" i="1"/>
  <c r="AR503" i="1"/>
  <c r="G504" i="1" l="1"/>
  <c r="BR505" i="3"/>
  <c r="AU505" i="3"/>
  <c r="AV505" i="3" s="1"/>
  <c r="AV504" i="3"/>
  <c r="AT504" i="3"/>
  <c r="AT505" i="3" s="1"/>
  <c r="BR508" i="1"/>
  <c r="AU508" i="1"/>
  <c r="BQ1287" i="1"/>
  <c r="AU1287" i="1" s="1"/>
  <c r="AV1287" i="1" s="1"/>
  <c r="BK110" i="1" s="1"/>
  <c r="BL110" i="1" s="1"/>
  <c r="BO1288" i="1"/>
  <c r="BQ506" i="3"/>
  <c r="BO507" i="3"/>
  <c r="BO509" i="1"/>
  <c r="BQ509" i="1" s="1"/>
  <c r="AF114" i="3"/>
  <c r="G505" i="3"/>
  <c r="H505" i="3" s="1"/>
  <c r="T113" i="3"/>
  <c r="E510" i="3"/>
  <c r="F510" i="3" s="1"/>
  <c r="AE115" i="3"/>
  <c r="R116" i="3"/>
  <c r="S116" i="3" s="1"/>
  <c r="AS509" i="3"/>
  <c r="AR508" i="3"/>
  <c r="G505" i="1"/>
  <c r="H504" i="1"/>
  <c r="AS505" i="1"/>
  <c r="AR504" i="1"/>
  <c r="BR506" i="3" l="1"/>
  <c r="AU506" i="3"/>
  <c r="BH45" i="3"/>
  <c r="AW504" i="3"/>
  <c r="BI45" i="3"/>
  <c r="AW505" i="3"/>
  <c r="BR509" i="1"/>
  <c r="AU509" i="1"/>
  <c r="BO1289" i="1"/>
  <c r="BQ1288" i="1"/>
  <c r="AU1288" i="1" s="1"/>
  <c r="AV1288" i="1" s="1"/>
  <c r="AZ111" i="1" s="1"/>
  <c r="BQ507" i="3"/>
  <c r="BO508" i="3"/>
  <c r="BO510" i="1"/>
  <c r="BQ510" i="1" s="1"/>
  <c r="AF115" i="3"/>
  <c r="G506" i="3"/>
  <c r="H506" i="3" s="1"/>
  <c r="T114" i="3"/>
  <c r="E511" i="3"/>
  <c r="F511" i="3" s="1"/>
  <c r="AE116" i="3"/>
  <c r="R117" i="3"/>
  <c r="S117" i="3" s="1"/>
  <c r="AR509" i="3"/>
  <c r="AS510" i="3"/>
  <c r="G506" i="1"/>
  <c r="H505" i="1"/>
  <c r="AS506" i="1"/>
  <c r="AR505" i="1"/>
  <c r="BR507" i="3" l="1"/>
  <c r="AU507" i="3"/>
  <c r="AV507" i="3" s="1"/>
  <c r="AV506" i="3"/>
  <c r="AT506" i="3"/>
  <c r="BR510" i="1"/>
  <c r="AU510" i="1"/>
  <c r="BQ1289" i="1"/>
  <c r="AU1289" i="1" s="1"/>
  <c r="AV1289" i="1" s="1"/>
  <c r="BA111" i="1" s="1"/>
  <c r="BO1290" i="1"/>
  <c r="BQ508" i="3"/>
  <c r="BO509" i="3"/>
  <c r="BO511" i="1"/>
  <c r="BQ511" i="1" s="1"/>
  <c r="AF116" i="3"/>
  <c r="G507" i="3"/>
  <c r="H507" i="3" s="1"/>
  <c r="T115" i="3"/>
  <c r="AE117" i="3"/>
  <c r="R118" i="3"/>
  <c r="S118" i="3" s="1"/>
  <c r="AS511" i="3"/>
  <c r="AR510" i="3"/>
  <c r="E512" i="3"/>
  <c r="F512" i="3" s="1"/>
  <c r="G507" i="1"/>
  <c r="H506" i="1"/>
  <c r="AS507" i="1"/>
  <c r="AR506" i="1"/>
  <c r="BR508" i="3" l="1"/>
  <c r="AU508" i="3"/>
  <c r="AV508" i="3" s="1"/>
  <c r="AT507" i="3"/>
  <c r="AT508" i="3" s="1"/>
  <c r="BJ45" i="3"/>
  <c r="AW506" i="3"/>
  <c r="BK45" i="3"/>
  <c r="AW507" i="3"/>
  <c r="BR511" i="1"/>
  <c r="AU511" i="1"/>
  <c r="BO1291" i="1"/>
  <c r="BQ1290" i="1"/>
  <c r="AU1290" i="1" s="1"/>
  <c r="AV1290" i="1" s="1"/>
  <c r="BB111" i="1" s="1"/>
  <c r="BQ509" i="3"/>
  <c r="BO510" i="3"/>
  <c r="BO512" i="1"/>
  <c r="BQ512" i="1" s="1"/>
  <c r="AF117" i="3"/>
  <c r="G508" i="3"/>
  <c r="H508" i="3" s="1"/>
  <c r="T116" i="3"/>
  <c r="AR511" i="3"/>
  <c r="AS512" i="3"/>
  <c r="AE118" i="3"/>
  <c r="R119" i="3"/>
  <c r="S119" i="3" s="1"/>
  <c r="E513" i="3"/>
  <c r="F513" i="3" s="1"/>
  <c r="G508" i="1"/>
  <c r="H507" i="1"/>
  <c r="AS508" i="1"/>
  <c r="AR507" i="1"/>
  <c r="BR509" i="3" l="1"/>
  <c r="AU509" i="3"/>
  <c r="AV509" i="3" s="1"/>
  <c r="BM45" i="3"/>
  <c r="AP46" i="3" s="1"/>
  <c r="BL45" i="3"/>
  <c r="AZ46" i="3"/>
  <c r="AW508" i="3"/>
  <c r="BR512" i="1"/>
  <c r="AU512" i="1"/>
  <c r="BQ1291" i="1"/>
  <c r="AU1291" i="1" s="1"/>
  <c r="AV1291" i="1" s="1"/>
  <c r="BC111" i="1" s="1"/>
  <c r="BO1292" i="1"/>
  <c r="BQ510" i="3"/>
  <c r="BO511" i="3"/>
  <c r="BO513" i="1"/>
  <c r="BQ513" i="1" s="1"/>
  <c r="AF118" i="3"/>
  <c r="G509" i="3"/>
  <c r="H509" i="3" s="1"/>
  <c r="T117" i="3"/>
  <c r="R120" i="3"/>
  <c r="S120" i="3" s="1"/>
  <c r="AE119" i="3"/>
  <c r="E514" i="3"/>
  <c r="F514" i="3" s="1"/>
  <c r="AS513" i="3"/>
  <c r="AR512" i="3"/>
  <c r="G509" i="1"/>
  <c r="H508" i="1"/>
  <c r="AS509" i="1"/>
  <c r="AR508" i="1"/>
  <c r="AT509" i="3" l="1"/>
  <c r="BR510" i="3"/>
  <c r="AU510" i="3"/>
  <c r="BA46" i="3"/>
  <c r="AW509" i="3"/>
  <c r="BR513" i="1"/>
  <c r="AU513" i="1"/>
  <c r="BO1293" i="1"/>
  <c r="BQ1292" i="1"/>
  <c r="AU1292" i="1" s="1"/>
  <c r="AV1292" i="1" s="1"/>
  <c r="BD111" i="1" s="1"/>
  <c r="BQ511" i="3"/>
  <c r="BO512" i="3"/>
  <c r="BO514" i="1"/>
  <c r="BQ514" i="1" s="1"/>
  <c r="AF119" i="3"/>
  <c r="G510" i="3"/>
  <c r="H510" i="3" s="1"/>
  <c r="T118" i="3"/>
  <c r="E515" i="3"/>
  <c r="F515" i="3" s="1"/>
  <c r="R121" i="3"/>
  <c r="S121" i="3" s="1"/>
  <c r="AE120" i="3"/>
  <c r="AS514" i="3"/>
  <c r="AR513" i="3"/>
  <c r="G510" i="1"/>
  <c r="H509" i="1"/>
  <c r="AS510" i="1"/>
  <c r="AR509" i="1"/>
  <c r="AT510" i="3" l="1"/>
  <c r="AV510" i="3"/>
  <c r="BR511" i="3"/>
  <c r="AU511" i="3"/>
  <c r="AV511" i="3" s="1"/>
  <c r="BR514" i="1"/>
  <c r="AU514" i="1"/>
  <c r="BQ1293" i="1"/>
  <c r="AU1293" i="1" s="1"/>
  <c r="AV1293" i="1" s="1"/>
  <c r="BE111" i="1" s="1"/>
  <c r="BO1294" i="1"/>
  <c r="BQ512" i="3"/>
  <c r="BO513" i="3"/>
  <c r="BO515" i="1"/>
  <c r="BQ515" i="1" s="1"/>
  <c r="AF120" i="3"/>
  <c r="G511" i="3"/>
  <c r="H511" i="3" s="1"/>
  <c r="T119" i="3"/>
  <c r="R122" i="3"/>
  <c r="S122" i="3" s="1"/>
  <c r="AE121" i="3"/>
  <c r="AS515" i="3"/>
  <c r="AR514" i="3"/>
  <c r="E516" i="3"/>
  <c r="F516" i="3" s="1"/>
  <c r="G511" i="1"/>
  <c r="H510" i="1"/>
  <c r="AS511" i="1"/>
  <c r="AR510" i="1"/>
  <c r="BR512" i="3" l="1"/>
  <c r="AU512" i="3"/>
  <c r="BC46" i="3"/>
  <c r="AW511" i="3"/>
  <c r="BB46" i="3"/>
  <c r="AW510" i="3"/>
  <c r="AT511" i="3"/>
  <c r="BR515" i="1"/>
  <c r="AU515" i="1"/>
  <c r="BO1295" i="1"/>
  <c r="BQ1294" i="1"/>
  <c r="AU1294" i="1" s="1"/>
  <c r="AV1294" i="1" s="1"/>
  <c r="BF111" i="1" s="1"/>
  <c r="BQ513" i="3"/>
  <c r="BO514" i="3"/>
  <c r="BO516" i="1"/>
  <c r="BQ516" i="1" s="1"/>
  <c r="AF121" i="3"/>
  <c r="G512" i="3"/>
  <c r="H512" i="3" s="1"/>
  <c r="T120" i="3"/>
  <c r="E517" i="3"/>
  <c r="F517" i="3" s="1"/>
  <c r="AE122" i="3"/>
  <c r="R123" i="3"/>
  <c r="S123" i="3" s="1"/>
  <c r="AR515" i="3"/>
  <c r="AS516" i="3"/>
  <c r="G512" i="1"/>
  <c r="H511" i="1"/>
  <c r="AS512" i="1"/>
  <c r="AR511" i="1"/>
  <c r="BR513" i="3" l="1"/>
  <c r="AU513" i="3"/>
  <c r="AV513" i="3" s="1"/>
  <c r="AV512" i="3"/>
  <c r="AT512" i="3"/>
  <c r="AT513" i="3" s="1"/>
  <c r="BR516" i="1"/>
  <c r="AU516" i="1"/>
  <c r="BQ1295" i="1"/>
  <c r="AU1295" i="1" s="1"/>
  <c r="AV1295" i="1" s="1"/>
  <c r="BG111" i="1" s="1"/>
  <c r="BO1296" i="1"/>
  <c r="BQ514" i="3"/>
  <c r="BO515" i="3"/>
  <c r="BO517" i="1"/>
  <c r="BQ517" i="1" s="1"/>
  <c r="AF122" i="3"/>
  <c r="G513" i="3"/>
  <c r="H513" i="3" s="1"/>
  <c r="T121" i="3"/>
  <c r="E518" i="3"/>
  <c r="F518" i="3" s="1"/>
  <c r="AE123" i="3"/>
  <c r="R124" i="3"/>
  <c r="S124" i="3" s="1"/>
  <c r="AS517" i="3"/>
  <c r="AR516" i="3"/>
  <c r="G513" i="1"/>
  <c r="H512" i="1"/>
  <c r="AS513" i="1"/>
  <c r="AR512" i="1"/>
  <c r="BD46" i="3" l="1"/>
  <c r="AW512" i="3"/>
  <c r="BE46" i="3"/>
  <c r="AW513" i="3"/>
  <c r="BR514" i="3"/>
  <c r="AU514" i="3"/>
  <c r="BR517" i="1"/>
  <c r="AU517" i="1"/>
  <c r="BO1297" i="1"/>
  <c r="BQ1296" i="1"/>
  <c r="AU1296" i="1" s="1"/>
  <c r="AV1296" i="1" s="1"/>
  <c r="BH111" i="1" s="1"/>
  <c r="BQ515" i="3"/>
  <c r="BO516" i="3"/>
  <c r="BO518" i="1"/>
  <c r="BQ518" i="1" s="1"/>
  <c r="AF123" i="3"/>
  <c r="G514" i="3"/>
  <c r="H514" i="3" s="1"/>
  <c r="T122" i="3"/>
  <c r="E519" i="3"/>
  <c r="F519" i="3" s="1"/>
  <c r="AR517" i="3"/>
  <c r="AS518" i="3"/>
  <c r="AE124" i="3"/>
  <c r="R125" i="3"/>
  <c r="S125" i="3" s="1"/>
  <c r="G514" i="1"/>
  <c r="H513" i="1"/>
  <c r="AS514" i="1"/>
  <c r="AR513" i="1"/>
  <c r="BR515" i="3" l="1"/>
  <c r="AU515" i="3"/>
  <c r="AV515" i="3" s="1"/>
  <c r="AV514" i="3"/>
  <c r="AT514" i="3"/>
  <c r="AT515" i="3" s="1"/>
  <c r="BR518" i="1"/>
  <c r="AU518" i="1"/>
  <c r="BQ1297" i="1"/>
  <c r="AU1297" i="1" s="1"/>
  <c r="AV1297" i="1" s="1"/>
  <c r="BI111" i="1" s="1"/>
  <c r="BO1298" i="1"/>
  <c r="BQ516" i="3"/>
  <c r="BO517" i="3"/>
  <c r="BO519" i="1"/>
  <c r="BQ519" i="1" s="1"/>
  <c r="AF124" i="3"/>
  <c r="G515" i="3"/>
  <c r="H515" i="3" s="1"/>
  <c r="T123" i="3"/>
  <c r="E520" i="3"/>
  <c r="F520" i="3" s="1"/>
  <c r="AR518" i="3"/>
  <c r="AS519" i="3"/>
  <c r="AE125" i="3"/>
  <c r="R126" i="3"/>
  <c r="S126" i="3" s="1"/>
  <c r="G515" i="1"/>
  <c r="H514" i="1"/>
  <c r="AS515" i="1"/>
  <c r="AR514" i="1"/>
  <c r="BF46" i="3" l="1"/>
  <c r="AW514" i="3"/>
  <c r="BG46" i="3"/>
  <c r="AW515" i="3"/>
  <c r="BR516" i="3"/>
  <c r="AU516" i="3"/>
  <c r="BR519" i="1"/>
  <c r="AU519" i="1"/>
  <c r="BO1299" i="1"/>
  <c r="BQ1298" i="1"/>
  <c r="AU1298" i="1" s="1"/>
  <c r="AV1298" i="1" s="1"/>
  <c r="BJ111" i="1" s="1"/>
  <c r="BQ517" i="3"/>
  <c r="BO518" i="3"/>
  <c r="BO520" i="1"/>
  <c r="BQ520" i="1" s="1"/>
  <c r="AF125" i="3"/>
  <c r="G516" i="3"/>
  <c r="H516" i="3" s="1"/>
  <c r="T124" i="3"/>
  <c r="AE126" i="3"/>
  <c r="R127" i="3"/>
  <c r="S127" i="3" s="1"/>
  <c r="E521" i="3"/>
  <c r="F521" i="3" s="1"/>
  <c r="AR519" i="3"/>
  <c r="AS520" i="3"/>
  <c r="G516" i="1"/>
  <c r="H515" i="1"/>
  <c r="AS516" i="1"/>
  <c r="AR515" i="1"/>
  <c r="BR517" i="3" l="1"/>
  <c r="AU517" i="3"/>
  <c r="AV517" i="3" s="1"/>
  <c r="AT516" i="3"/>
  <c r="AT517" i="3" s="1"/>
  <c r="AV516" i="3"/>
  <c r="BR520" i="1"/>
  <c r="AU520" i="1"/>
  <c r="BQ1299" i="1"/>
  <c r="AU1299" i="1" s="1"/>
  <c r="AV1299" i="1" s="1"/>
  <c r="BK111" i="1" s="1"/>
  <c r="BL111" i="1" s="1"/>
  <c r="BO1300" i="1"/>
  <c r="BQ518" i="3"/>
  <c r="BO519" i="3"/>
  <c r="BO521" i="1"/>
  <c r="BQ521" i="1" s="1"/>
  <c r="AF126" i="3"/>
  <c r="G517" i="3"/>
  <c r="H517" i="3" s="1"/>
  <c r="T125" i="3"/>
  <c r="AS521" i="3"/>
  <c r="AR520" i="3"/>
  <c r="R128" i="3"/>
  <c r="S128" i="3" s="1"/>
  <c r="AE127" i="3"/>
  <c r="E522" i="3"/>
  <c r="F522" i="3" s="1"/>
  <c r="G517" i="1"/>
  <c r="H516" i="1"/>
  <c r="AS517" i="1"/>
  <c r="AR516" i="1"/>
  <c r="BR518" i="3" l="1"/>
  <c r="AU518" i="3"/>
  <c r="BH46" i="3"/>
  <c r="AW516" i="3"/>
  <c r="BI46" i="3"/>
  <c r="AW517" i="3"/>
  <c r="BR521" i="1"/>
  <c r="AU521" i="1"/>
  <c r="BO1301" i="1"/>
  <c r="BQ1300" i="1"/>
  <c r="AU1300" i="1" s="1"/>
  <c r="AV1300" i="1" s="1"/>
  <c r="AZ112" i="1" s="1"/>
  <c r="BQ519" i="3"/>
  <c r="BO520" i="3"/>
  <c r="BO522" i="1"/>
  <c r="BQ522" i="1" s="1"/>
  <c r="AF127" i="3"/>
  <c r="G518" i="3"/>
  <c r="H518" i="3" s="1"/>
  <c r="T126" i="3"/>
  <c r="AR521" i="3"/>
  <c r="AS522" i="3"/>
  <c r="R129" i="3"/>
  <c r="S129" i="3" s="1"/>
  <c r="AE128" i="3"/>
  <c r="E523" i="3"/>
  <c r="F523" i="3" s="1"/>
  <c r="G518" i="1"/>
  <c r="H517" i="1"/>
  <c r="AS518" i="1"/>
  <c r="AR517" i="1"/>
  <c r="BR519" i="3" l="1"/>
  <c r="AU519" i="3"/>
  <c r="AV519" i="3" s="1"/>
  <c r="AV518" i="3"/>
  <c r="AT518" i="3"/>
  <c r="BR522" i="1"/>
  <c r="AU522" i="1"/>
  <c r="BQ1301" i="1"/>
  <c r="AU1301" i="1" s="1"/>
  <c r="AV1301" i="1" s="1"/>
  <c r="BA112" i="1" s="1"/>
  <c r="BO1302" i="1"/>
  <c r="BQ520" i="3"/>
  <c r="BO521" i="3"/>
  <c r="BO523" i="1"/>
  <c r="BQ523" i="1" s="1"/>
  <c r="AF128" i="3"/>
  <c r="G519" i="3"/>
  <c r="H519" i="3" s="1"/>
  <c r="T127" i="3"/>
  <c r="E524" i="3"/>
  <c r="F524" i="3" s="1"/>
  <c r="R130" i="3"/>
  <c r="S130" i="3" s="1"/>
  <c r="AE129" i="3"/>
  <c r="AR522" i="3"/>
  <c r="AS523" i="3"/>
  <c r="G519" i="1"/>
  <c r="H518" i="1"/>
  <c r="AS519" i="1"/>
  <c r="AR518" i="1"/>
  <c r="AT519" i="3" l="1"/>
  <c r="BJ46" i="3"/>
  <c r="AW518" i="3"/>
  <c r="BR520" i="3"/>
  <c r="AU520" i="3"/>
  <c r="BK46" i="3"/>
  <c r="AW519" i="3"/>
  <c r="BR523" i="1"/>
  <c r="AU523" i="1"/>
  <c r="BO1303" i="1"/>
  <c r="BQ1302" i="1"/>
  <c r="AU1302" i="1" s="1"/>
  <c r="AV1302" i="1" s="1"/>
  <c r="BB112" i="1" s="1"/>
  <c r="BQ521" i="3"/>
  <c r="BO522" i="3"/>
  <c r="BO524" i="1"/>
  <c r="BQ524" i="1" s="1"/>
  <c r="AF129" i="3"/>
  <c r="G520" i="3"/>
  <c r="H520" i="3" s="1"/>
  <c r="T128" i="3"/>
  <c r="AR523" i="3"/>
  <c r="AS524" i="3"/>
  <c r="AE130" i="3"/>
  <c r="R131" i="3"/>
  <c r="S131" i="3" s="1"/>
  <c r="E525" i="3"/>
  <c r="F525" i="3" s="1"/>
  <c r="G520" i="1"/>
  <c r="H519" i="1"/>
  <c r="AS520" i="1"/>
  <c r="AR519" i="1"/>
  <c r="BM46" i="3" l="1"/>
  <c r="AP47" i="3" s="1"/>
  <c r="BR521" i="3"/>
  <c r="AU521" i="3"/>
  <c r="AV521" i="3" s="1"/>
  <c r="BL46" i="3"/>
  <c r="AV520" i="3"/>
  <c r="AT520" i="3"/>
  <c r="AT521" i="3" s="1"/>
  <c r="BR524" i="1"/>
  <c r="AU524" i="1"/>
  <c r="BQ1303" i="1"/>
  <c r="AU1303" i="1" s="1"/>
  <c r="AV1303" i="1" s="1"/>
  <c r="BC112" i="1" s="1"/>
  <c r="BO1304" i="1"/>
  <c r="BQ522" i="3"/>
  <c r="BO523" i="3"/>
  <c r="BO525" i="1"/>
  <c r="BQ525" i="1" s="1"/>
  <c r="AF130" i="3"/>
  <c r="G521" i="3"/>
  <c r="H521" i="3" s="1"/>
  <c r="T129" i="3"/>
  <c r="AE131" i="3"/>
  <c r="R132" i="3"/>
  <c r="S132" i="3" s="1"/>
  <c r="AS525" i="3"/>
  <c r="AR524" i="3"/>
  <c r="E526" i="3"/>
  <c r="F526" i="3" s="1"/>
  <c r="G521" i="1"/>
  <c r="H520" i="1"/>
  <c r="AS521" i="1"/>
  <c r="AR520" i="1"/>
  <c r="AZ47" i="3" l="1"/>
  <c r="AW520" i="3"/>
  <c r="BA47" i="3"/>
  <c r="AW521" i="3"/>
  <c r="BR522" i="3"/>
  <c r="AU522" i="3"/>
  <c r="BR525" i="1"/>
  <c r="AU525" i="1"/>
  <c r="BO1305" i="1"/>
  <c r="BQ1304" i="1"/>
  <c r="AU1304" i="1" s="1"/>
  <c r="AV1304" i="1" s="1"/>
  <c r="BD112" i="1" s="1"/>
  <c r="BQ523" i="3"/>
  <c r="BO524" i="3"/>
  <c r="BO526" i="1"/>
  <c r="BQ526" i="1" s="1"/>
  <c r="AF131" i="3"/>
  <c r="G522" i="3"/>
  <c r="H522" i="3" s="1"/>
  <c r="T130" i="3"/>
  <c r="AE132" i="3"/>
  <c r="R133" i="3"/>
  <c r="S133" i="3" s="1"/>
  <c r="AR525" i="3"/>
  <c r="AS526" i="3"/>
  <c r="E527" i="3"/>
  <c r="F527" i="3" s="1"/>
  <c r="G522" i="1"/>
  <c r="H521" i="1"/>
  <c r="AS522" i="1"/>
  <c r="AR521" i="1"/>
  <c r="BR523" i="3" l="1"/>
  <c r="AU523" i="3"/>
  <c r="AV523" i="3" s="1"/>
  <c r="AT522" i="3"/>
  <c r="AT523" i="3" s="1"/>
  <c r="AV522" i="3"/>
  <c r="BR526" i="1"/>
  <c r="AU526" i="1"/>
  <c r="BQ1305" i="1"/>
  <c r="AU1305" i="1" s="1"/>
  <c r="AV1305" i="1" s="1"/>
  <c r="BE112" i="1" s="1"/>
  <c r="BO1306" i="1"/>
  <c r="BQ524" i="3"/>
  <c r="BO525" i="3"/>
  <c r="BO527" i="1"/>
  <c r="BQ527" i="1" s="1"/>
  <c r="AF132" i="3"/>
  <c r="G523" i="3"/>
  <c r="H523" i="3" s="1"/>
  <c r="T131" i="3"/>
  <c r="AE133" i="3"/>
  <c r="R134" i="3"/>
  <c r="S134" i="3" s="1"/>
  <c r="E528" i="3"/>
  <c r="F528" i="3" s="1"/>
  <c r="AS527" i="3"/>
  <c r="AR526" i="3"/>
  <c r="G523" i="1"/>
  <c r="H522" i="1"/>
  <c r="AS523" i="1"/>
  <c r="AR522" i="1"/>
  <c r="BB47" i="3" l="1"/>
  <c r="AW522" i="3"/>
  <c r="AT524" i="3"/>
  <c r="BC47" i="3"/>
  <c r="AW523" i="3"/>
  <c r="BR524" i="3"/>
  <c r="AU524" i="3"/>
  <c r="AV524" i="3" s="1"/>
  <c r="BR527" i="1"/>
  <c r="AU527" i="1"/>
  <c r="BO1307" i="1"/>
  <c r="BQ1306" i="1"/>
  <c r="AU1306" i="1" s="1"/>
  <c r="AV1306" i="1" s="1"/>
  <c r="BF112" i="1" s="1"/>
  <c r="BQ525" i="3"/>
  <c r="BO526" i="3"/>
  <c r="BO528" i="1"/>
  <c r="BQ528" i="1" s="1"/>
  <c r="AF133" i="3"/>
  <c r="G524" i="3"/>
  <c r="H524" i="3" s="1"/>
  <c r="T132" i="3"/>
  <c r="E529" i="3"/>
  <c r="F529" i="3" s="1"/>
  <c r="AE134" i="3"/>
  <c r="R135" i="3"/>
  <c r="S135" i="3" s="1"/>
  <c r="AR527" i="3"/>
  <c r="AS528" i="3"/>
  <c r="G524" i="1"/>
  <c r="H523" i="1"/>
  <c r="AS524" i="1"/>
  <c r="AR523" i="1"/>
  <c r="BD47" i="3" l="1"/>
  <c r="AW524" i="3"/>
  <c r="BR525" i="3"/>
  <c r="AU525" i="3"/>
  <c r="AV525" i="3" s="1"/>
  <c r="AT525" i="3"/>
  <c r="BR528" i="1"/>
  <c r="AU528" i="1"/>
  <c r="BQ1307" i="1"/>
  <c r="AU1307" i="1" s="1"/>
  <c r="AV1307" i="1" s="1"/>
  <c r="BG112" i="1" s="1"/>
  <c r="BO1308" i="1"/>
  <c r="BQ526" i="3"/>
  <c r="BO527" i="3"/>
  <c r="BO529" i="1"/>
  <c r="BQ529" i="1" s="1"/>
  <c r="AF134" i="3"/>
  <c r="G525" i="3"/>
  <c r="H525" i="3" s="1"/>
  <c r="T133" i="3"/>
  <c r="R136" i="3"/>
  <c r="S136" i="3" s="1"/>
  <c r="AE135" i="3"/>
  <c r="AS529" i="3"/>
  <c r="AR528" i="3"/>
  <c r="E530" i="3"/>
  <c r="F530" i="3" s="1"/>
  <c r="G525" i="1"/>
  <c r="H524" i="1"/>
  <c r="AS525" i="1"/>
  <c r="AR524" i="1"/>
  <c r="BR526" i="3" l="1"/>
  <c r="AU526" i="3"/>
  <c r="BE47" i="3"/>
  <c r="AW525" i="3"/>
  <c r="BR529" i="1"/>
  <c r="AU529" i="1"/>
  <c r="BO1309" i="1"/>
  <c r="BQ1308" i="1"/>
  <c r="AU1308" i="1" s="1"/>
  <c r="AV1308" i="1" s="1"/>
  <c r="BH112" i="1" s="1"/>
  <c r="BQ527" i="3"/>
  <c r="BO528" i="3"/>
  <c r="BO530" i="1"/>
  <c r="BQ530" i="1" s="1"/>
  <c r="AF135" i="3"/>
  <c r="G526" i="3"/>
  <c r="H526" i="3" s="1"/>
  <c r="T134" i="3"/>
  <c r="R137" i="3"/>
  <c r="S137" i="3" s="1"/>
  <c r="AE136" i="3"/>
  <c r="E531" i="3"/>
  <c r="F531" i="3" s="1"/>
  <c r="AR529" i="3"/>
  <c r="AS530" i="3"/>
  <c r="G526" i="1"/>
  <c r="H525" i="1"/>
  <c r="AS526" i="1"/>
  <c r="AR525" i="1"/>
  <c r="AT526" i="3" l="1"/>
  <c r="AV526" i="3"/>
  <c r="BR527" i="3"/>
  <c r="AU527" i="3"/>
  <c r="AV527" i="3" s="1"/>
  <c r="BR530" i="1"/>
  <c r="AU530" i="1"/>
  <c r="BQ1309" i="1"/>
  <c r="AU1309" i="1" s="1"/>
  <c r="AV1309" i="1" s="1"/>
  <c r="BI112" i="1" s="1"/>
  <c r="BO1310" i="1"/>
  <c r="BQ528" i="3"/>
  <c r="BO529" i="3"/>
  <c r="BO531" i="1"/>
  <c r="BQ531" i="1" s="1"/>
  <c r="AF136" i="3"/>
  <c r="G527" i="3"/>
  <c r="H527" i="3" s="1"/>
  <c r="T135" i="3"/>
  <c r="AR530" i="3"/>
  <c r="AS531" i="3"/>
  <c r="E532" i="3"/>
  <c r="F532" i="3" s="1"/>
  <c r="R138" i="3"/>
  <c r="S138" i="3" s="1"/>
  <c r="AE137" i="3"/>
  <c r="G527" i="1"/>
  <c r="H526" i="1"/>
  <c r="AS527" i="1"/>
  <c r="AR526" i="1"/>
  <c r="BF47" i="3" l="1"/>
  <c r="AW526" i="3"/>
  <c r="BG47" i="3"/>
  <c r="AW527" i="3"/>
  <c r="BR528" i="3"/>
  <c r="AU528" i="3"/>
  <c r="AV528" i="3" s="1"/>
  <c r="AT527" i="3"/>
  <c r="AT528" i="3" s="1"/>
  <c r="BR531" i="1"/>
  <c r="AU531" i="1"/>
  <c r="BO1311" i="1"/>
  <c r="BQ1310" i="1"/>
  <c r="AU1310" i="1" s="1"/>
  <c r="AV1310" i="1" s="1"/>
  <c r="BJ112" i="1" s="1"/>
  <c r="BQ529" i="3"/>
  <c r="BO530" i="3"/>
  <c r="BO532" i="1"/>
  <c r="BQ532" i="1" s="1"/>
  <c r="AF137" i="3"/>
  <c r="G528" i="3"/>
  <c r="H528" i="3" s="1"/>
  <c r="T136" i="3"/>
  <c r="E533" i="3"/>
  <c r="F533" i="3" s="1"/>
  <c r="AR531" i="3"/>
  <c r="AS532" i="3"/>
  <c r="AE138" i="3"/>
  <c r="R139" i="3"/>
  <c r="S139" i="3" s="1"/>
  <c r="G528" i="1"/>
  <c r="H527" i="1"/>
  <c r="AS528" i="1"/>
  <c r="AR527" i="1"/>
  <c r="BR529" i="3" l="1"/>
  <c r="AU529" i="3"/>
  <c r="AV529" i="3" s="1"/>
  <c r="BH47" i="3"/>
  <c r="AW528" i="3"/>
  <c r="AT529" i="3"/>
  <c r="BR532" i="1"/>
  <c r="AU532" i="1"/>
  <c r="BQ1311" i="1"/>
  <c r="AU1311" i="1" s="1"/>
  <c r="AV1311" i="1" s="1"/>
  <c r="BK112" i="1" s="1"/>
  <c r="BL112" i="1" s="1"/>
  <c r="BO1312" i="1"/>
  <c r="BQ530" i="3"/>
  <c r="BO531" i="3"/>
  <c r="BO533" i="1"/>
  <c r="BQ533" i="1" s="1"/>
  <c r="AF138" i="3"/>
  <c r="G529" i="3"/>
  <c r="H529" i="3" s="1"/>
  <c r="T137" i="3"/>
  <c r="AE139" i="3"/>
  <c r="R140" i="3"/>
  <c r="S140" i="3" s="1"/>
  <c r="AS533" i="3"/>
  <c r="AR532" i="3"/>
  <c r="E534" i="3"/>
  <c r="F534" i="3" s="1"/>
  <c r="G529" i="1"/>
  <c r="H528" i="1"/>
  <c r="AS529" i="1"/>
  <c r="AR528" i="1"/>
  <c r="BR530" i="3" l="1"/>
  <c r="AU530" i="3"/>
  <c r="BI47" i="3"/>
  <c r="AW529" i="3"/>
  <c r="BR533" i="1"/>
  <c r="AU533" i="1"/>
  <c r="BO1313" i="1"/>
  <c r="BQ1312" i="1"/>
  <c r="AU1312" i="1" s="1"/>
  <c r="AV1312" i="1" s="1"/>
  <c r="AZ113" i="1" s="1"/>
  <c r="BQ531" i="3"/>
  <c r="BO532" i="3"/>
  <c r="BO534" i="1"/>
  <c r="BQ534" i="1" s="1"/>
  <c r="AF139" i="3"/>
  <c r="G530" i="3"/>
  <c r="H530" i="3" s="1"/>
  <c r="T138" i="3"/>
  <c r="AE140" i="3"/>
  <c r="R141" i="3"/>
  <c r="S141" i="3" s="1"/>
  <c r="AS534" i="3"/>
  <c r="AR533" i="3"/>
  <c r="E535" i="3"/>
  <c r="F535" i="3" s="1"/>
  <c r="G530" i="1"/>
  <c r="H529" i="1"/>
  <c r="AS530" i="1"/>
  <c r="AR529" i="1"/>
  <c r="BR531" i="3" l="1"/>
  <c r="AU531" i="3"/>
  <c r="AV531" i="3" s="1"/>
  <c r="AV530" i="3"/>
  <c r="AT530" i="3"/>
  <c r="AT531" i="3" s="1"/>
  <c r="BR534" i="1"/>
  <c r="AU534" i="1"/>
  <c r="BQ1313" i="1"/>
  <c r="AU1313" i="1" s="1"/>
  <c r="AV1313" i="1" s="1"/>
  <c r="BA113" i="1" s="1"/>
  <c r="BO1314" i="1"/>
  <c r="BQ532" i="3"/>
  <c r="BO533" i="3"/>
  <c r="BO535" i="1"/>
  <c r="BQ535" i="1" s="1"/>
  <c r="AF140" i="3"/>
  <c r="G531" i="3"/>
  <c r="H531" i="3" s="1"/>
  <c r="T139" i="3"/>
  <c r="AE141" i="3"/>
  <c r="R142" i="3"/>
  <c r="S142" i="3" s="1"/>
  <c r="AR534" i="3"/>
  <c r="AS535" i="3"/>
  <c r="E536" i="3"/>
  <c r="F536" i="3" s="1"/>
  <c r="G531" i="1"/>
  <c r="H530" i="1"/>
  <c r="AS531" i="1"/>
  <c r="AR530" i="1"/>
  <c r="BR532" i="3" l="1"/>
  <c r="AU532" i="3"/>
  <c r="AV532" i="3" s="1"/>
  <c r="BJ47" i="3"/>
  <c r="AW530" i="3"/>
  <c r="BK47" i="3"/>
  <c r="AW531" i="3"/>
  <c r="BR535" i="1"/>
  <c r="AU535" i="1"/>
  <c r="BO1315" i="1"/>
  <c r="BQ1314" i="1"/>
  <c r="AU1314" i="1" s="1"/>
  <c r="AV1314" i="1" s="1"/>
  <c r="BB113" i="1" s="1"/>
  <c r="BQ533" i="3"/>
  <c r="BO534" i="3"/>
  <c r="BO536" i="1"/>
  <c r="BQ536" i="1" s="1"/>
  <c r="AF141" i="3"/>
  <c r="G532" i="3"/>
  <c r="H532" i="3" s="1"/>
  <c r="T140" i="3"/>
  <c r="AE142" i="3"/>
  <c r="R143" i="3"/>
  <c r="S143" i="3" s="1"/>
  <c r="E537" i="3"/>
  <c r="F537" i="3" s="1"/>
  <c r="AR535" i="3"/>
  <c r="AS536" i="3"/>
  <c r="G532" i="1"/>
  <c r="H531" i="1"/>
  <c r="AS532" i="1"/>
  <c r="AR531" i="1"/>
  <c r="BL47" i="3" l="1"/>
  <c r="BR533" i="3"/>
  <c r="AU533" i="3"/>
  <c r="AV533" i="3" s="1"/>
  <c r="AZ48" i="3"/>
  <c r="AW532" i="3"/>
  <c r="BM47" i="3"/>
  <c r="AP48" i="3" s="1"/>
  <c r="AT532" i="3"/>
  <c r="AT533" i="3" s="1"/>
  <c r="BR536" i="1"/>
  <c r="AU536" i="1"/>
  <c r="BQ1315" i="1"/>
  <c r="AU1315" i="1" s="1"/>
  <c r="AV1315" i="1" s="1"/>
  <c r="BC113" i="1" s="1"/>
  <c r="BO1316" i="1"/>
  <c r="BQ534" i="3"/>
  <c r="BO535" i="3"/>
  <c r="BO537" i="1"/>
  <c r="BQ537" i="1" s="1"/>
  <c r="AF142" i="3"/>
  <c r="G533" i="3"/>
  <c r="H533" i="3" s="1"/>
  <c r="T141" i="3"/>
  <c r="AE143" i="3"/>
  <c r="R144" i="3"/>
  <c r="S144" i="3" s="1"/>
  <c r="E538" i="3"/>
  <c r="F538" i="3" s="1"/>
  <c r="AS537" i="3"/>
  <c r="AR536" i="3"/>
  <c r="G533" i="1"/>
  <c r="H532" i="1"/>
  <c r="AS533" i="1"/>
  <c r="AR532" i="1"/>
  <c r="BR534" i="3" l="1"/>
  <c r="AU534" i="3"/>
  <c r="BA48" i="3"/>
  <c r="AW533" i="3"/>
  <c r="BR537" i="1"/>
  <c r="AU537" i="1"/>
  <c r="BO1317" i="1"/>
  <c r="BQ1316" i="1"/>
  <c r="AU1316" i="1" s="1"/>
  <c r="AV1316" i="1" s="1"/>
  <c r="BD113" i="1" s="1"/>
  <c r="BQ535" i="3"/>
  <c r="BO536" i="3"/>
  <c r="BO538" i="1"/>
  <c r="BQ538" i="1" s="1"/>
  <c r="AF143" i="3"/>
  <c r="G534" i="3"/>
  <c r="H534" i="3" s="1"/>
  <c r="T142" i="3"/>
  <c r="R145" i="3"/>
  <c r="S145" i="3" s="1"/>
  <c r="AE144" i="3"/>
  <c r="AR537" i="3"/>
  <c r="AS538" i="3"/>
  <c r="E539" i="3"/>
  <c r="F539" i="3" s="1"/>
  <c r="G534" i="1"/>
  <c r="H533" i="1"/>
  <c r="AS534" i="1"/>
  <c r="AR533" i="1"/>
  <c r="BR535" i="3" l="1"/>
  <c r="AU535" i="3"/>
  <c r="AV535" i="3" s="1"/>
  <c r="AT534" i="3"/>
  <c r="AT535" i="3" s="1"/>
  <c r="AV534" i="3"/>
  <c r="BR538" i="1"/>
  <c r="AU538" i="1"/>
  <c r="BQ1317" i="1"/>
  <c r="AU1317" i="1" s="1"/>
  <c r="AV1317" i="1" s="1"/>
  <c r="BE113" i="1" s="1"/>
  <c r="BO1318" i="1"/>
  <c r="BQ536" i="3"/>
  <c r="BO537" i="3"/>
  <c r="BO539" i="1"/>
  <c r="BQ539" i="1" s="1"/>
  <c r="AF144" i="3"/>
  <c r="G535" i="3"/>
  <c r="H535" i="3" s="1"/>
  <c r="T143" i="3"/>
  <c r="AS539" i="3"/>
  <c r="AR538" i="3"/>
  <c r="R146" i="3"/>
  <c r="S146" i="3" s="1"/>
  <c r="AE145" i="3"/>
  <c r="E540" i="3"/>
  <c r="F540" i="3" s="1"/>
  <c r="G535" i="1"/>
  <c r="H534" i="1"/>
  <c r="AS535" i="1"/>
  <c r="AR534" i="1"/>
  <c r="BB48" i="3" l="1"/>
  <c r="AW534" i="3"/>
  <c r="BC48" i="3"/>
  <c r="AW535" i="3"/>
  <c r="BR536" i="3"/>
  <c r="AU536" i="3"/>
  <c r="BR539" i="1"/>
  <c r="AU539" i="1"/>
  <c r="BO1319" i="1"/>
  <c r="BQ1318" i="1"/>
  <c r="AU1318" i="1" s="1"/>
  <c r="AV1318" i="1" s="1"/>
  <c r="BF113" i="1" s="1"/>
  <c r="BQ537" i="3"/>
  <c r="BO538" i="3"/>
  <c r="BO540" i="1"/>
  <c r="BQ540" i="1" s="1"/>
  <c r="AF145" i="3"/>
  <c r="G536" i="3"/>
  <c r="H536" i="3" s="1"/>
  <c r="T144" i="3"/>
  <c r="AR539" i="3"/>
  <c r="AS540" i="3"/>
  <c r="AE146" i="3"/>
  <c r="R147" i="3"/>
  <c r="S147" i="3" s="1"/>
  <c r="E541" i="3"/>
  <c r="F541" i="3" s="1"/>
  <c r="G536" i="1"/>
  <c r="H535" i="1"/>
  <c r="AS536" i="1"/>
  <c r="AR535" i="1"/>
  <c r="AT536" i="3" l="1"/>
  <c r="AV536" i="3"/>
  <c r="BR537" i="3"/>
  <c r="AU537" i="3"/>
  <c r="AV537" i="3" s="1"/>
  <c r="BR540" i="1"/>
  <c r="AU540" i="1"/>
  <c r="BQ1319" i="1"/>
  <c r="AU1319" i="1" s="1"/>
  <c r="AV1319" i="1" s="1"/>
  <c r="BG113" i="1" s="1"/>
  <c r="BO1320" i="1"/>
  <c r="BQ538" i="3"/>
  <c r="BO539" i="3"/>
  <c r="BO541" i="1"/>
  <c r="BQ541" i="1" s="1"/>
  <c r="AF146" i="3"/>
  <c r="G537" i="3"/>
  <c r="H537" i="3" s="1"/>
  <c r="T145" i="3"/>
  <c r="E542" i="3"/>
  <c r="F542" i="3" s="1"/>
  <c r="AE147" i="3"/>
  <c r="R148" i="3"/>
  <c r="S148" i="3" s="1"/>
  <c r="AS541" i="3"/>
  <c r="AR540" i="3"/>
  <c r="G537" i="1"/>
  <c r="H536" i="1"/>
  <c r="AS537" i="1"/>
  <c r="AR536" i="1"/>
  <c r="BE48" i="3" l="1"/>
  <c r="AW537" i="3"/>
  <c r="BD48" i="3"/>
  <c r="AW536" i="3"/>
  <c r="BR538" i="3"/>
  <c r="AU538" i="3"/>
  <c r="AV538" i="3" s="1"/>
  <c r="AT537" i="3"/>
  <c r="BR541" i="1"/>
  <c r="AU541" i="1"/>
  <c r="BO1321" i="1"/>
  <c r="BQ1320" i="1"/>
  <c r="AU1320" i="1" s="1"/>
  <c r="AV1320" i="1" s="1"/>
  <c r="BH113" i="1" s="1"/>
  <c r="BQ539" i="3"/>
  <c r="BO540" i="3"/>
  <c r="BO542" i="1"/>
  <c r="BQ542" i="1" s="1"/>
  <c r="AF147" i="3"/>
  <c r="G538" i="3"/>
  <c r="H538" i="3" s="1"/>
  <c r="T146" i="3"/>
  <c r="E543" i="3"/>
  <c r="F543" i="3" s="1"/>
  <c r="AS542" i="3"/>
  <c r="AR541" i="3"/>
  <c r="AE148" i="3"/>
  <c r="R149" i="3"/>
  <c r="S149" i="3" s="1"/>
  <c r="G538" i="1"/>
  <c r="H537" i="1"/>
  <c r="AS538" i="1"/>
  <c r="AR537" i="1"/>
  <c r="BR539" i="3" l="1"/>
  <c r="AU539" i="3"/>
  <c r="AV539" i="3" s="1"/>
  <c r="BF48" i="3"/>
  <c r="AW538" i="3"/>
  <c r="AT538" i="3"/>
  <c r="AT539" i="3" s="1"/>
  <c r="BR542" i="1"/>
  <c r="AU542" i="1"/>
  <c r="BQ1321" i="1"/>
  <c r="AU1321" i="1" s="1"/>
  <c r="AV1321" i="1" s="1"/>
  <c r="BI113" i="1" s="1"/>
  <c r="BO1322" i="1"/>
  <c r="BQ540" i="3"/>
  <c r="BO541" i="3"/>
  <c r="BO543" i="1"/>
  <c r="BQ543" i="1" s="1"/>
  <c r="AF148" i="3"/>
  <c r="G539" i="3"/>
  <c r="H539" i="3" s="1"/>
  <c r="T147" i="3"/>
  <c r="AR542" i="3"/>
  <c r="AS543" i="3"/>
  <c r="AE149" i="3"/>
  <c r="R150" i="3"/>
  <c r="S150" i="3" s="1"/>
  <c r="E544" i="3"/>
  <c r="F544" i="3" s="1"/>
  <c r="G539" i="1"/>
  <c r="H538" i="1"/>
  <c r="AS539" i="1"/>
  <c r="AR538" i="1"/>
  <c r="BG48" i="3" l="1"/>
  <c r="AW539" i="3"/>
  <c r="BR540" i="3"/>
  <c r="AU540" i="3"/>
  <c r="BR543" i="1"/>
  <c r="AU543" i="1"/>
  <c r="BO1323" i="1"/>
  <c r="BQ1322" i="1"/>
  <c r="AU1322" i="1" s="1"/>
  <c r="AV1322" i="1" s="1"/>
  <c r="BJ113" i="1" s="1"/>
  <c r="BQ541" i="3"/>
  <c r="BO542" i="3"/>
  <c r="BO544" i="1"/>
  <c r="BQ544" i="1" s="1"/>
  <c r="AF149" i="3"/>
  <c r="G540" i="3"/>
  <c r="H540" i="3" s="1"/>
  <c r="T148" i="3"/>
  <c r="AR543" i="3"/>
  <c r="AS544" i="3"/>
  <c r="AE150" i="3"/>
  <c r="R151" i="3"/>
  <c r="S151" i="3" s="1"/>
  <c r="E545" i="3"/>
  <c r="F545" i="3" s="1"/>
  <c r="G540" i="1"/>
  <c r="H539" i="1"/>
  <c r="AS540" i="1"/>
  <c r="AR539" i="1"/>
  <c r="BR541" i="3" l="1"/>
  <c r="AU541" i="3"/>
  <c r="AV541" i="3" s="1"/>
  <c r="AT540" i="3"/>
  <c r="AV540" i="3"/>
  <c r="BR544" i="1"/>
  <c r="AU544" i="1"/>
  <c r="BQ1323" i="1"/>
  <c r="AU1323" i="1" s="1"/>
  <c r="AV1323" i="1" s="1"/>
  <c r="BK113" i="1" s="1"/>
  <c r="BL113" i="1" s="1"/>
  <c r="BO1324" i="1"/>
  <c r="BQ542" i="3"/>
  <c r="BO543" i="3"/>
  <c r="BO545" i="1"/>
  <c r="BQ545" i="1" s="1"/>
  <c r="AF150" i="3"/>
  <c r="G541" i="3"/>
  <c r="H541" i="3" s="1"/>
  <c r="T149" i="3"/>
  <c r="R152" i="3"/>
  <c r="S152" i="3" s="1"/>
  <c r="AE151" i="3"/>
  <c r="AR544" i="3"/>
  <c r="AS545" i="3"/>
  <c r="E546" i="3"/>
  <c r="F546" i="3" s="1"/>
  <c r="G541" i="1"/>
  <c r="H540" i="1"/>
  <c r="AS541" i="1"/>
  <c r="AR540" i="1"/>
  <c r="BR542" i="3" l="1"/>
  <c r="AU542" i="3"/>
  <c r="AV542" i="3" s="1"/>
  <c r="BH48" i="3"/>
  <c r="AW540" i="3"/>
  <c r="AT541" i="3"/>
  <c r="AT542" i="3" s="1"/>
  <c r="BI48" i="3"/>
  <c r="AW541" i="3"/>
  <c r="BR545" i="1"/>
  <c r="AU545" i="1"/>
  <c r="BO1325" i="1"/>
  <c r="BQ1324" i="1"/>
  <c r="AU1324" i="1" s="1"/>
  <c r="AV1324" i="1" s="1"/>
  <c r="AZ114" i="1" s="1"/>
  <c r="BQ543" i="3"/>
  <c r="BO544" i="3"/>
  <c r="BO546" i="1"/>
  <c r="BQ546" i="1" s="1"/>
  <c r="AF151" i="3"/>
  <c r="G542" i="3"/>
  <c r="H542" i="3" s="1"/>
  <c r="T150" i="3"/>
  <c r="R153" i="3"/>
  <c r="S153" i="3" s="1"/>
  <c r="AE152" i="3"/>
  <c r="E547" i="3"/>
  <c r="F547" i="3" s="1"/>
  <c r="AS546" i="3"/>
  <c r="AR545" i="3"/>
  <c r="G542" i="1"/>
  <c r="H541" i="1"/>
  <c r="AS542" i="1"/>
  <c r="AR541" i="1"/>
  <c r="BR543" i="3" l="1"/>
  <c r="AU543" i="3"/>
  <c r="AV543" i="3" s="1"/>
  <c r="BJ48" i="3"/>
  <c r="AW542" i="3"/>
  <c r="AT543" i="3"/>
  <c r="BR546" i="1"/>
  <c r="AU546" i="1"/>
  <c r="BQ1325" i="1"/>
  <c r="AU1325" i="1" s="1"/>
  <c r="AV1325" i="1" s="1"/>
  <c r="BA114" i="1" s="1"/>
  <c r="BO1326" i="1"/>
  <c r="BQ544" i="3"/>
  <c r="BO545" i="3"/>
  <c r="BO547" i="1"/>
  <c r="BQ547" i="1" s="1"/>
  <c r="AF152" i="3"/>
  <c r="G543" i="3"/>
  <c r="H543" i="3" s="1"/>
  <c r="T151" i="3"/>
  <c r="E548" i="3"/>
  <c r="F548" i="3" s="1"/>
  <c r="AS547" i="3"/>
  <c r="AR546" i="3"/>
  <c r="R154" i="3"/>
  <c r="S154" i="3" s="1"/>
  <c r="AE153" i="3"/>
  <c r="G543" i="1"/>
  <c r="H542" i="1"/>
  <c r="AS543" i="1"/>
  <c r="AR542" i="1"/>
  <c r="BK48" i="3" l="1"/>
  <c r="BM48" i="3" s="1"/>
  <c r="AP49" i="3" s="1"/>
  <c r="AW543" i="3"/>
  <c r="BR544" i="3"/>
  <c r="AU544" i="3"/>
  <c r="BR547" i="1"/>
  <c r="AU547" i="1"/>
  <c r="BO1327" i="1"/>
  <c r="BQ1326" i="1"/>
  <c r="AU1326" i="1" s="1"/>
  <c r="AV1326" i="1" s="1"/>
  <c r="BB114" i="1" s="1"/>
  <c r="BQ545" i="3"/>
  <c r="BO546" i="3"/>
  <c r="BO548" i="1"/>
  <c r="BQ548" i="1" s="1"/>
  <c r="AF153" i="3"/>
  <c r="G544" i="3"/>
  <c r="H544" i="3" s="1"/>
  <c r="T152" i="3"/>
  <c r="E549" i="3"/>
  <c r="F549" i="3" s="1"/>
  <c r="R155" i="3"/>
  <c r="S155" i="3" s="1"/>
  <c r="AE154" i="3"/>
  <c r="AR547" i="3"/>
  <c r="AS548" i="3"/>
  <c r="G544" i="1"/>
  <c r="H543" i="1"/>
  <c r="AS544" i="1"/>
  <c r="AR543" i="1"/>
  <c r="AT544" i="3" l="1"/>
  <c r="AV544" i="3"/>
  <c r="BR545" i="3"/>
  <c r="AU545" i="3"/>
  <c r="AV545" i="3" s="1"/>
  <c r="BL48" i="3"/>
  <c r="BR548" i="1"/>
  <c r="AU548" i="1"/>
  <c r="BQ1327" i="1"/>
  <c r="AU1327" i="1" s="1"/>
  <c r="AV1327" i="1" s="1"/>
  <c r="BC114" i="1" s="1"/>
  <c r="BO1328" i="1"/>
  <c r="BQ546" i="3"/>
  <c r="BO547" i="3"/>
  <c r="BO549" i="1"/>
  <c r="BQ549" i="1" s="1"/>
  <c r="AF154" i="3"/>
  <c r="G545" i="3"/>
  <c r="H545" i="3" s="1"/>
  <c r="T153" i="3"/>
  <c r="AS549" i="3"/>
  <c r="AR548" i="3"/>
  <c r="E550" i="3"/>
  <c r="F550" i="3" s="1"/>
  <c r="R156" i="3"/>
  <c r="S156" i="3" s="1"/>
  <c r="AE155" i="3"/>
  <c r="G545" i="1"/>
  <c r="H544" i="1"/>
  <c r="AS545" i="1"/>
  <c r="AR544" i="1"/>
  <c r="BA49" i="3" l="1"/>
  <c r="AW545" i="3"/>
  <c r="BR546" i="3"/>
  <c r="AU546" i="3"/>
  <c r="AZ49" i="3"/>
  <c r="AW544" i="3"/>
  <c r="AT545" i="3"/>
  <c r="BR549" i="1"/>
  <c r="AU549" i="1"/>
  <c r="BO1329" i="1"/>
  <c r="BQ1328" i="1"/>
  <c r="AU1328" i="1" s="1"/>
  <c r="AV1328" i="1" s="1"/>
  <c r="BD114" i="1" s="1"/>
  <c r="BQ547" i="3"/>
  <c r="BO548" i="3"/>
  <c r="BO550" i="1"/>
  <c r="BQ550" i="1" s="1"/>
  <c r="AF155" i="3"/>
  <c r="G546" i="3"/>
  <c r="H546" i="3" s="1"/>
  <c r="T154" i="3"/>
  <c r="E551" i="3"/>
  <c r="F551" i="3" s="1"/>
  <c r="R157" i="3"/>
  <c r="S157" i="3" s="1"/>
  <c r="AE156" i="3"/>
  <c r="AS550" i="3"/>
  <c r="AR549" i="3"/>
  <c r="G546" i="1"/>
  <c r="H545" i="1"/>
  <c r="AS546" i="1"/>
  <c r="AR545" i="1"/>
  <c r="BR547" i="3" l="1"/>
  <c r="AU547" i="3"/>
  <c r="AV547" i="3" s="1"/>
  <c r="AV546" i="3"/>
  <c r="AT546" i="3"/>
  <c r="AT547" i="3" s="1"/>
  <c r="BR550" i="1"/>
  <c r="AU550" i="1"/>
  <c r="BQ1329" i="1"/>
  <c r="AU1329" i="1" s="1"/>
  <c r="AV1329" i="1" s="1"/>
  <c r="BE114" i="1" s="1"/>
  <c r="BO1330" i="1"/>
  <c r="BQ548" i="3"/>
  <c r="BO549" i="3"/>
  <c r="BO551" i="1"/>
  <c r="BQ551" i="1" s="1"/>
  <c r="AF156" i="3"/>
  <c r="G547" i="3"/>
  <c r="H547" i="3" s="1"/>
  <c r="T155" i="3"/>
  <c r="R158" i="3"/>
  <c r="S158" i="3" s="1"/>
  <c r="AE157" i="3"/>
  <c r="E552" i="3"/>
  <c r="F552" i="3" s="1"/>
  <c r="AS551" i="3"/>
  <c r="AR550" i="3"/>
  <c r="G547" i="1"/>
  <c r="H546" i="1"/>
  <c r="AS547" i="1"/>
  <c r="AR546" i="1"/>
  <c r="BB49" i="3" l="1"/>
  <c r="AW546" i="3"/>
  <c r="BC49" i="3"/>
  <c r="AW547" i="3"/>
  <c r="BR548" i="3"/>
  <c r="AU548" i="3"/>
  <c r="BR551" i="1"/>
  <c r="AU551" i="1"/>
  <c r="BO1331" i="1"/>
  <c r="BQ1330" i="1"/>
  <c r="AU1330" i="1" s="1"/>
  <c r="AV1330" i="1" s="1"/>
  <c r="BF114" i="1" s="1"/>
  <c r="BQ549" i="3"/>
  <c r="BO550" i="3"/>
  <c r="BO552" i="1"/>
  <c r="BQ552" i="1" s="1"/>
  <c r="AF157" i="3"/>
  <c r="G548" i="3"/>
  <c r="H548" i="3" s="1"/>
  <c r="T156" i="3"/>
  <c r="AR551" i="3"/>
  <c r="AS552" i="3"/>
  <c r="E553" i="3"/>
  <c r="F553" i="3" s="1"/>
  <c r="R159" i="3"/>
  <c r="S159" i="3" s="1"/>
  <c r="AE158" i="3"/>
  <c r="G548" i="1"/>
  <c r="H547" i="1"/>
  <c r="AS548" i="1"/>
  <c r="AR547" i="1"/>
  <c r="BR549" i="3" l="1"/>
  <c r="AU549" i="3"/>
  <c r="AV549" i="3" s="1"/>
  <c r="AT548" i="3"/>
  <c r="AT549" i="3" s="1"/>
  <c r="AV548" i="3"/>
  <c r="BR552" i="1"/>
  <c r="AU552" i="1"/>
  <c r="BQ1331" i="1"/>
  <c r="AU1331" i="1" s="1"/>
  <c r="AV1331" i="1" s="1"/>
  <c r="BG114" i="1" s="1"/>
  <c r="BO1332" i="1"/>
  <c r="BQ550" i="3"/>
  <c r="BO551" i="3"/>
  <c r="BO553" i="1"/>
  <c r="BQ553" i="1" s="1"/>
  <c r="AF158" i="3"/>
  <c r="G549" i="3"/>
  <c r="H549" i="3" s="1"/>
  <c r="T157" i="3"/>
  <c r="E554" i="3"/>
  <c r="F554" i="3" s="1"/>
  <c r="AE159" i="3"/>
  <c r="R160" i="3"/>
  <c r="S160" i="3" s="1"/>
  <c r="AR552" i="3"/>
  <c r="AS553" i="3"/>
  <c r="G549" i="1"/>
  <c r="H548" i="1"/>
  <c r="AS549" i="1"/>
  <c r="AR548" i="1"/>
  <c r="BR550" i="3" l="1"/>
  <c r="AU550" i="3"/>
  <c r="AV550" i="3" s="1"/>
  <c r="BD49" i="3"/>
  <c r="AW548" i="3"/>
  <c r="AT550" i="3"/>
  <c r="BE49" i="3"/>
  <c r="AW549" i="3"/>
  <c r="BR553" i="1"/>
  <c r="AU553" i="1"/>
  <c r="BO1333" i="1"/>
  <c r="BQ1332" i="1"/>
  <c r="AU1332" i="1" s="1"/>
  <c r="AV1332" i="1" s="1"/>
  <c r="BH114" i="1" s="1"/>
  <c r="BQ551" i="3"/>
  <c r="BO552" i="3"/>
  <c r="BO554" i="1"/>
  <c r="BQ554" i="1" s="1"/>
  <c r="AF159" i="3"/>
  <c r="G550" i="3"/>
  <c r="H550" i="3" s="1"/>
  <c r="T158" i="3"/>
  <c r="AR553" i="3"/>
  <c r="AS554" i="3"/>
  <c r="AE160" i="3"/>
  <c r="R161" i="3"/>
  <c r="S161" i="3" s="1"/>
  <c r="E555" i="3"/>
  <c r="F555" i="3" s="1"/>
  <c r="G550" i="1"/>
  <c r="H549" i="1"/>
  <c r="AS550" i="1"/>
  <c r="AR549" i="1"/>
  <c r="BR551" i="3" l="1"/>
  <c r="AU551" i="3"/>
  <c r="AV551" i="3" s="1"/>
  <c r="BF49" i="3"/>
  <c r="AW550" i="3"/>
  <c r="AT551" i="3"/>
  <c r="BR554" i="1"/>
  <c r="AU554" i="1"/>
  <c r="BQ1333" i="1"/>
  <c r="AU1333" i="1" s="1"/>
  <c r="AV1333" i="1" s="1"/>
  <c r="BI114" i="1" s="1"/>
  <c r="BO1334" i="1"/>
  <c r="BQ552" i="3"/>
  <c r="BO553" i="3"/>
  <c r="BO555" i="1"/>
  <c r="BQ555" i="1" s="1"/>
  <c r="AF160" i="3"/>
  <c r="G551" i="3"/>
  <c r="H551" i="3" s="1"/>
  <c r="T159" i="3"/>
  <c r="E556" i="3"/>
  <c r="F556" i="3" s="1"/>
  <c r="AE161" i="3"/>
  <c r="R162" i="3"/>
  <c r="S162" i="3" s="1"/>
  <c r="AR554" i="3"/>
  <c r="AS555" i="3"/>
  <c r="G551" i="1"/>
  <c r="H550" i="1"/>
  <c r="AS551" i="1"/>
  <c r="AR550" i="1"/>
  <c r="BR552" i="3" l="1"/>
  <c r="AU552" i="3"/>
  <c r="BG49" i="3"/>
  <c r="AW551" i="3"/>
  <c r="BR555" i="1"/>
  <c r="AU555" i="1"/>
  <c r="BO1335" i="1"/>
  <c r="BQ1334" i="1"/>
  <c r="AU1334" i="1" s="1"/>
  <c r="AV1334" i="1" s="1"/>
  <c r="BJ114" i="1" s="1"/>
  <c r="BQ553" i="3"/>
  <c r="BO554" i="3"/>
  <c r="BO556" i="1"/>
  <c r="BQ556" i="1" s="1"/>
  <c r="AF161" i="3"/>
  <c r="G552" i="3"/>
  <c r="H552" i="3" s="1"/>
  <c r="T160" i="3"/>
  <c r="AR555" i="3"/>
  <c r="AS556" i="3"/>
  <c r="AE162" i="3"/>
  <c r="R163" i="3"/>
  <c r="S163" i="3" s="1"/>
  <c r="E557" i="3"/>
  <c r="F557" i="3" s="1"/>
  <c r="G552" i="1"/>
  <c r="H551" i="1"/>
  <c r="AS552" i="1"/>
  <c r="AR551" i="1"/>
  <c r="AT552" i="3" l="1"/>
  <c r="AV552" i="3"/>
  <c r="BR553" i="3"/>
  <c r="AU553" i="3"/>
  <c r="AV553" i="3" s="1"/>
  <c r="BR556" i="1"/>
  <c r="AU556" i="1"/>
  <c r="BQ1335" i="1"/>
  <c r="AU1335" i="1" s="1"/>
  <c r="AV1335" i="1" s="1"/>
  <c r="BK114" i="1" s="1"/>
  <c r="BL114" i="1" s="1"/>
  <c r="BO1336" i="1"/>
  <c r="BQ554" i="3"/>
  <c r="BO555" i="3"/>
  <c r="BO557" i="1"/>
  <c r="BQ557" i="1" s="1"/>
  <c r="AF162" i="3"/>
  <c r="G553" i="3"/>
  <c r="H553" i="3" s="1"/>
  <c r="T161" i="3"/>
  <c r="AR556" i="3"/>
  <c r="AS557" i="3"/>
  <c r="E558" i="3"/>
  <c r="F558" i="3" s="1"/>
  <c r="AE163" i="3"/>
  <c r="R164" i="3"/>
  <c r="S164" i="3" s="1"/>
  <c r="G553" i="1"/>
  <c r="H552" i="1"/>
  <c r="AS553" i="1"/>
  <c r="AR552" i="1"/>
  <c r="BI49" i="3" l="1"/>
  <c r="AW553" i="3"/>
  <c r="BH49" i="3"/>
  <c r="AW552" i="3"/>
  <c r="BR554" i="3"/>
  <c r="AU554" i="3"/>
  <c r="AV554" i="3" s="1"/>
  <c r="AT553" i="3"/>
  <c r="AT554" i="3" s="1"/>
  <c r="BR557" i="1"/>
  <c r="AU557" i="1"/>
  <c r="BO1337" i="1"/>
  <c r="BQ1336" i="1"/>
  <c r="AU1336" i="1" s="1"/>
  <c r="AV1336" i="1" s="1"/>
  <c r="AZ115" i="1" s="1"/>
  <c r="BQ555" i="3"/>
  <c r="BO556" i="3"/>
  <c r="BO558" i="1"/>
  <c r="BQ558" i="1" s="1"/>
  <c r="AF163" i="3"/>
  <c r="G554" i="3"/>
  <c r="H554" i="3" s="1"/>
  <c r="T162" i="3"/>
  <c r="E559" i="3"/>
  <c r="F559" i="3" s="1"/>
  <c r="AR557" i="3"/>
  <c r="AS558" i="3"/>
  <c r="AE164" i="3"/>
  <c r="R165" i="3"/>
  <c r="S165" i="3" s="1"/>
  <c r="G554" i="1"/>
  <c r="H553" i="1"/>
  <c r="AS554" i="1"/>
  <c r="AR553" i="1"/>
  <c r="BR555" i="3" l="1"/>
  <c r="AU555" i="3"/>
  <c r="AV555" i="3" s="1"/>
  <c r="AT555" i="3"/>
  <c r="BJ49" i="3"/>
  <c r="AW554" i="3"/>
  <c r="BR558" i="1"/>
  <c r="AU558" i="1"/>
  <c r="BQ1337" i="1"/>
  <c r="AU1337" i="1" s="1"/>
  <c r="AV1337" i="1" s="1"/>
  <c r="BA115" i="1" s="1"/>
  <c r="BO1338" i="1"/>
  <c r="BQ556" i="3"/>
  <c r="BO557" i="3"/>
  <c r="BO559" i="1"/>
  <c r="BQ559" i="1" s="1"/>
  <c r="AF164" i="3"/>
  <c r="G555" i="3"/>
  <c r="H555" i="3" s="1"/>
  <c r="T163" i="3"/>
  <c r="AE165" i="3"/>
  <c r="R166" i="3"/>
  <c r="S166" i="3" s="1"/>
  <c r="AS559" i="3"/>
  <c r="AR558" i="3"/>
  <c r="E560" i="3"/>
  <c r="F560" i="3" s="1"/>
  <c r="G555" i="1"/>
  <c r="H554" i="1"/>
  <c r="AS555" i="1"/>
  <c r="AR554" i="1"/>
  <c r="BR556" i="3" l="1"/>
  <c r="AU556" i="3"/>
  <c r="BK49" i="3"/>
  <c r="BL49" i="3" s="1"/>
  <c r="AW555" i="3"/>
  <c r="BR559" i="1"/>
  <c r="AU559" i="1"/>
  <c r="BO1339" i="1"/>
  <c r="BQ1338" i="1"/>
  <c r="AU1338" i="1" s="1"/>
  <c r="AV1338" i="1" s="1"/>
  <c r="BB115" i="1" s="1"/>
  <c r="BQ557" i="3"/>
  <c r="BO558" i="3"/>
  <c r="BO560" i="1"/>
  <c r="BQ560" i="1" s="1"/>
  <c r="AF165" i="3"/>
  <c r="G556" i="3"/>
  <c r="H556" i="3" s="1"/>
  <c r="T164" i="3"/>
  <c r="AE166" i="3"/>
  <c r="R167" i="3"/>
  <c r="S167" i="3" s="1"/>
  <c r="AR559" i="3"/>
  <c r="AS560" i="3"/>
  <c r="E561" i="3"/>
  <c r="F561" i="3" s="1"/>
  <c r="G556" i="1"/>
  <c r="H555" i="1"/>
  <c r="AS556" i="1"/>
  <c r="AR555" i="1"/>
  <c r="AT556" i="3" l="1"/>
  <c r="AV556" i="3"/>
  <c r="BR557" i="3"/>
  <c r="AU557" i="3"/>
  <c r="AV557" i="3" s="1"/>
  <c r="BM49" i="3"/>
  <c r="AP50" i="3" s="1"/>
  <c r="BR560" i="1"/>
  <c r="AU560" i="1"/>
  <c r="BQ1339" i="1"/>
  <c r="AU1339" i="1" s="1"/>
  <c r="AV1339" i="1" s="1"/>
  <c r="BC115" i="1" s="1"/>
  <c r="BO1340" i="1"/>
  <c r="BQ558" i="3"/>
  <c r="BO559" i="3"/>
  <c r="BO561" i="1"/>
  <c r="BQ561" i="1" s="1"/>
  <c r="AF166" i="3"/>
  <c r="G557" i="3"/>
  <c r="H557" i="3" s="1"/>
  <c r="T165" i="3"/>
  <c r="AR560" i="3"/>
  <c r="AS561" i="3"/>
  <c r="AE167" i="3"/>
  <c r="R168" i="3"/>
  <c r="S168" i="3" s="1"/>
  <c r="E562" i="3"/>
  <c r="F562" i="3" s="1"/>
  <c r="G557" i="1"/>
  <c r="H556" i="1"/>
  <c r="AS557" i="1"/>
  <c r="AR556" i="1"/>
  <c r="BR558" i="3" l="1"/>
  <c r="AU558" i="3"/>
  <c r="AV558" i="3" s="1"/>
  <c r="BA50" i="3"/>
  <c r="AW557" i="3"/>
  <c r="AZ50" i="3"/>
  <c r="AW556" i="3"/>
  <c r="AT557" i="3"/>
  <c r="AT558" i="3" s="1"/>
  <c r="BR561" i="1"/>
  <c r="AU561" i="1"/>
  <c r="BO1341" i="1"/>
  <c r="BQ1340" i="1"/>
  <c r="AU1340" i="1" s="1"/>
  <c r="AV1340" i="1" s="1"/>
  <c r="BD115" i="1" s="1"/>
  <c r="BQ559" i="3"/>
  <c r="BO560" i="3"/>
  <c r="BO562" i="1"/>
  <c r="BQ562" i="1" s="1"/>
  <c r="AF167" i="3"/>
  <c r="G558" i="3"/>
  <c r="H558" i="3" s="1"/>
  <c r="T166" i="3"/>
  <c r="E563" i="3"/>
  <c r="F563" i="3" s="1"/>
  <c r="AE168" i="3"/>
  <c r="R169" i="3"/>
  <c r="S169" i="3" s="1"/>
  <c r="AS562" i="3"/>
  <c r="AR561" i="3"/>
  <c r="G558" i="1"/>
  <c r="H557" i="1"/>
  <c r="AS558" i="1"/>
  <c r="AR557" i="1"/>
  <c r="BB50" i="3" l="1"/>
  <c r="AW558" i="3"/>
  <c r="BR559" i="3"/>
  <c r="AU559" i="3"/>
  <c r="AV559" i="3" s="1"/>
  <c r="AT559" i="3"/>
  <c r="BR562" i="1"/>
  <c r="AU562" i="1"/>
  <c r="BQ1341" i="1"/>
  <c r="AU1341" i="1" s="1"/>
  <c r="AV1341" i="1" s="1"/>
  <c r="BE115" i="1" s="1"/>
  <c r="BO1342" i="1"/>
  <c r="BQ560" i="3"/>
  <c r="BO561" i="3"/>
  <c r="BO563" i="1"/>
  <c r="BQ563" i="1" s="1"/>
  <c r="AF168" i="3"/>
  <c r="G559" i="3"/>
  <c r="H559" i="3" s="1"/>
  <c r="T167" i="3"/>
  <c r="AE169" i="3"/>
  <c r="R170" i="3"/>
  <c r="S170" i="3" s="1"/>
  <c r="AS563" i="3"/>
  <c r="AR562" i="3"/>
  <c r="E564" i="3"/>
  <c r="F564" i="3" s="1"/>
  <c r="G559" i="1"/>
  <c r="H558" i="1"/>
  <c r="AS559" i="1"/>
  <c r="AR558" i="1"/>
  <c r="BC50" i="3" l="1"/>
  <c r="AW559" i="3"/>
  <c r="BR560" i="3"/>
  <c r="AU560" i="3"/>
  <c r="BR563" i="1"/>
  <c r="AU563" i="1"/>
  <c r="BO1343" i="1"/>
  <c r="BQ1342" i="1"/>
  <c r="AU1342" i="1" s="1"/>
  <c r="AV1342" i="1" s="1"/>
  <c r="BF115" i="1" s="1"/>
  <c r="BQ561" i="3"/>
  <c r="BO562" i="3"/>
  <c r="BO564" i="1"/>
  <c r="BQ564" i="1" s="1"/>
  <c r="AF169" i="3"/>
  <c r="G560" i="3"/>
  <c r="H560" i="3" s="1"/>
  <c r="T168" i="3"/>
  <c r="AR563" i="3"/>
  <c r="AS564" i="3"/>
  <c r="E565" i="3"/>
  <c r="F565" i="3" s="1"/>
  <c r="R171" i="3"/>
  <c r="S171" i="3" s="1"/>
  <c r="AE170" i="3"/>
  <c r="G560" i="1"/>
  <c r="H559" i="1"/>
  <c r="AS560" i="1"/>
  <c r="AR559" i="1"/>
  <c r="AT560" i="3" l="1"/>
  <c r="AV560" i="3"/>
  <c r="BR561" i="3"/>
  <c r="AU561" i="3"/>
  <c r="AV561" i="3" s="1"/>
  <c r="BR564" i="1"/>
  <c r="AU564" i="1"/>
  <c r="BQ1343" i="1"/>
  <c r="AU1343" i="1" s="1"/>
  <c r="AV1343" i="1" s="1"/>
  <c r="BG115" i="1" s="1"/>
  <c r="BO1344" i="1"/>
  <c r="BQ562" i="3"/>
  <c r="BO563" i="3"/>
  <c r="BO565" i="1"/>
  <c r="BQ565" i="1" s="1"/>
  <c r="AF170" i="3"/>
  <c r="G561" i="3"/>
  <c r="H561" i="3" s="1"/>
  <c r="T169" i="3"/>
  <c r="R172" i="3"/>
  <c r="S172" i="3" s="1"/>
  <c r="AE171" i="3"/>
  <c r="E566" i="3"/>
  <c r="F566" i="3" s="1"/>
  <c r="AR564" i="3"/>
  <c r="AS565" i="3"/>
  <c r="G561" i="1"/>
  <c r="H560" i="1"/>
  <c r="AS561" i="1"/>
  <c r="AR560" i="1"/>
  <c r="BE50" i="3" l="1"/>
  <c r="AW561" i="3"/>
  <c r="BD50" i="3"/>
  <c r="AW560" i="3"/>
  <c r="AT561" i="3"/>
  <c r="BR562" i="3"/>
  <c r="AU562" i="3"/>
  <c r="BR565" i="1"/>
  <c r="AU565" i="1"/>
  <c r="BO1345" i="1"/>
  <c r="BQ1344" i="1"/>
  <c r="AU1344" i="1" s="1"/>
  <c r="AV1344" i="1" s="1"/>
  <c r="BH115" i="1" s="1"/>
  <c r="BQ563" i="3"/>
  <c r="BO564" i="3"/>
  <c r="BO566" i="1"/>
  <c r="BQ566" i="1" s="1"/>
  <c r="AF171" i="3"/>
  <c r="G562" i="3"/>
  <c r="H562" i="3" s="1"/>
  <c r="T170" i="3"/>
  <c r="E567" i="3"/>
  <c r="F567" i="3" s="1"/>
  <c r="AR565" i="3"/>
  <c r="AS566" i="3"/>
  <c r="AE172" i="3"/>
  <c r="R173" i="3"/>
  <c r="S173" i="3" s="1"/>
  <c r="G562" i="1"/>
  <c r="H561" i="1"/>
  <c r="AS562" i="1"/>
  <c r="AR561" i="1"/>
  <c r="BR563" i="3" l="1"/>
  <c r="AU563" i="3"/>
  <c r="AV563" i="3" s="1"/>
  <c r="AV562" i="3"/>
  <c r="AT562" i="3"/>
  <c r="AT563" i="3" s="1"/>
  <c r="BR566" i="1"/>
  <c r="AU566" i="1"/>
  <c r="BQ1345" i="1"/>
  <c r="AU1345" i="1" s="1"/>
  <c r="AV1345" i="1" s="1"/>
  <c r="BI115" i="1" s="1"/>
  <c r="BO1346" i="1"/>
  <c r="BQ564" i="3"/>
  <c r="BO565" i="3"/>
  <c r="BO567" i="1"/>
  <c r="BQ567" i="1" s="1"/>
  <c r="AF172" i="3"/>
  <c r="G563" i="3"/>
  <c r="H563" i="3" s="1"/>
  <c r="T171" i="3"/>
  <c r="AE173" i="3"/>
  <c r="R174" i="3"/>
  <c r="S174" i="3" s="1"/>
  <c r="AS567" i="3"/>
  <c r="AR566" i="3"/>
  <c r="E568" i="3"/>
  <c r="F568" i="3" s="1"/>
  <c r="G563" i="1"/>
  <c r="H562" i="1"/>
  <c r="AS563" i="1"/>
  <c r="AR562" i="1"/>
  <c r="BF50" i="3" l="1"/>
  <c r="AW562" i="3"/>
  <c r="BG50" i="3"/>
  <c r="AW563" i="3"/>
  <c r="BR564" i="3"/>
  <c r="AU564" i="3"/>
  <c r="AV564" i="3" s="1"/>
  <c r="BR567" i="1"/>
  <c r="AU567" i="1"/>
  <c r="BO1347" i="1"/>
  <c r="BQ1346" i="1"/>
  <c r="AU1346" i="1" s="1"/>
  <c r="AV1346" i="1" s="1"/>
  <c r="BJ115" i="1" s="1"/>
  <c r="BQ565" i="3"/>
  <c r="BO566" i="3"/>
  <c r="BO568" i="1"/>
  <c r="BQ568" i="1" s="1"/>
  <c r="AF173" i="3"/>
  <c r="G564" i="3"/>
  <c r="H564" i="3" s="1"/>
  <c r="T172" i="3"/>
  <c r="R175" i="3"/>
  <c r="S175" i="3" s="1"/>
  <c r="AE174" i="3"/>
  <c r="E569" i="3"/>
  <c r="F569" i="3" s="1"/>
  <c r="AR567" i="3"/>
  <c r="AS568" i="3"/>
  <c r="G564" i="1"/>
  <c r="H563" i="1"/>
  <c r="AS564" i="1"/>
  <c r="AR563" i="1"/>
  <c r="BR565" i="3" l="1"/>
  <c r="AU565" i="3"/>
  <c r="AV565" i="3" s="1"/>
  <c r="BH50" i="3"/>
  <c r="AW564" i="3"/>
  <c r="AT564" i="3"/>
  <c r="AT565" i="3" s="1"/>
  <c r="BR568" i="1"/>
  <c r="AU568" i="1"/>
  <c r="BQ1347" i="1"/>
  <c r="AU1347" i="1" s="1"/>
  <c r="AV1347" i="1" s="1"/>
  <c r="BK115" i="1" s="1"/>
  <c r="BL115" i="1" s="1"/>
  <c r="BO1348" i="1"/>
  <c r="BQ566" i="3"/>
  <c r="BO567" i="3"/>
  <c r="BO569" i="1"/>
  <c r="BQ569" i="1" s="1"/>
  <c r="AF174" i="3"/>
  <c r="G565" i="3"/>
  <c r="H565" i="3" s="1"/>
  <c r="T173" i="3"/>
  <c r="R176" i="3"/>
  <c r="S176" i="3" s="1"/>
  <c r="AE175" i="3"/>
  <c r="E570" i="3"/>
  <c r="F570" i="3" s="1"/>
  <c r="AR568" i="3"/>
  <c r="AS569" i="3"/>
  <c r="G565" i="1"/>
  <c r="H564" i="1"/>
  <c r="AS565" i="1"/>
  <c r="AR564" i="1"/>
  <c r="BI50" i="3" l="1"/>
  <c r="AW565" i="3"/>
  <c r="BR566" i="3"/>
  <c r="AU566" i="3"/>
  <c r="BR569" i="1"/>
  <c r="AU569" i="1"/>
  <c r="BO1349" i="1"/>
  <c r="BQ1348" i="1"/>
  <c r="AU1348" i="1" s="1"/>
  <c r="AV1348" i="1" s="1"/>
  <c r="AZ116" i="1" s="1"/>
  <c r="BQ567" i="3"/>
  <c r="BO568" i="3"/>
  <c r="BO570" i="1"/>
  <c r="BQ570" i="1" s="1"/>
  <c r="AF175" i="3"/>
  <c r="G566" i="3"/>
  <c r="H566" i="3" s="1"/>
  <c r="T174" i="3"/>
  <c r="AS570" i="3"/>
  <c r="AR569" i="3"/>
  <c r="E571" i="3"/>
  <c r="F571" i="3" s="1"/>
  <c r="AE176" i="3"/>
  <c r="R177" i="3"/>
  <c r="S177" i="3" s="1"/>
  <c r="G566" i="1"/>
  <c r="H565" i="1"/>
  <c r="AS566" i="1"/>
  <c r="AR565" i="1"/>
  <c r="AV566" i="3" l="1"/>
  <c r="AT566" i="3"/>
  <c r="BR567" i="3"/>
  <c r="AU567" i="3"/>
  <c r="AV567" i="3" s="1"/>
  <c r="BR570" i="1"/>
  <c r="AU570" i="1"/>
  <c r="BQ1349" i="1"/>
  <c r="AU1349" i="1" s="1"/>
  <c r="AV1349" i="1" s="1"/>
  <c r="BA116" i="1" s="1"/>
  <c r="BO1350" i="1"/>
  <c r="BQ568" i="3"/>
  <c r="BO569" i="3"/>
  <c r="BO571" i="1"/>
  <c r="BQ571" i="1" s="1"/>
  <c r="AF176" i="3"/>
  <c r="G567" i="3"/>
  <c r="H567" i="3" s="1"/>
  <c r="T175" i="3"/>
  <c r="E572" i="3"/>
  <c r="F572" i="3" s="1"/>
  <c r="AE177" i="3"/>
  <c r="R178" i="3"/>
  <c r="S178" i="3" s="1"/>
  <c r="AS571" i="3"/>
  <c r="AR570" i="3"/>
  <c r="G567" i="1"/>
  <c r="H566" i="1"/>
  <c r="AS567" i="1"/>
  <c r="AR566" i="1"/>
  <c r="BR568" i="3" l="1"/>
  <c r="AU568" i="3"/>
  <c r="AV568" i="3" s="1"/>
  <c r="BK50" i="3"/>
  <c r="AW567" i="3"/>
  <c r="AT567" i="3"/>
  <c r="AT568" i="3" s="1"/>
  <c r="BJ50" i="3"/>
  <c r="AW566" i="3"/>
  <c r="BR571" i="1"/>
  <c r="AU571" i="1"/>
  <c r="BO1351" i="1"/>
  <c r="BQ1350" i="1"/>
  <c r="AU1350" i="1" s="1"/>
  <c r="AV1350" i="1" s="1"/>
  <c r="BB116" i="1" s="1"/>
  <c r="BQ569" i="3"/>
  <c r="BO570" i="3"/>
  <c r="BO572" i="1"/>
  <c r="BQ572" i="1" s="1"/>
  <c r="AF177" i="3"/>
  <c r="G568" i="3"/>
  <c r="H568" i="3" s="1"/>
  <c r="T176" i="3"/>
  <c r="R179" i="3"/>
  <c r="S179" i="3" s="1"/>
  <c r="AE178" i="3"/>
  <c r="AR571" i="3"/>
  <c r="AS572" i="3"/>
  <c r="E573" i="3"/>
  <c r="F573" i="3" s="1"/>
  <c r="G568" i="1"/>
  <c r="H567" i="1"/>
  <c r="AS568" i="1"/>
  <c r="AR567" i="1"/>
  <c r="BL50" i="3" l="1"/>
  <c r="BR569" i="3"/>
  <c r="AU569" i="3"/>
  <c r="AV569" i="3" s="1"/>
  <c r="AT569" i="3"/>
  <c r="BM50" i="3"/>
  <c r="AP51" i="3" s="1"/>
  <c r="AZ51" i="3"/>
  <c r="AW568" i="3"/>
  <c r="BR572" i="1"/>
  <c r="AU572" i="1"/>
  <c r="BQ1351" i="1"/>
  <c r="AU1351" i="1" s="1"/>
  <c r="AV1351" i="1" s="1"/>
  <c r="BC116" i="1" s="1"/>
  <c r="BO1352" i="1"/>
  <c r="BQ570" i="3"/>
  <c r="BO571" i="3"/>
  <c r="BO573" i="1"/>
  <c r="BQ573" i="1" s="1"/>
  <c r="AF178" i="3"/>
  <c r="G569" i="3"/>
  <c r="H569" i="3" s="1"/>
  <c r="T177" i="3"/>
  <c r="AR572" i="3"/>
  <c r="AS573" i="3"/>
  <c r="E574" i="3"/>
  <c r="F574" i="3" s="1"/>
  <c r="R180" i="3"/>
  <c r="S180" i="3" s="1"/>
  <c r="AE179" i="3"/>
  <c r="G569" i="1"/>
  <c r="H568" i="1"/>
  <c r="AS569" i="1"/>
  <c r="AR568" i="1"/>
  <c r="BR570" i="3" l="1"/>
  <c r="AU570" i="3"/>
  <c r="BA51" i="3"/>
  <c r="AW569" i="3"/>
  <c r="BR573" i="1"/>
  <c r="AU573" i="1"/>
  <c r="BO1353" i="1"/>
  <c r="BQ1352" i="1"/>
  <c r="AU1352" i="1" s="1"/>
  <c r="AV1352" i="1" s="1"/>
  <c r="BD116" i="1" s="1"/>
  <c r="BQ571" i="3"/>
  <c r="BO572" i="3"/>
  <c r="BO574" i="1"/>
  <c r="BQ574" i="1" s="1"/>
  <c r="AF179" i="3"/>
  <c r="G570" i="3"/>
  <c r="H570" i="3" s="1"/>
  <c r="T178" i="3"/>
  <c r="AR573" i="3"/>
  <c r="AS574" i="3"/>
  <c r="AE180" i="3"/>
  <c r="R181" i="3"/>
  <c r="S181" i="3" s="1"/>
  <c r="E575" i="3"/>
  <c r="F575" i="3" s="1"/>
  <c r="G570" i="1"/>
  <c r="H569" i="1"/>
  <c r="AS570" i="1"/>
  <c r="AR569" i="1"/>
  <c r="AT570" i="3" l="1"/>
  <c r="AV570" i="3"/>
  <c r="BR571" i="3"/>
  <c r="AU571" i="3"/>
  <c r="AV571" i="3" s="1"/>
  <c r="BR574" i="1"/>
  <c r="AU574" i="1"/>
  <c r="BQ1353" i="1"/>
  <c r="AU1353" i="1" s="1"/>
  <c r="AV1353" i="1" s="1"/>
  <c r="BE116" i="1" s="1"/>
  <c r="BO1354" i="1"/>
  <c r="BQ572" i="3"/>
  <c r="BO573" i="3"/>
  <c r="BO575" i="1"/>
  <c r="BQ575" i="1" s="1"/>
  <c r="AF180" i="3"/>
  <c r="G571" i="3"/>
  <c r="H571" i="3" s="1"/>
  <c r="T179" i="3"/>
  <c r="E576" i="3"/>
  <c r="F576" i="3" s="1"/>
  <c r="AS575" i="3"/>
  <c r="AR574" i="3"/>
  <c r="AE181" i="3"/>
  <c r="R182" i="3"/>
  <c r="S182" i="3" s="1"/>
  <c r="G571" i="1"/>
  <c r="H570" i="1"/>
  <c r="AS571" i="1"/>
  <c r="AR570" i="1"/>
  <c r="BC51" i="3" l="1"/>
  <c r="AW571" i="3"/>
  <c r="BB51" i="3"/>
  <c r="AW570" i="3"/>
  <c r="AT571" i="3"/>
  <c r="AT572" i="3" s="1"/>
  <c r="BR572" i="3"/>
  <c r="AU572" i="3"/>
  <c r="AV572" i="3" s="1"/>
  <c r="BR575" i="1"/>
  <c r="AU575" i="1"/>
  <c r="BO1355" i="1"/>
  <c r="BQ1354" i="1"/>
  <c r="AU1354" i="1" s="1"/>
  <c r="AV1354" i="1" s="1"/>
  <c r="BF116" i="1" s="1"/>
  <c r="BQ573" i="3"/>
  <c r="BO574" i="3"/>
  <c r="BO576" i="1"/>
  <c r="BQ576" i="1" s="1"/>
  <c r="AF181" i="3"/>
  <c r="G572" i="3"/>
  <c r="H572" i="3" s="1"/>
  <c r="T180" i="3"/>
  <c r="AS576" i="3"/>
  <c r="AR575" i="3"/>
  <c r="E577" i="3"/>
  <c r="F577" i="3" s="1"/>
  <c r="R183" i="3"/>
  <c r="S183" i="3" s="1"/>
  <c r="AE182" i="3"/>
  <c r="G572" i="1"/>
  <c r="H571" i="1"/>
  <c r="AS572" i="1"/>
  <c r="AR571" i="1"/>
  <c r="AT573" i="3" l="1"/>
  <c r="BR573" i="3"/>
  <c r="AU573" i="3"/>
  <c r="AV573" i="3" s="1"/>
  <c r="BD51" i="3"/>
  <c r="AW572" i="3"/>
  <c r="BR576" i="1"/>
  <c r="AU576" i="1"/>
  <c r="BQ1355" i="1"/>
  <c r="AU1355" i="1" s="1"/>
  <c r="AV1355" i="1" s="1"/>
  <c r="BG116" i="1" s="1"/>
  <c r="BO1356" i="1"/>
  <c r="BQ574" i="3"/>
  <c r="BO575" i="3"/>
  <c r="BO577" i="1"/>
  <c r="BQ577" i="1" s="1"/>
  <c r="AF182" i="3"/>
  <c r="G573" i="3"/>
  <c r="H573" i="3" s="1"/>
  <c r="T181" i="3"/>
  <c r="R184" i="3"/>
  <c r="S184" i="3" s="1"/>
  <c r="AE183" i="3"/>
  <c r="AR576" i="3"/>
  <c r="AS577" i="3"/>
  <c r="E578" i="3"/>
  <c r="F578" i="3" s="1"/>
  <c r="G573" i="1"/>
  <c r="H572" i="1"/>
  <c r="AS573" i="1"/>
  <c r="AR572" i="1"/>
  <c r="BR574" i="3" l="1"/>
  <c r="AU574" i="3"/>
  <c r="BE51" i="3"/>
  <c r="AW573" i="3"/>
  <c r="BR577" i="1"/>
  <c r="AU577" i="1"/>
  <c r="BQ1356" i="1"/>
  <c r="AU1356" i="1" s="1"/>
  <c r="AV1356" i="1" s="1"/>
  <c r="BH116" i="1" s="1"/>
  <c r="BO1357" i="1"/>
  <c r="BQ575" i="3"/>
  <c r="BO576" i="3"/>
  <c r="BO578" i="1"/>
  <c r="BQ578" i="1" s="1"/>
  <c r="AF183" i="3"/>
  <c r="G574" i="3"/>
  <c r="H574" i="3" s="1"/>
  <c r="T182" i="3"/>
  <c r="E579" i="3"/>
  <c r="F579" i="3" s="1"/>
  <c r="AR577" i="3"/>
  <c r="AS578" i="3"/>
  <c r="AE184" i="3"/>
  <c r="R185" i="3"/>
  <c r="S185" i="3" s="1"/>
  <c r="G574" i="1"/>
  <c r="H573" i="1"/>
  <c r="AS574" i="1"/>
  <c r="AR573" i="1"/>
  <c r="BR575" i="3" l="1"/>
  <c r="AU575" i="3"/>
  <c r="AV575" i="3" s="1"/>
  <c r="AV574" i="3"/>
  <c r="AT574" i="3"/>
  <c r="BR578" i="1"/>
  <c r="AU578" i="1"/>
  <c r="BO1358" i="1"/>
  <c r="BQ1357" i="1"/>
  <c r="AU1357" i="1" s="1"/>
  <c r="AV1357" i="1" s="1"/>
  <c r="BI116" i="1" s="1"/>
  <c r="BQ576" i="3"/>
  <c r="BO577" i="3"/>
  <c r="BO579" i="1"/>
  <c r="BQ579" i="1" s="1"/>
  <c r="AF184" i="3"/>
  <c r="G575" i="3"/>
  <c r="H575" i="3" s="1"/>
  <c r="T183" i="3"/>
  <c r="AS579" i="3"/>
  <c r="AR578" i="3"/>
  <c r="R186" i="3"/>
  <c r="S186" i="3" s="1"/>
  <c r="AE185" i="3"/>
  <c r="E580" i="3"/>
  <c r="F580" i="3" s="1"/>
  <c r="G575" i="1"/>
  <c r="H574" i="1"/>
  <c r="AS575" i="1"/>
  <c r="AR574" i="1"/>
  <c r="AT575" i="3" l="1"/>
  <c r="BF51" i="3"/>
  <c r="AW574" i="3"/>
  <c r="BG51" i="3"/>
  <c r="AW575" i="3"/>
  <c r="BR576" i="3"/>
  <c r="AU576" i="3"/>
  <c r="AV576" i="3" s="1"/>
  <c r="BR579" i="1"/>
  <c r="AU579" i="1"/>
  <c r="BQ1358" i="1"/>
  <c r="AU1358" i="1" s="1"/>
  <c r="AV1358" i="1" s="1"/>
  <c r="BJ116" i="1" s="1"/>
  <c r="BO1359" i="1"/>
  <c r="BQ577" i="3"/>
  <c r="BO578" i="3"/>
  <c r="BO580" i="1"/>
  <c r="BQ580" i="1" s="1"/>
  <c r="AF185" i="3"/>
  <c r="G576" i="3"/>
  <c r="H576" i="3" s="1"/>
  <c r="T184" i="3"/>
  <c r="AE186" i="3"/>
  <c r="R187" i="3"/>
  <c r="S187" i="3" s="1"/>
  <c r="E581" i="3"/>
  <c r="F581" i="3" s="1"/>
  <c r="AS580" i="3"/>
  <c r="AR579" i="3"/>
  <c r="G576" i="1"/>
  <c r="H575" i="1"/>
  <c r="AS576" i="1"/>
  <c r="AR575" i="1"/>
  <c r="BR577" i="3" l="1"/>
  <c r="AU577" i="3"/>
  <c r="AV577" i="3" s="1"/>
  <c r="BH51" i="3"/>
  <c r="AW576" i="3"/>
  <c r="AT576" i="3"/>
  <c r="AT577" i="3" s="1"/>
  <c r="BR580" i="1"/>
  <c r="AU580" i="1"/>
  <c r="BO1360" i="1"/>
  <c r="BQ1359" i="1"/>
  <c r="AU1359" i="1" s="1"/>
  <c r="AV1359" i="1" s="1"/>
  <c r="BK116" i="1" s="1"/>
  <c r="BL116" i="1" s="1"/>
  <c r="BQ578" i="3"/>
  <c r="BO579" i="3"/>
  <c r="BO581" i="1"/>
  <c r="BQ581" i="1" s="1"/>
  <c r="AF186" i="3"/>
  <c r="G577" i="3"/>
  <c r="H577" i="3" s="1"/>
  <c r="T185" i="3"/>
  <c r="E582" i="3"/>
  <c r="F582" i="3" s="1"/>
  <c r="R188" i="3"/>
  <c r="S188" i="3" s="1"/>
  <c r="AE187" i="3"/>
  <c r="AR580" i="3"/>
  <c r="AS581" i="3"/>
  <c r="G577" i="1"/>
  <c r="H576" i="1"/>
  <c r="AS577" i="1"/>
  <c r="AR576" i="1"/>
  <c r="BR578" i="3" l="1"/>
  <c r="AU578" i="3"/>
  <c r="BI51" i="3"/>
  <c r="AW577" i="3"/>
  <c r="BR581" i="1"/>
  <c r="AU581" i="1"/>
  <c r="BO1361" i="1"/>
  <c r="BQ1360" i="1"/>
  <c r="AU1360" i="1" s="1"/>
  <c r="AV1360" i="1" s="1"/>
  <c r="AZ117" i="1" s="1"/>
  <c r="BQ579" i="3"/>
  <c r="BO580" i="3"/>
  <c r="BO582" i="1"/>
  <c r="BQ582" i="1" s="1"/>
  <c r="AF187" i="3"/>
  <c r="G578" i="3"/>
  <c r="H578" i="3" s="1"/>
  <c r="T186" i="3"/>
  <c r="E583" i="3"/>
  <c r="F583" i="3" s="1"/>
  <c r="AE188" i="3"/>
  <c r="R189" i="3"/>
  <c r="S189" i="3" s="1"/>
  <c r="AS582" i="3"/>
  <c r="AR581" i="3"/>
  <c r="G578" i="1"/>
  <c r="H577" i="1"/>
  <c r="AS578" i="1"/>
  <c r="AR577" i="1"/>
  <c r="BR579" i="3" l="1"/>
  <c r="AU579" i="3"/>
  <c r="AV579" i="3" s="1"/>
  <c r="AV578" i="3"/>
  <c r="AT578" i="3"/>
  <c r="AT579" i="3" s="1"/>
  <c r="BR582" i="1"/>
  <c r="AU582" i="1"/>
  <c r="BQ1361" i="1"/>
  <c r="AU1361" i="1" s="1"/>
  <c r="AV1361" i="1" s="1"/>
  <c r="BA117" i="1" s="1"/>
  <c r="BO1362" i="1"/>
  <c r="BQ580" i="3"/>
  <c r="BO581" i="3"/>
  <c r="BO583" i="1"/>
  <c r="BQ583" i="1" s="1"/>
  <c r="AF188" i="3"/>
  <c r="G579" i="3"/>
  <c r="H579" i="3" s="1"/>
  <c r="T187" i="3"/>
  <c r="AR582" i="3"/>
  <c r="AS583" i="3"/>
  <c r="E584" i="3"/>
  <c r="F584" i="3" s="1"/>
  <c r="R190" i="3"/>
  <c r="S190" i="3" s="1"/>
  <c r="AE189" i="3"/>
  <c r="G579" i="1"/>
  <c r="H578" i="1"/>
  <c r="AS579" i="1"/>
  <c r="AR578" i="1"/>
  <c r="BJ51" i="3" l="1"/>
  <c r="AW578" i="3"/>
  <c r="BR580" i="3"/>
  <c r="AU580" i="3"/>
  <c r="BK51" i="3"/>
  <c r="AW579" i="3"/>
  <c r="BR583" i="1"/>
  <c r="AU583" i="1"/>
  <c r="BO1363" i="1"/>
  <c r="BQ1362" i="1"/>
  <c r="AU1362" i="1" s="1"/>
  <c r="AV1362" i="1" s="1"/>
  <c r="BB117" i="1" s="1"/>
  <c r="BQ581" i="3"/>
  <c r="BO582" i="3"/>
  <c r="BO584" i="1"/>
  <c r="BQ584" i="1" s="1"/>
  <c r="AF189" i="3"/>
  <c r="G580" i="3"/>
  <c r="H580" i="3" s="1"/>
  <c r="T188" i="3"/>
  <c r="E585" i="3"/>
  <c r="F585" i="3" s="1"/>
  <c r="AS584" i="3"/>
  <c r="AR583" i="3"/>
  <c r="AE190" i="3"/>
  <c r="R191" i="3"/>
  <c r="S191" i="3" s="1"/>
  <c r="G580" i="1"/>
  <c r="H579" i="1"/>
  <c r="AS580" i="1"/>
  <c r="AR579" i="1"/>
  <c r="AV580" i="3" l="1"/>
  <c r="AT580" i="3"/>
  <c r="BR581" i="3"/>
  <c r="AU581" i="3"/>
  <c r="AV581" i="3" s="1"/>
  <c r="BM51" i="3"/>
  <c r="AP52" i="3" s="1"/>
  <c r="BL51" i="3"/>
  <c r="BR584" i="1"/>
  <c r="AU584" i="1"/>
  <c r="BO1364" i="1"/>
  <c r="BQ1363" i="1"/>
  <c r="AU1363" i="1" s="1"/>
  <c r="AV1363" i="1" s="1"/>
  <c r="BC117" i="1" s="1"/>
  <c r="BQ582" i="3"/>
  <c r="BO583" i="3"/>
  <c r="BO585" i="1"/>
  <c r="BQ585" i="1" s="1"/>
  <c r="AF190" i="3"/>
  <c r="G581" i="3"/>
  <c r="H581" i="3" s="1"/>
  <c r="T189" i="3"/>
  <c r="AR584" i="3"/>
  <c r="AS585" i="3"/>
  <c r="R192" i="3"/>
  <c r="S192" i="3" s="1"/>
  <c r="AE191" i="3"/>
  <c r="E586" i="3"/>
  <c r="F586" i="3" s="1"/>
  <c r="G581" i="1"/>
  <c r="H580" i="1"/>
  <c r="AS581" i="1"/>
  <c r="AR580" i="1"/>
  <c r="BA52" i="3" l="1"/>
  <c r="AW581" i="3"/>
  <c r="AT581" i="3"/>
  <c r="BR582" i="3"/>
  <c r="AU582" i="3"/>
  <c r="AV582" i="3" s="1"/>
  <c r="AZ52" i="3"/>
  <c r="AW580" i="3"/>
  <c r="BR585" i="1"/>
  <c r="AU585" i="1"/>
  <c r="BO1365" i="1"/>
  <c r="BQ1364" i="1"/>
  <c r="AU1364" i="1" s="1"/>
  <c r="AV1364" i="1" s="1"/>
  <c r="BD117" i="1" s="1"/>
  <c r="BQ583" i="3"/>
  <c r="BO584" i="3"/>
  <c r="BO586" i="1"/>
  <c r="BQ586" i="1" s="1"/>
  <c r="AF191" i="3"/>
  <c r="G582" i="3"/>
  <c r="H582" i="3" s="1"/>
  <c r="T190" i="3"/>
  <c r="AR585" i="3"/>
  <c r="AS586" i="3"/>
  <c r="E587" i="3"/>
  <c r="F587" i="3" s="1"/>
  <c r="AE192" i="3"/>
  <c r="R193" i="3"/>
  <c r="S193" i="3" s="1"/>
  <c r="G582" i="1"/>
  <c r="H581" i="1"/>
  <c r="AS582" i="1"/>
  <c r="AR581" i="1"/>
  <c r="BB52" i="3" l="1"/>
  <c r="AW582" i="3"/>
  <c r="AT582" i="3"/>
  <c r="BR583" i="3"/>
  <c r="AU583" i="3"/>
  <c r="AV583" i="3" s="1"/>
  <c r="BR586" i="1"/>
  <c r="AU586" i="1"/>
  <c r="BO1366" i="1"/>
  <c r="BQ1365" i="1"/>
  <c r="AU1365" i="1" s="1"/>
  <c r="AV1365" i="1" s="1"/>
  <c r="BE117" i="1" s="1"/>
  <c r="BQ584" i="3"/>
  <c r="BO585" i="3"/>
  <c r="BO587" i="1"/>
  <c r="BQ587" i="1" s="1"/>
  <c r="AF192" i="3"/>
  <c r="G583" i="3"/>
  <c r="H583" i="3" s="1"/>
  <c r="T191" i="3"/>
  <c r="E588" i="3"/>
  <c r="F588" i="3" s="1"/>
  <c r="R194" i="3"/>
  <c r="S194" i="3" s="1"/>
  <c r="AE193" i="3"/>
  <c r="AS587" i="3"/>
  <c r="AR586" i="3"/>
  <c r="G583" i="1"/>
  <c r="H582" i="1"/>
  <c r="AS583" i="1"/>
  <c r="AR582" i="1"/>
  <c r="BR584" i="3" l="1"/>
  <c r="AU584" i="3"/>
  <c r="BC52" i="3"/>
  <c r="AW583" i="3"/>
  <c r="AT583" i="3"/>
  <c r="BR587" i="1"/>
  <c r="AU587" i="1"/>
  <c r="BO1367" i="1"/>
  <c r="BQ1366" i="1"/>
  <c r="AU1366" i="1" s="1"/>
  <c r="AV1366" i="1" s="1"/>
  <c r="BF117" i="1" s="1"/>
  <c r="BQ585" i="3"/>
  <c r="BO586" i="3"/>
  <c r="BO588" i="1"/>
  <c r="BQ588" i="1" s="1"/>
  <c r="AF193" i="3"/>
  <c r="G584" i="3"/>
  <c r="H584" i="3" s="1"/>
  <c r="T192" i="3"/>
  <c r="AR587" i="3"/>
  <c r="AS588" i="3"/>
  <c r="E589" i="3"/>
  <c r="F589" i="3" s="1"/>
  <c r="AE194" i="3"/>
  <c r="R195" i="3"/>
  <c r="S195" i="3" s="1"/>
  <c r="G584" i="1"/>
  <c r="H583" i="1"/>
  <c r="AS584" i="1"/>
  <c r="AR583" i="1"/>
  <c r="AV584" i="3" l="1"/>
  <c r="AT584" i="3"/>
  <c r="AT585" i="3" s="1"/>
  <c r="BR585" i="3"/>
  <c r="AU585" i="3"/>
  <c r="AV585" i="3" s="1"/>
  <c r="BR588" i="1"/>
  <c r="AU588" i="1"/>
  <c r="BO1368" i="1"/>
  <c r="BQ1367" i="1"/>
  <c r="AU1367" i="1" s="1"/>
  <c r="AV1367" i="1" s="1"/>
  <c r="BG117" i="1" s="1"/>
  <c r="BQ586" i="3"/>
  <c r="BO587" i="3"/>
  <c r="BO589" i="1"/>
  <c r="BQ589" i="1" s="1"/>
  <c r="AF194" i="3"/>
  <c r="G585" i="3"/>
  <c r="H585" i="3" s="1"/>
  <c r="T193" i="3"/>
  <c r="E590" i="3"/>
  <c r="F590" i="3" s="1"/>
  <c r="AR588" i="3"/>
  <c r="AS589" i="3"/>
  <c r="R196" i="3"/>
  <c r="S196" i="3" s="1"/>
  <c r="AE195" i="3"/>
  <c r="G585" i="1"/>
  <c r="H584" i="1"/>
  <c r="AS585" i="1"/>
  <c r="AR584" i="1"/>
  <c r="BR586" i="3" l="1"/>
  <c r="AU586" i="3"/>
  <c r="BE52" i="3"/>
  <c r="AW585" i="3"/>
  <c r="BD52" i="3"/>
  <c r="AW584" i="3"/>
  <c r="BR589" i="1"/>
  <c r="AU589" i="1"/>
  <c r="BO1369" i="1"/>
  <c r="BQ1368" i="1"/>
  <c r="AU1368" i="1" s="1"/>
  <c r="AV1368" i="1" s="1"/>
  <c r="BH117" i="1" s="1"/>
  <c r="BQ587" i="3"/>
  <c r="BO588" i="3"/>
  <c r="BO590" i="1"/>
  <c r="BQ590" i="1" s="1"/>
  <c r="AF195" i="3"/>
  <c r="G586" i="3"/>
  <c r="H586" i="3" s="1"/>
  <c r="T194" i="3"/>
  <c r="AR589" i="3"/>
  <c r="AS590" i="3"/>
  <c r="E591" i="3"/>
  <c r="F591" i="3" s="1"/>
  <c r="AE196" i="3"/>
  <c r="R197" i="3"/>
  <c r="S197" i="3" s="1"/>
  <c r="G586" i="1"/>
  <c r="H585" i="1"/>
  <c r="AS586" i="1"/>
  <c r="AR585" i="1"/>
  <c r="BR587" i="3" l="1"/>
  <c r="AU587" i="3"/>
  <c r="AV587" i="3" s="1"/>
  <c r="AT586" i="3"/>
  <c r="AT587" i="3" s="1"/>
  <c r="AV586" i="3"/>
  <c r="BR590" i="1"/>
  <c r="AU590" i="1"/>
  <c r="BO1370" i="1"/>
  <c r="BQ1369" i="1"/>
  <c r="AU1369" i="1" s="1"/>
  <c r="AV1369" i="1" s="1"/>
  <c r="BI117" i="1" s="1"/>
  <c r="BQ588" i="3"/>
  <c r="BO589" i="3"/>
  <c r="BO591" i="1"/>
  <c r="BQ591" i="1" s="1"/>
  <c r="AF196" i="3"/>
  <c r="G587" i="3"/>
  <c r="H587" i="3" s="1"/>
  <c r="T195" i="3"/>
  <c r="R198" i="3"/>
  <c r="S198" i="3" s="1"/>
  <c r="AE197" i="3"/>
  <c r="E592" i="3"/>
  <c r="F592" i="3" s="1"/>
  <c r="AR590" i="3"/>
  <c r="AS591" i="3"/>
  <c r="G587" i="1"/>
  <c r="H586" i="1"/>
  <c r="AS587" i="1"/>
  <c r="AR586" i="1"/>
  <c r="BF52" i="3" l="1"/>
  <c r="AW586" i="3"/>
  <c r="BR588" i="3"/>
  <c r="AU588" i="3"/>
  <c r="BG52" i="3"/>
  <c r="AW587" i="3"/>
  <c r="BR591" i="1"/>
  <c r="AU591" i="1"/>
  <c r="BO1371" i="1"/>
  <c r="BQ1370" i="1"/>
  <c r="AU1370" i="1" s="1"/>
  <c r="AV1370" i="1" s="1"/>
  <c r="BJ117" i="1" s="1"/>
  <c r="BQ589" i="3"/>
  <c r="BO590" i="3"/>
  <c r="BO592" i="1"/>
  <c r="BQ592" i="1" s="1"/>
  <c r="AF197" i="3"/>
  <c r="G588" i="3"/>
  <c r="H588" i="3" s="1"/>
  <c r="T196" i="3"/>
  <c r="E593" i="3"/>
  <c r="F593" i="3" s="1"/>
  <c r="AE198" i="3"/>
  <c r="R199" i="3"/>
  <c r="S199" i="3" s="1"/>
  <c r="AR591" i="3"/>
  <c r="AS592" i="3"/>
  <c r="G588" i="1"/>
  <c r="H587" i="1"/>
  <c r="AS588" i="1"/>
  <c r="AR587" i="1"/>
  <c r="AT588" i="3" l="1"/>
  <c r="AV588" i="3"/>
  <c r="BR589" i="3"/>
  <c r="AU589" i="3"/>
  <c r="AV589" i="3" s="1"/>
  <c r="BR592" i="1"/>
  <c r="AU592" i="1"/>
  <c r="BO1372" i="1"/>
  <c r="BQ1371" i="1"/>
  <c r="AU1371" i="1" s="1"/>
  <c r="AV1371" i="1" s="1"/>
  <c r="BK117" i="1" s="1"/>
  <c r="BL117" i="1" s="1"/>
  <c r="BQ590" i="3"/>
  <c r="BO591" i="3"/>
  <c r="BO593" i="1"/>
  <c r="BQ593" i="1" s="1"/>
  <c r="AF198" i="3"/>
  <c r="G589" i="3"/>
  <c r="H589" i="3" s="1"/>
  <c r="T197" i="3"/>
  <c r="E594" i="3"/>
  <c r="F594" i="3" s="1"/>
  <c r="R200" i="3"/>
  <c r="S200" i="3" s="1"/>
  <c r="AE199" i="3"/>
  <c r="AR592" i="3"/>
  <c r="AS593" i="3"/>
  <c r="G589" i="1"/>
  <c r="H588" i="1"/>
  <c r="AS589" i="1"/>
  <c r="AR588" i="1"/>
  <c r="BR590" i="3" l="1"/>
  <c r="AU590" i="3"/>
  <c r="AV590" i="3" s="1"/>
  <c r="BI52" i="3"/>
  <c r="AW589" i="3"/>
  <c r="BH52" i="3"/>
  <c r="AW588" i="3"/>
  <c r="AT589" i="3"/>
  <c r="AT590" i="3" s="1"/>
  <c r="BR593" i="1"/>
  <c r="AU593" i="1"/>
  <c r="BO1373" i="1"/>
  <c r="BQ1372" i="1"/>
  <c r="AU1372" i="1" s="1"/>
  <c r="AV1372" i="1" s="1"/>
  <c r="AZ118" i="1" s="1"/>
  <c r="BQ591" i="3"/>
  <c r="BO592" i="3"/>
  <c r="BO594" i="1"/>
  <c r="BQ594" i="1" s="1"/>
  <c r="AF199" i="3"/>
  <c r="G590" i="3"/>
  <c r="H590" i="3" s="1"/>
  <c r="T198" i="3"/>
  <c r="E595" i="3"/>
  <c r="F595" i="3" s="1"/>
  <c r="AE200" i="3"/>
  <c r="R201" i="3"/>
  <c r="S201" i="3" s="1"/>
  <c r="AR593" i="3"/>
  <c r="AS594" i="3"/>
  <c r="G590" i="1"/>
  <c r="H589" i="1"/>
  <c r="AS590" i="1"/>
  <c r="AR589" i="1"/>
  <c r="BR591" i="3" l="1"/>
  <c r="AU591" i="3"/>
  <c r="AV591" i="3" s="1"/>
  <c r="BJ52" i="3"/>
  <c r="AW590" i="3"/>
  <c r="AT591" i="3"/>
  <c r="BR594" i="1"/>
  <c r="AU594" i="1"/>
  <c r="BO1374" i="1"/>
  <c r="BQ1373" i="1"/>
  <c r="AU1373" i="1" s="1"/>
  <c r="AV1373" i="1" s="1"/>
  <c r="BA118" i="1" s="1"/>
  <c r="BQ592" i="3"/>
  <c r="BO593" i="3"/>
  <c r="BO595" i="1"/>
  <c r="BQ595" i="1" s="1"/>
  <c r="AF200" i="3"/>
  <c r="G591" i="3"/>
  <c r="H591" i="3" s="1"/>
  <c r="T199" i="3"/>
  <c r="R202" i="3"/>
  <c r="S202" i="3" s="1"/>
  <c r="AE201" i="3"/>
  <c r="AS595" i="3"/>
  <c r="AR594" i="3"/>
  <c r="E596" i="3"/>
  <c r="F596" i="3" s="1"/>
  <c r="G591" i="1"/>
  <c r="H590" i="1"/>
  <c r="AS591" i="1"/>
  <c r="AR590" i="1"/>
  <c r="BR592" i="3" l="1"/>
  <c r="AU592" i="3"/>
  <c r="BK52" i="3"/>
  <c r="BL52" i="3" s="1"/>
  <c r="AW591" i="3"/>
  <c r="BR595" i="1"/>
  <c r="AU595" i="1"/>
  <c r="BO1375" i="1"/>
  <c r="BQ1374" i="1"/>
  <c r="AU1374" i="1" s="1"/>
  <c r="AV1374" i="1" s="1"/>
  <c r="BB118" i="1" s="1"/>
  <c r="BQ593" i="3"/>
  <c r="BO594" i="3"/>
  <c r="BO596" i="1"/>
  <c r="BQ596" i="1" s="1"/>
  <c r="AF201" i="3"/>
  <c r="G592" i="3"/>
  <c r="H592" i="3" s="1"/>
  <c r="T200" i="3"/>
  <c r="AR595" i="3"/>
  <c r="AS596" i="3"/>
  <c r="E597" i="3"/>
  <c r="F597" i="3" s="1"/>
  <c r="AE202" i="3"/>
  <c r="R203" i="3"/>
  <c r="S203" i="3" s="1"/>
  <c r="G592" i="1"/>
  <c r="H591" i="1"/>
  <c r="AS592" i="1"/>
  <c r="AR591" i="1"/>
  <c r="BM52" i="3" l="1"/>
  <c r="AP53" i="3" s="1"/>
  <c r="AV592" i="3"/>
  <c r="AT592" i="3"/>
  <c r="BR593" i="3"/>
  <c r="AU593" i="3"/>
  <c r="AV593" i="3" s="1"/>
  <c r="BR596" i="1"/>
  <c r="AU596" i="1"/>
  <c r="BO1376" i="1"/>
  <c r="BQ1375" i="1"/>
  <c r="AU1375" i="1" s="1"/>
  <c r="AV1375" i="1" s="1"/>
  <c r="BC118" i="1" s="1"/>
  <c r="BQ594" i="3"/>
  <c r="BO595" i="3"/>
  <c r="BO597" i="1"/>
  <c r="BQ597" i="1" s="1"/>
  <c r="AF202" i="3"/>
  <c r="G593" i="3"/>
  <c r="H593" i="3" s="1"/>
  <c r="T201" i="3"/>
  <c r="E598" i="3"/>
  <c r="F598" i="3" s="1"/>
  <c r="AR596" i="3"/>
  <c r="AS597" i="3"/>
  <c r="R204" i="3"/>
  <c r="S204" i="3" s="1"/>
  <c r="AE203" i="3"/>
  <c r="G593" i="1"/>
  <c r="H592" i="1"/>
  <c r="AS593" i="1"/>
  <c r="AR592" i="1"/>
  <c r="BA53" i="3" l="1"/>
  <c r="AW593" i="3"/>
  <c r="BR594" i="3"/>
  <c r="AU594" i="3"/>
  <c r="AV594" i="3" s="1"/>
  <c r="AT593" i="3"/>
  <c r="AZ53" i="3"/>
  <c r="AW592" i="3"/>
  <c r="BR597" i="1"/>
  <c r="AU597" i="1"/>
  <c r="BO1377" i="1"/>
  <c r="BQ1376" i="1"/>
  <c r="AU1376" i="1" s="1"/>
  <c r="AV1376" i="1" s="1"/>
  <c r="BD118" i="1" s="1"/>
  <c r="BQ595" i="3"/>
  <c r="BO596" i="3"/>
  <c r="BO598" i="1"/>
  <c r="BQ598" i="1" s="1"/>
  <c r="AF203" i="3"/>
  <c r="G594" i="3"/>
  <c r="H594" i="3" s="1"/>
  <c r="T202" i="3"/>
  <c r="AR597" i="3"/>
  <c r="AS598" i="3"/>
  <c r="AE204" i="3"/>
  <c r="R205" i="3"/>
  <c r="S205" i="3" s="1"/>
  <c r="E599" i="3"/>
  <c r="F599" i="3" s="1"/>
  <c r="G594" i="1"/>
  <c r="H593" i="1"/>
  <c r="AS594" i="1"/>
  <c r="AR593" i="1"/>
  <c r="BR595" i="3" l="1"/>
  <c r="AU595" i="3"/>
  <c r="AV595" i="3" s="1"/>
  <c r="AT594" i="3"/>
  <c r="AT595" i="3" s="1"/>
  <c r="BB53" i="3"/>
  <c r="AW594" i="3"/>
  <c r="BR598" i="1"/>
  <c r="AU598" i="1"/>
  <c r="BO1378" i="1"/>
  <c r="BQ1377" i="1"/>
  <c r="AU1377" i="1" s="1"/>
  <c r="AV1377" i="1" s="1"/>
  <c r="BE118" i="1" s="1"/>
  <c r="BQ596" i="3"/>
  <c r="BO597" i="3"/>
  <c r="BO599" i="1"/>
  <c r="BQ599" i="1" s="1"/>
  <c r="AF204" i="3"/>
  <c r="G595" i="3"/>
  <c r="H595" i="3" s="1"/>
  <c r="T203" i="3"/>
  <c r="AR598" i="3"/>
  <c r="AS599" i="3"/>
  <c r="E600" i="3"/>
  <c r="F600" i="3" s="1"/>
  <c r="R206" i="3"/>
  <c r="S206" i="3" s="1"/>
  <c r="AE205" i="3"/>
  <c r="G595" i="1"/>
  <c r="H594" i="1"/>
  <c r="AS595" i="1"/>
  <c r="AR594" i="1"/>
  <c r="BC53" i="3" l="1"/>
  <c r="AW595" i="3"/>
  <c r="BR596" i="3"/>
  <c r="AU596" i="3"/>
  <c r="BR599" i="1"/>
  <c r="AU599" i="1"/>
  <c r="AV599" i="1" s="1"/>
  <c r="BG53" i="1" s="1"/>
  <c r="BO1379" i="1"/>
  <c r="BQ1378" i="1"/>
  <c r="AU1378" i="1" s="1"/>
  <c r="AV1378" i="1" s="1"/>
  <c r="BF118" i="1" s="1"/>
  <c r="BQ597" i="3"/>
  <c r="BO598" i="3"/>
  <c r="BO600" i="1"/>
  <c r="BQ600" i="1" s="1"/>
  <c r="AF205" i="3"/>
  <c r="G596" i="3"/>
  <c r="H596" i="3" s="1"/>
  <c r="T204" i="3"/>
  <c r="AR599" i="3"/>
  <c r="AS600" i="3"/>
  <c r="E601" i="3"/>
  <c r="F601" i="3" s="1"/>
  <c r="AE206" i="3"/>
  <c r="R207" i="3"/>
  <c r="S207" i="3" s="1"/>
  <c r="G596" i="1"/>
  <c r="H595" i="1"/>
  <c r="AS596" i="1"/>
  <c r="AR595" i="1"/>
  <c r="AV596" i="3" l="1"/>
  <c r="AT596" i="3"/>
  <c r="BR597" i="3"/>
  <c r="AU597" i="3"/>
  <c r="AV597" i="3" s="1"/>
  <c r="BR600" i="1"/>
  <c r="AU600" i="1"/>
  <c r="AV600" i="1" s="1"/>
  <c r="BH53" i="1" s="1"/>
  <c r="BO1380" i="1"/>
  <c r="BQ1379" i="1"/>
  <c r="AU1379" i="1" s="1"/>
  <c r="AV1379" i="1" s="1"/>
  <c r="BG118" i="1" s="1"/>
  <c r="BQ598" i="3"/>
  <c r="BO599" i="3"/>
  <c r="BO601" i="1"/>
  <c r="BQ601" i="1" s="1"/>
  <c r="AF206" i="3"/>
  <c r="G597" i="3"/>
  <c r="H597" i="3" s="1"/>
  <c r="T205" i="3"/>
  <c r="R208" i="3"/>
  <c r="S208" i="3" s="1"/>
  <c r="AE207" i="3"/>
  <c r="AR600" i="3"/>
  <c r="AS601" i="3"/>
  <c r="E602" i="3"/>
  <c r="F602" i="3" s="1"/>
  <c r="G597" i="1"/>
  <c r="H596" i="1"/>
  <c r="AS597" i="1"/>
  <c r="AR596" i="1"/>
  <c r="BE53" i="3" l="1"/>
  <c r="AW597" i="3"/>
  <c r="AT597" i="3"/>
  <c r="BD53" i="3"/>
  <c r="AW596" i="3"/>
  <c r="BR598" i="3"/>
  <c r="AU598" i="3"/>
  <c r="BR601" i="1"/>
  <c r="AU601" i="1"/>
  <c r="AV601" i="1" s="1"/>
  <c r="BI53" i="1" s="1"/>
  <c r="BO1381" i="1"/>
  <c r="BQ1380" i="1"/>
  <c r="AU1380" i="1" s="1"/>
  <c r="AV1380" i="1" s="1"/>
  <c r="BH118" i="1" s="1"/>
  <c r="BQ599" i="3"/>
  <c r="BO600" i="3"/>
  <c r="BO602" i="1"/>
  <c r="BQ602" i="1" s="1"/>
  <c r="AF207" i="3"/>
  <c r="G598" i="3"/>
  <c r="H598" i="3" s="1"/>
  <c r="T206" i="3"/>
  <c r="AE208" i="3"/>
  <c r="R209" i="3"/>
  <c r="S209" i="3" s="1"/>
  <c r="AR601" i="3"/>
  <c r="AS602" i="3"/>
  <c r="E603" i="3"/>
  <c r="F603" i="3" s="1"/>
  <c r="G598" i="1"/>
  <c r="H597" i="1"/>
  <c r="AS598" i="1"/>
  <c r="AR597" i="1"/>
  <c r="BR599" i="3" l="1"/>
  <c r="AU599" i="3"/>
  <c r="AV599" i="3" s="1"/>
  <c r="AT598" i="3"/>
  <c r="AT599" i="3" s="1"/>
  <c r="AV598" i="3"/>
  <c r="BR602" i="1"/>
  <c r="AU602" i="1"/>
  <c r="AV602" i="1" s="1"/>
  <c r="BJ53" i="1" s="1"/>
  <c r="BO1382" i="1"/>
  <c r="BQ1381" i="1"/>
  <c r="AU1381" i="1" s="1"/>
  <c r="AV1381" i="1" s="1"/>
  <c r="BI118" i="1" s="1"/>
  <c r="BQ600" i="3"/>
  <c r="BO601" i="3"/>
  <c r="BO603" i="1"/>
  <c r="BQ603" i="1" s="1"/>
  <c r="AF208" i="3"/>
  <c r="G599" i="3"/>
  <c r="H599" i="3" s="1"/>
  <c r="T207" i="3"/>
  <c r="E604" i="3"/>
  <c r="F604" i="3" s="1"/>
  <c r="R210" i="3"/>
  <c r="S210" i="3" s="1"/>
  <c r="AE209" i="3"/>
  <c r="AR602" i="3"/>
  <c r="AS603" i="3"/>
  <c r="G599" i="1"/>
  <c r="H598" i="1"/>
  <c r="AS599" i="1"/>
  <c r="AR598" i="1"/>
  <c r="BF53" i="3" l="1"/>
  <c r="AW598" i="3"/>
  <c r="BR600" i="3"/>
  <c r="AU600" i="3"/>
  <c r="AV600" i="3" s="1"/>
  <c r="BG53" i="3"/>
  <c r="AW599" i="3"/>
  <c r="BR603" i="1"/>
  <c r="AU603" i="1"/>
  <c r="AV603" i="1" s="1"/>
  <c r="BK53" i="1" s="1"/>
  <c r="BO1383" i="1"/>
  <c r="BQ1382" i="1"/>
  <c r="AU1382" i="1" s="1"/>
  <c r="AV1382" i="1" s="1"/>
  <c r="BJ118" i="1" s="1"/>
  <c r="BQ601" i="3"/>
  <c r="BO602" i="3"/>
  <c r="BO604" i="1"/>
  <c r="BQ604" i="1" s="1"/>
  <c r="AF209" i="3"/>
  <c r="G600" i="3"/>
  <c r="H600" i="3" s="1"/>
  <c r="T208" i="3"/>
  <c r="E605" i="3"/>
  <c r="F605" i="3" s="1"/>
  <c r="AE210" i="3"/>
  <c r="R211" i="3"/>
  <c r="S211" i="3" s="1"/>
  <c r="AR603" i="3"/>
  <c r="AS604" i="3"/>
  <c r="G600" i="1"/>
  <c r="H599" i="1"/>
  <c r="AS600" i="1"/>
  <c r="AR599" i="1"/>
  <c r="BH53" i="3" l="1"/>
  <c r="AW600" i="3"/>
  <c r="BR601" i="3"/>
  <c r="AU601" i="3"/>
  <c r="AV601" i="3" s="1"/>
  <c r="AT600" i="3"/>
  <c r="AT601" i="3" s="1"/>
  <c r="BR604" i="1"/>
  <c r="AU604" i="1"/>
  <c r="AV604" i="1" s="1"/>
  <c r="AZ54" i="1" s="1"/>
  <c r="BO1384" i="1"/>
  <c r="BQ1383" i="1"/>
  <c r="AU1383" i="1" s="1"/>
  <c r="AV1383" i="1" s="1"/>
  <c r="BK118" i="1" s="1"/>
  <c r="BL118" i="1" s="1"/>
  <c r="BQ602" i="3"/>
  <c r="BO603" i="3"/>
  <c r="BO605" i="1"/>
  <c r="BQ605" i="1" s="1"/>
  <c r="AF210" i="3"/>
  <c r="G601" i="3"/>
  <c r="H601" i="3" s="1"/>
  <c r="T209" i="3"/>
  <c r="AR604" i="3"/>
  <c r="AS605" i="3"/>
  <c r="E606" i="3"/>
  <c r="F606" i="3" s="1"/>
  <c r="R212" i="3"/>
  <c r="S212" i="3" s="1"/>
  <c r="AE211" i="3"/>
  <c r="G601" i="1"/>
  <c r="H600" i="1"/>
  <c r="AS601" i="1"/>
  <c r="AR600" i="1"/>
  <c r="BI53" i="3" l="1"/>
  <c r="AW601" i="3"/>
  <c r="BR602" i="3"/>
  <c r="AU602" i="3"/>
  <c r="BR605" i="1"/>
  <c r="AU605" i="1"/>
  <c r="AV605" i="1" s="1"/>
  <c r="BA54" i="1" s="1"/>
  <c r="BO1385" i="1"/>
  <c r="BQ1384" i="1"/>
  <c r="AU1384" i="1" s="1"/>
  <c r="AV1384" i="1" s="1"/>
  <c r="AZ119" i="1" s="1"/>
  <c r="BQ603" i="3"/>
  <c r="BO604" i="3"/>
  <c r="BO606" i="1"/>
  <c r="BQ606" i="1" s="1"/>
  <c r="AF211" i="3"/>
  <c r="G602" i="3"/>
  <c r="H602" i="3" s="1"/>
  <c r="T210" i="3"/>
  <c r="E607" i="3"/>
  <c r="F607" i="3" s="1"/>
  <c r="AR605" i="3"/>
  <c r="AS606" i="3"/>
  <c r="AE212" i="3"/>
  <c r="R213" i="3"/>
  <c r="S213" i="3" s="1"/>
  <c r="G602" i="1"/>
  <c r="H601" i="1"/>
  <c r="AS602" i="1"/>
  <c r="AR601" i="1"/>
  <c r="AV602" i="3" l="1"/>
  <c r="AT602" i="3"/>
  <c r="BR603" i="3"/>
  <c r="AU603" i="3"/>
  <c r="AV603" i="3" s="1"/>
  <c r="BR606" i="1"/>
  <c r="AU606" i="1"/>
  <c r="AV606" i="1" s="1"/>
  <c r="BB54" i="1" s="1"/>
  <c r="BO1386" i="1"/>
  <c r="BQ1385" i="1"/>
  <c r="AU1385" i="1" s="1"/>
  <c r="AV1385" i="1" s="1"/>
  <c r="BA119" i="1" s="1"/>
  <c r="BQ604" i="3"/>
  <c r="BO605" i="3"/>
  <c r="BO607" i="1"/>
  <c r="BQ607" i="1" s="1"/>
  <c r="AF212" i="3"/>
  <c r="G603" i="3"/>
  <c r="H603" i="3" s="1"/>
  <c r="T211" i="3"/>
  <c r="R214" i="3"/>
  <c r="S214" i="3" s="1"/>
  <c r="AE213" i="3"/>
  <c r="AR606" i="3"/>
  <c r="AS607" i="3"/>
  <c r="E608" i="3"/>
  <c r="F608" i="3" s="1"/>
  <c r="G603" i="1"/>
  <c r="H602" i="1"/>
  <c r="AS603" i="1"/>
  <c r="AR602" i="1"/>
  <c r="BR604" i="3" l="1"/>
  <c r="AU604" i="3"/>
  <c r="BK53" i="3"/>
  <c r="AW603" i="3"/>
  <c r="AT603" i="3"/>
  <c r="BJ53" i="3"/>
  <c r="AW602" i="3"/>
  <c r="BR607" i="1"/>
  <c r="AU607" i="1"/>
  <c r="AV607" i="1" s="1"/>
  <c r="BC54" i="1" s="1"/>
  <c r="BO1387" i="1"/>
  <c r="BQ1386" i="1"/>
  <c r="AU1386" i="1" s="1"/>
  <c r="AV1386" i="1" s="1"/>
  <c r="BB119" i="1" s="1"/>
  <c r="BQ605" i="3"/>
  <c r="BO606" i="3"/>
  <c r="BO608" i="1"/>
  <c r="BQ608" i="1" s="1"/>
  <c r="AF213" i="3"/>
  <c r="G604" i="3"/>
  <c r="H604" i="3" s="1"/>
  <c r="T212" i="3"/>
  <c r="E609" i="3"/>
  <c r="F609" i="3" s="1"/>
  <c r="AR607" i="3"/>
  <c r="AS608" i="3"/>
  <c r="AE214" i="3"/>
  <c r="R215" i="3"/>
  <c r="S215" i="3" s="1"/>
  <c r="G604" i="1"/>
  <c r="H603" i="1"/>
  <c r="AS604" i="1"/>
  <c r="AR603" i="1"/>
  <c r="BL53" i="3" l="1"/>
  <c r="BM53" i="3"/>
  <c r="AP54" i="3" s="1"/>
  <c r="BR605" i="3"/>
  <c r="AU605" i="3"/>
  <c r="AV605" i="3" s="1"/>
  <c r="AT604" i="3"/>
  <c r="AV604" i="3"/>
  <c r="BR608" i="1"/>
  <c r="AU608" i="1"/>
  <c r="AV608" i="1" s="1"/>
  <c r="BD54" i="1" s="1"/>
  <c r="BQ1387" i="1"/>
  <c r="AU1387" i="1" s="1"/>
  <c r="AV1387" i="1" s="1"/>
  <c r="BC119" i="1" s="1"/>
  <c r="BO1388" i="1"/>
  <c r="BQ606" i="3"/>
  <c r="BO607" i="3"/>
  <c r="BO609" i="1"/>
  <c r="BQ609" i="1" s="1"/>
  <c r="AF214" i="3"/>
  <c r="G605" i="3"/>
  <c r="H605" i="3" s="1"/>
  <c r="T213" i="3"/>
  <c r="E610" i="3"/>
  <c r="F610" i="3" s="1"/>
  <c r="R216" i="3"/>
  <c r="S216" i="3" s="1"/>
  <c r="AE215" i="3"/>
  <c r="AR608" i="3"/>
  <c r="AS609" i="3"/>
  <c r="G605" i="1"/>
  <c r="H604" i="1"/>
  <c r="AS605" i="1"/>
  <c r="AR604" i="1"/>
  <c r="AZ54" i="3" l="1"/>
  <c r="AW604" i="3"/>
  <c r="AT605" i="3"/>
  <c r="AT606" i="3" s="1"/>
  <c r="BA54" i="3"/>
  <c r="AW605" i="3"/>
  <c r="BR606" i="3"/>
  <c r="AU606" i="3"/>
  <c r="AV606" i="3" s="1"/>
  <c r="BR609" i="1"/>
  <c r="AU609" i="1"/>
  <c r="AV609" i="1" s="1"/>
  <c r="BE54" i="1" s="1"/>
  <c r="BO1389" i="1"/>
  <c r="BQ1388" i="1"/>
  <c r="AU1388" i="1" s="1"/>
  <c r="AV1388" i="1" s="1"/>
  <c r="BD119" i="1" s="1"/>
  <c r="BQ607" i="3"/>
  <c r="BO608" i="3"/>
  <c r="BO610" i="1"/>
  <c r="BQ610" i="1" s="1"/>
  <c r="AF215" i="3"/>
  <c r="G606" i="3"/>
  <c r="H606" i="3" s="1"/>
  <c r="T214" i="3"/>
  <c r="AR609" i="3"/>
  <c r="AS610" i="3"/>
  <c r="AE216" i="3"/>
  <c r="R217" i="3"/>
  <c r="S217" i="3" s="1"/>
  <c r="E611" i="3"/>
  <c r="F611" i="3" s="1"/>
  <c r="G606" i="1"/>
  <c r="H605" i="1"/>
  <c r="AS606" i="1"/>
  <c r="AR605" i="1"/>
  <c r="BR607" i="3" l="1"/>
  <c r="AU607" i="3"/>
  <c r="AV607" i="3" s="1"/>
  <c r="AT607" i="3"/>
  <c r="BB54" i="3"/>
  <c r="AW606" i="3"/>
  <c r="BR610" i="1"/>
  <c r="AU610" i="1"/>
  <c r="AV610" i="1" s="1"/>
  <c r="BF54" i="1" s="1"/>
  <c r="BQ1389" i="1"/>
  <c r="AU1389" i="1" s="1"/>
  <c r="AV1389" i="1" s="1"/>
  <c r="BE119" i="1" s="1"/>
  <c r="BO1390" i="1"/>
  <c r="BQ608" i="3"/>
  <c r="BO609" i="3"/>
  <c r="BO611" i="1"/>
  <c r="BQ611" i="1" s="1"/>
  <c r="AF216" i="3"/>
  <c r="G607" i="3"/>
  <c r="H607" i="3" s="1"/>
  <c r="T215" i="3"/>
  <c r="AS611" i="3"/>
  <c r="AR610" i="3"/>
  <c r="E612" i="3"/>
  <c r="F612" i="3" s="1"/>
  <c r="R218" i="3"/>
  <c r="S218" i="3" s="1"/>
  <c r="AE217" i="3"/>
  <c r="G607" i="1"/>
  <c r="H606" i="1"/>
  <c r="AS607" i="1"/>
  <c r="AR606" i="1"/>
  <c r="BC54" i="3" l="1"/>
  <c r="AW607" i="3"/>
  <c r="BR608" i="3"/>
  <c r="AU608" i="3"/>
  <c r="BR611" i="1"/>
  <c r="AU611" i="1"/>
  <c r="AV611" i="1" s="1"/>
  <c r="BG54" i="1" s="1"/>
  <c r="BO1391" i="1"/>
  <c r="BQ1390" i="1"/>
  <c r="AU1390" i="1" s="1"/>
  <c r="AV1390" i="1" s="1"/>
  <c r="BF119" i="1" s="1"/>
  <c r="BQ609" i="3"/>
  <c r="BO610" i="3"/>
  <c r="BO612" i="1"/>
  <c r="BQ612" i="1" s="1"/>
  <c r="AF217" i="3"/>
  <c r="G608" i="3"/>
  <c r="H608" i="3" s="1"/>
  <c r="T216" i="3"/>
  <c r="E613" i="3"/>
  <c r="F613" i="3" s="1"/>
  <c r="AR611" i="3"/>
  <c r="AS612" i="3"/>
  <c r="AE218" i="3"/>
  <c r="R219" i="3"/>
  <c r="S219" i="3" s="1"/>
  <c r="G608" i="1"/>
  <c r="H607" i="1"/>
  <c r="AS608" i="1"/>
  <c r="AR607" i="1"/>
  <c r="AV608" i="3" l="1"/>
  <c r="AT608" i="3"/>
  <c r="AT609" i="3" s="1"/>
  <c r="BR609" i="3"/>
  <c r="AU609" i="3"/>
  <c r="AV609" i="3" s="1"/>
  <c r="BR612" i="1"/>
  <c r="AU612" i="1"/>
  <c r="AV612" i="1" s="1"/>
  <c r="BH54" i="1" s="1"/>
  <c r="BO1392" i="1"/>
  <c r="BQ1391" i="1"/>
  <c r="AU1391" i="1" s="1"/>
  <c r="AV1391" i="1" s="1"/>
  <c r="BG119" i="1" s="1"/>
  <c r="BQ610" i="3"/>
  <c r="BO611" i="3"/>
  <c r="BO613" i="1"/>
  <c r="BQ613" i="1" s="1"/>
  <c r="AF218" i="3"/>
  <c r="G609" i="3"/>
  <c r="H609" i="3" s="1"/>
  <c r="T217" i="3"/>
  <c r="AR612" i="3"/>
  <c r="AS613" i="3"/>
  <c r="R220" i="3"/>
  <c r="S220" i="3" s="1"/>
  <c r="AE219" i="3"/>
  <c r="E614" i="3"/>
  <c r="F614" i="3" s="1"/>
  <c r="G609" i="1"/>
  <c r="H608" i="1"/>
  <c r="AS609" i="1"/>
  <c r="AR608" i="1"/>
  <c r="BE54" i="3" l="1"/>
  <c r="AW609" i="3"/>
  <c r="BD54" i="3"/>
  <c r="AW608" i="3"/>
  <c r="BR610" i="3"/>
  <c r="AU610" i="3"/>
  <c r="AV610" i="3" s="1"/>
  <c r="BR613" i="1"/>
  <c r="AU613" i="1"/>
  <c r="AV613" i="1" s="1"/>
  <c r="BI54" i="1" s="1"/>
  <c r="BO1393" i="1"/>
  <c r="BQ1392" i="1"/>
  <c r="AU1392" i="1" s="1"/>
  <c r="AV1392" i="1" s="1"/>
  <c r="BH119" i="1" s="1"/>
  <c r="BQ611" i="3"/>
  <c r="BO612" i="3"/>
  <c r="BO614" i="1"/>
  <c r="BQ614" i="1" s="1"/>
  <c r="AF219" i="3"/>
  <c r="G610" i="3"/>
  <c r="H610" i="3" s="1"/>
  <c r="T218" i="3"/>
  <c r="AR613" i="3"/>
  <c r="AS614" i="3"/>
  <c r="E615" i="3"/>
  <c r="F615" i="3" s="1"/>
  <c r="AE220" i="3"/>
  <c r="R221" i="3"/>
  <c r="S221" i="3" s="1"/>
  <c r="G610" i="1"/>
  <c r="H609" i="1"/>
  <c r="AS610" i="1"/>
  <c r="AR609" i="1"/>
  <c r="BF54" i="3" l="1"/>
  <c r="AW610" i="3"/>
  <c r="BR611" i="3"/>
  <c r="AU611" i="3"/>
  <c r="AV611" i="3" s="1"/>
  <c r="AT610" i="3"/>
  <c r="AT611" i="3" s="1"/>
  <c r="BR614" i="1"/>
  <c r="AU614" i="1"/>
  <c r="AV614" i="1" s="1"/>
  <c r="BJ54" i="1" s="1"/>
  <c r="BO1394" i="1"/>
  <c r="BQ1393" i="1"/>
  <c r="AU1393" i="1" s="1"/>
  <c r="AV1393" i="1" s="1"/>
  <c r="BI119" i="1" s="1"/>
  <c r="BQ612" i="3"/>
  <c r="BO613" i="3"/>
  <c r="BO615" i="1"/>
  <c r="BQ615" i="1" s="1"/>
  <c r="AF220" i="3"/>
  <c r="G611" i="3"/>
  <c r="H611" i="3" s="1"/>
  <c r="T219" i="3"/>
  <c r="AR614" i="3"/>
  <c r="AS615" i="3"/>
  <c r="E616" i="3"/>
  <c r="F616" i="3" s="1"/>
  <c r="R222" i="3"/>
  <c r="S222" i="3" s="1"/>
  <c r="AE221" i="3"/>
  <c r="G611" i="1"/>
  <c r="H610" i="1"/>
  <c r="AS611" i="1"/>
  <c r="AR610" i="1"/>
  <c r="BR612" i="3" l="1"/>
  <c r="AU612" i="3"/>
  <c r="BG54" i="3"/>
  <c r="AW611" i="3"/>
  <c r="BR615" i="1"/>
  <c r="AU615" i="1"/>
  <c r="AV615" i="1" s="1"/>
  <c r="BK54" i="1" s="1"/>
  <c r="BL54" i="1" s="1"/>
  <c r="BO1395" i="1"/>
  <c r="BQ1394" i="1"/>
  <c r="AU1394" i="1" s="1"/>
  <c r="AV1394" i="1" s="1"/>
  <c r="BJ119" i="1" s="1"/>
  <c r="BQ613" i="3"/>
  <c r="BO614" i="3"/>
  <c r="BO616" i="1"/>
  <c r="BQ616" i="1" s="1"/>
  <c r="AF221" i="3"/>
  <c r="G612" i="3"/>
  <c r="H612" i="3" s="1"/>
  <c r="T220" i="3"/>
  <c r="E617" i="3"/>
  <c r="F617" i="3" s="1"/>
  <c r="AS616" i="3"/>
  <c r="AR615" i="3"/>
  <c r="AE222" i="3"/>
  <c r="R223" i="3"/>
  <c r="S223" i="3" s="1"/>
  <c r="G612" i="1"/>
  <c r="H611" i="1"/>
  <c r="AS612" i="1"/>
  <c r="AR611" i="1"/>
  <c r="AT612" i="3" l="1"/>
  <c r="AV612" i="3"/>
  <c r="BR613" i="3"/>
  <c r="AU613" i="3"/>
  <c r="AV613" i="3" s="1"/>
  <c r="BR616" i="1"/>
  <c r="AU616" i="1"/>
  <c r="AV616" i="1" s="1"/>
  <c r="AZ55" i="1" s="1"/>
  <c r="BO1396" i="1"/>
  <c r="BQ1395" i="1"/>
  <c r="AU1395" i="1" s="1"/>
  <c r="AV1395" i="1" s="1"/>
  <c r="BK119" i="1" s="1"/>
  <c r="BL119" i="1" s="1"/>
  <c r="BQ614" i="3"/>
  <c r="BO615" i="3"/>
  <c r="BO617" i="1"/>
  <c r="BQ617" i="1" s="1"/>
  <c r="AF222" i="3"/>
  <c r="G613" i="3"/>
  <c r="H613" i="3" s="1"/>
  <c r="T221" i="3"/>
  <c r="AR616" i="3"/>
  <c r="AS617" i="3"/>
  <c r="E618" i="3"/>
  <c r="F618" i="3" s="1"/>
  <c r="R224" i="3"/>
  <c r="S224" i="3" s="1"/>
  <c r="AE223" i="3"/>
  <c r="G613" i="1"/>
  <c r="H612" i="1"/>
  <c r="AS613" i="1"/>
  <c r="AR612" i="1"/>
  <c r="BI54" i="3" l="1"/>
  <c r="AW613" i="3"/>
  <c r="BR614" i="3"/>
  <c r="AU614" i="3"/>
  <c r="BH54" i="3"/>
  <c r="AW612" i="3"/>
  <c r="AT613" i="3"/>
  <c r="BR617" i="1"/>
  <c r="AU617" i="1"/>
  <c r="AV617" i="1" s="1"/>
  <c r="BA55" i="1" s="1"/>
  <c r="BO1397" i="1"/>
  <c r="BQ1396" i="1"/>
  <c r="AU1396" i="1" s="1"/>
  <c r="AV1396" i="1" s="1"/>
  <c r="AZ120" i="1" s="1"/>
  <c r="BQ615" i="3"/>
  <c r="BO616" i="3"/>
  <c r="BO618" i="1"/>
  <c r="BQ618" i="1" s="1"/>
  <c r="AF223" i="3"/>
  <c r="G614" i="3"/>
  <c r="H614" i="3" s="1"/>
  <c r="T222" i="3"/>
  <c r="AE224" i="3"/>
  <c r="R225" i="3"/>
  <c r="S225" i="3" s="1"/>
  <c r="E619" i="3"/>
  <c r="F619" i="3" s="1"/>
  <c r="AR617" i="3"/>
  <c r="AS618" i="3"/>
  <c r="G614" i="1"/>
  <c r="H613" i="1"/>
  <c r="AS614" i="1"/>
  <c r="AR613" i="1"/>
  <c r="BR615" i="3" l="1"/>
  <c r="AU615" i="3"/>
  <c r="AV615" i="3" s="1"/>
  <c r="AV614" i="3"/>
  <c r="AT614" i="3"/>
  <c r="AT615" i="3" s="1"/>
  <c r="BR618" i="1"/>
  <c r="AU618" i="1"/>
  <c r="AV618" i="1" s="1"/>
  <c r="BB55" i="1" s="1"/>
  <c r="BO1398" i="1"/>
  <c r="BQ1397" i="1"/>
  <c r="AU1397" i="1" s="1"/>
  <c r="AV1397" i="1" s="1"/>
  <c r="BA120" i="1" s="1"/>
  <c r="BQ616" i="3"/>
  <c r="BO617" i="3"/>
  <c r="BO619" i="1"/>
  <c r="BQ619" i="1" s="1"/>
  <c r="AF224" i="3"/>
  <c r="G615" i="3"/>
  <c r="H615" i="3" s="1"/>
  <c r="T223" i="3"/>
  <c r="E620" i="3"/>
  <c r="F620" i="3" s="1"/>
  <c r="R226" i="3"/>
  <c r="S226" i="3" s="1"/>
  <c r="AE225" i="3"/>
  <c r="AR618" i="3"/>
  <c r="AS619" i="3"/>
  <c r="G615" i="1"/>
  <c r="H614" i="1"/>
  <c r="AS615" i="1"/>
  <c r="AR614" i="1"/>
  <c r="BR616" i="3" l="1"/>
  <c r="AU616" i="3"/>
  <c r="AV616" i="3" s="1"/>
  <c r="AT616" i="3"/>
  <c r="BJ54" i="3"/>
  <c r="AW614" i="3"/>
  <c r="BK54" i="3"/>
  <c r="AW615" i="3"/>
  <c r="BR619" i="1"/>
  <c r="AU619" i="1"/>
  <c r="AV619" i="1" s="1"/>
  <c r="BC55" i="1" s="1"/>
  <c r="BO1399" i="1"/>
  <c r="BQ1398" i="1"/>
  <c r="AU1398" i="1" s="1"/>
  <c r="AV1398" i="1" s="1"/>
  <c r="BB120" i="1" s="1"/>
  <c r="BQ617" i="3"/>
  <c r="BO618" i="3"/>
  <c r="BO620" i="1"/>
  <c r="BQ620" i="1" s="1"/>
  <c r="AF225" i="3"/>
  <c r="G616" i="3"/>
  <c r="H616" i="3" s="1"/>
  <c r="T224" i="3"/>
  <c r="AE226" i="3"/>
  <c r="R227" i="3"/>
  <c r="S227" i="3" s="1"/>
  <c r="AR619" i="3"/>
  <c r="AS620" i="3"/>
  <c r="E621" i="3"/>
  <c r="F621" i="3" s="1"/>
  <c r="G616" i="1"/>
  <c r="H615" i="1"/>
  <c r="AS616" i="1"/>
  <c r="AR615" i="1"/>
  <c r="BL54" i="3" l="1"/>
  <c r="BR617" i="3"/>
  <c r="AU617" i="3"/>
  <c r="AV617" i="3" s="1"/>
  <c r="BM54" i="3"/>
  <c r="AP55" i="3" s="1"/>
  <c r="AZ55" i="3"/>
  <c r="AW616" i="3"/>
  <c r="BR620" i="1"/>
  <c r="AU620" i="1"/>
  <c r="AV620" i="1" s="1"/>
  <c r="BD55" i="1" s="1"/>
  <c r="BQ1399" i="1"/>
  <c r="AU1399" i="1" s="1"/>
  <c r="AV1399" i="1" s="1"/>
  <c r="BC120" i="1" s="1"/>
  <c r="BO1400" i="1"/>
  <c r="BQ618" i="3"/>
  <c r="BO619" i="3"/>
  <c r="BO621" i="1"/>
  <c r="BQ621" i="1" s="1"/>
  <c r="AF226" i="3"/>
  <c r="G617" i="3"/>
  <c r="H617" i="3" s="1"/>
  <c r="T225" i="3"/>
  <c r="R228" i="3"/>
  <c r="S228" i="3" s="1"/>
  <c r="AE227" i="3"/>
  <c r="E622" i="3"/>
  <c r="F622" i="3" s="1"/>
  <c r="AR620" i="3"/>
  <c r="AS621" i="3"/>
  <c r="G617" i="1"/>
  <c r="H616" i="1"/>
  <c r="AS617" i="1"/>
  <c r="AR616" i="1"/>
  <c r="BR618" i="3" l="1"/>
  <c r="AU618" i="3"/>
  <c r="BA55" i="3"/>
  <c r="AW617" i="3"/>
  <c r="AT617" i="3"/>
  <c r="BR621" i="1"/>
  <c r="AU621" i="1"/>
  <c r="AV621" i="1" s="1"/>
  <c r="BE55" i="1" s="1"/>
  <c r="BO1401" i="1"/>
  <c r="BQ1400" i="1"/>
  <c r="AU1400" i="1" s="1"/>
  <c r="AV1400" i="1" s="1"/>
  <c r="BD120" i="1" s="1"/>
  <c r="BQ619" i="3"/>
  <c r="BO620" i="3"/>
  <c r="BO622" i="1"/>
  <c r="BQ622" i="1" s="1"/>
  <c r="AF227" i="3"/>
  <c r="G618" i="3"/>
  <c r="H618" i="3" s="1"/>
  <c r="T226" i="3"/>
  <c r="AE228" i="3"/>
  <c r="R229" i="3"/>
  <c r="S229" i="3" s="1"/>
  <c r="AR621" i="3"/>
  <c r="AS622" i="3"/>
  <c r="E623" i="3"/>
  <c r="F623" i="3" s="1"/>
  <c r="G618" i="1"/>
  <c r="H617" i="1"/>
  <c r="AS618" i="1"/>
  <c r="AR617" i="1"/>
  <c r="BR619" i="3" l="1"/>
  <c r="AU619" i="3"/>
  <c r="AV619" i="3" s="1"/>
  <c r="AV618" i="3"/>
  <c r="AT618" i="3"/>
  <c r="BR622" i="1"/>
  <c r="AU622" i="1"/>
  <c r="AV622" i="1" s="1"/>
  <c r="BF55" i="1" s="1"/>
  <c r="BO1402" i="1"/>
  <c r="BQ1401" i="1"/>
  <c r="AU1401" i="1" s="1"/>
  <c r="AV1401" i="1" s="1"/>
  <c r="BE120" i="1" s="1"/>
  <c r="BQ620" i="3"/>
  <c r="BO621" i="3"/>
  <c r="BO623" i="1"/>
  <c r="BQ623" i="1" s="1"/>
  <c r="AF228" i="3"/>
  <c r="G619" i="3"/>
  <c r="H619" i="3" s="1"/>
  <c r="T227" i="3"/>
  <c r="AR622" i="3"/>
  <c r="AS623" i="3"/>
  <c r="R230" i="3"/>
  <c r="S230" i="3" s="1"/>
  <c r="AE229" i="3"/>
  <c r="E624" i="3"/>
  <c r="F624" i="3" s="1"/>
  <c r="G619" i="1"/>
  <c r="H618" i="1"/>
  <c r="AS619" i="1"/>
  <c r="AR618" i="1"/>
  <c r="BR620" i="3" l="1"/>
  <c r="AU620" i="3"/>
  <c r="AT619" i="3"/>
  <c r="BB55" i="3"/>
  <c r="AW618" i="3"/>
  <c r="BC55" i="3"/>
  <c r="AW619" i="3"/>
  <c r="BR623" i="1"/>
  <c r="AU623" i="1"/>
  <c r="AV623" i="1" s="1"/>
  <c r="BG55" i="1" s="1"/>
  <c r="BO1403" i="1"/>
  <c r="BQ1402" i="1"/>
  <c r="AU1402" i="1" s="1"/>
  <c r="AV1402" i="1" s="1"/>
  <c r="BF120" i="1" s="1"/>
  <c r="BQ621" i="3"/>
  <c r="BO622" i="3"/>
  <c r="BO624" i="1"/>
  <c r="BQ624" i="1" s="1"/>
  <c r="AF229" i="3"/>
  <c r="G620" i="3"/>
  <c r="H620" i="3" s="1"/>
  <c r="T228" i="3"/>
  <c r="AE230" i="3"/>
  <c r="R231" i="3"/>
  <c r="S231" i="3" s="1"/>
  <c r="E625" i="3"/>
  <c r="F625" i="3" s="1"/>
  <c r="AR623" i="3"/>
  <c r="AS624" i="3"/>
  <c r="G620" i="1"/>
  <c r="H619" i="1"/>
  <c r="AS620" i="1"/>
  <c r="AR619" i="1"/>
  <c r="BR621" i="3" l="1"/>
  <c r="AU621" i="3"/>
  <c r="AV621" i="3" s="1"/>
  <c r="AV620" i="3"/>
  <c r="AT620" i="3"/>
  <c r="AT621" i="3" s="1"/>
  <c r="BR624" i="1"/>
  <c r="AU624" i="1"/>
  <c r="AV624" i="1" s="1"/>
  <c r="BH55" i="1" s="1"/>
  <c r="BQ1403" i="1"/>
  <c r="AU1403" i="1" s="1"/>
  <c r="AV1403" i="1" s="1"/>
  <c r="BG120" i="1" s="1"/>
  <c r="BO1404" i="1"/>
  <c r="BQ622" i="3"/>
  <c r="BO623" i="3"/>
  <c r="BO625" i="1"/>
  <c r="BQ625" i="1" s="1"/>
  <c r="AF230" i="3"/>
  <c r="G621" i="3"/>
  <c r="H621" i="3" s="1"/>
  <c r="T229" i="3"/>
  <c r="AR624" i="3"/>
  <c r="AS625" i="3"/>
  <c r="R232" i="3"/>
  <c r="S232" i="3" s="1"/>
  <c r="AE231" i="3"/>
  <c r="E626" i="3"/>
  <c r="F626" i="3" s="1"/>
  <c r="G621" i="1"/>
  <c r="H620" i="1"/>
  <c r="AS621" i="1"/>
  <c r="AR620" i="1"/>
  <c r="BR622" i="3" l="1"/>
  <c r="AU622" i="3"/>
  <c r="BD55" i="3"/>
  <c r="AW620" i="3"/>
  <c r="BE55" i="3"/>
  <c r="AW621" i="3"/>
  <c r="BR625" i="1"/>
  <c r="AU625" i="1"/>
  <c r="AV625" i="1" s="1"/>
  <c r="BI55" i="1" s="1"/>
  <c r="BO1405" i="1"/>
  <c r="BQ1404" i="1"/>
  <c r="AU1404" i="1" s="1"/>
  <c r="AV1404" i="1" s="1"/>
  <c r="BH120" i="1" s="1"/>
  <c r="BQ623" i="3"/>
  <c r="BO624" i="3"/>
  <c r="BO626" i="1"/>
  <c r="BQ626" i="1" s="1"/>
  <c r="AF231" i="3"/>
  <c r="G622" i="3"/>
  <c r="H622" i="3" s="1"/>
  <c r="T230" i="3"/>
  <c r="AE232" i="3"/>
  <c r="R233" i="3"/>
  <c r="S233" i="3" s="1"/>
  <c r="E627" i="3"/>
  <c r="F627" i="3" s="1"/>
  <c r="AR625" i="3"/>
  <c r="AS626" i="3"/>
  <c r="G622" i="1"/>
  <c r="H621" i="1"/>
  <c r="AS622" i="1"/>
  <c r="AR621" i="1"/>
  <c r="BR623" i="3" l="1"/>
  <c r="AU623" i="3"/>
  <c r="AV623" i="3" s="1"/>
  <c r="AV622" i="3"/>
  <c r="AT622" i="3"/>
  <c r="AT623" i="3" s="1"/>
  <c r="BR626" i="1"/>
  <c r="AU626" i="1"/>
  <c r="AV626" i="1" s="1"/>
  <c r="BJ55" i="1" s="1"/>
  <c r="BQ1405" i="1"/>
  <c r="AU1405" i="1" s="1"/>
  <c r="AV1405" i="1" s="1"/>
  <c r="BI120" i="1" s="1"/>
  <c r="BO1406" i="1"/>
  <c r="BQ624" i="3"/>
  <c r="BO625" i="3"/>
  <c r="BO627" i="1"/>
  <c r="BQ627" i="1" s="1"/>
  <c r="AF232" i="3"/>
  <c r="G623" i="3"/>
  <c r="H623" i="3" s="1"/>
  <c r="T231" i="3"/>
  <c r="R234" i="3"/>
  <c r="S234" i="3" s="1"/>
  <c r="AE233" i="3"/>
  <c r="E628" i="3"/>
  <c r="F628" i="3" s="1"/>
  <c r="AS627" i="3"/>
  <c r="AR626" i="3"/>
  <c r="G623" i="1"/>
  <c r="H622" i="1"/>
  <c r="AS623" i="1"/>
  <c r="AR622" i="1"/>
  <c r="BR624" i="3" l="1"/>
  <c r="AU624" i="3"/>
  <c r="AV624" i="3" s="1"/>
  <c r="AT624" i="3"/>
  <c r="BF55" i="3"/>
  <c r="AW622" i="3"/>
  <c r="BG55" i="3"/>
  <c r="AW623" i="3"/>
  <c r="BR627" i="1"/>
  <c r="AU627" i="1"/>
  <c r="AV627" i="1" s="1"/>
  <c r="BK55" i="1" s="1"/>
  <c r="BL55" i="1" s="1"/>
  <c r="BO1407" i="1"/>
  <c r="BQ1406" i="1"/>
  <c r="AU1406" i="1" s="1"/>
  <c r="AV1406" i="1" s="1"/>
  <c r="BJ120" i="1" s="1"/>
  <c r="BQ625" i="3"/>
  <c r="BO626" i="3"/>
  <c r="BO628" i="1"/>
  <c r="BQ628" i="1" s="1"/>
  <c r="AF233" i="3"/>
  <c r="G624" i="3"/>
  <c r="H624" i="3" s="1"/>
  <c r="T232" i="3"/>
  <c r="AR627" i="3"/>
  <c r="AS628" i="3"/>
  <c r="E629" i="3"/>
  <c r="F629" i="3" s="1"/>
  <c r="AE234" i="3"/>
  <c r="R235" i="3"/>
  <c r="S235" i="3" s="1"/>
  <c r="G624" i="1"/>
  <c r="H623" i="1"/>
  <c r="AS624" i="1"/>
  <c r="AR623" i="1"/>
  <c r="BH55" i="3" l="1"/>
  <c r="AW624" i="3"/>
  <c r="BR625" i="3"/>
  <c r="AU625" i="3"/>
  <c r="AV625" i="3" s="1"/>
  <c r="BR628" i="1"/>
  <c r="AU628" i="1"/>
  <c r="AV628" i="1" s="1"/>
  <c r="AZ56" i="1" s="1"/>
  <c r="BO1408" i="1"/>
  <c r="BQ1407" i="1"/>
  <c r="AU1407" i="1" s="1"/>
  <c r="AV1407" i="1" s="1"/>
  <c r="BK120" i="1" s="1"/>
  <c r="BL120" i="1" s="1"/>
  <c r="BQ626" i="3"/>
  <c r="BO627" i="3"/>
  <c r="BO629" i="1"/>
  <c r="BQ629" i="1" s="1"/>
  <c r="AF234" i="3"/>
  <c r="G625" i="3"/>
  <c r="H625" i="3" s="1"/>
  <c r="T233" i="3"/>
  <c r="E630" i="3"/>
  <c r="F630" i="3" s="1"/>
  <c r="R236" i="3"/>
  <c r="S236" i="3" s="1"/>
  <c r="AE235" i="3"/>
  <c r="AR628" i="3"/>
  <c r="AS629" i="3"/>
  <c r="G625" i="1"/>
  <c r="H624" i="1"/>
  <c r="AS625" i="1"/>
  <c r="AR624" i="1"/>
  <c r="BI55" i="3" l="1"/>
  <c r="AW625" i="3"/>
  <c r="BR626" i="3"/>
  <c r="AU626" i="3"/>
  <c r="AT625" i="3"/>
  <c r="BR629" i="1"/>
  <c r="AU629" i="1"/>
  <c r="AV629" i="1" s="1"/>
  <c r="BA56" i="1" s="1"/>
  <c r="BO1409" i="1"/>
  <c r="BQ1408" i="1"/>
  <c r="AU1408" i="1" s="1"/>
  <c r="AV1408" i="1" s="1"/>
  <c r="AZ121" i="1" s="1"/>
  <c r="BQ627" i="3"/>
  <c r="BO628" i="3"/>
  <c r="BO630" i="1"/>
  <c r="BQ630" i="1" s="1"/>
  <c r="AF235" i="3"/>
  <c r="G626" i="3"/>
  <c r="H626" i="3" s="1"/>
  <c r="T234" i="3"/>
  <c r="AE236" i="3"/>
  <c r="R237" i="3"/>
  <c r="S237" i="3" s="1"/>
  <c r="AR629" i="3"/>
  <c r="AS630" i="3"/>
  <c r="E631" i="3"/>
  <c r="F631" i="3" s="1"/>
  <c r="G626" i="1"/>
  <c r="H625" i="1"/>
  <c r="AS626" i="1"/>
  <c r="AR625" i="1"/>
  <c r="BR627" i="3" l="1"/>
  <c r="AU627" i="3"/>
  <c r="AV627" i="3" s="1"/>
  <c r="AT626" i="3"/>
  <c r="AV626" i="3"/>
  <c r="BR630" i="1"/>
  <c r="AU630" i="1"/>
  <c r="AV630" i="1" s="1"/>
  <c r="BB56" i="1" s="1"/>
  <c r="BO1410" i="1"/>
  <c r="BQ1409" i="1"/>
  <c r="AU1409" i="1" s="1"/>
  <c r="AV1409" i="1" s="1"/>
  <c r="BA121" i="1" s="1"/>
  <c r="BQ628" i="3"/>
  <c r="BO629" i="3"/>
  <c r="BO631" i="1"/>
  <c r="BQ631" i="1" s="1"/>
  <c r="AF236" i="3"/>
  <c r="G627" i="3"/>
  <c r="H627" i="3" s="1"/>
  <c r="T235" i="3"/>
  <c r="AS631" i="3"/>
  <c r="AR630" i="3"/>
  <c r="R238" i="3"/>
  <c r="S238" i="3" s="1"/>
  <c r="AE237" i="3"/>
  <c r="E632" i="3"/>
  <c r="F632" i="3" s="1"/>
  <c r="G627" i="1"/>
  <c r="H626" i="1"/>
  <c r="AS627" i="1"/>
  <c r="AR626" i="1"/>
  <c r="AT627" i="3" l="1"/>
  <c r="BK55" i="3"/>
  <c r="AW627" i="3"/>
  <c r="BR628" i="3"/>
  <c r="AU628" i="3"/>
  <c r="AV628" i="3" s="1"/>
  <c r="BJ55" i="3"/>
  <c r="AW626" i="3"/>
  <c r="BR631" i="1"/>
  <c r="AU631" i="1"/>
  <c r="AV631" i="1" s="1"/>
  <c r="BC56" i="1" s="1"/>
  <c r="BO1411" i="1"/>
  <c r="BQ1410" i="1"/>
  <c r="AU1410" i="1" s="1"/>
  <c r="AV1410" i="1" s="1"/>
  <c r="BB121" i="1" s="1"/>
  <c r="BQ629" i="3"/>
  <c r="BO630" i="3"/>
  <c r="BO632" i="1"/>
  <c r="BQ632" i="1" s="1"/>
  <c r="AF237" i="3"/>
  <c r="G628" i="3"/>
  <c r="H628" i="3" s="1"/>
  <c r="T236" i="3"/>
  <c r="AR631" i="3"/>
  <c r="AS632" i="3"/>
  <c r="E633" i="3"/>
  <c r="F633" i="3" s="1"/>
  <c r="AE238" i="3"/>
  <c r="R239" i="3"/>
  <c r="S239" i="3" s="1"/>
  <c r="G628" i="1"/>
  <c r="H627" i="1"/>
  <c r="AS628" i="1"/>
  <c r="AR627" i="1"/>
  <c r="BM55" i="3" l="1"/>
  <c r="AP56" i="3" s="1"/>
  <c r="AZ56" i="3"/>
  <c r="AW628" i="3"/>
  <c r="BR629" i="3"/>
  <c r="AU629" i="3"/>
  <c r="AV629" i="3" s="1"/>
  <c r="BL55" i="3"/>
  <c r="AT628" i="3"/>
  <c r="AT629" i="3" s="1"/>
  <c r="BR632" i="1"/>
  <c r="AU632" i="1"/>
  <c r="AV632" i="1" s="1"/>
  <c r="BD56" i="1" s="1"/>
  <c r="BO1412" i="1"/>
  <c r="BQ1411" i="1"/>
  <c r="AU1411" i="1" s="1"/>
  <c r="AV1411" i="1" s="1"/>
  <c r="BC121" i="1" s="1"/>
  <c r="BQ630" i="3"/>
  <c r="BO631" i="3"/>
  <c r="BO633" i="1"/>
  <c r="BQ633" i="1" s="1"/>
  <c r="AF238" i="3"/>
  <c r="G629" i="3"/>
  <c r="H629" i="3" s="1"/>
  <c r="T237" i="3"/>
  <c r="R240" i="3"/>
  <c r="S240" i="3" s="1"/>
  <c r="AE239" i="3"/>
  <c r="AR632" i="3"/>
  <c r="AS633" i="3"/>
  <c r="E634" i="3"/>
  <c r="F634" i="3" s="1"/>
  <c r="G629" i="1"/>
  <c r="H628" i="1"/>
  <c r="AS629" i="1"/>
  <c r="AR628" i="1"/>
  <c r="BA56" i="3" l="1"/>
  <c r="AW629" i="3"/>
  <c r="BR630" i="3"/>
  <c r="AU630" i="3"/>
  <c r="BR633" i="1"/>
  <c r="AU633" i="1"/>
  <c r="AV633" i="1" s="1"/>
  <c r="BE56" i="1" s="1"/>
  <c r="BO1413" i="1"/>
  <c r="BQ1412" i="1"/>
  <c r="AU1412" i="1" s="1"/>
  <c r="AV1412" i="1" s="1"/>
  <c r="BD121" i="1" s="1"/>
  <c r="BQ631" i="3"/>
  <c r="BO632" i="3"/>
  <c r="BO634" i="1"/>
  <c r="BQ634" i="1" s="1"/>
  <c r="AF239" i="3"/>
  <c r="G630" i="3"/>
  <c r="H630" i="3" s="1"/>
  <c r="T238" i="3"/>
  <c r="E635" i="3"/>
  <c r="F635" i="3" s="1"/>
  <c r="AR633" i="3"/>
  <c r="AS634" i="3"/>
  <c r="AE240" i="3"/>
  <c r="R241" i="3"/>
  <c r="S241" i="3" s="1"/>
  <c r="G630" i="1"/>
  <c r="H629" i="1"/>
  <c r="AS630" i="1"/>
  <c r="AR629" i="1"/>
  <c r="BR631" i="3" l="1"/>
  <c r="AU631" i="3"/>
  <c r="AV631" i="3" s="1"/>
  <c r="AV630" i="3"/>
  <c r="AT630" i="3"/>
  <c r="AT631" i="3" s="1"/>
  <c r="BR634" i="1"/>
  <c r="AU634" i="1"/>
  <c r="AV634" i="1" s="1"/>
  <c r="BF56" i="1" s="1"/>
  <c r="BO1414" i="1"/>
  <c r="BQ1413" i="1"/>
  <c r="AU1413" i="1" s="1"/>
  <c r="AV1413" i="1" s="1"/>
  <c r="BE121" i="1" s="1"/>
  <c r="BQ632" i="3"/>
  <c r="BO633" i="3"/>
  <c r="BO635" i="1"/>
  <c r="BQ635" i="1" s="1"/>
  <c r="AF240" i="3"/>
  <c r="G631" i="3"/>
  <c r="H631" i="3" s="1"/>
  <c r="T239" i="3"/>
  <c r="E636" i="3"/>
  <c r="F636" i="3" s="1"/>
  <c r="R242" i="3"/>
  <c r="S242" i="3" s="1"/>
  <c r="AE241" i="3"/>
  <c r="AS635" i="3"/>
  <c r="AR634" i="3"/>
  <c r="G631" i="1"/>
  <c r="H630" i="1"/>
  <c r="AS631" i="1"/>
  <c r="AR630" i="1"/>
  <c r="BB56" i="3" l="1"/>
  <c r="AW630" i="3"/>
  <c r="BR632" i="3"/>
  <c r="AU632" i="3"/>
  <c r="AV632" i="3" s="1"/>
  <c r="BC56" i="3"/>
  <c r="AW631" i="3"/>
  <c r="BR635" i="1"/>
  <c r="AU635" i="1"/>
  <c r="AV635" i="1" s="1"/>
  <c r="BG56" i="1" s="1"/>
  <c r="BO1415" i="1"/>
  <c r="BQ1414" i="1"/>
  <c r="AU1414" i="1" s="1"/>
  <c r="AV1414" i="1" s="1"/>
  <c r="BF121" i="1" s="1"/>
  <c r="BQ633" i="3"/>
  <c r="BO634" i="3"/>
  <c r="BO636" i="1"/>
  <c r="BQ636" i="1" s="1"/>
  <c r="AF241" i="3"/>
  <c r="G632" i="3"/>
  <c r="H632" i="3" s="1"/>
  <c r="T240" i="3"/>
  <c r="E637" i="3"/>
  <c r="F637" i="3" s="1"/>
  <c r="AR635" i="3"/>
  <c r="AS636" i="3"/>
  <c r="AE242" i="3"/>
  <c r="R243" i="3"/>
  <c r="S243" i="3" s="1"/>
  <c r="G632" i="1"/>
  <c r="H631" i="1"/>
  <c r="AS632" i="1"/>
  <c r="AR631" i="1"/>
  <c r="BD56" i="3" l="1"/>
  <c r="AW632" i="3"/>
  <c r="BR633" i="3"/>
  <c r="AU633" i="3"/>
  <c r="AV633" i="3" s="1"/>
  <c r="AT632" i="3"/>
  <c r="BR636" i="1"/>
  <c r="AU636" i="1"/>
  <c r="AV636" i="1" s="1"/>
  <c r="BH56" i="1" s="1"/>
  <c r="BO1416" i="1"/>
  <c r="BQ1415" i="1"/>
  <c r="AU1415" i="1" s="1"/>
  <c r="AV1415" i="1" s="1"/>
  <c r="BG121" i="1" s="1"/>
  <c r="BQ634" i="3"/>
  <c r="BO635" i="3"/>
  <c r="BO637" i="1"/>
  <c r="BQ637" i="1" s="1"/>
  <c r="AF242" i="3"/>
  <c r="G633" i="3"/>
  <c r="H633" i="3" s="1"/>
  <c r="T241" i="3"/>
  <c r="AR636" i="3"/>
  <c r="AS637" i="3"/>
  <c r="R244" i="3"/>
  <c r="S244" i="3" s="1"/>
  <c r="AE243" i="3"/>
  <c r="E638" i="3"/>
  <c r="F638" i="3" s="1"/>
  <c r="G633" i="1"/>
  <c r="H632" i="1"/>
  <c r="AS633" i="1"/>
  <c r="AR632" i="1"/>
  <c r="BE56" i="3" l="1"/>
  <c r="AW633" i="3"/>
  <c r="AT633" i="3"/>
  <c r="BR634" i="3"/>
  <c r="AU634" i="3"/>
  <c r="BR637" i="1"/>
  <c r="AU637" i="1"/>
  <c r="AV637" i="1" s="1"/>
  <c r="BI56" i="1" s="1"/>
  <c r="BO1417" i="1"/>
  <c r="BQ1416" i="1"/>
  <c r="AU1416" i="1" s="1"/>
  <c r="AV1416" i="1" s="1"/>
  <c r="BH121" i="1" s="1"/>
  <c r="BQ635" i="3"/>
  <c r="BO636" i="3"/>
  <c r="BO638" i="1"/>
  <c r="BQ638" i="1" s="1"/>
  <c r="AF243" i="3"/>
  <c r="G634" i="3"/>
  <c r="H634" i="3" s="1"/>
  <c r="T242" i="3"/>
  <c r="AE244" i="3"/>
  <c r="R245" i="3"/>
  <c r="S245" i="3" s="1"/>
  <c r="E639" i="3"/>
  <c r="F639" i="3" s="1"/>
  <c r="AR637" i="3"/>
  <c r="AS638" i="3"/>
  <c r="G634" i="1"/>
  <c r="H633" i="1"/>
  <c r="AS634" i="1"/>
  <c r="AR633" i="1"/>
  <c r="AV634" i="3" l="1"/>
  <c r="AT634" i="3"/>
  <c r="AT635" i="3" s="1"/>
  <c r="BR635" i="3"/>
  <c r="AU635" i="3"/>
  <c r="AV635" i="3" s="1"/>
  <c r="BR638" i="1"/>
  <c r="AU638" i="1"/>
  <c r="AV638" i="1" s="1"/>
  <c r="BJ56" i="1" s="1"/>
  <c r="BO1418" i="1"/>
  <c r="BQ1417" i="1"/>
  <c r="AU1417" i="1" s="1"/>
  <c r="AV1417" i="1" s="1"/>
  <c r="BI121" i="1" s="1"/>
  <c r="BQ636" i="3"/>
  <c r="BO637" i="3"/>
  <c r="BO639" i="1"/>
  <c r="BQ639" i="1" s="1"/>
  <c r="AF244" i="3"/>
  <c r="G635" i="3"/>
  <c r="H635" i="3" s="1"/>
  <c r="T243" i="3"/>
  <c r="R246" i="3"/>
  <c r="S246" i="3" s="1"/>
  <c r="AE245" i="3"/>
  <c r="E640" i="3"/>
  <c r="F640" i="3" s="1"/>
  <c r="AS639" i="3"/>
  <c r="AR638" i="3"/>
  <c r="G635" i="1"/>
  <c r="H634" i="1"/>
  <c r="AS635" i="1"/>
  <c r="AR634" i="1"/>
  <c r="BG56" i="3" l="1"/>
  <c r="AW635" i="3"/>
  <c r="BR636" i="3"/>
  <c r="AU636" i="3"/>
  <c r="AV636" i="3" s="1"/>
  <c r="BF56" i="3"/>
  <c r="AW634" i="3"/>
  <c r="BR639" i="1"/>
  <c r="AU639" i="1"/>
  <c r="AV639" i="1" s="1"/>
  <c r="BK56" i="1" s="1"/>
  <c r="BL56" i="1" s="1"/>
  <c r="BO1419" i="1"/>
  <c r="BQ1418" i="1"/>
  <c r="AU1418" i="1" s="1"/>
  <c r="AV1418" i="1" s="1"/>
  <c r="BJ121" i="1" s="1"/>
  <c r="BQ637" i="3"/>
  <c r="BO638" i="3"/>
  <c r="BO640" i="1"/>
  <c r="BQ640" i="1" s="1"/>
  <c r="AF245" i="3"/>
  <c r="G636" i="3"/>
  <c r="H636" i="3" s="1"/>
  <c r="T244" i="3"/>
  <c r="AS640" i="3"/>
  <c r="AR639" i="3"/>
  <c r="AE246" i="3"/>
  <c r="R247" i="3"/>
  <c r="S247" i="3" s="1"/>
  <c r="E641" i="3"/>
  <c r="F641" i="3" s="1"/>
  <c r="G636" i="1"/>
  <c r="H635" i="1"/>
  <c r="AS636" i="1"/>
  <c r="AR635" i="1"/>
  <c r="AT636" i="3" l="1"/>
  <c r="BH56" i="3"/>
  <c r="AW636" i="3"/>
  <c r="BR637" i="3"/>
  <c r="AU637" i="3"/>
  <c r="AV637" i="3" s="1"/>
  <c r="BR640" i="1"/>
  <c r="AU640" i="1"/>
  <c r="AV640" i="1" s="1"/>
  <c r="AZ57" i="1" s="1"/>
  <c r="BQ1419" i="1"/>
  <c r="AU1419" i="1" s="1"/>
  <c r="AV1419" i="1" s="1"/>
  <c r="BK121" i="1" s="1"/>
  <c r="BL121" i="1" s="1"/>
  <c r="BO1420" i="1"/>
  <c r="BQ638" i="3"/>
  <c r="BO639" i="3"/>
  <c r="BO641" i="1"/>
  <c r="BQ641" i="1" s="1"/>
  <c r="AF246" i="3"/>
  <c r="G637" i="3"/>
  <c r="H637" i="3" s="1"/>
  <c r="T245" i="3"/>
  <c r="R248" i="3"/>
  <c r="S248" i="3" s="1"/>
  <c r="AE247" i="3"/>
  <c r="AR640" i="3"/>
  <c r="AS641" i="3"/>
  <c r="E642" i="3"/>
  <c r="F642" i="3" s="1"/>
  <c r="G637" i="1"/>
  <c r="H636" i="1"/>
  <c r="AS637" i="1"/>
  <c r="AR636" i="1"/>
  <c r="BI56" i="3" l="1"/>
  <c r="AW637" i="3"/>
  <c r="AT637" i="3"/>
  <c r="BR638" i="3"/>
  <c r="AU638" i="3"/>
  <c r="BR641" i="1"/>
  <c r="AU641" i="1"/>
  <c r="AV641" i="1" s="1"/>
  <c r="BA57" i="1" s="1"/>
  <c r="BO1421" i="1"/>
  <c r="BQ1420" i="1"/>
  <c r="AU1420" i="1" s="1"/>
  <c r="AV1420" i="1" s="1"/>
  <c r="AZ122" i="1" s="1"/>
  <c r="BQ639" i="3"/>
  <c r="BO640" i="3"/>
  <c r="BO642" i="1"/>
  <c r="BQ642" i="1" s="1"/>
  <c r="AF247" i="3"/>
  <c r="G638" i="3"/>
  <c r="H638" i="3" s="1"/>
  <c r="T246" i="3"/>
  <c r="AR641" i="3"/>
  <c r="AS642" i="3"/>
  <c r="E643" i="3"/>
  <c r="F643" i="3" s="1"/>
  <c r="AE248" i="3"/>
  <c r="R249" i="3"/>
  <c r="S249" i="3" s="1"/>
  <c r="G638" i="1"/>
  <c r="H637" i="1"/>
  <c r="AS638" i="1"/>
  <c r="AR637" i="1"/>
  <c r="AV638" i="3" l="1"/>
  <c r="AT638" i="3"/>
  <c r="BR639" i="3"/>
  <c r="AU639" i="3"/>
  <c r="AV639" i="3" s="1"/>
  <c r="BR642" i="1"/>
  <c r="AU642" i="1"/>
  <c r="AV642" i="1" s="1"/>
  <c r="BB57" i="1" s="1"/>
  <c r="BQ1421" i="1"/>
  <c r="AU1421" i="1" s="1"/>
  <c r="AV1421" i="1" s="1"/>
  <c r="BA122" i="1" s="1"/>
  <c r="BO1422" i="1"/>
  <c r="BQ640" i="3"/>
  <c r="BO641" i="3"/>
  <c r="BO643" i="1"/>
  <c r="BQ643" i="1" s="1"/>
  <c r="AF248" i="3"/>
  <c r="G639" i="3"/>
  <c r="H639" i="3" s="1"/>
  <c r="T247" i="3"/>
  <c r="AS643" i="3"/>
  <c r="AR642" i="3"/>
  <c r="R250" i="3"/>
  <c r="S250" i="3" s="1"/>
  <c r="AE249" i="3"/>
  <c r="E644" i="3"/>
  <c r="F644" i="3" s="1"/>
  <c r="G639" i="1"/>
  <c r="H638" i="1"/>
  <c r="AS639" i="1"/>
  <c r="AR638" i="1"/>
  <c r="BR640" i="3" l="1"/>
  <c r="AU640" i="3"/>
  <c r="AV640" i="3" s="1"/>
  <c r="BK56" i="3"/>
  <c r="AW639" i="3"/>
  <c r="AT639" i="3"/>
  <c r="BJ56" i="3"/>
  <c r="AW638" i="3"/>
  <c r="BR643" i="1"/>
  <c r="AU643" i="1"/>
  <c r="AV643" i="1" s="1"/>
  <c r="BC57" i="1" s="1"/>
  <c r="BO1423" i="1"/>
  <c r="BQ1422" i="1"/>
  <c r="AU1422" i="1" s="1"/>
  <c r="AV1422" i="1" s="1"/>
  <c r="BB122" i="1" s="1"/>
  <c r="BQ641" i="3"/>
  <c r="BO642" i="3"/>
  <c r="BO644" i="1"/>
  <c r="BQ644" i="1" s="1"/>
  <c r="AF249" i="3"/>
  <c r="G640" i="3"/>
  <c r="H640" i="3" s="1"/>
  <c r="T248" i="3"/>
  <c r="AE250" i="3"/>
  <c r="R251" i="3"/>
  <c r="S251" i="3" s="1"/>
  <c r="E645" i="3"/>
  <c r="F645" i="3" s="1"/>
  <c r="AR643" i="3"/>
  <c r="AS644" i="3"/>
  <c r="G640" i="1"/>
  <c r="H639" i="1"/>
  <c r="AS640" i="1"/>
  <c r="AR639" i="1"/>
  <c r="AT640" i="3" l="1"/>
  <c r="BR641" i="3"/>
  <c r="AU641" i="3"/>
  <c r="AV641" i="3" s="1"/>
  <c r="BL56" i="3"/>
  <c r="BM56" i="3"/>
  <c r="AP57" i="3" s="1"/>
  <c r="AZ57" i="3"/>
  <c r="AW640" i="3"/>
  <c r="BR644" i="1"/>
  <c r="AU644" i="1"/>
  <c r="AV644" i="1" s="1"/>
  <c r="BD57" i="1" s="1"/>
  <c r="BO1424" i="1"/>
  <c r="BQ1423" i="1"/>
  <c r="AU1423" i="1" s="1"/>
  <c r="AV1423" i="1" s="1"/>
  <c r="BC122" i="1" s="1"/>
  <c r="BQ642" i="3"/>
  <c r="BO643" i="3"/>
  <c r="BO645" i="1"/>
  <c r="BQ645" i="1" s="1"/>
  <c r="AF250" i="3"/>
  <c r="G641" i="3"/>
  <c r="H641" i="3" s="1"/>
  <c r="T249" i="3"/>
  <c r="R252" i="3"/>
  <c r="S252" i="3" s="1"/>
  <c r="AE251" i="3"/>
  <c r="AS645" i="3"/>
  <c r="AR644" i="3"/>
  <c r="E646" i="3"/>
  <c r="F646" i="3" s="1"/>
  <c r="G641" i="1"/>
  <c r="H640" i="1"/>
  <c r="AS641" i="1"/>
  <c r="AR640" i="1"/>
  <c r="BR642" i="3" l="1"/>
  <c r="AU642" i="3"/>
  <c r="BA57" i="3"/>
  <c r="AW641" i="3"/>
  <c r="AT641" i="3"/>
  <c r="BR645" i="1"/>
  <c r="AU645" i="1"/>
  <c r="AV645" i="1" s="1"/>
  <c r="BE57" i="1" s="1"/>
  <c r="BO1425" i="1"/>
  <c r="BQ1424" i="1"/>
  <c r="AU1424" i="1" s="1"/>
  <c r="AV1424" i="1" s="1"/>
  <c r="BD122" i="1" s="1"/>
  <c r="BQ643" i="3"/>
  <c r="BO644" i="3"/>
  <c r="BO646" i="1"/>
  <c r="BQ646" i="1" s="1"/>
  <c r="AF251" i="3"/>
  <c r="G642" i="3"/>
  <c r="H642" i="3" s="1"/>
  <c r="T250" i="3"/>
  <c r="AE252" i="3"/>
  <c r="R253" i="3"/>
  <c r="S253" i="3" s="1"/>
  <c r="E647" i="3"/>
  <c r="F647" i="3" s="1"/>
  <c r="AS646" i="3"/>
  <c r="AR645" i="3"/>
  <c r="G642" i="1"/>
  <c r="H641" i="1"/>
  <c r="AS642" i="1"/>
  <c r="AR641" i="1"/>
  <c r="AT642" i="3" l="1"/>
  <c r="AV642" i="3"/>
  <c r="BR643" i="3"/>
  <c r="AU643" i="3"/>
  <c r="AV643" i="3" s="1"/>
  <c r="BR646" i="1"/>
  <c r="AU646" i="1"/>
  <c r="AV646" i="1" s="1"/>
  <c r="BF57" i="1" s="1"/>
  <c r="BO1426" i="1"/>
  <c r="BQ1425" i="1"/>
  <c r="AU1425" i="1" s="1"/>
  <c r="AV1425" i="1" s="1"/>
  <c r="BE122" i="1" s="1"/>
  <c r="BQ644" i="3"/>
  <c r="BO645" i="3"/>
  <c r="BO647" i="1"/>
  <c r="BQ647" i="1" s="1"/>
  <c r="AF252" i="3"/>
  <c r="G643" i="3"/>
  <c r="H643" i="3" s="1"/>
  <c r="T251" i="3"/>
  <c r="R254" i="3"/>
  <c r="S254" i="3" s="1"/>
  <c r="AE253" i="3"/>
  <c r="E648" i="3"/>
  <c r="F648" i="3" s="1"/>
  <c r="AS647" i="3"/>
  <c r="AR646" i="3"/>
  <c r="G643" i="1"/>
  <c r="H642" i="1"/>
  <c r="AS643" i="1"/>
  <c r="AR642" i="1"/>
  <c r="BR644" i="3" l="1"/>
  <c r="AU644" i="3"/>
  <c r="BC57" i="3"/>
  <c r="AW643" i="3"/>
  <c r="BB57" i="3"/>
  <c r="AW642" i="3"/>
  <c r="AT643" i="3"/>
  <c r="BR647" i="1"/>
  <c r="AU647" i="1"/>
  <c r="AV647" i="1" s="1"/>
  <c r="BG57" i="1" s="1"/>
  <c r="BO1427" i="1"/>
  <c r="BQ1426" i="1"/>
  <c r="AU1426" i="1" s="1"/>
  <c r="AV1426" i="1" s="1"/>
  <c r="BF122" i="1" s="1"/>
  <c r="BQ645" i="3"/>
  <c r="BO646" i="3"/>
  <c r="BO648" i="1"/>
  <c r="BQ648" i="1" s="1"/>
  <c r="AF253" i="3"/>
  <c r="G644" i="3"/>
  <c r="H644" i="3" s="1"/>
  <c r="T252" i="3"/>
  <c r="E649" i="3"/>
  <c r="F649" i="3" s="1"/>
  <c r="AS648" i="3"/>
  <c r="AR647" i="3"/>
  <c r="AE254" i="3"/>
  <c r="R255" i="3"/>
  <c r="S255" i="3" s="1"/>
  <c r="G644" i="1"/>
  <c r="H643" i="1"/>
  <c r="AS644" i="1"/>
  <c r="AR643" i="1"/>
  <c r="BR645" i="3" l="1"/>
  <c r="AU645" i="3"/>
  <c r="AV645" i="3" s="1"/>
  <c r="AV644" i="3"/>
  <c r="AT644" i="3"/>
  <c r="BR648" i="1"/>
  <c r="AU648" i="1"/>
  <c r="AV648" i="1" s="1"/>
  <c r="BH57" i="1" s="1"/>
  <c r="BO1428" i="1"/>
  <c r="BQ1427" i="1"/>
  <c r="AU1427" i="1" s="1"/>
  <c r="AV1427" i="1" s="1"/>
  <c r="BG122" i="1" s="1"/>
  <c r="BQ646" i="3"/>
  <c r="BO647" i="3"/>
  <c r="BO649" i="1"/>
  <c r="BQ649" i="1" s="1"/>
  <c r="AF254" i="3"/>
  <c r="G645" i="3"/>
  <c r="H645" i="3" s="1"/>
  <c r="T253" i="3"/>
  <c r="E650" i="3"/>
  <c r="F650" i="3" s="1"/>
  <c r="R256" i="3"/>
  <c r="S256" i="3" s="1"/>
  <c r="AE255" i="3"/>
  <c r="AS649" i="3"/>
  <c r="AR648" i="3"/>
  <c r="G645" i="1"/>
  <c r="H644" i="1"/>
  <c r="AS645" i="1"/>
  <c r="AR644" i="1"/>
  <c r="BR646" i="3" l="1"/>
  <c r="AU646" i="3"/>
  <c r="AV646" i="3" s="1"/>
  <c r="AT645" i="3"/>
  <c r="BD57" i="3"/>
  <c r="AW644" i="3"/>
  <c r="BE57" i="3"/>
  <c r="AW645" i="3"/>
  <c r="BR649" i="1"/>
  <c r="AU649" i="1"/>
  <c r="AV649" i="1" s="1"/>
  <c r="BI57" i="1" s="1"/>
  <c r="BO1429" i="1"/>
  <c r="BQ1428" i="1"/>
  <c r="AU1428" i="1" s="1"/>
  <c r="AV1428" i="1" s="1"/>
  <c r="BH122" i="1" s="1"/>
  <c r="BQ647" i="3"/>
  <c r="BO648" i="3"/>
  <c r="BO650" i="1"/>
  <c r="BQ650" i="1" s="1"/>
  <c r="AF255" i="3"/>
  <c r="G646" i="3"/>
  <c r="H646" i="3" s="1"/>
  <c r="T254" i="3"/>
  <c r="AE256" i="3"/>
  <c r="R257" i="3"/>
  <c r="S257" i="3" s="1"/>
  <c r="AR649" i="3"/>
  <c r="AS650" i="3"/>
  <c r="E651" i="3"/>
  <c r="F651" i="3" s="1"/>
  <c r="G646" i="1"/>
  <c r="H645" i="1"/>
  <c r="AS646" i="1"/>
  <c r="AR645" i="1"/>
  <c r="BR647" i="3" l="1"/>
  <c r="AU647" i="3"/>
  <c r="AV647" i="3" s="1"/>
  <c r="AT646" i="3"/>
  <c r="AT647" i="3" s="1"/>
  <c r="BF57" i="3"/>
  <c r="AW646" i="3"/>
  <c r="BR650" i="1"/>
  <c r="AU650" i="1"/>
  <c r="AV650" i="1" s="1"/>
  <c r="BJ57" i="1" s="1"/>
  <c r="BO1430" i="1"/>
  <c r="BQ1429" i="1"/>
  <c r="AU1429" i="1" s="1"/>
  <c r="AV1429" i="1" s="1"/>
  <c r="BI122" i="1" s="1"/>
  <c r="BQ648" i="3"/>
  <c r="BO649" i="3"/>
  <c r="BO651" i="1"/>
  <c r="BQ651" i="1" s="1"/>
  <c r="AF256" i="3"/>
  <c r="G647" i="3"/>
  <c r="H647" i="3" s="1"/>
  <c r="T255" i="3"/>
  <c r="E652" i="3"/>
  <c r="F652" i="3" s="1"/>
  <c r="R258" i="3"/>
  <c r="S258" i="3" s="1"/>
  <c r="AE257" i="3"/>
  <c r="AS651" i="3"/>
  <c r="AR650" i="3"/>
  <c r="G647" i="1"/>
  <c r="H646" i="1"/>
  <c r="AS647" i="1"/>
  <c r="AR646" i="1"/>
  <c r="BR648" i="3" l="1"/>
  <c r="AU648" i="3"/>
  <c r="BG57" i="3"/>
  <c r="AW647" i="3"/>
  <c r="BR651" i="1"/>
  <c r="AU651" i="1"/>
  <c r="AV651" i="1" s="1"/>
  <c r="BK57" i="1" s="1"/>
  <c r="BL57" i="1" s="1"/>
  <c r="BO1431" i="1"/>
  <c r="BQ1430" i="1"/>
  <c r="AU1430" i="1" s="1"/>
  <c r="AV1430" i="1" s="1"/>
  <c r="BJ122" i="1" s="1"/>
  <c r="BQ649" i="3"/>
  <c r="BO650" i="3"/>
  <c r="BO652" i="1"/>
  <c r="BQ652" i="1" s="1"/>
  <c r="AF257" i="3"/>
  <c r="G648" i="3"/>
  <c r="H648" i="3" s="1"/>
  <c r="T256" i="3"/>
  <c r="E653" i="3"/>
  <c r="F653" i="3" s="1"/>
  <c r="AR651" i="3"/>
  <c r="AS652" i="3"/>
  <c r="R259" i="3"/>
  <c r="S259" i="3" s="1"/>
  <c r="AE258" i="3"/>
  <c r="G648" i="1"/>
  <c r="H647" i="1"/>
  <c r="AS648" i="1"/>
  <c r="AR647" i="1"/>
  <c r="AV648" i="3" l="1"/>
  <c r="AT648" i="3"/>
  <c r="BR649" i="3"/>
  <c r="AU649" i="3"/>
  <c r="AV649" i="3" s="1"/>
  <c r="BR652" i="1"/>
  <c r="AU652" i="1"/>
  <c r="AV652" i="1" s="1"/>
  <c r="AZ58" i="1" s="1"/>
  <c r="BQ1431" i="1"/>
  <c r="AU1431" i="1" s="1"/>
  <c r="AV1431" i="1" s="1"/>
  <c r="BK122" i="1" s="1"/>
  <c r="BL122" i="1" s="1"/>
  <c r="BO1432" i="1"/>
  <c r="BQ650" i="3"/>
  <c r="BO651" i="3"/>
  <c r="BO653" i="1"/>
  <c r="BQ653" i="1" s="1"/>
  <c r="AF258" i="3"/>
  <c r="G649" i="3"/>
  <c r="H649" i="3" s="1"/>
  <c r="T257" i="3"/>
  <c r="AE259" i="3"/>
  <c r="R260" i="3"/>
  <c r="S260" i="3" s="1"/>
  <c r="AS653" i="3"/>
  <c r="AR652" i="3"/>
  <c r="E654" i="3"/>
  <c r="F654" i="3" s="1"/>
  <c r="G649" i="1"/>
  <c r="H648" i="1"/>
  <c r="AS649" i="1"/>
  <c r="AR648" i="1"/>
  <c r="BR650" i="3" l="1"/>
  <c r="AU650" i="3"/>
  <c r="AV650" i="3" s="1"/>
  <c r="BI57" i="3"/>
  <c r="AW649" i="3"/>
  <c r="AT649" i="3"/>
  <c r="BH57" i="3"/>
  <c r="AW648" i="3"/>
  <c r="BR653" i="1"/>
  <c r="AU653" i="1"/>
  <c r="AV653" i="1" s="1"/>
  <c r="BA58" i="1" s="1"/>
  <c r="BO1433" i="1"/>
  <c r="BQ1432" i="1"/>
  <c r="AU1432" i="1" s="1"/>
  <c r="AV1432" i="1" s="1"/>
  <c r="AZ123" i="1" s="1"/>
  <c r="BQ651" i="3"/>
  <c r="BO652" i="3"/>
  <c r="BO654" i="1"/>
  <c r="BQ654" i="1" s="1"/>
  <c r="AF259" i="3"/>
  <c r="G650" i="3"/>
  <c r="H650" i="3" s="1"/>
  <c r="T258" i="3"/>
  <c r="AE260" i="3"/>
  <c r="R261" i="3"/>
  <c r="S261" i="3" s="1"/>
  <c r="E655" i="3"/>
  <c r="F655" i="3" s="1"/>
  <c r="AR653" i="3"/>
  <c r="AS654" i="3"/>
  <c r="G650" i="1"/>
  <c r="H649" i="1"/>
  <c r="AS650" i="1"/>
  <c r="AR649" i="1"/>
  <c r="BR651" i="3" l="1"/>
  <c r="AU651" i="3"/>
  <c r="AV651" i="3" s="1"/>
  <c r="AT650" i="3"/>
  <c r="AT651" i="3" s="1"/>
  <c r="BJ57" i="3"/>
  <c r="AW650" i="3"/>
  <c r="BR654" i="1"/>
  <c r="AU654" i="1"/>
  <c r="AV654" i="1" s="1"/>
  <c r="BB58" i="1" s="1"/>
  <c r="BO1434" i="1"/>
  <c r="BQ1433" i="1"/>
  <c r="AU1433" i="1" s="1"/>
  <c r="AV1433" i="1" s="1"/>
  <c r="BA123" i="1" s="1"/>
  <c r="BQ652" i="3"/>
  <c r="BO653" i="3"/>
  <c r="BO655" i="1"/>
  <c r="BQ655" i="1" s="1"/>
  <c r="AF260" i="3"/>
  <c r="G651" i="3"/>
  <c r="H651" i="3" s="1"/>
  <c r="T259" i="3"/>
  <c r="AE261" i="3"/>
  <c r="R262" i="3"/>
  <c r="S262" i="3" s="1"/>
  <c r="AS655" i="3"/>
  <c r="AR654" i="3"/>
  <c r="E656" i="3"/>
  <c r="F656" i="3" s="1"/>
  <c r="G651" i="1"/>
  <c r="H650" i="1"/>
  <c r="AS651" i="1"/>
  <c r="AR650" i="1"/>
  <c r="BR652" i="3" l="1"/>
  <c r="AU652" i="3"/>
  <c r="BK57" i="3"/>
  <c r="BL57" i="3" s="1"/>
  <c r="AW651" i="3"/>
  <c r="BR655" i="1"/>
  <c r="AU655" i="1"/>
  <c r="AV655" i="1" s="1"/>
  <c r="BC58" i="1" s="1"/>
  <c r="BO1435" i="1"/>
  <c r="BQ1434" i="1"/>
  <c r="AU1434" i="1" s="1"/>
  <c r="AV1434" i="1" s="1"/>
  <c r="BB123" i="1" s="1"/>
  <c r="BQ653" i="3"/>
  <c r="BO654" i="3"/>
  <c r="BO656" i="1"/>
  <c r="BQ656" i="1" s="1"/>
  <c r="AF261" i="3"/>
  <c r="G652" i="3"/>
  <c r="H652" i="3" s="1"/>
  <c r="T260" i="3"/>
  <c r="E657" i="3"/>
  <c r="F657" i="3" s="1"/>
  <c r="AE262" i="3"/>
  <c r="R263" i="3"/>
  <c r="S263" i="3" s="1"/>
  <c r="AS656" i="3"/>
  <c r="AR655" i="3"/>
  <c r="G652" i="1"/>
  <c r="H651" i="1"/>
  <c r="AS652" i="1"/>
  <c r="AR651" i="1"/>
  <c r="BR653" i="3" l="1"/>
  <c r="AU653" i="3"/>
  <c r="AV653" i="3" s="1"/>
  <c r="BM57" i="3"/>
  <c r="AP58" i="3" s="1"/>
  <c r="AT652" i="3"/>
  <c r="AT653" i="3" s="1"/>
  <c r="AV652" i="3"/>
  <c r="BR656" i="1"/>
  <c r="AU656" i="1"/>
  <c r="AV656" i="1" s="1"/>
  <c r="BD58" i="1" s="1"/>
  <c r="BQ1435" i="1"/>
  <c r="AU1435" i="1" s="1"/>
  <c r="AV1435" i="1" s="1"/>
  <c r="BC123" i="1" s="1"/>
  <c r="BO1436" i="1"/>
  <c r="BQ654" i="3"/>
  <c r="BO655" i="3"/>
  <c r="BO657" i="1"/>
  <c r="BQ657" i="1" s="1"/>
  <c r="AF262" i="3"/>
  <c r="G653" i="3"/>
  <c r="H653" i="3" s="1"/>
  <c r="T261" i="3"/>
  <c r="AS657" i="3"/>
  <c r="AR656" i="3"/>
  <c r="AE263" i="3"/>
  <c r="R264" i="3"/>
  <c r="S264" i="3" s="1"/>
  <c r="E658" i="3"/>
  <c r="F658" i="3" s="1"/>
  <c r="G653" i="1"/>
  <c r="H652" i="1"/>
  <c r="AS653" i="1"/>
  <c r="AR652" i="1"/>
  <c r="AZ58" i="3" l="1"/>
  <c r="AW652" i="3"/>
  <c r="BR654" i="3"/>
  <c r="AU654" i="3"/>
  <c r="BA58" i="3"/>
  <c r="AW653" i="3"/>
  <c r="BR657" i="1"/>
  <c r="AU657" i="1"/>
  <c r="AV657" i="1" s="1"/>
  <c r="BE58" i="1" s="1"/>
  <c r="BO1437" i="1"/>
  <c r="BQ1436" i="1"/>
  <c r="AU1436" i="1" s="1"/>
  <c r="AV1436" i="1" s="1"/>
  <c r="BD123" i="1" s="1"/>
  <c r="BQ655" i="3"/>
  <c r="BO656" i="3"/>
  <c r="BO658" i="1"/>
  <c r="BQ658" i="1" s="1"/>
  <c r="AF263" i="3"/>
  <c r="G654" i="3"/>
  <c r="H654" i="3" s="1"/>
  <c r="T262" i="3"/>
  <c r="AR657" i="3"/>
  <c r="AS658" i="3"/>
  <c r="E659" i="3"/>
  <c r="F659" i="3" s="1"/>
  <c r="AE264" i="3"/>
  <c r="R265" i="3"/>
  <c r="S265" i="3" s="1"/>
  <c r="G654" i="1"/>
  <c r="H653" i="1"/>
  <c r="AS654" i="1"/>
  <c r="AR653" i="1"/>
  <c r="AT654" i="3" l="1"/>
  <c r="AV654" i="3"/>
  <c r="BR655" i="3"/>
  <c r="AU655" i="3"/>
  <c r="AV655" i="3" s="1"/>
  <c r="BR658" i="1"/>
  <c r="AU658" i="1"/>
  <c r="AV658" i="1" s="1"/>
  <c r="BF58" i="1" s="1"/>
  <c r="BQ1437" i="1"/>
  <c r="AU1437" i="1" s="1"/>
  <c r="AV1437" i="1" s="1"/>
  <c r="BE123" i="1" s="1"/>
  <c r="BO1438" i="1"/>
  <c r="BQ656" i="3"/>
  <c r="BO657" i="3"/>
  <c r="BO659" i="1"/>
  <c r="BQ659" i="1" s="1"/>
  <c r="AF264" i="3"/>
  <c r="G655" i="3"/>
  <c r="H655" i="3" s="1"/>
  <c r="T263" i="3"/>
  <c r="E660" i="3"/>
  <c r="F660" i="3" s="1"/>
  <c r="AS659" i="3"/>
  <c r="AR658" i="3"/>
  <c r="AE265" i="3"/>
  <c r="R266" i="3"/>
  <c r="S266" i="3" s="1"/>
  <c r="G655" i="1"/>
  <c r="H654" i="1"/>
  <c r="AS655" i="1"/>
  <c r="AR654" i="1"/>
  <c r="BR656" i="3" l="1"/>
  <c r="AU656" i="3"/>
  <c r="AV656" i="3" s="1"/>
  <c r="BC58" i="3"/>
  <c r="AW655" i="3"/>
  <c r="BB58" i="3"/>
  <c r="AW654" i="3"/>
  <c r="AT655" i="3"/>
  <c r="AT656" i="3" s="1"/>
  <c r="BR659" i="1"/>
  <c r="AU659" i="1"/>
  <c r="AV659" i="1" s="1"/>
  <c r="BG58" i="1" s="1"/>
  <c r="BO1439" i="1"/>
  <c r="BQ1438" i="1"/>
  <c r="AU1438" i="1" s="1"/>
  <c r="AV1438" i="1" s="1"/>
  <c r="BF123" i="1" s="1"/>
  <c r="BQ657" i="3"/>
  <c r="BO658" i="3"/>
  <c r="BO660" i="1"/>
  <c r="BQ660" i="1" s="1"/>
  <c r="AF265" i="3"/>
  <c r="G656" i="3"/>
  <c r="H656" i="3" s="1"/>
  <c r="T264" i="3"/>
  <c r="AS660" i="3"/>
  <c r="AR659" i="3"/>
  <c r="AE266" i="3"/>
  <c r="R267" i="3"/>
  <c r="S267" i="3" s="1"/>
  <c r="E661" i="3"/>
  <c r="F661" i="3" s="1"/>
  <c r="G656" i="1"/>
  <c r="H655" i="1"/>
  <c r="AS656" i="1"/>
  <c r="AR655" i="1"/>
  <c r="BR657" i="3" l="1"/>
  <c r="AU657" i="3"/>
  <c r="AV657" i="3" s="1"/>
  <c r="AT657" i="3"/>
  <c r="BD58" i="3"/>
  <c r="AW656" i="3"/>
  <c r="BR660" i="1"/>
  <c r="AU660" i="1"/>
  <c r="AV660" i="1" s="1"/>
  <c r="BH58" i="1" s="1"/>
  <c r="BO1440" i="1"/>
  <c r="BQ1439" i="1"/>
  <c r="AU1439" i="1" s="1"/>
  <c r="AV1439" i="1" s="1"/>
  <c r="BG123" i="1" s="1"/>
  <c r="BQ658" i="3"/>
  <c r="BO659" i="3"/>
  <c r="BO661" i="1"/>
  <c r="BQ661" i="1" s="1"/>
  <c r="AF266" i="3"/>
  <c r="G657" i="3"/>
  <c r="H657" i="3" s="1"/>
  <c r="T265" i="3"/>
  <c r="AS661" i="3"/>
  <c r="AR660" i="3"/>
  <c r="E662" i="3"/>
  <c r="F662" i="3" s="1"/>
  <c r="AE267" i="3"/>
  <c r="R268" i="3"/>
  <c r="S268" i="3" s="1"/>
  <c r="G657" i="1"/>
  <c r="H656" i="1"/>
  <c r="AS657" i="1"/>
  <c r="AR656" i="1"/>
  <c r="BR658" i="3" l="1"/>
  <c r="AU658" i="3"/>
  <c r="BE58" i="3"/>
  <c r="AW657" i="3"/>
  <c r="BR661" i="1"/>
  <c r="AU661" i="1"/>
  <c r="AV661" i="1" s="1"/>
  <c r="BI58" i="1" s="1"/>
  <c r="BO1441" i="1"/>
  <c r="BQ1440" i="1"/>
  <c r="AU1440" i="1" s="1"/>
  <c r="AV1440" i="1" s="1"/>
  <c r="BH123" i="1" s="1"/>
  <c r="BQ659" i="3"/>
  <c r="BO660" i="3"/>
  <c r="BO662" i="1"/>
  <c r="BQ662" i="1" s="1"/>
  <c r="AF267" i="3"/>
  <c r="G658" i="3"/>
  <c r="H658" i="3" s="1"/>
  <c r="T266" i="3"/>
  <c r="AR661" i="3"/>
  <c r="AS662" i="3"/>
  <c r="AE268" i="3"/>
  <c r="R269" i="3"/>
  <c r="S269" i="3" s="1"/>
  <c r="E663" i="3"/>
  <c r="F663" i="3" s="1"/>
  <c r="G658" i="1"/>
  <c r="H657" i="1"/>
  <c r="AS658" i="1"/>
  <c r="AR657" i="1"/>
  <c r="AV658" i="3" l="1"/>
  <c r="AT658" i="3"/>
  <c r="BR659" i="3"/>
  <c r="AU659" i="3"/>
  <c r="AV659" i="3" s="1"/>
  <c r="BR662" i="1"/>
  <c r="AU662" i="1"/>
  <c r="AV662" i="1" s="1"/>
  <c r="BJ58" i="1" s="1"/>
  <c r="BO1442" i="1"/>
  <c r="BQ1441" i="1"/>
  <c r="AU1441" i="1" s="1"/>
  <c r="AV1441" i="1" s="1"/>
  <c r="BI123" i="1" s="1"/>
  <c r="BQ660" i="3"/>
  <c r="BO661" i="3"/>
  <c r="BO663" i="1"/>
  <c r="BQ663" i="1" s="1"/>
  <c r="AF268" i="3"/>
  <c r="G659" i="3"/>
  <c r="H659" i="3" s="1"/>
  <c r="T267" i="3"/>
  <c r="AS663" i="3"/>
  <c r="AR662" i="3"/>
  <c r="AE269" i="3"/>
  <c r="R270" i="3"/>
  <c r="S270" i="3" s="1"/>
  <c r="E664" i="3"/>
  <c r="F664" i="3" s="1"/>
  <c r="G659" i="1"/>
  <c r="H658" i="1"/>
  <c r="AS659" i="1"/>
  <c r="AR658" i="1"/>
  <c r="BR660" i="3" l="1"/>
  <c r="AU660" i="3"/>
  <c r="BG58" i="3"/>
  <c r="AW659" i="3"/>
  <c r="AT659" i="3"/>
  <c r="BF58" i="3"/>
  <c r="AW658" i="3"/>
  <c r="BR663" i="1"/>
  <c r="AU663" i="1"/>
  <c r="AV663" i="1" s="1"/>
  <c r="BK58" i="1" s="1"/>
  <c r="BL58" i="1" s="1"/>
  <c r="BO1443" i="1"/>
  <c r="BQ1442" i="1"/>
  <c r="AU1442" i="1" s="1"/>
  <c r="AV1442" i="1" s="1"/>
  <c r="BJ123" i="1" s="1"/>
  <c r="BQ661" i="3"/>
  <c r="BO662" i="3"/>
  <c r="BO664" i="1"/>
  <c r="BQ664" i="1" s="1"/>
  <c r="AF269" i="3"/>
  <c r="G660" i="3"/>
  <c r="H660" i="3" s="1"/>
  <c r="T268" i="3"/>
  <c r="AR663" i="3"/>
  <c r="AS664" i="3"/>
  <c r="AE270" i="3"/>
  <c r="R271" i="3"/>
  <c r="S271" i="3" s="1"/>
  <c r="E665" i="3"/>
  <c r="F665" i="3" s="1"/>
  <c r="G660" i="1"/>
  <c r="H659" i="1"/>
  <c r="AS660" i="1"/>
  <c r="AR659" i="1"/>
  <c r="BR661" i="3" l="1"/>
  <c r="AU661" i="3"/>
  <c r="AV661" i="3" s="1"/>
  <c r="AV660" i="3"/>
  <c r="AT660" i="3"/>
  <c r="AT661" i="3" s="1"/>
  <c r="BR664" i="1"/>
  <c r="AU664" i="1"/>
  <c r="AV664" i="1" s="1"/>
  <c r="AZ59" i="1" s="1"/>
  <c r="BO1444" i="1"/>
  <c r="BQ1443" i="1"/>
  <c r="AU1443" i="1" s="1"/>
  <c r="AV1443" i="1" s="1"/>
  <c r="BK123" i="1" s="1"/>
  <c r="BL123" i="1" s="1"/>
  <c r="BQ662" i="3"/>
  <c r="BO663" i="3"/>
  <c r="BO665" i="1"/>
  <c r="BQ665" i="1" s="1"/>
  <c r="AF270" i="3"/>
  <c r="G661" i="3"/>
  <c r="H661" i="3" s="1"/>
  <c r="T269" i="3"/>
  <c r="E666" i="3"/>
  <c r="F666" i="3" s="1"/>
  <c r="AS665" i="3"/>
  <c r="AR664" i="3"/>
  <c r="AE271" i="3"/>
  <c r="R272" i="3"/>
  <c r="S272" i="3" s="1"/>
  <c r="G661" i="1"/>
  <c r="H660" i="1"/>
  <c r="AS661" i="1"/>
  <c r="AR660" i="1"/>
  <c r="BR662" i="3" l="1"/>
  <c r="AU662" i="3"/>
  <c r="BH58" i="3"/>
  <c r="AW660" i="3"/>
  <c r="BI58" i="3"/>
  <c r="AW661" i="3"/>
  <c r="BR665" i="1"/>
  <c r="AU665" i="1"/>
  <c r="AV665" i="1" s="1"/>
  <c r="BA59" i="1" s="1"/>
  <c r="BO1445" i="1"/>
  <c r="BQ1444" i="1"/>
  <c r="AU1444" i="1" s="1"/>
  <c r="AV1444" i="1" s="1"/>
  <c r="AZ124" i="1" s="1"/>
  <c r="BQ663" i="3"/>
  <c r="BO664" i="3"/>
  <c r="BO666" i="1"/>
  <c r="BQ666" i="1" s="1"/>
  <c r="AF271" i="3"/>
  <c r="G662" i="3"/>
  <c r="H662" i="3" s="1"/>
  <c r="T270" i="3"/>
  <c r="E667" i="3"/>
  <c r="F667" i="3" s="1"/>
  <c r="AE272" i="3"/>
  <c r="R273" i="3"/>
  <c r="S273" i="3" s="1"/>
  <c r="AR665" i="3"/>
  <c r="AS666" i="3"/>
  <c r="G662" i="1"/>
  <c r="H661" i="1"/>
  <c r="AS662" i="1"/>
  <c r="AR661" i="1"/>
  <c r="BR663" i="3" l="1"/>
  <c r="AU663" i="3"/>
  <c r="AV663" i="3" s="1"/>
  <c r="AT662" i="3"/>
  <c r="AT663" i="3" s="1"/>
  <c r="AV662" i="3"/>
  <c r="BR666" i="1"/>
  <c r="AU666" i="1"/>
  <c r="AV666" i="1" s="1"/>
  <c r="BB59" i="1" s="1"/>
  <c r="BO1446" i="1"/>
  <c r="BQ1445" i="1"/>
  <c r="AU1445" i="1" s="1"/>
  <c r="AV1445" i="1" s="1"/>
  <c r="BA124" i="1" s="1"/>
  <c r="BQ664" i="3"/>
  <c r="BO665" i="3"/>
  <c r="BO667" i="1"/>
  <c r="BQ667" i="1" s="1"/>
  <c r="AF272" i="3"/>
  <c r="G663" i="3"/>
  <c r="H663" i="3" s="1"/>
  <c r="T271" i="3"/>
  <c r="AR666" i="3"/>
  <c r="AS667" i="3"/>
  <c r="E668" i="3"/>
  <c r="F668" i="3" s="1"/>
  <c r="AE273" i="3"/>
  <c r="R274" i="3"/>
  <c r="S274" i="3" s="1"/>
  <c r="G663" i="1"/>
  <c r="H662" i="1"/>
  <c r="AS663" i="1"/>
  <c r="AR662" i="1"/>
  <c r="BR664" i="3" l="1"/>
  <c r="AU664" i="3"/>
  <c r="BJ58" i="3"/>
  <c r="AW662" i="3"/>
  <c r="BK58" i="3"/>
  <c r="AW663" i="3"/>
  <c r="BR667" i="1"/>
  <c r="AU667" i="1"/>
  <c r="AV667" i="1" s="1"/>
  <c r="BC59" i="1" s="1"/>
  <c r="BO1447" i="1"/>
  <c r="BQ1446" i="1"/>
  <c r="AU1446" i="1" s="1"/>
  <c r="AV1446" i="1" s="1"/>
  <c r="BB124" i="1" s="1"/>
  <c r="BQ665" i="3"/>
  <c r="BO666" i="3"/>
  <c r="BO668" i="1"/>
  <c r="BQ668" i="1" s="1"/>
  <c r="AF273" i="3"/>
  <c r="G664" i="3"/>
  <c r="H664" i="3" s="1"/>
  <c r="T272" i="3"/>
  <c r="AE274" i="3"/>
  <c r="R275" i="3"/>
  <c r="S275" i="3" s="1"/>
  <c r="E669" i="3"/>
  <c r="F669" i="3" s="1"/>
  <c r="AR667" i="3"/>
  <c r="AS668" i="3"/>
  <c r="G664" i="1"/>
  <c r="H663" i="1"/>
  <c r="AS664" i="1"/>
  <c r="AR663" i="1"/>
  <c r="BL58" i="3" l="1"/>
  <c r="BM58" i="3"/>
  <c r="AP59" i="3" s="1"/>
  <c r="AT664" i="3"/>
  <c r="AT665" i="3" s="1"/>
  <c r="AV664" i="3"/>
  <c r="BR665" i="3"/>
  <c r="AU665" i="3"/>
  <c r="AV665" i="3" s="1"/>
  <c r="BR668" i="1"/>
  <c r="AU668" i="1"/>
  <c r="AV668" i="1" s="1"/>
  <c r="BD59" i="1" s="1"/>
  <c r="BO1448" i="1"/>
  <c r="BQ1447" i="1"/>
  <c r="AU1447" i="1" s="1"/>
  <c r="AV1447" i="1" s="1"/>
  <c r="BC124" i="1" s="1"/>
  <c r="BQ666" i="3"/>
  <c r="BO667" i="3"/>
  <c r="BO669" i="1"/>
  <c r="BQ669" i="1" s="1"/>
  <c r="AF274" i="3"/>
  <c r="G665" i="3"/>
  <c r="H665" i="3" s="1"/>
  <c r="T273" i="3"/>
  <c r="AS669" i="3"/>
  <c r="AR668" i="3"/>
  <c r="E670" i="3"/>
  <c r="F670" i="3" s="1"/>
  <c r="AE275" i="3"/>
  <c r="R276" i="3"/>
  <c r="S276" i="3" s="1"/>
  <c r="G665" i="1"/>
  <c r="H664" i="1"/>
  <c r="AS665" i="1"/>
  <c r="AR664" i="1"/>
  <c r="BA59" i="3" l="1"/>
  <c r="AW665" i="3"/>
  <c r="AZ59" i="3"/>
  <c r="AW664" i="3"/>
  <c r="BR666" i="3"/>
  <c r="AU666" i="3"/>
  <c r="AV666" i="3" s="1"/>
  <c r="BR669" i="1"/>
  <c r="AU669" i="1"/>
  <c r="AV669" i="1" s="1"/>
  <c r="BE59" i="1" s="1"/>
  <c r="BO1449" i="1"/>
  <c r="BQ1448" i="1"/>
  <c r="AU1448" i="1" s="1"/>
  <c r="AV1448" i="1" s="1"/>
  <c r="BD124" i="1" s="1"/>
  <c r="BQ667" i="3"/>
  <c r="BO668" i="3"/>
  <c r="BO670" i="1"/>
  <c r="BQ670" i="1" s="1"/>
  <c r="AF275" i="3"/>
  <c r="G666" i="3"/>
  <c r="H666" i="3" s="1"/>
  <c r="T274" i="3"/>
  <c r="E671" i="3"/>
  <c r="F671" i="3" s="1"/>
  <c r="AE276" i="3"/>
  <c r="R277" i="3"/>
  <c r="S277" i="3" s="1"/>
  <c r="AR669" i="3"/>
  <c r="AS670" i="3"/>
  <c r="G666" i="1"/>
  <c r="H665" i="1"/>
  <c r="AS666" i="1"/>
  <c r="AR665" i="1"/>
  <c r="BR667" i="3" l="1"/>
  <c r="AU667" i="3"/>
  <c r="AV667" i="3" s="1"/>
  <c r="BB59" i="3"/>
  <c r="AW666" i="3"/>
  <c r="AT666" i="3"/>
  <c r="BR670" i="1"/>
  <c r="AU670" i="1"/>
  <c r="AV670" i="1" s="1"/>
  <c r="BF59" i="1" s="1"/>
  <c r="BO1450" i="1"/>
  <c r="BQ1449" i="1"/>
  <c r="AU1449" i="1" s="1"/>
  <c r="AV1449" i="1" s="1"/>
  <c r="BE124" i="1" s="1"/>
  <c r="BQ668" i="3"/>
  <c r="BO669" i="3"/>
  <c r="BO671" i="1"/>
  <c r="BQ671" i="1" s="1"/>
  <c r="AF276" i="3"/>
  <c r="G667" i="3"/>
  <c r="H667" i="3" s="1"/>
  <c r="T275" i="3"/>
  <c r="AS671" i="3"/>
  <c r="AR670" i="3"/>
  <c r="AE277" i="3"/>
  <c r="R278" i="3"/>
  <c r="S278" i="3" s="1"/>
  <c r="E672" i="3"/>
  <c r="F672" i="3" s="1"/>
  <c r="G667" i="1"/>
  <c r="H666" i="1"/>
  <c r="AS667" i="1"/>
  <c r="AR666" i="1"/>
  <c r="AT667" i="3" l="1"/>
  <c r="BR668" i="3"/>
  <c r="AU668" i="3"/>
  <c r="BC59" i="3"/>
  <c r="AW667" i="3"/>
  <c r="BR671" i="1"/>
  <c r="AU671" i="1"/>
  <c r="AV671" i="1" s="1"/>
  <c r="BG59" i="1" s="1"/>
  <c r="BO1451" i="1"/>
  <c r="BQ1450" i="1"/>
  <c r="AU1450" i="1" s="1"/>
  <c r="AV1450" i="1" s="1"/>
  <c r="BF124" i="1" s="1"/>
  <c r="BQ669" i="3"/>
  <c r="BO670" i="3"/>
  <c r="BO672" i="1"/>
  <c r="BQ672" i="1" s="1"/>
  <c r="AF277" i="3"/>
  <c r="G668" i="3"/>
  <c r="H668" i="3" s="1"/>
  <c r="T276" i="3"/>
  <c r="AR671" i="3"/>
  <c r="AS672" i="3"/>
  <c r="AE278" i="3"/>
  <c r="R279" i="3"/>
  <c r="S279" i="3" s="1"/>
  <c r="E673" i="3"/>
  <c r="F673" i="3" s="1"/>
  <c r="G668" i="1"/>
  <c r="H667" i="1"/>
  <c r="AS668" i="1"/>
  <c r="AR667" i="1"/>
  <c r="AV668" i="3" l="1"/>
  <c r="AT668" i="3"/>
  <c r="AT669" i="3" s="1"/>
  <c r="BR669" i="3"/>
  <c r="AU669" i="3"/>
  <c r="AV669" i="3" s="1"/>
  <c r="BR672" i="1"/>
  <c r="AU672" i="1"/>
  <c r="AV672" i="1" s="1"/>
  <c r="BH59" i="1" s="1"/>
  <c r="BQ1451" i="1"/>
  <c r="AU1451" i="1" s="1"/>
  <c r="AV1451" i="1" s="1"/>
  <c r="BG124" i="1" s="1"/>
  <c r="BO1452" i="1"/>
  <c r="BQ670" i="3"/>
  <c r="BO671" i="3"/>
  <c r="BO673" i="1"/>
  <c r="BQ673" i="1" s="1"/>
  <c r="AF278" i="3"/>
  <c r="G669" i="3"/>
  <c r="H669" i="3" s="1"/>
  <c r="T277" i="3"/>
  <c r="E674" i="3"/>
  <c r="F674" i="3" s="1"/>
  <c r="AS673" i="3"/>
  <c r="AR672" i="3"/>
  <c r="AE279" i="3"/>
  <c r="R280" i="3"/>
  <c r="S280" i="3" s="1"/>
  <c r="G669" i="1"/>
  <c r="H668" i="1"/>
  <c r="AS669" i="1"/>
  <c r="AR668" i="1"/>
  <c r="BR670" i="3" l="1"/>
  <c r="AU670" i="3"/>
  <c r="BE59" i="3"/>
  <c r="AW669" i="3"/>
  <c r="BD59" i="3"/>
  <c r="AW668" i="3"/>
  <c r="BR673" i="1"/>
  <c r="AU673" i="1"/>
  <c r="AV673" i="1" s="1"/>
  <c r="BI59" i="1" s="1"/>
  <c r="BO1453" i="1"/>
  <c r="BQ1452" i="1"/>
  <c r="AU1452" i="1" s="1"/>
  <c r="AV1452" i="1" s="1"/>
  <c r="BH124" i="1" s="1"/>
  <c r="BQ671" i="3"/>
  <c r="BO672" i="3"/>
  <c r="BO674" i="1"/>
  <c r="BQ674" i="1" s="1"/>
  <c r="AF279" i="3"/>
  <c r="G670" i="3"/>
  <c r="H670" i="3" s="1"/>
  <c r="T278" i="3"/>
  <c r="E675" i="3"/>
  <c r="F675" i="3" s="1"/>
  <c r="AE280" i="3"/>
  <c r="R281" i="3"/>
  <c r="S281" i="3" s="1"/>
  <c r="AR673" i="3"/>
  <c r="AS674" i="3"/>
  <c r="G670" i="1"/>
  <c r="H669" i="1"/>
  <c r="AS670" i="1"/>
  <c r="AR669" i="1"/>
  <c r="BR671" i="3" l="1"/>
  <c r="AU671" i="3"/>
  <c r="AV671" i="3" s="1"/>
  <c r="AV670" i="3"/>
  <c r="AT670" i="3"/>
  <c r="AT671" i="3" s="1"/>
  <c r="BR674" i="1"/>
  <c r="AU674" i="1"/>
  <c r="AV674" i="1" s="1"/>
  <c r="BJ59" i="1" s="1"/>
  <c r="BQ1453" i="1"/>
  <c r="AU1453" i="1" s="1"/>
  <c r="AV1453" i="1" s="1"/>
  <c r="BI124" i="1" s="1"/>
  <c r="BO1454" i="1"/>
  <c r="BQ672" i="3"/>
  <c r="BO673" i="3"/>
  <c r="BO675" i="1"/>
  <c r="BQ675" i="1" s="1"/>
  <c r="AF280" i="3"/>
  <c r="G671" i="3"/>
  <c r="H671" i="3" s="1"/>
  <c r="T279" i="3"/>
  <c r="AE281" i="3"/>
  <c r="R282" i="3"/>
  <c r="S282" i="3" s="1"/>
  <c r="E676" i="3"/>
  <c r="F676" i="3" s="1"/>
  <c r="AR674" i="3"/>
  <c r="AS675" i="3"/>
  <c r="G671" i="1"/>
  <c r="H670" i="1"/>
  <c r="AS671" i="1"/>
  <c r="AR670" i="1"/>
  <c r="BF59" i="3" l="1"/>
  <c r="AW670" i="3"/>
  <c r="BG59" i="3"/>
  <c r="AW671" i="3"/>
  <c r="BR672" i="3"/>
  <c r="AU672" i="3"/>
  <c r="AV672" i="3" s="1"/>
  <c r="BR675" i="1"/>
  <c r="AU675" i="1"/>
  <c r="AV675" i="1" s="1"/>
  <c r="BK59" i="1" s="1"/>
  <c r="BL59" i="1" s="1"/>
  <c r="BO1455" i="1"/>
  <c r="BQ1454" i="1"/>
  <c r="AU1454" i="1" s="1"/>
  <c r="AV1454" i="1" s="1"/>
  <c r="BJ124" i="1" s="1"/>
  <c r="BQ673" i="3"/>
  <c r="BO674" i="3"/>
  <c r="BO676" i="1"/>
  <c r="BQ676" i="1" s="1"/>
  <c r="AF281" i="3"/>
  <c r="G672" i="3"/>
  <c r="H672" i="3" s="1"/>
  <c r="T280" i="3"/>
  <c r="E677" i="3"/>
  <c r="F677" i="3" s="1"/>
  <c r="AR675" i="3"/>
  <c r="AS676" i="3"/>
  <c r="AE282" i="3"/>
  <c r="R283" i="3"/>
  <c r="S283" i="3" s="1"/>
  <c r="G672" i="1"/>
  <c r="H671" i="1"/>
  <c r="AS672" i="1"/>
  <c r="AR671" i="1"/>
  <c r="BR673" i="3" l="1"/>
  <c r="AU673" i="3"/>
  <c r="AV673" i="3" s="1"/>
  <c r="BH59" i="3"/>
  <c r="AW672" i="3"/>
  <c r="AT672" i="3"/>
  <c r="AT673" i="3" s="1"/>
  <c r="BR676" i="1"/>
  <c r="AU676" i="1"/>
  <c r="AV676" i="1" s="1"/>
  <c r="AZ60" i="1" s="1"/>
  <c r="BO1456" i="1"/>
  <c r="BQ1455" i="1"/>
  <c r="AU1455" i="1" s="1"/>
  <c r="AV1455" i="1" s="1"/>
  <c r="BK124" i="1" s="1"/>
  <c r="BL124" i="1" s="1"/>
  <c r="BQ674" i="3"/>
  <c r="BO675" i="3"/>
  <c r="BO677" i="1"/>
  <c r="BQ677" i="1" s="1"/>
  <c r="AF282" i="3"/>
  <c r="G673" i="3"/>
  <c r="H673" i="3" s="1"/>
  <c r="T281" i="3"/>
  <c r="E678" i="3"/>
  <c r="F678" i="3" s="1"/>
  <c r="AS677" i="3"/>
  <c r="AR676" i="3"/>
  <c r="AE283" i="3"/>
  <c r="R284" i="3"/>
  <c r="S284" i="3" s="1"/>
  <c r="G673" i="1"/>
  <c r="H672" i="1"/>
  <c r="AS673" i="1"/>
  <c r="AR672" i="1"/>
  <c r="BI59" i="3" l="1"/>
  <c r="AW673" i="3"/>
  <c r="BR674" i="3"/>
  <c r="AU674" i="3"/>
  <c r="BR677" i="1"/>
  <c r="AU677" i="1"/>
  <c r="AV677" i="1" s="1"/>
  <c r="BA60" i="1" s="1"/>
  <c r="BO1457" i="1"/>
  <c r="BQ1456" i="1"/>
  <c r="AU1456" i="1" s="1"/>
  <c r="AV1456" i="1" s="1"/>
  <c r="AZ125" i="1" s="1"/>
  <c r="BQ675" i="3"/>
  <c r="BO676" i="3"/>
  <c r="BO678" i="1"/>
  <c r="BQ678" i="1" s="1"/>
  <c r="AF283" i="3"/>
  <c r="G674" i="3"/>
  <c r="H674" i="3" s="1"/>
  <c r="T282" i="3"/>
  <c r="E679" i="3"/>
  <c r="F679" i="3" s="1"/>
  <c r="AR677" i="3"/>
  <c r="AS678" i="3"/>
  <c r="AE284" i="3"/>
  <c r="R285" i="3"/>
  <c r="S285" i="3" s="1"/>
  <c r="G674" i="1"/>
  <c r="H673" i="1"/>
  <c r="AS674" i="1"/>
  <c r="AR673" i="1"/>
  <c r="BR675" i="3" l="1"/>
  <c r="AU675" i="3"/>
  <c r="AV675" i="3" s="1"/>
  <c r="AT674" i="3"/>
  <c r="AT675" i="3" s="1"/>
  <c r="AV674" i="3"/>
  <c r="BR678" i="1"/>
  <c r="AU678" i="1"/>
  <c r="AV678" i="1" s="1"/>
  <c r="BB60" i="1" s="1"/>
  <c r="BO1458" i="1"/>
  <c r="BQ1457" i="1"/>
  <c r="AU1457" i="1" s="1"/>
  <c r="AV1457" i="1" s="1"/>
  <c r="BA125" i="1" s="1"/>
  <c r="BQ676" i="3"/>
  <c r="BO677" i="3"/>
  <c r="BO679" i="1"/>
  <c r="BQ679" i="1" s="1"/>
  <c r="AF284" i="3"/>
  <c r="G675" i="3"/>
  <c r="H675" i="3" s="1"/>
  <c r="T283" i="3"/>
  <c r="AR678" i="3"/>
  <c r="AS679" i="3"/>
  <c r="E680" i="3"/>
  <c r="F680" i="3" s="1"/>
  <c r="AE285" i="3"/>
  <c r="R286" i="3"/>
  <c r="S286" i="3" s="1"/>
  <c r="G675" i="1"/>
  <c r="H674" i="1"/>
  <c r="AS675" i="1"/>
  <c r="AR674" i="1"/>
  <c r="BR676" i="3" l="1"/>
  <c r="AU676" i="3"/>
  <c r="AV676" i="3" s="1"/>
  <c r="BJ59" i="3"/>
  <c r="AW674" i="3"/>
  <c r="AT676" i="3"/>
  <c r="BK59" i="3"/>
  <c r="AW675" i="3"/>
  <c r="BR679" i="1"/>
  <c r="AU679" i="1"/>
  <c r="AV679" i="1" s="1"/>
  <c r="BC60" i="1" s="1"/>
  <c r="BO1459" i="1"/>
  <c r="BQ1458" i="1"/>
  <c r="AU1458" i="1" s="1"/>
  <c r="AV1458" i="1" s="1"/>
  <c r="BB125" i="1" s="1"/>
  <c r="BQ677" i="3"/>
  <c r="BO678" i="3"/>
  <c r="BO680" i="1"/>
  <c r="BQ680" i="1" s="1"/>
  <c r="AF285" i="3"/>
  <c r="G676" i="3"/>
  <c r="H676" i="3" s="1"/>
  <c r="T284" i="3"/>
  <c r="AE286" i="3"/>
  <c r="R287" i="3"/>
  <c r="S287" i="3" s="1"/>
  <c r="E681" i="3"/>
  <c r="F681" i="3" s="1"/>
  <c r="AS680" i="3"/>
  <c r="AR679" i="3"/>
  <c r="G676" i="1"/>
  <c r="H675" i="1"/>
  <c r="AS676" i="1"/>
  <c r="AR675" i="1"/>
  <c r="BL59" i="3" l="1"/>
  <c r="BM59" i="3"/>
  <c r="AP60" i="3" s="1"/>
  <c r="AZ60" i="3"/>
  <c r="AW676" i="3"/>
  <c r="BR677" i="3"/>
  <c r="AU677" i="3"/>
  <c r="AV677" i="3" s="1"/>
  <c r="AT677" i="3"/>
  <c r="BR680" i="1"/>
  <c r="AU680" i="1"/>
  <c r="AV680" i="1" s="1"/>
  <c r="BD60" i="1" s="1"/>
  <c r="BO1460" i="1"/>
  <c r="BQ1459" i="1"/>
  <c r="AU1459" i="1" s="1"/>
  <c r="AV1459" i="1" s="1"/>
  <c r="BC125" i="1" s="1"/>
  <c r="BQ678" i="3"/>
  <c r="BO679" i="3"/>
  <c r="BO681" i="1"/>
  <c r="BQ681" i="1" s="1"/>
  <c r="AF286" i="3"/>
  <c r="G677" i="3"/>
  <c r="H677" i="3" s="1"/>
  <c r="T285" i="3"/>
  <c r="AE287" i="3"/>
  <c r="R288" i="3"/>
  <c r="S288" i="3" s="1"/>
  <c r="AS681" i="3"/>
  <c r="AR680" i="3"/>
  <c r="E682" i="3"/>
  <c r="F682" i="3" s="1"/>
  <c r="G677" i="1"/>
  <c r="H676" i="1"/>
  <c r="AS677" i="1"/>
  <c r="AR676" i="1"/>
  <c r="BA60" i="3" l="1"/>
  <c r="AW677" i="3"/>
  <c r="BR678" i="3"/>
  <c r="AU678" i="3"/>
  <c r="BR681" i="1"/>
  <c r="AU681" i="1"/>
  <c r="AV681" i="1" s="1"/>
  <c r="BE60" i="1" s="1"/>
  <c r="BO1461" i="1"/>
  <c r="BQ1460" i="1"/>
  <c r="AU1460" i="1" s="1"/>
  <c r="AV1460" i="1" s="1"/>
  <c r="BD125" i="1" s="1"/>
  <c r="BQ679" i="3"/>
  <c r="BO680" i="3"/>
  <c r="BO682" i="1"/>
  <c r="BQ682" i="1" s="1"/>
  <c r="AF287" i="3"/>
  <c r="G678" i="3"/>
  <c r="H678" i="3" s="1"/>
  <c r="T286" i="3"/>
  <c r="AR681" i="3"/>
  <c r="AS682" i="3"/>
  <c r="AE288" i="3"/>
  <c r="R289" i="3"/>
  <c r="S289" i="3" s="1"/>
  <c r="E683" i="3"/>
  <c r="F683" i="3" s="1"/>
  <c r="G678" i="1"/>
  <c r="H677" i="1"/>
  <c r="AS678" i="1"/>
  <c r="AR677" i="1"/>
  <c r="AV678" i="3" l="1"/>
  <c r="AT678" i="3"/>
  <c r="BR679" i="3"/>
  <c r="AU679" i="3"/>
  <c r="AV679" i="3" s="1"/>
  <c r="BR682" i="1"/>
  <c r="AU682" i="1"/>
  <c r="AV682" i="1" s="1"/>
  <c r="BF60" i="1" s="1"/>
  <c r="BO1462" i="1"/>
  <c r="BQ1461" i="1"/>
  <c r="AU1461" i="1" s="1"/>
  <c r="AV1461" i="1" s="1"/>
  <c r="BE125" i="1" s="1"/>
  <c r="BQ680" i="3"/>
  <c r="BO681" i="3"/>
  <c r="BO683" i="1"/>
  <c r="BQ683" i="1" s="1"/>
  <c r="AF288" i="3"/>
  <c r="G679" i="3"/>
  <c r="H679" i="3" s="1"/>
  <c r="T287" i="3"/>
  <c r="E684" i="3"/>
  <c r="F684" i="3" s="1"/>
  <c r="AE289" i="3"/>
  <c r="R290" i="3"/>
  <c r="S290" i="3" s="1"/>
  <c r="AS683" i="3"/>
  <c r="AR682" i="3"/>
  <c r="G679" i="1"/>
  <c r="H678" i="1"/>
  <c r="AS679" i="1"/>
  <c r="AR678" i="1"/>
  <c r="BR680" i="3" l="1"/>
  <c r="AU680" i="3"/>
  <c r="BC60" i="3"/>
  <c r="AW679" i="3"/>
  <c r="AT679" i="3"/>
  <c r="BB60" i="3"/>
  <c r="AW678" i="3"/>
  <c r="BR683" i="1"/>
  <c r="AU683" i="1"/>
  <c r="AV683" i="1" s="1"/>
  <c r="BG60" i="1" s="1"/>
  <c r="BO1463" i="1"/>
  <c r="BQ1462" i="1"/>
  <c r="AU1462" i="1" s="1"/>
  <c r="AV1462" i="1" s="1"/>
  <c r="BF125" i="1" s="1"/>
  <c r="BQ681" i="3"/>
  <c r="BO682" i="3"/>
  <c r="BO684" i="1"/>
  <c r="BQ684" i="1" s="1"/>
  <c r="AF289" i="3"/>
  <c r="G680" i="3"/>
  <c r="H680" i="3" s="1"/>
  <c r="T288" i="3"/>
  <c r="AR683" i="3"/>
  <c r="AS684" i="3"/>
  <c r="E685" i="3"/>
  <c r="F685" i="3" s="1"/>
  <c r="AE290" i="3"/>
  <c r="R291" i="3"/>
  <c r="S291" i="3" s="1"/>
  <c r="G680" i="1"/>
  <c r="H679" i="1"/>
  <c r="AS680" i="1"/>
  <c r="AR679" i="1"/>
  <c r="BR681" i="3" l="1"/>
  <c r="AU681" i="3"/>
  <c r="AV681" i="3" s="1"/>
  <c r="AT680" i="3"/>
  <c r="AT681" i="3" s="1"/>
  <c r="AV680" i="3"/>
  <c r="BR684" i="1"/>
  <c r="AU684" i="1"/>
  <c r="AV684" i="1" s="1"/>
  <c r="BH60" i="1" s="1"/>
  <c r="BO1464" i="1"/>
  <c r="BQ1463" i="1"/>
  <c r="AU1463" i="1" s="1"/>
  <c r="AV1463" i="1" s="1"/>
  <c r="BG125" i="1" s="1"/>
  <c r="BQ682" i="3"/>
  <c r="BO683" i="3"/>
  <c r="BO685" i="1"/>
  <c r="BQ685" i="1" s="1"/>
  <c r="AF290" i="3"/>
  <c r="G681" i="3"/>
  <c r="H681" i="3" s="1"/>
  <c r="T289" i="3"/>
  <c r="AE291" i="3"/>
  <c r="R292" i="3"/>
  <c r="S292" i="3" s="1"/>
  <c r="E686" i="3"/>
  <c r="F686" i="3" s="1"/>
  <c r="AS685" i="3"/>
  <c r="AR684" i="3"/>
  <c r="G681" i="1"/>
  <c r="H680" i="1"/>
  <c r="AS681" i="1"/>
  <c r="AR680" i="1"/>
  <c r="BD60" i="3" l="1"/>
  <c r="AW680" i="3"/>
  <c r="AT682" i="3"/>
  <c r="BE60" i="3"/>
  <c r="AW681" i="3"/>
  <c r="BR682" i="3"/>
  <c r="AU682" i="3"/>
  <c r="AV682" i="3" s="1"/>
  <c r="BR685" i="1"/>
  <c r="AU685" i="1"/>
  <c r="AV685" i="1" s="1"/>
  <c r="BI60" i="1" s="1"/>
  <c r="BO1465" i="1"/>
  <c r="BQ1464" i="1"/>
  <c r="AU1464" i="1" s="1"/>
  <c r="AV1464" i="1" s="1"/>
  <c r="BH125" i="1" s="1"/>
  <c r="BQ683" i="3"/>
  <c r="BO684" i="3"/>
  <c r="BO686" i="1"/>
  <c r="BQ686" i="1" s="1"/>
  <c r="AF291" i="3"/>
  <c r="G682" i="3"/>
  <c r="H682" i="3" s="1"/>
  <c r="T290" i="3"/>
  <c r="AR685" i="3"/>
  <c r="AS686" i="3"/>
  <c r="E687" i="3"/>
  <c r="F687" i="3" s="1"/>
  <c r="AE292" i="3"/>
  <c r="R293" i="3"/>
  <c r="S293" i="3" s="1"/>
  <c r="G682" i="1"/>
  <c r="H681" i="1"/>
  <c r="AS682" i="1"/>
  <c r="AR681" i="1"/>
  <c r="BR683" i="3" l="1"/>
  <c r="AU683" i="3"/>
  <c r="AV683" i="3" s="1"/>
  <c r="AT683" i="3"/>
  <c r="BF60" i="3"/>
  <c r="AW682" i="3"/>
  <c r="BR686" i="1"/>
  <c r="AU686" i="1"/>
  <c r="AV686" i="1" s="1"/>
  <c r="BJ60" i="1" s="1"/>
  <c r="BQ1465" i="1"/>
  <c r="AU1465" i="1" s="1"/>
  <c r="AV1465" i="1" s="1"/>
  <c r="BI125" i="1" s="1"/>
  <c r="BO1466" i="1"/>
  <c r="BQ684" i="3"/>
  <c r="BO685" i="3"/>
  <c r="BO687" i="1"/>
  <c r="BQ687" i="1" s="1"/>
  <c r="AF292" i="3"/>
  <c r="G683" i="3"/>
  <c r="H683" i="3" s="1"/>
  <c r="T291" i="3"/>
  <c r="AE293" i="3"/>
  <c r="R294" i="3"/>
  <c r="S294" i="3" s="1"/>
  <c r="E688" i="3"/>
  <c r="F688" i="3" s="1"/>
  <c r="AS687" i="3"/>
  <c r="AR686" i="3"/>
  <c r="G683" i="1"/>
  <c r="H682" i="1"/>
  <c r="AS683" i="1"/>
  <c r="AR682" i="1"/>
  <c r="BG60" i="3" l="1"/>
  <c r="AW683" i="3"/>
  <c r="BR684" i="3"/>
  <c r="AU684" i="3"/>
  <c r="BR687" i="1"/>
  <c r="AU687" i="1"/>
  <c r="AV687" i="1" s="1"/>
  <c r="BK60" i="1" s="1"/>
  <c r="BL60" i="1" s="1"/>
  <c r="BO1467" i="1"/>
  <c r="BQ1466" i="1"/>
  <c r="AU1466" i="1" s="1"/>
  <c r="AV1466" i="1" s="1"/>
  <c r="BJ125" i="1" s="1"/>
  <c r="BQ685" i="3"/>
  <c r="BO686" i="3"/>
  <c r="BO688" i="1"/>
  <c r="BQ688" i="1" s="1"/>
  <c r="AF293" i="3"/>
  <c r="G684" i="3"/>
  <c r="H684" i="3" s="1"/>
  <c r="T292" i="3"/>
  <c r="E689" i="3"/>
  <c r="F689" i="3" s="1"/>
  <c r="AS688" i="3"/>
  <c r="AR687" i="3"/>
  <c r="AE294" i="3"/>
  <c r="R295" i="3"/>
  <c r="S295" i="3" s="1"/>
  <c r="G684" i="1"/>
  <c r="H683" i="1"/>
  <c r="AS684" i="1"/>
  <c r="AR683" i="1"/>
  <c r="BR685" i="3" l="1"/>
  <c r="AU685" i="3"/>
  <c r="AV685" i="3" s="1"/>
  <c r="AV684" i="3"/>
  <c r="AT684" i="3"/>
  <c r="AT685" i="3" s="1"/>
  <c r="BR688" i="1"/>
  <c r="AU688" i="1"/>
  <c r="AV688" i="1" s="1"/>
  <c r="AZ61" i="1" s="1"/>
  <c r="BQ1467" i="1"/>
  <c r="AU1467" i="1" s="1"/>
  <c r="AV1467" i="1" s="1"/>
  <c r="BK125" i="1" s="1"/>
  <c r="BL125" i="1" s="1"/>
  <c r="BO1468" i="1"/>
  <c r="BQ686" i="3"/>
  <c r="BO687" i="3"/>
  <c r="BO689" i="1"/>
  <c r="BQ689" i="1" s="1"/>
  <c r="AF294" i="3"/>
  <c r="G685" i="3"/>
  <c r="H685" i="3" s="1"/>
  <c r="T293" i="3"/>
  <c r="AE295" i="3"/>
  <c r="R296" i="3"/>
  <c r="S296" i="3" s="1"/>
  <c r="E690" i="3"/>
  <c r="F690" i="3" s="1"/>
  <c r="AR688" i="3"/>
  <c r="AS689" i="3"/>
  <c r="G685" i="1"/>
  <c r="H684" i="1"/>
  <c r="AS685" i="1"/>
  <c r="AR684" i="1"/>
  <c r="BR686" i="3" l="1"/>
  <c r="AU686" i="3"/>
  <c r="BI60" i="3"/>
  <c r="AW685" i="3"/>
  <c r="BH60" i="3"/>
  <c r="AW684" i="3"/>
  <c r="BR689" i="1"/>
  <c r="AU689" i="1"/>
  <c r="AV689" i="1" s="1"/>
  <c r="BA61" i="1" s="1"/>
  <c r="BO1469" i="1"/>
  <c r="BQ1468" i="1"/>
  <c r="AU1468" i="1" s="1"/>
  <c r="AV1468" i="1" s="1"/>
  <c r="AZ126" i="1" s="1"/>
  <c r="BQ687" i="3"/>
  <c r="BO688" i="3"/>
  <c r="BO690" i="1"/>
  <c r="BQ690" i="1" s="1"/>
  <c r="AF295" i="3"/>
  <c r="G686" i="3"/>
  <c r="H686" i="3" s="1"/>
  <c r="T294" i="3"/>
  <c r="AR689" i="3"/>
  <c r="AS690" i="3"/>
  <c r="E691" i="3"/>
  <c r="F691" i="3" s="1"/>
  <c r="AE296" i="3"/>
  <c r="R297" i="3"/>
  <c r="S297" i="3" s="1"/>
  <c r="G686" i="1"/>
  <c r="H685" i="1"/>
  <c r="AS686" i="1"/>
  <c r="AR685" i="1"/>
  <c r="AT686" i="3" l="1"/>
  <c r="AV686" i="3"/>
  <c r="BR687" i="3"/>
  <c r="AU687" i="3"/>
  <c r="AV687" i="3" s="1"/>
  <c r="BR690" i="1"/>
  <c r="AU690" i="1"/>
  <c r="AV690" i="1" s="1"/>
  <c r="BB61" i="1" s="1"/>
  <c r="BQ1469" i="1"/>
  <c r="AU1469" i="1" s="1"/>
  <c r="AV1469" i="1" s="1"/>
  <c r="BA126" i="1" s="1"/>
  <c r="BO1470" i="1"/>
  <c r="BQ688" i="3"/>
  <c r="BO689" i="3"/>
  <c r="BO691" i="1"/>
  <c r="BQ691" i="1" s="1"/>
  <c r="AF296" i="3"/>
  <c r="G687" i="3"/>
  <c r="H687" i="3" s="1"/>
  <c r="T295" i="3"/>
  <c r="AE297" i="3"/>
  <c r="R298" i="3"/>
  <c r="S298" i="3" s="1"/>
  <c r="E692" i="3"/>
  <c r="F692" i="3" s="1"/>
  <c r="AS691" i="3"/>
  <c r="AR690" i="3"/>
  <c r="G687" i="1"/>
  <c r="H686" i="1"/>
  <c r="AS687" i="1"/>
  <c r="AR686" i="1"/>
  <c r="BR688" i="3" l="1"/>
  <c r="AU688" i="3"/>
  <c r="AV688" i="3" s="1"/>
  <c r="BK60" i="3"/>
  <c r="AW687" i="3"/>
  <c r="BJ60" i="3"/>
  <c r="AW686" i="3"/>
  <c r="AT687" i="3"/>
  <c r="AT688" i="3" s="1"/>
  <c r="BR691" i="1"/>
  <c r="AU691" i="1"/>
  <c r="AV691" i="1" s="1"/>
  <c r="BC61" i="1" s="1"/>
  <c r="BO1471" i="1"/>
  <c r="BQ1470" i="1"/>
  <c r="AU1470" i="1" s="1"/>
  <c r="AV1470" i="1" s="1"/>
  <c r="BB126" i="1" s="1"/>
  <c r="BQ689" i="3"/>
  <c r="BO690" i="3"/>
  <c r="BO692" i="1"/>
  <c r="BQ692" i="1" s="1"/>
  <c r="AF297" i="3"/>
  <c r="G688" i="3"/>
  <c r="H688" i="3" s="1"/>
  <c r="T296" i="3"/>
  <c r="AS692" i="3"/>
  <c r="AR691" i="3"/>
  <c r="AE298" i="3"/>
  <c r="R299" i="3"/>
  <c r="S299" i="3" s="1"/>
  <c r="E693" i="3"/>
  <c r="F693" i="3" s="1"/>
  <c r="G688" i="1"/>
  <c r="H687" i="1"/>
  <c r="AS688" i="1"/>
  <c r="AR687" i="1"/>
  <c r="BL60" i="3" l="1"/>
  <c r="BM60" i="3"/>
  <c r="AP61" i="3" s="1"/>
  <c r="AZ61" i="3"/>
  <c r="AW688" i="3"/>
  <c r="BR689" i="3"/>
  <c r="AU689" i="3"/>
  <c r="AV689" i="3" s="1"/>
  <c r="BR692" i="1"/>
  <c r="AU692" i="1"/>
  <c r="AV692" i="1" s="1"/>
  <c r="BD61" i="1" s="1"/>
  <c r="BQ1471" i="1"/>
  <c r="AU1471" i="1" s="1"/>
  <c r="AV1471" i="1" s="1"/>
  <c r="BC126" i="1" s="1"/>
  <c r="BO1472" i="1"/>
  <c r="BQ690" i="3"/>
  <c r="BO691" i="3"/>
  <c r="BO693" i="1"/>
  <c r="BQ693" i="1" s="1"/>
  <c r="AF298" i="3"/>
  <c r="G689" i="3"/>
  <c r="H689" i="3" s="1"/>
  <c r="T297" i="3"/>
  <c r="AE299" i="3"/>
  <c r="R300" i="3"/>
  <c r="S300" i="3" s="1"/>
  <c r="E694" i="3"/>
  <c r="F694" i="3" s="1"/>
  <c r="AS693" i="3"/>
  <c r="AR692" i="3"/>
  <c r="G689" i="1"/>
  <c r="H688" i="1"/>
  <c r="AS689" i="1"/>
  <c r="AR688" i="1"/>
  <c r="BA61" i="3" l="1"/>
  <c r="AW689" i="3"/>
  <c r="BR690" i="3"/>
  <c r="AU690" i="3"/>
  <c r="AT689" i="3"/>
  <c r="BR693" i="1"/>
  <c r="AU693" i="1"/>
  <c r="AV693" i="1" s="1"/>
  <c r="BE61" i="1" s="1"/>
  <c r="BO1473" i="1"/>
  <c r="BQ1472" i="1"/>
  <c r="AU1472" i="1" s="1"/>
  <c r="AV1472" i="1" s="1"/>
  <c r="BD126" i="1" s="1"/>
  <c r="BQ691" i="3"/>
  <c r="BO692" i="3"/>
  <c r="BO694" i="1"/>
  <c r="BQ694" i="1" s="1"/>
  <c r="AF299" i="3"/>
  <c r="G690" i="3"/>
  <c r="H690" i="3" s="1"/>
  <c r="T298" i="3"/>
  <c r="E695" i="3"/>
  <c r="F695" i="3" s="1"/>
  <c r="AE300" i="3"/>
  <c r="R301" i="3"/>
  <c r="S301" i="3" s="1"/>
  <c r="AS694" i="3"/>
  <c r="AR693" i="3"/>
  <c r="G690" i="1"/>
  <c r="H689" i="1"/>
  <c r="AS690" i="1"/>
  <c r="AR689" i="1"/>
  <c r="BR691" i="3" l="1"/>
  <c r="AU691" i="3"/>
  <c r="AV691" i="3" s="1"/>
  <c r="AT690" i="3"/>
  <c r="AT691" i="3" s="1"/>
  <c r="AV690" i="3"/>
  <c r="BR694" i="1"/>
  <c r="AU694" i="1"/>
  <c r="AV694" i="1" s="1"/>
  <c r="BF61" i="1" s="1"/>
  <c r="BQ1473" i="1"/>
  <c r="AU1473" i="1" s="1"/>
  <c r="AV1473" i="1" s="1"/>
  <c r="BE126" i="1" s="1"/>
  <c r="BO1474" i="1"/>
  <c r="BQ692" i="3"/>
  <c r="BO693" i="3"/>
  <c r="BO695" i="1"/>
  <c r="BQ695" i="1" s="1"/>
  <c r="AF300" i="3"/>
  <c r="G691" i="3"/>
  <c r="H691" i="3" s="1"/>
  <c r="T299" i="3"/>
  <c r="AS695" i="3"/>
  <c r="AR694" i="3"/>
  <c r="E696" i="3"/>
  <c r="F696" i="3" s="1"/>
  <c r="AE301" i="3"/>
  <c r="R302" i="3"/>
  <c r="S302" i="3" s="1"/>
  <c r="G691" i="1"/>
  <c r="H690" i="1"/>
  <c r="AS691" i="1"/>
  <c r="AR690" i="1"/>
  <c r="BR692" i="3" l="1"/>
  <c r="AU692" i="3"/>
  <c r="AV692" i="3" s="1"/>
  <c r="BB61" i="3"/>
  <c r="AW690" i="3"/>
  <c r="AT692" i="3"/>
  <c r="BC61" i="3"/>
  <c r="AW691" i="3"/>
  <c r="BR695" i="1"/>
  <c r="AU695" i="1"/>
  <c r="AV695" i="1" s="1"/>
  <c r="BG61" i="1" s="1"/>
  <c r="BO1475" i="1"/>
  <c r="BQ1474" i="1"/>
  <c r="AU1474" i="1" s="1"/>
  <c r="AV1474" i="1" s="1"/>
  <c r="BF126" i="1" s="1"/>
  <c r="BQ693" i="3"/>
  <c r="BO694" i="3"/>
  <c r="BO696" i="1"/>
  <c r="BQ696" i="1" s="1"/>
  <c r="AF301" i="3"/>
  <c r="G692" i="3"/>
  <c r="H692" i="3" s="1"/>
  <c r="T300" i="3"/>
  <c r="AS696" i="3"/>
  <c r="AR695" i="3"/>
  <c r="AE302" i="3"/>
  <c r="R303" i="3"/>
  <c r="S303" i="3" s="1"/>
  <c r="E697" i="3"/>
  <c r="F697" i="3" s="1"/>
  <c r="G692" i="1"/>
  <c r="H691" i="1"/>
  <c r="AS692" i="1"/>
  <c r="AR691" i="1"/>
  <c r="BR693" i="3" l="1"/>
  <c r="AU693" i="3"/>
  <c r="AV693" i="3" s="1"/>
  <c r="BD61" i="3"/>
  <c r="AW692" i="3"/>
  <c r="AT693" i="3"/>
  <c r="BR696" i="1"/>
  <c r="AU696" i="1"/>
  <c r="AV696" i="1" s="1"/>
  <c r="BH61" i="1" s="1"/>
  <c r="BQ1475" i="1"/>
  <c r="AU1475" i="1" s="1"/>
  <c r="AV1475" i="1" s="1"/>
  <c r="BG126" i="1" s="1"/>
  <c r="BO1476" i="1"/>
  <c r="BQ694" i="3"/>
  <c r="BO695" i="3"/>
  <c r="BO697" i="1"/>
  <c r="BQ697" i="1" s="1"/>
  <c r="AF302" i="3"/>
  <c r="G693" i="3"/>
  <c r="H693" i="3" s="1"/>
  <c r="T301" i="3"/>
  <c r="E698" i="3"/>
  <c r="F698" i="3" s="1"/>
  <c r="AS697" i="3"/>
  <c r="AR696" i="3"/>
  <c r="AE303" i="3"/>
  <c r="R304" i="3"/>
  <c r="S304" i="3" s="1"/>
  <c r="G693" i="1"/>
  <c r="H692" i="1"/>
  <c r="AS693" i="1"/>
  <c r="AR692" i="1"/>
  <c r="BR694" i="3" l="1"/>
  <c r="AU694" i="3"/>
  <c r="BE61" i="3"/>
  <c r="AW693" i="3"/>
  <c r="BR697" i="1"/>
  <c r="AU697" i="1"/>
  <c r="AV697" i="1" s="1"/>
  <c r="BI61" i="1" s="1"/>
  <c r="BO1477" i="1"/>
  <c r="BQ1476" i="1"/>
  <c r="AU1476" i="1" s="1"/>
  <c r="AV1476" i="1" s="1"/>
  <c r="BH126" i="1" s="1"/>
  <c r="BQ695" i="3"/>
  <c r="BO696" i="3"/>
  <c r="BO698" i="1"/>
  <c r="BQ698" i="1" s="1"/>
  <c r="AF303" i="3"/>
  <c r="G694" i="3"/>
  <c r="H694" i="3" s="1"/>
  <c r="T302" i="3"/>
  <c r="AS698" i="3"/>
  <c r="AR697" i="3"/>
  <c r="E699" i="3"/>
  <c r="F699" i="3" s="1"/>
  <c r="AE304" i="3"/>
  <c r="R305" i="3"/>
  <c r="S305" i="3" s="1"/>
  <c r="G694" i="1"/>
  <c r="H693" i="1"/>
  <c r="AS694" i="1"/>
  <c r="AR693" i="1"/>
  <c r="AV694" i="3" l="1"/>
  <c r="AT694" i="3"/>
  <c r="BR695" i="3"/>
  <c r="AU695" i="3"/>
  <c r="AV695" i="3" s="1"/>
  <c r="BR698" i="1"/>
  <c r="AU698" i="1"/>
  <c r="AV698" i="1" s="1"/>
  <c r="BJ61" i="1" s="1"/>
  <c r="BQ1477" i="1"/>
  <c r="AU1477" i="1" s="1"/>
  <c r="AV1477" i="1" s="1"/>
  <c r="BI126" i="1" s="1"/>
  <c r="BO1478" i="1"/>
  <c r="BQ696" i="3"/>
  <c r="BO697" i="3"/>
  <c r="BO699" i="1"/>
  <c r="BQ699" i="1" s="1"/>
  <c r="AF304" i="3"/>
  <c r="G695" i="3"/>
  <c r="H695" i="3" s="1"/>
  <c r="T303" i="3"/>
  <c r="AS699" i="3"/>
  <c r="AR698" i="3"/>
  <c r="E700" i="3"/>
  <c r="F700" i="3" s="1"/>
  <c r="AE305" i="3"/>
  <c r="R306" i="3"/>
  <c r="S306" i="3" s="1"/>
  <c r="G695" i="1"/>
  <c r="H694" i="1"/>
  <c r="AS695" i="1"/>
  <c r="AR694" i="1"/>
  <c r="BG61" i="3" l="1"/>
  <c r="AW695" i="3"/>
  <c r="BF61" i="3"/>
  <c r="AW694" i="3"/>
  <c r="AT695" i="3"/>
  <c r="AT696" i="3" s="1"/>
  <c r="BR696" i="3"/>
  <c r="AU696" i="3"/>
  <c r="AV696" i="3" s="1"/>
  <c r="BR699" i="1"/>
  <c r="AU699" i="1"/>
  <c r="AV699" i="1" s="1"/>
  <c r="BK61" i="1" s="1"/>
  <c r="BL61" i="1" s="1"/>
  <c r="BO1479" i="1"/>
  <c r="BQ1478" i="1"/>
  <c r="AU1478" i="1" s="1"/>
  <c r="AV1478" i="1" s="1"/>
  <c r="BJ126" i="1" s="1"/>
  <c r="BQ697" i="3"/>
  <c r="BO698" i="3"/>
  <c r="BO700" i="1"/>
  <c r="BQ700" i="1" s="1"/>
  <c r="AF305" i="3"/>
  <c r="G696" i="3"/>
  <c r="H696" i="3" s="1"/>
  <c r="T304" i="3"/>
  <c r="AE306" i="3"/>
  <c r="R307" i="3"/>
  <c r="S307" i="3" s="1"/>
  <c r="E701" i="3"/>
  <c r="F701" i="3" s="1"/>
  <c r="AS700" i="3"/>
  <c r="AR699" i="3"/>
  <c r="G696" i="1"/>
  <c r="H695" i="1"/>
  <c r="AS696" i="1"/>
  <c r="AR695" i="1"/>
  <c r="BR697" i="3" l="1"/>
  <c r="AU697" i="3"/>
  <c r="AV697" i="3" s="1"/>
  <c r="AT697" i="3"/>
  <c r="BH61" i="3"/>
  <c r="AW696" i="3"/>
  <c r="BR700" i="1"/>
  <c r="AU700" i="1"/>
  <c r="AV700" i="1" s="1"/>
  <c r="AZ62" i="1" s="1"/>
  <c r="BQ1479" i="1"/>
  <c r="AU1479" i="1" s="1"/>
  <c r="AV1479" i="1" s="1"/>
  <c r="BK126" i="1" s="1"/>
  <c r="BL126" i="1" s="1"/>
  <c r="BO1480" i="1"/>
  <c r="BQ698" i="3"/>
  <c r="BO699" i="3"/>
  <c r="BO701" i="1"/>
  <c r="BQ701" i="1" s="1"/>
  <c r="AF306" i="3"/>
  <c r="G697" i="3"/>
  <c r="H697" i="3" s="1"/>
  <c r="T305" i="3"/>
  <c r="E702" i="3"/>
  <c r="F702" i="3" s="1"/>
  <c r="AE307" i="3"/>
  <c r="R308" i="3"/>
  <c r="S308" i="3" s="1"/>
  <c r="AS701" i="3"/>
  <c r="AR700" i="3"/>
  <c r="G697" i="1"/>
  <c r="H696" i="1"/>
  <c r="AS697" i="1"/>
  <c r="AR696" i="1"/>
  <c r="BR698" i="3" l="1"/>
  <c r="AU698" i="3"/>
  <c r="BI61" i="3"/>
  <c r="AW697" i="3"/>
  <c r="BR701" i="1"/>
  <c r="AU701" i="1"/>
  <c r="AV701" i="1" s="1"/>
  <c r="BA62" i="1" s="1"/>
  <c r="BO1481" i="1"/>
  <c r="BQ1480" i="1"/>
  <c r="AU1480" i="1" s="1"/>
  <c r="AV1480" i="1" s="1"/>
  <c r="AZ127" i="1" s="1"/>
  <c r="BQ699" i="3"/>
  <c r="BO700" i="3"/>
  <c r="BO702" i="1"/>
  <c r="BQ702" i="1" s="1"/>
  <c r="AF307" i="3"/>
  <c r="G698" i="3"/>
  <c r="H698" i="3" s="1"/>
  <c r="T306" i="3"/>
  <c r="E703" i="3"/>
  <c r="F703" i="3" s="1"/>
  <c r="AS702" i="3"/>
  <c r="AR701" i="3"/>
  <c r="AE308" i="3"/>
  <c r="R309" i="3"/>
  <c r="S309" i="3" s="1"/>
  <c r="G698" i="1"/>
  <c r="H697" i="1"/>
  <c r="AS698" i="1"/>
  <c r="AR697" i="1"/>
  <c r="BR699" i="3" l="1"/>
  <c r="AU699" i="3"/>
  <c r="AV699" i="3" s="1"/>
  <c r="AT698" i="3"/>
  <c r="AT699" i="3" s="1"/>
  <c r="AV698" i="3"/>
  <c r="BR702" i="1"/>
  <c r="AU702" i="1"/>
  <c r="AV702" i="1" s="1"/>
  <c r="BB62" i="1" s="1"/>
  <c r="BQ1481" i="1"/>
  <c r="AU1481" i="1" s="1"/>
  <c r="AV1481" i="1" s="1"/>
  <c r="BA127" i="1" s="1"/>
  <c r="BO1482" i="1"/>
  <c r="BQ700" i="3"/>
  <c r="BO701" i="3"/>
  <c r="BO703" i="1"/>
  <c r="BQ703" i="1" s="1"/>
  <c r="AF308" i="3"/>
  <c r="G699" i="3"/>
  <c r="H699" i="3" s="1"/>
  <c r="T307" i="3"/>
  <c r="E704" i="3"/>
  <c r="F704" i="3" s="1"/>
  <c r="AS703" i="3"/>
  <c r="AR702" i="3"/>
  <c r="AE309" i="3"/>
  <c r="R310" i="3"/>
  <c r="S310" i="3" s="1"/>
  <c r="G699" i="1"/>
  <c r="H698" i="1"/>
  <c r="AS699" i="1"/>
  <c r="AR698" i="1"/>
  <c r="BR700" i="3" l="1"/>
  <c r="AU700" i="3"/>
  <c r="AV700" i="3" s="1"/>
  <c r="BJ61" i="3"/>
  <c r="AW698" i="3"/>
  <c r="AT700" i="3"/>
  <c r="BK61" i="3"/>
  <c r="AW699" i="3"/>
  <c r="BR703" i="1"/>
  <c r="AU703" i="1"/>
  <c r="AV703" i="1" s="1"/>
  <c r="BC62" i="1" s="1"/>
  <c r="BO1483" i="1"/>
  <c r="BQ1482" i="1"/>
  <c r="AU1482" i="1" s="1"/>
  <c r="AV1482" i="1" s="1"/>
  <c r="BB127" i="1" s="1"/>
  <c r="BQ701" i="3"/>
  <c r="BO702" i="3"/>
  <c r="BO704" i="1"/>
  <c r="BQ704" i="1" s="1"/>
  <c r="AF309" i="3"/>
  <c r="G700" i="3"/>
  <c r="H700" i="3" s="1"/>
  <c r="T308" i="3"/>
  <c r="AS704" i="3"/>
  <c r="AR703" i="3"/>
  <c r="AE310" i="3"/>
  <c r="R311" i="3"/>
  <c r="S311" i="3" s="1"/>
  <c r="E705" i="3"/>
  <c r="F705" i="3" s="1"/>
  <c r="G700" i="1"/>
  <c r="H699" i="1"/>
  <c r="AS700" i="1"/>
  <c r="AR699" i="1"/>
  <c r="BM61" i="3" l="1"/>
  <c r="AP62" i="3" s="1"/>
  <c r="BR701" i="3"/>
  <c r="AU701" i="3"/>
  <c r="AV701" i="3" s="1"/>
  <c r="AZ62" i="3"/>
  <c r="AW700" i="3"/>
  <c r="BL61" i="3"/>
  <c r="BR704" i="1"/>
  <c r="AU704" i="1"/>
  <c r="AV704" i="1" s="1"/>
  <c r="BD62" i="1" s="1"/>
  <c r="BQ1483" i="1"/>
  <c r="AU1483" i="1" s="1"/>
  <c r="AV1483" i="1" s="1"/>
  <c r="BC127" i="1" s="1"/>
  <c r="BO1484" i="1"/>
  <c r="BQ702" i="3"/>
  <c r="BO703" i="3"/>
  <c r="BO705" i="1"/>
  <c r="BQ705" i="1" s="1"/>
  <c r="AF310" i="3"/>
  <c r="G701" i="3"/>
  <c r="H701" i="3" s="1"/>
  <c r="T309" i="3"/>
  <c r="AS705" i="3"/>
  <c r="AR704" i="3"/>
  <c r="E706" i="3"/>
  <c r="F706" i="3" s="1"/>
  <c r="AE311" i="3"/>
  <c r="R312" i="3"/>
  <c r="S312" i="3" s="1"/>
  <c r="G701" i="1"/>
  <c r="H700" i="1"/>
  <c r="AS701" i="1"/>
  <c r="AR700" i="1"/>
  <c r="BR702" i="3" l="1"/>
  <c r="AU702" i="3"/>
  <c r="BA62" i="3"/>
  <c r="AW701" i="3"/>
  <c r="AT701" i="3"/>
  <c r="BR705" i="1"/>
  <c r="AU705" i="1"/>
  <c r="AV705" i="1" s="1"/>
  <c r="BE62" i="1" s="1"/>
  <c r="BO1485" i="1"/>
  <c r="BQ1484" i="1"/>
  <c r="AU1484" i="1" s="1"/>
  <c r="AV1484" i="1" s="1"/>
  <c r="BD127" i="1" s="1"/>
  <c r="BQ703" i="3"/>
  <c r="BO704" i="3"/>
  <c r="BO706" i="1"/>
  <c r="BQ706" i="1" s="1"/>
  <c r="AF311" i="3"/>
  <c r="G702" i="3"/>
  <c r="H702" i="3" s="1"/>
  <c r="T310" i="3"/>
  <c r="E707" i="3"/>
  <c r="F707" i="3" s="1"/>
  <c r="AE312" i="3"/>
  <c r="R313" i="3"/>
  <c r="S313" i="3" s="1"/>
  <c r="AS706" i="3"/>
  <c r="AR705" i="3"/>
  <c r="G702" i="1"/>
  <c r="H701" i="1"/>
  <c r="AS702" i="1"/>
  <c r="AR701" i="1"/>
  <c r="BR703" i="3" l="1"/>
  <c r="AU703" i="3"/>
  <c r="AV703" i="3" s="1"/>
  <c r="AV702" i="3"/>
  <c r="AT702" i="3"/>
  <c r="BR706" i="1"/>
  <c r="AU706" i="1"/>
  <c r="AV706" i="1" s="1"/>
  <c r="BF62" i="1" s="1"/>
  <c r="BQ1485" i="1"/>
  <c r="AU1485" i="1" s="1"/>
  <c r="AV1485" i="1" s="1"/>
  <c r="BE127" i="1" s="1"/>
  <c r="BO1486" i="1"/>
  <c r="BQ704" i="3"/>
  <c r="BO705" i="3"/>
  <c r="BO707" i="1"/>
  <c r="BQ707" i="1" s="1"/>
  <c r="AF312" i="3"/>
  <c r="G703" i="3"/>
  <c r="H703" i="3" s="1"/>
  <c r="T311" i="3"/>
  <c r="AE313" i="3"/>
  <c r="R314" i="3"/>
  <c r="S314" i="3" s="1"/>
  <c r="AS707" i="3"/>
  <c r="AR706" i="3"/>
  <c r="E708" i="3"/>
  <c r="F708" i="3" s="1"/>
  <c r="G703" i="1"/>
  <c r="H702" i="1"/>
  <c r="AS703" i="1"/>
  <c r="AR702" i="1"/>
  <c r="BR704" i="3" l="1"/>
  <c r="AU704" i="3"/>
  <c r="AT703" i="3"/>
  <c r="BB62" i="3"/>
  <c r="AW702" i="3"/>
  <c r="BC62" i="3"/>
  <c r="AW703" i="3"/>
  <c r="BR707" i="1"/>
  <c r="AU707" i="1"/>
  <c r="AV707" i="1" s="1"/>
  <c r="BG62" i="1" s="1"/>
  <c r="BO1487" i="1"/>
  <c r="BQ1486" i="1"/>
  <c r="AU1486" i="1" s="1"/>
  <c r="AV1486" i="1" s="1"/>
  <c r="BF127" i="1" s="1"/>
  <c r="BQ705" i="3"/>
  <c r="BO706" i="3"/>
  <c r="BO708" i="1"/>
  <c r="BQ708" i="1" s="1"/>
  <c r="AF313" i="3"/>
  <c r="G704" i="3"/>
  <c r="H704" i="3" s="1"/>
  <c r="T312" i="3"/>
  <c r="E709" i="3"/>
  <c r="F709" i="3" s="1"/>
  <c r="AS708" i="3"/>
  <c r="AR707" i="3"/>
  <c r="AE314" i="3"/>
  <c r="R315" i="3"/>
  <c r="S315" i="3" s="1"/>
  <c r="G704" i="1"/>
  <c r="H703" i="1"/>
  <c r="AS704" i="1"/>
  <c r="AR703" i="1"/>
  <c r="BR705" i="3" l="1"/>
  <c r="AU705" i="3"/>
  <c r="AV705" i="3" s="1"/>
  <c r="AV704" i="3"/>
  <c r="AT704" i="3"/>
  <c r="AT705" i="3" s="1"/>
  <c r="BR708" i="1"/>
  <c r="AU708" i="1"/>
  <c r="AV708" i="1" s="1"/>
  <c r="BH62" i="1" s="1"/>
  <c r="BQ1487" i="1"/>
  <c r="AU1487" i="1" s="1"/>
  <c r="AV1487" i="1" s="1"/>
  <c r="BG127" i="1" s="1"/>
  <c r="BO1488" i="1"/>
  <c r="BQ706" i="3"/>
  <c r="BO707" i="3"/>
  <c r="BO709" i="1"/>
  <c r="BQ709" i="1" s="1"/>
  <c r="AF314" i="3"/>
  <c r="G705" i="3"/>
  <c r="H705" i="3" s="1"/>
  <c r="T313" i="3"/>
  <c r="AS709" i="3"/>
  <c r="AR708" i="3"/>
  <c r="E710" i="3"/>
  <c r="F710" i="3" s="1"/>
  <c r="AE315" i="3"/>
  <c r="R316" i="3"/>
  <c r="S316" i="3" s="1"/>
  <c r="G705" i="1"/>
  <c r="H704" i="1"/>
  <c r="AS705" i="1"/>
  <c r="AR704" i="1"/>
  <c r="BR706" i="3" l="1"/>
  <c r="AU706" i="3"/>
  <c r="AV706" i="3" s="1"/>
  <c r="BD62" i="3"/>
  <c r="AW704" i="3"/>
  <c r="BE62" i="3"/>
  <c r="AW705" i="3"/>
  <c r="BR709" i="1"/>
  <c r="AU709" i="1"/>
  <c r="AV709" i="1" s="1"/>
  <c r="BI62" i="1" s="1"/>
  <c r="BO1489" i="1"/>
  <c r="BQ1488" i="1"/>
  <c r="AU1488" i="1" s="1"/>
  <c r="AV1488" i="1" s="1"/>
  <c r="BH127" i="1" s="1"/>
  <c r="BQ707" i="3"/>
  <c r="BO708" i="3"/>
  <c r="BO710" i="1"/>
  <c r="BQ710" i="1" s="1"/>
  <c r="AF315" i="3"/>
  <c r="G706" i="3"/>
  <c r="H706" i="3" s="1"/>
  <c r="T314" i="3"/>
  <c r="E711" i="3"/>
  <c r="F711" i="3" s="1"/>
  <c r="AE316" i="3"/>
  <c r="R317" i="3"/>
  <c r="S317" i="3" s="1"/>
  <c r="AS710" i="3"/>
  <c r="AR709" i="3"/>
  <c r="G706" i="1"/>
  <c r="H705" i="1"/>
  <c r="AS706" i="1"/>
  <c r="AR705" i="1"/>
  <c r="BR707" i="3" l="1"/>
  <c r="AU707" i="3"/>
  <c r="AV707" i="3" s="1"/>
  <c r="BF62" i="3"/>
  <c r="AW706" i="3"/>
  <c r="AT706" i="3"/>
  <c r="AT707" i="3" s="1"/>
  <c r="BR710" i="1"/>
  <c r="AU710" i="1"/>
  <c r="AV710" i="1" s="1"/>
  <c r="BJ62" i="1" s="1"/>
  <c r="BQ1489" i="1"/>
  <c r="AU1489" i="1" s="1"/>
  <c r="AV1489" i="1" s="1"/>
  <c r="BI127" i="1" s="1"/>
  <c r="BO1490" i="1"/>
  <c r="BQ708" i="3"/>
  <c r="BO709" i="3"/>
  <c r="BO711" i="1"/>
  <c r="BQ711" i="1" s="1"/>
  <c r="AF316" i="3"/>
  <c r="G707" i="3"/>
  <c r="H707" i="3" s="1"/>
  <c r="T315" i="3"/>
  <c r="E712" i="3"/>
  <c r="F712" i="3" s="1"/>
  <c r="AS711" i="3"/>
  <c r="AR710" i="3"/>
  <c r="AE317" i="3"/>
  <c r="R318" i="3"/>
  <c r="S318" i="3" s="1"/>
  <c r="G707" i="1"/>
  <c r="H706" i="1"/>
  <c r="AS707" i="1"/>
  <c r="AR706" i="1"/>
  <c r="BG62" i="3" l="1"/>
  <c r="AW707" i="3"/>
  <c r="BR708" i="3"/>
  <c r="AU708" i="3"/>
  <c r="BR711" i="1"/>
  <c r="AU711" i="1"/>
  <c r="AV711" i="1" s="1"/>
  <c r="BK62" i="1" s="1"/>
  <c r="BL62" i="1" s="1"/>
  <c r="BO1491" i="1"/>
  <c r="BQ1490" i="1"/>
  <c r="AU1490" i="1" s="1"/>
  <c r="AV1490" i="1" s="1"/>
  <c r="BJ127" i="1" s="1"/>
  <c r="BQ709" i="3"/>
  <c r="BO710" i="3"/>
  <c r="BO712" i="1"/>
  <c r="BQ712" i="1" s="1"/>
  <c r="AF317" i="3"/>
  <c r="G708" i="3"/>
  <c r="H708" i="3" s="1"/>
  <c r="T316" i="3"/>
  <c r="AS712" i="3"/>
  <c r="AR711" i="3"/>
  <c r="AE318" i="3"/>
  <c r="R319" i="3"/>
  <c r="S319" i="3" s="1"/>
  <c r="E713" i="3"/>
  <c r="F713" i="3" s="1"/>
  <c r="G708" i="1"/>
  <c r="H707" i="1"/>
  <c r="AS708" i="1"/>
  <c r="AR707" i="1"/>
  <c r="BR709" i="3" l="1"/>
  <c r="AU709" i="3"/>
  <c r="AV709" i="3" s="1"/>
  <c r="AT708" i="3"/>
  <c r="AT709" i="3" s="1"/>
  <c r="AV708" i="3"/>
  <c r="BR712" i="1"/>
  <c r="AU712" i="1"/>
  <c r="AV712" i="1" s="1"/>
  <c r="AZ63" i="1" s="1"/>
  <c r="BQ1491" i="1"/>
  <c r="AU1491" i="1" s="1"/>
  <c r="AV1491" i="1" s="1"/>
  <c r="BK127" i="1" s="1"/>
  <c r="BL127" i="1" s="1"/>
  <c r="BO1492" i="1"/>
  <c r="BQ710" i="3"/>
  <c r="BO711" i="3"/>
  <c r="BO713" i="1"/>
  <c r="BQ713" i="1" s="1"/>
  <c r="AF318" i="3"/>
  <c r="G709" i="3"/>
  <c r="H709" i="3" s="1"/>
  <c r="T317" i="3"/>
  <c r="E714" i="3"/>
  <c r="F714" i="3" s="1"/>
  <c r="AE319" i="3"/>
  <c r="R320" i="3"/>
  <c r="S320" i="3" s="1"/>
  <c r="AS713" i="3"/>
  <c r="AR712" i="3"/>
  <c r="G709" i="1"/>
  <c r="H708" i="1"/>
  <c r="AS709" i="1"/>
  <c r="AR708" i="1"/>
  <c r="BR710" i="3" l="1"/>
  <c r="AU710" i="3"/>
  <c r="AV710" i="3" s="1"/>
  <c r="BH62" i="3"/>
  <c r="AW708" i="3"/>
  <c r="BI62" i="3"/>
  <c r="AW709" i="3"/>
  <c r="AT710" i="3"/>
  <c r="BR713" i="1"/>
  <c r="AU713" i="1"/>
  <c r="AV713" i="1" s="1"/>
  <c r="BA63" i="1" s="1"/>
  <c r="BO1493" i="1"/>
  <c r="BQ1492" i="1"/>
  <c r="AU1492" i="1" s="1"/>
  <c r="AV1492" i="1" s="1"/>
  <c r="AZ128" i="1" s="1"/>
  <c r="BQ711" i="3"/>
  <c r="BO712" i="3"/>
  <c r="BO714" i="1"/>
  <c r="BQ714" i="1" s="1"/>
  <c r="AF319" i="3"/>
  <c r="G710" i="3"/>
  <c r="H710" i="3" s="1"/>
  <c r="T318" i="3"/>
  <c r="E715" i="3"/>
  <c r="F715" i="3" s="1"/>
  <c r="AS714" i="3"/>
  <c r="AR713" i="3"/>
  <c r="AE320" i="3"/>
  <c r="R321" i="3"/>
  <c r="S321" i="3" s="1"/>
  <c r="G710" i="1"/>
  <c r="H709" i="1"/>
  <c r="AS710" i="1"/>
  <c r="AR709" i="1"/>
  <c r="BR711" i="3" l="1"/>
  <c r="AU711" i="3"/>
  <c r="AV711" i="3" s="1"/>
  <c r="BJ62" i="3"/>
  <c r="AW710" i="3"/>
  <c r="BR714" i="1"/>
  <c r="AU714" i="1"/>
  <c r="AV714" i="1" s="1"/>
  <c r="BB63" i="1" s="1"/>
  <c r="BQ1493" i="1"/>
  <c r="AU1493" i="1" s="1"/>
  <c r="AV1493" i="1" s="1"/>
  <c r="BA128" i="1" s="1"/>
  <c r="BO1494" i="1"/>
  <c r="BQ712" i="3"/>
  <c r="BO713" i="3"/>
  <c r="BO715" i="1"/>
  <c r="BQ715" i="1" s="1"/>
  <c r="AF320" i="3"/>
  <c r="G711" i="3"/>
  <c r="H711" i="3" s="1"/>
  <c r="T319" i="3"/>
  <c r="E716" i="3"/>
  <c r="F716" i="3" s="1"/>
  <c r="AR714" i="3"/>
  <c r="AS715" i="3"/>
  <c r="AE321" i="3"/>
  <c r="R322" i="3"/>
  <c r="S322" i="3" s="1"/>
  <c r="G711" i="1"/>
  <c r="H710" i="1"/>
  <c r="AS711" i="1"/>
  <c r="AR710" i="1"/>
  <c r="BR712" i="3" l="1"/>
  <c r="AU712" i="3"/>
  <c r="AT711" i="3"/>
  <c r="BK62" i="3"/>
  <c r="BM62" i="3" s="1"/>
  <c r="AP63" i="3" s="1"/>
  <c r="AW711" i="3"/>
  <c r="BR715" i="1"/>
  <c r="AU715" i="1"/>
  <c r="AV715" i="1" s="1"/>
  <c r="BC63" i="1" s="1"/>
  <c r="BO1495" i="1"/>
  <c r="BQ1494" i="1"/>
  <c r="AU1494" i="1" s="1"/>
  <c r="AV1494" i="1" s="1"/>
  <c r="BB128" i="1" s="1"/>
  <c r="BQ713" i="3"/>
  <c r="BO714" i="3"/>
  <c r="BO716" i="1"/>
  <c r="BQ716" i="1" s="1"/>
  <c r="AF321" i="3"/>
  <c r="G712" i="3"/>
  <c r="H712" i="3" s="1"/>
  <c r="T320" i="3"/>
  <c r="AS716" i="3"/>
  <c r="AR715" i="3"/>
  <c r="E717" i="3"/>
  <c r="F717" i="3" s="1"/>
  <c r="AE322" i="3"/>
  <c r="R323" i="3"/>
  <c r="S323" i="3" s="1"/>
  <c r="G712" i="1"/>
  <c r="H711" i="1"/>
  <c r="AS712" i="1"/>
  <c r="AR711" i="1"/>
  <c r="BL62" i="3" l="1"/>
  <c r="BR713" i="3"/>
  <c r="AU713" i="3"/>
  <c r="AV713" i="3" s="1"/>
  <c r="AT712" i="3"/>
  <c r="AT713" i="3" s="1"/>
  <c r="AV712" i="3"/>
  <c r="BR716" i="1"/>
  <c r="AU716" i="1"/>
  <c r="AV716" i="1" s="1"/>
  <c r="BD63" i="1" s="1"/>
  <c r="BQ1495" i="1"/>
  <c r="AU1495" i="1" s="1"/>
  <c r="AV1495" i="1" s="1"/>
  <c r="BC128" i="1" s="1"/>
  <c r="BO1496" i="1"/>
  <c r="BQ714" i="3"/>
  <c r="BO715" i="3"/>
  <c r="BO717" i="1"/>
  <c r="BQ717" i="1" s="1"/>
  <c r="AF322" i="3"/>
  <c r="G713" i="3"/>
  <c r="H713" i="3" s="1"/>
  <c r="T321" i="3"/>
  <c r="AE323" i="3"/>
  <c r="R324" i="3"/>
  <c r="S324" i="3" s="1"/>
  <c r="E718" i="3"/>
  <c r="F718" i="3" s="1"/>
  <c r="AS717" i="3"/>
  <c r="AR716" i="3"/>
  <c r="G713" i="1"/>
  <c r="H712" i="1"/>
  <c r="AS713" i="1"/>
  <c r="AR712" i="1"/>
  <c r="AZ63" i="3" l="1"/>
  <c r="AW712" i="3"/>
  <c r="BR714" i="3"/>
  <c r="AU714" i="3"/>
  <c r="BA63" i="3"/>
  <c r="AW713" i="3"/>
  <c r="BR717" i="1"/>
  <c r="AU717" i="1"/>
  <c r="AV717" i="1" s="1"/>
  <c r="BE63" i="1" s="1"/>
  <c r="BO1497" i="1"/>
  <c r="BQ1496" i="1"/>
  <c r="AU1496" i="1" s="1"/>
  <c r="AV1496" i="1" s="1"/>
  <c r="BD128" i="1" s="1"/>
  <c r="BQ715" i="3"/>
  <c r="BO716" i="3"/>
  <c r="BO718" i="1"/>
  <c r="BQ718" i="1" s="1"/>
  <c r="AF323" i="3"/>
  <c r="G714" i="3"/>
  <c r="H714" i="3" s="1"/>
  <c r="T322" i="3"/>
  <c r="AS718" i="3"/>
  <c r="AR717" i="3"/>
  <c r="AE324" i="3"/>
  <c r="R325" i="3"/>
  <c r="S325" i="3" s="1"/>
  <c r="E719" i="3"/>
  <c r="F719" i="3" s="1"/>
  <c r="G714" i="1"/>
  <c r="H713" i="1"/>
  <c r="AS714" i="1"/>
  <c r="AR713" i="1"/>
  <c r="BR715" i="3" l="1"/>
  <c r="AU715" i="3"/>
  <c r="AV715" i="3" s="1"/>
  <c r="AT714" i="3"/>
  <c r="AT715" i="3" s="1"/>
  <c r="AV714" i="3"/>
  <c r="BR718" i="1"/>
  <c r="AU718" i="1"/>
  <c r="AV718" i="1" s="1"/>
  <c r="BF63" i="1" s="1"/>
  <c r="BQ1497" i="1"/>
  <c r="AU1497" i="1" s="1"/>
  <c r="AV1497" i="1" s="1"/>
  <c r="BE128" i="1" s="1"/>
  <c r="BO1498" i="1"/>
  <c r="BQ716" i="3"/>
  <c r="BO717" i="3"/>
  <c r="BO719" i="1"/>
  <c r="BQ719" i="1" s="1"/>
  <c r="AF324" i="3"/>
  <c r="G715" i="3"/>
  <c r="H715" i="3" s="1"/>
  <c r="T323" i="3"/>
  <c r="E720" i="3"/>
  <c r="F720" i="3" s="1"/>
  <c r="AS719" i="3"/>
  <c r="AR718" i="3"/>
  <c r="AE325" i="3"/>
  <c r="R326" i="3"/>
  <c r="S326" i="3" s="1"/>
  <c r="G715" i="1"/>
  <c r="H714" i="1"/>
  <c r="AS715" i="1"/>
  <c r="AR714" i="1"/>
  <c r="BC63" i="3" l="1"/>
  <c r="AW715" i="3"/>
  <c r="BB63" i="3"/>
  <c r="AW714" i="3"/>
  <c r="BR716" i="3"/>
  <c r="AU716" i="3"/>
  <c r="BR719" i="1"/>
  <c r="AU719" i="1"/>
  <c r="AV719" i="1" s="1"/>
  <c r="BG63" i="1" s="1"/>
  <c r="BO1499" i="1"/>
  <c r="BQ1498" i="1"/>
  <c r="AU1498" i="1" s="1"/>
  <c r="AV1498" i="1" s="1"/>
  <c r="BF128" i="1" s="1"/>
  <c r="BQ717" i="3"/>
  <c r="BO718" i="3"/>
  <c r="BO720" i="1"/>
  <c r="BQ720" i="1" s="1"/>
  <c r="AF325" i="3"/>
  <c r="G716" i="3"/>
  <c r="H716" i="3" s="1"/>
  <c r="T324" i="3"/>
  <c r="AS720" i="3"/>
  <c r="AR719" i="3"/>
  <c r="E721" i="3"/>
  <c r="F721" i="3" s="1"/>
  <c r="AE326" i="3"/>
  <c r="R327" i="3"/>
  <c r="S327" i="3" s="1"/>
  <c r="G716" i="1"/>
  <c r="H715" i="1"/>
  <c r="AS716" i="1"/>
  <c r="AR715" i="1"/>
  <c r="AV716" i="3" l="1"/>
  <c r="AT716" i="3"/>
  <c r="BR717" i="3"/>
  <c r="AU717" i="3"/>
  <c r="AV717" i="3" s="1"/>
  <c r="BR720" i="1"/>
  <c r="AU720" i="1"/>
  <c r="AV720" i="1" s="1"/>
  <c r="BH63" i="1" s="1"/>
  <c r="BQ1499" i="1"/>
  <c r="AU1499" i="1" s="1"/>
  <c r="AV1499" i="1" s="1"/>
  <c r="BG128" i="1" s="1"/>
  <c r="BO1500" i="1"/>
  <c r="BQ718" i="3"/>
  <c r="BO719" i="3"/>
  <c r="BO721" i="1"/>
  <c r="BQ721" i="1" s="1"/>
  <c r="AF326" i="3"/>
  <c r="G717" i="3"/>
  <c r="H717" i="3" s="1"/>
  <c r="T325" i="3"/>
  <c r="E722" i="3"/>
  <c r="F722" i="3" s="1"/>
  <c r="AS721" i="3"/>
  <c r="AR720" i="3"/>
  <c r="AE327" i="3"/>
  <c r="R328" i="3"/>
  <c r="S328" i="3" s="1"/>
  <c r="G717" i="1"/>
  <c r="H716" i="1"/>
  <c r="AS717" i="1"/>
  <c r="AR716" i="1"/>
  <c r="BE63" i="3" l="1"/>
  <c r="AW717" i="3"/>
  <c r="BR718" i="3"/>
  <c r="AU718" i="3"/>
  <c r="AV718" i="3" s="1"/>
  <c r="AT717" i="3"/>
  <c r="BD63" i="3"/>
  <c r="AW716" i="3"/>
  <c r="BR721" i="1"/>
  <c r="AU721" i="1"/>
  <c r="AV721" i="1" s="1"/>
  <c r="BI63" i="1" s="1"/>
  <c r="BO1501" i="1"/>
  <c r="BQ1500" i="1"/>
  <c r="AU1500" i="1" s="1"/>
  <c r="AV1500" i="1" s="1"/>
  <c r="BH128" i="1" s="1"/>
  <c r="BQ719" i="3"/>
  <c r="BO720" i="3"/>
  <c r="BO722" i="1"/>
  <c r="BQ722" i="1" s="1"/>
  <c r="AF327" i="3"/>
  <c r="G718" i="3"/>
  <c r="H718" i="3" s="1"/>
  <c r="T326" i="3"/>
  <c r="E723" i="3"/>
  <c r="F723" i="3" s="1"/>
  <c r="AS722" i="3"/>
  <c r="AR721" i="3"/>
  <c r="AE328" i="3"/>
  <c r="R329" i="3"/>
  <c r="S329" i="3" s="1"/>
  <c r="G718" i="1"/>
  <c r="H717" i="1"/>
  <c r="AS718" i="1"/>
  <c r="AR717" i="1"/>
  <c r="BR719" i="3" l="1"/>
  <c r="AU719" i="3"/>
  <c r="AV719" i="3" s="1"/>
  <c r="AT718" i="3"/>
  <c r="AT719" i="3" s="1"/>
  <c r="BF63" i="3"/>
  <c r="AW718" i="3"/>
  <c r="BR722" i="1"/>
  <c r="AU722" i="1"/>
  <c r="AV722" i="1" s="1"/>
  <c r="BJ63" i="1" s="1"/>
  <c r="BQ1501" i="1"/>
  <c r="AU1501" i="1" s="1"/>
  <c r="AV1501" i="1" s="1"/>
  <c r="BI128" i="1" s="1"/>
  <c r="BO1502" i="1"/>
  <c r="BQ720" i="3"/>
  <c r="BO721" i="3"/>
  <c r="BO723" i="1"/>
  <c r="BQ723" i="1" s="1"/>
  <c r="AF328" i="3"/>
  <c r="G719" i="3"/>
  <c r="H719" i="3" s="1"/>
  <c r="T327" i="3"/>
  <c r="AS723" i="3"/>
  <c r="AR722" i="3"/>
  <c r="E724" i="3"/>
  <c r="F724" i="3" s="1"/>
  <c r="AE329" i="3"/>
  <c r="R330" i="3"/>
  <c r="S330" i="3" s="1"/>
  <c r="G719" i="1"/>
  <c r="H718" i="1"/>
  <c r="AS719" i="1"/>
  <c r="AR718" i="1"/>
  <c r="BG63" i="3" l="1"/>
  <c r="AW719" i="3"/>
  <c r="BR720" i="3"/>
  <c r="AU720" i="3"/>
  <c r="BR723" i="1"/>
  <c r="AU723" i="1"/>
  <c r="AV723" i="1" s="1"/>
  <c r="BK63" i="1" s="1"/>
  <c r="BL63" i="1" s="1"/>
  <c r="BO1503" i="1"/>
  <c r="BQ1502" i="1"/>
  <c r="AU1502" i="1" s="1"/>
  <c r="AV1502" i="1" s="1"/>
  <c r="BJ128" i="1" s="1"/>
  <c r="BQ721" i="3"/>
  <c r="BO722" i="3"/>
  <c r="BO724" i="1"/>
  <c r="BQ724" i="1" s="1"/>
  <c r="AF329" i="3"/>
  <c r="G720" i="3"/>
  <c r="H720" i="3" s="1"/>
  <c r="T328" i="3"/>
  <c r="E725" i="3"/>
  <c r="F725" i="3" s="1"/>
  <c r="AE330" i="3"/>
  <c r="R331" i="3"/>
  <c r="S331" i="3" s="1"/>
  <c r="AS724" i="3"/>
  <c r="AR723" i="3"/>
  <c r="G720" i="1"/>
  <c r="H719" i="1"/>
  <c r="AS720" i="1"/>
  <c r="AR719" i="1"/>
  <c r="BR721" i="3" l="1"/>
  <c r="AU721" i="3"/>
  <c r="AV721" i="3" s="1"/>
  <c r="AV720" i="3"/>
  <c r="AT720" i="3"/>
  <c r="AT721" i="3" s="1"/>
  <c r="BR724" i="1"/>
  <c r="AU724" i="1"/>
  <c r="AV724" i="1" s="1"/>
  <c r="AZ64" i="1" s="1"/>
  <c r="BQ1503" i="1"/>
  <c r="AU1503" i="1" s="1"/>
  <c r="AV1503" i="1" s="1"/>
  <c r="BK128" i="1" s="1"/>
  <c r="BL128" i="1" s="1"/>
  <c r="BO1504" i="1"/>
  <c r="BQ722" i="3"/>
  <c r="BO723" i="3"/>
  <c r="BO725" i="1"/>
  <c r="BQ725" i="1" s="1"/>
  <c r="AF330" i="3"/>
  <c r="G721" i="3"/>
  <c r="H721" i="3" s="1"/>
  <c r="T329" i="3"/>
  <c r="E726" i="3"/>
  <c r="F726" i="3" s="1"/>
  <c r="AS725" i="3"/>
  <c r="AR724" i="3"/>
  <c r="AE331" i="3"/>
  <c r="R332" i="3"/>
  <c r="S332" i="3" s="1"/>
  <c r="G721" i="1"/>
  <c r="H720" i="1"/>
  <c r="AS721" i="1"/>
  <c r="AR720" i="1"/>
  <c r="BR722" i="3" l="1"/>
  <c r="AU722" i="3"/>
  <c r="AV722" i="3" s="1"/>
  <c r="AT722" i="3"/>
  <c r="BH63" i="3"/>
  <c r="AW720" i="3"/>
  <c r="BI63" i="3"/>
  <c r="AW721" i="3"/>
  <c r="BR725" i="1"/>
  <c r="AU725" i="1"/>
  <c r="AV725" i="1" s="1"/>
  <c r="BA64" i="1" s="1"/>
  <c r="BO1505" i="1"/>
  <c r="BQ1504" i="1"/>
  <c r="AU1504" i="1" s="1"/>
  <c r="AV1504" i="1" s="1"/>
  <c r="AZ129" i="1" s="1"/>
  <c r="BQ723" i="3"/>
  <c r="BO724" i="3"/>
  <c r="BO726" i="1"/>
  <c r="BQ726" i="1" s="1"/>
  <c r="AF331" i="3"/>
  <c r="G722" i="3"/>
  <c r="H722" i="3" s="1"/>
  <c r="T330" i="3"/>
  <c r="E727" i="3"/>
  <c r="F727" i="3" s="1"/>
  <c r="AE332" i="3"/>
  <c r="R333" i="3"/>
  <c r="S333" i="3" s="1"/>
  <c r="AS726" i="3"/>
  <c r="AR725" i="3"/>
  <c r="G722" i="1"/>
  <c r="H721" i="1"/>
  <c r="AS722" i="1"/>
  <c r="AR721" i="1"/>
  <c r="BR723" i="3" l="1"/>
  <c r="AU723" i="3"/>
  <c r="AV723" i="3" s="1"/>
  <c r="AT723" i="3"/>
  <c r="BJ63" i="3"/>
  <c r="AW722" i="3"/>
  <c r="BR726" i="1"/>
  <c r="AU726" i="1"/>
  <c r="AV726" i="1" s="1"/>
  <c r="BB64" i="1" s="1"/>
  <c r="BQ1505" i="1"/>
  <c r="AU1505" i="1" s="1"/>
  <c r="AV1505" i="1" s="1"/>
  <c r="BA129" i="1" s="1"/>
  <c r="BO1506" i="1"/>
  <c r="BQ724" i="3"/>
  <c r="BO725" i="3"/>
  <c r="BO727" i="1"/>
  <c r="BQ727" i="1" s="1"/>
  <c r="AF332" i="3"/>
  <c r="G723" i="3"/>
  <c r="H723" i="3" s="1"/>
  <c r="T331" i="3"/>
  <c r="E728" i="3"/>
  <c r="F728" i="3" s="1"/>
  <c r="AS727" i="3"/>
  <c r="AR726" i="3"/>
  <c r="AE333" i="3"/>
  <c r="R334" i="3"/>
  <c r="S334" i="3" s="1"/>
  <c r="G723" i="1"/>
  <c r="H722" i="1"/>
  <c r="AS723" i="1"/>
  <c r="AR722" i="1"/>
  <c r="BR724" i="3" l="1"/>
  <c r="AU724" i="3"/>
  <c r="BK63" i="3"/>
  <c r="BM63" i="3" s="1"/>
  <c r="AP64" i="3" s="1"/>
  <c r="AW723" i="3"/>
  <c r="BR727" i="1"/>
  <c r="AU727" i="1"/>
  <c r="AV727" i="1" s="1"/>
  <c r="BC64" i="1" s="1"/>
  <c r="BO1507" i="1"/>
  <c r="BQ1506" i="1"/>
  <c r="AU1506" i="1" s="1"/>
  <c r="AV1506" i="1" s="1"/>
  <c r="BB129" i="1" s="1"/>
  <c r="BQ725" i="3"/>
  <c r="BO726" i="3"/>
  <c r="BO728" i="1"/>
  <c r="BQ728" i="1" s="1"/>
  <c r="AF333" i="3"/>
  <c r="G724" i="3"/>
  <c r="H724" i="3" s="1"/>
  <c r="T332" i="3"/>
  <c r="E729" i="3"/>
  <c r="F729" i="3" s="1"/>
  <c r="AS728" i="3"/>
  <c r="AR727" i="3"/>
  <c r="AE334" i="3"/>
  <c r="R335" i="3"/>
  <c r="S335" i="3" s="1"/>
  <c r="G724" i="1"/>
  <c r="H723" i="1"/>
  <c r="AS724" i="1"/>
  <c r="AR723" i="1"/>
  <c r="BL63" i="3" l="1"/>
  <c r="AT724" i="3"/>
  <c r="AV724" i="3"/>
  <c r="BR725" i="3"/>
  <c r="AU725" i="3"/>
  <c r="AV725" i="3" s="1"/>
  <c r="BR728" i="1"/>
  <c r="AU728" i="1"/>
  <c r="AV728" i="1" s="1"/>
  <c r="BD64" i="1" s="1"/>
  <c r="BQ1507" i="1"/>
  <c r="AU1507" i="1" s="1"/>
  <c r="AV1507" i="1" s="1"/>
  <c r="BC129" i="1" s="1"/>
  <c r="BO1508" i="1"/>
  <c r="BQ726" i="3"/>
  <c r="BO727" i="3"/>
  <c r="BO729" i="1"/>
  <c r="BQ729" i="1" s="1"/>
  <c r="AF334" i="3"/>
  <c r="G725" i="3"/>
  <c r="H725" i="3" s="1"/>
  <c r="T333" i="3"/>
  <c r="E730" i="3"/>
  <c r="F730" i="3" s="1"/>
  <c r="AS729" i="3"/>
  <c r="AR728" i="3"/>
  <c r="AE335" i="3"/>
  <c r="R336" i="3"/>
  <c r="S336" i="3" s="1"/>
  <c r="G725" i="1"/>
  <c r="H724" i="1"/>
  <c r="AS725" i="1"/>
  <c r="AR724" i="1"/>
  <c r="BR726" i="3" l="1"/>
  <c r="AU726" i="3"/>
  <c r="AV726" i="3" s="1"/>
  <c r="BA64" i="3"/>
  <c r="AW725" i="3"/>
  <c r="AZ64" i="3"/>
  <c r="AW724" i="3"/>
  <c r="AT725" i="3"/>
  <c r="AT726" i="3" s="1"/>
  <c r="BR729" i="1"/>
  <c r="AU729" i="1"/>
  <c r="AV729" i="1" s="1"/>
  <c r="BE64" i="1" s="1"/>
  <c r="BO1509" i="1"/>
  <c r="BQ1508" i="1"/>
  <c r="AU1508" i="1" s="1"/>
  <c r="AV1508" i="1" s="1"/>
  <c r="BD129" i="1" s="1"/>
  <c r="BQ727" i="3"/>
  <c r="BO728" i="3"/>
  <c r="BO730" i="1"/>
  <c r="BQ730" i="1" s="1"/>
  <c r="AF335" i="3"/>
  <c r="G726" i="3"/>
  <c r="H726" i="3" s="1"/>
  <c r="T334" i="3"/>
  <c r="AS730" i="3"/>
  <c r="AR729" i="3"/>
  <c r="E731" i="3"/>
  <c r="F731" i="3" s="1"/>
  <c r="AE336" i="3"/>
  <c r="R337" i="3"/>
  <c r="S337" i="3" s="1"/>
  <c r="G726" i="1"/>
  <c r="H725" i="1"/>
  <c r="AS726" i="1"/>
  <c r="AR725" i="1"/>
  <c r="BR727" i="3" l="1"/>
  <c r="AU727" i="3"/>
  <c r="AV727" i="3" s="1"/>
  <c r="BB64" i="3"/>
  <c r="AW726" i="3"/>
  <c r="AT727" i="3"/>
  <c r="BR730" i="1"/>
  <c r="AU730" i="1"/>
  <c r="AV730" i="1" s="1"/>
  <c r="BF64" i="1" s="1"/>
  <c r="BQ1509" i="1"/>
  <c r="AU1509" i="1" s="1"/>
  <c r="AV1509" i="1" s="1"/>
  <c r="BE129" i="1" s="1"/>
  <c r="BO1510" i="1"/>
  <c r="BQ728" i="3"/>
  <c r="BO729" i="3"/>
  <c r="BO731" i="1"/>
  <c r="BQ731" i="1" s="1"/>
  <c r="AF336" i="3"/>
  <c r="G727" i="3"/>
  <c r="H727" i="3" s="1"/>
  <c r="T335" i="3"/>
  <c r="AE337" i="3"/>
  <c r="R338" i="3"/>
  <c r="S338" i="3" s="1"/>
  <c r="E732" i="3"/>
  <c r="F732" i="3" s="1"/>
  <c r="AS731" i="3"/>
  <c r="AR730" i="3"/>
  <c r="G727" i="1"/>
  <c r="H726" i="1"/>
  <c r="AS727" i="1"/>
  <c r="AR726" i="1"/>
  <c r="BR728" i="3" l="1"/>
  <c r="AU728" i="3"/>
  <c r="BC64" i="3"/>
  <c r="AW727" i="3"/>
  <c r="BR731" i="1"/>
  <c r="AU731" i="1"/>
  <c r="AV731" i="1" s="1"/>
  <c r="BG64" i="1" s="1"/>
  <c r="BO1511" i="1"/>
  <c r="BQ1510" i="1"/>
  <c r="AU1510" i="1" s="1"/>
  <c r="AV1510" i="1" s="1"/>
  <c r="BF129" i="1" s="1"/>
  <c r="BQ729" i="3"/>
  <c r="BO730" i="3"/>
  <c r="BO732" i="1"/>
  <c r="BQ732" i="1" s="1"/>
  <c r="AF337" i="3"/>
  <c r="G728" i="3"/>
  <c r="H728" i="3" s="1"/>
  <c r="T336" i="3"/>
  <c r="AR731" i="3"/>
  <c r="AS732" i="3"/>
  <c r="E733" i="3"/>
  <c r="F733" i="3" s="1"/>
  <c r="AE338" i="3"/>
  <c r="R339" i="3"/>
  <c r="S339" i="3" s="1"/>
  <c r="G728" i="1"/>
  <c r="H727" i="1"/>
  <c r="AS728" i="1"/>
  <c r="AR727" i="1"/>
  <c r="AT728" i="3" l="1"/>
  <c r="AV728" i="3"/>
  <c r="BR729" i="3"/>
  <c r="AU729" i="3"/>
  <c r="AV729" i="3" s="1"/>
  <c r="BR732" i="1"/>
  <c r="AU732" i="1"/>
  <c r="AV732" i="1" s="1"/>
  <c r="BH64" i="1" s="1"/>
  <c r="BQ1511" i="1"/>
  <c r="AU1511" i="1" s="1"/>
  <c r="AV1511" i="1" s="1"/>
  <c r="BG129" i="1" s="1"/>
  <c r="BO1512" i="1"/>
  <c r="BQ730" i="3"/>
  <c r="BO731" i="3"/>
  <c r="BO733" i="1"/>
  <c r="BQ733" i="1" s="1"/>
  <c r="AF338" i="3"/>
  <c r="G729" i="3"/>
  <c r="H729" i="3" s="1"/>
  <c r="T337" i="3"/>
  <c r="AE339" i="3"/>
  <c r="R340" i="3"/>
  <c r="S340" i="3" s="1"/>
  <c r="E734" i="3"/>
  <c r="F734" i="3" s="1"/>
  <c r="AR732" i="3"/>
  <c r="AS733" i="3"/>
  <c r="G729" i="1"/>
  <c r="H728" i="1"/>
  <c r="AS729" i="1"/>
  <c r="AR728" i="1"/>
  <c r="BE64" i="3" l="1"/>
  <c r="AW729" i="3"/>
  <c r="BD64" i="3"/>
  <c r="AW728" i="3"/>
  <c r="AT729" i="3"/>
  <c r="BR730" i="3"/>
  <c r="AU730" i="3"/>
  <c r="AV730" i="3" s="1"/>
  <c r="BR733" i="1"/>
  <c r="AU733" i="1"/>
  <c r="AV733" i="1" s="1"/>
  <c r="BI64" i="1" s="1"/>
  <c r="BO1513" i="1"/>
  <c r="BQ1512" i="1"/>
  <c r="AU1512" i="1" s="1"/>
  <c r="AV1512" i="1" s="1"/>
  <c r="BH129" i="1" s="1"/>
  <c r="BQ731" i="3"/>
  <c r="BO732" i="3"/>
  <c r="BO734" i="1"/>
  <c r="BQ734" i="1" s="1"/>
  <c r="AF339" i="3"/>
  <c r="G730" i="3"/>
  <c r="H730" i="3" s="1"/>
  <c r="T338" i="3"/>
  <c r="AS734" i="3"/>
  <c r="AR733" i="3"/>
  <c r="E735" i="3"/>
  <c r="F735" i="3" s="1"/>
  <c r="AE340" i="3"/>
  <c r="R341" i="3"/>
  <c r="S341" i="3" s="1"/>
  <c r="G730" i="1"/>
  <c r="H729" i="1"/>
  <c r="AS730" i="1"/>
  <c r="AR729" i="1"/>
  <c r="BR731" i="3" l="1"/>
  <c r="AU731" i="3"/>
  <c r="AV731" i="3" s="1"/>
  <c r="BF64" i="3"/>
  <c r="AW730" i="3"/>
  <c r="AT730" i="3"/>
  <c r="AT731" i="3" s="1"/>
  <c r="BR734" i="1"/>
  <c r="AU734" i="1"/>
  <c r="AV734" i="1" s="1"/>
  <c r="BJ64" i="1" s="1"/>
  <c r="BQ1513" i="1"/>
  <c r="AU1513" i="1" s="1"/>
  <c r="AV1513" i="1" s="1"/>
  <c r="BI129" i="1" s="1"/>
  <c r="BO1514" i="1"/>
  <c r="BQ732" i="3"/>
  <c r="BO733" i="3"/>
  <c r="BO735" i="1"/>
  <c r="BQ735" i="1" s="1"/>
  <c r="AF340" i="3"/>
  <c r="G731" i="3"/>
  <c r="H731" i="3" s="1"/>
  <c r="T339" i="3"/>
  <c r="E736" i="3"/>
  <c r="F736" i="3" s="1"/>
  <c r="AR734" i="3"/>
  <c r="AS735" i="3"/>
  <c r="AE341" i="3"/>
  <c r="R342" i="3"/>
  <c r="S342" i="3" s="1"/>
  <c r="G731" i="1"/>
  <c r="H730" i="1"/>
  <c r="AS731" i="1"/>
  <c r="AR730" i="1"/>
  <c r="BG64" i="3" l="1"/>
  <c r="AW731" i="3"/>
  <c r="BR732" i="3"/>
  <c r="AU732" i="3"/>
  <c r="BR735" i="1"/>
  <c r="AU735" i="1"/>
  <c r="AV735" i="1" s="1"/>
  <c r="BK64" i="1" s="1"/>
  <c r="BL64" i="1" s="1"/>
  <c r="BO1515" i="1"/>
  <c r="BQ1514" i="1"/>
  <c r="AU1514" i="1" s="1"/>
  <c r="AV1514" i="1" s="1"/>
  <c r="BJ129" i="1" s="1"/>
  <c r="BQ733" i="3"/>
  <c r="BO734" i="3"/>
  <c r="BO736" i="1"/>
  <c r="BQ736" i="1" s="1"/>
  <c r="AF341" i="3"/>
  <c r="G732" i="3"/>
  <c r="H732" i="3" s="1"/>
  <c r="T340" i="3"/>
  <c r="AR735" i="3"/>
  <c r="AS736" i="3"/>
  <c r="AE342" i="3"/>
  <c r="R343" i="3"/>
  <c r="S343" i="3" s="1"/>
  <c r="E737" i="3"/>
  <c r="F737" i="3" s="1"/>
  <c r="G732" i="1"/>
  <c r="H731" i="1"/>
  <c r="AS732" i="1"/>
  <c r="AR731" i="1"/>
  <c r="BR733" i="3" l="1"/>
  <c r="AU733" i="3"/>
  <c r="AV733" i="3" s="1"/>
  <c r="AV732" i="3"/>
  <c r="AT732" i="3"/>
  <c r="AT733" i="3" s="1"/>
  <c r="BR736" i="1"/>
  <c r="AU736" i="1"/>
  <c r="AV736" i="1" s="1"/>
  <c r="AZ65" i="1" s="1"/>
  <c r="BQ1515" i="1"/>
  <c r="AU1515" i="1" s="1"/>
  <c r="AV1515" i="1" s="1"/>
  <c r="BK129" i="1" s="1"/>
  <c r="BL129" i="1" s="1"/>
  <c r="BO1516" i="1"/>
  <c r="BQ734" i="3"/>
  <c r="BO735" i="3"/>
  <c r="BO737" i="1"/>
  <c r="BQ737" i="1" s="1"/>
  <c r="AF342" i="3"/>
  <c r="G733" i="3"/>
  <c r="H733" i="3" s="1"/>
  <c r="T341" i="3"/>
  <c r="AE343" i="3"/>
  <c r="R344" i="3"/>
  <c r="S344" i="3" s="1"/>
  <c r="E738" i="3"/>
  <c r="F738" i="3" s="1"/>
  <c r="AR736" i="3"/>
  <c r="AS737" i="3"/>
  <c r="G733" i="1"/>
  <c r="H732" i="1"/>
  <c r="AS733" i="1"/>
  <c r="AR732" i="1"/>
  <c r="BH64" i="3" l="1"/>
  <c r="AW732" i="3"/>
  <c r="BI64" i="3"/>
  <c r="AW733" i="3"/>
  <c r="BR734" i="3"/>
  <c r="AU734" i="3"/>
  <c r="AV734" i="3" s="1"/>
  <c r="BR737" i="1"/>
  <c r="AU737" i="1"/>
  <c r="AV737" i="1" s="1"/>
  <c r="BA65" i="1" s="1"/>
  <c r="BO1517" i="1"/>
  <c r="BQ1516" i="1"/>
  <c r="AU1516" i="1" s="1"/>
  <c r="AV1516" i="1" s="1"/>
  <c r="AZ130" i="1" s="1"/>
  <c r="BQ735" i="3"/>
  <c r="BO736" i="3"/>
  <c r="BO738" i="1"/>
  <c r="BQ738" i="1" s="1"/>
  <c r="AF343" i="3"/>
  <c r="G734" i="3"/>
  <c r="H734" i="3" s="1"/>
  <c r="T342" i="3"/>
  <c r="AE344" i="3"/>
  <c r="R345" i="3"/>
  <c r="S345" i="3" s="1"/>
  <c r="E739" i="3"/>
  <c r="F739" i="3" s="1"/>
  <c r="AR737" i="3"/>
  <c r="AS738" i="3"/>
  <c r="G734" i="1"/>
  <c r="H733" i="1"/>
  <c r="AS734" i="1"/>
  <c r="AR733" i="1"/>
  <c r="BR735" i="3" l="1"/>
  <c r="AU735" i="3"/>
  <c r="AV735" i="3" s="1"/>
  <c r="BJ64" i="3"/>
  <c r="AW734" i="3"/>
  <c r="AT734" i="3"/>
  <c r="AT735" i="3" s="1"/>
  <c r="BR738" i="1"/>
  <c r="AU738" i="1"/>
  <c r="AV738" i="1" s="1"/>
  <c r="BB65" i="1" s="1"/>
  <c r="BQ1517" i="1"/>
  <c r="AU1517" i="1" s="1"/>
  <c r="AV1517" i="1" s="1"/>
  <c r="BA130" i="1" s="1"/>
  <c r="BO1518" i="1"/>
  <c r="BQ736" i="3"/>
  <c r="BO737" i="3"/>
  <c r="BO739" i="1"/>
  <c r="BQ739" i="1" s="1"/>
  <c r="AF344" i="3"/>
  <c r="G735" i="3"/>
  <c r="H735" i="3" s="1"/>
  <c r="T343" i="3"/>
  <c r="AE345" i="3"/>
  <c r="R346" i="3"/>
  <c r="S346" i="3" s="1"/>
  <c r="AS739" i="3"/>
  <c r="AR738" i="3"/>
  <c r="E740" i="3"/>
  <c r="F740" i="3" s="1"/>
  <c r="G735" i="1"/>
  <c r="H734" i="1"/>
  <c r="AS735" i="1"/>
  <c r="AR734" i="1"/>
  <c r="BK64" i="3" l="1"/>
  <c r="BL64" i="3" s="1"/>
  <c r="AW735" i="3"/>
  <c r="BR736" i="3"/>
  <c r="AU736" i="3"/>
  <c r="BR739" i="1"/>
  <c r="AU739" i="1"/>
  <c r="AV739" i="1" s="1"/>
  <c r="BC65" i="1" s="1"/>
  <c r="BO1519" i="1"/>
  <c r="BQ1518" i="1"/>
  <c r="AU1518" i="1" s="1"/>
  <c r="AV1518" i="1" s="1"/>
  <c r="BB130" i="1" s="1"/>
  <c r="BQ737" i="3"/>
  <c r="BO738" i="3"/>
  <c r="BO740" i="1"/>
  <c r="BQ740" i="1" s="1"/>
  <c r="AF345" i="3"/>
  <c r="G736" i="3"/>
  <c r="H736" i="3" s="1"/>
  <c r="T344" i="3"/>
  <c r="AE346" i="3"/>
  <c r="R347" i="3"/>
  <c r="S347" i="3" s="1"/>
  <c r="E741" i="3"/>
  <c r="F741" i="3" s="1"/>
  <c r="AR739" i="3"/>
  <c r="AS740" i="3"/>
  <c r="G736" i="1"/>
  <c r="H735" i="1"/>
  <c r="AS736" i="1"/>
  <c r="AR735" i="1"/>
  <c r="BR737" i="3" l="1"/>
  <c r="AU737" i="3"/>
  <c r="AV737" i="3" s="1"/>
  <c r="BM64" i="3"/>
  <c r="AP65" i="3" s="1"/>
  <c r="AV736" i="3"/>
  <c r="AT736" i="3"/>
  <c r="AT737" i="3" s="1"/>
  <c r="BR740" i="1"/>
  <c r="AU740" i="1"/>
  <c r="AV740" i="1" s="1"/>
  <c r="BD65" i="1" s="1"/>
  <c r="BQ1519" i="1"/>
  <c r="AU1519" i="1" s="1"/>
  <c r="AV1519" i="1" s="1"/>
  <c r="BC130" i="1" s="1"/>
  <c r="BO1520" i="1"/>
  <c r="BQ738" i="3"/>
  <c r="BO739" i="3"/>
  <c r="BO741" i="1"/>
  <c r="BQ741" i="1" s="1"/>
  <c r="AF346" i="3"/>
  <c r="G737" i="3"/>
  <c r="H737" i="3" s="1"/>
  <c r="T345" i="3"/>
  <c r="AE347" i="3"/>
  <c r="R348" i="3"/>
  <c r="S348" i="3" s="1"/>
  <c r="E742" i="3"/>
  <c r="F742" i="3" s="1"/>
  <c r="AR740" i="3"/>
  <c r="AS741" i="3"/>
  <c r="G737" i="1"/>
  <c r="H736" i="1"/>
  <c r="AS737" i="1"/>
  <c r="AR736" i="1"/>
  <c r="BR738" i="3" l="1"/>
  <c r="AU738" i="3"/>
  <c r="BA65" i="3"/>
  <c r="AW737" i="3"/>
  <c r="AZ65" i="3"/>
  <c r="AW736" i="3"/>
  <c r="BR741" i="1"/>
  <c r="AU741" i="1"/>
  <c r="AV741" i="1" s="1"/>
  <c r="BE65" i="1" s="1"/>
  <c r="BO1521" i="1"/>
  <c r="BQ1520" i="1"/>
  <c r="AU1520" i="1" s="1"/>
  <c r="AV1520" i="1" s="1"/>
  <c r="BD130" i="1" s="1"/>
  <c r="BQ739" i="3"/>
  <c r="BO740" i="3"/>
  <c r="BO742" i="1"/>
  <c r="BQ742" i="1" s="1"/>
  <c r="AF347" i="3"/>
  <c r="G738" i="3"/>
  <c r="H738" i="3" s="1"/>
  <c r="T346" i="3"/>
  <c r="E743" i="3"/>
  <c r="F743" i="3" s="1"/>
  <c r="AR741" i="3"/>
  <c r="AS742" i="3"/>
  <c r="AE348" i="3"/>
  <c r="R349" i="3"/>
  <c r="S349" i="3" s="1"/>
  <c r="G738" i="1"/>
  <c r="H737" i="1"/>
  <c r="AS738" i="1"/>
  <c r="AR737" i="1"/>
  <c r="BR739" i="3" l="1"/>
  <c r="AU739" i="3"/>
  <c r="AV739" i="3" s="1"/>
  <c r="AT738" i="3"/>
  <c r="AV738" i="3"/>
  <c r="BR742" i="1"/>
  <c r="AU742" i="1"/>
  <c r="AV742" i="1" s="1"/>
  <c r="BF65" i="1" s="1"/>
  <c r="BQ1521" i="1"/>
  <c r="AU1521" i="1" s="1"/>
  <c r="AV1521" i="1" s="1"/>
  <c r="BE130" i="1" s="1"/>
  <c r="BO1522" i="1"/>
  <c r="BQ740" i="3"/>
  <c r="BO741" i="3"/>
  <c r="BO743" i="1"/>
  <c r="BQ743" i="1" s="1"/>
  <c r="AF348" i="3"/>
  <c r="G739" i="3"/>
  <c r="H739" i="3" s="1"/>
  <c r="T347" i="3"/>
  <c r="AS743" i="3"/>
  <c r="AR742" i="3"/>
  <c r="AE349" i="3"/>
  <c r="R350" i="3"/>
  <c r="S350" i="3" s="1"/>
  <c r="E744" i="3"/>
  <c r="F744" i="3" s="1"/>
  <c r="G739" i="1"/>
  <c r="H738" i="1"/>
  <c r="AS739" i="1"/>
  <c r="AR738" i="1"/>
  <c r="BB65" i="3" l="1"/>
  <c r="AW738" i="3"/>
  <c r="AT739" i="3"/>
  <c r="BC65" i="3"/>
  <c r="AW739" i="3"/>
  <c r="BR740" i="3"/>
  <c r="AU740" i="3"/>
  <c r="AV740" i="3" s="1"/>
  <c r="BR743" i="1"/>
  <c r="AU743" i="1"/>
  <c r="AV743" i="1" s="1"/>
  <c r="BG65" i="1" s="1"/>
  <c r="BO1523" i="1"/>
  <c r="BQ1522" i="1"/>
  <c r="AU1522" i="1" s="1"/>
  <c r="AV1522" i="1" s="1"/>
  <c r="BF130" i="1" s="1"/>
  <c r="BQ741" i="3"/>
  <c r="BO742" i="3"/>
  <c r="BO744" i="1"/>
  <c r="BQ744" i="1" s="1"/>
  <c r="AF349" i="3"/>
  <c r="G740" i="3"/>
  <c r="H740" i="3" s="1"/>
  <c r="T348" i="3"/>
  <c r="E745" i="3"/>
  <c r="F745" i="3" s="1"/>
  <c r="AE350" i="3"/>
  <c r="R351" i="3"/>
  <c r="S351" i="3" s="1"/>
  <c r="AR743" i="3"/>
  <c r="AS744" i="3"/>
  <c r="G740" i="1"/>
  <c r="H739" i="1"/>
  <c r="AS740" i="1"/>
  <c r="AR739" i="1"/>
  <c r="BR741" i="3" l="1"/>
  <c r="AU741" i="3"/>
  <c r="AV741" i="3" s="1"/>
  <c r="AT740" i="3"/>
  <c r="AT741" i="3" s="1"/>
  <c r="BD65" i="3"/>
  <c r="AW740" i="3"/>
  <c r="BR744" i="1"/>
  <c r="AU744" i="1"/>
  <c r="AV744" i="1" s="1"/>
  <c r="BH65" i="1" s="1"/>
  <c r="BQ1523" i="1"/>
  <c r="AU1523" i="1" s="1"/>
  <c r="AV1523" i="1" s="1"/>
  <c r="BG130" i="1" s="1"/>
  <c r="BO1524" i="1"/>
  <c r="BQ742" i="3"/>
  <c r="BO743" i="3"/>
  <c r="BO745" i="1"/>
  <c r="BQ745" i="1" s="1"/>
  <c r="AF350" i="3"/>
  <c r="G741" i="3"/>
  <c r="H741" i="3" s="1"/>
  <c r="T349" i="3"/>
  <c r="E746" i="3"/>
  <c r="F746" i="3" s="1"/>
  <c r="AR744" i="3"/>
  <c r="AS745" i="3"/>
  <c r="AE351" i="3"/>
  <c r="R352" i="3"/>
  <c r="S352" i="3" s="1"/>
  <c r="G741" i="1"/>
  <c r="H740" i="1"/>
  <c r="AS741" i="1"/>
  <c r="AR740" i="1"/>
  <c r="BE65" i="3" l="1"/>
  <c r="AW741" i="3"/>
  <c r="BR742" i="3"/>
  <c r="AU742" i="3"/>
  <c r="BR745" i="1"/>
  <c r="AU745" i="1"/>
  <c r="AV745" i="1" s="1"/>
  <c r="BI65" i="1" s="1"/>
  <c r="BO1525" i="1"/>
  <c r="BQ1524" i="1"/>
  <c r="AU1524" i="1" s="1"/>
  <c r="AV1524" i="1" s="1"/>
  <c r="BH130" i="1" s="1"/>
  <c r="BQ743" i="3"/>
  <c r="BO744" i="3"/>
  <c r="BO746" i="1"/>
  <c r="BQ746" i="1" s="1"/>
  <c r="AF351" i="3"/>
  <c r="G742" i="3"/>
  <c r="H742" i="3" s="1"/>
  <c r="T350" i="3"/>
  <c r="E747" i="3"/>
  <c r="F747" i="3" s="1"/>
  <c r="AE352" i="3"/>
  <c r="R353" i="3"/>
  <c r="S353" i="3" s="1"/>
  <c r="AR745" i="3"/>
  <c r="AS746" i="3"/>
  <c r="G742" i="1"/>
  <c r="H741" i="1"/>
  <c r="AS742" i="1"/>
  <c r="AR741" i="1"/>
  <c r="BR743" i="3" l="1"/>
  <c r="AU743" i="3"/>
  <c r="AV743" i="3" s="1"/>
  <c r="AV742" i="3"/>
  <c r="AT742" i="3"/>
  <c r="AT743" i="3" s="1"/>
  <c r="BR746" i="1"/>
  <c r="AU746" i="1"/>
  <c r="AV746" i="1" s="1"/>
  <c r="BJ65" i="1" s="1"/>
  <c r="BQ1525" i="1"/>
  <c r="AU1525" i="1" s="1"/>
  <c r="AV1525" i="1" s="1"/>
  <c r="BI130" i="1" s="1"/>
  <c r="BO1526" i="1"/>
  <c r="BQ744" i="3"/>
  <c r="BO745" i="3"/>
  <c r="BO747" i="1"/>
  <c r="BQ747" i="1" s="1"/>
  <c r="AF352" i="3"/>
  <c r="G743" i="3"/>
  <c r="H743" i="3" s="1"/>
  <c r="T351" i="3"/>
  <c r="E748" i="3"/>
  <c r="F748" i="3" s="1"/>
  <c r="AE353" i="3"/>
  <c r="R354" i="3"/>
  <c r="S354" i="3" s="1"/>
  <c r="AR746" i="3"/>
  <c r="AS747" i="3"/>
  <c r="G743" i="1"/>
  <c r="H742" i="1"/>
  <c r="AS743" i="1"/>
  <c r="AR742" i="1"/>
  <c r="BR744" i="3" l="1"/>
  <c r="AU744" i="3"/>
  <c r="AV744" i="3" s="1"/>
  <c r="BF65" i="3"/>
  <c r="AW742" i="3"/>
  <c r="AT744" i="3"/>
  <c r="BG65" i="3"/>
  <c r="AW743" i="3"/>
  <c r="BR747" i="1"/>
  <c r="AU747" i="1"/>
  <c r="AV747" i="1" s="1"/>
  <c r="BK65" i="1" s="1"/>
  <c r="BL65" i="1" s="1"/>
  <c r="BO1527" i="1"/>
  <c r="BQ1526" i="1"/>
  <c r="AU1526" i="1" s="1"/>
  <c r="AV1526" i="1" s="1"/>
  <c r="BJ130" i="1" s="1"/>
  <c r="BQ745" i="3"/>
  <c r="BO746" i="3"/>
  <c r="BO748" i="1"/>
  <c r="BQ748" i="1" s="1"/>
  <c r="AF353" i="3"/>
  <c r="G744" i="3"/>
  <c r="H744" i="3" s="1"/>
  <c r="T352" i="3"/>
  <c r="AE354" i="3"/>
  <c r="R355" i="3"/>
  <c r="S355" i="3" s="1"/>
  <c r="AR747" i="3"/>
  <c r="AS748" i="3"/>
  <c r="E749" i="3"/>
  <c r="F749" i="3" s="1"/>
  <c r="G744" i="1"/>
  <c r="H743" i="1"/>
  <c r="AS744" i="1"/>
  <c r="AR743" i="1"/>
  <c r="BR745" i="3" l="1"/>
  <c r="AU745" i="3"/>
  <c r="AV745" i="3" s="1"/>
  <c r="BH65" i="3"/>
  <c r="AW744" i="3"/>
  <c r="BR748" i="1"/>
  <c r="AU748" i="1"/>
  <c r="AV748" i="1" s="1"/>
  <c r="AZ66" i="1" s="1"/>
  <c r="BQ1527" i="1"/>
  <c r="AU1527" i="1" s="1"/>
  <c r="AV1527" i="1" s="1"/>
  <c r="BK130" i="1" s="1"/>
  <c r="BL130" i="1" s="1"/>
  <c r="BO1528" i="1"/>
  <c r="BQ746" i="3"/>
  <c r="BO747" i="3"/>
  <c r="BO749" i="1"/>
  <c r="BQ749" i="1" s="1"/>
  <c r="AF354" i="3"/>
  <c r="G745" i="3"/>
  <c r="H745" i="3" s="1"/>
  <c r="T353" i="3"/>
  <c r="E750" i="3"/>
  <c r="F750" i="3" s="1"/>
  <c r="AR748" i="3"/>
  <c r="AS749" i="3"/>
  <c r="AE355" i="3"/>
  <c r="R356" i="3"/>
  <c r="S356" i="3" s="1"/>
  <c r="G745" i="1"/>
  <c r="H744" i="1"/>
  <c r="AS745" i="1"/>
  <c r="AR744" i="1"/>
  <c r="BR746" i="3" l="1"/>
  <c r="AU746" i="3"/>
  <c r="BI65" i="3"/>
  <c r="AW745" i="3"/>
  <c r="AT745" i="3"/>
  <c r="BR749" i="1"/>
  <c r="AU749" i="1"/>
  <c r="AV749" i="1" s="1"/>
  <c r="BA66" i="1" s="1"/>
  <c r="BO1529" i="1"/>
  <c r="BQ1528" i="1"/>
  <c r="AU1528" i="1" s="1"/>
  <c r="AV1528" i="1" s="1"/>
  <c r="AZ131" i="1" s="1"/>
  <c r="BQ747" i="3"/>
  <c r="BO748" i="3"/>
  <c r="BO750" i="1"/>
  <c r="BQ750" i="1" s="1"/>
  <c r="AF355" i="3"/>
  <c r="G746" i="3"/>
  <c r="H746" i="3" s="1"/>
  <c r="T354" i="3"/>
  <c r="E751" i="3"/>
  <c r="F751" i="3" s="1"/>
  <c r="AR749" i="3"/>
  <c r="AS750" i="3"/>
  <c r="AE356" i="3"/>
  <c r="R357" i="3"/>
  <c r="S357" i="3" s="1"/>
  <c r="G746" i="1"/>
  <c r="H745" i="1"/>
  <c r="AS746" i="1"/>
  <c r="AR745" i="1"/>
  <c r="AT746" i="3" l="1"/>
  <c r="AT747" i="3" s="1"/>
  <c r="AV746" i="3"/>
  <c r="BR747" i="3"/>
  <c r="AU747" i="3"/>
  <c r="AV747" i="3" s="1"/>
  <c r="BR750" i="1"/>
  <c r="AU750" i="1"/>
  <c r="AV750" i="1" s="1"/>
  <c r="BB66" i="1" s="1"/>
  <c r="BQ1529" i="1"/>
  <c r="AU1529" i="1" s="1"/>
  <c r="AV1529" i="1" s="1"/>
  <c r="BA131" i="1" s="1"/>
  <c r="BO1530" i="1"/>
  <c r="BQ748" i="3"/>
  <c r="BO749" i="3"/>
  <c r="BO751" i="1"/>
  <c r="BQ751" i="1" s="1"/>
  <c r="AF356" i="3"/>
  <c r="G747" i="3"/>
  <c r="H747" i="3" s="1"/>
  <c r="T355" i="3"/>
  <c r="E752" i="3"/>
  <c r="F752" i="3" s="1"/>
  <c r="AE357" i="3"/>
  <c r="R358" i="3"/>
  <c r="S358" i="3" s="1"/>
  <c r="AR750" i="3"/>
  <c r="AS751" i="3"/>
  <c r="G747" i="1"/>
  <c r="H746" i="1"/>
  <c r="AS747" i="1"/>
  <c r="AR746" i="1"/>
  <c r="BR748" i="3" l="1"/>
  <c r="AU748" i="3"/>
  <c r="AV748" i="3" s="1"/>
  <c r="BK65" i="3"/>
  <c r="AW747" i="3"/>
  <c r="BJ65" i="3"/>
  <c r="AW746" i="3"/>
  <c r="AT748" i="3"/>
  <c r="BR751" i="1"/>
  <c r="AU751" i="1"/>
  <c r="AV751" i="1" s="1"/>
  <c r="BC66" i="1" s="1"/>
  <c r="BO1531" i="1"/>
  <c r="BQ1530" i="1"/>
  <c r="AU1530" i="1" s="1"/>
  <c r="AV1530" i="1" s="1"/>
  <c r="BB131" i="1" s="1"/>
  <c r="BQ749" i="3"/>
  <c r="BO750" i="3"/>
  <c r="BO752" i="1"/>
  <c r="BQ752" i="1" s="1"/>
  <c r="AF357" i="3"/>
  <c r="G748" i="3"/>
  <c r="H748" i="3" s="1"/>
  <c r="T356" i="3"/>
  <c r="AR751" i="3"/>
  <c r="AS752" i="3"/>
  <c r="E753" i="3"/>
  <c r="F753" i="3" s="1"/>
  <c r="AE358" i="3"/>
  <c r="R359" i="3"/>
  <c r="S359" i="3" s="1"/>
  <c r="G748" i="1"/>
  <c r="H747" i="1"/>
  <c r="AS748" i="1"/>
  <c r="AR747" i="1"/>
  <c r="BR749" i="3" l="1"/>
  <c r="AU749" i="3"/>
  <c r="AV749" i="3" s="1"/>
  <c r="BL65" i="3"/>
  <c r="BM65" i="3"/>
  <c r="AP66" i="3" s="1"/>
  <c r="AZ66" i="3"/>
  <c r="AW748" i="3"/>
  <c r="BR752" i="1"/>
  <c r="AU752" i="1"/>
  <c r="AV752" i="1" s="1"/>
  <c r="BD66" i="1" s="1"/>
  <c r="BQ1531" i="1"/>
  <c r="AU1531" i="1" s="1"/>
  <c r="AV1531" i="1" s="1"/>
  <c r="BC131" i="1" s="1"/>
  <c r="BO1532" i="1"/>
  <c r="BQ750" i="3"/>
  <c r="BO751" i="3"/>
  <c r="BO753" i="1"/>
  <c r="BQ753" i="1" s="1"/>
  <c r="AF358" i="3"/>
  <c r="G749" i="3"/>
  <c r="H749" i="3" s="1"/>
  <c r="T357" i="3"/>
  <c r="E754" i="3"/>
  <c r="F754" i="3" s="1"/>
  <c r="AR752" i="3"/>
  <c r="AS753" i="3"/>
  <c r="AE359" i="3"/>
  <c r="R360" i="3"/>
  <c r="S360" i="3" s="1"/>
  <c r="G749" i="1"/>
  <c r="H748" i="1"/>
  <c r="AS749" i="1"/>
  <c r="AR748" i="1"/>
  <c r="BR750" i="3" l="1"/>
  <c r="AU750" i="3"/>
  <c r="AT749" i="3"/>
  <c r="BA66" i="3"/>
  <c r="AW749" i="3"/>
  <c r="BR753" i="1"/>
  <c r="AU753" i="1"/>
  <c r="AV753" i="1" s="1"/>
  <c r="BE66" i="1" s="1"/>
  <c r="BO1533" i="1"/>
  <c r="BQ1532" i="1"/>
  <c r="AU1532" i="1" s="1"/>
  <c r="AV1532" i="1" s="1"/>
  <c r="BD131" i="1" s="1"/>
  <c r="BQ751" i="3"/>
  <c r="BO752" i="3"/>
  <c r="BO754" i="1"/>
  <c r="BQ754" i="1" s="1"/>
  <c r="AF359" i="3"/>
  <c r="G750" i="3"/>
  <c r="H750" i="3" s="1"/>
  <c r="T358" i="3"/>
  <c r="AE360" i="3"/>
  <c r="R361" i="3"/>
  <c r="S361" i="3" s="1"/>
  <c r="AS754" i="3"/>
  <c r="AR753" i="3"/>
  <c r="E755" i="3"/>
  <c r="F755" i="3" s="1"/>
  <c r="G750" i="1"/>
  <c r="H749" i="1"/>
  <c r="AS750" i="1"/>
  <c r="AR749" i="1"/>
  <c r="BR751" i="3" l="1"/>
  <c r="AU751" i="3"/>
  <c r="AV751" i="3" s="1"/>
  <c r="AT750" i="3"/>
  <c r="AT751" i="3" s="1"/>
  <c r="AV750" i="3"/>
  <c r="BR754" i="1"/>
  <c r="AU754" i="1"/>
  <c r="AV754" i="1" s="1"/>
  <c r="BF66" i="1" s="1"/>
  <c r="BQ1533" i="1"/>
  <c r="AU1533" i="1" s="1"/>
  <c r="AV1533" i="1" s="1"/>
  <c r="BE131" i="1" s="1"/>
  <c r="BO1534" i="1"/>
  <c r="BQ752" i="3"/>
  <c r="BO753" i="3"/>
  <c r="BO755" i="1"/>
  <c r="BQ755" i="1" s="1"/>
  <c r="AF360" i="3"/>
  <c r="G751" i="3"/>
  <c r="H751" i="3" s="1"/>
  <c r="T359" i="3"/>
  <c r="AE361" i="3"/>
  <c r="R362" i="3"/>
  <c r="S362" i="3" s="1"/>
  <c r="E756" i="3"/>
  <c r="F756" i="3" s="1"/>
  <c r="AR754" i="3"/>
  <c r="AS755" i="3"/>
  <c r="G751" i="1"/>
  <c r="H750" i="1"/>
  <c r="AS751" i="1"/>
  <c r="AR750" i="1"/>
  <c r="BB66" i="3" l="1"/>
  <c r="AW750" i="3"/>
  <c r="BC66" i="3"/>
  <c r="AW751" i="3"/>
  <c r="BR752" i="3"/>
  <c r="AU752" i="3"/>
  <c r="AV752" i="3" s="1"/>
  <c r="BR755" i="1"/>
  <c r="AU755" i="1"/>
  <c r="AV755" i="1" s="1"/>
  <c r="BG66" i="1" s="1"/>
  <c r="BO1535" i="1"/>
  <c r="BQ1534" i="1"/>
  <c r="AU1534" i="1" s="1"/>
  <c r="AV1534" i="1" s="1"/>
  <c r="BF131" i="1" s="1"/>
  <c r="BQ753" i="3"/>
  <c r="BO754" i="3"/>
  <c r="BO756" i="1"/>
  <c r="BQ756" i="1" s="1"/>
  <c r="AF361" i="3"/>
  <c r="G752" i="3"/>
  <c r="H752" i="3" s="1"/>
  <c r="T360" i="3"/>
  <c r="AR755" i="3"/>
  <c r="AS756" i="3"/>
  <c r="AE362" i="3"/>
  <c r="R363" i="3"/>
  <c r="S363" i="3" s="1"/>
  <c r="E757" i="3"/>
  <c r="F757" i="3" s="1"/>
  <c r="G752" i="1"/>
  <c r="H751" i="1"/>
  <c r="AS752" i="1"/>
  <c r="AR751" i="1"/>
  <c r="BR753" i="3" l="1"/>
  <c r="AU753" i="3"/>
  <c r="AV753" i="3" s="1"/>
  <c r="BD66" i="3"/>
  <c r="AW752" i="3"/>
  <c r="AT752" i="3"/>
  <c r="AT753" i="3" s="1"/>
  <c r="BR756" i="1"/>
  <c r="AU756" i="1"/>
  <c r="AV756" i="1" s="1"/>
  <c r="BH66" i="1" s="1"/>
  <c r="BQ1535" i="1"/>
  <c r="AU1535" i="1" s="1"/>
  <c r="AV1535" i="1" s="1"/>
  <c r="BG131" i="1" s="1"/>
  <c r="BO1536" i="1"/>
  <c r="BQ754" i="3"/>
  <c r="BO755" i="3"/>
  <c r="BO757" i="1"/>
  <c r="BQ757" i="1" s="1"/>
  <c r="AF362" i="3"/>
  <c r="G753" i="3"/>
  <c r="H753" i="3" s="1"/>
  <c r="T361" i="3"/>
  <c r="E758" i="3"/>
  <c r="F758" i="3" s="1"/>
  <c r="AE363" i="3"/>
  <c r="R364" i="3"/>
  <c r="S364" i="3" s="1"/>
  <c r="AR756" i="3"/>
  <c r="AS757" i="3"/>
  <c r="G753" i="1"/>
  <c r="H752" i="1"/>
  <c r="AS753" i="1"/>
  <c r="AR752" i="1"/>
  <c r="BE66" i="3" l="1"/>
  <c r="AW753" i="3"/>
  <c r="BR754" i="3"/>
  <c r="AU754" i="3"/>
  <c r="BR757" i="1"/>
  <c r="AU757" i="1"/>
  <c r="AV757" i="1" s="1"/>
  <c r="BI66" i="1" s="1"/>
  <c r="BO1537" i="1"/>
  <c r="BQ1536" i="1"/>
  <c r="AU1536" i="1" s="1"/>
  <c r="AV1536" i="1" s="1"/>
  <c r="BH131" i="1" s="1"/>
  <c r="BQ755" i="3"/>
  <c r="BO756" i="3"/>
  <c r="BO758" i="1"/>
  <c r="BQ758" i="1" s="1"/>
  <c r="AF363" i="3"/>
  <c r="G754" i="3"/>
  <c r="H754" i="3" s="1"/>
  <c r="T362" i="3"/>
  <c r="E759" i="3"/>
  <c r="F759" i="3" s="1"/>
  <c r="AE364" i="3"/>
  <c r="R365" i="3"/>
  <c r="S365" i="3" s="1"/>
  <c r="AR757" i="3"/>
  <c r="AS758" i="3"/>
  <c r="G754" i="1"/>
  <c r="H753" i="1"/>
  <c r="AS754" i="1"/>
  <c r="AR753" i="1"/>
  <c r="AT754" i="3" l="1"/>
  <c r="AV754" i="3"/>
  <c r="BR755" i="3"/>
  <c r="AU755" i="3"/>
  <c r="AV755" i="3" s="1"/>
  <c r="BR758" i="1"/>
  <c r="AU758" i="1"/>
  <c r="AV758" i="1" s="1"/>
  <c r="BJ66" i="1" s="1"/>
  <c r="BQ1537" i="1"/>
  <c r="AU1537" i="1" s="1"/>
  <c r="AV1537" i="1" s="1"/>
  <c r="BI131" i="1" s="1"/>
  <c r="BO1538" i="1"/>
  <c r="BQ756" i="3"/>
  <c r="BO757" i="3"/>
  <c r="BO759" i="1"/>
  <c r="BQ759" i="1" s="1"/>
  <c r="AF364" i="3"/>
  <c r="G755" i="3"/>
  <c r="H755" i="3" s="1"/>
  <c r="T363" i="3"/>
  <c r="AS759" i="3"/>
  <c r="AR758" i="3"/>
  <c r="R366" i="3"/>
  <c r="S366" i="3" s="1"/>
  <c r="AE365" i="3"/>
  <c r="E760" i="3"/>
  <c r="F760" i="3" s="1"/>
  <c r="G755" i="1"/>
  <c r="H754" i="1"/>
  <c r="AS755" i="1"/>
  <c r="AR754" i="1"/>
  <c r="BG66" i="3" l="1"/>
  <c r="AW755" i="3"/>
  <c r="BR756" i="3"/>
  <c r="AU756" i="3"/>
  <c r="BF66" i="3"/>
  <c r="AW754" i="3"/>
  <c r="AT755" i="3"/>
  <c r="BR759" i="1"/>
  <c r="AU759" i="1"/>
  <c r="AV759" i="1" s="1"/>
  <c r="BK66" i="1" s="1"/>
  <c r="BL66" i="1" s="1"/>
  <c r="BO1539" i="1"/>
  <c r="BQ1538" i="1"/>
  <c r="AU1538" i="1" s="1"/>
  <c r="AV1538" i="1" s="1"/>
  <c r="BJ131" i="1" s="1"/>
  <c r="BQ757" i="3"/>
  <c r="BO758" i="3"/>
  <c r="BO760" i="1"/>
  <c r="BQ760" i="1" s="1"/>
  <c r="AF365" i="3"/>
  <c r="G756" i="3"/>
  <c r="H756" i="3" s="1"/>
  <c r="T364" i="3"/>
  <c r="E761" i="3"/>
  <c r="F761" i="3" s="1"/>
  <c r="AR759" i="3"/>
  <c r="AS760" i="3"/>
  <c r="AE366" i="3"/>
  <c r="R367" i="3"/>
  <c r="S367" i="3" s="1"/>
  <c r="G756" i="1"/>
  <c r="H755" i="1"/>
  <c r="AS756" i="1"/>
  <c r="AR755" i="1"/>
  <c r="AT756" i="3" l="1"/>
  <c r="AV756" i="3"/>
  <c r="BR757" i="3"/>
  <c r="AU757" i="3"/>
  <c r="AV757" i="3" s="1"/>
  <c r="BR760" i="1"/>
  <c r="AU760" i="1"/>
  <c r="AV760" i="1" s="1"/>
  <c r="AZ67" i="1" s="1"/>
  <c r="BQ1539" i="1"/>
  <c r="AU1539" i="1" s="1"/>
  <c r="AV1539" i="1" s="1"/>
  <c r="BK131" i="1" s="1"/>
  <c r="BL131" i="1" s="1"/>
  <c r="BO1540" i="1"/>
  <c r="BQ758" i="3"/>
  <c r="BO759" i="3"/>
  <c r="BO761" i="1"/>
  <c r="BQ761" i="1" s="1"/>
  <c r="AF366" i="3"/>
  <c r="G757" i="3"/>
  <c r="H757" i="3" s="1"/>
  <c r="T365" i="3"/>
  <c r="AR760" i="3"/>
  <c r="AS761" i="3"/>
  <c r="E762" i="3"/>
  <c r="F762" i="3" s="1"/>
  <c r="R368" i="3"/>
  <c r="S368" i="3" s="1"/>
  <c r="AE367" i="3"/>
  <c r="G757" i="1"/>
  <c r="H756" i="1"/>
  <c r="AS757" i="1"/>
  <c r="AR756" i="1"/>
  <c r="BR758" i="3" l="1"/>
  <c r="AU758" i="3"/>
  <c r="BI66" i="3"/>
  <c r="AW757" i="3"/>
  <c r="BH66" i="3"/>
  <c r="AW756" i="3"/>
  <c r="AT757" i="3"/>
  <c r="BR761" i="1"/>
  <c r="AU761" i="1"/>
  <c r="AV761" i="1" s="1"/>
  <c r="BA67" i="1" s="1"/>
  <c r="BO1541" i="1"/>
  <c r="BQ1540" i="1"/>
  <c r="AU1540" i="1" s="1"/>
  <c r="AV1540" i="1" s="1"/>
  <c r="AZ132" i="1" s="1"/>
  <c r="BQ759" i="3"/>
  <c r="BO760" i="3"/>
  <c r="BO762" i="1"/>
  <c r="BQ762" i="1" s="1"/>
  <c r="AF367" i="3"/>
  <c r="G758" i="3"/>
  <c r="H758" i="3" s="1"/>
  <c r="T366" i="3"/>
  <c r="AR761" i="3"/>
  <c r="AS762" i="3"/>
  <c r="E763" i="3"/>
  <c r="F763" i="3" s="1"/>
  <c r="AE368" i="3"/>
  <c r="R369" i="3"/>
  <c r="S369" i="3" s="1"/>
  <c r="G758" i="1"/>
  <c r="H757" i="1"/>
  <c r="AS758" i="1"/>
  <c r="AR757" i="1"/>
  <c r="BR759" i="3" l="1"/>
  <c r="AU759" i="3"/>
  <c r="AV759" i="3" s="1"/>
  <c r="AT758" i="3"/>
  <c r="AT759" i="3" s="1"/>
  <c r="AV758" i="3"/>
  <c r="BR762" i="1"/>
  <c r="AU762" i="1"/>
  <c r="AV762" i="1" s="1"/>
  <c r="BB67" i="1" s="1"/>
  <c r="BQ1541" i="1"/>
  <c r="AU1541" i="1" s="1"/>
  <c r="AV1541" i="1" s="1"/>
  <c r="BA132" i="1" s="1"/>
  <c r="BO1542" i="1"/>
  <c r="BQ760" i="3"/>
  <c r="BO761" i="3"/>
  <c r="BO763" i="1"/>
  <c r="BQ763" i="1" s="1"/>
  <c r="AF368" i="3"/>
  <c r="G759" i="3"/>
  <c r="H759" i="3" s="1"/>
  <c r="T367" i="3"/>
  <c r="E764" i="3"/>
  <c r="F764" i="3" s="1"/>
  <c r="AE369" i="3"/>
  <c r="R370" i="3"/>
  <c r="S370" i="3" s="1"/>
  <c r="AR762" i="3"/>
  <c r="AS763" i="3"/>
  <c r="G759" i="1"/>
  <c r="H758" i="1"/>
  <c r="AS759" i="1"/>
  <c r="AR758" i="1"/>
  <c r="BR760" i="3" l="1"/>
  <c r="AU760" i="3"/>
  <c r="BJ66" i="3"/>
  <c r="AW758" i="3"/>
  <c r="BK66" i="3"/>
  <c r="AW759" i="3"/>
  <c r="BR763" i="1"/>
  <c r="AU763" i="1"/>
  <c r="AV763" i="1" s="1"/>
  <c r="BC67" i="1" s="1"/>
  <c r="BO1543" i="1"/>
  <c r="BQ1542" i="1"/>
  <c r="AU1542" i="1" s="1"/>
  <c r="AV1542" i="1" s="1"/>
  <c r="BB132" i="1" s="1"/>
  <c r="BQ761" i="3"/>
  <c r="BO762" i="3"/>
  <c r="BO764" i="1"/>
  <c r="BQ764" i="1" s="1"/>
  <c r="AF369" i="3"/>
  <c r="G760" i="3"/>
  <c r="H760" i="3" s="1"/>
  <c r="T368" i="3"/>
  <c r="AE370" i="3"/>
  <c r="R371" i="3"/>
  <c r="S371" i="3" s="1"/>
  <c r="AR763" i="3"/>
  <c r="AS764" i="3"/>
  <c r="E765" i="3"/>
  <c r="F765" i="3" s="1"/>
  <c r="G760" i="1"/>
  <c r="H759" i="1"/>
  <c r="AS760" i="1"/>
  <c r="AR759" i="1"/>
  <c r="BM66" i="3" l="1"/>
  <c r="AP67" i="3" s="1"/>
  <c r="BR761" i="3"/>
  <c r="AU761" i="3"/>
  <c r="AV761" i="3" s="1"/>
  <c r="BL66" i="3"/>
  <c r="AV760" i="3"/>
  <c r="AT760" i="3"/>
  <c r="AT761" i="3" s="1"/>
  <c r="BR764" i="1"/>
  <c r="AU764" i="1"/>
  <c r="AV764" i="1" s="1"/>
  <c r="BD67" i="1" s="1"/>
  <c r="BQ1543" i="1"/>
  <c r="AU1543" i="1" s="1"/>
  <c r="AV1543" i="1" s="1"/>
  <c r="BC132" i="1" s="1"/>
  <c r="BO1544" i="1"/>
  <c r="BQ762" i="3"/>
  <c r="BO763" i="3"/>
  <c r="BO765" i="1"/>
  <c r="BQ765" i="1" s="1"/>
  <c r="AF370" i="3"/>
  <c r="G761" i="3"/>
  <c r="H761" i="3" s="1"/>
  <c r="T369" i="3"/>
  <c r="AE371" i="3"/>
  <c r="R372" i="3"/>
  <c r="S372" i="3" s="1"/>
  <c r="E766" i="3"/>
  <c r="F766" i="3" s="1"/>
  <c r="AR764" i="3"/>
  <c r="AS765" i="3"/>
  <c r="G761" i="1"/>
  <c r="H760" i="1"/>
  <c r="AS761" i="1"/>
  <c r="AR760" i="1"/>
  <c r="BR762" i="3" l="1"/>
  <c r="AU762" i="3"/>
  <c r="BA67" i="3"/>
  <c r="AW761" i="3"/>
  <c r="AZ67" i="3"/>
  <c r="AW760" i="3"/>
  <c r="BR765" i="1"/>
  <c r="AU765" i="1"/>
  <c r="AV765" i="1" s="1"/>
  <c r="BE67" i="1" s="1"/>
  <c r="BO1545" i="1"/>
  <c r="BQ1544" i="1"/>
  <c r="AU1544" i="1" s="1"/>
  <c r="AV1544" i="1" s="1"/>
  <c r="BD132" i="1" s="1"/>
  <c r="BQ763" i="3"/>
  <c r="BO764" i="3"/>
  <c r="BO766" i="1"/>
  <c r="BQ766" i="1" s="1"/>
  <c r="AF371" i="3"/>
  <c r="G762" i="3"/>
  <c r="H762" i="3" s="1"/>
  <c r="T370" i="3"/>
  <c r="AR765" i="3"/>
  <c r="AS766" i="3"/>
  <c r="E767" i="3"/>
  <c r="F767" i="3" s="1"/>
  <c r="AE372" i="3"/>
  <c r="R373" i="3"/>
  <c r="S373" i="3" s="1"/>
  <c r="G762" i="1"/>
  <c r="H761" i="1"/>
  <c r="AS762" i="1"/>
  <c r="AR761" i="1"/>
  <c r="BR763" i="3" l="1"/>
  <c r="AU763" i="3"/>
  <c r="AV763" i="3" s="1"/>
  <c r="AT762" i="3"/>
  <c r="AT763" i="3" s="1"/>
  <c r="AV762" i="3"/>
  <c r="BR766" i="1"/>
  <c r="AU766" i="1"/>
  <c r="AV766" i="1" s="1"/>
  <c r="BF67" i="1" s="1"/>
  <c r="BQ1545" i="1"/>
  <c r="AU1545" i="1" s="1"/>
  <c r="AV1545" i="1" s="1"/>
  <c r="BE132" i="1" s="1"/>
  <c r="BO1546" i="1"/>
  <c r="BQ764" i="3"/>
  <c r="BO765" i="3"/>
  <c r="BO767" i="1"/>
  <c r="BQ767" i="1" s="1"/>
  <c r="AF372" i="3"/>
  <c r="G763" i="3"/>
  <c r="H763" i="3" s="1"/>
  <c r="T371" i="3"/>
  <c r="AR766" i="3"/>
  <c r="AS767" i="3"/>
  <c r="E768" i="3"/>
  <c r="F768" i="3" s="1"/>
  <c r="AE373" i="3"/>
  <c r="R374" i="3"/>
  <c r="S374" i="3" s="1"/>
  <c r="G763" i="1"/>
  <c r="H762" i="1"/>
  <c r="AS763" i="1"/>
  <c r="AR762" i="1"/>
  <c r="BB67" i="3" l="1"/>
  <c r="AW762" i="3"/>
  <c r="AT764" i="3"/>
  <c r="BR764" i="3"/>
  <c r="AU764" i="3"/>
  <c r="AV764" i="3" s="1"/>
  <c r="BC67" i="3"/>
  <c r="AW763" i="3"/>
  <c r="BR767" i="1"/>
  <c r="AU767" i="1"/>
  <c r="AV767" i="1" s="1"/>
  <c r="BG67" i="1" s="1"/>
  <c r="BO1547" i="1"/>
  <c r="BQ1546" i="1"/>
  <c r="AU1546" i="1" s="1"/>
  <c r="AV1546" i="1" s="1"/>
  <c r="BF132" i="1" s="1"/>
  <c r="BQ765" i="3"/>
  <c r="BO766" i="3"/>
  <c r="BO768" i="1"/>
  <c r="BQ768" i="1" s="1"/>
  <c r="AF373" i="3"/>
  <c r="G764" i="3"/>
  <c r="H764" i="3" s="1"/>
  <c r="T372" i="3"/>
  <c r="E769" i="3"/>
  <c r="F769" i="3" s="1"/>
  <c r="AR767" i="3"/>
  <c r="AS768" i="3"/>
  <c r="AE374" i="3"/>
  <c r="R375" i="3"/>
  <c r="S375" i="3" s="1"/>
  <c r="G764" i="1"/>
  <c r="H763" i="1"/>
  <c r="AS764" i="1"/>
  <c r="AR763" i="1"/>
  <c r="BR765" i="3" l="1"/>
  <c r="AU765" i="3"/>
  <c r="AV765" i="3" s="1"/>
  <c r="BD67" i="3"/>
  <c r="AW764" i="3"/>
  <c r="BR768" i="1"/>
  <c r="AU768" i="1"/>
  <c r="AV768" i="1" s="1"/>
  <c r="BH67" i="1" s="1"/>
  <c r="BQ1547" i="1"/>
  <c r="AU1547" i="1" s="1"/>
  <c r="AV1547" i="1" s="1"/>
  <c r="BG132" i="1" s="1"/>
  <c r="BO1548" i="1"/>
  <c r="BQ766" i="3"/>
  <c r="BO767" i="3"/>
  <c r="BO769" i="1"/>
  <c r="BQ769" i="1" s="1"/>
  <c r="AF374" i="3"/>
  <c r="G765" i="3"/>
  <c r="H765" i="3" s="1"/>
  <c r="T373" i="3"/>
  <c r="E770" i="3"/>
  <c r="F770" i="3" s="1"/>
  <c r="AR768" i="3"/>
  <c r="AS769" i="3"/>
  <c r="R376" i="3"/>
  <c r="S376" i="3" s="1"/>
  <c r="AE375" i="3"/>
  <c r="G765" i="1"/>
  <c r="H764" i="1"/>
  <c r="AS765" i="1"/>
  <c r="AR764" i="1"/>
  <c r="AT765" i="3" l="1"/>
  <c r="BE67" i="3"/>
  <c r="AW765" i="3"/>
  <c r="BR766" i="3"/>
  <c r="AU766" i="3"/>
  <c r="BR769" i="1"/>
  <c r="AU769" i="1"/>
  <c r="AV769" i="1" s="1"/>
  <c r="BI67" i="1" s="1"/>
  <c r="BO1549" i="1"/>
  <c r="BQ1548" i="1"/>
  <c r="AU1548" i="1" s="1"/>
  <c r="AV1548" i="1" s="1"/>
  <c r="BH132" i="1" s="1"/>
  <c r="BQ767" i="3"/>
  <c r="BO768" i="3"/>
  <c r="BO770" i="1"/>
  <c r="BQ770" i="1" s="1"/>
  <c r="AF375" i="3"/>
  <c r="G766" i="3"/>
  <c r="H766" i="3" s="1"/>
  <c r="T374" i="3"/>
  <c r="AS770" i="3"/>
  <c r="AR769" i="3"/>
  <c r="E771" i="3"/>
  <c r="F771" i="3" s="1"/>
  <c r="AE376" i="3"/>
  <c r="R377" i="3"/>
  <c r="S377" i="3" s="1"/>
  <c r="G766" i="1"/>
  <c r="H765" i="1"/>
  <c r="AS766" i="1"/>
  <c r="AR765" i="1"/>
  <c r="AT766" i="3" l="1"/>
  <c r="AV766" i="3"/>
  <c r="BR767" i="3"/>
  <c r="AU767" i="3"/>
  <c r="AV767" i="3" s="1"/>
  <c r="BR770" i="1"/>
  <c r="AU770" i="1"/>
  <c r="AV770" i="1" s="1"/>
  <c r="BJ67" i="1" s="1"/>
  <c r="BQ1549" i="1"/>
  <c r="AU1549" i="1" s="1"/>
  <c r="AV1549" i="1" s="1"/>
  <c r="BI132" i="1" s="1"/>
  <c r="BO1550" i="1"/>
  <c r="BQ768" i="3"/>
  <c r="BO769" i="3"/>
  <c r="BO771" i="1"/>
  <c r="BQ771" i="1" s="1"/>
  <c r="AF376" i="3"/>
  <c r="G767" i="3"/>
  <c r="H767" i="3" s="1"/>
  <c r="T375" i="3"/>
  <c r="E772" i="3"/>
  <c r="F772" i="3" s="1"/>
  <c r="AE377" i="3"/>
  <c r="R378" i="3"/>
  <c r="S378" i="3" s="1"/>
  <c r="AR770" i="3"/>
  <c r="AS771" i="3"/>
  <c r="G767" i="1"/>
  <c r="H766" i="1"/>
  <c r="AS767" i="1"/>
  <c r="AR766" i="1"/>
  <c r="BG67" i="3" l="1"/>
  <c r="AW767" i="3"/>
  <c r="BR768" i="3"/>
  <c r="AU768" i="3"/>
  <c r="BF67" i="3"/>
  <c r="AW766" i="3"/>
  <c r="AT767" i="3"/>
  <c r="BR771" i="1"/>
  <c r="AU771" i="1"/>
  <c r="AV771" i="1" s="1"/>
  <c r="BK67" i="1" s="1"/>
  <c r="BL67" i="1" s="1"/>
  <c r="BO1551" i="1"/>
  <c r="BQ1550" i="1"/>
  <c r="AU1550" i="1" s="1"/>
  <c r="AV1550" i="1" s="1"/>
  <c r="BJ132" i="1" s="1"/>
  <c r="BQ769" i="3"/>
  <c r="BO770" i="3"/>
  <c r="BO772" i="1"/>
  <c r="BQ772" i="1" s="1"/>
  <c r="AF377" i="3"/>
  <c r="G768" i="3"/>
  <c r="H768" i="3" s="1"/>
  <c r="T376" i="3"/>
  <c r="AR771" i="3"/>
  <c r="AS772" i="3"/>
  <c r="E773" i="3"/>
  <c r="F773" i="3" s="1"/>
  <c r="R379" i="3"/>
  <c r="S379" i="3" s="1"/>
  <c r="AE378" i="3"/>
  <c r="G768" i="1"/>
  <c r="H767" i="1"/>
  <c r="AS768" i="1"/>
  <c r="AR767" i="1"/>
  <c r="BR769" i="3" l="1"/>
  <c r="AU769" i="3"/>
  <c r="AV769" i="3" s="1"/>
  <c r="AV768" i="3"/>
  <c r="AT768" i="3"/>
  <c r="AT769" i="3" s="1"/>
  <c r="BR772" i="1"/>
  <c r="AU772" i="1"/>
  <c r="AV772" i="1" s="1"/>
  <c r="AZ68" i="1" s="1"/>
  <c r="BQ1551" i="1"/>
  <c r="AU1551" i="1" s="1"/>
  <c r="AV1551" i="1" s="1"/>
  <c r="BK132" i="1" s="1"/>
  <c r="BL132" i="1" s="1"/>
  <c r="BO1552" i="1"/>
  <c r="BQ770" i="3"/>
  <c r="BO771" i="3"/>
  <c r="BO773" i="1"/>
  <c r="BQ773" i="1" s="1"/>
  <c r="AF378" i="3"/>
  <c r="G769" i="3"/>
  <c r="H769" i="3" s="1"/>
  <c r="T377" i="3"/>
  <c r="AE379" i="3"/>
  <c r="R380" i="3"/>
  <c r="S380" i="3" s="1"/>
  <c r="AR772" i="3"/>
  <c r="AS773" i="3"/>
  <c r="E774" i="3"/>
  <c r="F774" i="3" s="1"/>
  <c r="G769" i="1"/>
  <c r="H768" i="1"/>
  <c r="AS769" i="1"/>
  <c r="AR768" i="1"/>
  <c r="BR770" i="3" l="1"/>
  <c r="AU770" i="3"/>
  <c r="AV770" i="3" s="1"/>
  <c r="AT770" i="3"/>
  <c r="BH67" i="3"/>
  <c r="AW768" i="3"/>
  <c r="BI67" i="3"/>
  <c r="AW769" i="3"/>
  <c r="BR773" i="1"/>
  <c r="AU773" i="1"/>
  <c r="AV773" i="1" s="1"/>
  <c r="BA68" i="1" s="1"/>
  <c r="BO1553" i="1"/>
  <c r="BQ1552" i="1"/>
  <c r="AU1552" i="1" s="1"/>
  <c r="AV1552" i="1" s="1"/>
  <c r="AZ133" i="1" s="1"/>
  <c r="BQ771" i="3"/>
  <c r="BO772" i="3"/>
  <c r="BO774" i="1"/>
  <c r="BQ774" i="1" s="1"/>
  <c r="AF379" i="3"/>
  <c r="G770" i="3"/>
  <c r="H770" i="3" s="1"/>
  <c r="T378" i="3"/>
  <c r="E775" i="3"/>
  <c r="F775" i="3" s="1"/>
  <c r="AR773" i="3"/>
  <c r="AS774" i="3"/>
  <c r="R381" i="3"/>
  <c r="S381" i="3" s="1"/>
  <c r="AE380" i="3"/>
  <c r="G770" i="1"/>
  <c r="H769" i="1"/>
  <c r="AS770" i="1"/>
  <c r="AR769" i="1"/>
  <c r="BR771" i="3" l="1"/>
  <c r="AU771" i="3"/>
  <c r="AV771" i="3" s="1"/>
  <c r="BJ67" i="3"/>
  <c r="AW770" i="3"/>
  <c r="BR774" i="1"/>
  <c r="AU774" i="1"/>
  <c r="AV774" i="1" s="1"/>
  <c r="BB68" i="1" s="1"/>
  <c r="BQ1553" i="1"/>
  <c r="AU1553" i="1" s="1"/>
  <c r="AV1553" i="1" s="1"/>
  <c r="BA133" i="1" s="1"/>
  <c r="BO1554" i="1"/>
  <c r="BQ772" i="3"/>
  <c r="BO773" i="3"/>
  <c r="BO775" i="1"/>
  <c r="BQ775" i="1" s="1"/>
  <c r="AF380" i="3"/>
  <c r="G771" i="3"/>
  <c r="H771" i="3" s="1"/>
  <c r="T379" i="3"/>
  <c r="AE381" i="3"/>
  <c r="R382" i="3"/>
  <c r="S382" i="3" s="1"/>
  <c r="E776" i="3"/>
  <c r="F776" i="3" s="1"/>
  <c r="AS775" i="3"/>
  <c r="AR774" i="3"/>
  <c r="G771" i="1"/>
  <c r="H770" i="1"/>
  <c r="AS771" i="1"/>
  <c r="AR770" i="1"/>
  <c r="BR772" i="3" l="1"/>
  <c r="AU772" i="3"/>
  <c r="AT771" i="3"/>
  <c r="BK67" i="3"/>
  <c r="AW771" i="3"/>
  <c r="BR775" i="1"/>
  <c r="AU775" i="1"/>
  <c r="AV775" i="1" s="1"/>
  <c r="BC68" i="1" s="1"/>
  <c r="BO1555" i="1"/>
  <c r="BQ1554" i="1"/>
  <c r="AU1554" i="1" s="1"/>
  <c r="AV1554" i="1" s="1"/>
  <c r="BB133" i="1" s="1"/>
  <c r="BQ773" i="3"/>
  <c r="BO774" i="3"/>
  <c r="BO776" i="1"/>
  <c r="BQ776" i="1" s="1"/>
  <c r="AF381" i="3"/>
  <c r="G772" i="3"/>
  <c r="H772" i="3" s="1"/>
  <c r="T380" i="3"/>
  <c r="R383" i="3"/>
  <c r="S383" i="3" s="1"/>
  <c r="AE382" i="3"/>
  <c r="E777" i="3"/>
  <c r="F777" i="3" s="1"/>
  <c r="AR775" i="3"/>
  <c r="AS776" i="3"/>
  <c r="G772" i="1"/>
  <c r="H771" i="1"/>
  <c r="AS772" i="1"/>
  <c r="AR771" i="1"/>
  <c r="BL67" i="3" l="1"/>
  <c r="BM67" i="3"/>
  <c r="AP68" i="3" s="1"/>
  <c r="AT772" i="3"/>
  <c r="AV772" i="3"/>
  <c r="BR773" i="3"/>
  <c r="AU773" i="3"/>
  <c r="AV773" i="3" s="1"/>
  <c r="BR776" i="1"/>
  <c r="AU776" i="1"/>
  <c r="AV776" i="1" s="1"/>
  <c r="BD68" i="1" s="1"/>
  <c r="BQ1555" i="1"/>
  <c r="AU1555" i="1" s="1"/>
  <c r="AV1555" i="1" s="1"/>
  <c r="BC133" i="1" s="1"/>
  <c r="BO1556" i="1"/>
  <c r="BQ774" i="3"/>
  <c r="BO775" i="3"/>
  <c r="BO777" i="1"/>
  <c r="BQ777" i="1" s="1"/>
  <c r="AF382" i="3"/>
  <c r="G773" i="3"/>
  <c r="H773" i="3" s="1"/>
  <c r="T381" i="3"/>
  <c r="R384" i="3"/>
  <c r="S384" i="3" s="1"/>
  <c r="AE383" i="3"/>
  <c r="AR776" i="3"/>
  <c r="AS777" i="3"/>
  <c r="E778" i="3"/>
  <c r="F778" i="3" s="1"/>
  <c r="G773" i="1"/>
  <c r="H772" i="1"/>
  <c r="AS773" i="1"/>
  <c r="AR772" i="1"/>
  <c r="BR774" i="3" l="1"/>
  <c r="AU774" i="3"/>
  <c r="BA68" i="3"/>
  <c r="AW773" i="3"/>
  <c r="AT773" i="3"/>
  <c r="AZ68" i="3"/>
  <c r="AW772" i="3"/>
  <c r="BR777" i="1"/>
  <c r="AU777" i="1"/>
  <c r="AV777" i="1" s="1"/>
  <c r="BE68" i="1" s="1"/>
  <c r="BO1557" i="1"/>
  <c r="BQ1556" i="1"/>
  <c r="AU1556" i="1" s="1"/>
  <c r="AV1556" i="1" s="1"/>
  <c r="BD133" i="1" s="1"/>
  <c r="BQ775" i="3"/>
  <c r="BO776" i="3"/>
  <c r="BO778" i="1"/>
  <c r="BQ778" i="1" s="1"/>
  <c r="AF383" i="3"/>
  <c r="G774" i="3"/>
  <c r="H774" i="3" s="1"/>
  <c r="T382" i="3"/>
  <c r="E779" i="3"/>
  <c r="F779" i="3" s="1"/>
  <c r="R385" i="3"/>
  <c r="S385" i="3" s="1"/>
  <c r="AE384" i="3"/>
  <c r="AR777" i="3"/>
  <c r="AS778" i="3"/>
  <c r="G774" i="1"/>
  <c r="H773" i="1"/>
  <c r="AS774" i="1"/>
  <c r="AR773" i="1"/>
  <c r="AT774" i="3" l="1"/>
  <c r="AV774" i="3"/>
  <c r="BR775" i="3"/>
  <c r="AU775" i="3"/>
  <c r="AV775" i="3" s="1"/>
  <c r="BR778" i="1"/>
  <c r="AU778" i="1"/>
  <c r="AV778" i="1" s="1"/>
  <c r="BF68" i="1" s="1"/>
  <c r="BQ1557" i="1"/>
  <c r="AU1557" i="1" s="1"/>
  <c r="AV1557" i="1" s="1"/>
  <c r="BE133" i="1" s="1"/>
  <c r="BO1558" i="1"/>
  <c r="BQ776" i="3"/>
  <c r="BO777" i="3"/>
  <c r="BO779" i="1"/>
  <c r="BQ779" i="1" s="1"/>
  <c r="AF384" i="3"/>
  <c r="G775" i="3"/>
  <c r="H775" i="3" s="1"/>
  <c r="T383" i="3"/>
  <c r="E780" i="3"/>
  <c r="F780" i="3" s="1"/>
  <c r="AR778" i="3"/>
  <c r="AS779" i="3"/>
  <c r="R386" i="3"/>
  <c r="S386" i="3" s="1"/>
  <c r="AE385" i="3"/>
  <c r="G775" i="1"/>
  <c r="H774" i="1"/>
  <c r="AS775" i="1"/>
  <c r="AR774" i="1"/>
  <c r="BR776" i="3" l="1"/>
  <c r="AU776" i="3"/>
  <c r="BC68" i="3"/>
  <c r="AW775" i="3"/>
  <c r="BB68" i="3"/>
  <c r="AW774" i="3"/>
  <c r="AT775" i="3"/>
  <c r="BR779" i="1"/>
  <c r="AU779" i="1"/>
  <c r="AV779" i="1" s="1"/>
  <c r="BG68" i="1" s="1"/>
  <c r="BO1559" i="1"/>
  <c r="BQ1558" i="1"/>
  <c r="AU1558" i="1" s="1"/>
  <c r="AV1558" i="1" s="1"/>
  <c r="BF133" i="1" s="1"/>
  <c r="BQ777" i="3"/>
  <c r="BO778" i="3"/>
  <c r="BO780" i="1"/>
  <c r="BQ780" i="1" s="1"/>
  <c r="AF385" i="3"/>
  <c r="G776" i="3"/>
  <c r="H776" i="3" s="1"/>
  <c r="T384" i="3"/>
  <c r="AR779" i="3"/>
  <c r="AS780" i="3"/>
  <c r="E781" i="3"/>
  <c r="F781" i="3" s="1"/>
  <c r="R387" i="3"/>
  <c r="S387" i="3" s="1"/>
  <c r="AE386" i="3"/>
  <c r="G776" i="1"/>
  <c r="H775" i="1"/>
  <c r="AS776" i="1"/>
  <c r="AR775" i="1"/>
  <c r="BR777" i="3" l="1"/>
  <c r="AU777" i="3"/>
  <c r="AV777" i="3" s="1"/>
  <c r="AV776" i="3"/>
  <c r="AT776" i="3"/>
  <c r="AT777" i="3" s="1"/>
  <c r="BR780" i="1"/>
  <c r="AU780" i="1"/>
  <c r="AV780" i="1" s="1"/>
  <c r="BH68" i="1" s="1"/>
  <c r="BQ1559" i="1"/>
  <c r="AU1559" i="1" s="1"/>
  <c r="AV1559" i="1" s="1"/>
  <c r="BG133" i="1" s="1"/>
  <c r="BO1560" i="1"/>
  <c r="BQ778" i="3"/>
  <c r="BO779" i="3"/>
  <c r="BO781" i="1"/>
  <c r="BQ781" i="1" s="1"/>
  <c r="AF386" i="3"/>
  <c r="G777" i="3"/>
  <c r="H777" i="3" s="1"/>
  <c r="T385" i="3"/>
  <c r="E782" i="3"/>
  <c r="F782" i="3" s="1"/>
  <c r="AR780" i="3"/>
  <c r="AS781" i="3"/>
  <c r="R388" i="3"/>
  <c r="S388" i="3" s="1"/>
  <c r="AE387" i="3"/>
  <c r="G777" i="1"/>
  <c r="H776" i="1"/>
  <c r="AS777" i="1"/>
  <c r="AR776" i="1"/>
  <c r="BR778" i="3" l="1"/>
  <c r="AU778" i="3"/>
  <c r="AV778" i="3" s="1"/>
  <c r="BD68" i="3"/>
  <c r="AW776" i="3"/>
  <c r="BE68" i="3"/>
  <c r="AW777" i="3"/>
  <c r="BR781" i="1"/>
  <c r="AU781" i="1"/>
  <c r="AV781" i="1" s="1"/>
  <c r="BI68" i="1" s="1"/>
  <c r="BO1561" i="1"/>
  <c r="BQ1560" i="1"/>
  <c r="AU1560" i="1" s="1"/>
  <c r="AV1560" i="1" s="1"/>
  <c r="BH133" i="1" s="1"/>
  <c r="BQ779" i="3"/>
  <c r="BO780" i="3"/>
  <c r="BO782" i="1"/>
  <c r="BQ782" i="1" s="1"/>
  <c r="AF387" i="3"/>
  <c r="G778" i="3"/>
  <c r="H778" i="3" s="1"/>
  <c r="T386" i="3"/>
  <c r="AR781" i="3"/>
  <c r="AS782" i="3"/>
  <c r="E783" i="3"/>
  <c r="F783" i="3" s="1"/>
  <c r="R389" i="3"/>
  <c r="S389" i="3" s="1"/>
  <c r="AE388" i="3"/>
  <c r="G778" i="1"/>
  <c r="H777" i="1"/>
  <c r="AS778" i="1"/>
  <c r="AR777" i="1"/>
  <c r="BR779" i="3" l="1"/>
  <c r="AU779" i="3"/>
  <c r="AV779" i="3" s="1"/>
  <c r="BF68" i="3"/>
  <c r="AW778" i="3"/>
  <c r="AT778" i="3"/>
  <c r="AT779" i="3" s="1"/>
  <c r="BR782" i="1"/>
  <c r="AU782" i="1"/>
  <c r="AV782" i="1" s="1"/>
  <c r="BJ68" i="1" s="1"/>
  <c r="BO1562" i="1"/>
  <c r="BQ1561" i="1"/>
  <c r="AU1561" i="1" s="1"/>
  <c r="AV1561" i="1" s="1"/>
  <c r="BI133" i="1" s="1"/>
  <c r="BQ780" i="3"/>
  <c r="BO781" i="3"/>
  <c r="BO783" i="1"/>
  <c r="BQ783" i="1" s="1"/>
  <c r="AF388" i="3"/>
  <c r="G779" i="3"/>
  <c r="H779" i="3" s="1"/>
  <c r="T387" i="3"/>
  <c r="AE389" i="3"/>
  <c r="R390" i="3"/>
  <c r="S390" i="3" s="1"/>
  <c r="E784" i="3"/>
  <c r="F784" i="3" s="1"/>
  <c r="AS783" i="3"/>
  <c r="AR782" i="3"/>
  <c r="G779" i="1"/>
  <c r="H778" i="1"/>
  <c r="AS779" i="1"/>
  <c r="AR778" i="1"/>
  <c r="BG68" i="3" l="1"/>
  <c r="AW779" i="3"/>
  <c r="BR780" i="3"/>
  <c r="AU780" i="3"/>
  <c r="BR783" i="1"/>
  <c r="AU783" i="1"/>
  <c r="AV783" i="1" s="1"/>
  <c r="BK68" i="1" s="1"/>
  <c r="BL68" i="1" s="1"/>
  <c r="BO1563" i="1"/>
  <c r="BQ1562" i="1"/>
  <c r="AU1562" i="1" s="1"/>
  <c r="AV1562" i="1" s="1"/>
  <c r="BJ133" i="1" s="1"/>
  <c r="BQ781" i="3"/>
  <c r="BO782" i="3"/>
  <c r="BO784" i="1"/>
  <c r="BQ784" i="1" s="1"/>
  <c r="AF389" i="3"/>
  <c r="G780" i="3"/>
  <c r="H780" i="3" s="1"/>
  <c r="T388" i="3"/>
  <c r="AS784" i="3"/>
  <c r="AR783" i="3"/>
  <c r="R391" i="3"/>
  <c r="S391" i="3" s="1"/>
  <c r="AE390" i="3"/>
  <c r="G780" i="1"/>
  <c r="H779" i="1"/>
  <c r="AS780" i="1"/>
  <c r="AR779" i="1"/>
  <c r="AV780" i="3" l="1"/>
  <c r="AT780" i="3"/>
  <c r="BR781" i="3"/>
  <c r="AU781" i="3"/>
  <c r="AV781" i="3" s="1"/>
  <c r="BR784" i="1"/>
  <c r="AU784" i="1"/>
  <c r="AV784" i="1" s="1"/>
  <c r="AZ69" i="1" s="1"/>
  <c r="BO1564" i="1"/>
  <c r="BQ1563" i="1"/>
  <c r="AU1563" i="1" s="1"/>
  <c r="AV1563" i="1" s="1"/>
  <c r="BK133" i="1" s="1"/>
  <c r="BL133" i="1" s="1"/>
  <c r="BQ782" i="3"/>
  <c r="BO783" i="3"/>
  <c r="BO785" i="1"/>
  <c r="BQ785" i="1" s="1"/>
  <c r="AF390" i="3"/>
  <c r="G781" i="3"/>
  <c r="H781" i="3" s="1"/>
  <c r="T389" i="3"/>
  <c r="R392" i="3"/>
  <c r="S392" i="3" s="1"/>
  <c r="AE391" i="3"/>
  <c r="AR784" i="3"/>
  <c r="AS785" i="3"/>
  <c r="G781" i="1"/>
  <c r="H780" i="1"/>
  <c r="AS781" i="1"/>
  <c r="AR780" i="1"/>
  <c r="BR782" i="3" l="1"/>
  <c r="AU782" i="3"/>
  <c r="AV782" i="3" s="1"/>
  <c r="BI68" i="3"/>
  <c r="AW781" i="3"/>
  <c r="AT781" i="3"/>
  <c r="AT782" i="3" s="1"/>
  <c r="BH68" i="3"/>
  <c r="AW780" i="3"/>
  <c r="BR785" i="1"/>
  <c r="BR786" i="1" s="1"/>
  <c r="BR787" i="1" s="1"/>
  <c r="BR788" i="1" s="1"/>
  <c r="BR789" i="1" s="1"/>
  <c r="BR790" i="1" s="1"/>
  <c r="BR791" i="1" s="1"/>
  <c r="BR792" i="1" s="1"/>
  <c r="BR793" i="1" s="1"/>
  <c r="BR794" i="1" s="1"/>
  <c r="BR795" i="1" s="1"/>
  <c r="BR796" i="1" s="1"/>
  <c r="BR797" i="1" s="1"/>
  <c r="BR798" i="1" s="1"/>
  <c r="BR799" i="1" s="1"/>
  <c r="BR800" i="1" s="1"/>
  <c r="BR801" i="1" s="1"/>
  <c r="BR802" i="1" s="1"/>
  <c r="BR803" i="1" s="1"/>
  <c r="BR804" i="1" s="1"/>
  <c r="BR805" i="1" s="1"/>
  <c r="BR806" i="1" s="1"/>
  <c r="BR807" i="1" s="1"/>
  <c r="BR808" i="1" s="1"/>
  <c r="BR809" i="1" s="1"/>
  <c r="BR810" i="1" s="1"/>
  <c r="BR811" i="1" s="1"/>
  <c r="BR812" i="1" s="1"/>
  <c r="BR813" i="1" s="1"/>
  <c r="BR814" i="1" s="1"/>
  <c r="BR815" i="1" s="1"/>
  <c r="BR816" i="1" s="1"/>
  <c r="BR817" i="1" s="1"/>
  <c r="BR818" i="1" s="1"/>
  <c r="BR819" i="1" s="1"/>
  <c r="BR820" i="1" s="1"/>
  <c r="BR821" i="1" s="1"/>
  <c r="BR822" i="1" s="1"/>
  <c r="BR823" i="1" s="1"/>
  <c r="BR824" i="1" s="1"/>
  <c r="BR825" i="1" s="1"/>
  <c r="BR826" i="1" s="1"/>
  <c r="BR827" i="1" s="1"/>
  <c r="BR828" i="1" s="1"/>
  <c r="BR829" i="1" s="1"/>
  <c r="BR830" i="1" s="1"/>
  <c r="BR831" i="1" s="1"/>
  <c r="BR832" i="1" s="1"/>
  <c r="BR833" i="1" s="1"/>
  <c r="BR834" i="1" s="1"/>
  <c r="BR835" i="1" s="1"/>
  <c r="BR836" i="1" s="1"/>
  <c r="BR837" i="1" s="1"/>
  <c r="BR838" i="1" s="1"/>
  <c r="BR839" i="1" s="1"/>
  <c r="BR840" i="1" s="1"/>
  <c r="BR841" i="1" s="1"/>
  <c r="BR842" i="1" s="1"/>
  <c r="BR843" i="1" s="1"/>
  <c r="BR844" i="1" s="1"/>
  <c r="BR845" i="1" s="1"/>
  <c r="BR846" i="1" s="1"/>
  <c r="BR847" i="1" s="1"/>
  <c r="BR848" i="1" s="1"/>
  <c r="BR849" i="1" s="1"/>
  <c r="BR850" i="1" s="1"/>
  <c r="BR851" i="1" s="1"/>
  <c r="BR852" i="1" s="1"/>
  <c r="BR853" i="1" s="1"/>
  <c r="BR854" i="1" s="1"/>
  <c r="BR855" i="1" s="1"/>
  <c r="BR856" i="1" s="1"/>
  <c r="BR857" i="1" s="1"/>
  <c r="BR858" i="1" s="1"/>
  <c r="BR859" i="1" s="1"/>
  <c r="BR860" i="1" s="1"/>
  <c r="BR861" i="1" s="1"/>
  <c r="BR862" i="1" s="1"/>
  <c r="BR863" i="1" s="1"/>
  <c r="BR864" i="1" s="1"/>
  <c r="BR865" i="1" s="1"/>
  <c r="BR866" i="1" s="1"/>
  <c r="BR867" i="1" s="1"/>
  <c r="BR868" i="1" s="1"/>
  <c r="BR869" i="1" s="1"/>
  <c r="BR870" i="1" s="1"/>
  <c r="BR871" i="1" s="1"/>
  <c r="BR872" i="1" s="1"/>
  <c r="BR873" i="1" s="1"/>
  <c r="BR874" i="1" s="1"/>
  <c r="BR875" i="1" s="1"/>
  <c r="BR876" i="1" s="1"/>
  <c r="BR877" i="1" s="1"/>
  <c r="BR878" i="1" s="1"/>
  <c r="BR879" i="1" s="1"/>
  <c r="BR880" i="1" s="1"/>
  <c r="BR881" i="1" s="1"/>
  <c r="BR882" i="1" s="1"/>
  <c r="BR883" i="1" s="1"/>
  <c r="BR884" i="1" s="1"/>
  <c r="BR885" i="1" s="1"/>
  <c r="BR886" i="1" s="1"/>
  <c r="BR887" i="1" s="1"/>
  <c r="BR888" i="1" s="1"/>
  <c r="BR889" i="1" s="1"/>
  <c r="BR890" i="1" s="1"/>
  <c r="BR891" i="1" s="1"/>
  <c r="BR892" i="1" s="1"/>
  <c r="BR893" i="1" s="1"/>
  <c r="BR894" i="1" s="1"/>
  <c r="BR895" i="1" s="1"/>
  <c r="BR896" i="1" s="1"/>
  <c r="BR897" i="1" s="1"/>
  <c r="BR898" i="1" s="1"/>
  <c r="BR899" i="1" s="1"/>
  <c r="BR900" i="1" s="1"/>
  <c r="BR901" i="1" s="1"/>
  <c r="BR902" i="1" s="1"/>
  <c r="BR903" i="1" s="1"/>
  <c r="BR904" i="1" s="1"/>
  <c r="BR905" i="1" s="1"/>
  <c r="BR906" i="1" s="1"/>
  <c r="BR907" i="1" s="1"/>
  <c r="BR908" i="1" s="1"/>
  <c r="BR909" i="1" s="1"/>
  <c r="BR910" i="1" s="1"/>
  <c r="BR911" i="1" s="1"/>
  <c r="BR912" i="1" s="1"/>
  <c r="BR913" i="1" s="1"/>
  <c r="BR914" i="1" s="1"/>
  <c r="BR915" i="1" s="1"/>
  <c r="BR916" i="1" s="1"/>
  <c r="BR917" i="1" s="1"/>
  <c r="BR918" i="1" s="1"/>
  <c r="BR919" i="1" s="1"/>
  <c r="BR920" i="1" s="1"/>
  <c r="BR921" i="1" s="1"/>
  <c r="BR922" i="1" s="1"/>
  <c r="BR923" i="1" s="1"/>
  <c r="BR924" i="1" s="1"/>
  <c r="BR925" i="1" s="1"/>
  <c r="BR926" i="1" s="1"/>
  <c r="BR927" i="1" s="1"/>
  <c r="BR928" i="1" s="1"/>
  <c r="BR929" i="1" s="1"/>
  <c r="BR930" i="1" s="1"/>
  <c r="BR931" i="1" s="1"/>
  <c r="BR932" i="1" s="1"/>
  <c r="BR933" i="1" s="1"/>
  <c r="BR934" i="1" s="1"/>
  <c r="BR935" i="1" s="1"/>
  <c r="BR936" i="1" s="1"/>
  <c r="BR937" i="1" s="1"/>
  <c r="BR938" i="1" s="1"/>
  <c r="BR939" i="1" s="1"/>
  <c r="BR940" i="1" s="1"/>
  <c r="BR941" i="1" s="1"/>
  <c r="BR942" i="1" s="1"/>
  <c r="BR943" i="1" s="1"/>
  <c r="BR944" i="1" s="1"/>
  <c r="BR945" i="1" s="1"/>
  <c r="BR946" i="1" s="1"/>
  <c r="BR947" i="1" s="1"/>
  <c r="BR948" i="1" s="1"/>
  <c r="BR949" i="1" s="1"/>
  <c r="BR950" i="1" s="1"/>
  <c r="BR951" i="1" s="1"/>
  <c r="BR952" i="1" s="1"/>
  <c r="BR953" i="1" s="1"/>
  <c r="BR954" i="1" s="1"/>
  <c r="BR955" i="1" s="1"/>
  <c r="BR956" i="1" s="1"/>
  <c r="BR957" i="1" s="1"/>
  <c r="BR958" i="1" s="1"/>
  <c r="BR959" i="1" s="1"/>
  <c r="BR960" i="1" s="1"/>
  <c r="BR961" i="1" s="1"/>
  <c r="BR962" i="1" s="1"/>
  <c r="BR963" i="1" s="1"/>
  <c r="BR964" i="1" s="1"/>
  <c r="BR965" i="1" s="1"/>
  <c r="BR966" i="1" s="1"/>
  <c r="BR967" i="1" s="1"/>
  <c r="BR968" i="1" s="1"/>
  <c r="BR969" i="1" s="1"/>
  <c r="BR970" i="1" s="1"/>
  <c r="BR971" i="1" s="1"/>
  <c r="BR972" i="1" s="1"/>
  <c r="BR973" i="1" s="1"/>
  <c r="BR974" i="1" s="1"/>
  <c r="BR975" i="1" s="1"/>
  <c r="BR976" i="1" s="1"/>
  <c r="BR977" i="1" s="1"/>
  <c r="BR978" i="1" s="1"/>
  <c r="BR979" i="1" s="1"/>
  <c r="BR980" i="1" s="1"/>
  <c r="BR981" i="1" s="1"/>
  <c r="BR982" i="1" s="1"/>
  <c r="BR983" i="1" s="1"/>
  <c r="BR984" i="1" s="1"/>
  <c r="BR985" i="1" s="1"/>
  <c r="BR986" i="1" s="1"/>
  <c r="BR987" i="1" s="1"/>
  <c r="BR988" i="1" s="1"/>
  <c r="BR989" i="1" s="1"/>
  <c r="BR990" i="1" s="1"/>
  <c r="BR991" i="1" s="1"/>
  <c r="BR992" i="1" s="1"/>
  <c r="BR993" i="1" s="1"/>
  <c r="BR994" i="1" s="1"/>
  <c r="BR995" i="1" s="1"/>
  <c r="BR996" i="1" s="1"/>
  <c r="BR997" i="1" s="1"/>
  <c r="BR998" i="1" s="1"/>
  <c r="BR999" i="1" s="1"/>
  <c r="BR1000" i="1" s="1"/>
  <c r="BR1001" i="1" s="1"/>
  <c r="BR1002" i="1" s="1"/>
  <c r="BR1003" i="1" s="1"/>
  <c r="BR1004" i="1" s="1"/>
  <c r="BR1005" i="1" s="1"/>
  <c r="BR1006" i="1" s="1"/>
  <c r="BR1007" i="1" s="1"/>
  <c r="BR1008" i="1" s="1"/>
  <c r="BR1009" i="1" s="1"/>
  <c r="BR1010" i="1" s="1"/>
  <c r="BR1011" i="1" s="1"/>
  <c r="BR1012" i="1" s="1"/>
  <c r="BR1013" i="1" s="1"/>
  <c r="BR1014" i="1" s="1"/>
  <c r="BR1015" i="1" s="1"/>
  <c r="BR1016" i="1" s="1"/>
  <c r="BR1017" i="1" s="1"/>
  <c r="BR1018" i="1" s="1"/>
  <c r="BR1019" i="1" s="1"/>
  <c r="BR1020" i="1" s="1"/>
  <c r="BR1021" i="1" s="1"/>
  <c r="BR1022" i="1" s="1"/>
  <c r="BR1023" i="1" s="1"/>
  <c r="BR1024" i="1" s="1"/>
  <c r="BR1025" i="1" s="1"/>
  <c r="BR1026" i="1" s="1"/>
  <c r="BR1027" i="1" s="1"/>
  <c r="BR1028" i="1" s="1"/>
  <c r="BR1029" i="1" s="1"/>
  <c r="BR1030" i="1" s="1"/>
  <c r="BR1031" i="1" s="1"/>
  <c r="BR1032" i="1" s="1"/>
  <c r="BR1033" i="1" s="1"/>
  <c r="BR1034" i="1" s="1"/>
  <c r="BR1035" i="1" s="1"/>
  <c r="BR1036" i="1" s="1"/>
  <c r="BR1037" i="1" s="1"/>
  <c r="BR1038" i="1" s="1"/>
  <c r="BR1039" i="1" s="1"/>
  <c r="BR1040" i="1" s="1"/>
  <c r="BR1041" i="1" s="1"/>
  <c r="BR1042" i="1" s="1"/>
  <c r="BR1043" i="1" s="1"/>
  <c r="BR1044" i="1" s="1"/>
  <c r="BR1045" i="1" s="1"/>
  <c r="BR1046" i="1" s="1"/>
  <c r="BR1047" i="1" s="1"/>
  <c r="BR1048" i="1" s="1"/>
  <c r="BR1049" i="1" s="1"/>
  <c r="BR1050" i="1" s="1"/>
  <c r="BR1051" i="1" s="1"/>
  <c r="BR1052" i="1" s="1"/>
  <c r="BR1053" i="1" s="1"/>
  <c r="BR1054" i="1" s="1"/>
  <c r="BR1055" i="1" s="1"/>
  <c r="BR1056" i="1" s="1"/>
  <c r="BR1057" i="1" s="1"/>
  <c r="BR1058" i="1" s="1"/>
  <c r="BR1059" i="1" s="1"/>
  <c r="BR1060" i="1" s="1"/>
  <c r="BR1061" i="1" s="1"/>
  <c r="BR1062" i="1" s="1"/>
  <c r="BR1063" i="1" s="1"/>
  <c r="BR1064" i="1" s="1"/>
  <c r="BR1065" i="1" s="1"/>
  <c r="BR1066" i="1" s="1"/>
  <c r="BR1067" i="1" s="1"/>
  <c r="BR1068" i="1" s="1"/>
  <c r="BR1069" i="1" s="1"/>
  <c r="BR1070" i="1" s="1"/>
  <c r="BR1071" i="1" s="1"/>
  <c r="BR1072" i="1" s="1"/>
  <c r="BR1073" i="1" s="1"/>
  <c r="BR1074" i="1" s="1"/>
  <c r="BR1075" i="1" s="1"/>
  <c r="BR1076" i="1" s="1"/>
  <c r="BR1077" i="1" s="1"/>
  <c r="BR1078" i="1" s="1"/>
  <c r="BR1079" i="1" s="1"/>
  <c r="BR1080" i="1" s="1"/>
  <c r="BR1081" i="1" s="1"/>
  <c r="BR1082" i="1" s="1"/>
  <c r="BR1083" i="1" s="1"/>
  <c r="BR1084" i="1" s="1"/>
  <c r="BR1085" i="1" s="1"/>
  <c r="BR1086" i="1" s="1"/>
  <c r="BR1087" i="1" s="1"/>
  <c r="BR1088" i="1" s="1"/>
  <c r="BR1089" i="1" s="1"/>
  <c r="BR1090" i="1" s="1"/>
  <c r="BR1091" i="1" s="1"/>
  <c r="BR1092" i="1" s="1"/>
  <c r="BR1093" i="1" s="1"/>
  <c r="BR1094" i="1" s="1"/>
  <c r="BR1095" i="1" s="1"/>
  <c r="BR1096" i="1" s="1"/>
  <c r="BR1097" i="1" s="1"/>
  <c r="BR1098" i="1" s="1"/>
  <c r="BR1099" i="1" s="1"/>
  <c r="BR1100" i="1" s="1"/>
  <c r="BR1101" i="1" s="1"/>
  <c r="BR1102" i="1" s="1"/>
  <c r="BR1103" i="1" s="1"/>
  <c r="BR1104" i="1" s="1"/>
  <c r="BR1105" i="1" s="1"/>
  <c r="BR1106" i="1" s="1"/>
  <c r="BR1107" i="1" s="1"/>
  <c r="BR1108" i="1" s="1"/>
  <c r="BR1109" i="1" s="1"/>
  <c r="BR1110" i="1" s="1"/>
  <c r="BR1111" i="1" s="1"/>
  <c r="BR1112" i="1" s="1"/>
  <c r="BR1113" i="1" s="1"/>
  <c r="BR1114" i="1" s="1"/>
  <c r="BR1115" i="1" s="1"/>
  <c r="BR1116" i="1" s="1"/>
  <c r="BR1117" i="1" s="1"/>
  <c r="BR1118" i="1" s="1"/>
  <c r="BR1119" i="1" s="1"/>
  <c r="BR1120" i="1" s="1"/>
  <c r="BR1121" i="1" s="1"/>
  <c r="BR1122" i="1" s="1"/>
  <c r="BR1123" i="1" s="1"/>
  <c r="BR1124" i="1" s="1"/>
  <c r="BR1125" i="1" s="1"/>
  <c r="BR1126" i="1" s="1"/>
  <c r="BR1127" i="1" s="1"/>
  <c r="BR1128" i="1" s="1"/>
  <c r="BR1129" i="1" s="1"/>
  <c r="BR1130" i="1" s="1"/>
  <c r="BR1131" i="1" s="1"/>
  <c r="BR1132" i="1" s="1"/>
  <c r="BR1133" i="1" s="1"/>
  <c r="BR1134" i="1" s="1"/>
  <c r="BR1135" i="1" s="1"/>
  <c r="BR1136" i="1" s="1"/>
  <c r="BR1137" i="1" s="1"/>
  <c r="BR1138" i="1" s="1"/>
  <c r="BR1139" i="1" s="1"/>
  <c r="BR1140" i="1" s="1"/>
  <c r="BR1141" i="1" s="1"/>
  <c r="BR1142" i="1" s="1"/>
  <c r="BR1143" i="1" s="1"/>
  <c r="BR1144" i="1" s="1"/>
  <c r="BR1145" i="1" s="1"/>
  <c r="BR1146" i="1" s="1"/>
  <c r="BR1147" i="1" s="1"/>
  <c r="BR1148" i="1" s="1"/>
  <c r="BR1149" i="1" s="1"/>
  <c r="BR1150" i="1" s="1"/>
  <c r="BR1151" i="1" s="1"/>
  <c r="BR1152" i="1" s="1"/>
  <c r="BR1153" i="1" s="1"/>
  <c r="BR1154" i="1" s="1"/>
  <c r="BR1155" i="1" s="1"/>
  <c r="BR1156" i="1" s="1"/>
  <c r="BR1157" i="1" s="1"/>
  <c r="BR1158" i="1" s="1"/>
  <c r="BR1159" i="1" s="1"/>
  <c r="BR1160" i="1" s="1"/>
  <c r="BR1161" i="1" s="1"/>
  <c r="BR1162" i="1" s="1"/>
  <c r="BR1163" i="1" s="1"/>
  <c r="BR1164" i="1" s="1"/>
  <c r="BR1165" i="1" s="1"/>
  <c r="BR1166" i="1" s="1"/>
  <c r="BR1167" i="1" s="1"/>
  <c r="BR1168" i="1" s="1"/>
  <c r="BR1169" i="1" s="1"/>
  <c r="BR1170" i="1" s="1"/>
  <c r="BR1171" i="1" s="1"/>
  <c r="BR1172" i="1" s="1"/>
  <c r="BR1173" i="1" s="1"/>
  <c r="BR1174" i="1" s="1"/>
  <c r="BR1175" i="1" s="1"/>
  <c r="BR1176" i="1" s="1"/>
  <c r="BR1177" i="1" s="1"/>
  <c r="BR1178" i="1" s="1"/>
  <c r="BR1179" i="1" s="1"/>
  <c r="BR1180" i="1" s="1"/>
  <c r="BR1181" i="1" s="1"/>
  <c r="BR1182" i="1" s="1"/>
  <c r="BR1183" i="1" s="1"/>
  <c r="BR1184" i="1" s="1"/>
  <c r="BR1185" i="1" s="1"/>
  <c r="BR1186" i="1" s="1"/>
  <c r="BR1187" i="1" s="1"/>
  <c r="BR1188" i="1" s="1"/>
  <c r="BR1189" i="1" s="1"/>
  <c r="BR1190" i="1" s="1"/>
  <c r="BR1191" i="1" s="1"/>
  <c r="BR1192" i="1" s="1"/>
  <c r="BR1193" i="1" s="1"/>
  <c r="BR1194" i="1" s="1"/>
  <c r="BR1195" i="1" s="1"/>
  <c r="BR1196" i="1" s="1"/>
  <c r="BR1197" i="1" s="1"/>
  <c r="BR1198" i="1" s="1"/>
  <c r="BR1199" i="1" s="1"/>
  <c r="BR1200" i="1" s="1"/>
  <c r="BR1201" i="1" s="1"/>
  <c r="BR1202" i="1" s="1"/>
  <c r="BR1203" i="1" s="1"/>
  <c r="BR1204" i="1" s="1"/>
  <c r="BR1205" i="1" s="1"/>
  <c r="BR1206" i="1" s="1"/>
  <c r="BR1207" i="1" s="1"/>
  <c r="BR1208" i="1" s="1"/>
  <c r="BR1209" i="1" s="1"/>
  <c r="BR1210" i="1" s="1"/>
  <c r="BR1211" i="1" s="1"/>
  <c r="BR1212" i="1" s="1"/>
  <c r="BR1213" i="1" s="1"/>
  <c r="BR1214" i="1" s="1"/>
  <c r="BR1215" i="1" s="1"/>
  <c r="BR1216" i="1" s="1"/>
  <c r="BR1217" i="1" s="1"/>
  <c r="BR1218" i="1" s="1"/>
  <c r="BR1219" i="1" s="1"/>
  <c r="BR1220" i="1" s="1"/>
  <c r="BR1221" i="1" s="1"/>
  <c r="BR1222" i="1" s="1"/>
  <c r="BR1223" i="1" s="1"/>
  <c r="BR1224" i="1" s="1"/>
  <c r="BR1225" i="1" s="1"/>
  <c r="BR1226" i="1" s="1"/>
  <c r="BR1227" i="1" s="1"/>
  <c r="BR1228" i="1" s="1"/>
  <c r="BR1229" i="1" s="1"/>
  <c r="BR1230" i="1" s="1"/>
  <c r="BR1231" i="1" s="1"/>
  <c r="BR1232" i="1" s="1"/>
  <c r="BR1233" i="1" s="1"/>
  <c r="BR1234" i="1" s="1"/>
  <c r="BR1235" i="1" s="1"/>
  <c r="BR1236" i="1" s="1"/>
  <c r="BR1237" i="1" s="1"/>
  <c r="BR1238" i="1" s="1"/>
  <c r="BR1239" i="1" s="1"/>
  <c r="BR1240" i="1" s="1"/>
  <c r="BR1241" i="1" s="1"/>
  <c r="BR1242" i="1" s="1"/>
  <c r="BR1243" i="1" s="1"/>
  <c r="BR1244" i="1" s="1"/>
  <c r="BR1245" i="1" s="1"/>
  <c r="BR1246" i="1" s="1"/>
  <c r="BR1247" i="1" s="1"/>
  <c r="BR1248" i="1" s="1"/>
  <c r="BR1249" i="1" s="1"/>
  <c r="BR1250" i="1" s="1"/>
  <c r="BR1251" i="1" s="1"/>
  <c r="BR1252" i="1" s="1"/>
  <c r="BR1253" i="1" s="1"/>
  <c r="BR1254" i="1" s="1"/>
  <c r="BR1255" i="1" s="1"/>
  <c r="BR1256" i="1" s="1"/>
  <c r="BR1257" i="1" s="1"/>
  <c r="BR1258" i="1" s="1"/>
  <c r="BR1259" i="1" s="1"/>
  <c r="BR1260" i="1" s="1"/>
  <c r="BR1261" i="1" s="1"/>
  <c r="BR1262" i="1" s="1"/>
  <c r="BR1263" i="1" s="1"/>
  <c r="BR1264" i="1" s="1"/>
  <c r="BR1265" i="1" s="1"/>
  <c r="BR1266" i="1" s="1"/>
  <c r="BR1267" i="1" s="1"/>
  <c r="BR1268" i="1" s="1"/>
  <c r="BR1269" i="1" s="1"/>
  <c r="BR1270" i="1" s="1"/>
  <c r="BR1271" i="1" s="1"/>
  <c r="BR1272" i="1" s="1"/>
  <c r="BR1273" i="1" s="1"/>
  <c r="BR1274" i="1" s="1"/>
  <c r="BR1275" i="1" s="1"/>
  <c r="BR1276" i="1" s="1"/>
  <c r="BR1277" i="1" s="1"/>
  <c r="BR1278" i="1" s="1"/>
  <c r="BR1279" i="1" s="1"/>
  <c r="BR1280" i="1" s="1"/>
  <c r="BR1281" i="1" s="1"/>
  <c r="BR1282" i="1" s="1"/>
  <c r="BR1283" i="1" s="1"/>
  <c r="BR1284" i="1" s="1"/>
  <c r="BR1285" i="1" s="1"/>
  <c r="BR1286" i="1" s="1"/>
  <c r="BR1287" i="1" s="1"/>
  <c r="BR1288" i="1" s="1"/>
  <c r="BR1289" i="1" s="1"/>
  <c r="BR1290" i="1" s="1"/>
  <c r="BR1291" i="1" s="1"/>
  <c r="BR1292" i="1" s="1"/>
  <c r="BR1293" i="1" s="1"/>
  <c r="BR1294" i="1" s="1"/>
  <c r="BR1295" i="1" s="1"/>
  <c r="BR1296" i="1" s="1"/>
  <c r="BR1297" i="1" s="1"/>
  <c r="BR1298" i="1" s="1"/>
  <c r="BR1299" i="1" s="1"/>
  <c r="BR1300" i="1" s="1"/>
  <c r="BR1301" i="1" s="1"/>
  <c r="BR1302" i="1" s="1"/>
  <c r="BR1303" i="1" s="1"/>
  <c r="BR1304" i="1" s="1"/>
  <c r="BR1305" i="1" s="1"/>
  <c r="BR1306" i="1" s="1"/>
  <c r="BR1307" i="1" s="1"/>
  <c r="BR1308" i="1" s="1"/>
  <c r="BR1309" i="1" s="1"/>
  <c r="BR1310" i="1" s="1"/>
  <c r="BR1311" i="1" s="1"/>
  <c r="BR1312" i="1" s="1"/>
  <c r="BR1313" i="1" s="1"/>
  <c r="BR1314" i="1" s="1"/>
  <c r="BR1315" i="1" s="1"/>
  <c r="BR1316" i="1" s="1"/>
  <c r="BR1317" i="1" s="1"/>
  <c r="BR1318" i="1" s="1"/>
  <c r="BR1319" i="1" s="1"/>
  <c r="BR1320" i="1" s="1"/>
  <c r="BR1321" i="1" s="1"/>
  <c r="BR1322" i="1" s="1"/>
  <c r="BR1323" i="1" s="1"/>
  <c r="BR1324" i="1" s="1"/>
  <c r="BR1325" i="1" s="1"/>
  <c r="BR1326" i="1" s="1"/>
  <c r="BR1327" i="1" s="1"/>
  <c r="BR1328" i="1" s="1"/>
  <c r="BR1329" i="1" s="1"/>
  <c r="BR1330" i="1" s="1"/>
  <c r="BR1331" i="1" s="1"/>
  <c r="BR1332" i="1" s="1"/>
  <c r="BR1333" i="1" s="1"/>
  <c r="BR1334" i="1" s="1"/>
  <c r="BR1335" i="1" s="1"/>
  <c r="BR1336" i="1" s="1"/>
  <c r="BR1337" i="1" s="1"/>
  <c r="BR1338" i="1" s="1"/>
  <c r="BR1339" i="1" s="1"/>
  <c r="BR1340" i="1" s="1"/>
  <c r="BR1341" i="1" s="1"/>
  <c r="BR1342" i="1" s="1"/>
  <c r="BR1343" i="1" s="1"/>
  <c r="BR1344" i="1" s="1"/>
  <c r="BR1345" i="1" s="1"/>
  <c r="BR1346" i="1" s="1"/>
  <c r="BR1347" i="1" s="1"/>
  <c r="BR1348" i="1" s="1"/>
  <c r="BR1349" i="1" s="1"/>
  <c r="BR1350" i="1" s="1"/>
  <c r="BR1351" i="1" s="1"/>
  <c r="BR1352" i="1" s="1"/>
  <c r="BR1353" i="1" s="1"/>
  <c r="BR1354" i="1" s="1"/>
  <c r="BR1355" i="1" s="1"/>
  <c r="BR1356" i="1" s="1"/>
  <c r="BR1357" i="1" s="1"/>
  <c r="BR1358" i="1" s="1"/>
  <c r="BR1359" i="1" s="1"/>
  <c r="BR1360" i="1" s="1"/>
  <c r="BR1361" i="1" s="1"/>
  <c r="BR1362" i="1" s="1"/>
  <c r="BR1363" i="1" s="1"/>
  <c r="BR1364" i="1" s="1"/>
  <c r="BR1365" i="1" s="1"/>
  <c r="BR1366" i="1" s="1"/>
  <c r="BR1367" i="1" s="1"/>
  <c r="BR1368" i="1" s="1"/>
  <c r="BR1369" i="1" s="1"/>
  <c r="BR1370" i="1" s="1"/>
  <c r="BR1371" i="1" s="1"/>
  <c r="BR1372" i="1" s="1"/>
  <c r="BR1373" i="1" s="1"/>
  <c r="BR1374" i="1" s="1"/>
  <c r="BR1375" i="1" s="1"/>
  <c r="BR1376" i="1" s="1"/>
  <c r="BR1377" i="1" s="1"/>
  <c r="BR1378" i="1" s="1"/>
  <c r="BR1379" i="1" s="1"/>
  <c r="BR1380" i="1" s="1"/>
  <c r="BR1381" i="1" s="1"/>
  <c r="BR1382" i="1" s="1"/>
  <c r="BR1383" i="1" s="1"/>
  <c r="BR1384" i="1" s="1"/>
  <c r="BR1385" i="1" s="1"/>
  <c r="BR1386" i="1" s="1"/>
  <c r="BR1387" i="1" s="1"/>
  <c r="BR1388" i="1" s="1"/>
  <c r="BR1389" i="1" s="1"/>
  <c r="BR1390" i="1" s="1"/>
  <c r="BR1391" i="1" s="1"/>
  <c r="BR1392" i="1" s="1"/>
  <c r="BR1393" i="1" s="1"/>
  <c r="BR1394" i="1" s="1"/>
  <c r="BR1395" i="1" s="1"/>
  <c r="BR1396" i="1" s="1"/>
  <c r="BR1397" i="1" s="1"/>
  <c r="BR1398" i="1" s="1"/>
  <c r="BR1399" i="1" s="1"/>
  <c r="BR1400" i="1" s="1"/>
  <c r="BR1401" i="1" s="1"/>
  <c r="BR1402" i="1" s="1"/>
  <c r="BR1403" i="1" s="1"/>
  <c r="BR1404" i="1" s="1"/>
  <c r="BR1405" i="1" s="1"/>
  <c r="BR1406" i="1" s="1"/>
  <c r="BR1407" i="1" s="1"/>
  <c r="BR1408" i="1" s="1"/>
  <c r="BR1409" i="1" s="1"/>
  <c r="BR1410" i="1" s="1"/>
  <c r="BR1411" i="1" s="1"/>
  <c r="BR1412" i="1" s="1"/>
  <c r="BR1413" i="1" s="1"/>
  <c r="BR1414" i="1" s="1"/>
  <c r="BR1415" i="1" s="1"/>
  <c r="BR1416" i="1" s="1"/>
  <c r="BR1417" i="1" s="1"/>
  <c r="BR1418" i="1" s="1"/>
  <c r="BR1419" i="1" s="1"/>
  <c r="BR1420" i="1" s="1"/>
  <c r="BR1421" i="1" s="1"/>
  <c r="BR1422" i="1" s="1"/>
  <c r="BR1423" i="1" s="1"/>
  <c r="BR1424" i="1" s="1"/>
  <c r="BR1425" i="1" s="1"/>
  <c r="BR1426" i="1" s="1"/>
  <c r="BR1427" i="1" s="1"/>
  <c r="BR1428" i="1" s="1"/>
  <c r="BR1429" i="1" s="1"/>
  <c r="BR1430" i="1" s="1"/>
  <c r="BR1431" i="1" s="1"/>
  <c r="BR1432" i="1" s="1"/>
  <c r="BR1433" i="1" s="1"/>
  <c r="BR1434" i="1" s="1"/>
  <c r="BR1435" i="1" s="1"/>
  <c r="BR1436" i="1" s="1"/>
  <c r="BR1437" i="1" s="1"/>
  <c r="BR1438" i="1" s="1"/>
  <c r="BR1439" i="1" s="1"/>
  <c r="BR1440" i="1" s="1"/>
  <c r="BR1441" i="1" s="1"/>
  <c r="BR1442" i="1" s="1"/>
  <c r="BR1443" i="1" s="1"/>
  <c r="BR1444" i="1" s="1"/>
  <c r="BR1445" i="1" s="1"/>
  <c r="BR1446" i="1" s="1"/>
  <c r="BR1447" i="1" s="1"/>
  <c r="BR1448" i="1" s="1"/>
  <c r="BR1449" i="1" s="1"/>
  <c r="BR1450" i="1" s="1"/>
  <c r="BR1451" i="1" s="1"/>
  <c r="BR1452" i="1" s="1"/>
  <c r="BR1453" i="1" s="1"/>
  <c r="BR1454" i="1" s="1"/>
  <c r="BR1455" i="1" s="1"/>
  <c r="BR1456" i="1" s="1"/>
  <c r="BR1457" i="1" s="1"/>
  <c r="BR1458" i="1" s="1"/>
  <c r="BR1459" i="1" s="1"/>
  <c r="BR1460" i="1" s="1"/>
  <c r="BR1461" i="1" s="1"/>
  <c r="BR1462" i="1" s="1"/>
  <c r="BR1463" i="1" s="1"/>
  <c r="BR1464" i="1" s="1"/>
  <c r="BR1465" i="1" s="1"/>
  <c r="BR1466" i="1" s="1"/>
  <c r="BR1467" i="1" s="1"/>
  <c r="BR1468" i="1" s="1"/>
  <c r="BR1469" i="1" s="1"/>
  <c r="BR1470" i="1" s="1"/>
  <c r="BR1471" i="1" s="1"/>
  <c r="BR1472" i="1" s="1"/>
  <c r="BR1473" i="1" s="1"/>
  <c r="BR1474" i="1" s="1"/>
  <c r="BR1475" i="1" s="1"/>
  <c r="BR1476" i="1" s="1"/>
  <c r="BR1477" i="1" s="1"/>
  <c r="BR1478" i="1" s="1"/>
  <c r="BR1479" i="1" s="1"/>
  <c r="BR1480" i="1" s="1"/>
  <c r="BR1481" i="1" s="1"/>
  <c r="BR1482" i="1" s="1"/>
  <c r="BR1483" i="1" s="1"/>
  <c r="BR1484" i="1" s="1"/>
  <c r="BR1485" i="1" s="1"/>
  <c r="BR1486" i="1" s="1"/>
  <c r="BR1487" i="1" s="1"/>
  <c r="BR1488" i="1" s="1"/>
  <c r="BR1489" i="1" s="1"/>
  <c r="BR1490" i="1" s="1"/>
  <c r="BR1491" i="1" s="1"/>
  <c r="BR1492" i="1" s="1"/>
  <c r="BR1493" i="1" s="1"/>
  <c r="BR1494" i="1" s="1"/>
  <c r="BR1495" i="1" s="1"/>
  <c r="BR1496" i="1" s="1"/>
  <c r="BR1497" i="1" s="1"/>
  <c r="BR1498" i="1" s="1"/>
  <c r="BR1499" i="1" s="1"/>
  <c r="BR1500" i="1" s="1"/>
  <c r="BR1501" i="1" s="1"/>
  <c r="BR1502" i="1" s="1"/>
  <c r="BR1503" i="1" s="1"/>
  <c r="BR1504" i="1" s="1"/>
  <c r="BR1505" i="1" s="1"/>
  <c r="BR1506" i="1" s="1"/>
  <c r="BR1507" i="1" s="1"/>
  <c r="BR1508" i="1" s="1"/>
  <c r="BR1509" i="1" s="1"/>
  <c r="BR1510" i="1" s="1"/>
  <c r="BR1511" i="1" s="1"/>
  <c r="BR1512" i="1" s="1"/>
  <c r="BR1513" i="1" s="1"/>
  <c r="BR1514" i="1" s="1"/>
  <c r="BR1515" i="1" s="1"/>
  <c r="BR1516" i="1" s="1"/>
  <c r="BR1517" i="1" s="1"/>
  <c r="BR1518" i="1" s="1"/>
  <c r="BR1519" i="1" s="1"/>
  <c r="BR1520" i="1" s="1"/>
  <c r="BR1521" i="1" s="1"/>
  <c r="BR1522" i="1" s="1"/>
  <c r="BR1523" i="1" s="1"/>
  <c r="BR1524" i="1" s="1"/>
  <c r="BR1525" i="1" s="1"/>
  <c r="BR1526" i="1" s="1"/>
  <c r="BR1527" i="1" s="1"/>
  <c r="BR1528" i="1" s="1"/>
  <c r="BR1529" i="1" s="1"/>
  <c r="BR1530" i="1" s="1"/>
  <c r="BR1531" i="1" s="1"/>
  <c r="BR1532" i="1" s="1"/>
  <c r="BR1533" i="1" s="1"/>
  <c r="BR1534" i="1" s="1"/>
  <c r="BR1535" i="1" s="1"/>
  <c r="BR1536" i="1" s="1"/>
  <c r="BR1537" i="1" s="1"/>
  <c r="BR1538" i="1" s="1"/>
  <c r="BR1539" i="1" s="1"/>
  <c r="BR1540" i="1" s="1"/>
  <c r="BR1541" i="1" s="1"/>
  <c r="BR1542" i="1" s="1"/>
  <c r="BR1543" i="1" s="1"/>
  <c r="BR1544" i="1" s="1"/>
  <c r="BR1545" i="1" s="1"/>
  <c r="BR1546" i="1" s="1"/>
  <c r="BR1547" i="1" s="1"/>
  <c r="BR1548" i="1" s="1"/>
  <c r="BR1549" i="1" s="1"/>
  <c r="BR1550" i="1" s="1"/>
  <c r="BR1551" i="1" s="1"/>
  <c r="BR1552" i="1" s="1"/>
  <c r="BR1553" i="1" s="1"/>
  <c r="BR1554" i="1" s="1"/>
  <c r="BR1555" i="1" s="1"/>
  <c r="BR1556" i="1" s="1"/>
  <c r="BR1557" i="1" s="1"/>
  <c r="BR1558" i="1" s="1"/>
  <c r="BR1559" i="1" s="1"/>
  <c r="BR1560" i="1" s="1"/>
  <c r="BR1561" i="1" s="1"/>
  <c r="BR1562" i="1" s="1"/>
  <c r="BR1563" i="1" s="1"/>
  <c r="AU785" i="1"/>
  <c r="AV785" i="1" s="1"/>
  <c r="BA69" i="1" s="1"/>
  <c r="BL69" i="1" s="1"/>
  <c r="BO1565" i="1"/>
  <c r="BQ1564" i="1"/>
  <c r="BQ783" i="3"/>
  <c r="BO784" i="3"/>
  <c r="AF391" i="3"/>
  <c r="G782" i="3"/>
  <c r="H782" i="3" s="1"/>
  <c r="T390" i="3"/>
  <c r="R393" i="3"/>
  <c r="S393" i="3" s="1"/>
  <c r="AE392" i="3"/>
  <c r="AR785" i="3"/>
  <c r="AS786" i="3"/>
  <c r="G782" i="1"/>
  <c r="H781" i="1"/>
  <c r="AS782" i="1"/>
  <c r="AR781" i="1"/>
  <c r="BR783" i="3" l="1"/>
  <c r="AU783" i="3"/>
  <c r="AV783" i="3" s="1"/>
  <c r="AT783" i="3"/>
  <c r="BJ68" i="3"/>
  <c r="AW782" i="3"/>
  <c r="BR1564" i="1"/>
  <c r="AU1564" i="1"/>
  <c r="AV1564" i="1" s="1"/>
  <c r="AZ134" i="1" s="1"/>
  <c r="BO1566" i="1"/>
  <c r="BQ1565" i="1"/>
  <c r="BQ784" i="3"/>
  <c r="BO785" i="3"/>
  <c r="AF392" i="3"/>
  <c r="G784" i="3"/>
  <c r="G783" i="3"/>
  <c r="H783" i="3" s="1"/>
  <c r="T391" i="3"/>
  <c r="AE393" i="3"/>
  <c r="R394" i="3"/>
  <c r="S394" i="3" s="1"/>
  <c r="AS787" i="3"/>
  <c r="AR786" i="3"/>
  <c r="G783" i="1"/>
  <c r="H782" i="1"/>
  <c r="AS783" i="1"/>
  <c r="AR782" i="1"/>
  <c r="BR784" i="3" l="1"/>
  <c r="AU784" i="3"/>
  <c r="BK68" i="3"/>
  <c r="BL68" i="3" s="1"/>
  <c r="AW783" i="3"/>
  <c r="BR1565" i="1"/>
  <c r="AU1565" i="1"/>
  <c r="AV1565" i="1" s="1"/>
  <c r="BA134" i="1" s="1"/>
  <c r="BQ785" i="3"/>
  <c r="BO786" i="3"/>
  <c r="BO1567" i="1"/>
  <c r="BQ1566" i="1"/>
  <c r="AF393" i="3"/>
  <c r="T392" i="3"/>
  <c r="AS788" i="3"/>
  <c r="AR787" i="3"/>
  <c r="H784" i="3"/>
  <c r="R395" i="3"/>
  <c r="S395" i="3" s="1"/>
  <c r="AE394" i="3"/>
  <c r="G784" i="1"/>
  <c r="H783" i="1"/>
  <c r="AS784" i="1"/>
  <c r="AR783" i="1"/>
  <c r="BR785" i="3" l="1"/>
  <c r="AU785" i="3"/>
  <c r="AV785" i="3" s="1"/>
  <c r="BM68" i="3"/>
  <c r="AP69" i="3" s="1"/>
  <c r="AT784" i="3"/>
  <c r="AT785" i="3" s="1"/>
  <c r="AV784" i="3"/>
  <c r="BR1566" i="1"/>
  <c r="AU1566" i="1"/>
  <c r="AV1566" i="1" s="1"/>
  <c r="BB134" i="1" s="1"/>
  <c r="BO787" i="3"/>
  <c r="BQ786" i="3"/>
  <c r="BO1568" i="1"/>
  <c r="BQ1567" i="1"/>
  <c r="AF394" i="3"/>
  <c r="T393" i="3"/>
  <c r="R396" i="3"/>
  <c r="S396" i="3" s="1"/>
  <c r="AE395" i="3"/>
  <c r="AR788" i="3"/>
  <c r="AS789" i="3"/>
  <c r="H784" i="1"/>
  <c r="AS785" i="1"/>
  <c r="AR784" i="1"/>
  <c r="AZ69" i="3" l="1"/>
  <c r="AW784" i="3"/>
  <c r="BA69" i="3"/>
  <c r="AW785" i="3"/>
  <c r="BR786" i="3"/>
  <c r="AU786" i="3"/>
  <c r="AV786" i="3" s="1"/>
  <c r="BR1567" i="1"/>
  <c r="AU1567" i="1"/>
  <c r="AV1567" i="1" s="1"/>
  <c r="BC134" i="1" s="1"/>
  <c r="BO788" i="3"/>
  <c r="BQ787" i="3"/>
  <c r="BO1569" i="1"/>
  <c r="BQ1568" i="1"/>
  <c r="AF395" i="3"/>
  <c r="T394" i="3"/>
  <c r="AR789" i="3"/>
  <c r="AS790" i="3"/>
  <c r="R397" i="3"/>
  <c r="S397" i="3" s="1"/>
  <c r="AE396" i="3"/>
  <c r="R5" i="1"/>
  <c r="S5" i="1" s="1"/>
  <c r="AS786" i="1"/>
  <c r="AR785" i="1"/>
  <c r="BR787" i="3" l="1"/>
  <c r="AU787" i="3"/>
  <c r="AV787" i="3" s="1"/>
  <c r="BB69" i="3"/>
  <c r="AW786" i="3"/>
  <c r="AT786" i="3"/>
  <c r="AT787" i="3" s="1"/>
  <c r="BR1568" i="1"/>
  <c r="AU1568" i="1"/>
  <c r="AV1568" i="1" s="1"/>
  <c r="BD134" i="1" s="1"/>
  <c r="BO789" i="3"/>
  <c r="BQ788" i="3"/>
  <c r="BO1570" i="1"/>
  <c r="BQ1569" i="1"/>
  <c r="AF396" i="3"/>
  <c r="T395" i="3"/>
  <c r="AE5" i="1"/>
  <c r="T4" i="1"/>
  <c r="U4" i="1" s="1"/>
  <c r="AE397" i="3"/>
  <c r="R398" i="3"/>
  <c r="S398" i="3" s="1"/>
  <c r="AR790" i="3"/>
  <c r="AS791" i="3"/>
  <c r="R6" i="1"/>
  <c r="S6" i="1" s="1"/>
  <c r="AS787" i="1"/>
  <c r="AR786" i="1"/>
  <c r="BC69" i="3" l="1"/>
  <c r="AW787" i="3"/>
  <c r="BR788" i="3"/>
  <c r="AU788" i="3"/>
  <c r="BR1569" i="1"/>
  <c r="AU1569" i="1"/>
  <c r="AV1569" i="1" s="1"/>
  <c r="BE134" i="1" s="1"/>
  <c r="BQ789" i="3"/>
  <c r="BO790" i="3"/>
  <c r="BO1571" i="1"/>
  <c r="BQ1570" i="1"/>
  <c r="AF5" i="1"/>
  <c r="AF397" i="3"/>
  <c r="T396" i="3"/>
  <c r="AE6" i="1"/>
  <c r="T5" i="1"/>
  <c r="U5" i="1" s="1"/>
  <c r="AS792" i="3"/>
  <c r="AR791" i="3"/>
  <c r="R399" i="3"/>
  <c r="S399" i="3" s="1"/>
  <c r="AE398" i="3"/>
  <c r="R7" i="1"/>
  <c r="S7" i="1" s="1"/>
  <c r="AS788" i="1"/>
  <c r="AR787" i="1"/>
  <c r="BR789" i="3" l="1"/>
  <c r="AU789" i="3"/>
  <c r="AV789" i="3" s="1"/>
  <c r="AV788" i="3"/>
  <c r="AT788" i="3"/>
  <c r="BR1570" i="1"/>
  <c r="AU1570" i="1"/>
  <c r="AV1570" i="1" s="1"/>
  <c r="BF134" i="1" s="1"/>
  <c r="BO791" i="3"/>
  <c r="BQ790" i="3"/>
  <c r="BO1572" i="1"/>
  <c r="BQ1571" i="1"/>
  <c r="AF6" i="1"/>
  <c r="AF398" i="3"/>
  <c r="T397" i="3"/>
  <c r="AE7" i="1"/>
  <c r="T6" i="1"/>
  <c r="U6" i="1" s="1"/>
  <c r="AR792" i="3"/>
  <c r="AS793" i="3"/>
  <c r="AE399" i="3"/>
  <c r="R400" i="3"/>
  <c r="S400" i="3" s="1"/>
  <c r="R8" i="1"/>
  <c r="S8" i="1" s="1"/>
  <c r="AS789" i="1"/>
  <c r="AR788" i="1"/>
  <c r="AT789" i="3" l="1"/>
  <c r="BR790" i="3"/>
  <c r="AU790" i="3"/>
  <c r="AV790" i="3" s="1"/>
  <c r="BD69" i="3"/>
  <c r="AW788" i="3"/>
  <c r="BE69" i="3"/>
  <c r="AW789" i="3"/>
  <c r="BR1571" i="1"/>
  <c r="AU1571" i="1"/>
  <c r="AV1571" i="1" s="1"/>
  <c r="BG134" i="1" s="1"/>
  <c r="BO792" i="3"/>
  <c r="BQ791" i="3"/>
  <c r="BO1573" i="1"/>
  <c r="BQ1572" i="1"/>
  <c r="AF7" i="1"/>
  <c r="AF399" i="3"/>
  <c r="T398" i="3"/>
  <c r="T7" i="1"/>
  <c r="U7" i="1" s="1"/>
  <c r="AE8" i="1"/>
  <c r="R9" i="1"/>
  <c r="AE400" i="3"/>
  <c r="R401" i="3"/>
  <c r="S401" i="3" s="1"/>
  <c r="AR793" i="3"/>
  <c r="AS794" i="3"/>
  <c r="AS790" i="1"/>
  <c r="AR789" i="1"/>
  <c r="BR791" i="3" l="1"/>
  <c r="AU791" i="3"/>
  <c r="AV791" i="3" s="1"/>
  <c r="BF69" i="3"/>
  <c r="AW790" i="3"/>
  <c r="AT790" i="3"/>
  <c r="AT791" i="3" s="1"/>
  <c r="BR1572" i="1"/>
  <c r="AU1572" i="1"/>
  <c r="AV1572" i="1" s="1"/>
  <c r="BH134" i="1" s="1"/>
  <c r="BO793" i="3"/>
  <c r="BQ792" i="3"/>
  <c r="BO1574" i="1"/>
  <c r="BQ1573" i="1"/>
  <c r="AF8" i="1"/>
  <c r="AF400" i="3"/>
  <c r="T399" i="3"/>
  <c r="R10" i="1"/>
  <c r="R11" i="1" s="1"/>
  <c r="S9" i="1"/>
  <c r="AS795" i="3"/>
  <c r="AR794" i="3"/>
  <c r="AE401" i="3"/>
  <c r="R402" i="3"/>
  <c r="S402" i="3" s="1"/>
  <c r="AS791" i="1"/>
  <c r="AR790" i="1"/>
  <c r="BG69" i="3" l="1"/>
  <c r="AW791" i="3"/>
  <c r="BR792" i="3"/>
  <c r="AU792" i="3"/>
  <c r="BR1573" i="1"/>
  <c r="AU1573" i="1"/>
  <c r="AV1573" i="1" s="1"/>
  <c r="BI134" i="1" s="1"/>
  <c r="BQ793" i="3"/>
  <c r="BO794" i="3"/>
  <c r="BO1575" i="1"/>
  <c r="BQ1574" i="1"/>
  <c r="AF401" i="3"/>
  <c r="T400" i="3"/>
  <c r="AE9" i="1"/>
  <c r="T8" i="1"/>
  <c r="U8" i="1" s="1"/>
  <c r="S10" i="1"/>
  <c r="AE402" i="3"/>
  <c r="R403" i="3"/>
  <c r="S403" i="3" s="1"/>
  <c r="AR795" i="3"/>
  <c r="AS796" i="3"/>
  <c r="R12" i="1"/>
  <c r="AS792" i="1"/>
  <c r="AR791" i="1"/>
  <c r="BR793" i="3" l="1"/>
  <c r="AU793" i="3"/>
  <c r="AV793" i="3" s="1"/>
  <c r="AV792" i="3"/>
  <c r="AT792" i="3"/>
  <c r="AT793" i="3" s="1"/>
  <c r="BR1574" i="1"/>
  <c r="AU1574" i="1"/>
  <c r="AV1574" i="1" s="1"/>
  <c r="BJ134" i="1" s="1"/>
  <c r="BO795" i="3"/>
  <c r="BQ794" i="3"/>
  <c r="BO1576" i="1"/>
  <c r="BQ1575" i="1"/>
  <c r="AF9" i="1"/>
  <c r="AF402" i="3"/>
  <c r="T401" i="3"/>
  <c r="AE10" i="1"/>
  <c r="T9" i="1"/>
  <c r="U9" i="1" s="1"/>
  <c r="S11" i="1"/>
  <c r="AE403" i="3"/>
  <c r="R404" i="3"/>
  <c r="S404" i="3" s="1"/>
  <c r="AR796" i="3"/>
  <c r="AS797" i="3"/>
  <c r="R13" i="1"/>
  <c r="AS793" i="1"/>
  <c r="AR792" i="1"/>
  <c r="BR794" i="3" l="1"/>
  <c r="AU794" i="3"/>
  <c r="BH69" i="3"/>
  <c r="AW792" i="3"/>
  <c r="BI69" i="3"/>
  <c r="AW793" i="3"/>
  <c r="BR1575" i="1"/>
  <c r="AU1575" i="1"/>
  <c r="AV1575" i="1" s="1"/>
  <c r="BK134" i="1" s="1"/>
  <c r="BL134" i="1" s="1"/>
  <c r="BO796" i="3"/>
  <c r="BQ795" i="3"/>
  <c r="BO1577" i="1"/>
  <c r="BQ1576" i="1"/>
  <c r="AF10" i="1"/>
  <c r="AF403" i="3"/>
  <c r="T402" i="3"/>
  <c r="AE11" i="1"/>
  <c r="T10" i="1"/>
  <c r="U10" i="1" s="1"/>
  <c r="S12" i="1"/>
  <c r="AR797" i="3"/>
  <c r="AS798" i="3"/>
  <c r="AE404" i="3"/>
  <c r="R405" i="3"/>
  <c r="S405" i="3" s="1"/>
  <c r="R14" i="1"/>
  <c r="AS794" i="1"/>
  <c r="AR793" i="1"/>
  <c r="AT794" i="3" l="1"/>
  <c r="AV794" i="3"/>
  <c r="BR795" i="3"/>
  <c r="AU795" i="3"/>
  <c r="AV795" i="3" s="1"/>
  <c r="BR1576" i="1"/>
  <c r="AU1576" i="1"/>
  <c r="AV1576" i="1" s="1"/>
  <c r="AZ135" i="1" s="1"/>
  <c r="BQ796" i="3"/>
  <c r="BO797" i="3"/>
  <c r="BO1578" i="1"/>
  <c r="BQ1577" i="1"/>
  <c r="AF11" i="1"/>
  <c r="AF404" i="3"/>
  <c r="T403" i="3"/>
  <c r="AE12" i="1"/>
  <c r="T11" i="1"/>
  <c r="U11" i="1" s="1"/>
  <c r="S13" i="1"/>
  <c r="R15" i="1"/>
  <c r="AE405" i="3"/>
  <c r="R406" i="3"/>
  <c r="S406" i="3" s="1"/>
  <c r="AR798" i="3"/>
  <c r="AS799" i="3"/>
  <c r="AS795" i="1"/>
  <c r="AR794" i="1"/>
  <c r="BR796" i="3" l="1"/>
  <c r="AU796" i="3"/>
  <c r="BK69" i="3"/>
  <c r="AW795" i="3"/>
  <c r="BJ69" i="3"/>
  <c r="AW794" i="3"/>
  <c r="AT795" i="3"/>
  <c r="BR1577" i="1"/>
  <c r="AU1577" i="1"/>
  <c r="AV1577" i="1" s="1"/>
  <c r="BA135" i="1" s="1"/>
  <c r="BO798" i="3"/>
  <c r="BQ797" i="3"/>
  <c r="BO1579" i="1"/>
  <c r="BQ1578" i="1"/>
  <c r="AF12" i="1"/>
  <c r="AF405" i="3"/>
  <c r="T404" i="3"/>
  <c r="T12" i="1"/>
  <c r="U12" i="1" s="1"/>
  <c r="AE13" i="1"/>
  <c r="S14" i="1"/>
  <c r="S15" i="1" s="1"/>
  <c r="R16" i="1"/>
  <c r="R17" i="1" s="1"/>
  <c r="AE406" i="3"/>
  <c r="R407" i="3"/>
  <c r="S407" i="3" s="1"/>
  <c r="AR799" i="3"/>
  <c r="AS800" i="3"/>
  <c r="AS796" i="1"/>
  <c r="AR795" i="1"/>
  <c r="BR797" i="3" l="1"/>
  <c r="AU797" i="3"/>
  <c r="AV797" i="3" s="1"/>
  <c r="BL69" i="3"/>
  <c r="BM69" i="3"/>
  <c r="AP70" i="3" s="1"/>
  <c r="AV796" i="3"/>
  <c r="AT796" i="3"/>
  <c r="AT797" i="3" s="1"/>
  <c r="BR1578" i="1"/>
  <c r="AU1578" i="1"/>
  <c r="AV1578" i="1" s="1"/>
  <c r="BB135" i="1" s="1"/>
  <c r="BQ798" i="3"/>
  <c r="BO799" i="3"/>
  <c r="BO1580" i="1"/>
  <c r="BQ1579" i="1"/>
  <c r="AF13" i="1"/>
  <c r="AF406" i="3"/>
  <c r="T405" i="3"/>
  <c r="AE14" i="1"/>
  <c r="AE15" i="1"/>
  <c r="T14" i="1"/>
  <c r="T13" i="1"/>
  <c r="U13" i="1" s="1"/>
  <c r="S16" i="1"/>
  <c r="AE407" i="3"/>
  <c r="R408" i="3"/>
  <c r="S408" i="3" s="1"/>
  <c r="AS801" i="3"/>
  <c r="AR800" i="3"/>
  <c r="R18" i="1"/>
  <c r="AS797" i="1"/>
  <c r="AR796" i="1"/>
  <c r="AZ70" i="3" l="1"/>
  <c r="AW796" i="3"/>
  <c r="BA70" i="3"/>
  <c r="AW797" i="3"/>
  <c r="BR798" i="3"/>
  <c r="AU798" i="3"/>
  <c r="BR1579" i="1"/>
  <c r="AU1579" i="1"/>
  <c r="AV1579" i="1" s="1"/>
  <c r="BC135" i="1" s="1"/>
  <c r="BQ799" i="3"/>
  <c r="BO800" i="3"/>
  <c r="BO1581" i="1"/>
  <c r="BQ1580" i="1"/>
  <c r="AF14" i="1"/>
  <c r="AF15" i="1" s="1"/>
  <c r="AF407" i="3"/>
  <c r="T406" i="3"/>
  <c r="U14" i="1"/>
  <c r="AE16" i="1"/>
  <c r="T15" i="1"/>
  <c r="S17" i="1"/>
  <c r="AE408" i="3"/>
  <c r="R409" i="3"/>
  <c r="S409" i="3" s="1"/>
  <c r="AR801" i="3"/>
  <c r="AS802" i="3"/>
  <c r="R19" i="1"/>
  <c r="AS798" i="1"/>
  <c r="AR797" i="1"/>
  <c r="BR799" i="3" l="1"/>
  <c r="AU799" i="3"/>
  <c r="AV799" i="3" s="1"/>
  <c r="AT798" i="3"/>
  <c r="AT799" i="3" s="1"/>
  <c r="AV798" i="3"/>
  <c r="BR1580" i="1"/>
  <c r="AU1580" i="1"/>
  <c r="AV1580" i="1" s="1"/>
  <c r="BD135" i="1" s="1"/>
  <c r="BO801" i="3"/>
  <c r="BQ800" i="3"/>
  <c r="BO1582" i="1"/>
  <c r="BQ1581" i="1"/>
  <c r="AF408" i="3"/>
  <c r="U15" i="1"/>
  <c r="AF16" i="1"/>
  <c r="T407" i="3"/>
  <c r="T16" i="1"/>
  <c r="AE17" i="1"/>
  <c r="S18" i="1"/>
  <c r="AE409" i="3"/>
  <c r="R410" i="3"/>
  <c r="S410" i="3" s="1"/>
  <c r="AR802" i="3"/>
  <c r="AS803" i="3"/>
  <c r="R20" i="1"/>
  <c r="AS799" i="1"/>
  <c r="AR798" i="1"/>
  <c r="BC70" i="3" l="1"/>
  <c r="AW799" i="3"/>
  <c r="BB70" i="3"/>
  <c r="AW798" i="3"/>
  <c r="BR800" i="3"/>
  <c r="AU800" i="3"/>
  <c r="BR1581" i="1"/>
  <c r="AU1581" i="1"/>
  <c r="AV1581" i="1" s="1"/>
  <c r="BE135" i="1" s="1"/>
  <c r="BO802" i="3"/>
  <c r="BQ801" i="3"/>
  <c r="BO1583" i="1"/>
  <c r="BQ1582" i="1"/>
  <c r="AF17" i="1"/>
  <c r="AF409" i="3"/>
  <c r="U16" i="1"/>
  <c r="T408" i="3"/>
  <c r="AE18" i="1"/>
  <c r="T17" i="1"/>
  <c r="S19" i="1"/>
  <c r="AS804" i="3"/>
  <c r="AR803" i="3"/>
  <c r="AE410" i="3"/>
  <c r="R411" i="3"/>
  <c r="S411" i="3" s="1"/>
  <c r="R21" i="1"/>
  <c r="AS800" i="1"/>
  <c r="AR799" i="1"/>
  <c r="BR801" i="3" l="1"/>
  <c r="AU801" i="3"/>
  <c r="AV801" i="3" s="1"/>
  <c r="AV800" i="3"/>
  <c r="AT800" i="3"/>
  <c r="BR1582" i="1"/>
  <c r="AU1582" i="1"/>
  <c r="AV1582" i="1" s="1"/>
  <c r="BF135" i="1" s="1"/>
  <c r="BQ802" i="3"/>
  <c r="BO803" i="3"/>
  <c r="BO1584" i="1"/>
  <c r="BQ1583" i="1"/>
  <c r="AF18" i="1"/>
  <c r="AF410" i="3"/>
  <c r="U17" i="1"/>
  <c r="T409" i="3"/>
  <c r="AE19" i="1"/>
  <c r="T18" i="1"/>
  <c r="S20" i="1"/>
  <c r="AE411" i="3"/>
  <c r="R412" i="3"/>
  <c r="S412" i="3" s="1"/>
  <c r="AR804" i="3"/>
  <c r="AS805" i="3"/>
  <c r="R22" i="1"/>
  <c r="AS801" i="1"/>
  <c r="AR800" i="1"/>
  <c r="BR802" i="3" l="1"/>
  <c r="AU802" i="3"/>
  <c r="AV802" i="3" s="1"/>
  <c r="AT801" i="3"/>
  <c r="BD70" i="3"/>
  <c r="AW800" i="3"/>
  <c r="BE70" i="3"/>
  <c r="AW801" i="3"/>
  <c r="BR1583" i="1"/>
  <c r="AU1583" i="1"/>
  <c r="AV1583" i="1" s="1"/>
  <c r="BG135" i="1" s="1"/>
  <c r="BO804" i="3"/>
  <c r="BQ803" i="3"/>
  <c r="BO1585" i="1"/>
  <c r="BQ1584" i="1"/>
  <c r="AF19" i="1"/>
  <c r="AF411" i="3"/>
  <c r="U18" i="1"/>
  <c r="T410" i="3"/>
  <c r="AE20" i="1"/>
  <c r="T19" i="1"/>
  <c r="S21" i="1"/>
  <c r="AR805" i="3"/>
  <c r="AS806" i="3"/>
  <c r="AE412" i="3"/>
  <c r="R413" i="3"/>
  <c r="S413" i="3" s="1"/>
  <c r="R23" i="1"/>
  <c r="AS802" i="1"/>
  <c r="AR801" i="1"/>
  <c r="AT802" i="3" l="1"/>
  <c r="BF70" i="3"/>
  <c r="AW802" i="3"/>
  <c r="BR803" i="3"/>
  <c r="AU803" i="3"/>
  <c r="AV803" i="3" s="1"/>
  <c r="BR1584" i="1"/>
  <c r="AU1584" i="1"/>
  <c r="AV1584" i="1" s="1"/>
  <c r="BH135" i="1" s="1"/>
  <c r="U19" i="1"/>
  <c r="BQ804" i="3"/>
  <c r="BO805" i="3"/>
  <c r="BO1586" i="1"/>
  <c r="BQ1585" i="1"/>
  <c r="AF20" i="1"/>
  <c r="AF412" i="3"/>
  <c r="T411" i="3"/>
  <c r="AE21" i="1"/>
  <c r="T20" i="1"/>
  <c r="S22" i="1"/>
  <c r="AS807" i="3"/>
  <c r="AR806" i="3"/>
  <c r="AE413" i="3"/>
  <c r="R414" i="3"/>
  <c r="S414" i="3" s="1"/>
  <c r="R24" i="1"/>
  <c r="AS803" i="1"/>
  <c r="AR802" i="1"/>
  <c r="AT803" i="3" l="1"/>
  <c r="BR804" i="3"/>
  <c r="AU804" i="3"/>
  <c r="BG70" i="3"/>
  <c r="AW803" i="3"/>
  <c r="BR1585" i="1"/>
  <c r="AU1585" i="1"/>
  <c r="AV1585" i="1" s="1"/>
  <c r="BI135" i="1" s="1"/>
  <c r="U20" i="1"/>
  <c r="BQ805" i="3"/>
  <c r="BO806" i="3"/>
  <c r="BO1587" i="1"/>
  <c r="BQ1586" i="1"/>
  <c r="AF21" i="1"/>
  <c r="AF413" i="3"/>
  <c r="T412" i="3"/>
  <c r="AE22" i="1"/>
  <c r="T21" i="1"/>
  <c r="S23" i="1"/>
  <c r="AR807" i="3"/>
  <c r="AS808" i="3"/>
  <c r="AE414" i="3"/>
  <c r="R415" i="3"/>
  <c r="S415" i="3" s="1"/>
  <c r="R25" i="1"/>
  <c r="AS804" i="1"/>
  <c r="AR803" i="1"/>
  <c r="AT804" i="3" l="1"/>
  <c r="AV804" i="3"/>
  <c r="BR805" i="3"/>
  <c r="AU805" i="3"/>
  <c r="AV805" i="3" s="1"/>
  <c r="BR1586" i="1"/>
  <c r="AU1586" i="1"/>
  <c r="AV1586" i="1" s="1"/>
  <c r="BJ135" i="1" s="1"/>
  <c r="U21" i="1"/>
  <c r="BQ806" i="3"/>
  <c r="BO807" i="3"/>
  <c r="BO1588" i="1"/>
  <c r="BQ1587" i="1"/>
  <c r="AF22" i="1"/>
  <c r="AF414" i="3"/>
  <c r="T413" i="3"/>
  <c r="AE23" i="1"/>
  <c r="T22" i="1"/>
  <c r="S24" i="1"/>
  <c r="AE415" i="3"/>
  <c r="R416" i="3"/>
  <c r="S416" i="3" s="1"/>
  <c r="AS809" i="3"/>
  <c r="AR808" i="3"/>
  <c r="R26" i="1"/>
  <c r="AS805" i="1"/>
  <c r="AR804" i="1"/>
  <c r="U22" i="1" l="1"/>
  <c r="BR806" i="3"/>
  <c r="AU806" i="3"/>
  <c r="BI70" i="3"/>
  <c r="AW805" i="3"/>
  <c r="BH70" i="3"/>
  <c r="AW804" i="3"/>
  <c r="AT805" i="3"/>
  <c r="BR1587" i="1"/>
  <c r="AU1587" i="1"/>
  <c r="AV1587" i="1" s="1"/>
  <c r="BK135" i="1" s="1"/>
  <c r="BL135" i="1" s="1"/>
  <c r="BO808" i="3"/>
  <c r="BQ807" i="3"/>
  <c r="BO1589" i="1"/>
  <c r="BQ1588" i="1"/>
  <c r="AF23" i="1"/>
  <c r="AF415" i="3"/>
  <c r="T414" i="3"/>
  <c r="AE24" i="1"/>
  <c r="T23" i="1"/>
  <c r="S25" i="1"/>
  <c r="AE416" i="3"/>
  <c r="R417" i="3"/>
  <c r="S417" i="3" s="1"/>
  <c r="AR809" i="3"/>
  <c r="AS810" i="3"/>
  <c r="R27" i="1"/>
  <c r="AS806" i="1"/>
  <c r="AR805" i="1"/>
  <c r="U23" i="1" l="1"/>
  <c r="BR807" i="3"/>
  <c r="AU807" i="3"/>
  <c r="AV807" i="3" s="1"/>
  <c r="AV806" i="3"/>
  <c r="AT806" i="3"/>
  <c r="AT807" i="3" s="1"/>
  <c r="BR1588" i="1"/>
  <c r="AU1588" i="1"/>
  <c r="AV1588" i="1" s="1"/>
  <c r="AZ136" i="1" s="1"/>
  <c r="BQ808" i="3"/>
  <c r="BO809" i="3"/>
  <c r="BO1590" i="1"/>
  <c r="BQ1589" i="1"/>
  <c r="AF24" i="1"/>
  <c r="AF416" i="3"/>
  <c r="T415" i="3"/>
  <c r="T24" i="1"/>
  <c r="AE25" i="1"/>
  <c r="S26" i="1"/>
  <c r="AR810" i="3"/>
  <c r="AS811" i="3"/>
  <c r="AE417" i="3"/>
  <c r="R418" i="3"/>
  <c r="S418" i="3" s="1"/>
  <c r="R28" i="1"/>
  <c r="AS807" i="1"/>
  <c r="AR806" i="1"/>
  <c r="U24" i="1" l="1"/>
  <c r="BR808" i="3"/>
  <c r="AU808" i="3"/>
  <c r="AV808" i="3" s="1"/>
  <c r="AT808" i="3"/>
  <c r="BJ70" i="3"/>
  <c r="AW806" i="3"/>
  <c r="BK70" i="3"/>
  <c r="AW807" i="3"/>
  <c r="BR1589" i="1"/>
  <c r="AU1589" i="1"/>
  <c r="AV1589" i="1" s="1"/>
  <c r="BA136" i="1" s="1"/>
  <c r="BQ809" i="3"/>
  <c r="BO810" i="3"/>
  <c r="BO1591" i="1"/>
  <c r="BQ1590" i="1"/>
  <c r="AF25" i="1"/>
  <c r="AF417" i="3"/>
  <c r="T416" i="3"/>
  <c r="AE26" i="1"/>
  <c r="T25" i="1"/>
  <c r="S27" i="1"/>
  <c r="AE418" i="3"/>
  <c r="R419" i="3"/>
  <c r="S419" i="3" s="1"/>
  <c r="AS812" i="3"/>
  <c r="AR811" i="3"/>
  <c r="R29" i="1"/>
  <c r="AS808" i="1"/>
  <c r="AR807" i="1"/>
  <c r="U25" i="1" l="1"/>
  <c r="BR809" i="3"/>
  <c r="AU809" i="3"/>
  <c r="AV809" i="3" s="1"/>
  <c r="BL70" i="3"/>
  <c r="BM70" i="3"/>
  <c r="AP71" i="3" s="1"/>
  <c r="AZ71" i="3"/>
  <c r="AW808" i="3"/>
  <c r="AT809" i="3"/>
  <c r="BR1590" i="1"/>
  <c r="AU1590" i="1"/>
  <c r="AV1590" i="1" s="1"/>
  <c r="BB136" i="1" s="1"/>
  <c r="BO811" i="3"/>
  <c r="BQ810" i="3"/>
  <c r="BO1592" i="1"/>
  <c r="BQ1591" i="1"/>
  <c r="AF26" i="1"/>
  <c r="AF418" i="3"/>
  <c r="T417" i="3"/>
  <c r="AE27" i="1"/>
  <c r="T26" i="1"/>
  <c r="S28" i="1"/>
  <c r="AR812" i="3"/>
  <c r="AS813" i="3"/>
  <c r="AE419" i="3"/>
  <c r="R420" i="3"/>
  <c r="S420" i="3" s="1"/>
  <c r="R30" i="1"/>
  <c r="AS809" i="1"/>
  <c r="AR808" i="1"/>
  <c r="U26" i="1" l="1"/>
  <c r="BA71" i="3"/>
  <c r="AW809" i="3"/>
  <c r="BR810" i="3"/>
  <c r="AU810" i="3"/>
  <c r="BR1591" i="1"/>
  <c r="AU1591" i="1"/>
  <c r="AV1591" i="1" s="1"/>
  <c r="BC136" i="1" s="1"/>
  <c r="BQ811" i="3"/>
  <c r="BO812" i="3"/>
  <c r="BO1593" i="1"/>
  <c r="BQ1592" i="1"/>
  <c r="AF27" i="1"/>
  <c r="AF419" i="3"/>
  <c r="T418" i="3"/>
  <c r="AE28" i="1"/>
  <c r="T27" i="1"/>
  <c r="S29" i="1"/>
  <c r="AE420" i="3"/>
  <c r="R421" i="3"/>
  <c r="S421" i="3" s="1"/>
  <c r="AR813" i="3"/>
  <c r="AS814" i="3"/>
  <c r="R31" i="1"/>
  <c r="AS810" i="1"/>
  <c r="AR809" i="1"/>
  <c r="U27" i="1" l="1"/>
  <c r="BR811" i="3"/>
  <c r="AU811" i="3"/>
  <c r="AV811" i="3" s="1"/>
  <c r="AV810" i="3"/>
  <c r="AT810" i="3"/>
  <c r="AT811" i="3" s="1"/>
  <c r="BR1592" i="1"/>
  <c r="AU1592" i="1"/>
  <c r="AV1592" i="1" s="1"/>
  <c r="BD136" i="1" s="1"/>
  <c r="BQ812" i="3"/>
  <c r="BO813" i="3"/>
  <c r="BO1594" i="1"/>
  <c r="BQ1593" i="1"/>
  <c r="AF28" i="1"/>
  <c r="AF420" i="3"/>
  <c r="T419" i="3"/>
  <c r="AE29" i="1"/>
  <c r="T28" i="1"/>
  <c r="S30" i="1"/>
  <c r="AS815" i="3"/>
  <c r="AR814" i="3"/>
  <c r="AE421" i="3"/>
  <c r="R422" i="3"/>
  <c r="S422" i="3" s="1"/>
  <c r="R32" i="1"/>
  <c r="AS811" i="1"/>
  <c r="AR810" i="1"/>
  <c r="U28" i="1" l="1"/>
  <c r="BB71" i="3"/>
  <c r="AW810" i="3"/>
  <c r="BR812" i="3"/>
  <c r="AU812" i="3"/>
  <c r="BC71" i="3"/>
  <c r="AW811" i="3"/>
  <c r="BR1593" i="1"/>
  <c r="AU1593" i="1"/>
  <c r="AV1593" i="1" s="1"/>
  <c r="BE136" i="1" s="1"/>
  <c r="BO814" i="3"/>
  <c r="BQ813" i="3"/>
  <c r="BO1595" i="1"/>
  <c r="BQ1594" i="1"/>
  <c r="AF29" i="1"/>
  <c r="AF421" i="3"/>
  <c r="T420" i="3"/>
  <c r="AE30" i="1"/>
  <c r="T29" i="1"/>
  <c r="S31" i="1"/>
  <c r="AR815" i="3"/>
  <c r="AS816" i="3"/>
  <c r="AE422" i="3"/>
  <c r="R423" i="3"/>
  <c r="S423" i="3" s="1"/>
  <c r="R33" i="1"/>
  <c r="AS812" i="1"/>
  <c r="AR811" i="1"/>
  <c r="U29" i="1" l="1"/>
  <c r="AT812" i="3"/>
  <c r="AV812" i="3"/>
  <c r="BR813" i="3"/>
  <c r="AU813" i="3"/>
  <c r="AV813" i="3" s="1"/>
  <c r="BR1594" i="1"/>
  <c r="AU1594" i="1"/>
  <c r="AV1594" i="1" s="1"/>
  <c r="BF136" i="1" s="1"/>
  <c r="BQ814" i="3"/>
  <c r="BO815" i="3"/>
  <c r="BO1596" i="1"/>
  <c r="BQ1595" i="1"/>
  <c r="AF30" i="1"/>
  <c r="AF422" i="3"/>
  <c r="T421" i="3"/>
  <c r="AE31" i="1"/>
  <c r="T30" i="1"/>
  <c r="S32" i="1"/>
  <c r="AE423" i="3"/>
  <c r="R424" i="3"/>
  <c r="S424" i="3" s="1"/>
  <c r="AR816" i="3"/>
  <c r="AS817" i="3"/>
  <c r="R34" i="1"/>
  <c r="AS813" i="1"/>
  <c r="AR812" i="1"/>
  <c r="U30" i="1" l="1"/>
  <c r="BD71" i="3"/>
  <c r="AW812" i="3"/>
  <c r="BR814" i="3"/>
  <c r="AU814" i="3"/>
  <c r="BE71" i="3"/>
  <c r="AW813" i="3"/>
  <c r="AT813" i="3"/>
  <c r="BR1595" i="1"/>
  <c r="AU1595" i="1"/>
  <c r="AV1595" i="1" s="1"/>
  <c r="BG136" i="1" s="1"/>
  <c r="BQ815" i="3"/>
  <c r="BO816" i="3"/>
  <c r="BO1597" i="1"/>
  <c r="BQ1596" i="1"/>
  <c r="AF31" i="1"/>
  <c r="AF423" i="3"/>
  <c r="T422" i="3"/>
  <c r="AE32" i="1"/>
  <c r="T31" i="1"/>
  <c r="S33" i="1"/>
  <c r="AR817" i="3"/>
  <c r="AS818" i="3"/>
  <c r="AE424" i="3"/>
  <c r="R425" i="3"/>
  <c r="S425" i="3" s="1"/>
  <c r="R35" i="1"/>
  <c r="AS814" i="1"/>
  <c r="AR813" i="1"/>
  <c r="U31" i="1" l="1"/>
  <c r="BR815" i="3"/>
  <c r="AU815" i="3"/>
  <c r="AV815" i="3" s="1"/>
  <c r="AT814" i="3"/>
  <c r="AT815" i="3" s="1"/>
  <c r="AV814" i="3"/>
  <c r="BR1596" i="1"/>
  <c r="AU1596" i="1"/>
  <c r="AV1596" i="1" s="1"/>
  <c r="BH136" i="1" s="1"/>
  <c r="BQ816" i="3"/>
  <c r="BO817" i="3"/>
  <c r="BO1598" i="1"/>
  <c r="BQ1597" i="1"/>
  <c r="AF32" i="1"/>
  <c r="AF424" i="3"/>
  <c r="T423" i="3"/>
  <c r="AE33" i="1"/>
  <c r="T32" i="1"/>
  <c r="S34" i="1"/>
  <c r="AE425" i="3"/>
  <c r="R426" i="3"/>
  <c r="S426" i="3" s="1"/>
  <c r="AR818" i="3"/>
  <c r="AS819" i="3"/>
  <c r="R36" i="1"/>
  <c r="AS815" i="1"/>
  <c r="AR814" i="1"/>
  <c r="U32" i="1" l="1"/>
  <c r="BF71" i="3"/>
  <c r="AW814" i="3"/>
  <c r="AT816" i="3"/>
  <c r="BG71" i="3"/>
  <c r="AW815" i="3"/>
  <c r="BR816" i="3"/>
  <c r="AU816" i="3"/>
  <c r="AV816" i="3" s="1"/>
  <c r="BR1597" i="1"/>
  <c r="AU1597" i="1"/>
  <c r="AV1597" i="1" s="1"/>
  <c r="BI136" i="1" s="1"/>
  <c r="BO818" i="3"/>
  <c r="BQ817" i="3"/>
  <c r="BO1599" i="1"/>
  <c r="BQ1598" i="1"/>
  <c r="AF33" i="1"/>
  <c r="AF425" i="3"/>
  <c r="T424" i="3"/>
  <c r="AE34" i="1"/>
  <c r="T33" i="1"/>
  <c r="S35" i="1"/>
  <c r="AR819" i="3"/>
  <c r="AS820" i="3"/>
  <c r="AE426" i="3"/>
  <c r="R427" i="3"/>
  <c r="S427" i="3" s="1"/>
  <c r="R37" i="1"/>
  <c r="AS816" i="1"/>
  <c r="AR815" i="1"/>
  <c r="U33" i="1" l="1"/>
  <c r="BH71" i="3"/>
  <c r="AW816" i="3"/>
  <c r="BR817" i="3"/>
  <c r="AU817" i="3"/>
  <c r="AV817" i="3" s="1"/>
  <c r="BR1598" i="1"/>
  <c r="AU1598" i="1"/>
  <c r="AV1598" i="1" s="1"/>
  <c r="BJ136" i="1" s="1"/>
  <c r="BO819" i="3"/>
  <c r="BQ818" i="3"/>
  <c r="BO1600" i="1"/>
  <c r="BQ1599" i="1"/>
  <c r="AF34" i="1"/>
  <c r="AF426" i="3"/>
  <c r="T425" i="3"/>
  <c r="AE35" i="1"/>
  <c r="T34" i="1"/>
  <c r="S36" i="1"/>
  <c r="AS821" i="3"/>
  <c r="AR820" i="3"/>
  <c r="AE427" i="3"/>
  <c r="R428" i="3"/>
  <c r="S428" i="3" s="1"/>
  <c r="R38" i="1"/>
  <c r="AS817" i="1"/>
  <c r="AR816" i="1"/>
  <c r="U34" i="1" l="1"/>
  <c r="BI71" i="3"/>
  <c r="AW817" i="3"/>
  <c r="BR818" i="3"/>
  <c r="AU818" i="3"/>
  <c r="AT817" i="3"/>
  <c r="BR1599" i="1"/>
  <c r="AU1599" i="1"/>
  <c r="AV1599" i="1" s="1"/>
  <c r="BK136" i="1" s="1"/>
  <c r="BL136" i="1" s="1"/>
  <c r="BQ819" i="3"/>
  <c r="BO820" i="3"/>
  <c r="BO1601" i="1"/>
  <c r="BQ1600" i="1"/>
  <c r="AF35" i="1"/>
  <c r="AF427" i="3"/>
  <c r="T426" i="3"/>
  <c r="AE36" i="1"/>
  <c r="T35" i="1"/>
  <c r="S37" i="1"/>
  <c r="AE428" i="3"/>
  <c r="R429" i="3"/>
  <c r="S429" i="3" s="1"/>
  <c r="AR821" i="3"/>
  <c r="AS822" i="3"/>
  <c r="R39" i="1"/>
  <c r="AS818" i="1"/>
  <c r="AR817" i="1"/>
  <c r="U35" i="1" l="1"/>
  <c r="AV818" i="3"/>
  <c r="AT818" i="3"/>
  <c r="BR819" i="3"/>
  <c r="AU819" i="3"/>
  <c r="AV819" i="3" s="1"/>
  <c r="BR1600" i="1"/>
  <c r="AU1600" i="1"/>
  <c r="AV1600" i="1" s="1"/>
  <c r="AZ137" i="1" s="1"/>
  <c r="BO821" i="3"/>
  <c r="BQ820" i="3"/>
  <c r="BO1602" i="1"/>
  <c r="BQ1601" i="1"/>
  <c r="AF36" i="1"/>
  <c r="AF428" i="3"/>
  <c r="T427" i="3"/>
  <c r="AE37" i="1"/>
  <c r="S38" i="1"/>
  <c r="T36" i="1"/>
  <c r="AE429" i="3"/>
  <c r="R430" i="3"/>
  <c r="S430" i="3" s="1"/>
  <c r="AR822" i="3"/>
  <c r="AS823" i="3"/>
  <c r="R40" i="1"/>
  <c r="AS819" i="1"/>
  <c r="AR818" i="1"/>
  <c r="U36" i="1" l="1"/>
  <c r="BR820" i="3"/>
  <c r="AU820" i="3"/>
  <c r="BK71" i="3"/>
  <c r="AW819" i="3"/>
  <c r="AT819" i="3"/>
  <c r="BJ71" i="3"/>
  <c r="AW818" i="3"/>
  <c r="BR1601" i="1"/>
  <c r="AU1601" i="1"/>
  <c r="AV1601" i="1" s="1"/>
  <c r="BA137" i="1" s="1"/>
  <c r="BQ821" i="3"/>
  <c r="BO822" i="3"/>
  <c r="BO1603" i="1"/>
  <c r="BQ1602" i="1"/>
  <c r="AF37" i="1"/>
  <c r="AF429" i="3"/>
  <c r="T428" i="3"/>
  <c r="AE38" i="1"/>
  <c r="S39" i="1"/>
  <c r="T37" i="1"/>
  <c r="AS824" i="3"/>
  <c r="AR823" i="3"/>
  <c r="AE430" i="3"/>
  <c r="R431" i="3"/>
  <c r="S431" i="3" s="1"/>
  <c r="R41" i="1"/>
  <c r="AS820" i="1"/>
  <c r="AR819" i="1"/>
  <c r="U37" i="1" l="1"/>
  <c r="BL71" i="3"/>
  <c r="BR821" i="3"/>
  <c r="AU821" i="3"/>
  <c r="AV821" i="3" s="1"/>
  <c r="BM71" i="3"/>
  <c r="AP72" i="3" s="1"/>
  <c r="AV820" i="3"/>
  <c r="AT820" i="3"/>
  <c r="AT821" i="3" s="1"/>
  <c r="BR1602" i="1"/>
  <c r="AU1602" i="1"/>
  <c r="AV1602" i="1" s="1"/>
  <c r="BB137" i="1" s="1"/>
  <c r="BO823" i="3"/>
  <c r="BQ822" i="3"/>
  <c r="BO1604" i="1"/>
  <c r="BQ1603" i="1"/>
  <c r="AF38" i="1"/>
  <c r="AF430" i="3"/>
  <c r="T429" i="3"/>
  <c r="AE39" i="1"/>
  <c r="T38" i="1"/>
  <c r="S40" i="1"/>
  <c r="AR824" i="3"/>
  <c r="AS825" i="3"/>
  <c r="AE431" i="3"/>
  <c r="R432" i="3"/>
  <c r="S432" i="3" s="1"/>
  <c r="R42" i="1"/>
  <c r="AS821" i="1"/>
  <c r="AR820" i="1"/>
  <c r="U38" i="1" l="1"/>
  <c r="BA72" i="3"/>
  <c r="AW821" i="3"/>
  <c r="AZ72" i="3"/>
  <c r="AW820" i="3"/>
  <c r="BR822" i="3"/>
  <c r="AU822" i="3"/>
  <c r="AV822" i="3" s="1"/>
  <c r="BR1603" i="1"/>
  <c r="AU1603" i="1"/>
  <c r="AV1603" i="1" s="1"/>
  <c r="BC137" i="1" s="1"/>
  <c r="BO824" i="3"/>
  <c r="BQ823" i="3"/>
  <c r="BO1605" i="1"/>
  <c r="BQ1604" i="1"/>
  <c r="AF39" i="1"/>
  <c r="AF431" i="3"/>
  <c r="T430" i="3"/>
  <c r="AE40" i="1"/>
  <c r="T39" i="1"/>
  <c r="S41" i="1"/>
  <c r="AR825" i="3"/>
  <c r="AS826" i="3"/>
  <c r="AE432" i="3"/>
  <c r="R433" i="3"/>
  <c r="S433" i="3" s="1"/>
  <c r="R43" i="1"/>
  <c r="AS822" i="1"/>
  <c r="AR821" i="1"/>
  <c r="U39" i="1" l="1"/>
  <c r="BR823" i="3"/>
  <c r="AU823" i="3"/>
  <c r="AV823" i="3" s="1"/>
  <c r="BB72" i="3"/>
  <c r="AW822" i="3"/>
  <c r="AT822" i="3"/>
  <c r="AT823" i="3" s="1"/>
  <c r="BR1604" i="1"/>
  <c r="AU1604" i="1"/>
  <c r="AV1604" i="1" s="1"/>
  <c r="BD137" i="1" s="1"/>
  <c r="BO825" i="3"/>
  <c r="BQ824" i="3"/>
  <c r="BO1606" i="1"/>
  <c r="BQ1605" i="1"/>
  <c r="AF40" i="1"/>
  <c r="AF432" i="3"/>
  <c r="T431" i="3"/>
  <c r="AE41" i="1"/>
  <c r="S42" i="1"/>
  <c r="T40" i="1"/>
  <c r="AS827" i="3"/>
  <c r="AR826" i="3"/>
  <c r="AE433" i="3"/>
  <c r="R434" i="3"/>
  <c r="S434" i="3" s="1"/>
  <c r="R44" i="1"/>
  <c r="AS823" i="1"/>
  <c r="AR822" i="1"/>
  <c r="U40" i="1" l="1"/>
  <c r="BR824" i="3"/>
  <c r="AU824" i="3"/>
  <c r="BC72" i="3"/>
  <c r="AW823" i="3"/>
  <c r="BR1605" i="1"/>
  <c r="AU1605" i="1"/>
  <c r="AV1605" i="1" s="1"/>
  <c r="BE137" i="1" s="1"/>
  <c r="BQ825" i="3"/>
  <c r="BO826" i="3"/>
  <c r="BO1607" i="1"/>
  <c r="BQ1606" i="1"/>
  <c r="AF41" i="1"/>
  <c r="AF433" i="3"/>
  <c r="T432" i="3"/>
  <c r="AE42" i="1"/>
  <c r="S43" i="1"/>
  <c r="T41" i="1"/>
  <c r="U41" i="1" s="1"/>
  <c r="AR827" i="3"/>
  <c r="AS828" i="3"/>
  <c r="AE434" i="3"/>
  <c r="R435" i="3"/>
  <c r="S435" i="3" s="1"/>
  <c r="R45" i="1"/>
  <c r="AS824" i="1"/>
  <c r="AR823" i="1"/>
  <c r="AT824" i="3" l="1"/>
  <c r="AV824" i="3"/>
  <c r="BR825" i="3"/>
  <c r="AU825" i="3"/>
  <c r="AV825" i="3" s="1"/>
  <c r="BR1606" i="1"/>
  <c r="AU1606" i="1"/>
  <c r="AV1606" i="1" s="1"/>
  <c r="BF137" i="1" s="1"/>
  <c r="BO827" i="3"/>
  <c r="BQ826" i="3"/>
  <c r="BO1608" i="1"/>
  <c r="BQ1607" i="1"/>
  <c r="AF42" i="1"/>
  <c r="AF434" i="3"/>
  <c r="T433" i="3"/>
  <c r="AE43" i="1"/>
  <c r="T42" i="1"/>
  <c r="U42" i="1" s="1"/>
  <c r="S44" i="1"/>
  <c r="AE435" i="3"/>
  <c r="R436" i="3"/>
  <c r="S436" i="3" s="1"/>
  <c r="AR828" i="3"/>
  <c r="AS829" i="3"/>
  <c r="R46" i="1"/>
  <c r="AS825" i="1"/>
  <c r="AR824" i="1"/>
  <c r="BE72" i="3" l="1"/>
  <c r="AW825" i="3"/>
  <c r="BD72" i="3"/>
  <c r="AW824" i="3"/>
  <c r="AT825" i="3"/>
  <c r="BR826" i="3"/>
  <c r="AU826" i="3"/>
  <c r="BR1607" i="1"/>
  <c r="AU1607" i="1"/>
  <c r="AV1607" i="1" s="1"/>
  <c r="BG137" i="1" s="1"/>
  <c r="BO828" i="3"/>
  <c r="BQ827" i="3"/>
  <c r="BO1609" i="1"/>
  <c r="BQ1608" i="1"/>
  <c r="AF43" i="1"/>
  <c r="AF435" i="3"/>
  <c r="T434" i="3"/>
  <c r="AE44" i="1"/>
  <c r="T43" i="1"/>
  <c r="U43" i="1" s="1"/>
  <c r="S45" i="1"/>
  <c r="AE436" i="3"/>
  <c r="R437" i="3"/>
  <c r="S437" i="3" s="1"/>
  <c r="AR829" i="3"/>
  <c r="AS830" i="3"/>
  <c r="R47" i="1"/>
  <c r="AS826" i="1"/>
  <c r="AR825" i="1"/>
  <c r="BR827" i="3" l="1"/>
  <c r="AU827" i="3"/>
  <c r="AV827" i="3" s="1"/>
  <c r="AT826" i="3"/>
  <c r="AV826" i="3"/>
  <c r="BR1608" i="1"/>
  <c r="AU1608" i="1"/>
  <c r="AV1608" i="1" s="1"/>
  <c r="BH137" i="1" s="1"/>
  <c r="BQ828" i="3"/>
  <c r="BO829" i="3"/>
  <c r="BO1610" i="1"/>
  <c r="BQ1609" i="1"/>
  <c r="AF44" i="1"/>
  <c r="AF436" i="3"/>
  <c r="T435" i="3"/>
  <c r="AE45" i="1"/>
  <c r="T44" i="1"/>
  <c r="U44" i="1" s="1"/>
  <c r="S46" i="1"/>
  <c r="AE437" i="3"/>
  <c r="R438" i="3"/>
  <c r="S438" i="3" s="1"/>
  <c r="AR830" i="3"/>
  <c r="AS831" i="3"/>
  <c r="R48" i="1"/>
  <c r="AS827" i="1"/>
  <c r="AR826" i="1"/>
  <c r="BF72" i="3" l="1"/>
  <c r="AW826" i="3"/>
  <c r="AT827" i="3"/>
  <c r="AT828" i="3" s="1"/>
  <c r="BG72" i="3"/>
  <c r="AW827" i="3"/>
  <c r="BR828" i="3"/>
  <c r="AU828" i="3"/>
  <c r="AV828" i="3" s="1"/>
  <c r="BR1609" i="1"/>
  <c r="AU1609" i="1"/>
  <c r="AV1609" i="1" s="1"/>
  <c r="BI137" i="1" s="1"/>
  <c r="BQ829" i="3"/>
  <c r="BO830" i="3"/>
  <c r="BO1611" i="1"/>
  <c r="BQ1610" i="1"/>
  <c r="AF45" i="1"/>
  <c r="AF437" i="3"/>
  <c r="T436" i="3"/>
  <c r="AE46" i="1"/>
  <c r="T45" i="1"/>
  <c r="U45" i="1" s="1"/>
  <c r="S47" i="1"/>
  <c r="AE438" i="3"/>
  <c r="R439" i="3"/>
  <c r="S439" i="3" s="1"/>
  <c r="AR831" i="3"/>
  <c r="AS832" i="3"/>
  <c r="R49" i="1"/>
  <c r="AS828" i="1"/>
  <c r="AR827" i="1"/>
  <c r="AT829" i="3" l="1"/>
  <c r="BR829" i="3"/>
  <c r="AU829" i="3"/>
  <c r="AV829" i="3" s="1"/>
  <c r="BH72" i="3"/>
  <c r="AW828" i="3"/>
  <c r="BR1610" i="1"/>
  <c r="AU1610" i="1"/>
  <c r="AV1610" i="1" s="1"/>
  <c r="BJ137" i="1" s="1"/>
  <c r="BQ830" i="3"/>
  <c r="BO831" i="3"/>
  <c r="BO1612" i="1"/>
  <c r="BQ1611" i="1"/>
  <c r="AF46" i="1"/>
  <c r="AF438" i="3"/>
  <c r="T437" i="3"/>
  <c r="AE47" i="1"/>
  <c r="S48" i="1"/>
  <c r="T46" i="1"/>
  <c r="U46" i="1" s="1"/>
  <c r="AR832" i="3"/>
  <c r="AS833" i="3"/>
  <c r="AE439" i="3"/>
  <c r="R440" i="3"/>
  <c r="S440" i="3" s="1"/>
  <c r="R50" i="1"/>
  <c r="AS829" i="1"/>
  <c r="AR828" i="1"/>
  <c r="BR830" i="3" l="1"/>
  <c r="AU830" i="3"/>
  <c r="BI72" i="3"/>
  <c r="AW829" i="3"/>
  <c r="BR1611" i="1"/>
  <c r="AU1611" i="1"/>
  <c r="AV1611" i="1" s="1"/>
  <c r="BK137" i="1" s="1"/>
  <c r="BL137" i="1" s="1"/>
  <c r="BQ831" i="3"/>
  <c r="BO832" i="3"/>
  <c r="BO1613" i="1"/>
  <c r="BQ1612" i="1"/>
  <c r="AF47" i="1"/>
  <c r="AF439" i="3"/>
  <c r="T438" i="3"/>
  <c r="AE48" i="1"/>
  <c r="S49" i="1"/>
  <c r="T47" i="1"/>
  <c r="U47" i="1" s="1"/>
  <c r="AR833" i="3"/>
  <c r="AS834" i="3"/>
  <c r="AE440" i="3"/>
  <c r="R441" i="3"/>
  <c r="S441" i="3" s="1"/>
  <c r="R51" i="1"/>
  <c r="AS830" i="1"/>
  <c r="AR829" i="1"/>
  <c r="BR831" i="3" l="1"/>
  <c r="AU831" i="3"/>
  <c r="AV831" i="3" s="1"/>
  <c r="AV830" i="3"/>
  <c r="AT830" i="3"/>
  <c r="AT831" i="3" s="1"/>
  <c r="BR1612" i="1"/>
  <c r="AU1612" i="1"/>
  <c r="AV1612" i="1" s="1"/>
  <c r="AZ138" i="1" s="1"/>
  <c r="BO833" i="3"/>
  <c r="BQ832" i="3"/>
  <c r="BO1614" i="1"/>
  <c r="BQ1613" i="1"/>
  <c r="AF48" i="1"/>
  <c r="AF440" i="3"/>
  <c r="T439" i="3"/>
  <c r="AE49" i="1"/>
  <c r="T48" i="1"/>
  <c r="U48" i="1" s="1"/>
  <c r="S50" i="1"/>
  <c r="AR834" i="3"/>
  <c r="AS835" i="3"/>
  <c r="AE441" i="3"/>
  <c r="R442" i="3"/>
  <c r="S442" i="3" s="1"/>
  <c r="R52" i="1"/>
  <c r="AS831" i="1"/>
  <c r="AR830" i="1"/>
  <c r="BR832" i="3" l="1"/>
  <c r="AU832" i="3"/>
  <c r="AV832" i="3" s="1"/>
  <c r="BJ72" i="3"/>
  <c r="AW830" i="3"/>
  <c r="AT832" i="3"/>
  <c r="BK72" i="3"/>
  <c r="AW831" i="3"/>
  <c r="BR1613" i="1"/>
  <c r="AU1613" i="1"/>
  <c r="AV1613" i="1" s="1"/>
  <c r="BA138" i="1" s="1"/>
  <c r="BQ833" i="3"/>
  <c r="BO834" i="3"/>
  <c r="BO1615" i="1"/>
  <c r="BQ1614" i="1"/>
  <c r="AF49" i="1"/>
  <c r="AF441" i="3"/>
  <c r="T440" i="3"/>
  <c r="AE50" i="1"/>
  <c r="S51" i="1"/>
  <c r="T49" i="1"/>
  <c r="U49" i="1" s="1"/>
  <c r="AR835" i="3"/>
  <c r="AS836" i="3"/>
  <c r="R443" i="3"/>
  <c r="S443" i="3" s="1"/>
  <c r="R53" i="1"/>
  <c r="AS832" i="1"/>
  <c r="AR831" i="1"/>
  <c r="BR833" i="3" l="1"/>
  <c r="AU833" i="3"/>
  <c r="AV833" i="3" s="1"/>
  <c r="AZ73" i="3"/>
  <c r="AW832" i="3"/>
  <c r="BL72" i="3"/>
  <c r="BM72" i="3"/>
  <c r="AP73" i="3" s="1"/>
  <c r="BR1614" i="1"/>
  <c r="AU1614" i="1"/>
  <c r="AV1614" i="1" s="1"/>
  <c r="BB138" i="1" s="1"/>
  <c r="BO835" i="3"/>
  <c r="BQ834" i="3"/>
  <c r="BO1616" i="1"/>
  <c r="BQ1615" i="1"/>
  <c r="AF50" i="1"/>
  <c r="T441" i="3"/>
  <c r="AE442" i="3"/>
  <c r="AE51" i="1"/>
  <c r="S52" i="1"/>
  <c r="T50" i="1"/>
  <c r="U50" i="1" s="1"/>
  <c r="AE443" i="3"/>
  <c r="R444" i="3"/>
  <c r="S444" i="3" s="1"/>
  <c r="AR836" i="3"/>
  <c r="AS837" i="3"/>
  <c r="R54" i="1"/>
  <c r="AS833" i="1"/>
  <c r="AR832" i="1"/>
  <c r="BA73" i="3" l="1"/>
  <c r="AW833" i="3"/>
  <c r="BR834" i="3"/>
  <c r="AU834" i="3"/>
  <c r="AT833" i="3"/>
  <c r="BR1615" i="1"/>
  <c r="AU1615" i="1"/>
  <c r="AV1615" i="1" s="1"/>
  <c r="BC138" i="1" s="1"/>
  <c r="BQ835" i="3"/>
  <c r="BO836" i="3"/>
  <c r="BO1617" i="1"/>
  <c r="BQ1616" i="1"/>
  <c r="AF51" i="1"/>
  <c r="AF442" i="3"/>
  <c r="AF443" i="3" s="1"/>
  <c r="T442" i="3"/>
  <c r="S53" i="1"/>
  <c r="S54" i="1" s="1"/>
  <c r="AE52" i="1"/>
  <c r="T51" i="1"/>
  <c r="U51" i="1" s="1"/>
  <c r="AE444" i="3"/>
  <c r="R445" i="3"/>
  <c r="S445" i="3" s="1"/>
  <c r="AR837" i="3"/>
  <c r="AS838" i="3"/>
  <c r="R55" i="1"/>
  <c r="AS834" i="1"/>
  <c r="AR833" i="1"/>
  <c r="AV834" i="3" l="1"/>
  <c r="AT834" i="3"/>
  <c r="BR835" i="3"/>
  <c r="AU835" i="3"/>
  <c r="AV835" i="3" s="1"/>
  <c r="BR1616" i="1"/>
  <c r="AU1616" i="1"/>
  <c r="AV1616" i="1" s="1"/>
  <c r="BD138" i="1" s="1"/>
  <c r="BO837" i="3"/>
  <c r="BQ836" i="3"/>
  <c r="BO1618" i="1"/>
  <c r="BQ1617" i="1"/>
  <c r="AF52" i="1"/>
  <c r="T52" i="1"/>
  <c r="U52" i="1" s="1"/>
  <c r="AF444" i="3"/>
  <c r="T443" i="3"/>
  <c r="AE54" i="1"/>
  <c r="AE53" i="1"/>
  <c r="S55" i="1"/>
  <c r="T53" i="1"/>
  <c r="AE445" i="3"/>
  <c r="R446" i="3"/>
  <c r="S446" i="3" s="1"/>
  <c r="AR838" i="3"/>
  <c r="AS839" i="3"/>
  <c r="R56" i="1"/>
  <c r="AS835" i="1"/>
  <c r="AR834" i="1"/>
  <c r="BR836" i="3" l="1"/>
  <c r="AU836" i="3"/>
  <c r="AV836" i="3" s="1"/>
  <c r="BC73" i="3"/>
  <c r="AW835" i="3"/>
  <c r="AT835" i="3"/>
  <c r="AT836" i="3" s="1"/>
  <c r="BB73" i="3"/>
  <c r="AW834" i="3"/>
  <c r="BR1617" i="1"/>
  <c r="AU1617" i="1"/>
  <c r="AV1617" i="1" s="1"/>
  <c r="BE138" i="1" s="1"/>
  <c r="BO838" i="3"/>
  <c r="BQ837" i="3"/>
  <c r="BO1619" i="1"/>
  <c r="BQ1618" i="1"/>
  <c r="AF53" i="1"/>
  <c r="AF54" i="1" s="1"/>
  <c r="AF445" i="3"/>
  <c r="T444" i="3"/>
  <c r="U53" i="1"/>
  <c r="S56" i="1"/>
  <c r="AE56" i="1" s="1"/>
  <c r="T54" i="1"/>
  <c r="AE55" i="1"/>
  <c r="AE446" i="3"/>
  <c r="R447" i="3"/>
  <c r="S447" i="3" s="1"/>
  <c r="AR839" i="3"/>
  <c r="AS840" i="3"/>
  <c r="R57" i="1"/>
  <c r="AS836" i="1"/>
  <c r="AR835" i="1"/>
  <c r="BR837" i="3" l="1"/>
  <c r="AU837" i="3"/>
  <c r="AV837" i="3" s="1"/>
  <c r="BD73" i="3"/>
  <c r="AW836" i="3"/>
  <c r="BR1618" i="1"/>
  <c r="AU1618" i="1"/>
  <c r="AV1618" i="1" s="1"/>
  <c r="BF138" i="1" s="1"/>
  <c r="BO839" i="3"/>
  <c r="BQ838" i="3"/>
  <c r="BO1620" i="1"/>
  <c r="BQ1619" i="1"/>
  <c r="U54" i="1"/>
  <c r="T55" i="1"/>
  <c r="AF446" i="3"/>
  <c r="T445" i="3"/>
  <c r="S57" i="1"/>
  <c r="T56" i="1" s="1"/>
  <c r="AF55" i="1"/>
  <c r="AF56" i="1" s="1"/>
  <c r="AE447" i="3"/>
  <c r="R448" i="3"/>
  <c r="S448" i="3" s="1"/>
  <c r="AS841" i="3"/>
  <c r="AR840" i="3"/>
  <c r="R58" i="1"/>
  <c r="AS837" i="1"/>
  <c r="AR836" i="1"/>
  <c r="AT837" i="3" l="1"/>
  <c r="BR838" i="3"/>
  <c r="AU838" i="3"/>
  <c r="BE73" i="3"/>
  <c r="AW837" i="3"/>
  <c r="BR1619" i="1"/>
  <c r="AU1619" i="1"/>
  <c r="AV1619" i="1" s="1"/>
  <c r="BG138" i="1" s="1"/>
  <c r="BO840" i="3"/>
  <c r="BQ839" i="3"/>
  <c r="BO1621" i="1"/>
  <c r="BQ1620" i="1"/>
  <c r="U55" i="1"/>
  <c r="U56" i="1" s="1"/>
  <c r="S58" i="1"/>
  <c r="AE58" i="1" s="1"/>
  <c r="AE57" i="1"/>
  <c r="AF447" i="3"/>
  <c r="T446" i="3"/>
  <c r="AR841" i="3"/>
  <c r="AS842" i="3"/>
  <c r="AE448" i="3"/>
  <c r="R449" i="3"/>
  <c r="S449" i="3" s="1"/>
  <c r="R59" i="1"/>
  <c r="AS838" i="1"/>
  <c r="AR837" i="1"/>
  <c r="AV838" i="3" l="1"/>
  <c r="AT838" i="3"/>
  <c r="BR839" i="3"/>
  <c r="AU839" i="3"/>
  <c r="AV839" i="3" s="1"/>
  <c r="BR1620" i="1"/>
  <c r="AU1620" i="1"/>
  <c r="AV1620" i="1" s="1"/>
  <c r="BH138" i="1" s="1"/>
  <c r="BO841" i="3"/>
  <c r="BQ840" i="3"/>
  <c r="BO1622" i="1"/>
  <c r="BQ1621" i="1"/>
  <c r="AF57" i="1"/>
  <c r="AF58" i="1" s="1"/>
  <c r="T57" i="1"/>
  <c r="U57" i="1" s="1"/>
  <c r="S59" i="1"/>
  <c r="AE59" i="1" s="1"/>
  <c r="AF448" i="3"/>
  <c r="T447" i="3"/>
  <c r="AE449" i="3"/>
  <c r="R450" i="3"/>
  <c r="S450" i="3" s="1"/>
  <c r="AR842" i="3"/>
  <c r="AS843" i="3"/>
  <c r="R60" i="1"/>
  <c r="AS839" i="1"/>
  <c r="AR838" i="1"/>
  <c r="BR840" i="3" l="1"/>
  <c r="AU840" i="3"/>
  <c r="AV840" i="3" s="1"/>
  <c r="BG73" i="3"/>
  <c r="AW839" i="3"/>
  <c r="AT839" i="3"/>
  <c r="AT840" i="3" s="1"/>
  <c r="BF73" i="3"/>
  <c r="AW838" i="3"/>
  <c r="BR1621" i="1"/>
  <c r="AU1621" i="1"/>
  <c r="AV1621" i="1" s="1"/>
  <c r="BI138" i="1" s="1"/>
  <c r="BQ841" i="3"/>
  <c r="BO842" i="3"/>
  <c r="BO1623" i="1"/>
  <c r="BQ1622" i="1"/>
  <c r="T58" i="1"/>
  <c r="U58" i="1" s="1"/>
  <c r="AF59" i="1"/>
  <c r="S60" i="1"/>
  <c r="AE60" i="1" s="1"/>
  <c r="AF449" i="3"/>
  <c r="T448" i="3"/>
  <c r="AS844" i="3"/>
  <c r="AR843" i="3"/>
  <c r="AE450" i="3"/>
  <c r="R451" i="3"/>
  <c r="S451" i="3" s="1"/>
  <c r="R61" i="1"/>
  <c r="AS840" i="1"/>
  <c r="AR839" i="1"/>
  <c r="BR841" i="3" l="1"/>
  <c r="AU841" i="3"/>
  <c r="AV841" i="3" s="1"/>
  <c r="BH73" i="3"/>
  <c r="AW840" i="3"/>
  <c r="BR1622" i="1"/>
  <c r="AU1622" i="1"/>
  <c r="AV1622" i="1" s="1"/>
  <c r="BJ138" i="1" s="1"/>
  <c r="BO843" i="3"/>
  <c r="BQ842" i="3"/>
  <c r="BO1624" i="1"/>
  <c r="BQ1623" i="1"/>
  <c r="T59" i="1"/>
  <c r="U59" i="1" s="1"/>
  <c r="AF60" i="1"/>
  <c r="S61" i="1"/>
  <c r="AE61" i="1" s="1"/>
  <c r="AF450" i="3"/>
  <c r="T449" i="3"/>
  <c r="AR844" i="3"/>
  <c r="AS845" i="3"/>
  <c r="AE451" i="3"/>
  <c r="R452" i="3"/>
  <c r="S452" i="3" s="1"/>
  <c r="R62" i="1"/>
  <c r="AS841" i="1"/>
  <c r="AR840" i="1"/>
  <c r="AT841" i="3" l="1"/>
  <c r="BR842" i="3"/>
  <c r="AU842" i="3"/>
  <c r="BI73" i="3"/>
  <c r="AW841" i="3"/>
  <c r="BR1623" i="1"/>
  <c r="AU1623" i="1"/>
  <c r="AV1623" i="1" s="1"/>
  <c r="BK138" i="1" s="1"/>
  <c r="BL138" i="1" s="1"/>
  <c r="BQ843" i="3"/>
  <c r="BO844" i="3"/>
  <c r="BO1625" i="1"/>
  <c r="BQ1624" i="1"/>
  <c r="AF61" i="1"/>
  <c r="T60" i="1"/>
  <c r="U60" i="1" s="1"/>
  <c r="S62" i="1"/>
  <c r="AE62" i="1" s="1"/>
  <c r="AF451" i="3"/>
  <c r="T450" i="3"/>
  <c r="AR845" i="3"/>
  <c r="AS846" i="3"/>
  <c r="R453" i="3"/>
  <c r="S453" i="3" s="1"/>
  <c r="AE452" i="3"/>
  <c r="R63" i="1"/>
  <c r="AS842" i="1"/>
  <c r="AR841" i="1"/>
  <c r="AT842" i="3" l="1"/>
  <c r="AV842" i="3"/>
  <c r="BR843" i="3"/>
  <c r="AU843" i="3"/>
  <c r="AV843" i="3" s="1"/>
  <c r="BR1624" i="1"/>
  <c r="AU1624" i="1"/>
  <c r="AV1624" i="1" s="1"/>
  <c r="AZ139" i="1" s="1"/>
  <c r="BO845" i="3"/>
  <c r="BQ844" i="3"/>
  <c r="T61" i="1"/>
  <c r="U61" i="1" s="1"/>
  <c r="BO1626" i="1"/>
  <c r="BQ1625" i="1"/>
  <c r="AF62" i="1"/>
  <c r="S63" i="1"/>
  <c r="AE63" i="1" s="1"/>
  <c r="AF452" i="3"/>
  <c r="T451" i="3"/>
  <c r="AE453" i="3"/>
  <c r="R454" i="3"/>
  <c r="S454" i="3" s="1"/>
  <c r="AS847" i="3"/>
  <c r="AR846" i="3"/>
  <c r="R64" i="1"/>
  <c r="AS843" i="1"/>
  <c r="AR842" i="1"/>
  <c r="BR844" i="3" l="1"/>
  <c r="AU844" i="3"/>
  <c r="AV844" i="3" s="1"/>
  <c r="BK73" i="3"/>
  <c r="AW843" i="3"/>
  <c r="BJ73" i="3"/>
  <c r="AW842" i="3"/>
  <c r="AT843" i="3"/>
  <c r="AT844" i="3" s="1"/>
  <c r="BR1625" i="1"/>
  <c r="AU1625" i="1"/>
  <c r="AV1625" i="1" s="1"/>
  <c r="BA139" i="1" s="1"/>
  <c r="BQ845" i="3"/>
  <c r="BO846" i="3"/>
  <c r="BO1627" i="1"/>
  <c r="BQ1626" i="1"/>
  <c r="T62" i="1"/>
  <c r="U62" i="1" s="1"/>
  <c r="AF63" i="1"/>
  <c r="S64" i="1"/>
  <c r="AE64" i="1" s="1"/>
  <c r="AF453" i="3"/>
  <c r="T452" i="3"/>
  <c r="R455" i="3"/>
  <c r="S455" i="3" s="1"/>
  <c r="AE454" i="3"/>
  <c r="AR847" i="3"/>
  <c r="AS848" i="3"/>
  <c r="R65" i="1"/>
  <c r="AS844" i="1"/>
  <c r="AR843" i="1"/>
  <c r="BL73" i="3" l="1"/>
  <c r="BR845" i="3"/>
  <c r="AU845" i="3"/>
  <c r="AV845" i="3" s="1"/>
  <c r="BM73" i="3"/>
  <c r="AP74" i="3" s="1"/>
  <c r="AZ74" i="3"/>
  <c r="AW844" i="3"/>
  <c r="BR1626" i="1"/>
  <c r="AU1626" i="1"/>
  <c r="AV1626" i="1" s="1"/>
  <c r="BB139" i="1" s="1"/>
  <c r="BO847" i="3"/>
  <c r="BQ846" i="3"/>
  <c r="T63" i="1"/>
  <c r="U63" i="1" s="1"/>
  <c r="BO1628" i="1"/>
  <c r="BQ1627" i="1"/>
  <c r="AF64" i="1"/>
  <c r="S65" i="1"/>
  <c r="AE65" i="1" s="1"/>
  <c r="AF454" i="3"/>
  <c r="T453" i="3"/>
  <c r="AE455" i="3"/>
  <c r="R456" i="3"/>
  <c r="S456" i="3" s="1"/>
  <c r="AR848" i="3"/>
  <c r="AS849" i="3"/>
  <c r="R66" i="1"/>
  <c r="AS845" i="1"/>
  <c r="AR844" i="1"/>
  <c r="AT845" i="3" l="1"/>
  <c r="BR846" i="3"/>
  <c r="AU846" i="3"/>
  <c r="BA74" i="3"/>
  <c r="AW845" i="3"/>
  <c r="BR1627" i="1"/>
  <c r="AU1627" i="1"/>
  <c r="AV1627" i="1" s="1"/>
  <c r="BC139" i="1" s="1"/>
  <c r="BQ847" i="3"/>
  <c r="BO848" i="3"/>
  <c r="BO1629" i="1"/>
  <c r="BQ1628" i="1"/>
  <c r="T64" i="1"/>
  <c r="U64" i="1" s="1"/>
  <c r="AF65" i="1"/>
  <c r="S66" i="1"/>
  <c r="AE66" i="1" s="1"/>
  <c r="AF455" i="3"/>
  <c r="T454" i="3"/>
  <c r="R457" i="3"/>
  <c r="S457" i="3" s="1"/>
  <c r="AE456" i="3"/>
  <c r="AR849" i="3"/>
  <c r="AS850" i="3"/>
  <c r="R67" i="1"/>
  <c r="AS846" i="1"/>
  <c r="AR845" i="1"/>
  <c r="AV846" i="3" l="1"/>
  <c r="AT846" i="3"/>
  <c r="AT847" i="3" s="1"/>
  <c r="BR847" i="3"/>
  <c r="AU847" i="3"/>
  <c r="AV847" i="3" s="1"/>
  <c r="BR1628" i="1"/>
  <c r="AU1628" i="1"/>
  <c r="AV1628" i="1" s="1"/>
  <c r="BD139" i="1" s="1"/>
  <c r="BQ848" i="3"/>
  <c r="BO849" i="3"/>
  <c r="T65" i="1"/>
  <c r="U65" i="1" s="1"/>
  <c r="BO1630" i="1"/>
  <c r="BQ1629" i="1"/>
  <c r="S67" i="1"/>
  <c r="AE67" i="1" s="1"/>
  <c r="AF66" i="1"/>
  <c r="AF456" i="3"/>
  <c r="T455" i="3"/>
  <c r="AR850" i="3"/>
  <c r="AS851" i="3"/>
  <c r="AE457" i="3"/>
  <c r="R458" i="3"/>
  <c r="S458" i="3" s="1"/>
  <c r="R68" i="1"/>
  <c r="AS847" i="1"/>
  <c r="AR846" i="1"/>
  <c r="BR848" i="3" l="1"/>
  <c r="AU848" i="3"/>
  <c r="BC74" i="3"/>
  <c r="AW847" i="3"/>
  <c r="BB74" i="3"/>
  <c r="AW846" i="3"/>
  <c r="BR1629" i="1"/>
  <c r="AU1629" i="1"/>
  <c r="AV1629" i="1" s="1"/>
  <c r="BE139" i="1" s="1"/>
  <c r="BQ849" i="3"/>
  <c r="BO850" i="3"/>
  <c r="BO1631" i="1"/>
  <c r="BQ1630" i="1"/>
  <c r="T66" i="1"/>
  <c r="U66" i="1" s="1"/>
  <c r="S68" i="1"/>
  <c r="AE68" i="1" s="1"/>
  <c r="AF67" i="1"/>
  <c r="AF457" i="3"/>
  <c r="T456" i="3"/>
  <c r="AE458" i="3"/>
  <c r="R459" i="3"/>
  <c r="S459" i="3" s="1"/>
  <c r="AR851" i="3"/>
  <c r="AS852" i="3"/>
  <c r="R69" i="1"/>
  <c r="AS848" i="1"/>
  <c r="AR847" i="1"/>
  <c r="BR849" i="3" l="1"/>
  <c r="AU849" i="3"/>
  <c r="AV849" i="3" s="1"/>
  <c r="AV848" i="3"/>
  <c r="AT848" i="3"/>
  <c r="BR1630" i="1"/>
  <c r="AU1630" i="1"/>
  <c r="AV1630" i="1" s="1"/>
  <c r="BF139" i="1" s="1"/>
  <c r="BQ850" i="3"/>
  <c r="BO851" i="3"/>
  <c r="T67" i="1"/>
  <c r="U67" i="1" s="1"/>
  <c r="BO1632" i="1"/>
  <c r="BQ1631" i="1"/>
  <c r="S69" i="1"/>
  <c r="T68" i="1" s="1"/>
  <c r="AF68" i="1"/>
  <c r="AF458" i="3"/>
  <c r="T457" i="3"/>
  <c r="AS853" i="3"/>
  <c r="AR852" i="3"/>
  <c r="AE459" i="3"/>
  <c r="R460" i="3"/>
  <c r="S460" i="3" s="1"/>
  <c r="R70" i="1"/>
  <c r="AS849" i="1"/>
  <c r="AR848" i="1"/>
  <c r="BR850" i="3" l="1"/>
  <c r="AU850" i="3"/>
  <c r="AV850" i="3" s="1"/>
  <c r="AT849" i="3"/>
  <c r="BD74" i="3"/>
  <c r="AW848" i="3"/>
  <c r="BE74" i="3"/>
  <c r="AW849" i="3"/>
  <c r="BR1631" i="1"/>
  <c r="AU1631" i="1"/>
  <c r="AV1631" i="1" s="1"/>
  <c r="BG139" i="1" s="1"/>
  <c r="S70" i="1"/>
  <c r="AE70" i="1" s="1"/>
  <c r="BQ851" i="3"/>
  <c r="BO852" i="3"/>
  <c r="U68" i="1"/>
  <c r="BO1633" i="1"/>
  <c r="BQ1632" i="1"/>
  <c r="AE69" i="1"/>
  <c r="AF69" i="1" s="1"/>
  <c r="AF459" i="3"/>
  <c r="T458" i="3"/>
  <c r="AE460" i="3"/>
  <c r="R461" i="3"/>
  <c r="S461" i="3" s="1"/>
  <c r="AR853" i="3"/>
  <c r="AS854" i="3"/>
  <c r="R71" i="1"/>
  <c r="AS850" i="1"/>
  <c r="AR849" i="1"/>
  <c r="BR851" i="3" l="1"/>
  <c r="AU851" i="3"/>
  <c r="AV851" i="3" s="1"/>
  <c r="AT850" i="3"/>
  <c r="AW850" i="3"/>
  <c r="BF74" i="3"/>
  <c r="BR1632" i="1"/>
  <c r="AU1632" i="1"/>
  <c r="AV1632" i="1" s="1"/>
  <c r="BH139" i="1" s="1"/>
  <c r="T69" i="1"/>
  <c r="U69" i="1" s="1"/>
  <c r="S71" i="1"/>
  <c r="AE71" i="1" s="1"/>
  <c r="BQ852" i="3"/>
  <c r="BO853" i="3"/>
  <c r="BO1634" i="1"/>
  <c r="BQ1633" i="1"/>
  <c r="AF70" i="1"/>
  <c r="AF460" i="3"/>
  <c r="T459" i="3"/>
  <c r="AE461" i="3"/>
  <c r="R462" i="3"/>
  <c r="S462" i="3" s="1"/>
  <c r="AS855" i="3"/>
  <c r="AR854" i="3"/>
  <c r="R72" i="1"/>
  <c r="AS851" i="1"/>
  <c r="AR850" i="1"/>
  <c r="T70" i="1" l="1"/>
  <c r="U70" i="1" s="1"/>
  <c r="AT851" i="3"/>
  <c r="BG74" i="3"/>
  <c r="AW851" i="3"/>
  <c r="BR852" i="3"/>
  <c r="AU852" i="3"/>
  <c r="BR1633" i="1"/>
  <c r="AU1633" i="1"/>
  <c r="AV1633" i="1" s="1"/>
  <c r="BI139" i="1" s="1"/>
  <c r="S72" i="1"/>
  <c r="AE72" i="1" s="1"/>
  <c r="BQ853" i="3"/>
  <c r="BO854" i="3"/>
  <c r="BQ1634" i="1"/>
  <c r="BO1635" i="1"/>
  <c r="AF71" i="1"/>
  <c r="AF461" i="3"/>
  <c r="T460" i="3"/>
  <c r="AE462" i="3"/>
  <c r="R463" i="3"/>
  <c r="S463" i="3" s="1"/>
  <c r="AR855" i="3"/>
  <c r="AS856" i="3"/>
  <c r="R73" i="1"/>
  <c r="AS852" i="1"/>
  <c r="AR851" i="1"/>
  <c r="S73" i="1" l="1"/>
  <c r="AE73" i="1" s="1"/>
  <c r="T71" i="1"/>
  <c r="U71" i="1" s="1"/>
  <c r="AV852" i="3"/>
  <c r="AT852" i="3"/>
  <c r="BR853" i="3"/>
  <c r="AU853" i="3"/>
  <c r="AV853" i="3" s="1"/>
  <c r="BR1634" i="1"/>
  <c r="AU1634" i="1"/>
  <c r="AV1634" i="1" s="1"/>
  <c r="BJ139" i="1" s="1"/>
  <c r="BO855" i="3"/>
  <c r="BQ854" i="3"/>
  <c r="BQ1635" i="1"/>
  <c r="BO1636" i="1"/>
  <c r="AF72" i="1"/>
  <c r="AF462" i="3"/>
  <c r="T461" i="3"/>
  <c r="AS857" i="3"/>
  <c r="AR856" i="3"/>
  <c r="AE463" i="3"/>
  <c r="R464" i="3"/>
  <c r="S464" i="3" s="1"/>
  <c r="R74" i="1"/>
  <c r="AS853" i="1"/>
  <c r="AR852" i="1"/>
  <c r="S74" i="1" l="1"/>
  <c r="T73" i="1" s="1"/>
  <c r="U73" i="1" s="1"/>
  <c r="T72" i="1"/>
  <c r="U72" i="1" s="1"/>
  <c r="BR854" i="3"/>
  <c r="AU854" i="3"/>
  <c r="AV854" i="3" s="1"/>
  <c r="BI74" i="3"/>
  <c r="AW853" i="3"/>
  <c r="AT853" i="3"/>
  <c r="AT854" i="3" s="1"/>
  <c r="BH74" i="3"/>
  <c r="AW852" i="3"/>
  <c r="BR1635" i="1"/>
  <c r="AU1635" i="1"/>
  <c r="AV1635" i="1" s="1"/>
  <c r="BK139" i="1" s="1"/>
  <c r="BL139" i="1" s="1"/>
  <c r="BQ855" i="3"/>
  <c r="BO856" i="3"/>
  <c r="BQ1636" i="1"/>
  <c r="BO1637" i="1"/>
  <c r="AF73" i="1"/>
  <c r="AF463" i="3"/>
  <c r="T462" i="3"/>
  <c r="AE464" i="3"/>
  <c r="R465" i="3"/>
  <c r="S465" i="3" s="1"/>
  <c r="AR857" i="3"/>
  <c r="AS858" i="3"/>
  <c r="R75" i="1"/>
  <c r="S75" i="1" s="1"/>
  <c r="AS854" i="1"/>
  <c r="AR853" i="1"/>
  <c r="AE74" i="1" l="1"/>
  <c r="AF74" i="1" s="1"/>
  <c r="BR855" i="3"/>
  <c r="AU855" i="3"/>
  <c r="AV855" i="3" s="1"/>
  <c r="BJ74" i="3"/>
  <c r="AW854" i="3"/>
  <c r="BR1636" i="1"/>
  <c r="AU1636" i="1"/>
  <c r="AV1636" i="1" s="1"/>
  <c r="AZ140" i="1" s="1"/>
  <c r="BO857" i="3"/>
  <c r="BQ856" i="3"/>
  <c r="BO1638" i="1"/>
  <c r="BQ1637" i="1"/>
  <c r="AF464" i="3"/>
  <c r="T463" i="3"/>
  <c r="AE75" i="1"/>
  <c r="T74" i="1"/>
  <c r="U74" i="1" s="1"/>
  <c r="AE465" i="3"/>
  <c r="R466" i="3"/>
  <c r="S466" i="3" s="1"/>
  <c r="AR858" i="3"/>
  <c r="AS859" i="3"/>
  <c r="R76" i="1"/>
  <c r="S76" i="1" s="1"/>
  <c r="AS855" i="1"/>
  <c r="AR854" i="1"/>
  <c r="BK74" i="3" l="1"/>
  <c r="BL74" i="3" s="1"/>
  <c r="AW855" i="3"/>
  <c r="BR856" i="3"/>
  <c r="AU856" i="3"/>
  <c r="AT855" i="3"/>
  <c r="BR1637" i="1"/>
  <c r="AU1637" i="1"/>
  <c r="AV1637" i="1" s="1"/>
  <c r="BA140" i="1" s="1"/>
  <c r="BQ857" i="3"/>
  <c r="BO858" i="3"/>
  <c r="BQ1638" i="1"/>
  <c r="BO1639" i="1"/>
  <c r="AF75" i="1"/>
  <c r="AF465" i="3"/>
  <c r="T464" i="3"/>
  <c r="AE76" i="1"/>
  <c r="T75" i="1"/>
  <c r="U75" i="1" s="1"/>
  <c r="AE466" i="3"/>
  <c r="R467" i="3"/>
  <c r="S467" i="3" s="1"/>
  <c r="AS860" i="3"/>
  <c r="AR859" i="3"/>
  <c r="R77" i="1"/>
  <c r="S77" i="1" s="1"/>
  <c r="AS856" i="1"/>
  <c r="AR855" i="1"/>
  <c r="BM74" i="3" l="1"/>
  <c r="AP75" i="3" s="1"/>
  <c r="AT856" i="3"/>
  <c r="AV856" i="3"/>
  <c r="BR857" i="3"/>
  <c r="AU857" i="3"/>
  <c r="AV857" i="3" s="1"/>
  <c r="BR1638" i="1"/>
  <c r="AU1638" i="1"/>
  <c r="AV1638" i="1" s="1"/>
  <c r="BB140" i="1" s="1"/>
  <c r="BO859" i="3"/>
  <c r="BQ858" i="3"/>
  <c r="BO1640" i="1"/>
  <c r="BQ1639" i="1"/>
  <c r="AF76" i="1"/>
  <c r="AF466" i="3"/>
  <c r="T465" i="3"/>
  <c r="AE77" i="1"/>
  <c r="T76" i="1"/>
  <c r="U76" i="1" s="1"/>
  <c r="AE467" i="3"/>
  <c r="R468" i="3"/>
  <c r="S468" i="3" s="1"/>
  <c r="AS861" i="3"/>
  <c r="AR860" i="3"/>
  <c r="R78" i="1"/>
  <c r="S78" i="1" s="1"/>
  <c r="AS857" i="1"/>
  <c r="AR856" i="1"/>
  <c r="BR858" i="3" l="1"/>
  <c r="AU858" i="3"/>
  <c r="BA75" i="3"/>
  <c r="AW857" i="3"/>
  <c r="AZ75" i="3"/>
  <c r="AW856" i="3"/>
  <c r="AT857" i="3"/>
  <c r="BR1639" i="1"/>
  <c r="AU1639" i="1"/>
  <c r="AV1639" i="1" s="1"/>
  <c r="BC140" i="1" s="1"/>
  <c r="BQ859" i="3"/>
  <c r="BO860" i="3"/>
  <c r="BQ1640" i="1"/>
  <c r="BO1641" i="1"/>
  <c r="AF77" i="1"/>
  <c r="AF467" i="3"/>
  <c r="T466" i="3"/>
  <c r="AE78" i="1"/>
  <c r="T77" i="1"/>
  <c r="U77" i="1" s="1"/>
  <c r="AR861" i="3"/>
  <c r="AS862" i="3"/>
  <c r="AE468" i="3"/>
  <c r="R469" i="3"/>
  <c r="S469" i="3" s="1"/>
  <c r="R79" i="1"/>
  <c r="S79" i="1" s="1"/>
  <c r="AS858" i="1"/>
  <c r="AR857" i="1"/>
  <c r="BR859" i="3" l="1"/>
  <c r="AU859" i="3"/>
  <c r="AV859" i="3" s="1"/>
  <c r="AT858" i="3"/>
  <c r="AV858" i="3"/>
  <c r="BR1640" i="1"/>
  <c r="AU1640" i="1"/>
  <c r="AV1640" i="1" s="1"/>
  <c r="BD140" i="1" s="1"/>
  <c r="BO861" i="3"/>
  <c r="BQ860" i="3"/>
  <c r="BO1642" i="1"/>
  <c r="BQ1641" i="1"/>
  <c r="AF78" i="1"/>
  <c r="AF468" i="3"/>
  <c r="T467" i="3"/>
  <c r="AE79" i="1"/>
  <c r="T78" i="1"/>
  <c r="U78" i="1" s="1"/>
  <c r="AE469" i="3"/>
  <c r="R470" i="3"/>
  <c r="S470" i="3" s="1"/>
  <c r="AR862" i="3"/>
  <c r="AS863" i="3"/>
  <c r="R80" i="1"/>
  <c r="S80" i="1" s="1"/>
  <c r="AS859" i="1"/>
  <c r="AR858" i="1"/>
  <c r="AT859" i="3" l="1"/>
  <c r="BC75" i="3"/>
  <c r="AW859" i="3"/>
  <c r="BR860" i="3"/>
  <c r="AU860" i="3"/>
  <c r="AV860" i="3" s="1"/>
  <c r="BB75" i="3"/>
  <c r="AW858" i="3"/>
  <c r="BR1641" i="1"/>
  <c r="AU1641" i="1"/>
  <c r="AV1641" i="1" s="1"/>
  <c r="BE140" i="1" s="1"/>
  <c r="BQ861" i="3"/>
  <c r="BO862" i="3"/>
  <c r="BQ1642" i="1"/>
  <c r="BO1643" i="1"/>
  <c r="AF79" i="1"/>
  <c r="AF469" i="3"/>
  <c r="T468" i="3"/>
  <c r="AE80" i="1"/>
  <c r="T79" i="1"/>
  <c r="U79" i="1" s="1"/>
  <c r="AR863" i="3"/>
  <c r="AS864" i="3"/>
  <c r="AE470" i="3"/>
  <c r="R471" i="3"/>
  <c r="S471" i="3" s="1"/>
  <c r="R81" i="1"/>
  <c r="S81" i="1" s="1"/>
  <c r="AS860" i="1"/>
  <c r="AR859" i="1"/>
  <c r="BR861" i="3" l="1"/>
  <c r="AU861" i="3"/>
  <c r="AV861" i="3" s="1"/>
  <c r="BD75" i="3"/>
  <c r="AW860" i="3"/>
  <c r="AT860" i="3"/>
  <c r="AT861" i="3" s="1"/>
  <c r="BR1642" i="1"/>
  <c r="AU1642" i="1"/>
  <c r="AV1642" i="1" s="1"/>
  <c r="BF140" i="1" s="1"/>
  <c r="BO863" i="3"/>
  <c r="BQ862" i="3"/>
  <c r="BQ1643" i="1"/>
  <c r="BO1644" i="1"/>
  <c r="AF80" i="1"/>
  <c r="AF470" i="3"/>
  <c r="T469" i="3"/>
  <c r="AE81" i="1"/>
  <c r="T80" i="1"/>
  <c r="U80" i="1" s="1"/>
  <c r="AS865" i="3"/>
  <c r="AR864" i="3"/>
  <c r="AE471" i="3"/>
  <c r="R472" i="3"/>
  <c r="S472" i="3" s="1"/>
  <c r="R82" i="1"/>
  <c r="S82" i="1" s="1"/>
  <c r="AS861" i="1"/>
  <c r="AR860" i="1"/>
  <c r="BR862" i="3" l="1"/>
  <c r="AU862" i="3"/>
  <c r="BE75" i="3"/>
  <c r="AW861" i="3"/>
  <c r="BR1643" i="1"/>
  <c r="AU1643" i="1"/>
  <c r="AV1643" i="1" s="1"/>
  <c r="BG140" i="1" s="1"/>
  <c r="BQ863" i="3"/>
  <c r="BO864" i="3"/>
  <c r="BQ1644" i="1"/>
  <c r="BO1645" i="1"/>
  <c r="AF81" i="1"/>
  <c r="AF471" i="3"/>
  <c r="T470" i="3"/>
  <c r="AE82" i="1"/>
  <c r="T81" i="1"/>
  <c r="U81" i="1" s="1"/>
  <c r="AR865" i="3"/>
  <c r="AS866" i="3"/>
  <c r="AE472" i="3"/>
  <c r="R473" i="3"/>
  <c r="S473" i="3" s="1"/>
  <c r="R83" i="1"/>
  <c r="S83" i="1" s="1"/>
  <c r="AS862" i="1"/>
  <c r="AR861" i="1"/>
  <c r="BR863" i="3" l="1"/>
  <c r="AU863" i="3"/>
  <c r="AV863" i="3" s="1"/>
  <c r="AV862" i="3"/>
  <c r="AT862" i="3"/>
  <c r="AT863" i="3" s="1"/>
  <c r="BR1644" i="1"/>
  <c r="AU1644" i="1"/>
  <c r="AV1644" i="1" s="1"/>
  <c r="BH140" i="1" s="1"/>
  <c r="BQ864" i="3"/>
  <c r="BO865" i="3"/>
  <c r="BO1646" i="1"/>
  <c r="BQ1645" i="1"/>
  <c r="AF82" i="1"/>
  <c r="AF472" i="3"/>
  <c r="T471" i="3"/>
  <c r="AE83" i="1"/>
  <c r="T82" i="1"/>
  <c r="U82" i="1" s="1"/>
  <c r="AR866" i="3"/>
  <c r="AS867" i="3"/>
  <c r="AE473" i="3"/>
  <c r="R474" i="3"/>
  <c r="S474" i="3" s="1"/>
  <c r="R84" i="1"/>
  <c r="S84" i="1" s="1"/>
  <c r="AS863" i="1"/>
  <c r="AR862" i="1"/>
  <c r="BF75" i="3" l="1"/>
  <c r="AW862" i="3"/>
  <c r="AT864" i="3"/>
  <c r="BG75" i="3"/>
  <c r="AW863" i="3"/>
  <c r="BR864" i="3"/>
  <c r="AU864" i="3"/>
  <c r="AV864" i="3" s="1"/>
  <c r="BR1645" i="1"/>
  <c r="AU1645" i="1"/>
  <c r="AV1645" i="1" s="1"/>
  <c r="BI140" i="1" s="1"/>
  <c r="BQ865" i="3"/>
  <c r="BO866" i="3"/>
  <c r="BQ1646" i="1"/>
  <c r="BO1647" i="1"/>
  <c r="AF83" i="1"/>
  <c r="AF473" i="3"/>
  <c r="T472" i="3"/>
  <c r="AE84" i="1"/>
  <c r="T83" i="1"/>
  <c r="U83" i="1" s="1"/>
  <c r="AR867" i="3"/>
  <c r="AS868" i="3"/>
  <c r="AE474" i="3"/>
  <c r="R475" i="3"/>
  <c r="S475" i="3" s="1"/>
  <c r="R85" i="1"/>
  <c r="S85" i="1" s="1"/>
  <c r="AS864" i="1"/>
  <c r="AR863" i="1"/>
  <c r="BR865" i="3" l="1"/>
  <c r="AU865" i="3"/>
  <c r="AV865" i="3" s="1"/>
  <c r="BH75" i="3"/>
  <c r="AW864" i="3"/>
  <c r="BR1646" i="1"/>
  <c r="AU1646" i="1"/>
  <c r="AV1646" i="1" s="1"/>
  <c r="BJ140" i="1" s="1"/>
  <c r="BQ866" i="3"/>
  <c r="BO867" i="3"/>
  <c r="BO1648" i="1"/>
  <c r="BQ1647" i="1"/>
  <c r="AF84" i="1"/>
  <c r="AF474" i="3"/>
  <c r="T473" i="3"/>
  <c r="AE85" i="1"/>
  <c r="T84" i="1"/>
  <c r="U84" i="1" s="1"/>
  <c r="AE475" i="3"/>
  <c r="R476" i="3"/>
  <c r="S476" i="3" s="1"/>
  <c r="AS869" i="3"/>
  <c r="AR868" i="3"/>
  <c r="R86" i="1"/>
  <c r="S86" i="1" s="1"/>
  <c r="AS865" i="1"/>
  <c r="AR864" i="1"/>
  <c r="BI75" i="3" l="1"/>
  <c r="AW865" i="3"/>
  <c r="BR866" i="3"/>
  <c r="AU866" i="3"/>
  <c r="AT865" i="3"/>
  <c r="BR1647" i="1"/>
  <c r="AU1647" i="1"/>
  <c r="AV1647" i="1" s="1"/>
  <c r="BK140" i="1" s="1"/>
  <c r="BL140" i="1" s="1"/>
  <c r="BQ867" i="3"/>
  <c r="BO868" i="3"/>
  <c r="BQ1648" i="1"/>
  <c r="BO1649" i="1"/>
  <c r="AF85" i="1"/>
  <c r="AF475" i="3"/>
  <c r="T474" i="3"/>
  <c r="AE86" i="1"/>
  <c r="T85" i="1"/>
  <c r="U85" i="1" s="1"/>
  <c r="AR869" i="3"/>
  <c r="AS870" i="3"/>
  <c r="AE476" i="3"/>
  <c r="R477" i="3"/>
  <c r="S477" i="3" s="1"/>
  <c r="R87" i="1"/>
  <c r="S87" i="1" s="1"/>
  <c r="AS866" i="1"/>
  <c r="AR865" i="1"/>
  <c r="BR867" i="3" l="1"/>
  <c r="AU867" i="3"/>
  <c r="AV867" i="3" s="1"/>
  <c r="AV866" i="3"/>
  <c r="AT866" i="3"/>
  <c r="AT867" i="3" s="1"/>
  <c r="BR1648" i="1"/>
  <c r="AU1648" i="1"/>
  <c r="AV1648" i="1" s="1"/>
  <c r="AZ141" i="1" s="1"/>
  <c r="BQ868" i="3"/>
  <c r="BO869" i="3"/>
  <c r="BO1650" i="1"/>
  <c r="BQ1649" i="1"/>
  <c r="AF86" i="1"/>
  <c r="AF476" i="3"/>
  <c r="T475" i="3"/>
  <c r="AE87" i="1"/>
  <c r="T86" i="1"/>
  <c r="U86" i="1" s="1"/>
  <c r="AE477" i="3"/>
  <c r="R478" i="3"/>
  <c r="S478" i="3" s="1"/>
  <c r="AR870" i="3"/>
  <c r="AS871" i="3"/>
  <c r="R88" i="1"/>
  <c r="S88" i="1" s="1"/>
  <c r="AS867" i="1"/>
  <c r="AR866" i="1"/>
  <c r="BR868" i="3" l="1"/>
  <c r="AU868" i="3"/>
  <c r="BJ75" i="3"/>
  <c r="AW866" i="3"/>
  <c r="BK75" i="3"/>
  <c r="AW867" i="3"/>
  <c r="BR1649" i="1"/>
  <c r="AU1649" i="1"/>
  <c r="AV1649" i="1" s="1"/>
  <c r="BA141" i="1" s="1"/>
  <c r="BQ869" i="3"/>
  <c r="BO870" i="3"/>
  <c r="BQ1650" i="1"/>
  <c r="BO1651" i="1"/>
  <c r="AF87" i="1"/>
  <c r="AF477" i="3"/>
  <c r="T476" i="3"/>
  <c r="AE88" i="1"/>
  <c r="T87" i="1"/>
  <c r="U87" i="1" s="1"/>
  <c r="AE478" i="3"/>
  <c r="R479" i="3"/>
  <c r="S479" i="3" s="1"/>
  <c r="AS872" i="3"/>
  <c r="AR871" i="3"/>
  <c r="R89" i="1"/>
  <c r="S89" i="1" s="1"/>
  <c r="AS868" i="1"/>
  <c r="AR867" i="1"/>
  <c r="BL75" i="3" l="1"/>
  <c r="BM75" i="3"/>
  <c r="AP76" i="3" s="1"/>
  <c r="AT868" i="3"/>
  <c r="AV868" i="3"/>
  <c r="BR869" i="3"/>
  <c r="AU869" i="3"/>
  <c r="AV869" i="3" s="1"/>
  <c r="BR1650" i="1"/>
  <c r="AU1650" i="1"/>
  <c r="AV1650" i="1" s="1"/>
  <c r="BB141" i="1" s="1"/>
  <c r="BQ870" i="3"/>
  <c r="BO871" i="3"/>
  <c r="BQ1651" i="1"/>
  <c r="BO1652" i="1"/>
  <c r="AF88" i="1"/>
  <c r="AF478" i="3"/>
  <c r="T477" i="3"/>
  <c r="AE89" i="1"/>
  <c r="T88" i="1"/>
  <c r="U88" i="1" s="1"/>
  <c r="AS873" i="3"/>
  <c r="AR872" i="3"/>
  <c r="AE479" i="3"/>
  <c r="R480" i="3"/>
  <c r="S480" i="3" s="1"/>
  <c r="R90" i="1"/>
  <c r="S90" i="1" s="1"/>
  <c r="AS869" i="1"/>
  <c r="AR868" i="1"/>
  <c r="BA76" i="3" l="1"/>
  <c r="AW869" i="3"/>
  <c r="AZ76" i="3"/>
  <c r="AW868" i="3"/>
  <c r="AT869" i="3"/>
  <c r="AT870" i="3" s="1"/>
  <c r="BR870" i="3"/>
  <c r="AU870" i="3"/>
  <c r="AV870" i="3" s="1"/>
  <c r="BR1651" i="1"/>
  <c r="AU1651" i="1"/>
  <c r="AV1651" i="1" s="1"/>
  <c r="BC141" i="1" s="1"/>
  <c r="BQ871" i="3"/>
  <c r="BO872" i="3"/>
  <c r="BQ1652" i="1"/>
  <c r="BO1653" i="1"/>
  <c r="AF89" i="1"/>
  <c r="AF479" i="3"/>
  <c r="T478" i="3"/>
  <c r="AE90" i="1"/>
  <c r="T89" i="1"/>
  <c r="U89" i="1" s="1"/>
  <c r="AR873" i="3"/>
  <c r="AS874" i="3"/>
  <c r="AE480" i="3"/>
  <c r="R481" i="3"/>
  <c r="S481" i="3" s="1"/>
  <c r="R91" i="1"/>
  <c r="S91" i="1" s="1"/>
  <c r="AS870" i="1"/>
  <c r="AR869" i="1"/>
  <c r="AT871" i="3" l="1"/>
  <c r="BR871" i="3"/>
  <c r="AU871" i="3"/>
  <c r="AV871" i="3" s="1"/>
  <c r="BB76" i="3"/>
  <c r="AW870" i="3"/>
  <c r="BR1652" i="1"/>
  <c r="AU1652" i="1"/>
  <c r="AV1652" i="1" s="1"/>
  <c r="BD141" i="1" s="1"/>
  <c r="BO873" i="3"/>
  <c r="BQ872" i="3"/>
  <c r="BO1654" i="1"/>
  <c r="BQ1653" i="1"/>
  <c r="AF90" i="1"/>
  <c r="AF480" i="3"/>
  <c r="T479" i="3"/>
  <c r="AE91" i="1"/>
  <c r="T90" i="1"/>
  <c r="U90" i="1" s="1"/>
  <c r="AE481" i="3"/>
  <c r="R482" i="3"/>
  <c r="S482" i="3" s="1"/>
  <c r="AS875" i="3"/>
  <c r="AR874" i="3"/>
  <c r="R92" i="1"/>
  <c r="S92" i="1" s="1"/>
  <c r="AS871" i="1"/>
  <c r="AR870" i="1"/>
  <c r="BR872" i="3" l="1"/>
  <c r="AU872" i="3"/>
  <c r="BC76" i="3"/>
  <c r="AW871" i="3"/>
  <c r="BR1653" i="1"/>
  <c r="AU1653" i="1"/>
  <c r="AV1653" i="1" s="1"/>
  <c r="BE141" i="1" s="1"/>
  <c r="BQ873" i="3"/>
  <c r="BO874" i="3"/>
  <c r="BQ1654" i="1"/>
  <c r="BO1655" i="1"/>
  <c r="AF91" i="1"/>
  <c r="AF481" i="3"/>
  <c r="T480" i="3"/>
  <c r="AE92" i="1"/>
  <c r="T91" i="1"/>
  <c r="U91" i="1" s="1"/>
  <c r="AR875" i="3"/>
  <c r="AS876" i="3"/>
  <c r="AE482" i="3"/>
  <c r="R483" i="3"/>
  <c r="S483" i="3" s="1"/>
  <c r="R93" i="1"/>
  <c r="S93" i="1" s="1"/>
  <c r="AS872" i="1"/>
  <c r="AR871" i="1"/>
  <c r="AV872" i="3" l="1"/>
  <c r="AT872" i="3"/>
  <c r="BR873" i="3"/>
  <c r="AU873" i="3"/>
  <c r="AV873" i="3" s="1"/>
  <c r="BR1654" i="1"/>
  <c r="AU1654" i="1"/>
  <c r="AV1654" i="1" s="1"/>
  <c r="BF141" i="1" s="1"/>
  <c r="BO875" i="3"/>
  <c r="BQ874" i="3"/>
  <c r="BO1656" i="1"/>
  <c r="BQ1655" i="1"/>
  <c r="AF92" i="1"/>
  <c r="AF482" i="3"/>
  <c r="T481" i="3"/>
  <c r="AE93" i="1"/>
  <c r="T92" i="1"/>
  <c r="U92" i="1" s="1"/>
  <c r="AE483" i="3"/>
  <c r="R484" i="3"/>
  <c r="S484" i="3" s="1"/>
  <c r="AS877" i="3"/>
  <c r="AR876" i="3"/>
  <c r="R94" i="1"/>
  <c r="S94" i="1" s="1"/>
  <c r="AS873" i="1"/>
  <c r="AR872" i="1"/>
  <c r="BE76" i="3" l="1"/>
  <c r="AW873" i="3"/>
  <c r="AT873" i="3"/>
  <c r="BR874" i="3"/>
  <c r="AU874" i="3"/>
  <c r="BD76" i="3"/>
  <c r="AW872" i="3"/>
  <c r="BR1655" i="1"/>
  <c r="AU1655" i="1"/>
  <c r="AV1655" i="1" s="1"/>
  <c r="BG141" i="1" s="1"/>
  <c r="BQ875" i="3"/>
  <c r="BO876" i="3"/>
  <c r="BQ1656" i="1"/>
  <c r="BO1657" i="1"/>
  <c r="AF93" i="1"/>
  <c r="AF483" i="3"/>
  <c r="T482" i="3"/>
  <c r="AE94" i="1"/>
  <c r="T93" i="1"/>
  <c r="U93" i="1" s="1"/>
  <c r="AR877" i="3"/>
  <c r="AS878" i="3"/>
  <c r="AE484" i="3"/>
  <c r="R485" i="3"/>
  <c r="S485" i="3" s="1"/>
  <c r="R95" i="1"/>
  <c r="S95" i="1" s="1"/>
  <c r="AS874" i="1"/>
  <c r="AR873" i="1"/>
  <c r="AT874" i="3" l="1"/>
  <c r="AV874" i="3"/>
  <c r="BR875" i="3"/>
  <c r="AU875" i="3"/>
  <c r="AV875" i="3" s="1"/>
  <c r="BR1656" i="1"/>
  <c r="AU1656" i="1"/>
  <c r="AV1656" i="1" s="1"/>
  <c r="BH141" i="1" s="1"/>
  <c r="BO877" i="3"/>
  <c r="BQ876" i="3"/>
  <c r="BO1658" i="1"/>
  <c r="BQ1657" i="1"/>
  <c r="AF94" i="1"/>
  <c r="AF484" i="3"/>
  <c r="T483" i="3"/>
  <c r="AE95" i="1"/>
  <c r="T94" i="1"/>
  <c r="U94" i="1" s="1"/>
  <c r="AE485" i="3"/>
  <c r="R486" i="3"/>
  <c r="S486" i="3" s="1"/>
  <c r="AR878" i="3"/>
  <c r="AS879" i="3"/>
  <c r="R96" i="1"/>
  <c r="S96" i="1" s="1"/>
  <c r="AS875" i="1"/>
  <c r="AR874" i="1"/>
  <c r="BF76" i="3" l="1"/>
  <c r="AW874" i="3"/>
  <c r="BR876" i="3"/>
  <c r="AU876" i="3"/>
  <c r="AT875" i="3"/>
  <c r="BG76" i="3"/>
  <c r="AW875" i="3"/>
  <c r="BR1657" i="1"/>
  <c r="AU1657" i="1"/>
  <c r="AV1657" i="1" s="1"/>
  <c r="BI141" i="1" s="1"/>
  <c r="BQ877" i="3"/>
  <c r="BO878" i="3"/>
  <c r="BQ1658" i="1"/>
  <c r="BO1659" i="1"/>
  <c r="AF95" i="1"/>
  <c r="AF485" i="3"/>
  <c r="T484" i="3"/>
  <c r="AE96" i="1"/>
  <c r="T95" i="1"/>
  <c r="U95" i="1" s="1"/>
  <c r="AS880" i="3"/>
  <c r="AR879" i="3"/>
  <c r="AE486" i="3"/>
  <c r="R487" i="3"/>
  <c r="S487" i="3" s="1"/>
  <c r="R97" i="1"/>
  <c r="S97" i="1" s="1"/>
  <c r="AS876" i="1"/>
  <c r="AR875" i="1"/>
  <c r="BR877" i="3" l="1"/>
  <c r="AU877" i="3"/>
  <c r="AV877" i="3" s="1"/>
  <c r="AV876" i="3"/>
  <c r="AT876" i="3"/>
  <c r="AT877" i="3" s="1"/>
  <c r="BR1658" i="1"/>
  <c r="AU1658" i="1"/>
  <c r="AV1658" i="1" s="1"/>
  <c r="BJ141" i="1" s="1"/>
  <c r="BO879" i="3"/>
  <c r="BQ878" i="3"/>
  <c r="BQ1659" i="1"/>
  <c r="AU1659" i="1" s="1"/>
  <c r="AV1659" i="1" s="1"/>
  <c r="BK141" i="1" s="1"/>
  <c r="BO1660" i="1"/>
  <c r="AF96" i="1"/>
  <c r="AF486" i="3"/>
  <c r="T485" i="3"/>
  <c r="AE97" i="1"/>
  <c r="T96" i="1"/>
  <c r="U96" i="1" s="1"/>
  <c r="AE487" i="3"/>
  <c r="R488" i="3"/>
  <c r="S488" i="3" s="1"/>
  <c r="AS881" i="3"/>
  <c r="AR880" i="3"/>
  <c r="R98" i="1"/>
  <c r="S98" i="1" s="1"/>
  <c r="AS877" i="1"/>
  <c r="AR876" i="1"/>
  <c r="BL141" i="1" l="1"/>
  <c r="BR878" i="3"/>
  <c r="AU878" i="3"/>
  <c r="BH76" i="3"/>
  <c r="AW876" i="3"/>
  <c r="BI76" i="3"/>
  <c r="AW877" i="3"/>
  <c r="BR1659" i="1"/>
  <c r="BQ879" i="3"/>
  <c r="BO880" i="3"/>
  <c r="BQ1660" i="1"/>
  <c r="BO1661" i="1"/>
  <c r="AF97" i="1"/>
  <c r="AF487" i="3"/>
  <c r="T486" i="3"/>
  <c r="AE98" i="1"/>
  <c r="T97" i="1"/>
  <c r="U97" i="1" s="1"/>
  <c r="AR881" i="3"/>
  <c r="AS882" i="3"/>
  <c r="AE488" i="3"/>
  <c r="R489" i="3"/>
  <c r="S489" i="3" s="1"/>
  <c r="R99" i="1"/>
  <c r="S99" i="1" s="1"/>
  <c r="AS878" i="1"/>
  <c r="AR877" i="1"/>
  <c r="BR879" i="3" l="1"/>
  <c r="AU879" i="3"/>
  <c r="AV879" i="3" s="1"/>
  <c r="AV878" i="3"/>
  <c r="AT878" i="3"/>
  <c r="AT879" i="3" s="1"/>
  <c r="BR1660" i="1"/>
  <c r="AU1660" i="1"/>
  <c r="AV1660" i="1" s="1"/>
  <c r="AZ142" i="1" s="1"/>
  <c r="BO881" i="3"/>
  <c r="BQ880" i="3"/>
  <c r="BO1662" i="1"/>
  <c r="BQ1661" i="1"/>
  <c r="AF98" i="1"/>
  <c r="AF488" i="3"/>
  <c r="T487" i="3"/>
  <c r="AE99" i="1"/>
  <c r="T98" i="1"/>
  <c r="U98" i="1" s="1"/>
  <c r="AE489" i="3"/>
  <c r="R490" i="3"/>
  <c r="S490" i="3" s="1"/>
  <c r="AR882" i="3"/>
  <c r="AS883" i="3"/>
  <c r="R100" i="1"/>
  <c r="S100" i="1" s="1"/>
  <c r="AS879" i="1"/>
  <c r="AR878" i="1"/>
  <c r="BR880" i="3" l="1"/>
  <c r="AU880" i="3"/>
  <c r="AW878" i="3"/>
  <c r="BJ76" i="3"/>
  <c r="BK76" i="3"/>
  <c r="AW879" i="3"/>
  <c r="BR1661" i="1"/>
  <c r="AU1661" i="1"/>
  <c r="AV1661" i="1" s="1"/>
  <c r="BA142" i="1" s="1"/>
  <c r="BQ881" i="3"/>
  <c r="BO882" i="3"/>
  <c r="BQ1662" i="1"/>
  <c r="BO1663" i="1"/>
  <c r="AF99" i="1"/>
  <c r="AF489" i="3"/>
  <c r="T488" i="3"/>
  <c r="AE100" i="1"/>
  <c r="T99" i="1"/>
  <c r="U99" i="1" s="1"/>
  <c r="AE490" i="3"/>
  <c r="R491" i="3"/>
  <c r="S491" i="3" s="1"/>
  <c r="AR883" i="3"/>
  <c r="AS884" i="3"/>
  <c r="R101" i="1"/>
  <c r="S101" i="1" s="1"/>
  <c r="AS880" i="1"/>
  <c r="AR879" i="1"/>
  <c r="BR881" i="3" l="1"/>
  <c r="AU881" i="3"/>
  <c r="AV881" i="3" s="1"/>
  <c r="AV880" i="3"/>
  <c r="AT880" i="3"/>
  <c r="AT881" i="3" s="1"/>
  <c r="BM76" i="3"/>
  <c r="AP77" i="3" s="1"/>
  <c r="BL76" i="3"/>
  <c r="BR1662" i="1"/>
  <c r="AU1662" i="1"/>
  <c r="AV1662" i="1" s="1"/>
  <c r="BB142" i="1" s="1"/>
  <c r="BQ882" i="3"/>
  <c r="BO883" i="3"/>
  <c r="BO1664" i="1"/>
  <c r="BQ1663" i="1"/>
  <c r="AF100" i="1"/>
  <c r="AF490" i="3"/>
  <c r="T489" i="3"/>
  <c r="AE101" i="1"/>
  <c r="T100" i="1"/>
  <c r="U100" i="1" s="1"/>
  <c r="AS885" i="3"/>
  <c r="AR884" i="3"/>
  <c r="AE491" i="3"/>
  <c r="R492" i="3"/>
  <c r="S492" i="3" s="1"/>
  <c r="R102" i="1"/>
  <c r="S102" i="1" s="1"/>
  <c r="AS881" i="1"/>
  <c r="AR880" i="1"/>
  <c r="AZ77" i="3" l="1"/>
  <c r="AW880" i="3"/>
  <c r="AT882" i="3"/>
  <c r="BA77" i="3"/>
  <c r="AW881" i="3"/>
  <c r="BR882" i="3"/>
  <c r="AU882" i="3"/>
  <c r="AV882" i="3" s="1"/>
  <c r="BR1663" i="1"/>
  <c r="AU1663" i="1"/>
  <c r="AV1663" i="1" s="1"/>
  <c r="BC142" i="1" s="1"/>
  <c r="BQ883" i="3"/>
  <c r="BO884" i="3"/>
  <c r="BQ1664" i="1"/>
  <c r="BO1665" i="1"/>
  <c r="AF101" i="1"/>
  <c r="AF491" i="3"/>
  <c r="T490" i="3"/>
  <c r="AE102" i="1"/>
  <c r="T101" i="1"/>
  <c r="U101" i="1" s="1"/>
  <c r="AR885" i="3"/>
  <c r="AS886" i="3"/>
  <c r="AE492" i="3"/>
  <c r="R493" i="3"/>
  <c r="S493" i="3" s="1"/>
  <c r="R103" i="1"/>
  <c r="S103" i="1" s="1"/>
  <c r="AS882" i="1"/>
  <c r="AR881" i="1"/>
  <c r="AW882" i="3" l="1"/>
  <c r="BB77" i="3"/>
  <c r="BR883" i="3"/>
  <c r="AU883" i="3"/>
  <c r="AV883" i="3" s="1"/>
  <c r="BR1664" i="1"/>
  <c r="AU1664" i="1"/>
  <c r="AV1664" i="1" s="1"/>
  <c r="BD142" i="1" s="1"/>
  <c r="BQ884" i="3"/>
  <c r="BO885" i="3"/>
  <c r="BO1666" i="1"/>
  <c r="BQ1665" i="1"/>
  <c r="AF102" i="1"/>
  <c r="AF492" i="3"/>
  <c r="T491" i="3"/>
  <c r="AE103" i="1"/>
  <c r="T102" i="1"/>
  <c r="U102" i="1" s="1"/>
  <c r="AE493" i="3"/>
  <c r="R494" i="3"/>
  <c r="S494" i="3" s="1"/>
  <c r="AS887" i="3"/>
  <c r="AR886" i="3"/>
  <c r="R104" i="1"/>
  <c r="S104" i="1" s="1"/>
  <c r="AS883" i="1"/>
  <c r="AR882" i="1"/>
  <c r="AT883" i="3" l="1"/>
  <c r="BR884" i="3"/>
  <c r="AU884" i="3"/>
  <c r="BC77" i="3"/>
  <c r="AW883" i="3"/>
  <c r="BR1665" i="1"/>
  <c r="AU1665" i="1"/>
  <c r="AV1665" i="1" s="1"/>
  <c r="BE142" i="1" s="1"/>
  <c r="BQ885" i="3"/>
  <c r="BO886" i="3"/>
  <c r="BQ1666" i="1"/>
  <c r="BO1667" i="1"/>
  <c r="AF103" i="1"/>
  <c r="AF493" i="3"/>
  <c r="T492" i="3"/>
  <c r="AE104" i="1"/>
  <c r="T103" i="1"/>
  <c r="U103" i="1" s="1"/>
  <c r="AE494" i="3"/>
  <c r="R495" i="3"/>
  <c r="S495" i="3" s="1"/>
  <c r="AR887" i="3"/>
  <c r="AS888" i="3"/>
  <c r="R105" i="1"/>
  <c r="S105" i="1" s="1"/>
  <c r="AS884" i="1"/>
  <c r="AR883" i="1"/>
  <c r="BR885" i="3" l="1"/>
  <c r="AU885" i="3"/>
  <c r="AV885" i="3" s="1"/>
  <c r="AT884" i="3"/>
  <c r="AT885" i="3" s="1"/>
  <c r="AV884" i="3"/>
  <c r="BR1666" i="1"/>
  <c r="AU1666" i="1"/>
  <c r="AV1666" i="1" s="1"/>
  <c r="BF142" i="1" s="1"/>
  <c r="BO887" i="3"/>
  <c r="BQ886" i="3"/>
  <c r="BQ1667" i="1"/>
  <c r="BO1668" i="1"/>
  <c r="AF104" i="1"/>
  <c r="AF494" i="3"/>
  <c r="T493" i="3"/>
  <c r="AE105" i="1"/>
  <c r="T104" i="1"/>
  <c r="U104" i="1" s="1"/>
  <c r="AE495" i="3"/>
  <c r="R496" i="3"/>
  <c r="S496" i="3" s="1"/>
  <c r="AS889" i="3"/>
  <c r="AR888" i="3"/>
  <c r="R106" i="1"/>
  <c r="S106" i="1" s="1"/>
  <c r="AS885" i="1"/>
  <c r="AR884" i="1"/>
  <c r="BR886" i="3" l="1"/>
  <c r="AU886" i="3"/>
  <c r="BD77" i="3"/>
  <c r="AW884" i="3"/>
  <c r="BE77" i="3"/>
  <c r="AW885" i="3"/>
  <c r="BR1667" i="1"/>
  <c r="AU1667" i="1"/>
  <c r="AV1667" i="1" s="1"/>
  <c r="BG142" i="1" s="1"/>
  <c r="BQ887" i="3"/>
  <c r="BO888" i="3"/>
  <c r="BQ1668" i="1"/>
  <c r="BO1669" i="1"/>
  <c r="AF105" i="1"/>
  <c r="AF495" i="3"/>
  <c r="T494" i="3"/>
  <c r="AE106" i="1"/>
  <c r="T105" i="1"/>
  <c r="U105" i="1" s="1"/>
  <c r="AE496" i="3"/>
  <c r="R497" i="3"/>
  <c r="S497" i="3" s="1"/>
  <c r="AR889" i="3"/>
  <c r="AS890" i="3"/>
  <c r="R107" i="1"/>
  <c r="S107" i="1" s="1"/>
  <c r="AS886" i="1"/>
  <c r="AR885" i="1"/>
  <c r="BR887" i="3" l="1"/>
  <c r="AU887" i="3"/>
  <c r="AV887" i="3" s="1"/>
  <c r="AV886" i="3"/>
  <c r="AT886" i="3"/>
  <c r="BR1668" i="1"/>
  <c r="AU1668" i="1"/>
  <c r="AV1668" i="1" s="1"/>
  <c r="BH142" i="1" s="1"/>
  <c r="BO889" i="3"/>
  <c r="BQ888" i="3"/>
  <c r="BO1670" i="1"/>
  <c r="BQ1669" i="1"/>
  <c r="AF106" i="1"/>
  <c r="AF496" i="3"/>
  <c r="T495" i="3"/>
  <c r="AE107" i="1"/>
  <c r="T106" i="1"/>
  <c r="U106" i="1" s="1"/>
  <c r="AR890" i="3"/>
  <c r="AS891" i="3"/>
  <c r="AE497" i="3"/>
  <c r="R498" i="3"/>
  <c r="S498" i="3" s="1"/>
  <c r="R108" i="1"/>
  <c r="S108" i="1" s="1"/>
  <c r="AS887" i="1"/>
  <c r="AR886" i="1"/>
  <c r="BR888" i="3" l="1"/>
  <c r="AU888" i="3"/>
  <c r="AV888" i="3" s="1"/>
  <c r="AT887" i="3"/>
  <c r="AT888" i="3" s="1"/>
  <c r="BF77" i="3"/>
  <c r="AW886" i="3"/>
  <c r="BG77" i="3"/>
  <c r="AW887" i="3"/>
  <c r="BR1669" i="1"/>
  <c r="AU1669" i="1"/>
  <c r="AV1669" i="1" s="1"/>
  <c r="BI142" i="1" s="1"/>
  <c r="BQ889" i="3"/>
  <c r="BO890" i="3"/>
  <c r="BQ1670" i="1"/>
  <c r="BO1671" i="1"/>
  <c r="AF107" i="1"/>
  <c r="AF497" i="3"/>
  <c r="T496" i="3"/>
  <c r="AE108" i="1"/>
  <c r="T107" i="1"/>
  <c r="U107" i="1" s="1"/>
  <c r="AE498" i="3"/>
  <c r="R499" i="3"/>
  <c r="S499" i="3" s="1"/>
  <c r="AS892" i="3"/>
  <c r="AR891" i="3"/>
  <c r="R109" i="1"/>
  <c r="S109" i="1" s="1"/>
  <c r="AS888" i="1"/>
  <c r="AR887" i="1"/>
  <c r="BR889" i="3" l="1"/>
  <c r="AU889" i="3"/>
  <c r="AV889" i="3" s="1"/>
  <c r="BH77" i="3"/>
  <c r="AW888" i="3"/>
  <c r="BR1670" i="1"/>
  <c r="AU1670" i="1"/>
  <c r="AV1670" i="1" s="1"/>
  <c r="BJ142" i="1" s="1"/>
  <c r="BO891" i="3"/>
  <c r="BQ890" i="3"/>
  <c r="BO1672" i="1"/>
  <c r="BQ1671" i="1"/>
  <c r="AF108" i="1"/>
  <c r="AF498" i="3"/>
  <c r="T497" i="3"/>
  <c r="AE109" i="1"/>
  <c r="T108" i="1"/>
  <c r="U108" i="1" s="1"/>
  <c r="AE499" i="3"/>
  <c r="R500" i="3"/>
  <c r="S500" i="3" s="1"/>
  <c r="AS893" i="3"/>
  <c r="AR892" i="3"/>
  <c r="R110" i="1"/>
  <c r="S110" i="1" s="1"/>
  <c r="AS889" i="1"/>
  <c r="AR888" i="1"/>
  <c r="BI77" i="3" l="1"/>
  <c r="AW889" i="3"/>
  <c r="BR890" i="3"/>
  <c r="AU890" i="3"/>
  <c r="AT889" i="3"/>
  <c r="BR1671" i="1"/>
  <c r="AU1671" i="1"/>
  <c r="AV1671" i="1" s="1"/>
  <c r="BK142" i="1" s="1"/>
  <c r="BL142" i="1" s="1"/>
  <c r="BQ891" i="3"/>
  <c r="BO892" i="3"/>
  <c r="BQ1672" i="1"/>
  <c r="BO1673" i="1"/>
  <c r="AF109" i="1"/>
  <c r="AF499" i="3"/>
  <c r="T498" i="3"/>
  <c r="AE110" i="1"/>
  <c r="T109" i="1"/>
  <c r="U109" i="1" s="1"/>
  <c r="AR893" i="3"/>
  <c r="AS894" i="3"/>
  <c r="AE500" i="3"/>
  <c r="R501" i="3"/>
  <c r="S501" i="3" s="1"/>
  <c r="R111" i="1"/>
  <c r="S111" i="1" s="1"/>
  <c r="AS890" i="1"/>
  <c r="AR889" i="1"/>
  <c r="AV890" i="3" l="1"/>
  <c r="AT890" i="3"/>
  <c r="BR891" i="3"/>
  <c r="AU891" i="3"/>
  <c r="AV891" i="3" s="1"/>
  <c r="BR1672" i="1"/>
  <c r="AU1672" i="1"/>
  <c r="AV1672" i="1" s="1"/>
  <c r="AZ143" i="1" s="1"/>
  <c r="BO893" i="3"/>
  <c r="BQ892" i="3"/>
  <c r="BO1674" i="1"/>
  <c r="BQ1673" i="1"/>
  <c r="AF110" i="1"/>
  <c r="AF500" i="3"/>
  <c r="T499" i="3"/>
  <c r="AE111" i="1"/>
  <c r="T110" i="1"/>
  <c r="U110" i="1" s="1"/>
  <c r="AE501" i="3"/>
  <c r="R502" i="3"/>
  <c r="S502" i="3" s="1"/>
  <c r="AR894" i="3"/>
  <c r="AS895" i="3"/>
  <c r="R112" i="1"/>
  <c r="S112" i="1" s="1"/>
  <c r="AS891" i="1"/>
  <c r="AR890" i="1"/>
  <c r="BK77" i="3" l="1"/>
  <c r="AW891" i="3"/>
  <c r="BR892" i="3"/>
  <c r="AU892" i="3"/>
  <c r="AV892" i="3" s="1"/>
  <c r="AT891" i="3"/>
  <c r="AT892" i="3" s="1"/>
  <c r="BJ77" i="3"/>
  <c r="AW890" i="3"/>
  <c r="BR1673" i="1"/>
  <c r="AU1673" i="1"/>
  <c r="AV1673" i="1" s="1"/>
  <c r="BA143" i="1" s="1"/>
  <c r="BQ893" i="3"/>
  <c r="BO894" i="3"/>
  <c r="BQ1674" i="1"/>
  <c r="BO1675" i="1"/>
  <c r="AF111" i="1"/>
  <c r="AF501" i="3"/>
  <c r="T500" i="3"/>
  <c r="AE112" i="1"/>
  <c r="T111" i="1"/>
  <c r="U111" i="1" s="1"/>
  <c r="AE502" i="3"/>
  <c r="R503" i="3"/>
  <c r="S503" i="3" s="1"/>
  <c r="AR895" i="3"/>
  <c r="AS896" i="3"/>
  <c r="R113" i="1"/>
  <c r="S113" i="1" s="1"/>
  <c r="AS892" i="1"/>
  <c r="AR891" i="1"/>
  <c r="BL77" i="3" l="1"/>
  <c r="AW892" i="3"/>
  <c r="AZ78" i="3"/>
  <c r="BR893" i="3"/>
  <c r="AU893" i="3"/>
  <c r="AV893" i="3" s="1"/>
  <c r="BM77" i="3"/>
  <c r="AP78" i="3" s="1"/>
  <c r="BR1674" i="1"/>
  <c r="AU1674" i="1"/>
  <c r="AV1674" i="1" s="1"/>
  <c r="BB143" i="1" s="1"/>
  <c r="BO895" i="3"/>
  <c r="BQ894" i="3"/>
  <c r="BQ1675" i="1"/>
  <c r="BO1676" i="1"/>
  <c r="AF112" i="1"/>
  <c r="AF502" i="3"/>
  <c r="T501" i="3"/>
  <c r="AE113" i="1"/>
  <c r="T112" i="1"/>
  <c r="U112" i="1" s="1"/>
  <c r="AS897" i="3"/>
  <c r="AR896" i="3"/>
  <c r="AE503" i="3"/>
  <c r="R504" i="3"/>
  <c r="S504" i="3" s="1"/>
  <c r="R114" i="1"/>
  <c r="S114" i="1" s="1"/>
  <c r="AS893" i="1"/>
  <c r="AR892" i="1"/>
  <c r="AT893" i="3" l="1"/>
  <c r="BA78" i="3"/>
  <c r="AW893" i="3"/>
  <c r="BR894" i="3"/>
  <c r="AU894" i="3"/>
  <c r="BR1675" i="1"/>
  <c r="AU1675" i="1"/>
  <c r="AV1675" i="1" s="1"/>
  <c r="BC143" i="1" s="1"/>
  <c r="BQ895" i="3"/>
  <c r="BO896" i="3"/>
  <c r="BQ1676" i="1"/>
  <c r="BO1677" i="1"/>
  <c r="AF113" i="1"/>
  <c r="AF503" i="3"/>
  <c r="T502" i="3"/>
  <c r="AE114" i="1"/>
  <c r="T113" i="1"/>
  <c r="U113" i="1" s="1"/>
  <c r="AR897" i="3"/>
  <c r="AS898" i="3"/>
  <c r="R505" i="3"/>
  <c r="S505" i="3" s="1"/>
  <c r="AE504" i="3"/>
  <c r="R115" i="1"/>
  <c r="S115" i="1" s="1"/>
  <c r="AS894" i="1"/>
  <c r="AR893" i="1"/>
  <c r="BR895" i="3" l="1"/>
  <c r="AU895" i="3"/>
  <c r="AV895" i="3" s="1"/>
  <c r="AV894" i="3"/>
  <c r="AT894" i="3"/>
  <c r="BR1676" i="1"/>
  <c r="AU1676" i="1"/>
  <c r="AV1676" i="1" s="1"/>
  <c r="BD143" i="1" s="1"/>
  <c r="BQ896" i="3"/>
  <c r="BO897" i="3"/>
  <c r="BO1678" i="1"/>
  <c r="BQ1677" i="1"/>
  <c r="AF114" i="1"/>
  <c r="AF504" i="3"/>
  <c r="T503" i="3"/>
  <c r="AE115" i="1"/>
  <c r="T114" i="1"/>
  <c r="U114" i="1" s="1"/>
  <c r="AR898" i="3"/>
  <c r="AS899" i="3"/>
  <c r="AE505" i="3"/>
  <c r="R506" i="3"/>
  <c r="S506" i="3" s="1"/>
  <c r="R116" i="1"/>
  <c r="S116" i="1" s="1"/>
  <c r="AS895" i="1"/>
  <c r="AR894" i="1"/>
  <c r="AT895" i="3" l="1"/>
  <c r="BR896" i="3"/>
  <c r="AU896" i="3"/>
  <c r="BB78" i="3"/>
  <c r="AW894" i="3"/>
  <c r="BC78" i="3"/>
  <c r="AW895" i="3"/>
  <c r="BR1677" i="1"/>
  <c r="AU1677" i="1"/>
  <c r="AV1677" i="1" s="1"/>
  <c r="BE143" i="1" s="1"/>
  <c r="BQ897" i="3"/>
  <c r="BO898" i="3"/>
  <c r="BQ1678" i="1"/>
  <c r="BO1679" i="1"/>
  <c r="AF115" i="1"/>
  <c r="AF505" i="3"/>
  <c r="T504" i="3"/>
  <c r="AE116" i="1"/>
  <c r="T115" i="1"/>
  <c r="U115" i="1" s="1"/>
  <c r="AE506" i="3"/>
  <c r="R507" i="3"/>
  <c r="S507" i="3" s="1"/>
  <c r="AR899" i="3"/>
  <c r="AS900" i="3"/>
  <c r="R117" i="1"/>
  <c r="S117" i="1" s="1"/>
  <c r="AS896" i="1"/>
  <c r="AR895" i="1"/>
  <c r="BR897" i="3" l="1"/>
  <c r="AU897" i="3"/>
  <c r="AV897" i="3" s="1"/>
  <c r="AV896" i="3"/>
  <c r="AT896" i="3"/>
  <c r="AT897" i="3" s="1"/>
  <c r="BR1678" i="1"/>
  <c r="AU1678" i="1"/>
  <c r="AV1678" i="1" s="1"/>
  <c r="BF143" i="1" s="1"/>
  <c r="BQ898" i="3"/>
  <c r="BO899" i="3"/>
  <c r="BO1680" i="1"/>
  <c r="BQ1679" i="1"/>
  <c r="AF116" i="1"/>
  <c r="AF506" i="3"/>
  <c r="T505" i="3"/>
  <c r="AE117" i="1"/>
  <c r="T116" i="1"/>
  <c r="U116" i="1" s="1"/>
  <c r="AE507" i="3"/>
  <c r="R508" i="3"/>
  <c r="S508" i="3" s="1"/>
  <c r="AS901" i="3"/>
  <c r="AR900" i="3"/>
  <c r="R118" i="1"/>
  <c r="S118" i="1" s="1"/>
  <c r="AS897" i="1"/>
  <c r="AR896" i="1"/>
  <c r="BD78" i="3" l="1"/>
  <c r="AW896" i="3"/>
  <c r="BR898" i="3"/>
  <c r="AU898" i="3"/>
  <c r="BE78" i="3"/>
  <c r="AW897" i="3"/>
  <c r="BR1679" i="1"/>
  <c r="AU1679" i="1"/>
  <c r="AV1679" i="1" s="1"/>
  <c r="BG143" i="1" s="1"/>
  <c r="BQ899" i="3"/>
  <c r="BO900" i="3"/>
  <c r="BQ1680" i="1"/>
  <c r="BO1681" i="1"/>
  <c r="AF117" i="1"/>
  <c r="AF507" i="3"/>
  <c r="T506" i="3"/>
  <c r="AE118" i="1"/>
  <c r="T117" i="1"/>
  <c r="U117" i="1" s="1"/>
  <c r="R509" i="3"/>
  <c r="S509" i="3" s="1"/>
  <c r="AE508" i="3"/>
  <c r="AR901" i="3"/>
  <c r="AS902" i="3"/>
  <c r="R119" i="1"/>
  <c r="S119" i="1" s="1"/>
  <c r="AS898" i="1"/>
  <c r="AR897" i="1"/>
  <c r="BR899" i="3" l="1"/>
  <c r="AU899" i="3"/>
  <c r="AV899" i="3" s="1"/>
  <c r="AT898" i="3"/>
  <c r="AT899" i="3" s="1"/>
  <c r="AV898" i="3"/>
  <c r="BR1680" i="1"/>
  <c r="AU1680" i="1"/>
  <c r="AV1680" i="1" s="1"/>
  <c r="BH143" i="1" s="1"/>
  <c r="BQ900" i="3"/>
  <c r="BO901" i="3"/>
  <c r="BO1682" i="1"/>
  <c r="BQ1681" i="1"/>
  <c r="AF118" i="1"/>
  <c r="AF508" i="3"/>
  <c r="T507" i="3"/>
  <c r="AE119" i="1"/>
  <c r="T118" i="1"/>
  <c r="U118" i="1" s="1"/>
  <c r="AR902" i="3"/>
  <c r="AS903" i="3"/>
  <c r="AE509" i="3"/>
  <c r="R510" i="3"/>
  <c r="S510" i="3" s="1"/>
  <c r="R120" i="1"/>
  <c r="S120" i="1" s="1"/>
  <c r="AS899" i="1"/>
  <c r="AR898" i="1"/>
  <c r="BR900" i="3" l="1"/>
  <c r="AU900" i="3"/>
  <c r="BF78" i="3"/>
  <c r="AW898" i="3"/>
  <c r="BG78" i="3"/>
  <c r="AW899" i="3"/>
  <c r="BR1681" i="1"/>
  <c r="AU1681" i="1"/>
  <c r="AV1681" i="1" s="1"/>
  <c r="BI143" i="1" s="1"/>
  <c r="BQ901" i="3"/>
  <c r="BO902" i="3"/>
  <c r="BQ1682" i="1"/>
  <c r="BO1683" i="1"/>
  <c r="AF119" i="1"/>
  <c r="AF509" i="3"/>
  <c r="T508" i="3"/>
  <c r="AE120" i="1"/>
  <c r="T119" i="1"/>
  <c r="U119" i="1" s="1"/>
  <c r="AS904" i="3"/>
  <c r="AR903" i="3"/>
  <c r="AE510" i="3"/>
  <c r="R511" i="3"/>
  <c r="S511" i="3" s="1"/>
  <c r="R121" i="1"/>
  <c r="S121" i="1" s="1"/>
  <c r="AS900" i="1"/>
  <c r="AR899" i="1"/>
  <c r="BR901" i="3" l="1"/>
  <c r="AU901" i="3"/>
  <c r="AV901" i="3" s="1"/>
  <c r="AV900" i="3"/>
  <c r="AT900" i="3"/>
  <c r="AT901" i="3" s="1"/>
  <c r="BR1682" i="1"/>
  <c r="AU1682" i="1"/>
  <c r="AV1682" i="1" s="1"/>
  <c r="BJ143" i="1" s="1"/>
  <c r="BQ902" i="3"/>
  <c r="BO903" i="3"/>
  <c r="BQ1683" i="1"/>
  <c r="BO1684" i="1"/>
  <c r="AF120" i="1"/>
  <c r="U508" i="3"/>
  <c r="AF510" i="3"/>
  <c r="T509" i="3"/>
  <c r="AE121" i="1"/>
  <c r="T120" i="1"/>
  <c r="U120" i="1" s="1"/>
  <c r="AE511" i="3"/>
  <c r="R512" i="3"/>
  <c r="S512" i="3" s="1"/>
  <c r="AS905" i="3"/>
  <c r="AR904" i="3"/>
  <c r="R122" i="1"/>
  <c r="S122" i="1" s="1"/>
  <c r="AS901" i="1"/>
  <c r="AR900" i="1"/>
  <c r="BR902" i="3" l="1"/>
  <c r="AU902" i="3"/>
  <c r="BH78" i="3"/>
  <c r="AW900" i="3"/>
  <c r="BI78" i="3"/>
  <c r="AW901" i="3"/>
  <c r="BR1683" i="1"/>
  <c r="AU1683" i="1"/>
  <c r="AV1683" i="1" s="1"/>
  <c r="BK143" i="1" s="1"/>
  <c r="BL143" i="1" s="1"/>
  <c r="BO904" i="3"/>
  <c r="BQ903" i="3"/>
  <c r="BQ1684" i="1"/>
  <c r="BO1685" i="1"/>
  <c r="AF121" i="1"/>
  <c r="U509" i="3"/>
  <c r="AF511" i="3"/>
  <c r="T510" i="3"/>
  <c r="T121" i="1"/>
  <c r="U121" i="1" s="1"/>
  <c r="AE122" i="1"/>
  <c r="AR905" i="3"/>
  <c r="AS906" i="3"/>
  <c r="R513" i="3"/>
  <c r="S513" i="3" s="1"/>
  <c r="AE512" i="3"/>
  <c r="R123" i="1"/>
  <c r="S123" i="1" s="1"/>
  <c r="AS902" i="1"/>
  <c r="AR901" i="1"/>
  <c r="BR903" i="3" l="1"/>
  <c r="AU903" i="3"/>
  <c r="AV903" i="3" s="1"/>
  <c r="AV902" i="3"/>
  <c r="AT902" i="3"/>
  <c r="AT903" i="3" s="1"/>
  <c r="BR1684" i="1"/>
  <c r="AU1684" i="1"/>
  <c r="AV1684" i="1" s="1"/>
  <c r="AZ144" i="1" s="1"/>
  <c r="BO905" i="3"/>
  <c r="BQ904" i="3"/>
  <c r="BO1686" i="1"/>
  <c r="BQ1685" i="1"/>
  <c r="AF122" i="1"/>
  <c r="U510" i="3"/>
  <c r="AF512" i="3"/>
  <c r="T511" i="3"/>
  <c r="T122" i="1"/>
  <c r="U122" i="1" s="1"/>
  <c r="AE123" i="1"/>
  <c r="R514" i="3"/>
  <c r="S514" i="3" s="1"/>
  <c r="AE513" i="3"/>
  <c r="AS907" i="3"/>
  <c r="AR906" i="3"/>
  <c r="R124" i="1"/>
  <c r="AS903" i="1"/>
  <c r="AR902" i="1"/>
  <c r="BR904" i="3" l="1"/>
  <c r="AU904" i="3"/>
  <c r="AV904" i="3" s="1"/>
  <c r="BJ78" i="3"/>
  <c r="AW902" i="3"/>
  <c r="AT904" i="3"/>
  <c r="BK78" i="3"/>
  <c r="AW903" i="3"/>
  <c r="BR1685" i="1"/>
  <c r="AU1685" i="1"/>
  <c r="AV1685" i="1" s="1"/>
  <c r="BA144" i="1" s="1"/>
  <c r="BQ905" i="3"/>
  <c r="BO906" i="3"/>
  <c r="BQ1686" i="1"/>
  <c r="BO1687" i="1"/>
  <c r="AF123" i="1"/>
  <c r="U511" i="3"/>
  <c r="AF513" i="3"/>
  <c r="T512" i="3"/>
  <c r="S124" i="1"/>
  <c r="AR907" i="3"/>
  <c r="AS908" i="3"/>
  <c r="AE514" i="3"/>
  <c r="R515" i="3"/>
  <c r="S515" i="3" s="1"/>
  <c r="R125" i="1"/>
  <c r="AS904" i="1"/>
  <c r="AR903" i="1"/>
  <c r="BL78" i="3" l="1"/>
  <c r="BR905" i="3"/>
  <c r="AU905" i="3"/>
  <c r="AV905" i="3" s="1"/>
  <c r="BM78" i="3"/>
  <c r="AP79" i="3" s="1"/>
  <c r="AZ79" i="3"/>
  <c r="AW904" i="3"/>
  <c r="BR1686" i="1"/>
  <c r="AU1686" i="1"/>
  <c r="AV1686" i="1" s="1"/>
  <c r="BB144" i="1" s="1"/>
  <c r="BO907" i="3"/>
  <c r="BQ906" i="3"/>
  <c r="BO1688" i="1"/>
  <c r="BQ1687" i="1"/>
  <c r="U512" i="3"/>
  <c r="AF514" i="3"/>
  <c r="T513" i="3"/>
  <c r="T123" i="1"/>
  <c r="U123" i="1" s="1"/>
  <c r="AE124" i="1"/>
  <c r="S125" i="1"/>
  <c r="AS909" i="3"/>
  <c r="AR908" i="3"/>
  <c r="AE515" i="3"/>
  <c r="R516" i="3"/>
  <c r="S516" i="3" s="1"/>
  <c r="R126" i="1"/>
  <c r="AS905" i="1"/>
  <c r="AR904" i="1"/>
  <c r="BA79" i="3" l="1"/>
  <c r="AW905" i="3"/>
  <c r="BR906" i="3"/>
  <c r="AU906" i="3"/>
  <c r="AT905" i="3"/>
  <c r="BR1687" i="1"/>
  <c r="AU1687" i="1"/>
  <c r="AV1687" i="1" s="1"/>
  <c r="BC144" i="1" s="1"/>
  <c r="BO908" i="3"/>
  <c r="BQ907" i="3"/>
  <c r="BQ1688" i="1"/>
  <c r="BO1689" i="1"/>
  <c r="AF124" i="1"/>
  <c r="U513" i="3"/>
  <c r="AF515" i="3"/>
  <c r="T514" i="3"/>
  <c r="T124" i="1"/>
  <c r="U124" i="1" s="1"/>
  <c r="AE125" i="1"/>
  <c r="S126" i="1"/>
  <c r="T125" i="1" s="1"/>
  <c r="R517" i="3"/>
  <c r="S517" i="3" s="1"/>
  <c r="AE516" i="3"/>
  <c r="AR909" i="3"/>
  <c r="AS910" i="3"/>
  <c r="R127" i="1"/>
  <c r="AS906" i="1"/>
  <c r="AR905" i="1"/>
  <c r="AT906" i="3" l="1"/>
  <c r="AV906" i="3"/>
  <c r="BR907" i="3"/>
  <c r="AU907" i="3"/>
  <c r="AV907" i="3" s="1"/>
  <c r="BR1688" i="1"/>
  <c r="AU1688" i="1"/>
  <c r="AV1688" i="1" s="1"/>
  <c r="BD144" i="1" s="1"/>
  <c r="BO909" i="3"/>
  <c r="BQ908" i="3"/>
  <c r="BQ1689" i="1"/>
  <c r="BO1690" i="1"/>
  <c r="AF125" i="1"/>
  <c r="U514" i="3"/>
  <c r="AF516" i="3"/>
  <c r="T515" i="3"/>
  <c r="U125" i="1"/>
  <c r="AE126" i="1"/>
  <c r="S127" i="1"/>
  <c r="AR910" i="3"/>
  <c r="AS911" i="3"/>
  <c r="AE517" i="3"/>
  <c r="R518" i="3"/>
  <c r="S518" i="3" s="1"/>
  <c r="R128" i="1"/>
  <c r="AS907" i="1"/>
  <c r="AR906" i="1"/>
  <c r="BC79" i="3" l="1"/>
  <c r="AW907" i="3"/>
  <c r="BB79" i="3"/>
  <c r="AW906" i="3"/>
  <c r="AT907" i="3"/>
  <c r="AT908" i="3" s="1"/>
  <c r="BR908" i="3"/>
  <c r="AU908" i="3"/>
  <c r="AV908" i="3" s="1"/>
  <c r="BR1689" i="1"/>
  <c r="AU1689" i="1"/>
  <c r="AV1689" i="1" s="1"/>
  <c r="BE144" i="1" s="1"/>
  <c r="BQ909" i="3"/>
  <c r="BO910" i="3"/>
  <c r="BQ1690" i="1"/>
  <c r="BO1691" i="1"/>
  <c r="AF126" i="1"/>
  <c r="U515" i="3"/>
  <c r="AF517" i="3"/>
  <c r="T516" i="3"/>
  <c r="S128" i="1"/>
  <c r="AE128" i="1" s="1"/>
  <c r="AE127" i="1"/>
  <c r="T126" i="1"/>
  <c r="U126" i="1" s="1"/>
  <c r="AS912" i="3"/>
  <c r="AR911" i="3"/>
  <c r="R519" i="3"/>
  <c r="S519" i="3" s="1"/>
  <c r="AE518" i="3"/>
  <c r="R129" i="1"/>
  <c r="AS908" i="1"/>
  <c r="AR907" i="1"/>
  <c r="BR909" i="3" l="1"/>
  <c r="AU909" i="3"/>
  <c r="AV909" i="3" s="1"/>
  <c r="BD79" i="3"/>
  <c r="AW908" i="3"/>
  <c r="BR1690" i="1"/>
  <c r="AU1690" i="1"/>
  <c r="AV1690" i="1" s="1"/>
  <c r="BF144" i="1" s="1"/>
  <c r="BQ910" i="3"/>
  <c r="BO911" i="3"/>
  <c r="BO1692" i="1"/>
  <c r="BQ1691" i="1"/>
  <c r="AF127" i="1"/>
  <c r="AF128" i="1" s="1"/>
  <c r="U516" i="3"/>
  <c r="T127" i="1"/>
  <c r="U127" i="1" s="1"/>
  <c r="S129" i="1"/>
  <c r="AE129" i="1" s="1"/>
  <c r="AF518" i="3"/>
  <c r="T517" i="3"/>
  <c r="AR912" i="3"/>
  <c r="AS913" i="3"/>
  <c r="AE519" i="3"/>
  <c r="R520" i="3"/>
  <c r="S520" i="3" s="1"/>
  <c r="R130" i="1"/>
  <c r="AS909" i="1"/>
  <c r="AR908" i="1"/>
  <c r="BE79" i="3" l="1"/>
  <c r="AW909" i="3"/>
  <c r="BR910" i="3"/>
  <c r="AU910" i="3"/>
  <c r="AT909" i="3"/>
  <c r="BR1691" i="1"/>
  <c r="AU1691" i="1"/>
  <c r="AV1691" i="1" s="1"/>
  <c r="BG144" i="1" s="1"/>
  <c r="BQ911" i="3"/>
  <c r="BO912" i="3"/>
  <c r="BQ1692" i="1"/>
  <c r="BO1693" i="1"/>
  <c r="T128" i="1"/>
  <c r="U128" i="1" s="1"/>
  <c r="U517" i="3"/>
  <c r="S130" i="1"/>
  <c r="AE130" i="1" s="1"/>
  <c r="AF519" i="3"/>
  <c r="T518" i="3"/>
  <c r="AF129" i="1"/>
  <c r="AR913" i="3"/>
  <c r="AS914" i="3"/>
  <c r="R521" i="3"/>
  <c r="S521" i="3" s="1"/>
  <c r="AE520" i="3"/>
  <c r="R131" i="1"/>
  <c r="AS910" i="1"/>
  <c r="AR909" i="1"/>
  <c r="AV910" i="3" l="1"/>
  <c r="AT910" i="3"/>
  <c r="BR911" i="3"/>
  <c r="AU911" i="3"/>
  <c r="AV911" i="3" s="1"/>
  <c r="BR1692" i="1"/>
  <c r="AU1692" i="1"/>
  <c r="AV1692" i="1" s="1"/>
  <c r="BH144" i="1" s="1"/>
  <c r="BO913" i="3"/>
  <c r="BQ912" i="3"/>
  <c r="BO1694" i="1"/>
  <c r="BQ1693" i="1"/>
  <c r="U518" i="3"/>
  <c r="T129" i="1"/>
  <c r="U129" i="1" s="1"/>
  <c r="S131" i="1"/>
  <c r="AE131" i="1" s="1"/>
  <c r="AF130" i="1"/>
  <c r="AF520" i="3"/>
  <c r="T519" i="3"/>
  <c r="AR914" i="3"/>
  <c r="AS915" i="3"/>
  <c r="AE521" i="3"/>
  <c r="R522" i="3"/>
  <c r="S522" i="3" s="1"/>
  <c r="R132" i="1"/>
  <c r="AS911" i="1"/>
  <c r="AR910" i="1"/>
  <c r="BG79" i="3" l="1"/>
  <c r="AW911" i="3"/>
  <c r="AT911" i="3"/>
  <c r="AW910" i="3"/>
  <c r="BF79" i="3"/>
  <c r="BR912" i="3"/>
  <c r="AU912" i="3"/>
  <c r="AV912" i="3" s="1"/>
  <c r="BR1693" i="1"/>
  <c r="AU1693" i="1"/>
  <c r="AV1693" i="1" s="1"/>
  <c r="BI144" i="1" s="1"/>
  <c r="BQ913" i="3"/>
  <c r="BO914" i="3"/>
  <c r="BQ1694" i="1"/>
  <c r="BO1695" i="1"/>
  <c r="T130" i="1"/>
  <c r="U130" i="1" s="1"/>
  <c r="U519" i="3"/>
  <c r="AF131" i="1"/>
  <c r="S132" i="1"/>
  <c r="AE132" i="1" s="1"/>
  <c r="AF521" i="3"/>
  <c r="T520" i="3"/>
  <c r="AE522" i="3"/>
  <c r="R523" i="3"/>
  <c r="S523" i="3" s="1"/>
  <c r="AR915" i="3"/>
  <c r="AS916" i="3"/>
  <c r="R133" i="1"/>
  <c r="AS912" i="1"/>
  <c r="AR911" i="1"/>
  <c r="BH79" i="3" l="1"/>
  <c r="AW912" i="3"/>
  <c r="AT912" i="3"/>
  <c r="BR913" i="3"/>
  <c r="AU913" i="3"/>
  <c r="AV913" i="3" s="1"/>
  <c r="BR1694" i="1"/>
  <c r="AU1694" i="1"/>
  <c r="AV1694" i="1" s="1"/>
  <c r="BJ144" i="1" s="1"/>
  <c r="BQ914" i="3"/>
  <c r="BO915" i="3"/>
  <c r="BQ1695" i="1"/>
  <c r="BO1696" i="1"/>
  <c r="T131" i="1"/>
  <c r="U131" i="1" s="1"/>
  <c r="AF132" i="1"/>
  <c r="U520" i="3"/>
  <c r="S133" i="1"/>
  <c r="AE133" i="1" s="1"/>
  <c r="AF522" i="3"/>
  <c r="T521" i="3"/>
  <c r="AS917" i="3"/>
  <c r="AR916" i="3"/>
  <c r="AE523" i="3"/>
  <c r="R524" i="3"/>
  <c r="S524" i="3" s="1"/>
  <c r="R134" i="1"/>
  <c r="AS913" i="1"/>
  <c r="AR912" i="1"/>
  <c r="BI79" i="3" l="1"/>
  <c r="AW913" i="3"/>
  <c r="BR914" i="3"/>
  <c r="AU914" i="3"/>
  <c r="AT913" i="3"/>
  <c r="BR1695" i="1"/>
  <c r="AU1695" i="1"/>
  <c r="AV1695" i="1" s="1"/>
  <c r="BK144" i="1" s="1"/>
  <c r="BL144" i="1" s="1"/>
  <c r="BQ915" i="3"/>
  <c r="BO916" i="3"/>
  <c r="T132" i="1"/>
  <c r="U132" i="1" s="1"/>
  <c r="BQ1696" i="1"/>
  <c r="BO1697" i="1"/>
  <c r="AF133" i="1"/>
  <c r="S134" i="1"/>
  <c r="AE134" i="1" s="1"/>
  <c r="U521" i="3"/>
  <c r="AF523" i="3"/>
  <c r="T522" i="3"/>
  <c r="R525" i="3"/>
  <c r="S525" i="3" s="1"/>
  <c r="AE524" i="3"/>
  <c r="AR917" i="3"/>
  <c r="AS918" i="3"/>
  <c r="R135" i="1"/>
  <c r="AS914" i="1"/>
  <c r="AR913" i="1"/>
  <c r="BR915" i="3" l="1"/>
  <c r="AU915" i="3"/>
  <c r="AV915" i="3" s="1"/>
  <c r="AT914" i="3"/>
  <c r="AT915" i="3" s="1"/>
  <c r="AV914" i="3"/>
  <c r="BR1696" i="1"/>
  <c r="AU1696" i="1"/>
  <c r="AV1696" i="1" s="1"/>
  <c r="AZ145" i="1" s="1"/>
  <c r="BQ916" i="3"/>
  <c r="BO917" i="3"/>
  <c r="BO1698" i="1"/>
  <c r="BQ1697" i="1"/>
  <c r="AF134" i="1"/>
  <c r="T133" i="1"/>
  <c r="U133" i="1" s="1"/>
  <c r="S135" i="1"/>
  <c r="AE135" i="1" s="1"/>
  <c r="U522" i="3"/>
  <c r="AF524" i="3"/>
  <c r="T523" i="3"/>
  <c r="AE525" i="3"/>
  <c r="R526" i="3"/>
  <c r="S526" i="3" s="1"/>
  <c r="AR918" i="3"/>
  <c r="AS919" i="3"/>
  <c r="R136" i="1"/>
  <c r="AS915" i="1"/>
  <c r="AR914" i="1"/>
  <c r="BJ79" i="3" l="1"/>
  <c r="AW914" i="3"/>
  <c r="BK79" i="3"/>
  <c r="AW915" i="3"/>
  <c r="BR916" i="3"/>
  <c r="AU916" i="3"/>
  <c r="BR1697" i="1"/>
  <c r="AU1697" i="1"/>
  <c r="AV1697" i="1" s="1"/>
  <c r="BA145" i="1" s="1"/>
  <c r="BQ917" i="3"/>
  <c r="BO918" i="3"/>
  <c r="BQ1698" i="1"/>
  <c r="BO1699" i="1"/>
  <c r="T134" i="1"/>
  <c r="U134" i="1" s="1"/>
  <c r="AF135" i="1"/>
  <c r="S136" i="1"/>
  <c r="AE136" i="1" s="1"/>
  <c r="U523" i="3"/>
  <c r="AF525" i="3"/>
  <c r="T524" i="3"/>
  <c r="AR919" i="3"/>
  <c r="AS920" i="3"/>
  <c r="AE526" i="3"/>
  <c r="R527" i="3"/>
  <c r="S527" i="3" s="1"/>
  <c r="R137" i="1"/>
  <c r="AS916" i="1"/>
  <c r="AR915" i="1"/>
  <c r="BM79" i="3" l="1"/>
  <c r="AP80" i="3" s="1"/>
  <c r="BL79" i="3"/>
  <c r="AT916" i="3"/>
  <c r="AV916" i="3"/>
  <c r="BR917" i="3"/>
  <c r="AU917" i="3"/>
  <c r="AV917" i="3" s="1"/>
  <c r="BR1698" i="1"/>
  <c r="AU1698" i="1"/>
  <c r="AV1698" i="1" s="1"/>
  <c r="BB145" i="1" s="1"/>
  <c r="BO919" i="3"/>
  <c r="BQ918" i="3"/>
  <c r="BQ1699" i="1"/>
  <c r="BO1700" i="1"/>
  <c r="AF136" i="1"/>
  <c r="T135" i="1"/>
  <c r="U135" i="1" s="1"/>
  <c r="S137" i="1"/>
  <c r="T136" i="1" s="1"/>
  <c r="U524" i="3"/>
  <c r="AF526" i="3"/>
  <c r="T525" i="3"/>
  <c r="AE527" i="3"/>
  <c r="R528" i="3"/>
  <c r="S528" i="3" s="1"/>
  <c r="AS921" i="3"/>
  <c r="AR920" i="3"/>
  <c r="R138" i="1"/>
  <c r="AS917" i="1"/>
  <c r="AR916" i="1"/>
  <c r="BA80" i="3" l="1"/>
  <c r="AW917" i="3"/>
  <c r="AZ80" i="3"/>
  <c r="AW916" i="3"/>
  <c r="AT917" i="3"/>
  <c r="BR918" i="3"/>
  <c r="AU918" i="3"/>
  <c r="BR1699" i="1"/>
  <c r="AU1699" i="1"/>
  <c r="AV1699" i="1" s="1"/>
  <c r="BC145" i="1" s="1"/>
  <c r="BQ919" i="3"/>
  <c r="BO920" i="3"/>
  <c r="BQ1700" i="1"/>
  <c r="BO1701" i="1"/>
  <c r="U136" i="1"/>
  <c r="S138" i="1"/>
  <c r="AE138" i="1" s="1"/>
  <c r="AE137" i="1"/>
  <c r="U525" i="3"/>
  <c r="AF527" i="3"/>
  <c r="T526" i="3"/>
  <c r="AR921" i="3"/>
  <c r="AS922" i="3"/>
  <c r="R529" i="3"/>
  <c r="S529" i="3" s="1"/>
  <c r="R139" i="1"/>
  <c r="AS918" i="1"/>
  <c r="AR917" i="1"/>
  <c r="AT918" i="3" l="1"/>
  <c r="AV918" i="3"/>
  <c r="BR919" i="3"/>
  <c r="AU919" i="3"/>
  <c r="AV919" i="3" s="1"/>
  <c r="BR1700" i="1"/>
  <c r="AU1700" i="1"/>
  <c r="AV1700" i="1" s="1"/>
  <c r="BD145" i="1" s="1"/>
  <c r="S139" i="1"/>
  <c r="AE139" i="1" s="1"/>
  <c r="BO921" i="3"/>
  <c r="BQ920" i="3"/>
  <c r="BO1702" i="1"/>
  <c r="BQ1701" i="1"/>
  <c r="T137" i="1"/>
  <c r="U137" i="1" s="1"/>
  <c r="AF137" i="1"/>
  <c r="AF138" i="1" s="1"/>
  <c r="U526" i="3"/>
  <c r="T527" i="3"/>
  <c r="AE528" i="3"/>
  <c r="AR922" i="3"/>
  <c r="AS923" i="3"/>
  <c r="AE529" i="3"/>
  <c r="R530" i="3"/>
  <c r="S530" i="3" s="1"/>
  <c r="R140" i="1"/>
  <c r="AS919" i="1"/>
  <c r="AR918" i="1"/>
  <c r="BB80" i="3" l="1"/>
  <c r="AW918" i="3"/>
  <c r="BR920" i="3"/>
  <c r="AU920" i="3"/>
  <c r="AV920" i="3" s="1"/>
  <c r="AT919" i="3"/>
  <c r="AT920" i="3" s="1"/>
  <c r="BC80" i="3"/>
  <c r="AW919" i="3"/>
  <c r="S140" i="1"/>
  <c r="AE140" i="1" s="1"/>
  <c r="BR1701" i="1"/>
  <c r="AU1701" i="1"/>
  <c r="AV1701" i="1" s="1"/>
  <c r="BE145" i="1" s="1"/>
  <c r="T138" i="1"/>
  <c r="U138" i="1" s="1"/>
  <c r="BO922" i="3"/>
  <c r="BQ921" i="3"/>
  <c r="BQ1702" i="1"/>
  <c r="BO1703" i="1"/>
  <c r="AF139" i="1"/>
  <c r="AF528" i="3"/>
  <c r="AF529" i="3" s="1"/>
  <c r="U527" i="3"/>
  <c r="T528" i="3"/>
  <c r="AS924" i="3"/>
  <c r="AR923" i="3"/>
  <c r="AE530" i="3"/>
  <c r="R531" i="3"/>
  <c r="S531" i="3" s="1"/>
  <c r="R141" i="1"/>
  <c r="AS920" i="1"/>
  <c r="AR919" i="1"/>
  <c r="T139" i="1" l="1"/>
  <c r="U139" i="1" s="1"/>
  <c r="BR921" i="3"/>
  <c r="AU921" i="3"/>
  <c r="AV921" i="3" s="1"/>
  <c r="BD80" i="3"/>
  <c r="AW920" i="3"/>
  <c r="S141" i="1"/>
  <c r="AE141" i="1" s="1"/>
  <c r="BR1702" i="1"/>
  <c r="AU1702" i="1"/>
  <c r="AV1702" i="1" s="1"/>
  <c r="BF145" i="1" s="1"/>
  <c r="BO923" i="3"/>
  <c r="BQ922" i="3"/>
  <c r="BQ1703" i="1"/>
  <c r="BO1704" i="1"/>
  <c r="AF140" i="1"/>
  <c r="U528" i="3"/>
  <c r="AF530" i="3"/>
  <c r="T529" i="3"/>
  <c r="AR924" i="3"/>
  <c r="AS925" i="3"/>
  <c r="AE531" i="3"/>
  <c r="R532" i="3"/>
  <c r="S532" i="3" s="1"/>
  <c r="R142" i="1"/>
  <c r="AS921" i="1"/>
  <c r="AR920" i="1"/>
  <c r="S142" i="1" l="1"/>
  <c r="AE142" i="1" s="1"/>
  <c r="T140" i="1"/>
  <c r="U140" i="1" s="1"/>
  <c r="BR922" i="3"/>
  <c r="AU922" i="3"/>
  <c r="AT921" i="3"/>
  <c r="BE80" i="3"/>
  <c r="AW921" i="3"/>
  <c r="BR1703" i="1"/>
  <c r="AU1703" i="1"/>
  <c r="AV1703" i="1" s="1"/>
  <c r="BG145" i="1" s="1"/>
  <c r="BO924" i="3"/>
  <c r="BQ923" i="3"/>
  <c r="BQ1704" i="1"/>
  <c r="BO1705" i="1"/>
  <c r="AF141" i="1"/>
  <c r="U529" i="3"/>
  <c r="AF531" i="3"/>
  <c r="T530" i="3"/>
  <c r="R533" i="3"/>
  <c r="S533" i="3" s="1"/>
  <c r="AE532" i="3"/>
  <c r="AR925" i="3"/>
  <c r="AS926" i="3"/>
  <c r="R143" i="1"/>
  <c r="AS922" i="1"/>
  <c r="AR921" i="1"/>
  <c r="S143" i="1" l="1"/>
  <c r="AE143" i="1" s="1"/>
  <c r="T141" i="1"/>
  <c r="U141" i="1" s="1"/>
  <c r="AV922" i="3"/>
  <c r="AT922" i="3"/>
  <c r="BR923" i="3"/>
  <c r="AU923" i="3"/>
  <c r="AV923" i="3" s="1"/>
  <c r="BR1704" i="1"/>
  <c r="AU1704" i="1"/>
  <c r="AV1704" i="1" s="1"/>
  <c r="BH145" i="1" s="1"/>
  <c r="BO925" i="3"/>
  <c r="BQ924" i="3"/>
  <c r="BO1706" i="1"/>
  <c r="BQ1705" i="1"/>
  <c r="AF142" i="1"/>
  <c r="U530" i="3"/>
  <c r="AF532" i="3"/>
  <c r="T531" i="3"/>
  <c r="AR926" i="3"/>
  <c r="AS927" i="3"/>
  <c r="R534" i="3"/>
  <c r="S534" i="3" s="1"/>
  <c r="AE533" i="3"/>
  <c r="R144" i="1"/>
  <c r="AS923" i="1"/>
  <c r="AR922" i="1"/>
  <c r="S144" i="1" l="1"/>
  <c r="T142" i="1"/>
  <c r="U142" i="1" s="1"/>
  <c r="BG80" i="3"/>
  <c r="AW923" i="3"/>
  <c r="AT923" i="3"/>
  <c r="BF80" i="3"/>
  <c r="AW922" i="3"/>
  <c r="BR924" i="3"/>
  <c r="AU924" i="3"/>
  <c r="BR1705" i="1"/>
  <c r="AU1705" i="1"/>
  <c r="AV1705" i="1" s="1"/>
  <c r="BI145" i="1" s="1"/>
  <c r="BO926" i="3"/>
  <c r="BQ925" i="3"/>
  <c r="BQ1706" i="1"/>
  <c r="BO1707" i="1"/>
  <c r="AF143" i="1"/>
  <c r="U531" i="3"/>
  <c r="AF533" i="3"/>
  <c r="T532" i="3"/>
  <c r="AE144" i="1"/>
  <c r="T143" i="1"/>
  <c r="U143" i="1" s="1"/>
  <c r="AE534" i="3"/>
  <c r="R535" i="3"/>
  <c r="S535" i="3" s="1"/>
  <c r="AS928" i="3"/>
  <c r="AR927" i="3"/>
  <c r="R145" i="1"/>
  <c r="S145" i="1" s="1"/>
  <c r="AS924" i="1"/>
  <c r="AR923" i="1"/>
  <c r="BR925" i="3" l="1"/>
  <c r="AU925" i="3"/>
  <c r="AV925" i="3" s="1"/>
  <c r="AV924" i="3"/>
  <c r="AT924" i="3"/>
  <c r="AT925" i="3" s="1"/>
  <c r="BR1706" i="1"/>
  <c r="AU1706" i="1"/>
  <c r="AV1706" i="1" s="1"/>
  <c r="BJ145" i="1" s="1"/>
  <c r="BQ926" i="3"/>
  <c r="BO927" i="3"/>
  <c r="BQ1707" i="1"/>
  <c r="BO1708" i="1"/>
  <c r="AF144" i="1"/>
  <c r="AF534" i="3"/>
  <c r="U532" i="3"/>
  <c r="T533" i="3"/>
  <c r="AE145" i="1"/>
  <c r="T144" i="1"/>
  <c r="U144" i="1" s="1"/>
  <c r="AE535" i="3"/>
  <c r="R536" i="3"/>
  <c r="S536" i="3" s="1"/>
  <c r="AR928" i="3"/>
  <c r="AS929" i="3"/>
  <c r="R146" i="1"/>
  <c r="S146" i="1" s="1"/>
  <c r="AS925" i="1"/>
  <c r="AR924" i="1"/>
  <c r="BH80" i="3" l="1"/>
  <c r="AW924" i="3"/>
  <c r="BI80" i="3"/>
  <c r="AW925" i="3"/>
  <c r="BR926" i="3"/>
  <c r="AU926" i="3"/>
  <c r="AV926" i="3" s="1"/>
  <c r="AT926" i="3"/>
  <c r="BR1707" i="1"/>
  <c r="AU1707" i="1"/>
  <c r="AV1707" i="1" s="1"/>
  <c r="BK145" i="1" s="1"/>
  <c r="BL145" i="1" s="1"/>
  <c r="BO928" i="3"/>
  <c r="BQ927" i="3"/>
  <c r="BQ1708" i="1"/>
  <c r="BO1709" i="1"/>
  <c r="AF145" i="1"/>
  <c r="AF535" i="3"/>
  <c r="U533" i="3"/>
  <c r="T534" i="3"/>
  <c r="AE146" i="1"/>
  <c r="T145" i="1"/>
  <c r="U145" i="1" s="1"/>
  <c r="AR929" i="3"/>
  <c r="AS930" i="3"/>
  <c r="R537" i="3"/>
  <c r="S537" i="3" s="1"/>
  <c r="AE536" i="3"/>
  <c r="R147" i="1"/>
  <c r="S147" i="1" s="1"/>
  <c r="AS926" i="1"/>
  <c r="AR925" i="1"/>
  <c r="BJ80" i="3" l="1"/>
  <c r="AW926" i="3"/>
  <c r="BR927" i="3"/>
  <c r="AU927" i="3"/>
  <c r="AV927" i="3" s="1"/>
  <c r="AT927" i="3"/>
  <c r="BR1708" i="1"/>
  <c r="AU1708" i="1"/>
  <c r="AV1708" i="1" s="1"/>
  <c r="AZ146" i="1" s="1"/>
  <c r="BO929" i="3"/>
  <c r="BQ928" i="3"/>
  <c r="BO1710" i="1"/>
  <c r="BQ1709" i="1"/>
  <c r="AF146" i="1"/>
  <c r="AF536" i="3"/>
  <c r="U534" i="3"/>
  <c r="T535" i="3"/>
  <c r="AE147" i="1"/>
  <c r="T146" i="1"/>
  <c r="U146" i="1" s="1"/>
  <c r="AR930" i="3"/>
  <c r="AS931" i="3"/>
  <c r="AE537" i="3"/>
  <c r="R538" i="3"/>
  <c r="S538" i="3" s="1"/>
  <c r="R148" i="1"/>
  <c r="S148" i="1" s="1"/>
  <c r="AS927" i="1"/>
  <c r="AR926" i="1"/>
  <c r="BK80" i="3" l="1"/>
  <c r="BM80" i="3" s="1"/>
  <c r="AP81" i="3" s="1"/>
  <c r="AW927" i="3"/>
  <c r="BR928" i="3"/>
  <c r="AU928" i="3"/>
  <c r="BR1709" i="1"/>
  <c r="AU1709" i="1"/>
  <c r="AV1709" i="1" s="1"/>
  <c r="BA146" i="1" s="1"/>
  <c r="BO930" i="3"/>
  <c r="BQ929" i="3"/>
  <c r="BQ1710" i="1"/>
  <c r="BO1711" i="1"/>
  <c r="AF147" i="1"/>
  <c r="AF537" i="3"/>
  <c r="U535" i="3"/>
  <c r="T536" i="3"/>
  <c r="AE148" i="1"/>
  <c r="T147" i="1"/>
  <c r="U147" i="1" s="1"/>
  <c r="AS932" i="3"/>
  <c r="AR931" i="3"/>
  <c r="AE538" i="3"/>
  <c r="R539" i="3"/>
  <c r="S539" i="3" s="1"/>
  <c r="R149" i="1"/>
  <c r="S149" i="1" s="1"/>
  <c r="AS928" i="1"/>
  <c r="AR927" i="1"/>
  <c r="BL80" i="3" l="1"/>
  <c r="AT928" i="3"/>
  <c r="AT929" i="3" s="1"/>
  <c r="AV928" i="3"/>
  <c r="BR929" i="3"/>
  <c r="AU929" i="3"/>
  <c r="AV929" i="3" s="1"/>
  <c r="BR1710" i="1"/>
  <c r="AU1710" i="1"/>
  <c r="AV1710" i="1" s="1"/>
  <c r="BB146" i="1" s="1"/>
  <c r="BO931" i="3"/>
  <c r="BQ930" i="3"/>
  <c r="BQ1711" i="1"/>
  <c r="BO1712" i="1"/>
  <c r="AF148" i="1"/>
  <c r="AF538" i="3"/>
  <c r="U536" i="3"/>
  <c r="T537" i="3"/>
  <c r="AE149" i="1"/>
  <c r="T148" i="1"/>
  <c r="U148" i="1" s="1"/>
  <c r="AR932" i="3"/>
  <c r="AS933" i="3"/>
  <c r="AE539" i="3"/>
  <c r="R540" i="3"/>
  <c r="S540" i="3" s="1"/>
  <c r="R150" i="1"/>
  <c r="S150" i="1" s="1"/>
  <c r="AS929" i="1"/>
  <c r="AR928" i="1"/>
  <c r="BR930" i="3" l="1"/>
  <c r="AU930" i="3"/>
  <c r="BA81" i="3"/>
  <c r="AW929" i="3"/>
  <c r="AZ81" i="3"/>
  <c r="AW928" i="3"/>
  <c r="BR1711" i="1"/>
  <c r="AU1711" i="1"/>
  <c r="AV1711" i="1" s="1"/>
  <c r="BC146" i="1" s="1"/>
  <c r="BQ931" i="3"/>
  <c r="BO932" i="3"/>
  <c r="BQ1712" i="1"/>
  <c r="BO1713" i="1"/>
  <c r="AF149" i="1"/>
  <c r="AF539" i="3"/>
  <c r="U537" i="3"/>
  <c r="T538" i="3"/>
  <c r="AE150" i="1"/>
  <c r="T149" i="1"/>
  <c r="U149" i="1" s="1"/>
  <c r="R541" i="3"/>
  <c r="S541" i="3" s="1"/>
  <c r="AE540" i="3"/>
  <c r="AR933" i="3"/>
  <c r="AS934" i="3"/>
  <c r="R151" i="1"/>
  <c r="S151" i="1" s="1"/>
  <c r="AS930" i="1"/>
  <c r="AR929" i="1"/>
  <c r="AV930" i="3" l="1"/>
  <c r="AT930" i="3"/>
  <c r="BR931" i="3"/>
  <c r="AU931" i="3"/>
  <c r="AV931" i="3" s="1"/>
  <c r="BR1712" i="1"/>
  <c r="AU1712" i="1"/>
  <c r="AV1712" i="1" s="1"/>
  <c r="BD146" i="1" s="1"/>
  <c r="BO933" i="3"/>
  <c r="BQ932" i="3"/>
  <c r="BO1714" i="1"/>
  <c r="BQ1713" i="1"/>
  <c r="AF150" i="1"/>
  <c r="AF540" i="3"/>
  <c r="U538" i="3"/>
  <c r="T539" i="3"/>
  <c r="AE151" i="1"/>
  <c r="T150" i="1"/>
  <c r="U150" i="1" s="1"/>
  <c r="R542" i="3"/>
  <c r="S542" i="3" s="1"/>
  <c r="AE541" i="3"/>
  <c r="AR934" i="3"/>
  <c r="AS935" i="3"/>
  <c r="R152" i="1"/>
  <c r="S152" i="1" s="1"/>
  <c r="AS931" i="1"/>
  <c r="AR930" i="1"/>
  <c r="AT931" i="3" l="1"/>
  <c r="BC81" i="3"/>
  <c r="AW931" i="3"/>
  <c r="BB81" i="3"/>
  <c r="AW930" i="3"/>
  <c r="BR932" i="3"/>
  <c r="AU932" i="3"/>
  <c r="AV932" i="3" s="1"/>
  <c r="BR1713" i="1"/>
  <c r="AU1713" i="1"/>
  <c r="AV1713" i="1" s="1"/>
  <c r="BE146" i="1" s="1"/>
  <c r="BO934" i="3"/>
  <c r="BQ933" i="3"/>
  <c r="BQ1714" i="1"/>
  <c r="BO1715" i="1"/>
  <c r="AF151" i="1"/>
  <c r="AF541" i="3"/>
  <c r="U539" i="3"/>
  <c r="T540" i="3"/>
  <c r="AE152" i="1"/>
  <c r="T151" i="1"/>
  <c r="U151" i="1" s="1"/>
  <c r="AR935" i="3"/>
  <c r="AS936" i="3"/>
  <c r="AE542" i="3"/>
  <c r="R543" i="3"/>
  <c r="S543" i="3" s="1"/>
  <c r="R153" i="1"/>
  <c r="S153" i="1" s="1"/>
  <c r="AS932" i="1"/>
  <c r="AR931" i="1"/>
  <c r="BD81" i="3" l="1"/>
  <c r="AW932" i="3"/>
  <c r="BR933" i="3"/>
  <c r="AU933" i="3"/>
  <c r="AV933" i="3" s="1"/>
  <c r="AT932" i="3"/>
  <c r="AT933" i="3" s="1"/>
  <c r="BR1714" i="1"/>
  <c r="AU1714" i="1"/>
  <c r="AV1714" i="1" s="1"/>
  <c r="BF146" i="1" s="1"/>
  <c r="BO935" i="3"/>
  <c r="BQ934" i="3"/>
  <c r="BQ1715" i="1"/>
  <c r="BO1716" i="1"/>
  <c r="AF152" i="1"/>
  <c r="AF542" i="3"/>
  <c r="U540" i="3"/>
  <c r="T541" i="3"/>
  <c r="AE153" i="1"/>
  <c r="T152" i="1"/>
  <c r="U152" i="1" s="1"/>
  <c r="AS937" i="3"/>
  <c r="AR936" i="3"/>
  <c r="AE543" i="3"/>
  <c r="R544" i="3"/>
  <c r="S544" i="3" s="1"/>
  <c r="R154" i="1"/>
  <c r="S154" i="1" s="1"/>
  <c r="AS933" i="1"/>
  <c r="AR932" i="1"/>
  <c r="BE81" i="3" l="1"/>
  <c r="AW933" i="3"/>
  <c r="BR934" i="3"/>
  <c r="AU934" i="3"/>
  <c r="BR1715" i="1"/>
  <c r="AU1715" i="1"/>
  <c r="AV1715" i="1" s="1"/>
  <c r="BG146" i="1" s="1"/>
  <c r="BQ935" i="3"/>
  <c r="BO936" i="3"/>
  <c r="BQ1716" i="1"/>
  <c r="BO1717" i="1"/>
  <c r="AF153" i="1"/>
  <c r="AF543" i="3"/>
  <c r="U541" i="3"/>
  <c r="T542" i="3"/>
  <c r="AE154" i="1"/>
  <c r="T153" i="1"/>
  <c r="U153" i="1" s="1"/>
  <c r="R545" i="3"/>
  <c r="S545" i="3" s="1"/>
  <c r="AE544" i="3"/>
  <c r="AR937" i="3"/>
  <c r="AS938" i="3"/>
  <c r="R155" i="1"/>
  <c r="S155" i="1" s="1"/>
  <c r="AS934" i="1"/>
  <c r="AR933" i="1"/>
  <c r="BR935" i="3" l="1"/>
  <c r="AU935" i="3"/>
  <c r="AV935" i="3" s="1"/>
  <c r="AV934" i="3"/>
  <c r="AT934" i="3"/>
  <c r="AT935" i="3" s="1"/>
  <c r="BR1716" i="1"/>
  <c r="AU1716" i="1"/>
  <c r="AV1716" i="1" s="1"/>
  <c r="BH146" i="1" s="1"/>
  <c r="BO937" i="3"/>
  <c r="BQ936" i="3"/>
  <c r="BO1718" i="1"/>
  <c r="BQ1717" i="1"/>
  <c r="AF154" i="1"/>
  <c r="AF544" i="3"/>
  <c r="U542" i="3"/>
  <c r="T543" i="3"/>
  <c r="AE155" i="1"/>
  <c r="T154" i="1"/>
  <c r="U154" i="1" s="1"/>
  <c r="R546" i="3"/>
  <c r="S546" i="3" s="1"/>
  <c r="AE545" i="3"/>
  <c r="AR938" i="3"/>
  <c r="AS939" i="3"/>
  <c r="R156" i="1"/>
  <c r="S156" i="1" s="1"/>
  <c r="AS935" i="1"/>
  <c r="AR934" i="1"/>
  <c r="BF81" i="3" l="1"/>
  <c r="AW934" i="3"/>
  <c r="BG81" i="3"/>
  <c r="AW935" i="3"/>
  <c r="BR936" i="3"/>
  <c r="AU936" i="3"/>
  <c r="BR1717" i="1"/>
  <c r="AU1717" i="1"/>
  <c r="AV1717" i="1" s="1"/>
  <c r="BI146" i="1" s="1"/>
  <c r="BQ937" i="3"/>
  <c r="BO938" i="3"/>
  <c r="BQ1718" i="1"/>
  <c r="BO1719" i="1"/>
  <c r="AF155" i="1"/>
  <c r="AF545" i="3"/>
  <c r="U543" i="3"/>
  <c r="T544" i="3"/>
  <c r="AE156" i="1"/>
  <c r="T155" i="1"/>
  <c r="U155" i="1" s="1"/>
  <c r="AR939" i="3"/>
  <c r="AS940" i="3"/>
  <c r="AE546" i="3"/>
  <c r="R547" i="3"/>
  <c r="S547" i="3" s="1"/>
  <c r="R157" i="1"/>
  <c r="S157" i="1" s="1"/>
  <c r="AS936" i="1"/>
  <c r="AR935" i="1"/>
  <c r="AV936" i="3" l="1"/>
  <c r="AT936" i="3"/>
  <c r="BR937" i="3"/>
  <c r="AU937" i="3"/>
  <c r="AV937" i="3" s="1"/>
  <c r="BR1718" i="1"/>
  <c r="AU1718" i="1"/>
  <c r="AV1718" i="1" s="1"/>
  <c r="BJ146" i="1" s="1"/>
  <c r="BQ938" i="3"/>
  <c r="BO939" i="3"/>
  <c r="BQ1719" i="1"/>
  <c r="BO1720" i="1"/>
  <c r="AF156" i="1"/>
  <c r="AF546" i="3"/>
  <c r="U544" i="3"/>
  <c r="T545" i="3"/>
  <c r="AE157" i="1"/>
  <c r="T156" i="1"/>
  <c r="U156" i="1" s="1"/>
  <c r="AE547" i="3"/>
  <c r="R548" i="3"/>
  <c r="S548" i="3" s="1"/>
  <c r="AS941" i="3"/>
  <c r="AR940" i="3"/>
  <c r="R158" i="1"/>
  <c r="S158" i="1" s="1"/>
  <c r="AS937" i="1"/>
  <c r="AR936" i="1"/>
  <c r="BI81" i="3" l="1"/>
  <c r="AW937" i="3"/>
  <c r="AT937" i="3"/>
  <c r="BR938" i="3"/>
  <c r="AU938" i="3"/>
  <c r="BH81" i="3"/>
  <c r="AW936" i="3"/>
  <c r="BR1719" i="1"/>
  <c r="AU1719" i="1"/>
  <c r="AV1719" i="1" s="1"/>
  <c r="BK146" i="1" s="1"/>
  <c r="BL146" i="1" s="1"/>
  <c r="BQ939" i="3"/>
  <c r="BO940" i="3"/>
  <c r="BQ1720" i="1"/>
  <c r="BO1721" i="1"/>
  <c r="AF157" i="1"/>
  <c r="AF547" i="3"/>
  <c r="U545" i="3"/>
  <c r="T546" i="3"/>
  <c r="AE158" i="1"/>
  <c r="T157" i="1"/>
  <c r="U157" i="1" s="1"/>
  <c r="AR941" i="3"/>
  <c r="AS942" i="3"/>
  <c r="R549" i="3"/>
  <c r="S549" i="3" s="1"/>
  <c r="AE548" i="3"/>
  <c r="R159" i="1"/>
  <c r="S159" i="1" s="1"/>
  <c r="AS938" i="1"/>
  <c r="AR937" i="1"/>
  <c r="AV938" i="3" l="1"/>
  <c r="AT938" i="3"/>
  <c r="BR939" i="3"/>
  <c r="AU939" i="3"/>
  <c r="AV939" i="3" s="1"/>
  <c r="BR1720" i="1"/>
  <c r="AU1720" i="1"/>
  <c r="AV1720" i="1" s="1"/>
  <c r="AZ147" i="1" s="1"/>
  <c r="BQ940" i="3"/>
  <c r="BO941" i="3"/>
  <c r="BO1722" i="1"/>
  <c r="BQ1721" i="1"/>
  <c r="AF158" i="1"/>
  <c r="AF548" i="3"/>
  <c r="U546" i="3"/>
  <c r="T547" i="3"/>
  <c r="AE159" i="1"/>
  <c r="T158" i="1"/>
  <c r="U158" i="1" s="1"/>
  <c r="AR942" i="3"/>
  <c r="AS943" i="3"/>
  <c r="R550" i="3"/>
  <c r="S550" i="3" s="1"/>
  <c r="AE549" i="3"/>
  <c r="R160" i="1"/>
  <c r="S160" i="1" s="1"/>
  <c r="AS939" i="1"/>
  <c r="AR938" i="1"/>
  <c r="BR940" i="3" l="1"/>
  <c r="AU940" i="3"/>
  <c r="AV940" i="3" s="1"/>
  <c r="AT939" i="3"/>
  <c r="BK81" i="3"/>
  <c r="AW939" i="3"/>
  <c r="BJ81" i="3"/>
  <c r="AW938" i="3"/>
  <c r="BR1721" i="1"/>
  <c r="AU1721" i="1"/>
  <c r="AV1721" i="1" s="1"/>
  <c r="BA147" i="1" s="1"/>
  <c r="BQ941" i="3"/>
  <c r="BO942" i="3"/>
  <c r="BQ1722" i="1"/>
  <c r="BO1723" i="1"/>
  <c r="AF159" i="1"/>
  <c r="AF549" i="3"/>
  <c r="U547" i="3"/>
  <c r="T548" i="3"/>
  <c r="AE160" i="1"/>
  <c r="T159" i="1"/>
  <c r="U159" i="1" s="1"/>
  <c r="R551" i="3"/>
  <c r="S551" i="3" s="1"/>
  <c r="AE550" i="3"/>
  <c r="AS944" i="3"/>
  <c r="AR943" i="3"/>
  <c r="R161" i="1"/>
  <c r="S161" i="1" s="1"/>
  <c r="AS940" i="1"/>
  <c r="AR939" i="1"/>
  <c r="BL81" i="3" l="1"/>
  <c r="BM81" i="3"/>
  <c r="AP82" i="3" s="1"/>
  <c r="AT940" i="3"/>
  <c r="BR941" i="3"/>
  <c r="AU941" i="3"/>
  <c r="AV941" i="3" s="1"/>
  <c r="AZ82" i="3"/>
  <c r="AW940" i="3"/>
  <c r="BR1722" i="1"/>
  <c r="AU1722" i="1"/>
  <c r="AV1722" i="1" s="1"/>
  <c r="BB147" i="1" s="1"/>
  <c r="BO943" i="3"/>
  <c r="BQ942" i="3"/>
  <c r="BQ1723" i="1"/>
  <c r="BO1724" i="1"/>
  <c r="AF160" i="1"/>
  <c r="AF550" i="3"/>
  <c r="U548" i="3"/>
  <c r="T549" i="3"/>
  <c r="AE161" i="1"/>
  <c r="T160" i="1"/>
  <c r="U160" i="1" s="1"/>
  <c r="AR944" i="3"/>
  <c r="AS945" i="3"/>
  <c r="AE551" i="3"/>
  <c r="R552" i="3"/>
  <c r="S552" i="3" s="1"/>
  <c r="R162" i="1"/>
  <c r="S162" i="1" s="1"/>
  <c r="AS941" i="1"/>
  <c r="AR940" i="1"/>
  <c r="BA82" i="3" l="1"/>
  <c r="AW941" i="3"/>
  <c r="BR942" i="3"/>
  <c r="AU942" i="3"/>
  <c r="AT941" i="3"/>
  <c r="BR1723" i="1"/>
  <c r="AU1723" i="1"/>
  <c r="AV1723" i="1" s="1"/>
  <c r="BC147" i="1" s="1"/>
  <c r="BQ943" i="3"/>
  <c r="BO944" i="3"/>
  <c r="BQ1724" i="1"/>
  <c r="BO1725" i="1"/>
  <c r="AF161" i="1"/>
  <c r="AF551" i="3"/>
  <c r="U549" i="3"/>
  <c r="T550" i="3"/>
  <c r="AE162" i="1"/>
  <c r="T161" i="1"/>
  <c r="U161" i="1" s="1"/>
  <c r="AE552" i="3"/>
  <c r="R553" i="3"/>
  <c r="S553" i="3" s="1"/>
  <c r="AR945" i="3"/>
  <c r="AS946" i="3"/>
  <c r="R163" i="1"/>
  <c r="S163" i="1" s="1"/>
  <c r="AS942" i="1"/>
  <c r="AR941" i="1"/>
  <c r="AT942" i="3" l="1"/>
  <c r="AV942" i="3"/>
  <c r="BR943" i="3"/>
  <c r="AU943" i="3"/>
  <c r="AV943" i="3" s="1"/>
  <c r="BR1724" i="1"/>
  <c r="AU1724" i="1"/>
  <c r="AV1724" i="1" s="1"/>
  <c r="BD147" i="1" s="1"/>
  <c r="BO945" i="3"/>
  <c r="BQ944" i="3"/>
  <c r="BO1726" i="1"/>
  <c r="BQ1725" i="1"/>
  <c r="AF162" i="1"/>
  <c r="AF552" i="3"/>
  <c r="U550" i="3"/>
  <c r="T551" i="3"/>
  <c r="AE163" i="1"/>
  <c r="T162" i="1"/>
  <c r="U162" i="1" s="1"/>
  <c r="AR946" i="3"/>
  <c r="AS947" i="3"/>
  <c r="R554" i="3"/>
  <c r="S554" i="3" s="1"/>
  <c r="AE553" i="3"/>
  <c r="R164" i="1"/>
  <c r="S164" i="1" s="1"/>
  <c r="AS943" i="1"/>
  <c r="AR942" i="1"/>
  <c r="BC82" i="3" l="1"/>
  <c r="AW943" i="3"/>
  <c r="BB82" i="3"/>
  <c r="AW942" i="3"/>
  <c r="AT943" i="3"/>
  <c r="BR944" i="3"/>
  <c r="AU944" i="3"/>
  <c r="AV944" i="3" s="1"/>
  <c r="BR1725" i="1"/>
  <c r="AU1725" i="1"/>
  <c r="AV1725" i="1" s="1"/>
  <c r="BE147" i="1" s="1"/>
  <c r="BO946" i="3"/>
  <c r="BQ945" i="3"/>
  <c r="BQ1726" i="1"/>
  <c r="BO1727" i="1"/>
  <c r="AF163" i="1"/>
  <c r="AF553" i="3"/>
  <c r="U551" i="3"/>
  <c r="T552" i="3"/>
  <c r="AE164" i="1"/>
  <c r="T163" i="1"/>
  <c r="U163" i="1" s="1"/>
  <c r="R555" i="3"/>
  <c r="S555" i="3" s="1"/>
  <c r="AE554" i="3"/>
  <c r="AS948" i="3"/>
  <c r="AR947" i="3"/>
  <c r="R165" i="1"/>
  <c r="S165" i="1" s="1"/>
  <c r="AS944" i="1"/>
  <c r="AR943" i="1"/>
  <c r="BD82" i="3" l="1"/>
  <c r="AW944" i="3"/>
  <c r="AT944" i="3"/>
  <c r="AT945" i="3" s="1"/>
  <c r="BR945" i="3"/>
  <c r="AU945" i="3"/>
  <c r="AV945" i="3" s="1"/>
  <c r="BR1726" i="1"/>
  <c r="AU1726" i="1"/>
  <c r="AV1726" i="1" s="1"/>
  <c r="BF147" i="1" s="1"/>
  <c r="BO947" i="3"/>
  <c r="BQ946" i="3"/>
  <c r="BQ1727" i="1"/>
  <c r="BO1728" i="1"/>
  <c r="AF164" i="1"/>
  <c r="AF554" i="3"/>
  <c r="U552" i="3"/>
  <c r="T553" i="3"/>
  <c r="AE165" i="1"/>
  <c r="T164" i="1"/>
  <c r="U164" i="1" s="1"/>
  <c r="AE555" i="3"/>
  <c r="R556" i="3"/>
  <c r="S556" i="3" s="1"/>
  <c r="AR948" i="3"/>
  <c r="AS949" i="3"/>
  <c r="R166" i="1"/>
  <c r="S166" i="1" s="1"/>
  <c r="AS945" i="1"/>
  <c r="AR944" i="1"/>
  <c r="BE82" i="3" l="1"/>
  <c r="AW945" i="3"/>
  <c r="BR946" i="3"/>
  <c r="AU946" i="3"/>
  <c r="BR1727" i="1"/>
  <c r="AU1727" i="1"/>
  <c r="AV1727" i="1" s="1"/>
  <c r="BG147" i="1" s="1"/>
  <c r="BQ947" i="3"/>
  <c r="BO948" i="3"/>
  <c r="BQ1728" i="1"/>
  <c r="BO1729" i="1"/>
  <c r="AF165" i="1"/>
  <c r="AF555" i="3"/>
  <c r="U553" i="3"/>
  <c r="T554" i="3"/>
  <c r="AE166" i="1"/>
  <c r="T165" i="1"/>
  <c r="U165" i="1" s="1"/>
  <c r="AR949" i="3"/>
  <c r="AS950" i="3"/>
  <c r="R557" i="3"/>
  <c r="S557" i="3" s="1"/>
  <c r="AE556" i="3"/>
  <c r="R167" i="1"/>
  <c r="S167" i="1" s="1"/>
  <c r="AS946" i="1"/>
  <c r="AR945" i="1"/>
  <c r="BR947" i="3" l="1"/>
  <c r="AU947" i="3"/>
  <c r="AV947" i="3" s="1"/>
  <c r="AT946" i="3"/>
  <c r="AT947" i="3" s="1"/>
  <c r="AV946" i="3"/>
  <c r="BR1728" i="1"/>
  <c r="AU1728" i="1"/>
  <c r="AV1728" i="1" s="1"/>
  <c r="BH147" i="1" s="1"/>
  <c r="BQ948" i="3"/>
  <c r="BO949" i="3"/>
  <c r="BO1730" i="1"/>
  <c r="BQ1729" i="1"/>
  <c r="AF166" i="1"/>
  <c r="AF556" i="3"/>
  <c r="U554" i="3"/>
  <c r="T555" i="3"/>
  <c r="AE167" i="1"/>
  <c r="T166" i="1"/>
  <c r="U166" i="1" s="1"/>
  <c r="R558" i="3"/>
  <c r="S558" i="3" s="1"/>
  <c r="AE557" i="3"/>
  <c r="AR950" i="3"/>
  <c r="AS951" i="3"/>
  <c r="R168" i="1"/>
  <c r="S168" i="1" s="1"/>
  <c r="AS947" i="1"/>
  <c r="AR946" i="1"/>
  <c r="BG82" i="3" l="1"/>
  <c r="AW947" i="3"/>
  <c r="BR948" i="3"/>
  <c r="AU948" i="3"/>
  <c r="AV948" i="3" s="1"/>
  <c r="BF82" i="3"/>
  <c r="AW946" i="3"/>
  <c r="BR1729" i="1"/>
  <c r="AU1729" i="1"/>
  <c r="AV1729" i="1" s="1"/>
  <c r="BI147" i="1" s="1"/>
  <c r="BO950" i="3"/>
  <c r="BQ949" i="3"/>
  <c r="BQ1730" i="1"/>
  <c r="BO1731" i="1"/>
  <c r="AF167" i="1"/>
  <c r="AF557" i="3"/>
  <c r="U555" i="3"/>
  <c r="T556" i="3"/>
  <c r="AE168" i="1"/>
  <c r="T167" i="1"/>
  <c r="U167" i="1" s="1"/>
  <c r="AR951" i="3"/>
  <c r="AS952" i="3"/>
  <c r="R559" i="3"/>
  <c r="S559" i="3" s="1"/>
  <c r="AE558" i="3"/>
  <c r="R169" i="1"/>
  <c r="S169" i="1" s="1"/>
  <c r="AS948" i="1"/>
  <c r="AR947" i="1"/>
  <c r="BH82" i="3" l="1"/>
  <c r="AW948" i="3"/>
  <c r="BR949" i="3"/>
  <c r="AU949" i="3"/>
  <c r="AV949" i="3" s="1"/>
  <c r="AT948" i="3"/>
  <c r="AT949" i="3" s="1"/>
  <c r="BR1730" i="1"/>
  <c r="AU1730" i="1"/>
  <c r="AV1730" i="1" s="1"/>
  <c r="BJ147" i="1" s="1"/>
  <c r="BO951" i="3"/>
  <c r="BQ950" i="3"/>
  <c r="BQ1731" i="1"/>
  <c r="BO1732" i="1"/>
  <c r="AF168" i="1"/>
  <c r="AF558" i="3"/>
  <c r="U556" i="3"/>
  <c r="T557" i="3"/>
  <c r="AE169" i="1"/>
  <c r="T168" i="1"/>
  <c r="U168" i="1" s="1"/>
  <c r="AE559" i="3"/>
  <c r="R560" i="3"/>
  <c r="S560" i="3" s="1"/>
  <c r="AS953" i="3"/>
  <c r="AR952" i="3"/>
  <c r="R170" i="1"/>
  <c r="S170" i="1" s="1"/>
  <c r="AS949" i="1"/>
  <c r="AR948" i="1"/>
  <c r="BI82" i="3" l="1"/>
  <c r="AW949" i="3"/>
  <c r="BR950" i="3"/>
  <c r="AU950" i="3"/>
  <c r="BR1731" i="1"/>
  <c r="AU1731" i="1"/>
  <c r="AV1731" i="1" s="1"/>
  <c r="BK147" i="1" s="1"/>
  <c r="BL147" i="1" s="1"/>
  <c r="BO952" i="3"/>
  <c r="BQ951" i="3"/>
  <c r="BQ1732" i="1"/>
  <c r="BO1733" i="1"/>
  <c r="AF169" i="1"/>
  <c r="AF559" i="3"/>
  <c r="U557" i="3"/>
  <c r="T558" i="3"/>
  <c r="AE170" i="1"/>
  <c r="T169" i="1"/>
  <c r="U169" i="1" s="1"/>
  <c r="AE560" i="3"/>
  <c r="R561" i="3"/>
  <c r="S561" i="3" s="1"/>
  <c r="AR953" i="3"/>
  <c r="AS954" i="3"/>
  <c r="R171" i="1"/>
  <c r="S171" i="1" s="1"/>
  <c r="AS950" i="1"/>
  <c r="AR949" i="1"/>
  <c r="BR951" i="3" l="1"/>
  <c r="AU951" i="3"/>
  <c r="AV951" i="3" s="1"/>
  <c r="AT950" i="3"/>
  <c r="AT951" i="3" s="1"/>
  <c r="AV950" i="3"/>
  <c r="BR1732" i="1"/>
  <c r="AU1732" i="1"/>
  <c r="AV1732" i="1" s="1"/>
  <c r="AZ148" i="1" s="1"/>
  <c r="BO953" i="3"/>
  <c r="BQ952" i="3"/>
  <c r="BO1734" i="1"/>
  <c r="BQ1733" i="1"/>
  <c r="AF170" i="1"/>
  <c r="AF560" i="3"/>
  <c r="U558" i="3"/>
  <c r="T559" i="3"/>
  <c r="AE171" i="1"/>
  <c r="T170" i="1"/>
  <c r="U170" i="1" s="1"/>
  <c r="R562" i="3"/>
  <c r="S562" i="3" s="1"/>
  <c r="AE561" i="3"/>
  <c r="AR954" i="3"/>
  <c r="AS955" i="3"/>
  <c r="R172" i="1"/>
  <c r="S172" i="1" s="1"/>
  <c r="AS951" i="1"/>
  <c r="AR950" i="1"/>
  <c r="BR952" i="3" l="1"/>
  <c r="AU952" i="3"/>
  <c r="BK82" i="3"/>
  <c r="AW951" i="3"/>
  <c r="BJ82" i="3"/>
  <c r="AW950" i="3"/>
  <c r="BR1733" i="1"/>
  <c r="AU1733" i="1"/>
  <c r="AV1733" i="1" s="1"/>
  <c r="BA148" i="1" s="1"/>
  <c r="BQ953" i="3"/>
  <c r="BO954" i="3"/>
  <c r="BQ1734" i="1"/>
  <c r="BO1735" i="1"/>
  <c r="AF171" i="1"/>
  <c r="AF561" i="3"/>
  <c r="U559" i="3"/>
  <c r="T560" i="3"/>
  <c r="AE172" i="1"/>
  <c r="T171" i="1"/>
  <c r="U171" i="1" s="1"/>
  <c r="AR955" i="3"/>
  <c r="AS956" i="3"/>
  <c r="R563" i="3"/>
  <c r="S563" i="3" s="1"/>
  <c r="AE562" i="3"/>
  <c r="R173" i="1"/>
  <c r="S173" i="1" s="1"/>
  <c r="AS952" i="1"/>
  <c r="AR951" i="1"/>
  <c r="BL82" i="3" l="1"/>
  <c r="BM82" i="3"/>
  <c r="AP83" i="3" s="1"/>
  <c r="AT952" i="3"/>
  <c r="AV952" i="3"/>
  <c r="BR953" i="3"/>
  <c r="AU953" i="3"/>
  <c r="AV953" i="3" s="1"/>
  <c r="BR1734" i="1"/>
  <c r="AU1734" i="1"/>
  <c r="AV1734" i="1" s="1"/>
  <c r="BB148" i="1" s="1"/>
  <c r="BO955" i="3"/>
  <c r="BQ954" i="3"/>
  <c r="BQ1735" i="1"/>
  <c r="BO1736" i="1"/>
  <c r="AF172" i="1"/>
  <c r="AF562" i="3"/>
  <c r="U560" i="3"/>
  <c r="T561" i="3"/>
  <c r="AE173" i="1"/>
  <c r="T172" i="1"/>
  <c r="U172" i="1" s="1"/>
  <c r="AE563" i="3"/>
  <c r="R564" i="3"/>
  <c r="S564" i="3" s="1"/>
  <c r="AS957" i="3"/>
  <c r="AR956" i="3"/>
  <c r="R174" i="1"/>
  <c r="S174" i="1" s="1"/>
  <c r="AS953" i="1"/>
  <c r="AR952" i="1"/>
  <c r="BA83" i="3" l="1"/>
  <c r="AW953" i="3"/>
  <c r="AZ83" i="3"/>
  <c r="AW952" i="3"/>
  <c r="AT953" i="3"/>
  <c r="BR954" i="3"/>
  <c r="AU954" i="3"/>
  <c r="AV954" i="3" s="1"/>
  <c r="BR1735" i="1"/>
  <c r="AU1735" i="1"/>
  <c r="AV1735" i="1" s="1"/>
  <c r="BC148" i="1" s="1"/>
  <c r="BO956" i="3"/>
  <c r="BQ955" i="3"/>
  <c r="BQ1736" i="1"/>
  <c r="BO1737" i="1"/>
  <c r="AF173" i="1"/>
  <c r="AF563" i="3"/>
  <c r="U561" i="3"/>
  <c r="T562" i="3"/>
  <c r="AE174" i="1"/>
  <c r="T173" i="1"/>
  <c r="U173" i="1" s="1"/>
  <c r="AR957" i="3"/>
  <c r="AS958" i="3"/>
  <c r="AE564" i="3"/>
  <c r="R565" i="3"/>
  <c r="S565" i="3" s="1"/>
  <c r="R175" i="1"/>
  <c r="S175" i="1" s="1"/>
  <c r="AS954" i="1"/>
  <c r="AR953" i="1"/>
  <c r="BB83" i="3" l="1"/>
  <c r="AW954" i="3"/>
  <c r="BR955" i="3"/>
  <c r="AU955" i="3"/>
  <c r="AV955" i="3" s="1"/>
  <c r="AT954" i="3"/>
  <c r="AT955" i="3" s="1"/>
  <c r="BR1736" i="1"/>
  <c r="AU1736" i="1"/>
  <c r="AV1736" i="1" s="1"/>
  <c r="BD148" i="1" s="1"/>
  <c r="BQ956" i="3"/>
  <c r="BO957" i="3"/>
  <c r="BO1738" i="1"/>
  <c r="BQ1737" i="1"/>
  <c r="AF174" i="1"/>
  <c r="AF564" i="3"/>
  <c r="U562" i="3"/>
  <c r="T563" i="3"/>
  <c r="AE175" i="1"/>
  <c r="T174" i="1"/>
  <c r="U174" i="1" s="1"/>
  <c r="AR958" i="3"/>
  <c r="AS959" i="3"/>
  <c r="R566" i="3"/>
  <c r="S566" i="3" s="1"/>
  <c r="AE565" i="3"/>
  <c r="R176" i="1"/>
  <c r="S176" i="1" s="1"/>
  <c r="AS955" i="1"/>
  <c r="AR954" i="1"/>
  <c r="BR956" i="3" l="1"/>
  <c r="AU956" i="3"/>
  <c r="BC83" i="3"/>
  <c r="AW955" i="3"/>
  <c r="BR1737" i="1"/>
  <c r="AU1737" i="1"/>
  <c r="AV1737" i="1" s="1"/>
  <c r="BE148" i="1" s="1"/>
  <c r="BO958" i="3"/>
  <c r="BQ957" i="3"/>
  <c r="BQ1738" i="1"/>
  <c r="BO1739" i="1"/>
  <c r="AF175" i="1"/>
  <c r="AF565" i="3"/>
  <c r="U563" i="3"/>
  <c r="T564" i="3"/>
  <c r="AE176" i="1"/>
  <c r="T175" i="1"/>
  <c r="U175" i="1" s="1"/>
  <c r="AS960" i="3"/>
  <c r="AR959" i="3"/>
  <c r="R567" i="3"/>
  <c r="S567" i="3" s="1"/>
  <c r="AE566" i="3"/>
  <c r="R177" i="1"/>
  <c r="S177" i="1" s="1"/>
  <c r="AS956" i="1"/>
  <c r="AR955" i="1"/>
  <c r="AT956" i="3" l="1"/>
  <c r="AV956" i="3"/>
  <c r="BR957" i="3"/>
  <c r="AU957" i="3"/>
  <c r="AV957" i="3" s="1"/>
  <c r="BR1738" i="1"/>
  <c r="AU1738" i="1"/>
  <c r="AV1738" i="1" s="1"/>
  <c r="BF148" i="1" s="1"/>
  <c r="BQ958" i="3"/>
  <c r="BO959" i="3"/>
  <c r="BQ1739" i="1"/>
  <c r="BO1740" i="1"/>
  <c r="AF176" i="1"/>
  <c r="AF566" i="3"/>
  <c r="U564" i="3"/>
  <c r="T565" i="3"/>
  <c r="AE177" i="1"/>
  <c r="T176" i="1"/>
  <c r="U176" i="1" s="1"/>
  <c r="AE567" i="3"/>
  <c r="R568" i="3"/>
  <c r="S568" i="3" s="1"/>
  <c r="AR960" i="3"/>
  <c r="AS961" i="3"/>
  <c r="R178" i="1"/>
  <c r="S178" i="1" s="1"/>
  <c r="AS957" i="1"/>
  <c r="AR956" i="1"/>
  <c r="BR958" i="3" l="1"/>
  <c r="AU958" i="3"/>
  <c r="AV958" i="3" s="1"/>
  <c r="BE83" i="3"/>
  <c r="AW957" i="3"/>
  <c r="BD83" i="3"/>
  <c r="AW956" i="3"/>
  <c r="AT957" i="3"/>
  <c r="AT958" i="3" s="1"/>
  <c r="BR1739" i="1"/>
  <c r="AU1739" i="1"/>
  <c r="AV1739" i="1" s="1"/>
  <c r="BG148" i="1" s="1"/>
  <c r="BO960" i="3"/>
  <c r="BQ959" i="3"/>
  <c r="BQ1740" i="1"/>
  <c r="BO1741" i="1"/>
  <c r="AF177" i="1"/>
  <c r="AF567" i="3"/>
  <c r="U565" i="3"/>
  <c r="T566" i="3"/>
  <c r="AE178" i="1"/>
  <c r="T177" i="1"/>
  <c r="U177" i="1" s="1"/>
  <c r="AR961" i="3"/>
  <c r="AS962" i="3"/>
  <c r="R569" i="3"/>
  <c r="S569" i="3" s="1"/>
  <c r="AE568" i="3"/>
  <c r="R179" i="1"/>
  <c r="S179" i="1" s="1"/>
  <c r="AS958" i="1"/>
  <c r="AR957" i="1"/>
  <c r="BR959" i="3" l="1"/>
  <c r="AU959" i="3"/>
  <c r="AV959" i="3" s="1"/>
  <c r="BF83" i="3"/>
  <c r="AW958" i="3"/>
  <c r="BR1740" i="1"/>
  <c r="AU1740" i="1"/>
  <c r="AV1740" i="1" s="1"/>
  <c r="BH148" i="1" s="1"/>
  <c r="BQ960" i="3"/>
  <c r="BO961" i="3"/>
  <c r="BO1742" i="1"/>
  <c r="BQ1741" i="1"/>
  <c r="AF178" i="1"/>
  <c r="AF568" i="3"/>
  <c r="U566" i="3"/>
  <c r="T567" i="3"/>
  <c r="AE179" i="1"/>
  <c r="T178" i="1"/>
  <c r="U178" i="1" s="1"/>
  <c r="R570" i="3"/>
  <c r="S570" i="3" s="1"/>
  <c r="AE569" i="3"/>
  <c r="AR962" i="3"/>
  <c r="AS963" i="3"/>
  <c r="R180" i="1"/>
  <c r="S180" i="1" s="1"/>
  <c r="AS959" i="1"/>
  <c r="AR958" i="1"/>
  <c r="AT959" i="3" l="1"/>
  <c r="BG83" i="3"/>
  <c r="AW959" i="3"/>
  <c r="BR960" i="3"/>
  <c r="AU960" i="3"/>
  <c r="BR1741" i="1"/>
  <c r="AU1741" i="1"/>
  <c r="AV1741" i="1" s="1"/>
  <c r="BI148" i="1" s="1"/>
  <c r="BO962" i="3"/>
  <c r="BQ961" i="3"/>
  <c r="BQ1742" i="1"/>
  <c r="BO1743" i="1"/>
  <c r="AF179" i="1"/>
  <c r="AF569" i="3"/>
  <c r="U567" i="3"/>
  <c r="T568" i="3"/>
  <c r="T179" i="1"/>
  <c r="U179" i="1" s="1"/>
  <c r="AE180" i="1"/>
  <c r="AR963" i="3"/>
  <c r="AS964" i="3"/>
  <c r="R571" i="3"/>
  <c r="S571" i="3" s="1"/>
  <c r="AE570" i="3"/>
  <c r="R181" i="1"/>
  <c r="S181" i="1" s="1"/>
  <c r="AS960" i="1"/>
  <c r="AR959" i="1"/>
  <c r="AT960" i="3" l="1"/>
  <c r="AV960" i="3"/>
  <c r="BR961" i="3"/>
  <c r="AU961" i="3"/>
  <c r="AV961" i="3" s="1"/>
  <c r="BR1742" i="1"/>
  <c r="AU1742" i="1"/>
  <c r="AV1742" i="1" s="1"/>
  <c r="BJ148" i="1" s="1"/>
  <c r="BQ962" i="3"/>
  <c r="BO963" i="3"/>
  <c r="BQ1743" i="1"/>
  <c r="BO1744" i="1"/>
  <c r="AF180" i="1"/>
  <c r="AF570" i="3"/>
  <c r="U568" i="3"/>
  <c r="T569" i="3"/>
  <c r="T180" i="1"/>
  <c r="U180" i="1" s="1"/>
  <c r="AE181" i="1"/>
  <c r="AR964" i="3"/>
  <c r="AS965" i="3"/>
  <c r="AE571" i="3"/>
  <c r="R572" i="3"/>
  <c r="S572" i="3" s="1"/>
  <c r="R182" i="1"/>
  <c r="S182" i="1" s="1"/>
  <c r="AS961" i="1"/>
  <c r="AR960" i="1"/>
  <c r="BH83" i="3" l="1"/>
  <c r="AW960" i="3"/>
  <c r="BR962" i="3"/>
  <c r="AU962" i="3"/>
  <c r="AV962" i="3" s="1"/>
  <c r="BI83" i="3"/>
  <c r="AW961" i="3"/>
  <c r="AT961" i="3"/>
  <c r="AT962" i="3" s="1"/>
  <c r="BR1743" i="1"/>
  <c r="AU1743" i="1"/>
  <c r="AV1743" i="1" s="1"/>
  <c r="BK148" i="1" s="1"/>
  <c r="BL148" i="1" s="1"/>
  <c r="BO964" i="3"/>
  <c r="BQ963" i="3"/>
  <c r="BQ1744" i="1"/>
  <c r="BO1745" i="1"/>
  <c r="AF181" i="1"/>
  <c r="AF571" i="3"/>
  <c r="U569" i="3"/>
  <c r="T570" i="3"/>
  <c r="T181" i="1"/>
  <c r="U181" i="1" s="1"/>
  <c r="AE182" i="1"/>
  <c r="AR965" i="3"/>
  <c r="AS966" i="3"/>
  <c r="AE572" i="3"/>
  <c r="R573" i="3"/>
  <c r="S573" i="3" s="1"/>
  <c r="R183" i="1"/>
  <c r="S183" i="1" s="1"/>
  <c r="AS962" i="1"/>
  <c r="AR961" i="1"/>
  <c r="BJ83" i="3" l="1"/>
  <c r="AW962" i="3"/>
  <c r="BR963" i="3"/>
  <c r="AU963" i="3"/>
  <c r="AV963" i="3" s="1"/>
  <c r="BR1744" i="1"/>
  <c r="AU1744" i="1"/>
  <c r="AV1744" i="1" s="1"/>
  <c r="AZ149" i="1" s="1"/>
  <c r="BO965" i="3"/>
  <c r="BQ964" i="3"/>
  <c r="BO1746" i="1"/>
  <c r="BQ1745" i="1"/>
  <c r="AF182" i="1"/>
  <c r="AF572" i="3"/>
  <c r="U570" i="3"/>
  <c r="T571" i="3"/>
  <c r="T182" i="1"/>
  <c r="U182" i="1" s="1"/>
  <c r="AE183" i="1"/>
  <c r="AR966" i="3"/>
  <c r="AS967" i="3"/>
  <c r="R574" i="3"/>
  <c r="S574" i="3" s="1"/>
  <c r="AE573" i="3"/>
  <c r="R184" i="1"/>
  <c r="S184" i="1" s="1"/>
  <c r="AS963" i="1"/>
  <c r="AR962" i="1"/>
  <c r="BK83" i="3" l="1"/>
  <c r="BL83" i="3" s="1"/>
  <c r="AW963" i="3"/>
  <c r="BR964" i="3"/>
  <c r="AU964" i="3"/>
  <c r="AT963" i="3"/>
  <c r="BR1745" i="1"/>
  <c r="AU1745" i="1"/>
  <c r="AV1745" i="1" s="1"/>
  <c r="BA149" i="1" s="1"/>
  <c r="BQ965" i="3"/>
  <c r="BO966" i="3"/>
  <c r="BQ1746" i="1"/>
  <c r="BO1747" i="1"/>
  <c r="AF183" i="1"/>
  <c r="AF573" i="3"/>
  <c r="U571" i="3"/>
  <c r="T572" i="3"/>
  <c r="AE184" i="1"/>
  <c r="T183" i="1"/>
  <c r="U183" i="1" s="1"/>
  <c r="AR967" i="3"/>
  <c r="AS968" i="3"/>
  <c r="AE574" i="3"/>
  <c r="R575" i="3"/>
  <c r="S575" i="3" s="1"/>
  <c r="R185" i="1"/>
  <c r="S185" i="1" s="1"/>
  <c r="AS964" i="1"/>
  <c r="AR963" i="1"/>
  <c r="BM83" i="3" l="1"/>
  <c r="AP84" i="3" s="1"/>
  <c r="AV964" i="3"/>
  <c r="AT964" i="3"/>
  <c r="BR965" i="3"/>
  <c r="AU965" i="3"/>
  <c r="AV965" i="3" s="1"/>
  <c r="BR1746" i="1"/>
  <c r="AU1746" i="1"/>
  <c r="AV1746" i="1" s="1"/>
  <c r="BB149" i="1" s="1"/>
  <c r="BQ966" i="3"/>
  <c r="BO967" i="3"/>
  <c r="BQ1747" i="1"/>
  <c r="BO1748" i="1"/>
  <c r="AF184" i="1"/>
  <c r="AF574" i="3"/>
  <c r="U572" i="3"/>
  <c r="T573" i="3"/>
  <c r="AE185" i="1"/>
  <c r="T184" i="1"/>
  <c r="U184" i="1" s="1"/>
  <c r="AE575" i="3"/>
  <c r="R576" i="3"/>
  <c r="S576" i="3" s="1"/>
  <c r="AS969" i="3"/>
  <c r="AR968" i="3"/>
  <c r="R186" i="1"/>
  <c r="S186" i="1" s="1"/>
  <c r="AS965" i="1"/>
  <c r="AR964" i="1"/>
  <c r="BR966" i="3" l="1"/>
  <c r="AU966" i="3"/>
  <c r="BA84" i="3"/>
  <c r="AW965" i="3"/>
  <c r="AT965" i="3"/>
  <c r="AZ84" i="3"/>
  <c r="AW964" i="3"/>
  <c r="BR1747" i="1"/>
  <c r="AU1747" i="1"/>
  <c r="AV1747" i="1" s="1"/>
  <c r="BC149" i="1" s="1"/>
  <c r="BO968" i="3"/>
  <c r="BQ967" i="3"/>
  <c r="BQ1748" i="1"/>
  <c r="BO1749" i="1"/>
  <c r="AF185" i="1"/>
  <c r="AF575" i="3"/>
  <c r="U573" i="3"/>
  <c r="T574" i="3"/>
  <c r="AE186" i="1"/>
  <c r="T185" i="1"/>
  <c r="U185" i="1" s="1"/>
  <c r="AE576" i="3"/>
  <c r="R577" i="3"/>
  <c r="S577" i="3" s="1"/>
  <c r="AR969" i="3"/>
  <c r="AS970" i="3"/>
  <c r="R187" i="1"/>
  <c r="S187" i="1" s="1"/>
  <c r="AS966" i="1"/>
  <c r="AR965" i="1"/>
  <c r="BR967" i="3" l="1"/>
  <c r="AU967" i="3"/>
  <c r="AV967" i="3" s="1"/>
  <c r="AV966" i="3"/>
  <c r="AT966" i="3"/>
  <c r="AT967" i="3" s="1"/>
  <c r="BR1748" i="1"/>
  <c r="AU1748" i="1"/>
  <c r="AV1748" i="1" s="1"/>
  <c r="BD149" i="1" s="1"/>
  <c r="BQ968" i="3"/>
  <c r="BO969" i="3"/>
  <c r="BO1750" i="1"/>
  <c r="BQ1749" i="1"/>
  <c r="AF186" i="1"/>
  <c r="AF576" i="3"/>
  <c r="U574" i="3"/>
  <c r="T575" i="3"/>
  <c r="AE187" i="1"/>
  <c r="T186" i="1"/>
  <c r="U186" i="1" s="1"/>
  <c r="AR970" i="3"/>
  <c r="AS971" i="3"/>
  <c r="R578" i="3"/>
  <c r="S578" i="3" s="1"/>
  <c r="AE577" i="3"/>
  <c r="R188" i="1"/>
  <c r="S188" i="1" s="1"/>
  <c r="AS967" i="1"/>
  <c r="AR966" i="1"/>
  <c r="BC84" i="3" l="1"/>
  <c r="AW967" i="3"/>
  <c r="BR968" i="3"/>
  <c r="AU968" i="3"/>
  <c r="AV968" i="3" s="1"/>
  <c r="BB84" i="3"/>
  <c r="AW966" i="3"/>
  <c r="BR1749" i="1"/>
  <c r="AU1749" i="1"/>
  <c r="AV1749" i="1" s="1"/>
  <c r="BE149" i="1" s="1"/>
  <c r="BO970" i="3"/>
  <c r="BQ969" i="3"/>
  <c r="BQ1750" i="1"/>
  <c r="BO1751" i="1"/>
  <c r="AF187" i="1"/>
  <c r="AF577" i="3"/>
  <c r="U575" i="3"/>
  <c r="T576" i="3"/>
  <c r="AE188" i="1"/>
  <c r="T187" i="1"/>
  <c r="U187" i="1" s="1"/>
  <c r="AS972" i="3"/>
  <c r="AR971" i="3"/>
  <c r="R579" i="3"/>
  <c r="S579" i="3" s="1"/>
  <c r="AE578" i="3"/>
  <c r="R189" i="1"/>
  <c r="S189" i="1" s="1"/>
  <c r="AS968" i="1"/>
  <c r="AR967" i="1"/>
  <c r="BD84" i="3" l="1"/>
  <c r="AW968" i="3"/>
  <c r="BR969" i="3"/>
  <c r="AU969" i="3"/>
  <c r="AV969" i="3" s="1"/>
  <c r="AT968" i="3"/>
  <c r="AT969" i="3" s="1"/>
  <c r="BR1750" i="1"/>
  <c r="AU1750" i="1"/>
  <c r="AV1750" i="1" s="1"/>
  <c r="BF149" i="1" s="1"/>
  <c r="BO971" i="3"/>
  <c r="BQ970" i="3"/>
  <c r="BQ1751" i="1"/>
  <c r="BO1752" i="1"/>
  <c r="AF188" i="1"/>
  <c r="AF578" i="3"/>
  <c r="U576" i="3"/>
  <c r="T577" i="3"/>
  <c r="AE189" i="1"/>
  <c r="T188" i="1"/>
  <c r="U188" i="1" s="1"/>
  <c r="AE579" i="3"/>
  <c r="R580" i="3"/>
  <c r="S580" i="3" s="1"/>
  <c r="AR972" i="3"/>
  <c r="AS973" i="3"/>
  <c r="R190" i="1"/>
  <c r="S190" i="1" s="1"/>
  <c r="AS969" i="1"/>
  <c r="AR968" i="1"/>
  <c r="BE84" i="3" l="1"/>
  <c r="AW969" i="3"/>
  <c r="BR970" i="3"/>
  <c r="AU970" i="3"/>
  <c r="BR1751" i="1"/>
  <c r="AU1751" i="1"/>
  <c r="AV1751" i="1" s="1"/>
  <c r="BG149" i="1" s="1"/>
  <c r="BQ971" i="3"/>
  <c r="BO972" i="3"/>
  <c r="BQ1752" i="1"/>
  <c r="BO1753" i="1"/>
  <c r="AF189" i="1"/>
  <c r="AF579" i="3"/>
  <c r="U577" i="3"/>
  <c r="T578" i="3"/>
  <c r="AE190" i="1"/>
  <c r="T189" i="1"/>
  <c r="U189" i="1" s="1"/>
  <c r="R581" i="3"/>
  <c r="S581" i="3" s="1"/>
  <c r="AE580" i="3"/>
  <c r="AR973" i="3"/>
  <c r="AS974" i="3"/>
  <c r="R191" i="1"/>
  <c r="S191" i="1" s="1"/>
  <c r="AS970" i="1"/>
  <c r="AR969" i="1"/>
  <c r="AV970" i="3" l="1"/>
  <c r="AT970" i="3"/>
  <c r="BR971" i="3"/>
  <c r="AU971" i="3"/>
  <c r="AV971" i="3" s="1"/>
  <c r="BR1752" i="1"/>
  <c r="AU1752" i="1"/>
  <c r="AV1752" i="1" s="1"/>
  <c r="BH149" i="1" s="1"/>
  <c r="BQ972" i="3"/>
  <c r="BO973" i="3"/>
  <c r="BO1754" i="1"/>
  <c r="BQ1753" i="1"/>
  <c r="AF190" i="1"/>
  <c r="AF580" i="3"/>
  <c r="U578" i="3"/>
  <c r="T579" i="3"/>
  <c r="AE191" i="1"/>
  <c r="T190" i="1"/>
  <c r="U190" i="1" s="1"/>
  <c r="AR974" i="3"/>
  <c r="AS975" i="3"/>
  <c r="R582" i="3"/>
  <c r="S582" i="3" s="1"/>
  <c r="AE581" i="3"/>
  <c r="R192" i="1"/>
  <c r="S192" i="1" s="1"/>
  <c r="AS971" i="1"/>
  <c r="AR970" i="1"/>
  <c r="BR972" i="3" l="1"/>
  <c r="AU972" i="3"/>
  <c r="BG84" i="3"/>
  <c r="AW971" i="3"/>
  <c r="AT971" i="3"/>
  <c r="BF84" i="3"/>
  <c r="AW970" i="3"/>
  <c r="BR1753" i="1"/>
  <c r="AU1753" i="1"/>
  <c r="AV1753" i="1" s="1"/>
  <c r="BI149" i="1" s="1"/>
  <c r="BO974" i="3"/>
  <c r="BQ973" i="3"/>
  <c r="BQ1754" i="1"/>
  <c r="BO1755" i="1"/>
  <c r="AF191" i="1"/>
  <c r="AF581" i="3"/>
  <c r="U579" i="3"/>
  <c r="T580" i="3"/>
  <c r="AE192" i="1"/>
  <c r="T191" i="1"/>
  <c r="U191" i="1" s="1"/>
  <c r="AS976" i="3"/>
  <c r="AR975" i="3"/>
  <c r="AE582" i="3"/>
  <c r="R583" i="3"/>
  <c r="S583" i="3" s="1"/>
  <c r="R193" i="1"/>
  <c r="S193" i="1" s="1"/>
  <c r="AS972" i="1"/>
  <c r="AR971" i="1"/>
  <c r="BR973" i="3" l="1"/>
  <c r="AU973" i="3"/>
  <c r="AV973" i="3" s="1"/>
  <c r="AV972" i="3"/>
  <c r="AT972" i="3"/>
  <c r="AT973" i="3" s="1"/>
  <c r="BR1754" i="1"/>
  <c r="AU1754" i="1"/>
  <c r="AV1754" i="1" s="1"/>
  <c r="BJ149" i="1" s="1"/>
  <c r="BQ974" i="3"/>
  <c r="BO975" i="3"/>
  <c r="BQ1755" i="1"/>
  <c r="BO1756" i="1"/>
  <c r="AF192" i="1"/>
  <c r="AF582" i="3"/>
  <c r="U580" i="3"/>
  <c r="T581" i="3"/>
  <c r="AE193" i="1"/>
  <c r="T192" i="1"/>
  <c r="U192" i="1" s="1"/>
  <c r="AR976" i="3"/>
  <c r="AS977" i="3"/>
  <c r="AE583" i="3"/>
  <c r="R584" i="3"/>
  <c r="S584" i="3" s="1"/>
  <c r="R194" i="1"/>
  <c r="S194" i="1" s="1"/>
  <c r="AS973" i="1"/>
  <c r="AR972" i="1"/>
  <c r="BH84" i="3" l="1"/>
  <c r="AW972" i="3"/>
  <c r="BI84" i="3"/>
  <c r="AW973" i="3"/>
  <c r="BR974" i="3"/>
  <c r="AU974" i="3"/>
  <c r="BR1755" i="1"/>
  <c r="AU1755" i="1"/>
  <c r="AV1755" i="1" s="1"/>
  <c r="BK149" i="1" s="1"/>
  <c r="BL149" i="1" s="1"/>
  <c r="BO976" i="3"/>
  <c r="BQ975" i="3"/>
  <c r="BQ1756" i="1"/>
  <c r="BO1757" i="1"/>
  <c r="AF193" i="1"/>
  <c r="AF583" i="3"/>
  <c r="U581" i="3"/>
  <c r="T582" i="3"/>
  <c r="AE194" i="1"/>
  <c r="T193" i="1"/>
  <c r="U193" i="1" s="1"/>
  <c r="R585" i="3"/>
  <c r="S585" i="3" s="1"/>
  <c r="AE584" i="3"/>
  <c r="AR977" i="3"/>
  <c r="AS978" i="3"/>
  <c r="R195" i="1"/>
  <c r="S195" i="1" s="1"/>
  <c r="AS974" i="1"/>
  <c r="AR973" i="1"/>
  <c r="AV974" i="3" l="1"/>
  <c r="AT974" i="3"/>
  <c r="BR975" i="3"/>
  <c r="AU975" i="3"/>
  <c r="AV975" i="3" s="1"/>
  <c r="BR1756" i="1"/>
  <c r="AU1756" i="1"/>
  <c r="AV1756" i="1" s="1"/>
  <c r="AZ150" i="1" s="1"/>
  <c r="BQ976" i="3"/>
  <c r="BO977" i="3"/>
  <c r="BO1758" i="1"/>
  <c r="BQ1757" i="1"/>
  <c r="AF194" i="1"/>
  <c r="AF584" i="3"/>
  <c r="U582" i="3"/>
  <c r="T583" i="3"/>
  <c r="AE195" i="1"/>
  <c r="T194" i="1"/>
  <c r="U194" i="1" s="1"/>
  <c r="AR978" i="3"/>
  <c r="AS979" i="3"/>
  <c r="R586" i="3"/>
  <c r="S586" i="3" s="1"/>
  <c r="AE585" i="3"/>
  <c r="R196" i="1"/>
  <c r="S196" i="1" s="1"/>
  <c r="AS975" i="1"/>
  <c r="AR974" i="1"/>
  <c r="BR976" i="3" l="1"/>
  <c r="AU976" i="3"/>
  <c r="AV976" i="3" s="1"/>
  <c r="AT975" i="3"/>
  <c r="BK84" i="3"/>
  <c r="AW975" i="3"/>
  <c r="BJ84" i="3"/>
  <c r="AW974" i="3"/>
  <c r="BR1757" i="1"/>
  <c r="AU1757" i="1"/>
  <c r="AV1757" i="1" s="1"/>
  <c r="BA150" i="1" s="1"/>
  <c r="BO978" i="3"/>
  <c r="BQ977" i="3"/>
  <c r="BQ1758" i="1"/>
  <c r="BO1759" i="1"/>
  <c r="AF195" i="1"/>
  <c r="AF585" i="3"/>
  <c r="U583" i="3"/>
  <c r="T584" i="3"/>
  <c r="AE196" i="1"/>
  <c r="T195" i="1"/>
  <c r="U195" i="1" s="1"/>
  <c r="AR979" i="3"/>
  <c r="AS980" i="3"/>
  <c r="AE586" i="3"/>
  <c r="R587" i="3"/>
  <c r="S587" i="3" s="1"/>
  <c r="R197" i="1"/>
  <c r="S197" i="1" s="1"/>
  <c r="AS976" i="1"/>
  <c r="AR975" i="1"/>
  <c r="BL84" i="3" l="1"/>
  <c r="BM84" i="3"/>
  <c r="AP85" i="3" s="1"/>
  <c r="BR977" i="3"/>
  <c r="AU977" i="3"/>
  <c r="AV977" i="3" s="1"/>
  <c r="AT976" i="3"/>
  <c r="AT977" i="3" s="1"/>
  <c r="AZ85" i="3"/>
  <c r="AW976" i="3"/>
  <c r="BR1758" i="1"/>
  <c r="AU1758" i="1"/>
  <c r="AV1758" i="1" s="1"/>
  <c r="BB150" i="1" s="1"/>
  <c r="BO979" i="3"/>
  <c r="BQ978" i="3"/>
  <c r="BQ1759" i="1"/>
  <c r="BO1760" i="1"/>
  <c r="AF196" i="1"/>
  <c r="AF586" i="3"/>
  <c r="U584" i="3"/>
  <c r="T585" i="3"/>
  <c r="AE197" i="1"/>
  <c r="T196" i="1"/>
  <c r="U196" i="1" s="1"/>
  <c r="AE587" i="3"/>
  <c r="R588" i="3"/>
  <c r="S588" i="3" s="1"/>
  <c r="AS981" i="3"/>
  <c r="AR980" i="3"/>
  <c r="R198" i="1"/>
  <c r="S198" i="1" s="1"/>
  <c r="AS977" i="1"/>
  <c r="AR976" i="1"/>
  <c r="BA85" i="3" l="1"/>
  <c r="AW977" i="3"/>
  <c r="BR978" i="3"/>
  <c r="AU978" i="3"/>
  <c r="BR1759" i="1"/>
  <c r="AU1759" i="1"/>
  <c r="AV1759" i="1" s="1"/>
  <c r="BC150" i="1" s="1"/>
  <c r="BQ979" i="3"/>
  <c r="BO980" i="3"/>
  <c r="BQ1760" i="1"/>
  <c r="BO1761" i="1"/>
  <c r="AF197" i="1"/>
  <c r="AF587" i="3"/>
  <c r="U585" i="3"/>
  <c r="T586" i="3"/>
  <c r="AE198" i="1"/>
  <c r="T197" i="1"/>
  <c r="U197" i="1" s="1"/>
  <c r="AR981" i="3"/>
  <c r="AS982" i="3"/>
  <c r="R589" i="3"/>
  <c r="S589" i="3" s="1"/>
  <c r="AE588" i="3"/>
  <c r="R199" i="1"/>
  <c r="S199" i="1" s="1"/>
  <c r="AS978" i="1"/>
  <c r="AR977" i="1"/>
  <c r="AV978" i="3" l="1"/>
  <c r="AT978" i="3"/>
  <c r="BR979" i="3"/>
  <c r="AU979" i="3"/>
  <c r="AV979" i="3" s="1"/>
  <c r="BR1760" i="1"/>
  <c r="AU1760" i="1"/>
  <c r="AV1760" i="1" s="1"/>
  <c r="BD150" i="1" s="1"/>
  <c r="BO981" i="3"/>
  <c r="BQ980" i="3"/>
  <c r="BO1762" i="1"/>
  <c r="BQ1761" i="1"/>
  <c r="AF198" i="1"/>
  <c r="AF588" i="3"/>
  <c r="U586" i="3"/>
  <c r="T587" i="3"/>
  <c r="AE199" i="1"/>
  <c r="T198" i="1"/>
  <c r="U198" i="1" s="1"/>
  <c r="R590" i="3"/>
  <c r="S590" i="3" s="1"/>
  <c r="AE589" i="3"/>
  <c r="AR982" i="3"/>
  <c r="AS983" i="3"/>
  <c r="R200" i="1"/>
  <c r="S200" i="1" s="1"/>
  <c r="AS979" i="1"/>
  <c r="AR978" i="1"/>
  <c r="BC85" i="3" l="1"/>
  <c r="AW979" i="3"/>
  <c r="AT979" i="3"/>
  <c r="BR980" i="3"/>
  <c r="AU980" i="3"/>
  <c r="AV980" i="3" s="1"/>
  <c r="BB85" i="3"/>
  <c r="AW978" i="3"/>
  <c r="BR1761" i="1"/>
  <c r="AU1761" i="1"/>
  <c r="AV1761" i="1" s="1"/>
  <c r="BE150" i="1" s="1"/>
  <c r="BQ981" i="3"/>
  <c r="BO982" i="3"/>
  <c r="BQ1762" i="1"/>
  <c r="BO1763" i="1"/>
  <c r="AF199" i="1"/>
  <c r="AF589" i="3"/>
  <c r="U587" i="3"/>
  <c r="T588" i="3"/>
  <c r="AE200" i="1"/>
  <c r="T199" i="1"/>
  <c r="U199" i="1" s="1"/>
  <c r="AR983" i="3"/>
  <c r="AS984" i="3"/>
  <c r="R591" i="3"/>
  <c r="S591" i="3" s="1"/>
  <c r="AE590" i="3"/>
  <c r="R201" i="1"/>
  <c r="S201" i="1" s="1"/>
  <c r="AS980" i="1"/>
  <c r="AR979" i="1"/>
  <c r="BD85" i="3" l="1"/>
  <c r="AW980" i="3"/>
  <c r="AT980" i="3"/>
  <c r="BR981" i="3"/>
  <c r="AU981" i="3"/>
  <c r="AV981" i="3" s="1"/>
  <c r="BR1762" i="1"/>
  <c r="AU1762" i="1"/>
  <c r="AV1762" i="1" s="1"/>
  <c r="BF150" i="1" s="1"/>
  <c r="BO983" i="3"/>
  <c r="BQ982" i="3"/>
  <c r="BQ1763" i="1"/>
  <c r="BO1764" i="1"/>
  <c r="AF200" i="1"/>
  <c r="AF590" i="3"/>
  <c r="U588" i="3"/>
  <c r="T589" i="3"/>
  <c r="AE201" i="1"/>
  <c r="T200" i="1"/>
  <c r="U200" i="1" s="1"/>
  <c r="AS985" i="3"/>
  <c r="AR984" i="3"/>
  <c r="AE591" i="3"/>
  <c r="R592" i="3"/>
  <c r="S592" i="3" s="1"/>
  <c r="R202" i="1"/>
  <c r="S202" i="1" s="1"/>
  <c r="AS981" i="1"/>
  <c r="AR980" i="1"/>
  <c r="AT981" i="3" l="1"/>
  <c r="BR982" i="3"/>
  <c r="AU982" i="3"/>
  <c r="BE85" i="3"/>
  <c r="AW981" i="3"/>
  <c r="BR1763" i="1"/>
  <c r="AU1763" i="1"/>
  <c r="AV1763" i="1" s="1"/>
  <c r="BG150" i="1" s="1"/>
  <c r="BQ983" i="3"/>
  <c r="BO984" i="3"/>
  <c r="BQ1764" i="1"/>
  <c r="BO1765" i="1"/>
  <c r="AF201" i="1"/>
  <c r="AF591" i="3"/>
  <c r="U589" i="3"/>
  <c r="T590" i="3"/>
  <c r="AE202" i="1"/>
  <c r="T201" i="1"/>
  <c r="U201" i="1" s="1"/>
  <c r="AE592" i="3"/>
  <c r="R593" i="3"/>
  <c r="S593" i="3" s="1"/>
  <c r="AR985" i="3"/>
  <c r="AS986" i="3"/>
  <c r="R203" i="1"/>
  <c r="S203" i="1" s="1"/>
  <c r="AS982" i="1"/>
  <c r="AR981" i="1"/>
  <c r="AT982" i="3" l="1"/>
  <c r="AV982" i="3"/>
  <c r="BR983" i="3"/>
  <c r="AU983" i="3"/>
  <c r="AV983" i="3" s="1"/>
  <c r="BR1764" i="1"/>
  <c r="AU1764" i="1"/>
  <c r="AV1764" i="1" s="1"/>
  <c r="BH150" i="1" s="1"/>
  <c r="BO985" i="3"/>
  <c r="BQ984" i="3"/>
  <c r="BO1766" i="1"/>
  <c r="BQ1765" i="1"/>
  <c r="AF202" i="1"/>
  <c r="AF592" i="3"/>
  <c r="U590" i="3"/>
  <c r="T591" i="3"/>
  <c r="AE203" i="1"/>
  <c r="T202" i="1"/>
  <c r="U202" i="1" s="1"/>
  <c r="AR986" i="3"/>
  <c r="AS987" i="3"/>
  <c r="R594" i="3"/>
  <c r="S594" i="3" s="1"/>
  <c r="AE593" i="3"/>
  <c r="R204" i="1"/>
  <c r="S204" i="1" s="1"/>
  <c r="AS983" i="1"/>
  <c r="AR982" i="1"/>
  <c r="BG85" i="3" l="1"/>
  <c r="AW983" i="3"/>
  <c r="BF85" i="3"/>
  <c r="AW982" i="3"/>
  <c r="AT983" i="3"/>
  <c r="BR984" i="3"/>
  <c r="AU984" i="3"/>
  <c r="AV984" i="3" s="1"/>
  <c r="BR1765" i="1"/>
  <c r="AU1765" i="1"/>
  <c r="AV1765" i="1" s="1"/>
  <c r="BI150" i="1" s="1"/>
  <c r="BQ985" i="3"/>
  <c r="BO986" i="3"/>
  <c r="BQ1766" i="1"/>
  <c r="BO1767" i="1"/>
  <c r="AF203" i="1"/>
  <c r="AF593" i="3"/>
  <c r="U591" i="3"/>
  <c r="T592" i="3"/>
  <c r="AE204" i="1"/>
  <c r="T203" i="1"/>
  <c r="U203" i="1" s="1"/>
  <c r="R595" i="3"/>
  <c r="S595" i="3" s="1"/>
  <c r="AE594" i="3"/>
  <c r="AS988" i="3"/>
  <c r="AR987" i="3"/>
  <c r="R205" i="1"/>
  <c r="S205" i="1" s="1"/>
  <c r="AS984" i="1"/>
  <c r="AR983" i="1"/>
  <c r="BH85" i="3" l="1"/>
  <c r="AW984" i="3"/>
  <c r="AT984" i="3"/>
  <c r="AT985" i="3" s="1"/>
  <c r="BR985" i="3"/>
  <c r="AU985" i="3"/>
  <c r="AV985" i="3" s="1"/>
  <c r="BR1766" i="1"/>
  <c r="AU1766" i="1"/>
  <c r="AV1766" i="1" s="1"/>
  <c r="BJ150" i="1" s="1"/>
  <c r="BQ986" i="3"/>
  <c r="BO987" i="3"/>
  <c r="BQ1767" i="1"/>
  <c r="BO1768" i="1"/>
  <c r="AF204" i="1"/>
  <c r="AF594" i="3"/>
  <c r="U592" i="3"/>
  <c r="T593" i="3"/>
  <c r="AE205" i="1"/>
  <c r="T204" i="1"/>
  <c r="U204" i="1" s="1"/>
  <c r="AE595" i="3"/>
  <c r="R596" i="3"/>
  <c r="S596" i="3" s="1"/>
  <c r="AR988" i="3"/>
  <c r="AS989" i="3"/>
  <c r="R206" i="1"/>
  <c r="S206" i="1" s="1"/>
  <c r="AS985" i="1"/>
  <c r="AR984" i="1"/>
  <c r="BR986" i="3" l="1"/>
  <c r="AU986" i="3"/>
  <c r="BI85" i="3"/>
  <c r="AW985" i="3"/>
  <c r="BR1767" i="1"/>
  <c r="AU1767" i="1"/>
  <c r="AV1767" i="1" s="1"/>
  <c r="BK150" i="1" s="1"/>
  <c r="BL150" i="1" s="1"/>
  <c r="BQ987" i="3"/>
  <c r="BO988" i="3"/>
  <c r="BQ1768" i="1"/>
  <c r="BO1769" i="1"/>
  <c r="AF205" i="1"/>
  <c r="AF595" i="3"/>
  <c r="U593" i="3"/>
  <c r="T594" i="3"/>
  <c r="AE206" i="1"/>
  <c r="T205" i="1"/>
  <c r="U205" i="1" s="1"/>
  <c r="AE596" i="3"/>
  <c r="R597" i="3"/>
  <c r="S597" i="3" s="1"/>
  <c r="AR989" i="3"/>
  <c r="AS990" i="3"/>
  <c r="R207" i="1"/>
  <c r="S207" i="1" s="1"/>
  <c r="AS986" i="1"/>
  <c r="AR985" i="1"/>
  <c r="BR987" i="3" l="1"/>
  <c r="AU987" i="3"/>
  <c r="AV987" i="3" s="1"/>
  <c r="AV986" i="3"/>
  <c r="AT986" i="3"/>
  <c r="AT987" i="3" s="1"/>
  <c r="BR1768" i="1"/>
  <c r="AU1768" i="1"/>
  <c r="AV1768" i="1" s="1"/>
  <c r="AZ151" i="1" s="1"/>
  <c r="BO989" i="3"/>
  <c r="BQ988" i="3"/>
  <c r="BO1770" i="1"/>
  <c r="BQ1769" i="1"/>
  <c r="AF206" i="1"/>
  <c r="AF596" i="3"/>
  <c r="U594" i="3"/>
  <c r="T595" i="3"/>
  <c r="AE207" i="1"/>
  <c r="T206" i="1"/>
  <c r="U206" i="1" s="1"/>
  <c r="R598" i="3"/>
  <c r="S598" i="3" s="1"/>
  <c r="AE597" i="3"/>
  <c r="AR990" i="3"/>
  <c r="AS991" i="3"/>
  <c r="R208" i="1"/>
  <c r="S208" i="1" s="1"/>
  <c r="AS987" i="1"/>
  <c r="AR986" i="1"/>
  <c r="BJ85" i="3" l="1"/>
  <c r="AW986" i="3"/>
  <c r="BK85" i="3"/>
  <c r="AW987" i="3"/>
  <c r="BR988" i="3"/>
  <c r="AU988" i="3"/>
  <c r="BR1769" i="1"/>
  <c r="AU1769" i="1"/>
  <c r="AV1769" i="1" s="1"/>
  <c r="BA151" i="1" s="1"/>
  <c r="BQ989" i="3"/>
  <c r="BO990" i="3"/>
  <c r="BQ1770" i="1"/>
  <c r="BO1771" i="1"/>
  <c r="AF207" i="1"/>
  <c r="AF597" i="3"/>
  <c r="U595" i="3"/>
  <c r="T596" i="3"/>
  <c r="T207" i="1"/>
  <c r="U207" i="1" s="1"/>
  <c r="AE208" i="1"/>
  <c r="AS992" i="3"/>
  <c r="AR991" i="3"/>
  <c r="R599" i="3"/>
  <c r="S599" i="3" s="1"/>
  <c r="AE598" i="3"/>
  <c r="R209" i="1"/>
  <c r="S209" i="1" s="1"/>
  <c r="AS988" i="1"/>
  <c r="AR987" i="1"/>
  <c r="AT988" i="3" l="1"/>
  <c r="AV988" i="3"/>
  <c r="BL85" i="3"/>
  <c r="BM85" i="3"/>
  <c r="AP86" i="3" s="1"/>
  <c r="BR989" i="3"/>
  <c r="AU989" i="3"/>
  <c r="AV989" i="3" s="1"/>
  <c r="BR1770" i="1"/>
  <c r="AU1770" i="1"/>
  <c r="AV1770" i="1" s="1"/>
  <c r="BB151" i="1" s="1"/>
  <c r="BQ990" i="3"/>
  <c r="BO991" i="3"/>
  <c r="BQ1771" i="1"/>
  <c r="BO1772" i="1"/>
  <c r="AF208" i="1"/>
  <c r="AF598" i="3"/>
  <c r="U596" i="3"/>
  <c r="T597" i="3"/>
  <c r="AE209" i="1"/>
  <c r="T208" i="1"/>
  <c r="U208" i="1" s="1"/>
  <c r="R600" i="3"/>
  <c r="S600" i="3" s="1"/>
  <c r="AE599" i="3"/>
  <c r="AR992" i="3"/>
  <c r="AS993" i="3"/>
  <c r="R210" i="1"/>
  <c r="S210" i="1" s="1"/>
  <c r="AS989" i="1"/>
  <c r="AR988" i="1"/>
  <c r="BA86" i="3" l="1"/>
  <c r="AW989" i="3"/>
  <c r="AZ86" i="3"/>
  <c r="AW988" i="3"/>
  <c r="BR990" i="3"/>
  <c r="AU990" i="3"/>
  <c r="AV990" i="3" s="1"/>
  <c r="AT989" i="3"/>
  <c r="AT990" i="3" s="1"/>
  <c r="BR1771" i="1"/>
  <c r="AU1771" i="1"/>
  <c r="AV1771" i="1" s="1"/>
  <c r="BC151" i="1" s="1"/>
  <c r="BQ991" i="3"/>
  <c r="BO992" i="3"/>
  <c r="BQ1772" i="1"/>
  <c r="BO1773" i="1"/>
  <c r="AF209" i="1"/>
  <c r="AF599" i="3"/>
  <c r="U597" i="3"/>
  <c r="T598" i="3"/>
  <c r="AE210" i="1"/>
  <c r="T209" i="1"/>
  <c r="U209" i="1" s="1"/>
  <c r="R601" i="3"/>
  <c r="S601" i="3" s="1"/>
  <c r="AE600" i="3"/>
  <c r="AR993" i="3"/>
  <c r="AS994" i="3"/>
  <c r="R211" i="1"/>
  <c r="S211" i="1" s="1"/>
  <c r="AS990" i="1"/>
  <c r="AR989" i="1"/>
  <c r="BB86" i="3" l="1"/>
  <c r="AW990" i="3"/>
  <c r="BR991" i="3"/>
  <c r="AU991" i="3"/>
  <c r="AV991" i="3" s="1"/>
  <c r="BR1772" i="1"/>
  <c r="AU1772" i="1"/>
  <c r="AV1772" i="1" s="1"/>
  <c r="BD151" i="1" s="1"/>
  <c r="BQ992" i="3"/>
  <c r="BO993" i="3"/>
  <c r="BO1774" i="1"/>
  <c r="BQ1773" i="1"/>
  <c r="AF210" i="1"/>
  <c r="AF600" i="3"/>
  <c r="U598" i="3"/>
  <c r="T599" i="3"/>
  <c r="AE211" i="1"/>
  <c r="T210" i="1"/>
  <c r="U210" i="1" s="1"/>
  <c r="AR994" i="3"/>
  <c r="AS995" i="3"/>
  <c r="R602" i="3"/>
  <c r="S602" i="3" s="1"/>
  <c r="AE601" i="3"/>
  <c r="R212" i="1"/>
  <c r="S212" i="1" s="1"/>
  <c r="AS991" i="1"/>
  <c r="AR990" i="1"/>
  <c r="BC86" i="3" l="1"/>
  <c r="AW991" i="3"/>
  <c r="BR992" i="3"/>
  <c r="AU992" i="3"/>
  <c r="AT991" i="3"/>
  <c r="BR1773" i="1"/>
  <c r="AU1773" i="1"/>
  <c r="AV1773" i="1" s="1"/>
  <c r="BE151" i="1" s="1"/>
  <c r="BQ993" i="3"/>
  <c r="BO994" i="3"/>
  <c r="BQ1774" i="1"/>
  <c r="BO1775" i="1"/>
  <c r="AF211" i="1"/>
  <c r="AF601" i="3"/>
  <c r="U599" i="3"/>
  <c r="T600" i="3"/>
  <c r="AE212" i="1"/>
  <c r="T211" i="1"/>
  <c r="U211" i="1" s="1"/>
  <c r="R603" i="3"/>
  <c r="S603" i="3" s="1"/>
  <c r="AE602" i="3"/>
  <c r="AS996" i="3"/>
  <c r="AR995" i="3"/>
  <c r="R213" i="1"/>
  <c r="S213" i="1" s="1"/>
  <c r="AS992" i="1"/>
  <c r="AR991" i="1"/>
  <c r="BR993" i="3" l="1"/>
  <c r="AU993" i="3"/>
  <c r="AV993" i="3" s="1"/>
  <c r="AV992" i="3"/>
  <c r="AT992" i="3"/>
  <c r="AT993" i="3" s="1"/>
  <c r="BR1774" i="1"/>
  <c r="AU1774" i="1"/>
  <c r="AV1774" i="1" s="1"/>
  <c r="BF151" i="1" s="1"/>
  <c r="BQ994" i="3"/>
  <c r="BO995" i="3"/>
  <c r="BQ1775" i="1"/>
  <c r="BO1776" i="1"/>
  <c r="AF212" i="1"/>
  <c r="AF602" i="3"/>
  <c r="U600" i="3"/>
  <c r="T601" i="3"/>
  <c r="AE213" i="1"/>
  <c r="T212" i="1"/>
  <c r="U212" i="1" s="1"/>
  <c r="AE603" i="3"/>
  <c r="R604" i="3"/>
  <c r="S604" i="3" s="1"/>
  <c r="AR996" i="3"/>
  <c r="AS997" i="3"/>
  <c r="R214" i="1"/>
  <c r="S214" i="1" s="1"/>
  <c r="AS993" i="1"/>
  <c r="AR992" i="1"/>
  <c r="BR994" i="3" l="1"/>
  <c r="AU994" i="3"/>
  <c r="BD86" i="3"/>
  <c r="AW992" i="3"/>
  <c r="BE86" i="3"/>
  <c r="AW993" i="3"/>
  <c r="BR1775" i="1"/>
  <c r="AU1775" i="1"/>
  <c r="AV1775" i="1" s="1"/>
  <c r="BG151" i="1" s="1"/>
  <c r="BQ995" i="3"/>
  <c r="BO996" i="3"/>
  <c r="BQ1776" i="1"/>
  <c r="BO1777" i="1"/>
  <c r="AF213" i="1"/>
  <c r="AF603" i="3"/>
  <c r="U601" i="3"/>
  <c r="T602" i="3"/>
  <c r="AE214" i="1"/>
  <c r="T213" i="1"/>
  <c r="U213" i="1" s="1"/>
  <c r="AR997" i="3"/>
  <c r="AS998" i="3"/>
  <c r="R605" i="3"/>
  <c r="S605" i="3" s="1"/>
  <c r="AE604" i="3"/>
  <c r="R215" i="1"/>
  <c r="S215" i="1" s="1"/>
  <c r="AS994" i="1"/>
  <c r="AR993" i="1"/>
  <c r="AV994" i="3" l="1"/>
  <c r="AT994" i="3"/>
  <c r="BR995" i="3"/>
  <c r="AU995" i="3"/>
  <c r="AV995" i="3" s="1"/>
  <c r="BR1776" i="1"/>
  <c r="AU1776" i="1"/>
  <c r="AV1776" i="1" s="1"/>
  <c r="BH151" i="1" s="1"/>
  <c r="BQ996" i="3"/>
  <c r="BO997" i="3"/>
  <c r="BO1778" i="1"/>
  <c r="BQ1777" i="1"/>
  <c r="AF214" i="1"/>
  <c r="AF604" i="3"/>
  <c r="U602" i="3"/>
  <c r="T603" i="3"/>
  <c r="AE215" i="1"/>
  <c r="T214" i="1"/>
  <c r="U214" i="1" s="1"/>
  <c r="R606" i="3"/>
  <c r="S606" i="3" s="1"/>
  <c r="AE605" i="3"/>
  <c r="AR998" i="3"/>
  <c r="AS999" i="3"/>
  <c r="R216" i="1"/>
  <c r="S216" i="1" s="1"/>
  <c r="AS995" i="1"/>
  <c r="AR994" i="1"/>
  <c r="BR996" i="3" l="1"/>
  <c r="AU996" i="3"/>
  <c r="AT995" i="3"/>
  <c r="BG86" i="3"/>
  <c r="AW995" i="3"/>
  <c r="BF86" i="3"/>
  <c r="AW994" i="3"/>
  <c r="BR1777" i="1"/>
  <c r="AU1777" i="1"/>
  <c r="AV1777" i="1" s="1"/>
  <c r="BI151" i="1" s="1"/>
  <c r="BQ997" i="3"/>
  <c r="BO998" i="3"/>
  <c r="BQ1778" i="1"/>
  <c r="BO1779" i="1"/>
  <c r="AF215" i="1"/>
  <c r="AF605" i="3"/>
  <c r="U603" i="3"/>
  <c r="T604" i="3"/>
  <c r="AE216" i="1"/>
  <c r="T215" i="1"/>
  <c r="U215" i="1" s="1"/>
  <c r="AR999" i="3"/>
  <c r="AS1000" i="3"/>
  <c r="R607" i="3"/>
  <c r="S607" i="3" s="1"/>
  <c r="AE606" i="3"/>
  <c r="R217" i="1"/>
  <c r="S217" i="1" s="1"/>
  <c r="AS996" i="1"/>
  <c r="AR995" i="1"/>
  <c r="BR997" i="3" l="1"/>
  <c r="AU997" i="3"/>
  <c r="AV997" i="3" s="1"/>
  <c r="AT996" i="3"/>
  <c r="AV996" i="3"/>
  <c r="BR1778" i="1"/>
  <c r="AU1778" i="1"/>
  <c r="AV1778" i="1" s="1"/>
  <c r="BJ151" i="1" s="1"/>
  <c r="BQ998" i="3"/>
  <c r="BO999" i="3"/>
  <c r="BQ1779" i="1"/>
  <c r="BO1780" i="1"/>
  <c r="AF216" i="1"/>
  <c r="AF606" i="3"/>
  <c r="U604" i="3"/>
  <c r="T605" i="3"/>
  <c r="AE217" i="1"/>
  <c r="T216" i="1"/>
  <c r="U216" i="1" s="1"/>
  <c r="AS1001" i="3"/>
  <c r="AR1000" i="3"/>
  <c r="AE607" i="3"/>
  <c r="R608" i="3"/>
  <c r="S608" i="3" s="1"/>
  <c r="R218" i="1"/>
  <c r="S218" i="1" s="1"/>
  <c r="AS997" i="1"/>
  <c r="AR996" i="1"/>
  <c r="BH86" i="3" l="1"/>
  <c r="AW996" i="3"/>
  <c r="BR998" i="3"/>
  <c r="AU998" i="3"/>
  <c r="AV998" i="3" s="1"/>
  <c r="BI86" i="3"/>
  <c r="AW997" i="3"/>
  <c r="AT997" i="3"/>
  <c r="AT998" i="3" s="1"/>
  <c r="BR1779" i="1"/>
  <c r="AU1779" i="1"/>
  <c r="AV1779" i="1" s="1"/>
  <c r="BK151" i="1" s="1"/>
  <c r="BL151" i="1" s="1"/>
  <c r="BO1000" i="3"/>
  <c r="BQ999" i="3"/>
  <c r="BQ1780" i="1"/>
  <c r="BO1781" i="1"/>
  <c r="AF217" i="1"/>
  <c r="AF607" i="3"/>
  <c r="U605" i="3"/>
  <c r="T606" i="3"/>
  <c r="AE218" i="1"/>
  <c r="T217" i="1"/>
  <c r="U217" i="1" s="1"/>
  <c r="AE608" i="3"/>
  <c r="R609" i="3"/>
  <c r="S609" i="3" s="1"/>
  <c r="AR1001" i="3"/>
  <c r="AS1002" i="3"/>
  <c r="R219" i="1"/>
  <c r="S219" i="1" s="1"/>
  <c r="AS998" i="1"/>
  <c r="AR997" i="1"/>
  <c r="BJ86" i="3" l="1"/>
  <c r="AW998" i="3"/>
  <c r="BR999" i="3"/>
  <c r="AU999" i="3"/>
  <c r="AV999" i="3" s="1"/>
  <c r="BR1780" i="1"/>
  <c r="AU1780" i="1"/>
  <c r="AV1780" i="1" s="1"/>
  <c r="AZ152" i="1" s="1"/>
  <c r="BQ1000" i="3"/>
  <c r="BO1001" i="3"/>
  <c r="BO1782" i="1"/>
  <c r="BQ1781" i="1"/>
  <c r="AF218" i="1"/>
  <c r="AF608" i="3"/>
  <c r="U606" i="3"/>
  <c r="T607" i="3"/>
  <c r="AE219" i="1"/>
  <c r="T218" i="1"/>
  <c r="U218" i="1" s="1"/>
  <c r="R610" i="3"/>
  <c r="S610" i="3" s="1"/>
  <c r="AE609" i="3"/>
  <c r="AR1002" i="3"/>
  <c r="AS1003" i="3"/>
  <c r="R220" i="1"/>
  <c r="S220" i="1" s="1"/>
  <c r="AS999" i="1"/>
  <c r="AR998" i="1"/>
  <c r="BK86" i="3" l="1"/>
  <c r="BM86" i="3" s="1"/>
  <c r="AP87" i="3" s="1"/>
  <c r="AW999" i="3"/>
  <c r="BR1000" i="3"/>
  <c r="AU1000" i="3"/>
  <c r="AT999" i="3"/>
  <c r="BR1781" i="1"/>
  <c r="AU1781" i="1"/>
  <c r="AV1781" i="1" s="1"/>
  <c r="BA152" i="1" s="1"/>
  <c r="BQ1001" i="3"/>
  <c r="BO1002" i="3"/>
  <c r="BQ1782" i="1"/>
  <c r="BO1783" i="1"/>
  <c r="AF219" i="1"/>
  <c r="AF609" i="3"/>
  <c r="U607" i="3"/>
  <c r="T608" i="3"/>
  <c r="AE220" i="1"/>
  <c r="T219" i="1"/>
  <c r="U219" i="1" s="1"/>
  <c r="AR1003" i="3"/>
  <c r="AS1004" i="3"/>
  <c r="R611" i="3"/>
  <c r="S611" i="3" s="1"/>
  <c r="AE610" i="3"/>
  <c r="R221" i="1"/>
  <c r="S221" i="1" s="1"/>
  <c r="AS1000" i="1"/>
  <c r="AR999" i="1"/>
  <c r="BL86" i="3" l="1"/>
  <c r="AT1000" i="3"/>
  <c r="AV1000" i="3"/>
  <c r="BR1001" i="3"/>
  <c r="AU1001" i="3"/>
  <c r="AV1001" i="3" s="1"/>
  <c r="BR1782" i="1"/>
  <c r="AU1782" i="1"/>
  <c r="AV1782" i="1" s="1"/>
  <c r="BB152" i="1" s="1"/>
  <c r="BO1003" i="3"/>
  <c r="BQ1002" i="3"/>
  <c r="BQ1783" i="1"/>
  <c r="BO1784" i="1"/>
  <c r="AF220" i="1"/>
  <c r="AF610" i="3"/>
  <c r="U608" i="3"/>
  <c r="T609" i="3"/>
  <c r="AE221" i="1"/>
  <c r="T220" i="1"/>
  <c r="U220" i="1" s="1"/>
  <c r="AE611" i="3"/>
  <c r="R612" i="3"/>
  <c r="S612" i="3" s="1"/>
  <c r="AS1005" i="3"/>
  <c r="AR1004" i="3"/>
  <c r="R222" i="1"/>
  <c r="S222" i="1" s="1"/>
  <c r="AS1001" i="1"/>
  <c r="AR1000" i="1"/>
  <c r="BA87" i="3" l="1"/>
  <c r="AW1001" i="3"/>
  <c r="AZ87" i="3"/>
  <c r="AW1000" i="3"/>
  <c r="BR1002" i="3"/>
  <c r="AU1002" i="3"/>
  <c r="AT1001" i="3"/>
  <c r="BR1783" i="1"/>
  <c r="AU1783" i="1"/>
  <c r="AV1783" i="1" s="1"/>
  <c r="BC152" i="1" s="1"/>
  <c r="BQ1003" i="3"/>
  <c r="BO1004" i="3"/>
  <c r="BQ1784" i="1"/>
  <c r="BO1785" i="1"/>
  <c r="AF221" i="1"/>
  <c r="AF611" i="3"/>
  <c r="U609" i="3"/>
  <c r="T610" i="3"/>
  <c r="AE222" i="1"/>
  <c r="T221" i="1"/>
  <c r="U221" i="1" s="1"/>
  <c r="AR1005" i="3"/>
  <c r="AS1006" i="3"/>
  <c r="AE612" i="3"/>
  <c r="R613" i="3"/>
  <c r="S613" i="3" s="1"/>
  <c r="R223" i="1"/>
  <c r="S223" i="1" s="1"/>
  <c r="AS1002" i="1"/>
  <c r="AR1001" i="1"/>
  <c r="AV1002" i="3" l="1"/>
  <c r="AT1002" i="3"/>
  <c r="BR1003" i="3"/>
  <c r="AU1003" i="3"/>
  <c r="AV1003" i="3" s="1"/>
  <c r="BR1784" i="1"/>
  <c r="AU1784" i="1"/>
  <c r="AV1784" i="1" s="1"/>
  <c r="BD152" i="1" s="1"/>
  <c r="BQ1004" i="3"/>
  <c r="BO1005" i="3"/>
  <c r="BO1786" i="1"/>
  <c r="BQ1785" i="1"/>
  <c r="AF222" i="1"/>
  <c r="AF612" i="3"/>
  <c r="U610" i="3"/>
  <c r="T611" i="3"/>
  <c r="AE223" i="1"/>
  <c r="T222" i="1"/>
  <c r="U222" i="1" s="1"/>
  <c r="AR1006" i="3"/>
  <c r="AS1007" i="3"/>
  <c r="R614" i="3"/>
  <c r="S614" i="3" s="1"/>
  <c r="AE613" i="3"/>
  <c r="R224" i="1"/>
  <c r="S224" i="1" s="1"/>
  <c r="AS1003" i="1"/>
  <c r="AR1002" i="1"/>
  <c r="BC87" i="3" l="1"/>
  <c r="AW1003" i="3"/>
  <c r="BR1004" i="3"/>
  <c r="AU1004" i="3"/>
  <c r="AV1004" i="3" s="1"/>
  <c r="AT1003" i="3"/>
  <c r="BB87" i="3"/>
  <c r="AW1002" i="3"/>
  <c r="BR1785" i="1"/>
  <c r="AU1785" i="1"/>
  <c r="AV1785" i="1" s="1"/>
  <c r="BE152" i="1" s="1"/>
  <c r="BO1006" i="3"/>
  <c r="BQ1005" i="3"/>
  <c r="BQ1786" i="1"/>
  <c r="BO1787" i="1"/>
  <c r="AF223" i="1"/>
  <c r="AF613" i="3"/>
  <c r="U611" i="3"/>
  <c r="T612" i="3"/>
  <c r="AE224" i="1"/>
  <c r="T223" i="1"/>
  <c r="U223" i="1" s="1"/>
  <c r="AS1008" i="3"/>
  <c r="AR1007" i="3"/>
  <c r="R615" i="3"/>
  <c r="S615" i="3" s="1"/>
  <c r="AE614" i="3"/>
  <c r="R225" i="1"/>
  <c r="S225" i="1" s="1"/>
  <c r="AS1004" i="1"/>
  <c r="AR1003" i="1"/>
  <c r="AT1004" i="3" l="1"/>
  <c r="BD87" i="3"/>
  <c r="AW1004" i="3"/>
  <c r="BR1005" i="3"/>
  <c r="AU1005" i="3"/>
  <c r="AV1005" i="3" s="1"/>
  <c r="BR1786" i="1"/>
  <c r="AU1786" i="1"/>
  <c r="AV1786" i="1" s="1"/>
  <c r="BF152" i="1" s="1"/>
  <c r="BQ1006" i="3"/>
  <c r="BO1007" i="3"/>
  <c r="BQ1787" i="1"/>
  <c r="BO1788" i="1"/>
  <c r="AF224" i="1"/>
  <c r="AF614" i="3"/>
  <c r="U612" i="3"/>
  <c r="T613" i="3"/>
  <c r="AE225" i="1"/>
  <c r="T224" i="1"/>
  <c r="U224" i="1" s="1"/>
  <c r="R616" i="3"/>
  <c r="S616" i="3" s="1"/>
  <c r="AE615" i="3"/>
  <c r="AR1008" i="3"/>
  <c r="AS1009" i="3"/>
  <c r="R226" i="1"/>
  <c r="S226" i="1" s="1"/>
  <c r="AS1005" i="1"/>
  <c r="AR1004" i="1"/>
  <c r="BE87" i="3" l="1"/>
  <c r="AW1005" i="3"/>
  <c r="AT1005" i="3"/>
  <c r="BR1006" i="3"/>
  <c r="AU1006" i="3"/>
  <c r="BR1787" i="1"/>
  <c r="AU1787" i="1"/>
  <c r="AV1787" i="1" s="1"/>
  <c r="BG152" i="1" s="1"/>
  <c r="BQ1007" i="3"/>
  <c r="BO1008" i="3"/>
  <c r="BQ1788" i="1"/>
  <c r="BO1789" i="1"/>
  <c r="AF225" i="1"/>
  <c r="AF615" i="3"/>
  <c r="U613" i="3"/>
  <c r="T614" i="3"/>
  <c r="AE226" i="1"/>
  <c r="T225" i="1"/>
  <c r="U225" i="1" s="1"/>
  <c r="AR1009" i="3"/>
  <c r="AS1010" i="3"/>
  <c r="R617" i="3"/>
  <c r="S617" i="3" s="1"/>
  <c r="AE616" i="3"/>
  <c r="R227" i="1"/>
  <c r="S227" i="1" s="1"/>
  <c r="AS1006" i="1"/>
  <c r="AR1005" i="1"/>
  <c r="AV1006" i="3" l="1"/>
  <c r="AT1006" i="3"/>
  <c r="BR1007" i="3"/>
  <c r="AU1007" i="3"/>
  <c r="AV1007" i="3" s="1"/>
  <c r="BR1788" i="1"/>
  <c r="AU1788" i="1"/>
  <c r="AV1788" i="1" s="1"/>
  <c r="BH152" i="1" s="1"/>
  <c r="BQ1008" i="3"/>
  <c r="BO1009" i="3"/>
  <c r="BO1790" i="1"/>
  <c r="BQ1789" i="1"/>
  <c r="AF226" i="1"/>
  <c r="AF616" i="3"/>
  <c r="U614" i="3"/>
  <c r="T615" i="3"/>
  <c r="AE227" i="1"/>
  <c r="T226" i="1"/>
  <c r="U226" i="1" s="1"/>
  <c r="R618" i="3"/>
  <c r="S618" i="3" s="1"/>
  <c r="AE617" i="3"/>
  <c r="AR1010" i="3"/>
  <c r="AS1011" i="3"/>
  <c r="R228" i="1"/>
  <c r="S228" i="1" s="1"/>
  <c r="AS1007" i="1"/>
  <c r="AR1006" i="1"/>
  <c r="BR1008" i="3" l="1"/>
  <c r="AU1008" i="3"/>
  <c r="AV1008" i="3" s="1"/>
  <c r="AT1007" i="3"/>
  <c r="BG87" i="3"/>
  <c r="AW1007" i="3"/>
  <c r="BF87" i="3"/>
  <c r="AW1006" i="3"/>
  <c r="BR1789" i="1"/>
  <c r="AU1789" i="1"/>
  <c r="AV1789" i="1" s="1"/>
  <c r="BI152" i="1" s="1"/>
  <c r="BO1010" i="3"/>
  <c r="BQ1009" i="3"/>
  <c r="BQ1790" i="1"/>
  <c r="BO1791" i="1"/>
  <c r="AF227" i="1"/>
  <c r="AF617" i="3"/>
  <c r="U615" i="3"/>
  <c r="T616" i="3"/>
  <c r="AE228" i="1"/>
  <c r="T227" i="1"/>
  <c r="U227" i="1" s="1"/>
  <c r="AS1012" i="3"/>
  <c r="AR1011" i="3"/>
  <c r="R619" i="3"/>
  <c r="S619" i="3" s="1"/>
  <c r="AE618" i="3"/>
  <c r="R229" i="1"/>
  <c r="S229" i="1" s="1"/>
  <c r="AS1008" i="1"/>
  <c r="AR1007" i="1"/>
  <c r="BR1009" i="3" l="1"/>
  <c r="AU1009" i="3"/>
  <c r="AV1009" i="3" s="1"/>
  <c r="AT1008" i="3"/>
  <c r="AT1009" i="3" s="1"/>
  <c r="BH87" i="3"/>
  <c r="AW1008" i="3"/>
  <c r="BR1790" i="1"/>
  <c r="AU1790" i="1"/>
  <c r="AV1790" i="1" s="1"/>
  <c r="BJ152" i="1" s="1"/>
  <c r="BQ1010" i="3"/>
  <c r="BO1011" i="3"/>
  <c r="BQ1791" i="1"/>
  <c r="BO1792" i="1"/>
  <c r="AF228" i="1"/>
  <c r="AF618" i="3"/>
  <c r="U616" i="3"/>
  <c r="T617" i="3"/>
  <c r="AE229" i="1"/>
  <c r="T228" i="1"/>
  <c r="U228" i="1" s="1"/>
  <c r="AR1012" i="3"/>
  <c r="AS1013" i="3"/>
  <c r="AE619" i="3"/>
  <c r="R620" i="3"/>
  <c r="S620" i="3" s="1"/>
  <c r="R230" i="1"/>
  <c r="S230" i="1" s="1"/>
  <c r="AS1009" i="1"/>
  <c r="AR1008" i="1"/>
  <c r="BI87" i="3" l="1"/>
  <c r="AW1009" i="3"/>
  <c r="BR1010" i="3"/>
  <c r="AU1010" i="3"/>
  <c r="BR1791" i="1"/>
  <c r="AU1791" i="1"/>
  <c r="AV1791" i="1" s="1"/>
  <c r="BK152" i="1" s="1"/>
  <c r="BL152" i="1" s="1"/>
  <c r="BQ1011" i="3"/>
  <c r="BO1012" i="3"/>
  <c r="BQ1792" i="1"/>
  <c r="BO1793" i="1"/>
  <c r="AF229" i="1"/>
  <c r="AF619" i="3"/>
  <c r="U617" i="3"/>
  <c r="T618" i="3"/>
  <c r="AE230" i="1"/>
  <c r="T229" i="1"/>
  <c r="U229" i="1" s="1"/>
  <c r="R621" i="3"/>
  <c r="S621" i="3" s="1"/>
  <c r="AE620" i="3"/>
  <c r="AR1013" i="3"/>
  <c r="AS1014" i="3"/>
  <c r="R231" i="1"/>
  <c r="S231" i="1" s="1"/>
  <c r="AS1010" i="1"/>
  <c r="AR1009" i="1"/>
  <c r="BR1011" i="3" l="1"/>
  <c r="AU1011" i="3"/>
  <c r="AV1011" i="3" s="1"/>
  <c r="AV1010" i="3"/>
  <c r="AT1010" i="3"/>
  <c r="AT1011" i="3" s="1"/>
  <c r="BR1792" i="1"/>
  <c r="AU1792" i="1"/>
  <c r="AV1792" i="1" s="1"/>
  <c r="AZ153" i="1" s="1"/>
  <c r="BQ1012" i="3"/>
  <c r="BO1013" i="3"/>
  <c r="BO1794" i="1"/>
  <c r="BQ1793" i="1"/>
  <c r="AF230" i="1"/>
  <c r="AF620" i="3"/>
  <c r="U618" i="3"/>
  <c r="T619" i="3"/>
  <c r="T230" i="1"/>
  <c r="U230" i="1" s="1"/>
  <c r="AE231" i="1"/>
  <c r="AR1014" i="3"/>
  <c r="AS1015" i="3"/>
  <c r="R622" i="3"/>
  <c r="S622" i="3" s="1"/>
  <c r="AE621" i="3"/>
  <c r="R232" i="1"/>
  <c r="S232" i="1" s="1"/>
  <c r="AS1011" i="1"/>
  <c r="AR1010" i="1"/>
  <c r="BR1012" i="3" l="1"/>
  <c r="AU1012" i="3"/>
  <c r="AV1012" i="3" s="1"/>
  <c r="BJ87" i="3"/>
  <c r="AW1010" i="3"/>
  <c r="BK87" i="3"/>
  <c r="AW1011" i="3"/>
  <c r="AT1012" i="3"/>
  <c r="BR1793" i="1"/>
  <c r="AU1793" i="1"/>
  <c r="AV1793" i="1" s="1"/>
  <c r="BA153" i="1" s="1"/>
  <c r="BQ1013" i="3"/>
  <c r="BO1014" i="3"/>
  <c r="BQ1794" i="1"/>
  <c r="BO1795" i="1"/>
  <c r="AF231" i="1"/>
  <c r="AF621" i="3"/>
  <c r="U619" i="3"/>
  <c r="T620" i="3"/>
  <c r="T231" i="1"/>
  <c r="U231" i="1" s="1"/>
  <c r="AE232" i="1"/>
  <c r="R623" i="3"/>
  <c r="S623" i="3" s="1"/>
  <c r="AE622" i="3"/>
  <c r="AR1015" i="3"/>
  <c r="AS1016" i="3"/>
  <c r="R233" i="1"/>
  <c r="S233" i="1" s="1"/>
  <c r="AS1012" i="1"/>
  <c r="AR1011" i="1"/>
  <c r="BM87" i="3" l="1"/>
  <c r="AP88" i="3" s="1"/>
  <c r="BL87" i="3"/>
  <c r="BR1013" i="3"/>
  <c r="AU1013" i="3"/>
  <c r="AV1013" i="3" s="1"/>
  <c r="AZ88" i="3"/>
  <c r="AW1012" i="3"/>
  <c r="BR1794" i="1"/>
  <c r="AU1794" i="1"/>
  <c r="AV1794" i="1" s="1"/>
  <c r="BB153" i="1" s="1"/>
  <c r="BO1015" i="3"/>
  <c r="BQ1014" i="3"/>
  <c r="BQ1795" i="1"/>
  <c r="BO1796" i="1"/>
  <c r="AF232" i="1"/>
  <c r="AF622" i="3"/>
  <c r="U620" i="3"/>
  <c r="T621" i="3"/>
  <c r="T232" i="1"/>
  <c r="U232" i="1" s="1"/>
  <c r="AE233" i="1"/>
  <c r="AE623" i="3"/>
  <c r="R624" i="3"/>
  <c r="S624" i="3" s="1"/>
  <c r="AS1017" i="3"/>
  <c r="AR1016" i="3"/>
  <c r="R234" i="1"/>
  <c r="S234" i="1" s="1"/>
  <c r="AS1013" i="1"/>
  <c r="AR1012" i="1"/>
  <c r="BA88" i="3" l="1"/>
  <c r="AW1013" i="3"/>
  <c r="BR1014" i="3"/>
  <c r="AU1014" i="3"/>
  <c r="AT1013" i="3"/>
  <c r="BR1795" i="1"/>
  <c r="AU1795" i="1"/>
  <c r="AV1795" i="1" s="1"/>
  <c r="BC153" i="1" s="1"/>
  <c r="BQ1015" i="3"/>
  <c r="BO1016" i="3"/>
  <c r="BQ1796" i="1"/>
  <c r="BO1797" i="1"/>
  <c r="AF233" i="1"/>
  <c r="AF623" i="3"/>
  <c r="U621" i="3"/>
  <c r="T622" i="3"/>
  <c r="AE234" i="1"/>
  <c r="T233" i="1"/>
  <c r="U233" i="1" s="1"/>
  <c r="AE624" i="3"/>
  <c r="R625" i="3"/>
  <c r="S625" i="3" s="1"/>
  <c r="AR1017" i="3"/>
  <c r="AS1018" i="3"/>
  <c r="R235" i="1"/>
  <c r="S235" i="1" s="1"/>
  <c r="AS1014" i="1"/>
  <c r="AR1013" i="1"/>
  <c r="AV1014" i="3" l="1"/>
  <c r="AT1014" i="3"/>
  <c r="BR1015" i="3"/>
  <c r="AU1015" i="3"/>
  <c r="AV1015" i="3" s="1"/>
  <c r="BR1796" i="1"/>
  <c r="AU1796" i="1"/>
  <c r="AV1796" i="1" s="1"/>
  <c r="BD153" i="1" s="1"/>
  <c r="BQ1016" i="3"/>
  <c r="BO1017" i="3"/>
  <c r="BO1798" i="1"/>
  <c r="BQ1797" i="1"/>
  <c r="AF234" i="1"/>
  <c r="AF624" i="3"/>
  <c r="U622" i="3"/>
  <c r="T623" i="3"/>
  <c r="AE235" i="1"/>
  <c r="T234" i="1"/>
  <c r="U234" i="1" s="1"/>
  <c r="AR1018" i="3"/>
  <c r="AS1019" i="3"/>
  <c r="R626" i="3"/>
  <c r="S626" i="3" s="1"/>
  <c r="AE625" i="3"/>
  <c r="R236" i="1"/>
  <c r="S236" i="1" s="1"/>
  <c r="AS1015" i="1"/>
  <c r="AR1014" i="1"/>
  <c r="BR1016" i="3" l="1"/>
  <c r="AU1016" i="3"/>
  <c r="AV1016" i="3" s="1"/>
  <c r="BC88" i="3"/>
  <c r="AW1015" i="3"/>
  <c r="AT1015" i="3"/>
  <c r="AT1016" i="3" s="1"/>
  <c r="BB88" i="3"/>
  <c r="AW1014" i="3"/>
  <c r="BR1797" i="1"/>
  <c r="AU1797" i="1"/>
  <c r="AV1797" i="1" s="1"/>
  <c r="BE153" i="1" s="1"/>
  <c r="BQ1017" i="3"/>
  <c r="BO1018" i="3"/>
  <c r="BQ1798" i="1"/>
  <c r="BO1799" i="1"/>
  <c r="AF235" i="1"/>
  <c r="AF625" i="3"/>
  <c r="U623" i="3"/>
  <c r="T624" i="3"/>
  <c r="AE236" i="1"/>
  <c r="T235" i="1"/>
  <c r="U235" i="1" s="1"/>
  <c r="AR1019" i="3"/>
  <c r="AS1020" i="3"/>
  <c r="R627" i="3"/>
  <c r="S627" i="3" s="1"/>
  <c r="AE626" i="3"/>
  <c r="R237" i="1"/>
  <c r="S237" i="1" s="1"/>
  <c r="AS1016" i="1"/>
  <c r="AR1015" i="1"/>
  <c r="BR1017" i="3" l="1"/>
  <c r="AU1017" i="3"/>
  <c r="AV1017" i="3" s="1"/>
  <c r="BD88" i="3"/>
  <c r="AW1016" i="3"/>
  <c r="BR1798" i="1"/>
  <c r="AU1798" i="1"/>
  <c r="AV1798" i="1" s="1"/>
  <c r="BF153" i="1" s="1"/>
  <c r="BO1019" i="3"/>
  <c r="BQ1018" i="3"/>
  <c r="BQ1799" i="1"/>
  <c r="BO1800" i="1"/>
  <c r="AF236" i="1"/>
  <c r="AF626" i="3"/>
  <c r="U624" i="3"/>
  <c r="T625" i="3"/>
  <c r="AE237" i="1"/>
  <c r="T236" i="1"/>
  <c r="U236" i="1" s="1"/>
  <c r="AE627" i="3"/>
  <c r="R628" i="3"/>
  <c r="S628" i="3" s="1"/>
  <c r="AS1021" i="3"/>
  <c r="AR1020" i="3"/>
  <c r="R238" i="1"/>
  <c r="S238" i="1" s="1"/>
  <c r="AS1017" i="1"/>
  <c r="AR1016" i="1"/>
  <c r="BE88" i="3" l="1"/>
  <c r="AW1017" i="3"/>
  <c r="BR1018" i="3"/>
  <c r="AU1018" i="3"/>
  <c r="AT1017" i="3"/>
  <c r="BR1799" i="1"/>
  <c r="AU1799" i="1"/>
  <c r="AV1799" i="1" s="1"/>
  <c r="BG153" i="1" s="1"/>
  <c r="BQ1019" i="3"/>
  <c r="BO1020" i="3"/>
  <c r="BQ1800" i="1"/>
  <c r="BO1801" i="1"/>
  <c r="AF237" i="1"/>
  <c r="AF627" i="3"/>
  <c r="U625" i="3"/>
  <c r="T626" i="3"/>
  <c r="T237" i="1"/>
  <c r="U237" i="1" s="1"/>
  <c r="AE238" i="1"/>
  <c r="R629" i="3"/>
  <c r="S629" i="3" s="1"/>
  <c r="AE628" i="3"/>
  <c r="AR1021" i="3"/>
  <c r="AS1022" i="3"/>
  <c r="R239" i="1"/>
  <c r="S239" i="1" s="1"/>
  <c r="AS1018" i="1"/>
  <c r="AR1017" i="1"/>
  <c r="BR1019" i="3" l="1"/>
  <c r="AU1019" i="3"/>
  <c r="AV1019" i="3" s="1"/>
  <c r="AV1018" i="3"/>
  <c r="AT1018" i="3"/>
  <c r="AT1019" i="3" s="1"/>
  <c r="BR1800" i="1"/>
  <c r="AU1800" i="1"/>
  <c r="AV1800" i="1" s="1"/>
  <c r="BH153" i="1" s="1"/>
  <c r="BQ1020" i="3"/>
  <c r="BO1021" i="3"/>
  <c r="BO1802" i="1"/>
  <c r="BQ1801" i="1"/>
  <c r="AF238" i="1"/>
  <c r="AF628" i="3"/>
  <c r="U626" i="3"/>
  <c r="T627" i="3"/>
  <c r="T238" i="1"/>
  <c r="U238" i="1" s="1"/>
  <c r="AE239" i="1"/>
  <c r="AE629" i="3"/>
  <c r="R630" i="3"/>
  <c r="S630" i="3" s="1"/>
  <c r="AR1022" i="3"/>
  <c r="AS1023" i="3"/>
  <c r="R240" i="1"/>
  <c r="S240" i="1" s="1"/>
  <c r="AS1019" i="1"/>
  <c r="AR1018" i="1"/>
  <c r="BF88" i="3" l="1"/>
  <c r="AW1018" i="3"/>
  <c r="BG88" i="3"/>
  <c r="AW1019" i="3"/>
  <c r="BR1020" i="3"/>
  <c r="AU1020" i="3"/>
  <c r="AV1020" i="3" s="1"/>
  <c r="BR1801" i="1"/>
  <c r="AU1801" i="1"/>
  <c r="AV1801" i="1" s="1"/>
  <c r="BI153" i="1" s="1"/>
  <c r="BQ1021" i="3"/>
  <c r="BO1022" i="3"/>
  <c r="BQ1802" i="1"/>
  <c r="BO1803" i="1"/>
  <c r="BQ1803" i="1" s="1"/>
  <c r="AU1803" i="1" s="1"/>
  <c r="AV1803" i="1" s="1"/>
  <c r="BK153" i="1" s="1"/>
  <c r="AF239" i="1"/>
  <c r="AF629" i="3"/>
  <c r="U627" i="3"/>
  <c r="T628" i="3"/>
  <c r="T239" i="1"/>
  <c r="U239" i="1" s="1"/>
  <c r="AE240" i="1"/>
  <c r="R631" i="3"/>
  <c r="S631" i="3" s="1"/>
  <c r="AE630" i="3"/>
  <c r="AS1024" i="3"/>
  <c r="AR1023" i="3"/>
  <c r="R241" i="1"/>
  <c r="S241" i="1" s="1"/>
  <c r="AS1020" i="1"/>
  <c r="AR1019" i="1"/>
  <c r="BH88" i="3" l="1"/>
  <c r="AW1020" i="3"/>
  <c r="BR1021" i="3"/>
  <c r="AU1021" i="3"/>
  <c r="AV1021" i="3" s="1"/>
  <c r="AT1020" i="3"/>
  <c r="AT1021" i="3" s="1"/>
  <c r="BR1802" i="1"/>
  <c r="BR1803" i="1" s="1"/>
  <c r="AU1802" i="1"/>
  <c r="AV1802" i="1" s="1"/>
  <c r="BJ153" i="1" s="1"/>
  <c r="BL153" i="1" s="1"/>
  <c r="BQ1022" i="3"/>
  <c r="BO1023" i="3"/>
  <c r="AF240" i="1"/>
  <c r="AF630" i="3"/>
  <c r="U628" i="3"/>
  <c r="T629" i="3"/>
  <c r="T240" i="1"/>
  <c r="U240" i="1" s="1"/>
  <c r="AE241" i="1"/>
  <c r="AR1024" i="3"/>
  <c r="AS1025" i="3"/>
  <c r="AE631" i="3"/>
  <c r="R632" i="3"/>
  <c r="S632" i="3" s="1"/>
  <c r="R242" i="1"/>
  <c r="S242" i="1" s="1"/>
  <c r="AS1021" i="1"/>
  <c r="AR1020" i="1"/>
  <c r="BR1022" i="3" l="1"/>
  <c r="AU1022" i="3"/>
  <c r="BI88" i="3"/>
  <c r="AW1021" i="3"/>
  <c r="BQ1023" i="3"/>
  <c r="BO1024" i="3"/>
  <c r="AF241" i="1"/>
  <c r="AF631" i="3"/>
  <c r="U629" i="3"/>
  <c r="T630" i="3"/>
  <c r="AE242" i="1"/>
  <c r="T241" i="1"/>
  <c r="U241" i="1" s="1"/>
  <c r="AR1025" i="3"/>
  <c r="AS1026" i="3"/>
  <c r="AE632" i="3"/>
  <c r="R633" i="3"/>
  <c r="S633" i="3" s="1"/>
  <c r="R243" i="1"/>
  <c r="S243" i="1" s="1"/>
  <c r="AS1022" i="1"/>
  <c r="AR1021" i="1"/>
  <c r="BR1023" i="3" l="1"/>
  <c r="AU1023" i="3"/>
  <c r="AV1023" i="3" s="1"/>
  <c r="AV1022" i="3"/>
  <c r="AT1022" i="3"/>
  <c r="AT1023" i="3" s="1"/>
  <c r="BQ1024" i="3"/>
  <c r="BO1025" i="3"/>
  <c r="AF242" i="1"/>
  <c r="AF632" i="3"/>
  <c r="U630" i="3"/>
  <c r="T631" i="3"/>
  <c r="AE243" i="1"/>
  <c r="T242" i="1"/>
  <c r="U242" i="1" s="1"/>
  <c r="AE633" i="3"/>
  <c r="R634" i="3"/>
  <c r="S634" i="3" s="1"/>
  <c r="AR1026" i="3"/>
  <c r="AS1027" i="3"/>
  <c r="R244" i="1"/>
  <c r="S244" i="1" s="1"/>
  <c r="AS1023" i="1"/>
  <c r="AR1022" i="1"/>
  <c r="BR1024" i="3" l="1"/>
  <c r="AU1024" i="3"/>
  <c r="BJ88" i="3"/>
  <c r="AW1022" i="3"/>
  <c r="BK88" i="3"/>
  <c r="AW1023" i="3"/>
  <c r="BO1026" i="3"/>
  <c r="BQ1025" i="3"/>
  <c r="AF243" i="1"/>
  <c r="AF633" i="3"/>
  <c r="U631" i="3"/>
  <c r="T632" i="3"/>
  <c r="AE244" i="1"/>
  <c r="T243" i="1"/>
  <c r="U243" i="1" s="1"/>
  <c r="R635" i="3"/>
  <c r="S635" i="3" s="1"/>
  <c r="AE634" i="3"/>
  <c r="AR1027" i="3"/>
  <c r="AS1028" i="3"/>
  <c r="R245" i="1"/>
  <c r="S245" i="1" s="1"/>
  <c r="AS1024" i="1"/>
  <c r="AR1023" i="1"/>
  <c r="BL88" i="3" l="1"/>
  <c r="BM88" i="3"/>
  <c r="AP89" i="3" s="1"/>
  <c r="BR1025" i="3"/>
  <c r="AU1025" i="3"/>
  <c r="AV1025" i="3" s="1"/>
  <c r="AT1024" i="3"/>
  <c r="AT1025" i="3" s="1"/>
  <c r="AV1024" i="3"/>
  <c r="BQ1026" i="3"/>
  <c r="BO1027" i="3"/>
  <c r="AF244" i="1"/>
  <c r="AF634" i="3"/>
  <c r="U632" i="3"/>
  <c r="T633" i="3"/>
  <c r="AE245" i="1"/>
  <c r="T244" i="1"/>
  <c r="U244" i="1" s="1"/>
  <c r="AR1028" i="3"/>
  <c r="AS1029" i="3"/>
  <c r="AE635" i="3"/>
  <c r="R636" i="3"/>
  <c r="S636" i="3" s="1"/>
  <c r="R246" i="1"/>
  <c r="S246" i="1" s="1"/>
  <c r="AS1025" i="1"/>
  <c r="AR1024" i="1"/>
  <c r="AZ89" i="3" l="1"/>
  <c r="AW1024" i="3"/>
  <c r="BA89" i="3"/>
  <c r="AW1025" i="3"/>
  <c r="BR1026" i="3"/>
  <c r="AU1026" i="3"/>
  <c r="BQ1027" i="3"/>
  <c r="BO1028" i="3"/>
  <c r="AF245" i="1"/>
  <c r="AF635" i="3"/>
  <c r="U633" i="3"/>
  <c r="T634" i="3"/>
  <c r="AE246" i="1"/>
  <c r="T245" i="1"/>
  <c r="U245" i="1" s="1"/>
  <c r="AE636" i="3"/>
  <c r="R637" i="3"/>
  <c r="S637" i="3" s="1"/>
  <c r="AR1029" i="3"/>
  <c r="AS1030" i="3"/>
  <c r="R247" i="1"/>
  <c r="S247" i="1" s="1"/>
  <c r="AS1026" i="1"/>
  <c r="AR1025" i="1"/>
  <c r="BR1027" i="3" l="1"/>
  <c r="AU1027" i="3"/>
  <c r="AV1027" i="3" s="1"/>
  <c r="AV1026" i="3"/>
  <c r="AT1026" i="3"/>
  <c r="AT1027" i="3" s="1"/>
  <c r="BQ1028" i="3"/>
  <c r="BO1029" i="3"/>
  <c r="AF246" i="1"/>
  <c r="AF636" i="3"/>
  <c r="U634" i="3"/>
  <c r="T635" i="3"/>
  <c r="AE247" i="1"/>
  <c r="T246" i="1"/>
  <c r="U246" i="1" s="1"/>
  <c r="AR1030" i="3"/>
  <c r="AS1031" i="3"/>
  <c r="AE637" i="3"/>
  <c r="R638" i="3"/>
  <c r="S638" i="3" s="1"/>
  <c r="R248" i="1"/>
  <c r="S248" i="1" s="1"/>
  <c r="AS1027" i="1"/>
  <c r="AR1026" i="1"/>
  <c r="BB89" i="3" l="1"/>
  <c r="AW1026" i="3"/>
  <c r="BR1028" i="3"/>
  <c r="AU1028" i="3"/>
  <c r="BC89" i="3"/>
  <c r="AW1027" i="3"/>
  <c r="BQ1029" i="3"/>
  <c r="BO1030" i="3"/>
  <c r="AF247" i="1"/>
  <c r="AF637" i="3"/>
  <c r="U635" i="3"/>
  <c r="T636" i="3"/>
  <c r="AE248" i="1"/>
  <c r="T247" i="1"/>
  <c r="U247" i="1" s="1"/>
  <c r="AR1031" i="3"/>
  <c r="AS1032" i="3"/>
  <c r="R639" i="3"/>
  <c r="S639" i="3" s="1"/>
  <c r="AE638" i="3"/>
  <c r="R249" i="1"/>
  <c r="S249" i="1" s="1"/>
  <c r="AS1028" i="1"/>
  <c r="AR1027" i="1"/>
  <c r="BR1029" i="3" l="1"/>
  <c r="AU1029" i="3"/>
  <c r="AV1029" i="3" s="1"/>
  <c r="AT1028" i="3"/>
  <c r="AT1029" i="3" s="1"/>
  <c r="AV1028" i="3"/>
  <c r="BO1031" i="3"/>
  <c r="BQ1030" i="3"/>
  <c r="AF248" i="1"/>
  <c r="AF638" i="3"/>
  <c r="U636" i="3"/>
  <c r="T637" i="3"/>
  <c r="AE249" i="1"/>
  <c r="T248" i="1"/>
  <c r="U248" i="1" s="1"/>
  <c r="AE639" i="3"/>
  <c r="R640" i="3"/>
  <c r="S640" i="3" s="1"/>
  <c r="AS1033" i="3"/>
  <c r="AR1032" i="3"/>
  <c r="R250" i="1"/>
  <c r="S250" i="1" s="1"/>
  <c r="AS1029" i="1"/>
  <c r="AR1028" i="1"/>
  <c r="BD89" i="3" l="1"/>
  <c r="AW1028" i="3"/>
  <c r="BR1030" i="3"/>
  <c r="AU1030" i="3"/>
  <c r="AV1030" i="3" s="1"/>
  <c r="BE89" i="3"/>
  <c r="AW1029" i="3"/>
  <c r="BQ1031" i="3"/>
  <c r="BO1032" i="3"/>
  <c r="AF249" i="1"/>
  <c r="AF639" i="3"/>
  <c r="U637" i="3"/>
  <c r="T638" i="3"/>
  <c r="AE250" i="1"/>
  <c r="T249" i="1"/>
  <c r="U249" i="1" s="1"/>
  <c r="AR1033" i="3"/>
  <c r="AS1034" i="3"/>
  <c r="R641" i="3"/>
  <c r="S641" i="3" s="1"/>
  <c r="AE640" i="3"/>
  <c r="R251" i="1"/>
  <c r="S251" i="1" s="1"/>
  <c r="AS1030" i="1"/>
  <c r="AR1029" i="1"/>
  <c r="BR1031" i="3" l="1"/>
  <c r="AU1031" i="3"/>
  <c r="AV1031" i="3" s="1"/>
  <c r="AT1030" i="3"/>
  <c r="AT1031" i="3" s="1"/>
  <c r="BF89" i="3"/>
  <c r="AW1030" i="3"/>
  <c r="BO1033" i="3"/>
  <c r="BQ1032" i="3"/>
  <c r="AF250" i="1"/>
  <c r="AF640" i="3"/>
  <c r="U638" i="3"/>
  <c r="T639" i="3"/>
  <c r="AE251" i="1"/>
  <c r="T250" i="1"/>
  <c r="U250" i="1" s="1"/>
  <c r="AE641" i="3"/>
  <c r="R642" i="3"/>
  <c r="S642" i="3" s="1"/>
  <c r="AR1034" i="3"/>
  <c r="AS1035" i="3"/>
  <c r="R252" i="1"/>
  <c r="S252" i="1" s="1"/>
  <c r="AS1031" i="1"/>
  <c r="AR1030" i="1"/>
  <c r="BR1032" i="3" l="1"/>
  <c r="AU1032" i="3"/>
  <c r="BG89" i="3"/>
  <c r="AW1031" i="3"/>
  <c r="BO1034" i="3"/>
  <c r="BQ1033" i="3"/>
  <c r="AF251" i="1"/>
  <c r="AF641" i="3"/>
  <c r="U639" i="3"/>
  <c r="T640" i="3"/>
  <c r="AE252" i="1"/>
  <c r="T251" i="1"/>
  <c r="U251" i="1" s="1"/>
  <c r="AS1036" i="3"/>
  <c r="AR1035" i="3"/>
  <c r="R643" i="3"/>
  <c r="S643" i="3" s="1"/>
  <c r="AE642" i="3"/>
  <c r="R253" i="1"/>
  <c r="S253" i="1" s="1"/>
  <c r="AS1032" i="1"/>
  <c r="AR1031" i="1"/>
  <c r="BR1033" i="3" l="1"/>
  <c r="AU1033" i="3"/>
  <c r="AV1033" i="3" s="1"/>
  <c r="AV1032" i="3"/>
  <c r="AT1032" i="3"/>
  <c r="AT1033" i="3" s="1"/>
  <c r="BQ1034" i="3"/>
  <c r="BO1035" i="3"/>
  <c r="AF252" i="1"/>
  <c r="AF642" i="3"/>
  <c r="U640" i="3"/>
  <c r="T641" i="3"/>
  <c r="AE253" i="1"/>
  <c r="T252" i="1"/>
  <c r="U252" i="1" s="1"/>
  <c r="AE643" i="3"/>
  <c r="R644" i="3"/>
  <c r="S644" i="3" s="1"/>
  <c r="AR1036" i="3"/>
  <c r="AS1037" i="3"/>
  <c r="R254" i="1"/>
  <c r="S254" i="1" s="1"/>
  <c r="AS1033" i="1"/>
  <c r="AR1032" i="1"/>
  <c r="BH89" i="3" l="1"/>
  <c r="AW1032" i="3"/>
  <c r="BR1034" i="3"/>
  <c r="AU1034" i="3"/>
  <c r="BI89" i="3"/>
  <c r="AW1033" i="3"/>
  <c r="BQ1035" i="3"/>
  <c r="BO1036" i="3"/>
  <c r="AF253" i="1"/>
  <c r="AF643" i="3"/>
  <c r="U641" i="3"/>
  <c r="T642" i="3"/>
  <c r="T253" i="1"/>
  <c r="U253" i="1" s="1"/>
  <c r="AE254" i="1"/>
  <c r="AR1037" i="3"/>
  <c r="AS1038" i="3"/>
  <c r="R645" i="3"/>
  <c r="S645" i="3" s="1"/>
  <c r="AE644" i="3"/>
  <c r="R255" i="1"/>
  <c r="S255" i="1" s="1"/>
  <c r="AS1034" i="1"/>
  <c r="AR1033" i="1"/>
  <c r="BR1035" i="3" l="1"/>
  <c r="AU1035" i="3"/>
  <c r="AV1035" i="3" s="1"/>
  <c r="AT1034" i="3"/>
  <c r="AV1034" i="3"/>
  <c r="BQ1036" i="3"/>
  <c r="BO1037" i="3"/>
  <c r="AF254" i="1"/>
  <c r="AF644" i="3"/>
  <c r="U642" i="3"/>
  <c r="T643" i="3"/>
  <c r="AE255" i="1"/>
  <c r="T254" i="1"/>
  <c r="U254" i="1" s="1"/>
  <c r="R646" i="3"/>
  <c r="S646" i="3" s="1"/>
  <c r="AE645" i="3"/>
  <c r="AR1038" i="3"/>
  <c r="AS1039" i="3"/>
  <c r="R256" i="1"/>
  <c r="S256" i="1" s="1"/>
  <c r="AS1035" i="1"/>
  <c r="AR1034" i="1"/>
  <c r="BJ89" i="3" l="1"/>
  <c r="AW1034" i="3"/>
  <c r="AT1035" i="3"/>
  <c r="BK89" i="3"/>
  <c r="AW1035" i="3"/>
  <c r="BR1036" i="3"/>
  <c r="AU1036" i="3"/>
  <c r="BQ1037" i="3"/>
  <c r="BO1038" i="3"/>
  <c r="AF255" i="1"/>
  <c r="AF645" i="3"/>
  <c r="U643" i="3"/>
  <c r="T644" i="3"/>
  <c r="AE256" i="1"/>
  <c r="T255" i="1"/>
  <c r="U255" i="1" s="1"/>
  <c r="R647" i="3"/>
  <c r="S647" i="3" s="1"/>
  <c r="AE646" i="3"/>
  <c r="AS1040" i="3"/>
  <c r="AR1039" i="3"/>
  <c r="R257" i="1"/>
  <c r="S257" i="1" s="1"/>
  <c r="AS1036" i="1"/>
  <c r="AR1035" i="1"/>
  <c r="BM89" i="3" l="1"/>
  <c r="AP90" i="3" s="1"/>
  <c r="AH24" i="3" s="1"/>
  <c r="BR1037" i="3"/>
  <c r="AU1037" i="3"/>
  <c r="AV1037" i="3" s="1"/>
  <c r="AV1036" i="3"/>
  <c r="AT1036" i="3"/>
  <c r="BL89" i="3"/>
  <c r="BQ1038" i="3"/>
  <c r="BO1039" i="3"/>
  <c r="AF256" i="1"/>
  <c r="AF646" i="3"/>
  <c r="U644" i="3"/>
  <c r="T645" i="3"/>
  <c r="AE257" i="1"/>
  <c r="T256" i="1"/>
  <c r="U256" i="1" s="1"/>
  <c r="AE647" i="3"/>
  <c r="R648" i="3"/>
  <c r="S648" i="3" s="1"/>
  <c r="AR1040" i="3"/>
  <c r="AS1041" i="3"/>
  <c r="R258" i="1"/>
  <c r="S258" i="1" s="1"/>
  <c r="AS1037" i="1"/>
  <c r="AR1036" i="1"/>
  <c r="AT1037" i="3" l="1"/>
  <c r="AZ90" i="3"/>
  <c r="AW1036" i="3"/>
  <c r="BR1038" i="3"/>
  <c r="AU1038" i="3"/>
  <c r="AV1038" i="3" s="1"/>
  <c r="BA90" i="3"/>
  <c r="AW1037" i="3"/>
  <c r="BQ1039" i="3"/>
  <c r="BO1040" i="3"/>
  <c r="AF257" i="1"/>
  <c r="AF647" i="3"/>
  <c r="U645" i="3"/>
  <c r="T646" i="3"/>
  <c r="AE258" i="1"/>
  <c r="T257" i="1"/>
  <c r="U257" i="1" s="1"/>
  <c r="AR1041" i="3"/>
  <c r="AS1042" i="3"/>
  <c r="AE648" i="3"/>
  <c r="R649" i="3"/>
  <c r="S649" i="3" s="1"/>
  <c r="R259" i="1"/>
  <c r="S259" i="1" s="1"/>
  <c r="AS1038" i="1"/>
  <c r="AR1037" i="1"/>
  <c r="BR1039" i="3" l="1"/>
  <c r="AU1039" i="3"/>
  <c r="AV1039" i="3" s="1"/>
  <c r="BB90" i="3"/>
  <c r="AW1038" i="3"/>
  <c r="AT1038" i="3"/>
  <c r="AT1039" i="3" s="1"/>
  <c r="BQ1040" i="3"/>
  <c r="BO1041" i="3"/>
  <c r="AF258" i="1"/>
  <c r="AF648" i="3"/>
  <c r="U646" i="3"/>
  <c r="T647" i="3"/>
  <c r="AE259" i="1"/>
  <c r="T258" i="1"/>
  <c r="U258" i="1" s="1"/>
  <c r="AE649" i="3"/>
  <c r="R650" i="3"/>
  <c r="S650" i="3" s="1"/>
  <c r="AR1042" i="3"/>
  <c r="AS1043" i="3"/>
  <c r="R260" i="1"/>
  <c r="S260" i="1" s="1"/>
  <c r="AS1039" i="1"/>
  <c r="AR1038" i="1"/>
  <c r="BR1040" i="3" l="1"/>
  <c r="AU1040" i="3"/>
  <c r="BC90" i="3"/>
  <c r="AW1039" i="3"/>
  <c r="BQ1041" i="3"/>
  <c r="BO1042" i="3"/>
  <c r="AF259" i="1"/>
  <c r="AF649" i="3"/>
  <c r="U647" i="3"/>
  <c r="T648" i="3"/>
  <c r="AE260" i="1"/>
  <c r="T259" i="1"/>
  <c r="U259" i="1" s="1"/>
  <c r="R651" i="3"/>
  <c r="S651" i="3" s="1"/>
  <c r="AE650" i="3"/>
  <c r="AR1043" i="3"/>
  <c r="AS1044" i="3"/>
  <c r="R261" i="1"/>
  <c r="S261" i="1" s="1"/>
  <c r="AS1040" i="1"/>
  <c r="AR1039" i="1"/>
  <c r="AV1040" i="3" l="1"/>
  <c r="AT1040" i="3"/>
  <c r="BR1041" i="3"/>
  <c r="AU1041" i="3"/>
  <c r="AV1041" i="3" s="1"/>
  <c r="BQ1042" i="3"/>
  <c r="BO1043" i="3"/>
  <c r="AF260" i="1"/>
  <c r="AF650" i="3"/>
  <c r="U648" i="3"/>
  <c r="T649" i="3"/>
  <c r="AE261" i="1"/>
  <c r="T260" i="1"/>
  <c r="U260" i="1" s="1"/>
  <c r="AS1045" i="3"/>
  <c r="AR1044" i="3"/>
  <c r="AE651" i="3"/>
  <c r="R652" i="3"/>
  <c r="S652" i="3" s="1"/>
  <c r="R262" i="1"/>
  <c r="S262" i="1" s="1"/>
  <c r="AS1041" i="1"/>
  <c r="AR1040" i="1"/>
  <c r="BR1042" i="3" l="1"/>
  <c r="AU1042" i="3"/>
  <c r="BE90" i="3"/>
  <c r="AW1041" i="3"/>
  <c r="AT1041" i="3"/>
  <c r="BD90" i="3"/>
  <c r="AW1040" i="3"/>
  <c r="BQ1043" i="3"/>
  <c r="BO1044" i="3"/>
  <c r="AF261" i="1"/>
  <c r="AF651" i="3"/>
  <c r="U649" i="3"/>
  <c r="T650" i="3"/>
  <c r="AE262" i="1"/>
  <c r="T261" i="1"/>
  <c r="U261" i="1" s="1"/>
  <c r="R653" i="3"/>
  <c r="S653" i="3" s="1"/>
  <c r="AE652" i="3"/>
  <c r="AR1045" i="3"/>
  <c r="AS1046" i="3"/>
  <c r="R263" i="1"/>
  <c r="S263" i="1" s="1"/>
  <c r="AS1042" i="1"/>
  <c r="AR1041" i="1"/>
  <c r="BR1043" i="3" l="1"/>
  <c r="AU1043" i="3"/>
  <c r="AV1043" i="3" s="1"/>
  <c r="AT1042" i="3"/>
  <c r="AT1043" i="3" s="1"/>
  <c r="AV1042" i="3"/>
  <c r="BO1045" i="3"/>
  <c r="BQ1044" i="3"/>
  <c r="AF262" i="1"/>
  <c r="AF652" i="3"/>
  <c r="U650" i="3"/>
  <c r="T651" i="3"/>
  <c r="AE263" i="1"/>
  <c r="T262" i="1"/>
  <c r="U262" i="1" s="1"/>
  <c r="R654" i="3"/>
  <c r="S654" i="3" s="1"/>
  <c r="AE653" i="3"/>
  <c r="AR1046" i="3"/>
  <c r="AS1047" i="3"/>
  <c r="R264" i="1"/>
  <c r="S264" i="1" s="1"/>
  <c r="AS1043" i="1"/>
  <c r="AR1042" i="1"/>
  <c r="BR1044" i="3" l="1"/>
  <c r="AU1044" i="3"/>
  <c r="BF90" i="3"/>
  <c r="AW1042" i="3"/>
  <c r="BG90" i="3"/>
  <c r="AW1043" i="3"/>
  <c r="BQ1045" i="3"/>
  <c r="BO1046" i="3"/>
  <c r="AF263" i="1"/>
  <c r="AF653" i="3"/>
  <c r="U651" i="3"/>
  <c r="T652" i="3"/>
  <c r="AE264" i="1"/>
  <c r="T263" i="1"/>
  <c r="U263" i="1" s="1"/>
  <c r="AR1047" i="3"/>
  <c r="AS1048" i="3"/>
  <c r="R655" i="3"/>
  <c r="S655" i="3" s="1"/>
  <c r="AE654" i="3"/>
  <c r="R265" i="1"/>
  <c r="S265" i="1" s="1"/>
  <c r="AS1044" i="1"/>
  <c r="AR1043" i="1"/>
  <c r="AT1044" i="3" l="1"/>
  <c r="AV1044" i="3"/>
  <c r="BR1045" i="3"/>
  <c r="AU1045" i="3"/>
  <c r="AV1045" i="3" s="1"/>
  <c r="BQ1046" i="3"/>
  <c r="BO1047" i="3"/>
  <c r="AF264" i="1"/>
  <c r="AF654" i="3"/>
  <c r="U652" i="3"/>
  <c r="T653" i="3"/>
  <c r="AE265" i="1"/>
  <c r="T264" i="1"/>
  <c r="U264" i="1" s="1"/>
  <c r="AS1049" i="3"/>
  <c r="AR1048" i="3"/>
  <c r="AE655" i="3"/>
  <c r="R656" i="3"/>
  <c r="S656" i="3" s="1"/>
  <c r="R266" i="1"/>
  <c r="S266" i="1" s="1"/>
  <c r="AS1045" i="1"/>
  <c r="AR1044" i="1"/>
  <c r="BR1046" i="3" l="1"/>
  <c r="AU1046" i="3"/>
  <c r="BI90" i="3"/>
  <c r="AW1045" i="3"/>
  <c r="BH90" i="3"/>
  <c r="AW1044" i="3"/>
  <c r="AT1045" i="3"/>
  <c r="BO1048" i="3"/>
  <c r="BQ1047" i="3"/>
  <c r="AF265" i="1"/>
  <c r="AF655" i="3"/>
  <c r="U653" i="3"/>
  <c r="T654" i="3"/>
  <c r="AE266" i="1"/>
  <c r="T265" i="1"/>
  <c r="U265" i="1" s="1"/>
  <c r="AR1049" i="3"/>
  <c r="AS1050" i="3"/>
  <c r="AE656" i="3"/>
  <c r="R657" i="3"/>
  <c r="S657" i="3" s="1"/>
  <c r="R267" i="1"/>
  <c r="S267" i="1" s="1"/>
  <c r="AS1046" i="1"/>
  <c r="AR1045" i="1"/>
  <c r="AT1046" i="3" l="1"/>
  <c r="AV1046" i="3"/>
  <c r="BR1047" i="3"/>
  <c r="AU1047" i="3"/>
  <c r="AV1047" i="3" s="1"/>
  <c r="BO1049" i="3"/>
  <c r="BQ1048" i="3"/>
  <c r="AF266" i="1"/>
  <c r="AF656" i="3"/>
  <c r="U654" i="3"/>
  <c r="T655" i="3"/>
  <c r="AE267" i="1"/>
  <c r="T266" i="1"/>
  <c r="U266" i="1" s="1"/>
  <c r="AE657" i="3"/>
  <c r="R658" i="3"/>
  <c r="S658" i="3" s="1"/>
  <c r="AR1050" i="3"/>
  <c r="AS1051" i="3"/>
  <c r="R268" i="1"/>
  <c r="S268" i="1" s="1"/>
  <c r="AS1047" i="1"/>
  <c r="AR1046" i="1"/>
  <c r="BK90" i="3" l="1"/>
  <c r="AW1047" i="3"/>
  <c r="BR1048" i="3"/>
  <c r="AU1048" i="3"/>
  <c r="BJ90" i="3"/>
  <c r="AW1046" i="3"/>
  <c r="AT1047" i="3"/>
  <c r="BQ1049" i="3"/>
  <c r="BO1050" i="3"/>
  <c r="AF267" i="1"/>
  <c r="AF657" i="3"/>
  <c r="U655" i="3"/>
  <c r="T656" i="3"/>
  <c r="AE268" i="1"/>
  <c r="T267" i="1"/>
  <c r="U267" i="1" s="1"/>
  <c r="AS1052" i="3"/>
  <c r="AR1051" i="3"/>
  <c r="R659" i="3"/>
  <c r="S659" i="3" s="1"/>
  <c r="AE658" i="3"/>
  <c r="R269" i="1"/>
  <c r="S269" i="1" s="1"/>
  <c r="AS1048" i="1"/>
  <c r="AR1047" i="1"/>
  <c r="BL90" i="3" l="1"/>
  <c r="AV1048" i="3"/>
  <c r="AT1048" i="3"/>
  <c r="BR1049" i="3"/>
  <c r="AU1049" i="3"/>
  <c r="AV1049" i="3" s="1"/>
  <c r="BM90" i="3"/>
  <c r="BO1051" i="3"/>
  <c r="BQ1050" i="3"/>
  <c r="AF268" i="1"/>
  <c r="AF658" i="3"/>
  <c r="U656" i="3"/>
  <c r="T657" i="3"/>
  <c r="AE269" i="1"/>
  <c r="T268" i="1"/>
  <c r="U268" i="1" s="1"/>
  <c r="AE659" i="3"/>
  <c r="R660" i="3"/>
  <c r="S660" i="3" s="1"/>
  <c r="AR1052" i="3"/>
  <c r="AS1053" i="3"/>
  <c r="R270" i="1"/>
  <c r="S270" i="1" s="1"/>
  <c r="AS1049" i="1"/>
  <c r="AR1048" i="1"/>
  <c r="BA91" i="3" l="1"/>
  <c r="AW1049" i="3"/>
  <c r="AT1049" i="3"/>
  <c r="BR1050" i="3"/>
  <c r="AU1050" i="3"/>
  <c r="AZ91" i="3"/>
  <c r="AW1048" i="3"/>
  <c r="BQ1051" i="3"/>
  <c r="BO1052" i="3"/>
  <c r="AF269" i="1"/>
  <c r="AF659" i="3"/>
  <c r="U657" i="3"/>
  <c r="T658" i="3"/>
  <c r="AE270" i="1"/>
  <c r="T269" i="1"/>
  <c r="U269" i="1" s="1"/>
  <c r="R661" i="3"/>
  <c r="S661" i="3" s="1"/>
  <c r="AE660" i="3"/>
  <c r="AR1053" i="3"/>
  <c r="AS1054" i="3"/>
  <c r="R271" i="1"/>
  <c r="S271" i="1" s="1"/>
  <c r="AS1050" i="1"/>
  <c r="AR1049" i="1"/>
  <c r="BR1051" i="3" l="1"/>
  <c r="AU1051" i="3"/>
  <c r="AV1051" i="3" s="1"/>
  <c r="AV1050" i="3"/>
  <c r="AT1050" i="3"/>
  <c r="AT1051" i="3" s="1"/>
  <c r="BQ1052" i="3"/>
  <c r="BO1053" i="3"/>
  <c r="AF270" i="1"/>
  <c r="AF660" i="3"/>
  <c r="U658" i="3"/>
  <c r="T659" i="3"/>
  <c r="AE271" i="1"/>
  <c r="T270" i="1"/>
  <c r="U270" i="1" s="1"/>
  <c r="R662" i="3"/>
  <c r="S662" i="3" s="1"/>
  <c r="AE661" i="3"/>
  <c r="AR1054" i="3"/>
  <c r="AS1055" i="3"/>
  <c r="R272" i="1"/>
  <c r="S272" i="1" s="1"/>
  <c r="AS1051" i="1"/>
  <c r="AR1050" i="1"/>
  <c r="BR1052" i="3" l="1"/>
  <c r="AU1052" i="3"/>
  <c r="BB91" i="3"/>
  <c r="AW1050" i="3"/>
  <c r="BC91" i="3"/>
  <c r="AW1051" i="3"/>
  <c r="BQ1053" i="3"/>
  <c r="BO1054" i="3"/>
  <c r="AF271" i="1"/>
  <c r="AF661" i="3"/>
  <c r="U659" i="3"/>
  <c r="T660" i="3"/>
  <c r="T271" i="1"/>
  <c r="U271" i="1" s="1"/>
  <c r="AE272" i="1"/>
  <c r="R663" i="3"/>
  <c r="S663" i="3" s="1"/>
  <c r="AE662" i="3"/>
  <c r="AS1056" i="3"/>
  <c r="AR1055" i="3"/>
  <c r="R273" i="1"/>
  <c r="S273" i="1" s="1"/>
  <c r="AS1052" i="1"/>
  <c r="AR1051" i="1"/>
  <c r="AT1052" i="3" l="1"/>
  <c r="AV1052" i="3"/>
  <c r="BR1053" i="3"/>
  <c r="AU1053" i="3"/>
  <c r="AV1053" i="3" s="1"/>
  <c r="BO1055" i="3"/>
  <c r="BQ1054" i="3"/>
  <c r="AF272" i="1"/>
  <c r="AF662" i="3"/>
  <c r="U660" i="3"/>
  <c r="T661" i="3"/>
  <c r="AE273" i="1"/>
  <c r="T272" i="1"/>
  <c r="U272" i="1" s="1"/>
  <c r="AR1056" i="3"/>
  <c r="AS1057" i="3"/>
  <c r="AE663" i="3"/>
  <c r="R664" i="3"/>
  <c r="S664" i="3" s="1"/>
  <c r="R274" i="1"/>
  <c r="S274" i="1" s="1"/>
  <c r="AS1053" i="1"/>
  <c r="AR1052" i="1"/>
  <c r="BE91" i="3" l="1"/>
  <c r="AW1053" i="3"/>
  <c r="BR1054" i="3"/>
  <c r="AU1054" i="3"/>
  <c r="BD91" i="3"/>
  <c r="AW1052" i="3"/>
  <c r="AT1053" i="3"/>
  <c r="BQ1055" i="3"/>
  <c r="BO1056" i="3"/>
  <c r="AF273" i="1"/>
  <c r="AF663" i="3"/>
  <c r="U661" i="3"/>
  <c r="T662" i="3"/>
  <c r="AE274" i="1"/>
  <c r="T273" i="1"/>
  <c r="U273" i="1" s="1"/>
  <c r="AE664" i="3"/>
  <c r="R665" i="3"/>
  <c r="S665" i="3" s="1"/>
  <c r="AR1057" i="3"/>
  <c r="AS1058" i="3"/>
  <c r="R275" i="1"/>
  <c r="S275" i="1" s="1"/>
  <c r="AS1054" i="1"/>
  <c r="AR1053" i="1"/>
  <c r="BR1055" i="3" l="1"/>
  <c r="AU1055" i="3"/>
  <c r="AV1055" i="3" s="1"/>
  <c r="AV1054" i="3"/>
  <c r="AT1054" i="3"/>
  <c r="BO1057" i="3"/>
  <c r="BQ1056" i="3"/>
  <c r="AF274" i="1"/>
  <c r="AF664" i="3"/>
  <c r="U662" i="3"/>
  <c r="T663" i="3"/>
  <c r="AE275" i="1"/>
  <c r="T274" i="1"/>
  <c r="U274" i="1" s="1"/>
  <c r="AR1058" i="3"/>
  <c r="AS1059" i="3"/>
  <c r="R666" i="3"/>
  <c r="S666" i="3" s="1"/>
  <c r="AE665" i="3"/>
  <c r="R276" i="1"/>
  <c r="S276" i="1" s="1"/>
  <c r="AS1055" i="1"/>
  <c r="AR1054" i="1"/>
  <c r="BR1056" i="3" l="1"/>
  <c r="AU1056" i="3"/>
  <c r="AV1056" i="3" s="1"/>
  <c r="AT1055" i="3"/>
  <c r="AT1056" i="3" s="1"/>
  <c r="BF91" i="3"/>
  <c r="AW1054" i="3"/>
  <c r="BG91" i="3"/>
  <c r="AW1055" i="3"/>
  <c r="BQ1057" i="3"/>
  <c r="BO1058" i="3"/>
  <c r="AF275" i="1"/>
  <c r="AF665" i="3"/>
  <c r="U663" i="3"/>
  <c r="T664" i="3"/>
  <c r="AE276" i="1"/>
  <c r="T275" i="1"/>
  <c r="U275" i="1" s="1"/>
  <c r="R667" i="3"/>
  <c r="S667" i="3" s="1"/>
  <c r="AE666" i="3"/>
  <c r="AS1060" i="3"/>
  <c r="AR1059" i="3"/>
  <c r="R277" i="1"/>
  <c r="S277" i="1" s="1"/>
  <c r="AS1056" i="1"/>
  <c r="AR1055" i="1"/>
  <c r="BR1057" i="3" l="1"/>
  <c r="AU1057" i="3"/>
  <c r="AV1057" i="3" s="1"/>
  <c r="BH91" i="3"/>
  <c r="AW1056" i="3"/>
  <c r="BQ1058" i="3"/>
  <c r="BO1059" i="3"/>
  <c r="AF276" i="1"/>
  <c r="AF666" i="3"/>
  <c r="U664" i="3"/>
  <c r="T665" i="3"/>
  <c r="AE277" i="1"/>
  <c r="T276" i="1"/>
  <c r="U276" i="1" s="1"/>
  <c r="AR1060" i="3"/>
  <c r="AS1061" i="3"/>
  <c r="AE667" i="3"/>
  <c r="R668" i="3"/>
  <c r="S668" i="3" s="1"/>
  <c r="R278" i="1"/>
  <c r="S278" i="1" s="1"/>
  <c r="AS1057" i="1"/>
  <c r="AR1056" i="1"/>
  <c r="BI91" i="3" l="1"/>
  <c r="AW1057" i="3"/>
  <c r="BR1058" i="3"/>
  <c r="AU1058" i="3"/>
  <c r="AT1057" i="3"/>
  <c r="BQ1059" i="3"/>
  <c r="BO1060" i="3"/>
  <c r="AF277" i="1"/>
  <c r="AF667" i="3"/>
  <c r="U665" i="3"/>
  <c r="T666" i="3"/>
  <c r="AE278" i="1"/>
  <c r="T277" i="1"/>
  <c r="U277" i="1" s="1"/>
  <c r="R669" i="3"/>
  <c r="S669" i="3" s="1"/>
  <c r="AE668" i="3"/>
  <c r="AR1061" i="3"/>
  <c r="AS1062" i="3"/>
  <c r="R279" i="1"/>
  <c r="S279" i="1" s="1"/>
  <c r="AS1058" i="1"/>
  <c r="AR1057" i="1"/>
  <c r="AT1058" i="3" l="1"/>
  <c r="AV1058" i="3"/>
  <c r="BR1059" i="3"/>
  <c r="AU1059" i="3"/>
  <c r="AV1059" i="3" s="1"/>
  <c r="BO1061" i="3"/>
  <c r="BQ1060" i="3"/>
  <c r="AF278" i="1"/>
  <c r="AF668" i="3"/>
  <c r="U666" i="3"/>
  <c r="T667" i="3"/>
  <c r="AE279" i="1"/>
  <c r="T278" i="1"/>
  <c r="U278" i="1" s="1"/>
  <c r="AR1062" i="3"/>
  <c r="AS1063" i="3"/>
  <c r="AE669" i="3"/>
  <c r="R670" i="3"/>
  <c r="S670" i="3" s="1"/>
  <c r="R280" i="1"/>
  <c r="S280" i="1" s="1"/>
  <c r="AS1059" i="1"/>
  <c r="AR1058" i="1"/>
  <c r="BK91" i="3" l="1"/>
  <c r="AW1059" i="3"/>
  <c r="BR1060" i="3"/>
  <c r="AU1060" i="3"/>
  <c r="AV1060" i="3" s="1"/>
  <c r="BJ91" i="3"/>
  <c r="AW1058" i="3"/>
  <c r="AT1059" i="3"/>
  <c r="AT1060" i="3" s="1"/>
  <c r="BQ1061" i="3"/>
  <c r="BO1062" i="3"/>
  <c r="AF279" i="1"/>
  <c r="AF669" i="3"/>
  <c r="U667" i="3"/>
  <c r="T668" i="3"/>
  <c r="AE280" i="1"/>
  <c r="T279" i="1"/>
  <c r="U279" i="1" s="1"/>
  <c r="AR1063" i="3"/>
  <c r="AS1064" i="3"/>
  <c r="R671" i="3"/>
  <c r="S671" i="3" s="1"/>
  <c r="AE670" i="3"/>
  <c r="R281" i="1"/>
  <c r="S281" i="1" s="1"/>
  <c r="AS1060" i="1"/>
  <c r="AR1059" i="1"/>
  <c r="BL91" i="3" l="1"/>
  <c r="BR1061" i="3"/>
  <c r="AU1061" i="3"/>
  <c r="AV1061" i="3" s="1"/>
  <c r="AZ92" i="3"/>
  <c r="AW1060" i="3"/>
  <c r="AT1061" i="3"/>
  <c r="BM91" i="3"/>
  <c r="BO1063" i="3"/>
  <c r="BQ1062" i="3"/>
  <c r="AF280" i="1"/>
  <c r="AF670" i="3"/>
  <c r="U668" i="3"/>
  <c r="T669" i="3"/>
  <c r="AE281" i="1"/>
  <c r="T280" i="1"/>
  <c r="U280" i="1" s="1"/>
  <c r="AE671" i="3"/>
  <c r="R672" i="3"/>
  <c r="S672" i="3" s="1"/>
  <c r="AS1065" i="3"/>
  <c r="AR1064" i="3"/>
  <c r="R282" i="1"/>
  <c r="S282" i="1" s="1"/>
  <c r="AS1061" i="1"/>
  <c r="AR1060" i="1"/>
  <c r="BR1062" i="3" l="1"/>
  <c r="AU1062" i="3"/>
  <c r="BA92" i="3"/>
  <c r="AW1061" i="3"/>
  <c r="BO1064" i="3"/>
  <c r="BQ1063" i="3"/>
  <c r="AF281" i="1"/>
  <c r="AF671" i="3"/>
  <c r="U669" i="3"/>
  <c r="T670" i="3"/>
  <c r="AE282" i="1"/>
  <c r="T281" i="1"/>
  <c r="U281" i="1" s="1"/>
  <c r="AR1065" i="3"/>
  <c r="AS1066" i="3"/>
  <c r="R673" i="3"/>
  <c r="S673" i="3" s="1"/>
  <c r="AE672" i="3"/>
  <c r="R283" i="1"/>
  <c r="S283" i="1" s="1"/>
  <c r="AS1062" i="1"/>
  <c r="AR1061" i="1"/>
  <c r="BR1063" i="3" l="1"/>
  <c r="AU1063" i="3"/>
  <c r="AV1063" i="3" s="1"/>
  <c r="AT1062" i="3"/>
  <c r="AT1063" i="3" s="1"/>
  <c r="AV1062" i="3"/>
  <c r="BQ1064" i="3"/>
  <c r="BO1065" i="3"/>
  <c r="AF282" i="1"/>
  <c r="AF672" i="3"/>
  <c r="U670" i="3"/>
  <c r="T671" i="3"/>
  <c r="AE283" i="1"/>
  <c r="T282" i="1"/>
  <c r="U282" i="1" s="1"/>
  <c r="AR1066" i="3"/>
  <c r="AS1067" i="3"/>
  <c r="AE673" i="3"/>
  <c r="R674" i="3"/>
  <c r="S674" i="3" s="1"/>
  <c r="R284" i="1"/>
  <c r="S284" i="1" s="1"/>
  <c r="AS1063" i="1"/>
  <c r="AR1062" i="1"/>
  <c r="BR1064" i="3" l="1"/>
  <c r="AU1064" i="3"/>
  <c r="BB92" i="3"/>
  <c r="AW1062" i="3"/>
  <c r="BC92" i="3"/>
  <c r="AW1063" i="3"/>
  <c r="BQ1065" i="3"/>
  <c r="BO1066" i="3"/>
  <c r="AF283" i="1"/>
  <c r="AF673" i="3"/>
  <c r="U671" i="3"/>
  <c r="T672" i="3"/>
  <c r="AE284" i="1"/>
  <c r="T283" i="1"/>
  <c r="U283" i="1" s="1"/>
  <c r="AR1067" i="3"/>
  <c r="AS1068" i="3"/>
  <c r="R675" i="3"/>
  <c r="S675" i="3" s="1"/>
  <c r="AE674" i="3"/>
  <c r="R285" i="1"/>
  <c r="S285" i="1" s="1"/>
  <c r="AS1064" i="1"/>
  <c r="AR1063" i="1"/>
  <c r="AV1064" i="3" l="1"/>
  <c r="AT1064" i="3"/>
  <c r="BR1065" i="3"/>
  <c r="AU1065" i="3"/>
  <c r="AV1065" i="3" s="1"/>
  <c r="BQ1066" i="3"/>
  <c r="BO1067" i="3"/>
  <c r="AF284" i="1"/>
  <c r="AF674" i="3"/>
  <c r="U672" i="3"/>
  <c r="T673" i="3"/>
  <c r="AE285" i="1"/>
  <c r="T284" i="1"/>
  <c r="U284" i="1" s="1"/>
  <c r="AE675" i="3"/>
  <c r="R676" i="3"/>
  <c r="S676" i="3" s="1"/>
  <c r="AS1069" i="3"/>
  <c r="AR1068" i="3"/>
  <c r="R286" i="1"/>
  <c r="S286" i="1" s="1"/>
  <c r="AS1065" i="1"/>
  <c r="AR1064" i="1"/>
  <c r="AT1065" i="3" l="1"/>
  <c r="BR1066" i="3"/>
  <c r="AU1066" i="3"/>
  <c r="AV1066" i="3" s="1"/>
  <c r="BE92" i="3"/>
  <c r="AW1065" i="3"/>
  <c r="BD92" i="3"/>
  <c r="AW1064" i="3"/>
  <c r="BQ1067" i="3"/>
  <c r="BO1068" i="3"/>
  <c r="AF285" i="1"/>
  <c r="AF675" i="3"/>
  <c r="U673" i="3"/>
  <c r="T674" i="3"/>
  <c r="AE286" i="1"/>
  <c r="T285" i="1"/>
  <c r="U285" i="1" s="1"/>
  <c r="AE676" i="3"/>
  <c r="R677" i="3"/>
  <c r="S677" i="3" s="1"/>
  <c r="AR1069" i="3"/>
  <c r="AS1070" i="3"/>
  <c r="R287" i="1"/>
  <c r="S287" i="1" s="1"/>
  <c r="AS1066" i="1"/>
  <c r="AR1065" i="1"/>
  <c r="BF92" i="3" l="1"/>
  <c r="AW1066" i="3"/>
  <c r="BR1067" i="3"/>
  <c r="AU1067" i="3"/>
  <c r="AV1067" i="3" s="1"/>
  <c r="AT1066" i="3"/>
  <c r="BO1069" i="3"/>
  <c r="BQ1068" i="3"/>
  <c r="AF286" i="1"/>
  <c r="AF676" i="3"/>
  <c r="U674" i="3"/>
  <c r="T675" i="3"/>
  <c r="AE287" i="1"/>
  <c r="T286" i="1"/>
  <c r="U286" i="1" s="1"/>
  <c r="R678" i="3"/>
  <c r="S678" i="3" s="1"/>
  <c r="AE677" i="3"/>
  <c r="AR1070" i="3"/>
  <c r="AS1071" i="3"/>
  <c r="R288" i="1"/>
  <c r="S288" i="1" s="1"/>
  <c r="AS1067" i="1"/>
  <c r="AR1066" i="1"/>
  <c r="AT1067" i="3" l="1"/>
  <c r="BG92" i="3"/>
  <c r="AW1067" i="3"/>
  <c r="BR1068" i="3"/>
  <c r="AU1068" i="3"/>
  <c r="BO1070" i="3"/>
  <c r="BQ1069" i="3"/>
  <c r="AF287" i="1"/>
  <c r="AF677" i="3"/>
  <c r="U675" i="3"/>
  <c r="T676" i="3"/>
  <c r="AE288" i="1"/>
  <c r="T287" i="1"/>
  <c r="U287" i="1" s="1"/>
  <c r="R679" i="3"/>
  <c r="S679" i="3" s="1"/>
  <c r="AE678" i="3"/>
  <c r="AS1072" i="3"/>
  <c r="AR1071" i="3"/>
  <c r="R289" i="1"/>
  <c r="S289" i="1" s="1"/>
  <c r="AS1068" i="1"/>
  <c r="AR1067" i="1"/>
  <c r="AT1068" i="3" l="1"/>
  <c r="AV1068" i="3"/>
  <c r="BR1069" i="3"/>
  <c r="AU1069" i="3"/>
  <c r="AV1069" i="3" s="1"/>
  <c r="BO1071" i="3"/>
  <c r="BQ1070" i="3"/>
  <c r="AF288" i="1"/>
  <c r="AF678" i="3"/>
  <c r="U676" i="3"/>
  <c r="T677" i="3"/>
  <c r="AE289" i="1"/>
  <c r="T288" i="1"/>
  <c r="U288" i="1" s="1"/>
  <c r="AE679" i="3"/>
  <c r="R680" i="3"/>
  <c r="S680" i="3" s="1"/>
  <c r="AR1072" i="3"/>
  <c r="AS1073" i="3"/>
  <c r="R290" i="1"/>
  <c r="S290" i="1" s="1"/>
  <c r="AS1069" i="1"/>
  <c r="AR1068" i="1"/>
  <c r="BR1070" i="3" l="1"/>
  <c r="AU1070" i="3"/>
  <c r="AV1070" i="3" s="1"/>
  <c r="BI92" i="3"/>
  <c r="AW1069" i="3"/>
  <c r="BH92" i="3"/>
  <c r="AW1068" i="3"/>
  <c r="AT1069" i="3"/>
  <c r="AT1070" i="3" s="1"/>
  <c r="BO1072" i="3"/>
  <c r="BQ1071" i="3"/>
  <c r="AF289" i="1"/>
  <c r="AF679" i="3"/>
  <c r="U677" i="3"/>
  <c r="T678" i="3"/>
  <c r="AE290" i="1"/>
  <c r="T289" i="1"/>
  <c r="U289" i="1" s="1"/>
  <c r="AE680" i="3"/>
  <c r="R681" i="3"/>
  <c r="S681" i="3" s="1"/>
  <c r="AR1073" i="3"/>
  <c r="AS1074" i="3"/>
  <c r="R291" i="1"/>
  <c r="S291" i="1" s="1"/>
  <c r="AS1070" i="1"/>
  <c r="AR1069" i="1"/>
  <c r="BJ92" i="3" l="1"/>
  <c r="AW1070" i="3"/>
  <c r="BR1071" i="3"/>
  <c r="AU1071" i="3"/>
  <c r="AV1071" i="3" s="1"/>
  <c r="BO1073" i="3"/>
  <c r="BQ1072" i="3"/>
  <c r="AF290" i="1"/>
  <c r="AF680" i="3"/>
  <c r="U678" i="3"/>
  <c r="T679" i="3"/>
  <c r="AE291" i="1"/>
  <c r="T290" i="1"/>
  <c r="U290" i="1" s="1"/>
  <c r="AR1074" i="3"/>
  <c r="AS1075" i="3"/>
  <c r="AE681" i="3"/>
  <c r="R682" i="3"/>
  <c r="S682" i="3" s="1"/>
  <c r="R292" i="1"/>
  <c r="S292" i="1" s="1"/>
  <c r="AS1071" i="1"/>
  <c r="AR1070" i="1"/>
  <c r="BR1072" i="3" l="1"/>
  <c r="AU1072" i="3"/>
  <c r="BK92" i="3"/>
  <c r="BM92" i="3" s="1"/>
  <c r="AW1071" i="3"/>
  <c r="AT1071" i="3"/>
  <c r="BO1074" i="3"/>
  <c r="BQ1073" i="3"/>
  <c r="AF291" i="1"/>
  <c r="AF681" i="3"/>
  <c r="U679" i="3"/>
  <c r="T680" i="3"/>
  <c r="AE292" i="1"/>
  <c r="T291" i="1"/>
  <c r="U291" i="1" s="1"/>
  <c r="AS1076" i="3"/>
  <c r="AR1075" i="3"/>
  <c r="R683" i="3"/>
  <c r="S683" i="3" s="1"/>
  <c r="AE682" i="3"/>
  <c r="R293" i="1"/>
  <c r="S293" i="1" s="1"/>
  <c r="AS1072" i="1"/>
  <c r="AR1071" i="1"/>
  <c r="BL92" i="3" l="1"/>
  <c r="BR1073" i="3"/>
  <c r="AU1073" i="3"/>
  <c r="AV1073" i="3" s="1"/>
  <c r="AT1072" i="3"/>
  <c r="AT1073" i="3" s="1"/>
  <c r="AV1072" i="3"/>
  <c r="BO1075" i="3"/>
  <c r="BQ1074" i="3"/>
  <c r="AF292" i="1"/>
  <c r="AF682" i="3"/>
  <c r="U680" i="3"/>
  <c r="T681" i="3"/>
  <c r="AE293" i="1"/>
  <c r="T292" i="1"/>
  <c r="U292" i="1" s="1"/>
  <c r="AR1076" i="3"/>
  <c r="AS1077" i="3"/>
  <c r="AE683" i="3"/>
  <c r="R684" i="3"/>
  <c r="S684" i="3" s="1"/>
  <c r="R294" i="1"/>
  <c r="S294" i="1" s="1"/>
  <c r="AS1073" i="1"/>
  <c r="AR1072" i="1"/>
  <c r="BR1074" i="3" l="1"/>
  <c r="AU1074" i="3"/>
  <c r="AV1074" i="3" s="1"/>
  <c r="AT1074" i="3"/>
  <c r="AZ93" i="3"/>
  <c r="AW1072" i="3"/>
  <c r="BA93" i="3"/>
  <c r="AW1073" i="3"/>
  <c r="BQ1075" i="3"/>
  <c r="BO1076" i="3"/>
  <c r="AF293" i="1"/>
  <c r="AF683" i="3"/>
  <c r="U681" i="3"/>
  <c r="T682" i="3"/>
  <c r="AE294" i="1"/>
  <c r="T293" i="1"/>
  <c r="U293" i="1" s="1"/>
  <c r="AE684" i="3"/>
  <c r="R685" i="3"/>
  <c r="S685" i="3" s="1"/>
  <c r="AR1077" i="3"/>
  <c r="AS1078" i="3"/>
  <c r="R295" i="1"/>
  <c r="S295" i="1" s="1"/>
  <c r="AS1074" i="1"/>
  <c r="AR1073" i="1"/>
  <c r="BR1075" i="3" l="1"/>
  <c r="AU1075" i="3"/>
  <c r="AV1075" i="3" s="1"/>
  <c r="BB93" i="3"/>
  <c r="AW1074" i="3"/>
  <c r="BO1077" i="3"/>
  <c r="BQ1076" i="3"/>
  <c r="AF294" i="1"/>
  <c r="AF684" i="3"/>
  <c r="U682" i="3"/>
  <c r="T683" i="3"/>
  <c r="AE295" i="1"/>
  <c r="T294" i="1"/>
  <c r="U294" i="1" s="1"/>
  <c r="AR1078" i="3"/>
  <c r="AS1079" i="3"/>
  <c r="R686" i="3"/>
  <c r="S686" i="3" s="1"/>
  <c r="AE685" i="3"/>
  <c r="R296" i="1"/>
  <c r="S296" i="1" s="1"/>
  <c r="AS1075" i="1"/>
  <c r="AR1074" i="1"/>
  <c r="AT1075" i="3" l="1"/>
  <c r="BC93" i="3"/>
  <c r="AW1075" i="3"/>
  <c r="BR1076" i="3"/>
  <c r="AU1076" i="3"/>
  <c r="BO1078" i="3"/>
  <c r="BQ1077" i="3"/>
  <c r="AF295" i="1"/>
  <c r="AF685" i="3"/>
  <c r="U683" i="3"/>
  <c r="T684" i="3"/>
  <c r="AE296" i="1"/>
  <c r="T295" i="1"/>
  <c r="U295" i="1" s="1"/>
  <c r="R687" i="3"/>
  <c r="S687" i="3" s="1"/>
  <c r="AE686" i="3"/>
  <c r="AR1079" i="3"/>
  <c r="AS1080" i="3"/>
  <c r="R297" i="1"/>
  <c r="S297" i="1" s="1"/>
  <c r="AS1076" i="1"/>
  <c r="AR1075" i="1"/>
  <c r="AV1076" i="3" l="1"/>
  <c r="AT1076" i="3"/>
  <c r="BR1077" i="3"/>
  <c r="AU1077" i="3"/>
  <c r="AV1077" i="3" s="1"/>
  <c r="BQ1078" i="3"/>
  <c r="BO1079" i="3"/>
  <c r="AF296" i="1"/>
  <c r="AF686" i="3"/>
  <c r="U684" i="3"/>
  <c r="T685" i="3"/>
  <c r="AE297" i="1"/>
  <c r="T296" i="1"/>
  <c r="U296" i="1" s="1"/>
  <c r="AE687" i="3"/>
  <c r="R688" i="3"/>
  <c r="S688" i="3" s="1"/>
  <c r="AS1081" i="3"/>
  <c r="AR1080" i="3"/>
  <c r="R298" i="1"/>
  <c r="S298" i="1" s="1"/>
  <c r="AS1077" i="1"/>
  <c r="AR1076" i="1"/>
  <c r="BE93" i="3" l="1"/>
  <c r="AW1077" i="3"/>
  <c r="AT1077" i="3"/>
  <c r="BR1078" i="3"/>
  <c r="AU1078" i="3"/>
  <c r="BD93" i="3"/>
  <c r="AW1076" i="3"/>
  <c r="BO1080" i="3"/>
  <c r="BQ1079" i="3"/>
  <c r="AF297" i="1"/>
  <c r="AF687" i="3"/>
  <c r="U685" i="3"/>
  <c r="T686" i="3"/>
  <c r="AE298" i="1"/>
  <c r="T297" i="1"/>
  <c r="U297" i="1" s="1"/>
  <c r="AE688" i="3"/>
  <c r="R689" i="3"/>
  <c r="S689" i="3" s="1"/>
  <c r="AR1081" i="3"/>
  <c r="AS1082" i="3"/>
  <c r="R299" i="1"/>
  <c r="S299" i="1" s="1"/>
  <c r="AS1078" i="1"/>
  <c r="AR1077" i="1"/>
  <c r="AT1078" i="3" l="1"/>
  <c r="AV1078" i="3"/>
  <c r="BR1079" i="3"/>
  <c r="AU1079" i="3"/>
  <c r="AV1079" i="3" s="1"/>
  <c r="BO1081" i="3"/>
  <c r="BQ1080" i="3"/>
  <c r="AF298" i="1"/>
  <c r="AF688" i="3"/>
  <c r="U686" i="3"/>
  <c r="T687" i="3"/>
  <c r="AE299" i="1"/>
  <c r="T298" i="1"/>
  <c r="U298" i="1" s="1"/>
  <c r="AR1082" i="3"/>
  <c r="AS1083" i="3"/>
  <c r="AE689" i="3"/>
  <c r="R690" i="3"/>
  <c r="S690" i="3" s="1"/>
  <c r="R300" i="1"/>
  <c r="S300" i="1" s="1"/>
  <c r="AS1079" i="1"/>
  <c r="AR1078" i="1"/>
  <c r="BR1080" i="3" l="1"/>
  <c r="AU1080" i="3"/>
  <c r="AV1080" i="3" s="1"/>
  <c r="BG93" i="3"/>
  <c r="AW1079" i="3"/>
  <c r="BF93" i="3"/>
  <c r="AW1078" i="3"/>
  <c r="AT1079" i="3"/>
  <c r="AT1080" i="3" s="1"/>
  <c r="BQ1081" i="3"/>
  <c r="BO1082" i="3"/>
  <c r="AF299" i="1"/>
  <c r="AF689" i="3"/>
  <c r="U687" i="3"/>
  <c r="T688" i="3"/>
  <c r="AE300" i="1"/>
  <c r="T299" i="1"/>
  <c r="U299" i="1" s="1"/>
  <c r="R691" i="3"/>
  <c r="S691" i="3" s="1"/>
  <c r="AE690" i="3"/>
  <c r="AR1083" i="3"/>
  <c r="AS1084" i="3"/>
  <c r="R301" i="1"/>
  <c r="S301" i="1" s="1"/>
  <c r="AS1080" i="1"/>
  <c r="AR1079" i="1"/>
  <c r="BR1081" i="3" l="1"/>
  <c r="AU1081" i="3"/>
  <c r="AV1081" i="3" s="1"/>
  <c r="AT1081" i="3"/>
  <c r="BH93" i="3"/>
  <c r="AW1080" i="3"/>
  <c r="BO1083" i="3"/>
  <c r="BQ1082" i="3"/>
  <c r="AF300" i="1"/>
  <c r="AF690" i="3"/>
  <c r="U688" i="3"/>
  <c r="T689" i="3"/>
  <c r="AE301" i="1"/>
  <c r="T300" i="1"/>
  <c r="U300" i="1" s="1"/>
  <c r="AS1085" i="3"/>
  <c r="AR1084" i="3"/>
  <c r="AE691" i="3"/>
  <c r="R692" i="3"/>
  <c r="S692" i="3" s="1"/>
  <c r="R302" i="1"/>
  <c r="S302" i="1" s="1"/>
  <c r="AS1081" i="1"/>
  <c r="AR1080" i="1"/>
  <c r="BR1082" i="3" l="1"/>
  <c r="AU1082" i="3"/>
  <c r="BI93" i="3"/>
  <c r="AW1081" i="3"/>
  <c r="BO1084" i="3"/>
  <c r="BQ1083" i="3"/>
  <c r="AF301" i="1"/>
  <c r="AF691" i="3"/>
  <c r="U689" i="3"/>
  <c r="T690" i="3"/>
  <c r="AE302" i="1"/>
  <c r="T301" i="1"/>
  <c r="U301" i="1" s="1"/>
  <c r="AR1085" i="3"/>
  <c r="AS1086" i="3"/>
  <c r="R693" i="3"/>
  <c r="S693" i="3" s="1"/>
  <c r="AE692" i="3"/>
  <c r="R303" i="1"/>
  <c r="S303" i="1" s="1"/>
  <c r="AS1082" i="1"/>
  <c r="AR1081" i="1"/>
  <c r="AV1082" i="3" l="1"/>
  <c r="AT1082" i="3"/>
  <c r="BR1083" i="3"/>
  <c r="AU1083" i="3"/>
  <c r="AV1083" i="3" s="1"/>
  <c r="BO1085" i="3"/>
  <c r="BQ1084" i="3"/>
  <c r="AF302" i="1"/>
  <c r="AF692" i="3"/>
  <c r="U690" i="3"/>
  <c r="T691" i="3"/>
  <c r="AE303" i="1"/>
  <c r="T302" i="1"/>
  <c r="U302" i="1" s="1"/>
  <c r="R694" i="3"/>
  <c r="S694" i="3" s="1"/>
  <c r="AE693" i="3"/>
  <c r="AR1086" i="3"/>
  <c r="AS1087" i="3"/>
  <c r="R304" i="1"/>
  <c r="S304" i="1" s="1"/>
  <c r="AS1083" i="1"/>
  <c r="AR1082" i="1"/>
  <c r="BR1084" i="3" l="1"/>
  <c r="AU1084" i="3"/>
  <c r="BK93" i="3"/>
  <c r="AW1083" i="3"/>
  <c r="AT1083" i="3"/>
  <c r="BJ93" i="3"/>
  <c r="AW1082" i="3"/>
  <c r="BO1086" i="3"/>
  <c r="BQ1085" i="3"/>
  <c r="AF303" i="1"/>
  <c r="AF693" i="3"/>
  <c r="U691" i="3"/>
  <c r="T692" i="3"/>
  <c r="AE304" i="1"/>
  <c r="T303" i="1"/>
  <c r="U303" i="1" s="1"/>
  <c r="AE694" i="3"/>
  <c r="R695" i="3"/>
  <c r="S695" i="3" s="1"/>
  <c r="AR1087" i="3"/>
  <c r="AS1088" i="3"/>
  <c r="R305" i="1"/>
  <c r="S305" i="1" s="1"/>
  <c r="AS1084" i="1"/>
  <c r="AR1083" i="1"/>
  <c r="BM93" i="3" l="1"/>
  <c r="BL93" i="3"/>
  <c r="AT1084" i="3"/>
  <c r="AV1084" i="3"/>
  <c r="BR1085" i="3"/>
  <c r="AU1085" i="3"/>
  <c r="AV1085" i="3" s="1"/>
  <c r="BQ1086" i="3"/>
  <c r="BO1087" i="3"/>
  <c r="AF304" i="1"/>
  <c r="AF694" i="3"/>
  <c r="U692" i="3"/>
  <c r="T693" i="3"/>
  <c r="AE305" i="1"/>
  <c r="T304" i="1"/>
  <c r="U304" i="1" s="1"/>
  <c r="AE695" i="3"/>
  <c r="R696" i="3"/>
  <c r="S696" i="3" s="1"/>
  <c r="AR1088" i="3"/>
  <c r="AS1089" i="3"/>
  <c r="R306" i="1"/>
  <c r="S306" i="1" s="1"/>
  <c r="AS1085" i="1"/>
  <c r="AR1084" i="1"/>
  <c r="BR1086" i="3" l="1"/>
  <c r="AU1086" i="3"/>
  <c r="AV1086" i="3" s="1"/>
  <c r="AZ94" i="3"/>
  <c r="AW1084" i="3"/>
  <c r="AT1085" i="3"/>
  <c r="AT1086" i="3" s="1"/>
  <c r="BA94" i="3"/>
  <c r="AW1085" i="3"/>
  <c r="BO1088" i="3"/>
  <c r="BQ1087" i="3"/>
  <c r="AF305" i="1"/>
  <c r="AF695" i="3"/>
  <c r="U693" i="3"/>
  <c r="T694" i="3"/>
  <c r="AE306" i="1"/>
  <c r="T305" i="1"/>
  <c r="U305" i="1" s="1"/>
  <c r="AR1089" i="3"/>
  <c r="AS1090" i="3"/>
  <c r="AE696" i="3"/>
  <c r="R697" i="3"/>
  <c r="S697" i="3" s="1"/>
  <c r="R307" i="1"/>
  <c r="S307" i="1" s="1"/>
  <c r="AS1086" i="1"/>
  <c r="AR1085" i="1"/>
  <c r="BB94" i="3" l="1"/>
  <c r="AW1086" i="3"/>
  <c r="BR1087" i="3"/>
  <c r="AU1087" i="3"/>
  <c r="AV1087" i="3" s="1"/>
  <c r="BO1089" i="3"/>
  <c r="BQ1088" i="3"/>
  <c r="AF306" i="1"/>
  <c r="AF696" i="3"/>
  <c r="U694" i="3"/>
  <c r="T695" i="3"/>
  <c r="AE307" i="1"/>
  <c r="T306" i="1"/>
  <c r="U306" i="1" s="1"/>
  <c r="AR1090" i="3"/>
  <c r="AS1091" i="3"/>
  <c r="AE697" i="3"/>
  <c r="R698" i="3"/>
  <c r="S698" i="3" s="1"/>
  <c r="R308" i="1"/>
  <c r="S308" i="1" s="1"/>
  <c r="AS1087" i="1"/>
  <c r="AR1086" i="1"/>
  <c r="BC94" i="3" l="1"/>
  <c r="AW1087" i="3"/>
  <c r="BR1088" i="3"/>
  <c r="AU1088" i="3"/>
  <c r="AT1087" i="3"/>
  <c r="BQ1089" i="3"/>
  <c r="BO1090" i="3"/>
  <c r="AF307" i="1"/>
  <c r="AF697" i="3"/>
  <c r="U695" i="3"/>
  <c r="T696" i="3"/>
  <c r="AE308" i="1"/>
  <c r="T307" i="1"/>
  <c r="U307" i="1" s="1"/>
  <c r="AE698" i="3"/>
  <c r="R699" i="3"/>
  <c r="S699" i="3" s="1"/>
  <c r="AS1092" i="3"/>
  <c r="AR1091" i="3"/>
  <c r="R309" i="1"/>
  <c r="S309" i="1" s="1"/>
  <c r="AS1088" i="1"/>
  <c r="AR1087" i="1"/>
  <c r="BR1089" i="3" l="1"/>
  <c r="AU1089" i="3"/>
  <c r="AV1089" i="3" s="1"/>
  <c r="AV1088" i="3"/>
  <c r="AT1088" i="3"/>
  <c r="BO1091" i="3"/>
  <c r="BQ1090" i="3"/>
  <c r="AF308" i="1"/>
  <c r="AF698" i="3"/>
  <c r="U696" i="3"/>
  <c r="T697" i="3"/>
  <c r="AE309" i="1"/>
  <c r="T308" i="1"/>
  <c r="U308" i="1" s="1"/>
  <c r="AS1093" i="3"/>
  <c r="AR1092" i="3"/>
  <c r="AE699" i="3"/>
  <c r="R700" i="3"/>
  <c r="S700" i="3" s="1"/>
  <c r="R310" i="1"/>
  <c r="S310" i="1" s="1"/>
  <c r="AS1089" i="1"/>
  <c r="AR1088" i="1"/>
  <c r="BR1090" i="3" l="1"/>
  <c r="AU1090" i="3"/>
  <c r="AT1089" i="3"/>
  <c r="BD94" i="3"/>
  <c r="AW1088" i="3"/>
  <c r="BE94" i="3"/>
  <c r="AW1089" i="3"/>
  <c r="BO1092" i="3"/>
  <c r="BQ1091" i="3"/>
  <c r="AF309" i="1"/>
  <c r="AF699" i="3"/>
  <c r="U697" i="3"/>
  <c r="T698" i="3"/>
  <c r="AE310" i="1"/>
  <c r="T309" i="1"/>
  <c r="U309" i="1" s="1"/>
  <c r="AE700" i="3"/>
  <c r="R701" i="3"/>
  <c r="S701" i="3" s="1"/>
  <c r="AR1093" i="3"/>
  <c r="AS1094" i="3"/>
  <c r="R311" i="1"/>
  <c r="S311" i="1" s="1"/>
  <c r="AS1090" i="1"/>
  <c r="AR1089" i="1"/>
  <c r="AV1090" i="3" l="1"/>
  <c r="AT1090" i="3"/>
  <c r="BR1091" i="3"/>
  <c r="AU1091" i="3"/>
  <c r="AV1091" i="3" s="1"/>
  <c r="BO1093" i="3"/>
  <c r="BQ1092" i="3"/>
  <c r="AF310" i="1"/>
  <c r="AF700" i="3"/>
  <c r="U698" i="3"/>
  <c r="T699" i="3"/>
  <c r="AE311" i="1"/>
  <c r="T310" i="1"/>
  <c r="U310" i="1" s="1"/>
  <c r="AR1094" i="3"/>
  <c r="AS1095" i="3"/>
  <c r="AE701" i="3"/>
  <c r="R702" i="3"/>
  <c r="S702" i="3" s="1"/>
  <c r="R312" i="1"/>
  <c r="S312" i="1" s="1"/>
  <c r="AS1091" i="1"/>
  <c r="AR1090" i="1"/>
  <c r="BG94" i="3" l="1"/>
  <c r="AW1091" i="3"/>
  <c r="BR1092" i="3"/>
  <c r="AU1092" i="3"/>
  <c r="AV1092" i="3" s="1"/>
  <c r="AT1091" i="3"/>
  <c r="BF94" i="3"/>
  <c r="AW1090" i="3"/>
  <c r="BO1094" i="3"/>
  <c r="BQ1093" i="3"/>
  <c r="AF311" i="1"/>
  <c r="AF701" i="3"/>
  <c r="U699" i="3"/>
  <c r="T700" i="3"/>
  <c r="AE312" i="1"/>
  <c r="T311" i="1"/>
  <c r="U311" i="1" s="1"/>
  <c r="AE702" i="3"/>
  <c r="R703" i="3"/>
  <c r="S703" i="3" s="1"/>
  <c r="AR1095" i="3"/>
  <c r="AS1096" i="3"/>
  <c r="R313" i="1"/>
  <c r="S313" i="1" s="1"/>
  <c r="AS1092" i="1"/>
  <c r="AR1091" i="1"/>
  <c r="AT1092" i="3" l="1"/>
  <c r="BH94" i="3"/>
  <c r="AW1092" i="3"/>
  <c r="BR1093" i="3"/>
  <c r="AU1093" i="3"/>
  <c r="AV1093" i="3" s="1"/>
  <c r="BO1095" i="3"/>
  <c r="BQ1094" i="3"/>
  <c r="AF312" i="1"/>
  <c r="AF702" i="3"/>
  <c r="U700" i="3"/>
  <c r="T701" i="3"/>
  <c r="AE313" i="1"/>
  <c r="T312" i="1"/>
  <c r="U312" i="1" s="1"/>
  <c r="AE703" i="3"/>
  <c r="R704" i="3"/>
  <c r="S704" i="3" s="1"/>
  <c r="AR1096" i="3"/>
  <c r="AS1097" i="3"/>
  <c r="R314" i="1"/>
  <c r="S314" i="1" s="1"/>
  <c r="AS1093" i="1"/>
  <c r="AR1092" i="1"/>
  <c r="BR1094" i="3" l="1"/>
  <c r="AU1094" i="3"/>
  <c r="BI94" i="3"/>
  <c r="AW1093" i="3"/>
  <c r="AT1093" i="3"/>
  <c r="BQ1095" i="3"/>
  <c r="BO1096" i="3"/>
  <c r="AF313" i="1"/>
  <c r="AF703" i="3"/>
  <c r="U701" i="3"/>
  <c r="T702" i="3"/>
  <c r="AE314" i="1"/>
  <c r="T313" i="1"/>
  <c r="U313" i="1" s="1"/>
  <c r="AE704" i="3"/>
  <c r="R705" i="3"/>
  <c r="S705" i="3" s="1"/>
  <c r="AR1097" i="3"/>
  <c r="AS1098" i="3"/>
  <c r="R315" i="1"/>
  <c r="S315" i="1" s="1"/>
  <c r="AS1094" i="1"/>
  <c r="AR1093" i="1"/>
  <c r="AV1094" i="3" l="1"/>
  <c r="AT1094" i="3"/>
  <c r="BR1095" i="3"/>
  <c r="AU1095" i="3"/>
  <c r="AV1095" i="3" s="1"/>
  <c r="BO1097" i="3"/>
  <c r="BQ1096" i="3"/>
  <c r="AF314" i="1"/>
  <c r="AF704" i="3"/>
  <c r="U702" i="3"/>
  <c r="T703" i="3"/>
  <c r="AE315" i="1"/>
  <c r="T314" i="1"/>
  <c r="U314" i="1" s="1"/>
  <c r="AR1098" i="3"/>
  <c r="AS1099" i="3"/>
  <c r="R706" i="3"/>
  <c r="S706" i="3" s="1"/>
  <c r="AE705" i="3"/>
  <c r="R316" i="1"/>
  <c r="S316" i="1" s="1"/>
  <c r="AS1095" i="1"/>
  <c r="AR1094" i="1"/>
  <c r="BR1096" i="3" l="1"/>
  <c r="AU1096" i="3"/>
  <c r="AV1096" i="3" s="1"/>
  <c r="AT1095" i="3"/>
  <c r="AT1096" i="3" s="1"/>
  <c r="BK94" i="3"/>
  <c r="AW1095" i="3"/>
  <c r="BJ94" i="3"/>
  <c r="AW1094" i="3"/>
  <c r="BQ1097" i="3"/>
  <c r="BO1098" i="3"/>
  <c r="AF315" i="1"/>
  <c r="AF705" i="3"/>
  <c r="U703" i="3"/>
  <c r="T704" i="3"/>
  <c r="AE316" i="1"/>
  <c r="T315" i="1"/>
  <c r="U315" i="1" s="1"/>
  <c r="AR1099" i="3"/>
  <c r="AS1100" i="3"/>
  <c r="AE706" i="3"/>
  <c r="R707" i="3"/>
  <c r="S707" i="3" s="1"/>
  <c r="R317" i="1"/>
  <c r="S317" i="1" s="1"/>
  <c r="AS1096" i="1"/>
  <c r="AR1095" i="1"/>
  <c r="BL94" i="3" l="1"/>
  <c r="BM94" i="3"/>
  <c r="AZ95" i="3"/>
  <c r="AW1096" i="3"/>
  <c r="BR1097" i="3"/>
  <c r="AU1097" i="3"/>
  <c r="AV1097" i="3" s="1"/>
  <c r="BO1099" i="3"/>
  <c r="BQ1098" i="3"/>
  <c r="AF316" i="1"/>
  <c r="AF706" i="3"/>
  <c r="U704" i="3"/>
  <c r="T705" i="3"/>
  <c r="AE317" i="1"/>
  <c r="T316" i="1"/>
  <c r="U316" i="1" s="1"/>
  <c r="AS1101" i="3"/>
  <c r="AR1100" i="3"/>
  <c r="AE707" i="3"/>
  <c r="R708" i="3"/>
  <c r="S708" i="3" s="1"/>
  <c r="R318" i="1"/>
  <c r="S318" i="1" s="1"/>
  <c r="AS1097" i="1"/>
  <c r="AR1096" i="1"/>
  <c r="BA95" i="3" l="1"/>
  <c r="AW1097" i="3"/>
  <c r="BR1098" i="3"/>
  <c r="AU1098" i="3"/>
  <c r="AT1097" i="3"/>
  <c r="BO1100" i="3"/>
  <c r="BQ1099" i="3"/>
  <c r="AF317" i="1"/>
  <c r="AF707" i="3"/>
  <c r="U705" i="3"/>
  <c r="T706" i="3"/>
  <c r="AE318" i="1"/>
  <c r="T317" i="1"/>
  <c r="U317" i="1" s="1"/>
  <c r="AR1101" i="3"/>
  <c r="AS1102" i="3"/>
  <c r="AE708" i="3"/>
  <c r="R709" i="3"/>
  <c r="S709" i="3" s="1"/>
  <c r="R319" i="1"/>
  <c r="S319" i="1" s="1"/>
  <c r="AS1098" i="1"/>
  <c r="AR1097" i="1"/>
  <c r="AV1098" i="3" l="1"/>
  <c r="AT1098" i="3"/>
  <c r="BR1099" i="3"/>
  <c r="AU1099" i="3"/>
  <c r="AV1099" i="3" s="1"/>
  <c r="BQ1100" i="3"/>
  <c r="BO1101" i="3"/>
  <c r="AF318" i="1"/>
  <c r="AF708" i="3"/>
  <c r="U706" i="3"/>
  <c r="T707" i="3"/>
  <c r="AE319" i="1"/>
  <c r="T318" i="1"/>
  <c r="U318" i="1" s="1"/>
  <c r="AE709" i="3"/>
  <c r="R710" i="3"/>
  <c r="S710" i="3" s="1"/>
  <c r="AR1102" i="3"/>
  <c r="AS1103" i="3"/>
  <c r="R320" i="1"/>
  <c r="S320" i="1" s="1"/>
  <c r="AS1099" i="1"/>
  <c r="AR1098" i="1"/>
  <c r="BC95" i="3" l="1"/>
  <c r="AW1099" i="3"/>
  <c r="AT1099" i="3"/>
  <c r="BR1100" i="3"/>
  <c r="AU1100" i="3"/>
  <c r="AV1100" i="3" s="1"/>
  <c r="BB95" i="3"/>
  <c r="AW1098" i="3"/>
  <c r="BO1102" i="3"/>
  <c r="BQ1101" i="3"/>
  <c r="AF319" i="1"/>
  <c r="AF709" i="3"/>
  <c r="U707" i="3"/>
  <c r="T708" i="3"/>
  <c r="AE320" i="1"/>
  <c r="T319" i="1"/>
  <c r="U319" i="1" s="1"/>
  <c r="AR1103" i="3"/>
  <c r="AS1104" i="3"/>
  <c r="AE710" i="3"/>
  <c r="R711" i="3"/>
  <c r="S711" i="3" s="1"/>
  <c r="R321" i="1"/>
  <c r="S321" i="1" s="1"/>
  <c r="AS1100" i="1"/>
  <c r="AR1099" i="1"/>
  <c r="BD95" i="3" l="1"/>
  <c r="AW1100" i="3"/>
  <c r="AT1100" i="3"/>
  <c r="BR1101" i="3"/>
  <c r="AU1101" i="3"/>
  <c r="AV1101" i="3" s="1"/>
  <c r="BO1103" i="3"/>
  <c r="BQ1102" i="3"/>
  <c r="AF320" i="1"/>
  <c r="AF710" i="3"/>
  <c r="U708" i="3"/>
  <c r="T709" i="3"/>
  <c r="AE321" i="1"/>
  <c r="T320" i="1"/>
  <c r="U320" i="1" s="1"/>
  <c r="AE711" i="3"/>
  <c r="R712" i="3"/>
  <c r="S712" i="3" s="1"/>
  <c r="AR1104" i="3"/>
  <c r="AS1105" i="3"/>
  <c r="R322" i="1"/>
  <c r="S322" i="1" s="1"/>
  <c r="AS1101" i="1"/>
  <c r="AR1100" i="1"/>
  <c r="AT1101" i="3" l="1"/>
  <c r="BE95" i="3"/>
  <c r="AW1101" i="3"/>
  <c r="BR1102" i="3"/>
  <c r="AU1102" i="3"/>
  <c r="BQ1103" i="3"/>
  <c r="BO1104" i="3"/>
  <c r="AF321" i="1"/>
  <c r="AF711" i="3"/>
  <c r="U709" i="3"/>
  <c r="T710" i="3"/>
  <c r="AE322" i="1"/>
  <c r="T321" i="1"/>
  <c r="U321" i="1" s="1"/>
  <c r="AR1105" i="3"/>
  <c r="AS1106" i="3"/>
  <c r="AE712" i="3"/>
  <c r="R713" i="3"/>
  <c r="S713" i="3" s="1"/>
  <c r="R323" i="1"/>
  <c r="S323" i="1" s="1"/>
  <c r="AS1102" i="1"/>
  <c r="AR1101" i="1"/>
  <c r="BR1103" i="3" l="1"/>
  <c r="AU1103" i="3"/>
  <c r="AV1103" i="3" s="1"/>
  <c r="AT1102" i="3"/>
  <c r="AT1103" i="3" s="1"/>
  <c r="AV1102" i="3"/>
  <c r="BO1105" i="3"/>
  <c r="BQ1104" i="3"/>
  <c r="AF322" i="1"/>
  <c r="AF712" i="3"/>
  <c r="U710" i="3"/>
  <c r="T711" i="3"/>
  <c r="AE323" i="1"/>
  <c r="T322" i="1"/>
  <c r="U322" i="1" s="1"/>
  <c r="AR1106" i="3"/>
  <c r="AS1107" i="3"/>
  <c r="R714" i="3"/>
  <c r="S714" i="3" s="1"/>
  <c r="AE713" i="3"/>
  <c r="R324" i="1"/>
  <c r="S324" i="1" s="1"/>
  <c r="AS1103" i="1"/>
  <c r="AR1102" i="1"/>
  <c r="BR1104" i="3" l="1"/>
  <c r="AU1104" i="3"/>
  <c r="AV1104" i="3" s="1"/>
  <c r="BF95" i="3"/>
  <c r="AW1102" i="3"/>
  <c r="AT1104" i="3"/>
  <c r="BG95" i="3"/>
  <c r="AW1103" i="3"/>
  <c r="BQ1105" i="3"/>
  <c r="BO1106" i="3"/>
  <c r="AF323" i="1"/>
  <c r="AF713" i="3"/>
  <c r="U711" i="3"/>
  <c r="T712" i="3"/>
  <c r="AE324" i="1"/>
  <c r="T323" i="1"/>
  <c r="U323" i="1" s="1"/>
  <c r="AS1108" i="3"/>
  <c r="AR1107" i="3"/>
  <c r="AE714" i="3"/>
  <c r="R715" i="3"/>
  <c r="S715" i="3" s="1"/>
  <c r="R325" i="1"/>
  <c r="S325" i="1" s="1"/>
  <c r="AS1104" i="1"/>
  <c r="AR1103" i="1"/>
  <c r="BR1105" i="3" l="1"/>
  <c r="AU1105" i="3"/>
  <c r="AV1105" i="3" s="1"/>
  <c r="BH95" i="3"/>
  <c r="AW1104" i="3"/>
  <c r="BO1107" i="3"/>
  <c r="BQ1106" i="3"/>
  <c r="AF324" i="1"/>
  <c r="AF714" i="3"/>
  <c r="U712" i="3"/>
  <c r="T713" i="3"/>
  <c r="AE325" i="1"/>
  <c r="T324" i="1"/>
  <c r="U324" i="1" s="1"/>
  <c r="AE715" i="3"/>
  <c r="R716" i="3"/>
  <c r="S716" i="3" s="1"/>
  <c r="AR1108" i="3"/>
  <c r="AS1109" i="3"/>
  <c r="R326" i="1"/>
  <c r="S326" i="1" s="1"/>
  <c r="AS1105" i="1"/>
  <c r="AR1104" i="1"/>
  <c r="BI95" i="3" l="1"/>
  <c r="AW1105" i="3"/>
  <c r="BR1106" i="3"/>
  <c r="AU1106" i="3"/>
  <c r="AT1105" i="3"/>
  <c r="BO1108" i="3"/>
  <c r="BQ1107" i="3"/>
  <c r="AF325" i="1"/>
  <c r="AF715" i="3"/>
  <c r="U713" i="3"/>
  <c r="T714" i="3"/>
  <c r="AE326" i="1"/>
  <c r="T325" i="1"/>
  <c r="U325" i="1" s="1"/>
  <c r="AR1109" i="3"/>
  <c r="AS1110" i="3"/>
  <c r="AE716" i="3"/>
  <c r="R717" i="3"/>
  <c r="S717" i="3" s="1"/>
  <c r="R327" i="1"/>
  <c r="S327" i="1" s="1"/>
  <c r="AS1106" i="1"/>
  <c r="AR1105" i="1"/>
  <c r="BR1107" i="3" l="1"/>
  <c r="AU1107" i="3"/>
  <c r="AV1107" i="3" s="1"/>
  <c r="AV1106" i="3"/>
  <c r="AT1106" i="3"/>
  <c r="AT1107" i="3" s="1"/>
  <c r="BQ1108" i="3"/>
  <c r="BO1109" i="3"/>
  <c r="AF326" i="1"/>
  <c r="AF716" i="3"/>
  <c r="U714" i="3"/>
  <c r="T715" i="3"/>
  <c r="AE327" i="1"/>
  <c r="T326" i="1"/>
  <c r="U326" i="1" s="1"/>
  <c r="AE717" i="3"/>
  <c r="R718" i="3"/>
  <c r="S718" i="3" s="1"/>
  <c r="AR1110" i="3"/>
  <c r="AS1111" i="3"/>
  <c r="R328" i="1"/>
  <c r="S328" i="1" s="1"/>
  <c r="AS1107" i="1"/>
  <c r="AR1106" i="1"/>
  <c r="BJ95" i="3" l="1"/>
  <c r="AW1106" i="3"/>
  <c r="BR1108" i="3"/>
  <c r="AU1108" i="3"/>
  <c r="AV1108" i="3" s="1"/>
  <c r="BK95" i="3"/>
  <c r="AW1107" i="3"/>
  <c r="BO1110" i="3"/>
  <c r="BQ1109" i="3"/>
  <c r="AF327" i="1"/>
  <c r="AF717" i="3"/>
  <c r="U715" i="3"/>
  <c r="T716" i="3"/>
  <c r="AE328" i="1"/>
  <c r="T327" i="1"/>
  <c r="U327" i="1" s="1"/>
  <c r="AR1111" i="3"/>
  <c r="AS1112" i="3"/>
  <c r="AE718" i="3"/>
  <c r="R719" i="3"/>
  <c r="S719" i="3" s="1"/>
  <c r="R329" i="1"/>
  <c r="S329" i="1" s="1"/>
  <c r="AS1108" i="1"/>
  <c r="AR1107" i="1"/>
  <c r="AZ96" i="3" l="1"/>
  <c r="AW1108" i="3"/>
  <c r="BM95" i="3"/>
  <c r="BL95" i="3"/>
  <c r="BR1109" i="3"/>
  <c r="AU1109" i="3"/>
  <c r="AV1109" i="3" s="1"/>
  <c r="AT1108" i="3"/>
  <c r="AT1109" i="3" s="1"/>
  <c r="BO1111" i="3"/>
  <c r="BQ1110" i="3"/>
  <c r="AF328" i="1"/>
  <c r="AF718" i="3"/>
  <c r="U716" i="3"/>
  <c r="T717" i="3"/>
  <c r="AE329" i="1"/>
  <c r="T328" i="1"/>
  <c r="U328" i="1" s="1"/>
  <c r="AE719" i="3"/>
  <c r="R720" i="3"/>
  <c r="S720" i="3" s="1"/>
  <c r="AR1112" i="3"/>
  <c r="AS1113" i="3"/>
  <c r="R330" i="1"/>
  <c r="S330" i="1" s="1"/>
  <c r="AS1109" i="1"/>
  <c r="AR1108" i="1"/>
  <c r="BA96" i="3" l="1"/>
  <c r="AW1109" i="3"/>
  <c r="BR1110" i="3"/>
  <c r="AU1110" i="3"/>
  <c r="BO1112" i="3"/>
  <c r="BQ1111" i="3"/>
  <c r="AF329" i="1"/>
  <c r="AF719" i="3"/>
  <c r="U717" i="3"/>
  <c r="T718" i="3"/>
  <c r="AE330" i="1"/>
  <c r="T329" i="1"/>
  <c r="U329" i="1" s="1"/>
  <c r="AR1113" i="3"/>
  <c r="AS1114" i="3"/>
  <c r="AE720" i="3"/>
  <c r="R721" i="3"/>
  <c r="S721" i="3" s="1"/>
  <c r="R331" i="1"/>
  <c r="S331" i="1" s="1"/>
  <c r="AS1110" i="1"/>
  <c r="AR1109" i="1"/>
  <c r="BR1111" i="3" l="1"/>
  <c r="AU1111" i="3"/>
  <c r="AV1111" i="3" s="1"/>
  <c r="AT1110" i="3"/>
  <c r="AV1110" i="3"/>
  <c r="BO1113" i="3"/>
  <c r="BQ1112" i="3"/>
  <c r="AF330" i="1"/>
  <c r="AF720" i="3"/>
  <c r="U718" i="3"/>
  <c r="T719" i="3"/>
  <c r="AE331" i="1"/>
  <c r="T330" i="1"/>
  <c r="U330" i="1" s="1"/>
  <c r="R722" i="3"/>
  <c r="S722" i="3" s="1"/>
  <c r="AE721" i="3"/>
  <c r="AR1114" i="3"/>
  <c r="AS1115" i="3"/>
  <c r="R332" i="1"/>
  <c r="S332" i="1" s="1"/>
  <c r="AS1111" i="1"/>
  <c r="AR1110" i="1"/>
  <c r="BR1112" i="3" l="1"/>
  <c r="AU1112" i="3"/>
  <c r="BB96" i="3"/>
  <c r="AW1110" i="3"/>
  <c r="AT1111" i="3"/>
  <c r="BC96" i="3"/>
  <c r="AW1111" i="3"/>
  <c r="BO1114" i="3"/>
  <c r="BQ1113" i="3"/>
  <c r="AF331" i="1"/>
  <c r="AF721" i="3"/>
  <c r="U719" i="3"/>
  <c r="T720" i="3"/>
  <c r="AE332" i="1"/>
  <c r="T331" i="1"/>
  <c r="U331" i="1" s="1"/>
  <c r="AR1115" i="3"/>
  <c r="AS1116" i="3"/>
  <c r="AE722" i="3"/>
  <c r="R723" i="3"/>
  <c r="S723" i="3" s="1"/>
  <c r="R333" i="1"/>
  <c r="S333" i="1" s="1"/>
  <c r="AS1112" i="1"/>
  <c r="AR1111" i="1"/>
  <c r="AT1112" i="3" l="1"/>
  <c r="AV1112" i="3"/>
  <c r="BR1113" i="3"/>
  <c r="AU1113" i="3"/>
  <c r="AV1113" i="3" s="1"/>
  <c r="BQ1114" i="3"/>
  <c r="BO1115" i="3"/>
  <c r="AF332" i="1"/>
  <c r="AF722" i="3"/>
  <c r="U720" i="3"/>
  <c r="T721" i="3"/>
  <c r="AE333" i="1"/>
  <c r="T332" i="1"/>
  <c r="U332" i="1" s="1"/>
  <c r="AS1117" i="3"/>
  <c r="AR1116" i="3"/>
  <c r="AE723" i="3"/>
  <c r="R724" i="3"/>
  <c r="S724" i="3" s="1"/>
  <c r="R334" i="1"/>
  <c r="S334" i="1" s="1"/>
  <c r="AS1113" i="1"/>
  <c r="AR1112" i="1"/>
  <c r="BR1114" i="3" l="1"/>
  <c r="AU1114" i="3"/>
  <c r="BE96" i="3"/>
  <c r="AW1113" i="3"/>
  <c r="AW1112" i="3"/>
  <c r="BD96" i="3"/>
  <c r="AT1113" i="3"/>
  <c r="BO1116" i="3"/>
  <c r="BQ1115" i="3"/>
  <c r="AF333" i="1"/>
  <c r="AF723" i="3"/>
  <c r="U721" i="3"/>
  <c r="T722" i="3"/>
  <c r="AE334" i="1"/>
  <c r="T333" i="1"/>
  <c r="U333" i="1" s="1"/>
  <c r="AE724" i="3"/>
  <c r="R725" i="3"/>
  <c r="S725" i="3" s="1"/>
  <c r="AR1117" i="3"/>
  <c r="AS1118" i="3"/>
  <c r="R335" i="1"/>
  <c r="S335" i="1" s="1"/>
  <c r="AS1114" i="1"/>
  <c r="AR1113" i="1"/>
  <c r="AV1114" i="3" l="1"/>
  <c r="AT1114" i="3"/>
  <c r="AT1115" i="3" s="1"/>
  <c r="BR1115" i="3"/>
  <c r="AU1115" i="3"/>
  <c r="AV1115" i="3" s="1"/>
  <c r="BQ1116" i="3"/>
  <c r="BO1117" i="3"/>
  <c r="AF334" i="1"/>
  <c r="AF724" i="3"/>
  <c r="U722" i="3"/>
  <c r="T723" i="3"/>
  <c r="AE335" i="1"/>
  <c r="T334" i="1"/>
  <c r="U334" i="1" s="1"/>
  <c r="AR1118" i="3"/>
  <c r="AS1119" i="3"/>
  <c r="AE725" i="3"/>
  <c r="R726" i="3"/>
  <c r="S726" i="3" s="1"/>
  <c r="R336" i="1"/>
  <c r="S336" i="1" s="1"/>
  <c r="AS1115" i="1"/>
  <c r="AR1114" i="1"/>
  <c r="BG96" i="3" l="1"/>
  <c r="AW1115" i="3"/>
  <c r="BR1116" i="3"/>
  <c r="AU1116" i="3"/>
  <c r="AV1116" i="3" s="1"/>
  <c r="BF96" i="3"/>
  <c r="AW1114" i="3"/>
  <c r="BQ1117" i="3"/>
  <c r="BO1118" i="3"/>
  <c r="AF335" i="1"/>
  <c r="AF725" i="3"/>
  <c r="U723" i="3"/>
  <c r="T724" i="3"/>
  <c r="AE336" i="1"/>
  <c r="T335" i="1"/>
  <c r="U335" i="1" s="1"/>
  <c r="AE726" i="3"/>
  <c r="R727" i="3"/>
  <c r="S727" i="3" s="1"/>
  <c r="AR1119" i="3"/>
  <c r="AS1120" i="3"/>
  <c r="R337" i="1"/>
  <c r="S337" i="1" s="1"/>
  <c r="AS1116" i="1"/>
  <c r="AR1115" i="1"/>
  <c r="BH96" i="3" l="1"/>
  <c r="AW1116" i="3"/>
  <c r="AT1116" i="3"/>
  <c r="BR1117" i="3"/>
  <c r="AU1117" i="3"/>
  <c r="AV1117" i="3" s="1"/>
  <c r="BO1119" i="3"/>
  <c r="BQ1118" i="3"/>
  <c r="AF336" i="1"/>
  <c r="AF726" i="3"/>
  <c r="U724" i="3"/>
  <c r="T725" i="3"/>
  <c r="AE337" i="1"/>
  <c r="T336" i="1"/>
  <c r="U336" i="1" s="1"/>
  <c r="AS1121" i="3"/>
  <c r="AR1120" i="3"/>
  <c r="AE727" i="3"/>
  <c r="R728" i="3"/>
  <c r="S728" i="3" s="1"/>
  <c r="R338" i="1"/>
  <c r="S338" i="1" s="1"/>
  <c r="AS1117" i="1"/>
  <c r="AR1116" i="1"/>
  <c r="BR1118" i="3" l="1"/>
  <c r="AU1118" i="3"/>
  <c r="BI96" i="3"/>
  <c r="AW1117" i="3"/>
  <c r="AT1117" i="3"/>
  <c r="BO1120" i="3"/>
  <c r="BQ1119" i="3"/>
  <c r="AF337" i="1"/>
  <c r="AF727" i="3"/>
  <c r="U725" i="3"/>
  <c r="T726" i="3"/>
  <c r="AE338" i="1"/>
  <c r="T337" i="1"/>
  <c r="U337" i="1" s="1"/>
  <c r="AR1121" i="3"/>
  <c r="AS1122" i="3"/>
  <c r="AE728" i="3"/>
  <c r="R729" i="3"/>
  <c r="S729" i="3" s="1"/>
  <c r="R339" i="1"/>
  <c r="S339" i="1" s="1"/>
  <c r="AS1118" i="1"/>
  <c r="AR1117" i="1"/>
  <c r="BR1119" i="3" l="1"/>
  <c r="AU1119" i="3"/>
  <c r="AV1119" i="3" s="1"/>
  <c r="AT1118" i="3"/>
  <c r="AT1119" i="3" s="1"/>
  <c r="AV1118" i="3"/>
  <c r="BO1121" i="3"/>
  <c r="BQ1120" i="3"/>
  <c r="AF338" i="1"/>
  <c r="AF728" i="3"/>
  <c r="U726" i="3"/>
  <c r="T727" i="3"/>
  <c r="AE339" i="1"/>
  <c r="T338" i="1"/>
  <c r="U338" i="1" s="1"/>
  <c r="R730" i="3"/>
  <c r="S730" i="3" s="1"/>
  <c r="AE729" i="3"/>
  <c r="AR1122" i="3"/>
  <c r="AS1123" i="3"/>
  <c r="R340" i="1"/>
  <c r="S340" i="1" s="1"/>
  <c r="AS1119" i="1"/>
  <c r="AR1118" i="1"/>
  <c r="BJ96" i="3" l="1"/>
  <c r="AW1118" i="3"/>
  <c r="BK96" i="3"/>
  <c r="AW1119" i="3"/>
  <c r="BR1120" i="3"/>
  <c r="AU1120" i="3"/>
  <c r="BO1122" i="3"/>
  <c r="BQ1121" i="3"/>
  <c r="AF339" i="1"/>
  <c r="AF729" i="3"/>
  <c r="U727" i="3"/>
  <c r="T728" i="3"/>
  <c r="AE340" i="1"/>
  <c r="T339" i="1"/>
  <c r="U339" i="1" s="1"/>
  <c r="AS1124" i="3"/>
  <c r="AR1123" i="3"/>
  <c r="AE730" i="3"/>
  <c r="R731" i="3"/>
  <c r="S731" i="3" s="1"/>
  <c r="R341" i="1"/>
  <c r="S341" i="1" s="1"/>
  <c r="AS1120" i="1"/>
  <c r="AR1119" i="1"/>
  <c r="BL96" i="3" l="1"/>
  <c r="AT1120" i="3"/>
  <c r="AV1120" i="3"/>
  <c r="BR1121" i="3"/>
  <c r="AU1121" i="3"/>
  <c r="AV1121" i="3" s="1"/>
  <c r="BM96" i="3"/>
  <c r="BO1123" i="3"/>
  <c r="BQ1122" i="3"/>
  <c r="AF340" i="1"/>
  <c r="AF730" i="3"/>
  <c r="U728" i="3"/>
  <c r="T729" i="3"/>
  <c r="AE341" i="1"/>
  <c r="T340" i="1"/>
  <c r="U340" i="1" s="1"/>
  <c r="AE731" i="3"/>
  <c r="R732" i="3"/>
  <c r="S732" i="3" s="1"/>
  <c r="AR1124" i="3"/>
  <c r="AS1125" i="3"/>
  <c r="R342" i="1"/>
  <c r="S342" i="1" s="1"/>
  <c r="AS1121" i="1"/>
  <c r="AR1120" i="1"/>
  <c r="BR1122" i="3" l="1"/>
  <c r="AU1122" i="3"/>
  <c r="BA97" i="3"/>
  <c r="AW1121" i="3"/>
  <c r="AZ97" i="3"/>
  <c r="AW1120" i="3"/>
  <c r="AT1121" i="3"/>
  <c r="BQ1123" i="3"/>
  <c r="BO1124" i="3"/>
  <c r="AF341" i="1"/>
  <c r="AF731" i="3"/>
  <c r="U729" i="3"/>
  <c r="T730" i="3"/>
  <c r="AE342" i="1"/>
  <c r="T341" i="1"/>
  <c r="U341" i="1" s="1"/>
  <c r="R733" i="3"/>
  <c r="S733" i="3" s="1"/>
  <c r="AE732" i="3"/>
  <c r="AR1125" i="3"/>
  <c r="AS1126" i="3"/>
  <c r="R343" i="1"/>
  <c r="S343" i="1" s="1"/>
  <c r="AS1122" i="1"/>
  <c r="AR1121" i="1"/>
  <c r="BR1123" i="3" l="1"/>
  <c r="AU1123" i="3"/>
  <c r="AV1123" i="3" s="1"/>
  <c r="AT1122" i="3"/>
  <c r="AT1123" i="3" s="1"/>
  <c r="AV1122" i="3"/>
  <c r="BQ1124" i="3"/>
  <c r="BO1125" i="3"/>
  <c r="AF342" i="1"/>
  <c r="AF732" i="3"/>
  <c r="U730" i="3"/>
  <c r="T731" i="3"/>
  <c r="AE343" i="1"/>
  <c r="T342" i="1"/>
  <c r="U342" i="1" s="1"/>
  <c r="R734" i="3"/>
  <c r="S734" i="3" s="1"/>
  <c r="AE733" i="3"/>
  <c r="AR1126" i="3"/>
  <c r="AS1127" i="3"/>
  <c r="R344" i="1"/>
  <c r="S344" i="1" s="1"/>
  <c r="AS1123" i="1"/>
  <c r="AR1122" i="1"/>
  <c r="BC97" i="3" l="1"/>
  <c r="AW1123" i="3"/>
  <c r="BR1124" i="3"/>
  <c r="AU1124" i="3"/>
  <c r="BB97" i="3"/>
  <c r="AW1122" i="3"/>
  <c r="BO1126" i="3"/>
  <c r="BQ1125" i="3"/>
  <c r="AF343" i="1"/>
  <c r="AF733" i="3"/>
  <c r="U731" i="3"/>
  <c r="T732" i="3"/>
  <c r="AE344" i="1"/>
  <c r="T343" i="1"/>
  <c r="U343" i="1" s="1"/>
  <c r="AS1128" i="3"/>
  <c r="AR1127" i="3"/>
  <c r="AE734" i="3"/>
  <c r="R735" i="3"/>
  <c r="S735" i="3" s="1"/>
  <c r="R345" i="1"/>
  <c r="S345" i="1" s="1"/>
  <c r="AS1124" i="1"/>
  <c r="AR1123" i="1"/>
  <c r="BR1125" i="3" l="1"/>
  <c r="AU1125" i="3"/>
  <c r="AV1125" i="3" s="1"/>
  <c r="AT1124" i="3"/>
  <c r="AT1125" i="3" s="1"/>
  <c r="AV1124" i="3"/>
  <c r="BO1127" i="3"/>
  <c r="BQ1126" i="3"/>
  <c r="AF344" i="1"/>
  <c r="AF734" i="3"/>
  <c r="U732" i="3"/>
  <c r="T733" i="3"/>
  <c r="AE345" i="1"/>
  <c r="T344" i="1"/>
  <c r="U344" i="1" s="1"/>
  <c r="AE735" i="3"/>
  <c r="R736" i="3"/>
  <c r="S736" i="3" s="1"/>
  <c r="AR1128" i="3"/>
  <c r="AS1129" i="3"/>
  <c r="R346" i="1"/>
  <c r="S346" i="1" s="1"/>
  <c r="AS1125" i="1"/>
  <c r="AR1124" i="1"/>
  <c r="BD97" i="3" l="1"/>
  <c r="AW1124" i="3"/>
  <c r="BE97" i="3"/>
  <c r="AW1125" i="3"/>
  <c r="BR1126" i="3"/>
  <c r="AU1126" i="3"/>
  <c r="BO1128" i="3"/>
  <c r="BQ1127" i="3"/>
  <c r="AF345" i="1"/>
  <c r="AF735" i="3"/>
  <c r="U733" i="3"/>
  <c r="T734" i="3"/>
  <c r="AE346" i="1"/>
  <c r="T345" i="1"/>
  <c r="U345" i="1" s="1"/>
  <c r="AR1129" i="3"/>
  <c r="AS1130" i="3"/>
  <c r="R737" i="3"/>
  <c r="S737" i="3" s="1"/>
  <c r="AE736" i="3"/>
  <c r="R347" i="1"/>
  <c r="S347" i="1" s="1"/>
  <c r="AS1126" i="1"/>
  <c r="AR1125" i="1"/>
  <c r="AV1126" i="3" l="1"/>
  <c r="AT1126" i="3"/>
  <c r="BR1127" i="3"/>
  <c r="AU1127" i="3"/>
  <c r="AV1127" i="3" s="1"/>
  <c r="BO1129" i="3"/>
  <c r="BQ1128" i="3"/>
  <c r="AF346" i="1"/>
  <c r="AF736" i="3"/>
  <c r="U734" i="3"/>
  <c r="T735" i="3"/>
  <c r="AE347" i="1"/>
  <c r="T346" i="1"/>
  <c r="U346" i="1" s="1"/>
  <c r="R738" i="3"/>
  <c r="S738" i="3" s="1"/>
  <c r="AE737" i="3"/>
  <c r="AR1130" i="3"/>
  <c r="AS1131" i="3"/>
  <c r="R348" i="1"/>
  <c r="S348" i="1" s="1"/>
  <c r="AS1127" i="1"/>
  <c r="AR1126" i="1"/>
  <c r="BR1128" i="3" l="1"/>
  <c r="AU1128" i="3"/>
  <c r="AV1128" i="3" s="1"/>
  <c r="BG97" i="3"/>
  <c r="AW1127" i="3"/>
  <c r="AT1127" i="3"/>
  <c r="BF97" i="3"/>
  <c r="AW1126" i="3"/>
  <c r="BO1130" i="3"/>
  <c r="BQ1129" i="3"/>
  <c r="AF347" i="1"/>
  <c r="AF737" i="3"/>
  <c r="U735" i="3"/>
  <c r="T736" i="3"/>
  <c r="AE348" i="1"/>
  <c r="T347" i="1"/>
  <c r="U347" i="1" s="1"/>
  <c r="AR1131" i="3"/>
  <c r="AS1132" i="3"/>
  <c r="R739" i="3"/>
  <c r="S739" i="3" s="1"/>
  <c r="AE738" i="3"/>
  <c r="R349" i="1"/>
  <c r="S349" i="1" s="1"/>
  <c r="AS1128" i="1"/>
  <c r="AR1127" i="1"/>
  <c r="AT1128" i="3" l="1"/>
  <c r="BH97" i="3"/>
  <c r="AW1128" i="3"/>
  <c r="BR1129" i="3"/>
  <c r="AU1129" i="3"/>
  <c r="AV1129" i="3" s="1"/>
  <c r="BO1131" i="3"/>
  <c r="BQ1130" i="3"/>
  <c r="AF348" i="1"/>
  <c r="AF738" i="3"/>
  <c r="U736" i="3"/>
  <c r="T737" i="3"/>
  <c r="AE349" i="1"/>
  <c r="T348" i="1"/>
  <c r="U348" i="1" s="1"/>
  <c r="AS1133" i="3"/>
  <c r="AR1132" i="3"/>
  <c r="AE739" i="3"/>
  <c r="R740" i="3"/>
  <c r="S740" i="3" s="1"/>
  <c r="R350" i="1"/>
  <c r="S350" i="1" s="1"/>
  <c r="AS1129" i="1"/>
  <c r="AR1128" i="1"/>
  <c r="AT1129" i="3" l="1"/>
  <c r="BI97" i="3"/>
  <c r="AW1129" i="3"/>
  <c r="BR1130" i="3"/>
  <c r="AU1130" i="3"/>
  <c r="BO1132" i="3"/>
  <c r="BQ1131" i="3"/>
  <c r="AF349" i="1"/>
  <c r="AF739" i="3"/>
  <c r="U737" i="3"/>
  <c r="T738" i="3"/>
  <c r="AE350" i="1"/>
  <c r="T349" i="1"/>
  <c r="U349" i="1" s="1"/>
  <c r="R741" i="3"/>
  <c r="S741" i="3" s="1"/>
  <c r="AE740" i="3"/>
  <c r="AR1133" i="3"/>
  <c r="AS1134" i="3"/>
  <c r="R351" i="1"/>
  <c r="S351" i="1" s="1"/>
  <c r="AS1130" i="1"/>
  <c r="AR1129" i="1"/>
  <c r="AV1130" i="3" l="1"/>
  <c r="AT1130" i="3"/>
  <c r="BR1131" i="3"/>
  <c r="AU1131" i="3"/>
  <c r="AV1131" i="3" s="1"/>
  <c r="BO1133" i="3"/>
  <c r="BQ1132" i="3"/>
  <c r="AF350" i="1"/>
  <c r="AF740" i="3"/>
  <c r="U738" i="3"/>
  <c r="T739" i="3"/>
  <c r="AE351" i="1"/>
  <c r="T350" i="1"/>
  <c r="U350" i="1" s="1"/>
  <c r="AR1134" i="3"/>
  <c r="AS1135" i="3"/>
  <c r="R742" i="3"/>
  <c r="S742" i="3" s="1"/>
  <c r="AE741" i="3"/>
  <c r="R352" i="1"/>
  <c r="S352" i="1" s="1"/>
  <c r="AS1131" i="1"/>
  <c r="AR1130" i="1"/>
  <c r="BR1132" i="3" l="1"/>
  <c r="AU1132" i="3"/>
  <c r="AV1132" i="3" s="1"/>
  <c r="BK97" i="3"/>
  <c r="AW1131" i="3"/>
  <c r="AT1131" i="3"/>
  <c r="AT1132" i="3" s="1"/>
  <c r="BJ97" i="3"/>
  <c r="AW1130" i="3"/>
  <c r="BQ1133" i="3"/>
  <c r="BO1134" i="3"/>
  <c r="AF351" i="1"/>
  <c r="AF741" i="3"/>
  <c r="U739" i="3"/>
  <c r="T740" i="3"/>
  <c r="AE352" i="1"/>
  <c r="T351" i="1"/>
  <c r="U351" i="1" s="1"/>
  <c r="R743" i="3"/>
  <c r="S743" i="3" s="1"/>
  <c r="AE742" i="3"/>
  <c r="AR1135" i="3"/>
  <c r="AS1136" i="3"/>
  <c r="R353" i="1"/>
  <c r="S353" i="1" s="1"/>
  <c r="AS1132" i="1"/>
  <c r="AR1131" i="1"/>
  <c r="BR1133" i="3" l="1"/>
  <c r="AU1133" i="3"/>
  <c r="AV1133" i="3" s="1"/>
  <c r="BL97" i="3"/>
  <c r="BM97" i="3"/>
  <c r="AZ98" i="3"/>
  <c r="AW1132" i="3"/>
  <c r="BO1135" i="3"/>
  <c r="BQ1134" i="3"/>
  <c r="AF352" i="1"/>
  <c r="AF742" i="3"/>
  <c r="U740" i="3"/>
  <c r="T741" i="3"/>
  <c r="AE353" i="1"/>
  <c r="T352" i="1"/>
  <c r="U352" i="1" s="1"/>
  <c r="AE743" i="3"/>
  <c r="R744" i="3"/>
  <c r="S744" i="3" s="1"/>
  <c r="AS1137" i="3"/>
  <c r="AR1136" i="3"/>
  <c r="R354" i="1"/>
  <c r="S354" i="1" s="1"/>
  <c r="AS1133" i="1"/>
  <c r="AR1132" i="1"/>
  <c r="BA98" i="3" l="1"/>
  <c r="AW1133" i="3"/>
  <c r="BR1134" i="3"/>
  <c r="AU1134" i="3"/>
  <c r="AT1133" i="3"/>
  <c r="BQ1135" i="3"/>
  <c r="BO1136" i="3"/>
  <c r="AF353" i="1"/>
  <c r="AF743" i="3"/>
  <c r="U741" i="3"/>
  <c r="T742" i="3"/>
  <c r="AE354" i="1"/>
  <c r="T353" i="1"/>
  <c r="U353" i="1" s="1"/>
  <c r="AR1137" i="3"/>
  <c r="AS1138" i="3"/>
  <c r="R745" i="3"/>
  <c r="S745" i="3" s="1"/>
  <c r="AE744" i="3"/>
  <c r="R355" i="1"/>
  <c r="S355" i="1" s="1"/>
  <c r="AS1134" i="1"/>
  <c r="AR1133" i="1"/>
  <c r="AT1134" i="3" l="1"/>
  <c r="AV1134" i="3"/>
  <c r="BR1135" i="3"/>
  <c r="AU1135" i="3"/>
  <c r="AV1135" i="3" s="1"/>
  <c r="BO1137" i="3"/>
  <c r="BQ1136" i="3"/>
  <c r="AF354" i="1"/>
  <c r="AF744" i="3"/>
  <c r="U742" i="3"/>
  <c r="T743" i="3"/>
  <c r="AE355" i="1"/>
  <c r="T354" i="1"/>
  <c r="U354" i="1" s="1"/>
  <c r="R746" i="3"/>
  <c r="S746" i="3" s="1"/>
  <c r="AE745" i="3"/>
  <c r="AR1138" i="3"/>
  <c r="AS1139" i="3"/>
  <c r="R356" i="1"/>
  <c r="S356" i="1" s="1"/>
  <c r="AS1135" i="1"/>
  <c r="AR1134" i="1"/>
  <c r="BC98" i="3" l="1"/>
  <c r="AW1135" i="3"/>
  <c r="BR1136" i="3"/>
  <c r="AU1136" i="3"/>
  <c r="BB98" i="3"/>
  <c r="AW1134" i="3"/>
  <c r="AT1135" i="3"/>
  <c r="BQ1137" i="3"/>
  <c r="BO1138" i="3"/>
  <c r="AF355" i="1"/>
  <c r="AF745" i="3"/>
  <c r="U743" i="3"/>
  <c r="T744" i="3"/>
  <c r="AE356" i="1"/>
  <c r="T355" i="1"/>
  <c r="U355" i="1" s="1"/>
  <c r="AS1140" i="3"/>
  <c r="AR1139" i="3"/>
  <c r="AE746" i="3"/>
  <c r="R747" i="3"/>
  <c r="S747" i="3" s="1"/>
  <c r="R357" i="1"/>
  <c r="S357" i="1" s="1"/>
  <c r="AS1136" i="1"/>
  <c r="AR1135" i="1"/>
  <c r="BR1137" i="3" l="1"/>
  <c r="AU1137" i="3"/>
  <c r="AV1137" i="3" s="1"/>
  <c r="AV1136" i="3"/>
  <c r="AT1136" i="3"/>
  <c r="AT1137" i="3" s="1"/>
  <c r="BO1139" i="3"/>
  <c r="BQ1138" i="3"/>
  <c r="AF356" i="1"/>
  <c r="AF746" i="3"/>
  <c r="U744" i="3"/>
  <c r="T745" i="3"/>
  <c r="AE357" i="1"/>
  <c r="T356" i="1"/>
  <c r="U356" i="1" s="1"/>
  <c r="R748" i="3"/>
  <c r="S748" i="3" s="1"/>
  <c r="AE747" i="3"/>
  <c r="AR1140" i="3"/>
  <c r="AS1141" i="3"/>
  <c r="R358" i="1"/>
  <c r="S358" i="1" s="1"/>
  <c r="AS1137" i="1"/>
  <c r="AR1136" i="1"/>
  <c r="BR1138" i="3" l="1"/>
  <c r="AU1138" i="3"/>
  <c r="AV1138" i="3" s="1"/>
  <c r="BD98" i="3"/>
  <c r="AW1136" i="3"/>
  <c r="AT1138" i="3"/>
  <c r="BE98" i="3"/>
  <c r="AW1137" i="3"/>
  <c r="BO1140" i="3"/>
  <c r="BQ1139" i="3"/>
  <c r="AF357" i="1"/>
  <c r="AF747" i="3"/>
  <c r="U745" i="3"/>
  <c r="T746" i="3"/>
  <c r="AE358" i="1"/>
  <c r="T357" i="1"/>
  <c r="U357" i="1" s="1"/>
  <c r="R749" i="3"/>
  <c r="S749" i="3" s="1"/>
  <c r="AE748" i="3"/>
  <c r="AR1141" i="3"/>
  <c r="AS1142" i="3"/>
  <c r="R359" i="1"/>
  <c r="S359" i="1" s="1"/>
  <c r="AS1138" i="1"/>
  <c r="AR1137" i="1"/>
  <c r="AW1138" i="3" l="1"/>
  <c r="BF98" i="3"/>
  <c r="BR1139" i="3"/>
  <c r="AU1139" i="3"/>
  <c r="AV1139" i="3" s="1"/>
  <c r="BO1141" i="3"/>
  <c r="BQ1140" i="3"/>
  <c r="AF358" i="1"/>
  <c r="AF748" i="3"/>
  <c r="U746" i="3"/>
  <c r="T747" i="3"/>
  <c r="AE359" i="1"/>
  <c r="T358" i="1"/>
  <c r="U358" i="1" s="1"/>
  <c r="R750" i="3"/>
  <c r="S750" i="3" s="1"/>
  <c r="AE749" i="3"/>
  <c r="AR1142" i="3"/>
  <c r="AS1143" i="3"/>
  <c r="R360" i="1"/>
  <c r="S360" i="1" s="1"/>
  <c r="AS1139" i="1"/>
  <c r="AR1138" i="1"/>
  <c r="BG98" i="3" l="1"/>
  <c r="AW1139" i="3"/>
  <c r="BR1140" i="3"/>
  <c r="AU1140" i="3"/>
  <c r="AT1139" i="3"/>
  <c r="BQ1141" i="3"/>
  <c r="BO1142" i="3"/>
  <c r="AF359" i="1"/>
  <c r="AF749" i="3"/>
  <c r="U747" i="3"/>
  <c r="T748" i="3"/>
  <c r="AE360" i="1"/>
  <c r="T359" i="1"/>
  <c r="U359" i="1" s="1"/>
  <c r="AS1144" i="3"/>
  <c r="AR1143" i="3"/>
  <c r="AE750" i="3"/>
  <c r="R751" i="3"/>
  <c r="S751" i="3" s="1"/>
  <c r="R361" i="1"/>
  <c r="S361" i="1" s="1"/>
  <c r="AS1140" i="1"/>
  <c r="AR1139" i="1"/>
  <c r="BR1141" i="3" l="1"/>
  <c r="AU1141" i="3"/>
  <c r="AV1141" i="3" s="1"/>
  <c r="AV1140" i="3"/>
  <c r="AT1140" i="3"/>
  <c r="AT1141" i="3" s="1"/>
  <c r="BO1143" i="3"/>
  <c r="BQ1142" i="3"/>
  <c r="AF360" i="1"/>
  <c r="AF750" i="3"/>
  <c r="U748" i="3"/>
  <c r="T749" i="3"/>
  <c r="AE361" i="1"/>
  <c r="T360" i="1"/>
  <c r="U360" i="1" s="1"/>
  <c r="AR1144" i="3"/>
  <c r="AS1145" i="3"/>
  <c r="AE751" i="3"/>
  <c r="R752" i="3"/>
  <c r="S752" i="3" s="1"/>
  <c r="R362" i="1"/>
  <c r="S362" i="1" s="1"/>
  <c r="AS1141" i="1"/>
  <c r="AR1140" i="1"/>
  <c r="BR1142" i="3" l="1"/>
  <c r="AU1142" i="3"/>
  <c r="BH98" i="3"/>
  <c r="AW1140" i="3"/>
  <c r="BI98" i="3"/>
  <c r="AW1141" i="3"/>
  <c r="BO1144" i="3"/>
  <c r="BQ1143" i="3"/>
  <c r="AF361" i="1"/>
  <c r="AF751" i="3"/>
  <c r="U749" i="3"/>
  <c r="T750" i="3"/>
  <c r="AE362" i="1"/>
  <c r="T361" i="1"/>
  <c r="U361" i="1" s="1"/>
  <c r="R753" i="3"/>
  <c r="S753" i="3" s="1"/>
  <c r="AE752" i="3"/>
  <c r="AR1145" i="3"/>
  <c r="AS1146" i="3"/>
  <c r="R363" i="1"/>
  <c r="S363" i="1" s="1"/>
  <c r="AS1142" i="1"/>
  <c r="AR1141" i="1"/>
  <c r="BR1143" i="3" l="1"/>
  <c r="AU1143" i="3"/>
  <c r="AV1143" i="3" s="1"/>
  <c r="AT1142" i="3"/>
  <c r="AV1142" i="3"/>
  <c r="BO1145" i="3"/>
  <c r="BQ1144" i="3"/>
  <c r="AF362" i="1"/>
  <c r="AF752" i="3"/>
  <c r="U750" i="3"/>
  <c r="T751" i="3"/>
  <c r="AE363" i="1"/>
  <c r="T362" i="1"/>
  <c r="U362" i="1" s="1"/>
  <c r="AR1146" i="3"/>
  <c r="AS1147" i="3"/>
  <c r="R754" i="3"/>
  <c r="S754" i="3" s="1"/>
  <c r="AE753" i="3"/>
  <c r="R364" i="1"/>
  <c r="S364" i="1" s="1"/>
  <c r="AS1143" i="1"/>
  <c r="AR1142" i="1"/>
  <c r="BR1144" i="3" l="1"/>
  <c r="AU1144" i="3"/>
  <c r="AV1144" i="3" s="1"/>
  <c r="AT1143" i="3"/>
  <c r="BK98" i="3"/>
  <c r="AW1143" i="3"/>
  <c r="BJ98" i="3"/>
  <c r="AW1142" i="3"/>
  <c r="BQ1145" i="3"/>
  <c r="BO1146" i="3"/>
  <c r="AF363" i="1"/>
  <c r="AF753" i="3"/>
  <c r="U751" i="3"/>
  <c r="T752" i="3"/>
  <c r="AE364" i="1"/>
  <c r="T363" i="1"/>
  <c r="U363" i="1" s="1"/>
  <c r="AE754" i="3"/>
  <c r="R755" i="3"/>
  <c r="S755" i="3" s="1"/>
  <c r="AR1147" i="3"/>
  <c r="AS1148" i="3"/>
  <c r="R365" i="1"/>
  <c r="S365" i="1" s="1"/>
  <c r="AS1144" i="1"/>
  <c r="AR1143" i="1"/>
  <c r="AT1144" i="3" l="1"/>
  <c r="BL98" i="3"/>
  <c r="BM98" i="3"/>
  <c r="AZ99" i="3"/>
  <c r="AW1144" i="3"/>
  <c r="BR1145" i="3"/>
  <c r="AU1145" i="3"/>
  <c r="AV1145" i="3" s="1"/>
  <c r="BO1147" i="3"/>
  <c r="BQ1146" i="3"/>
  <c r="AF364" i="1"/>
  <c r="AF754" i="3"/>
  <c r="U752" i="3"/>
  <c r="T753" i="3"/>
  <c r="AE365" i="1"/>
  <c r="T364" i="1"/>
  <c r="U364" i="1" s="1"/>
  <c r="AS1149" i="3"/>
  <c r="AR1148" i="3"/>
  <c r="AE755" i="3"/>
  <c r="R756" i="3"/>
  <c r="S756" i="3" s="1"/>
  <c r="R366" i="1"/>
  <c r="S366" i="1" s="1"/>
  <c r="AS1145" i="1"/>
  <c r="AR1144" i="1"/>
  <c r="BA99" i="3" l="1"/>
  <c r="AW1145" i="3"/>
  <c r="BR1146" i="3"/>
  <c r="AU1146" i="3"/>
  <c r="AT1145" i="3"/>
  <c r="BO1148" i="3"/>
  <c r="BQ1147" i="3"/>
  <c r="AF365" i="1"/>
  <c r="AF755" i="3"/>
  <c r="U753" i="3"/>
  <c r="T754" i="3"/>
  <c r="AE366" i="1"/>
  <c r="T365" i="1"/>
  <c r="U365" i="1" s="1"/>
  <c r="AR1149" i="3"/>
  <c r="AS1150" i="3"/>
  <c r="R757" i="3"/>
  <c r="S757" i="3" s="1"/>
  <c r="AE756" i="3"/>
  <c r="R367" i="1"/>
  <c r="S367" i="1" s="1"/>
  <c r="AS1146" i="1"/>
  <c r="AR1145" i="1"/>
  <c r="BR1147" i="3" l="1"/>
  <c r="AU1147" i="3"/>
  <c r="AV1147" i="3" s="1"/>
  <c r="AT1146" i="3"/>
  <c r="AT1147" i="3" s="1"/>
  <c r="AV1146" i="3"/>
  <c r="BO1149" i="3"/>
  <c r="BQ1148" i="3"/>
  <c r="AF366" i="1"/>
  <c r="AF756" i="3"/>
  <c r="U754" i="3"/>
  <c r="T755" i="3"/>
  <c r="AE367" i="1"/>
  <c r="T366" i="1"/>
  <c r="U366" i="1" s="1"/>
  <c r="AS1151" i="3"/>
  <c r="AR1150" i="3"/>
  <c r="R758" i="3"/>
  <c r="S758" i="3" s="1"/>
  <c r="AE757" i="3"/>
  <c r="R368" i="1"/>
  <c r="S368" i="1" s="1"/>
  <c r="AS1147" i="1"/>
  <c r="AR1146" i="1"/>
  <c r="BR1148" i="3" l="1"/>
  <c r="AU1148" i="3"/>
  <c r="BC99" i="3"/>
  <c r="AW1147" i="3"/>
  <c r="BB99" i="3"/>
  <c r="AW1146" i="3"/>
  <c r="BO1150" i="3"/>
  <c r="BQ1149" i="3"/>
  <c r="AF367" i="1"/>
  <c r="AF757" i="3"/>
  <c r="U755" i="3"/>
  <c r="T756" i="3"/>
  <c r="AE368" i="1"/>
  <c r="T367" i="1"/>
  <c r="U367" i="1" s="1"/>
  <c r="R759" i="3"/>
  <c r="S759" i="3" s="1"/>
  <c r="AE758" i="3"/>
  <c r="AR1151" i="3"/>
  <c r="AS1152" i="3"/>
  <c r="R369" i="1"/>
  <c r="S369" i="1" s="1"/>
  <c r="AS1148" i="1"/>
  <c r="AR1147" i="1"/>
  <c r="BR1149" i="3" l="1"/>
  <c r="AU1149" i="3"/>
  <c r="AV1149" i="3" s="1"/>
  <c r="AT1148" i="3"/>
  <c r="AT1149" i="3" s="1"/>
  <c r="AV1148" i="3"/>
  <c r="BO1151" i="3"/>
  <c r="BQ1150" i="3"/>
  <c r="AF368" i="1"/>
  <c r="AF758" i="3"/>
  <c r="U756" i="3"/>
  <c r="T757" i="3"/>
  <c r="AE369" i="1"/>
  <c r="T368" i="1"/>
  <c r="U368" i="1" s="1"/>
  <c r="AR1152" i="3"/>
  <c r="AS1153" i="3"/>
  <c r="AE759" i="3"/>
  <c r="R760" i="3"/>
  <c r="S760" i="3" s="1"/>
  <c r="R370" i="1"/>
  <c r="S370" i="1" s="1"/>
  <c r="AS1149" i="1"/>
  <c r="AR1148" i="1"/>
  <c r="BR1150" i="3" l="1"/>
  <c r="AU1150" i="3"/>
  <c r="BD99" i="3"/>
  <c r="AW1148" i="3"/>
  <c r="BE99" i="3"/>
  <c r="AW1149" i="3"/>
  <c r="BQ1151" i="3"/>
  <c r="BO1152" i="3"/>
  <c r="AF369" i="1"/>
  <c r="AF759" i="3"/>
  <c r="U757" i="3"/>
  <c r="T758" i="3"/>
  <c r="AE370" i="1"/>
  <c r="T369" i="1"/>
  <c r="U369" i="1" s="1"/>
  <c r="AR1153" i="3"/>
  <c r="AS1154" i="3"/>
  <c r="R761" i="3"/>
  <c r="S761" i="3" s="1"/>
  <c r="AE760" i="3"/>
  <c r="R371" i="1"/>
  <c r="S371" i="1" s="1"/>
  <c r="AS1150" i="1"/>
  <c r="AR1149" i="1"/>
  <c r="AV1150" i="3" l="1"/>
  <c r="AT1150" i="3"/>
  <c r="BR1151" i="3"/>
  <c r="AU1151" i="3"/>
  <c r="AV1151" i="3" s="1"/>
  <c r="BO1153" i="3"/>
  <c r="BQ1152" i="3"/>
  <c r="AF370" i="1"/>
  <c r="AF760" i="3"/>
  <c r="U758" i="3"/>
  <c r="T759" i="3"/>
  <c r="AE371" i="1"/>
  <c r="T370" i="1"/>
  <c r="U370" i="1" s="1"/>
  <c r="R762" i="3"/>
  <c r="S762" i="3" s="1"/>
  <c r="AE761" i="3"/>
  <c r="AR1154" i="3"/>
  <c r="AS1155" i="3"/>
  <c r="R372" i="1"/>
  <c r="S372" i="1" s="1"/>
  <c r="AS1151" i="1"/>
  <c r="AR1150" i="1"/>
  <c r="BR1152" i="3" l="1"/>
  <c r="AU1152" i="3"/>
  <c r="AV1152" i="3" s="1"/>
  <c r="BG99" i="3"/>
  <c r="AW1151" i="3"/>
  <c r="AT1151" i="3"/>
  <c r="AT1152" i="3" s="1"/>
  <c r="BF99" i="3"/>
  <c r="AW1150" i="3"/>
  <c r="BQ1153" i="3"/>
  <c r="BO1154" i="3"/>
  <c r="AF371" i="1"/>
  <c r="AF761" i="3"/>
  <c r="U759" i="3"/>
  <c r="T760" i="3"/>
  <c r="AE372" i="1"/>
  <c r="T371" i="1"/>
  <c r="U371" i="1" s="1"/>
  <c r="AE762" i="3"/>
  <c r="R763" i="3"/>
  <c r="S763" i="3" s="1"/>
  <c r="AS1156" i="3"/>
  <c r="AR1155" i="3"/>
  <c r="R373" i="1"/>
  <c r="S373" i="1" s="1"/>
  <c r="AS1152" i="1"/>
  <c r="AR1151" i="1"/>
  <c r="AT1153" i="3" l="1"/>
  <c r="BR1153" i="3"/>
  <c r="AU1153" i="3"/>
  <c r="AV1153" i="3" s="1"/>
  <c r="BH99" i="3"/>
  <c r="AW1152" i="3"/>
  <c r="BO1155" i="3"/>
  <c r="BQ1154" i="3"/>
  <c r="AF372" i="1"/>
  <c r="AF762" i="3"/>
  <c r="U760" i="3"/>
  <c r="T761" i="3"/>
  <c r="AE373" i="1"/>
  <c r="T372" i="1"/>
  <c r="U372" i="1" s="1"/>
  <c r="R764" i="3"/>
  <c r="S764" i="3" s="1"/>
  <c r="AE763" i="3"/>
  <c r="AR1156" i="3"/>
  <c r="AS1157" i="3"/>
  <c r="R374" i="1"/>
  <c r="S374" i="1" s="1"/>
  <c r="AS1153" i="1"/>
  <c r="AR1152" i="1"/>
  <c r="BR1154" i="3" l="1"/>
  <c r="AU1154" i="3"/>
  <c r="BI99" i="3"/>
  <c r="AW1153" i="3"/>
  <c r="BO1156" i="3"/>
  <c r="BQ1155" i="3"/>
  <c r="AF373" i="1"/>
  <c r="AF763" i="3"/>
  <c r="U761" i="3"/>
  <c r="T762" i="3"/>
  <c r="AE374" i="1"/>
  <c r="T373" i="1"/>
  <c r="U373" i="1" s="1"/>
  <c r="AR1157" i="3"/>
  <c r="AS1158" i="3"/>
  <c r="R765" i="3"/>
  <c r="S765" i="3" s="1"/>
  <c r="AE764" i="3"/>
  <c r="R375" i="1"/>
  <c r="S375" i="1" s="1"/>
  <c r="AS1154" i="1"/>
  <c r="AR1153" i="1"/>
  <c r="BR1155" i="3" l="1"/>
  <c r="AU1155" i="3"/>
  <c r="AV1155" i="3" s="1"/>
  <c r="AV1154" i="3"/>
  <c r="AT1154" i="3"/>
  <c r="AT1155" i="3" s="1"/>
  <c r="BO1157" i="3"/>
  <c r="BQ1156" i="3"/>
  <c r="AF374" i="1"/>
  <c r="AF764" i="3"/>
  <c r="U762" i="3"/>
  <c r="T763" i="3"/>
  <c r="AE375" i="1"/>
  <c r="T374" i="1"/>
  <c r="U374" i="1" s="1"/>
  <c r="R766" i="3"/>
  <c r="S766" i="3" s="1"/>
  <c r="AE765" i="3"/>
  <c r="AR1158" i="3"/>
  <c r="AS1159" i="3"/>
  <c r="R376" i="1"/>
  <c r="S376" i="1" s="1"/>
  <c r="AS1155" i="1"/>
  <c r="AR1154" i="1"/>
  <c r="BR1156" i="3" l="1"/>
  <c r="AU1156" i="3"/>
  <c r="AV1156" i="3" s="1"/>
  <c r="BJ99" i="3"/>
  <c r="AW1154" i="3"/>
  <c r="AT1156" i="3"/>
  <c r="BK99" i="3"/>
  <c r="AW1155" i="3"/>
  <c r="BQ1157" i="3"/>
  <c r="BO1158" i="3"/>
  <c r="AF375" i="1"/>
  <c r="AF765" i="3"/>
  <c r="U763" i="3"/>
  <c r="T764" i="3"/>
  <c r="AE376" i="1"/>
  <c r="T375" i="1"/>
  <c r="U375" i="1" s="1"/>
  <c r="AR1159" i="3"/>
  <c r="AS1160" i="3"/>
  <c r="AE766" i="3"/>
  <c r="R767" i="3"/>
  <c r="S767" i="3" s="1"/>
  <c r="R377" i="1"/>
  <c r="S377" i="1" s="1"/>
  <c r="AS1156" i="1"/>
  <c r="AR1155" i="1"/>
  <c r="BL99" i="3" l="1"/>
  <c r="BR1157" i="3"/>
  <c r="AU1157" i="3"/>
  <c r="AV1157" i="3" s="1"/>
  <c r="BM99" i="3"/>
  <c r="AZ100" i="3"/>
  <c r="AW1156" i="3"/>
  <c r="BO1159" i="3"/>
  <c r="BQ1158" i="3"/>
  <c r="AF376" i="1"/>
  <c r="AF766" i="3"/>
  <c r="U764" i="3"/>
  <c r="T765" i="3"/>
  <c r="AE377" i="1"/>
  <c r="T376" i="1"/>
  <c r="U376" i="1" s="1"/>
  <c r="AR1160" i="3"/>
  <c r="AS1161" i="3"/>
  <c r="AE767" i="3"/>
  <c r="R768" i="3"/>
  <c r="S768" i="3" s="1"/>
  <c r="R378" i="1"/>
  <c r="S378" i="1" s="1"/>
  <c r="AS1157" i="1"/>
  <c r="AR1156" i="1"/>
  <c r="BR1158" i="3" l="1"/>
  <c r="AU1158" i="3"/>
  <c r="BA100" i="3"/>
  <c r="AW1157" i="3"/>
  <c r="AT1157" i="3"/>
  <c r="BO1160" i="3"/>
  <c r="BQ1159" i="3"/>
  <c r="AF377" i="1"/>
  <c r="AF767" i="3"/>
  <c r="U765" i="3"/>
  <c r="T766" i="3"/>
  <c r="AE378" i="1"/>
  <c r="T377" i="1"/>
  <c r="U377" i="1" s="1"/>
  <c r="AR1161" i="3"/>
  <c r="AS1162" i="3"/>
  <c r="R769" i="3"/>
  <c r="S769" i="3" s="1"/>
  <c r="AE768" i="3"/>
  <c r="R379" i="1"/>
  <c r="S379" i="1" s="1"/>
  <c r="AS1158" i="1"/>
  <c r="AR1157" i="1"/>
  <c r="AV1158" i="3" l="1"/>
  <c r="AT1158" i="3"/>
  <c r="BR1159" i="3"/>
  <c r="AU1159" i="3"/>
  <c r="AV1159" i="3" s="1"/>
  <c r="BO1161" i="3"/>
  <c r="BQ1160" i="3"/>
  <c r="AF378" i="1"/>
  <c r="AF768" i="3"/>
  <c r="U766" i="3"/>
  <c r="T767" i="3"/>
  <c r="AE379" i="1"/>
  <c r="T378" i="1"/>
  <c r="U378" i="1" s="1"/>
  <c r="R770" i="3"/>
  <c r="S770" i="3" s="1"/>
  <c r="AE769" i="3"/>
  <c r="AS1163" i="3"/>
  <c r="AR1162" i="3"/>
  <c r="R380" i="1"/>
  <c r="S380" i="1" s="1"/>
  <c r="AS1159" i="1"/>
  <c r="AR1158" i="1"/>
  <c r="BR1160" i="3" l="1"/>
  <c r="AU1160" i="3"/>
  <c r="AV1160" i="3" s="1"/>
  <c r="BC100" i="3"/>
  <c r="AW1159" i="3"/>
  <c r="BB100" i="3"/>
  <c r="AW1158" i="3"/>
  <c r="AT1159" i="3"/>
  <c r="AT1160" i="3" s="1"/>
  <c r="BO1162" i="3"/>
  <c r="BQ1161" i="3"/>
  <c r="AF379" i="1"/>
  <c r="AF769" i="3"/>
  <c r="U767" i="3"/>
  <c r="T768" i="3"/>
  <c r="AE380" i="1"/>
  <c r="T379" i="1"/>
  <c r="U379" i="1" s="1"/>
  <c r="AE770" i="3"/>
  <c r="R771" i="3"/>
  <c r="S771" i="3" s="1"/>
  <c r="AR1163" i="3"/>
  <c r="AS1164" i="3"/>
  <c r="R381" i="1"/>
  <c r="S381" i="1" s="1"/>
  <c r="AS1160" i="1"/>
  <c r="AR1159" i="1"/>
  <c r="BD100" i="3" l="1"/>
  <c r="AW1160" i="3"/>
  <c r="AT1161" i="3"/>
  <c r="BR1161" i="3"/>
  <c r="AU1161" i="3"/>
  <c r="AV1161" i="3" s="1"/>
  <c r="BO1163" i="3"/>
  <c r="BQ1162" i="3"/>
  <c r="AF380" i="1"/>
  <c r="AF770" i="3"/>
  <c r="U768" i="3"/>
  <c r="T769" i="3"/>
  <c r="AE381" i="1"/>
  <c r="T380" i="1"/>
  <c r="U380" i="1" s="1"/>
  <c r="AS1165" i="3"/>
  <c r="AR1164" i="3"/>
  <c r="AE771" i="3"/>
  <c r="R772" i="3"/>
  <c r="S772" i="3" s="1"/>
  <c r="R382" i="1"/>
  <c r="S382" i="1" s="1"/>
  <c r="AS1161" i="1"/>
  <c r="AR1160" i="1"/>
  <c r="BE100" i="3" l="1"/>
  <c r="AW1161" i="3"/>
  <c r="BR1162" i="3"/>
  <c r="AU1162" i="3"/>
  <c r="BO1164" i="3"/>
  <c r="BQ1163" i="3"/>
  <c r="AF381" i="1"/>
  <c r="AF771" i="3"/>
  <c r="U769" i="3"/>
  <c r="T770" i="3"/>
  <c r="AE382" i="1"/>
  <c r="T381" i="1"/>
  <c r="U381" i="1" s="1"/>
  <c r="AR1165" i="3"/>
  <c r="AS1166" i="3"/>
  <c r="R773" i="3"/>
  <c r="S773" i="3" s="1"/>
  <c r="AE772" i="3"/>
  <c r="R383" i="1"/>
  <c r="S383" i="1" s="1"/>
  <c r="AS1162" i="1"/>
  <c r="AR1161" i="1"/>
  <c r="AV1162" i="3" l="1"/>
  <c r="AT1162" i="3"/>
  <c r="BR1163" i="3"/>
  <c r="AU1163" i="3"/>
  <c r="AV1163" i="3" s="1"/>
  <c r="BO1165" i="3"/>
  <c r="BQ1164" i="3"/>
  <c r="AF382" i="1"/>
  <c r="AF772" i="3"/>
  <c r="U770" i="3"/>
  <c r="T771" i="3"/>
  <c r="AE383" i="1"/>
  <c r="T382" i="1"/>
  <c r="U382" i="1" s="1"/>
  <c r="R774" i="3"/>
  <c r="S774" i="3" s="1"/>
  <c r="AE773" i="3"/>
  <c r="AR1166" i="3"/>
  <c r="AS1167" i="3"/>
  <c r="R384" i="1"/>
  <c r="S384" i="1" s="1"/>
  <c r="AS1163" i="1"/>
  <c r="AR1162" i="1"/>
  <c r="BR1164" i="3" l="1"/>
  <c r="AU1164" i="3"/>
  <c r="AV1164" i="3" s="1"/>
  <c r="BG100" i="3"/>
  <c r="AW1163" i="3"/>
  <c r="AT1163" i="3"/>
  <c r="AT1164" i="3" s="1"/>
  <c r="BF100" i="3"/>
  <c r="AW1162" i="3"/>
  <c r="BO1166" i="3"/>
  <c r="BQ1165" i="3"/>
  <c r="AF383" i="1"/>
  <c r="AF773" i="3"/>
  <c r="U771" i="3"/>
  <c r="T772" i="3"/>
  <c r="AE384" i="1"/>
  <c r="T383" i="1"/>
  <c r="U383" i="1" s="1"/>
  <c r="R775" i="3"/>
  <c r="S775" i="3" s="1"/>
  <c r="AE774" i="3"/>
  <c r="AS1168" i="3"/>
  <c r="AR1167" i="3"/>
  <c r="R385" i="1"/>
  <c r="S385" i="1" s="1"/>
  <c r="AS1164" i="1"/>
  <c r="AR1163" i="1"/>
  <c r="BH100" i="3" l="1"/>
  <c r="AW1164" i="3"/>
  <c r="BR1165" i="3"/>
  <c r="AU1165" i="3"/>
  <c r="AV1165" i="3" s="1"/>
  <c r="BQ1166" i="3"/>
  <c r="BO1167" i="3"/>
  <c r="AF384" i="1"/>
  <c r="AF774" i="3"/>
  <c r="U772" i="3"/>
  <c r="T773" i="3"/>
  <c r="AE385" i="1"/>
  <c r="T384" i="1"/>
  <c r="U384" i="1" s="1"/>
  <c r="AR1168" i="3"/>
  <c r="AS1169" i="3"/>
  <c r="AE775" i="3"/>
  <c r="R776" i="3"/>
  <c r="S776" i="3" s="1"/>
  <c r="R386" i="1"/>
  <c r="S386" i="1" s="1"/>
  <c r="AS1165" i="1"/>
  <c r="AR1164" i="1"/>
  <c r="BR1166" i="3" l="1"/>
  <c r="AU1166" i="3"/>
  <c r="BI100" i="3"/>
  <c r="AW1165" i="3"/>
  <c r="AT1165" i="3"/>
  <c r="BO1168" i="3"/>
  <c r="BQ1167" i="3"/>
  <c r="AF385" i="1"/>
  <c r="AF775" i="3"/>
  <c r="U773" i="3"/>
  <c r="T774" i="3"/>
  <c r="AE386" i="1"/>
  <c r="T385" i="1"/>
  <c r="U385" i="1" s="1"/>
  <c r="AR1169" i="3"/>
  <c r="AS1170" i="3"/>
  <c r="R777" i="3"/>
  <c r="S777" i="3" s="1"/>
  <c r="AE776" i="3"/>
  <c r="R387" i="1"/>
  <c r="S387" i="1" s="1"/>
  <c r="AS1166" i="1"/>
  <c r="AR1165" i="1"/>
  <c r="BR1167" i="3" l="1"/>
  <c r="AU1167" i="3"/>
  <c r="AV1167" i="3" s="1"/>
  <c r="AV1166" i="3"/>
  <c r="AT1166" i="3"/>
  <c r="AT1167" i="3" s="1"/>
  <c r="BQ1168" i="3"/>
  <c r="BO1169" i="3"/>
  <c r="AF386" i="1"/>
  <c r="AF776" i="3"/>
  <c r="U774" i="3"/>
  <c r="T775" i="3"/>
  <c r="AE387" i="1"/>
  <c r="T386" i="1"/>
  <c r="U386" i="1" s="1"/>
  <c r="R778" i="3"/>
  <c r="S778" i="3" s="1"/>
  <c r="AE777" i="3"/>
  <c r="AR1170" i="3"/>
  <c r="AS1171" i="3"/>
  <c r="R388" i="1"/>
  <c r="S388" i="1" s="1"/>
  <c r="AS1167" i="1"/>
  <c r="AR1166" i="1"/>
  <c r="BR1168" i="3" l="1"/>
  <c r="AU1168" i="3"/>
  <c r="BK100" i="3"/>
  <c r="AW1167" i="3"/>
  <c r="BJ100" i="3"/>
  <c r="AW1166" i="3"/>
  <c r="BO1170" i="3"/>
  <c r="BQ1169" i="3"/>
  <c r="AF387" i="1"/>
  <c r="AF777" i="3"/>
  <c r="U775" i="3"/>
  <c r="T776" i="3"/>
  <c r="AE388" i="1"/>
  <c r="T387" i="1"/>
  <c r="U387" i="1" s="1"/>
  <c r="AE778" i="3"/>
  <c r="R779" i="3"/>
  <c r="S779" i="3" s="1"/>
  <c r="AR1171" i="3"/>
  <c r="AS1172" i="3"/>
  <c r="R389" i="1"/>
  <c r="S389" i="1" s="1"/>
  <c r="AS1168" i="1"/>
  <c r="AR1167" i="1"/>
  <c r="BL100" i="3" l="1"/>
  <c r="BR1169" i="3"/>
  <c r="AU1169" i="3"/>
  <c r="AV1169" i="3" s="1"/>
  <c r="BM100" i="3"/>
  <c r="AT1168" i="3"/>
  <c r="AT1169" i="3" s="1"/>
  <c r="AV1168" i="3"/>
  <c r="BO1171" i="3"/>
  <c r="BQ1170" i="3"/>
  <c r="AF388" i="1"/>
  <c r="AF778" i="3"/>
  <c r="U776" i="3"/>
  <c r="T777" i="3"/>
  <c r="AE389" i="1"/>
  <c r="T388" i="1"/>
  <c r="U388" i="1" s="1"/>
  <c r="AS1173" i="3"/>
  <c r="AR1172" i="3"/>
  <c r="R780" i="3"/>
  <c r="S780" i="3" s="1"/>
  <c r="AE779" i="3"/>
  <c r="R390" i="1"/>
  <c r="S390" i="1" s="1"/>
  <c r="AS1169" i="1"/>
  <c r="AR1168" i="1"/>
  <c r="BR1170" i="3" l="1"/>
  <c r="AU1170" i="3"/>
  <c r="AV1170" i="3" s="1"/>
  <c r="AZ101" i="3"/>
  <c r="AW1168" i="3"/>
  <c r="BA101" i="3"/>
  <c r="AW1169" i="3"/>
  <c r="AT1170" i="3"/>
  <c r="BO1172" i="3"/>
  <c r="BQ1171" i="3"/>
  <c r="AF389" i="1"/>
  <c r="AF779" i="3"/>
  <c r="U777" i="3"/>
  <c r="T778" i="3"/>
  <c r="AE390" i="1"/>
  <c r="T389" i="1"/>
  <c r="U389" i="1" s="1"/>
  <c r="AR1173" i="3"/>
  <c r="AS1174" i="3"/>
  <c r="R781" i="3"/>
  <c r="S781" i="3" s="1"/>
  <c r="AE780" i="3"/>
  <c r="R391" i="1"/>
  <c r="S391" i="1" s="1"/>
  <c r="AS1170" i="1"/>
  <c r="AR1169" i="1"/>
  <c r="BB101" i="3" l="1"/>
  <c r="AW1170" i="3"/>
  <c r="BR1171" i="3"/>
  <c r="AU1171" i="3"/>
  <c r="AV1171" i="3" s="1"/>
  <c r="BO1173" i="3"/>
  <c r="BQ1172" i="3"/>
  <c r="AF390" i="1"/>
  <c r="AF780" i="3"/>
  <c r="U778" i="3"/>
  <c r="T779" i="3"/>
  <c r="AE391" i="1"/>
  <c r="T390" i="1"/>
  <c r="U390" i="1" s="1"/>
  <c r="R782" i="3"/>
  <c r="S782" i="3" s="1"/>
  <c r="AE781" i="3"/>
  <c r="AS1175" i="3"/>
  <c r="AR1174" i="3"/>
  <c r="R392" i="1"/>
  <c r="S392" i="1" s="1"/>
  <c r="AS1171" i="1"/>
  <c r="AR1170" i="1"/>
  <c r="BC101" i="3" l="1"/>
  <c r="AW1171" i="3"/>
  <c r="BR1172" i="3"/>
  <c r="AU1172" i="3"/>
  <c r="AT1171" i="3"/>
  <c r="BQ1173" i="3"/>
  <c r="BO1174" i="3"/>
  <c r="AF391" i="1"/>
  <c r="AF781" i="3"/>
  <c r="U779" i="3"/>
  <c r="T780" i="3"/>
  <c r="AE392" i="1"/>
  <c r="T391" i="1"/>
  <c r="U391" i="1" s="1"/>
  <c r="R783" i="3"/>
  <c r="S783" i="3" s="1"/>
  <c r="AE782" i="3"/>
  <c r="AR1175" i="3"/>
  <c r="AS1176" i="3"/>
  <c r="R393" i="1"/>
  <c r="S393" i="1" s="1"/>
  <c r="AS1172" i="1"/>
  <c r="AR1171" i="1"/>
  <c r="BR1173" i="3" l="1"/>
  <c r="AU1173" i="3"/>
  <c r="AV1173" i="3" s="1"/>
  <c r="AV1172" i="3"/>
  <c r="AT1172" i="3"/>
  <c r="AT1173" i="3" s="1"/>
  <c r="BO1175" i="3"/>
  <c r="BQ1174" i="3"/>
  <c r="AF392" i="1"/>
  <c r="AF782" i="3"/>
  <c r="U780" i="3"/>
  <c r="T781" i="3"/>
  <c r="AE393" i="1"/>
  <c r="T392" i="1"/>
  <c r="U392" i="1" s="1"/>
  <c r="AR1176" i="3"/>
  <c r="AS1177" i="3"/>
  <c r="R784" i="3"/>
  <c r="S784" i="3" s="1"/>
  <c r="AE783" i="3"/>
  <c r="R394" i="1"/>
  <c r="S394" i="1" s="1"/>
  <c r="AS1173" i="1"/>
  <c r="AR1172" i="1"/>
  <c r="BR1174" i="3" l="1"/>
  <c r="AU1174" i="3"/>
  <c r="AV1174" i="3" s="1"/>
  <c r="AT1174" i="3"/>
  <c r="BD101" i="3"/>
  <c r="AW1172" i="3"/>
  <c r="BE101" i="3"/>
  <c r="AW1173" i="3"/>
  <c r="BQ1175" i="3"/>
  <c r="BO1176" i="3"/>
  <c r="AF393" i="1"/>
  <c r="AF783" i="3"/>
  <c r="U781" i="3"/>
  <c r="T782" i="3"/>
  <c r="AE394" i="1"/>
  <c r="T393" i="1"/>
  <c r="U393" i="1" s="1"/>
  <c r="AE784" i="3"/>
  <c r="AR1177" i="3"/>
  <c r="AS1178" i="3"/>
  <c r="R395" i="1"/>
  <c r="S395" i="1" s="1"/>
  <c r="AS1174" i="1"/>
  <c r="AR1173" i="1"/>
  <c r="BR1175" i="3" l="1"/>
  <c r="AU1175" i="3"/>
  <c r="AV1175" i="3" s="1"/>
  <c r="AT1175" i="3"/>
  <c r="BF101" i="3"/>
  <c r="AW1174" i="3"/>
  <c r="BO1177" i="3"/>
  <c r="BQ1176" i="3"/>
  <c r="AF394" i="1"/>
  <c r="AF784" i="3"/>
  <c r="U782" i="3"/>
  <c r="T784" i="3"/>
  <c r="T783" i="3"/>
  <c r="AE395" i="1"/>
  <c r="T394" i="1"/>
  <c r="U394" i="1" s="1"/>
  <c r="C30" i="3"/>
  <c r="AR1178" i="3"/>
  <c r="AS1179" i="3"/>
  <c r="R396" i="1"/>
  <c r="S396" i="1" s="1"/>
  <c r="AS1175" i="1"/>
  <c r="AR1174" i="1"/>
  <c r="BG101" i="3" l="1"/>
  <c r="AW1175" i="3"/>
  <c r="BR1176" i="3"/>
  <c r="AU1176" i="3"/>
  <c r="BO1178" i="3"/>
  <c r="BQ1177" i="3"/>
  <c r="AF395" i="1"/>
  <c r="U783" i="3"/>
  <c r="AE396" i="1"/>
  <c r="T395" i="1"/>
  <c r="U395" i="1" s="1"/>
  <c r="AS1180" i="3"/>
  <c r="AR1179" i="3"/>
  <c r="R397" i="1"/>
  <c r="S397" i="1" s="1"/>
  <c r="AS1176" i="1"/>
  <c r="AR1175" i="1"/>
  <c r="BR1177" i="3" l="1"/>
  <c r="AU1177" i="3"/>
  <c r="AV1177" i="3" s="1"/>
  <c r="AT1176" i="3"/>
  <c r="AV1176" i="3"/>
  <c r="BO1179" i="3"/>
  <c r="BQ1178" i="3"/>
  <c r="AF396" i="1"/>
  <c r="U784" i="3"/>
  <c r="AE397" i="1"/>
  <c r="T396" i="1"/>
  <c r="U396" i="1" s="1"/>
  <c r="AR1180" i="3"/>
  <c r="AS1181" i="3"/>
  <c r="R398" i="1"/>
  <c r="S398" i="1" s="1"/>
  <c r="AS1177" i="1"/>
  <c r="AR1176" i="1"/>
  <c r="AT1177" i="3" l="1"/>
  <c r="BR1178" i="3"/>
  <c r="AU1178" i="3"/>
  <c r="BH101" i="3"/>
  <c r="AW1176" i="3"/>
  <c r="BI101" i="3"/>
  <c r="AW1177" i="3"/>
  <c r="BQ1179" i="3"/>
  <c r="BO1180" i="3"/>
  <c r="AF397" i="1"/>
  <c r="AE398" i="1"/>
  <c r="T397" i="1"/>
  <c r="U397" i="1" s="1"/>
  <c r="AR1181" i="3"/>
  <c r="AS1182" i="3"/>
  <c r="R399" i="1"/>
  <c r="S399" i="1" s="1"/>
  <c r="AS1178" i="1"/>
  <c r="AR1177" i="1"/>
  <c r="BR1179" i="3" l="1"/>
  <c r="AU1179" i="3"/>
  <c r="AV1179" i="3" s="1"/>
  <c r="AT1178" i="3"/>
  <c r="AV1178" i="3"/>
  <c r="BQ1180" i="3"/>
  <c r="BO1181" i="3"/>
  <c r="AF398" i="1"/>
  <c r="AE399" i="1"/>
  <c r="T398" i="1"/>
  <c r="U398" i="1" s="1"/>
  <c r="AS1183" i="3"/>
  <c r="AR1182" i="3"/>
  <c r="R400" i="1"/>
  <c r="S400" i="1" s="1"/>
  <c r="AS1179" i="1"/>
  <c r="AR1178" i="1"/>
  <c r="BR1180" i="3" l="1"/>
  <c r="AU1180" i="3"/>
  <c r="AV1180" i="3" s="1"/>
  <c r="BJ101" i="3"/>
  <c r="AW1178" i="3"/>
  <c r="AT1179" i="3"/>
  <c r="AT1180" i="3" s="1"/>
  <c r="BK101" i="3"/>
  <c r="AW1179" i="3"/>
  <c r="BO1182" i="3"/>
  <c r="BQ1181" i="3"/>
  <c r="AF399" i="1"/>
  <c r="AE400" i="1"/>
  <c r="T399" i="1"/>
  <c r="U399" i="1" s="1"/>
  <c r="AR1183" i="3"/>
  <c r="AS1184" i="3"/>
  <c r="R401" i="1"/>
  <c r="S401" i="1" s="1"/>
  <c r="AS1180" i="1"/>
  <c r="AR1179" i="1"/>
  <c r="BM101" i="3" l="1"/>
  <c r="BL101" i="3"/>
  <c r="AZ102" i="3"/>
  <c r="AW1180" i="3"/>
  <c r="BR1181" i="3"/>
  <c r="AU1181" i="3"/>
  <c r="AV1181" i="3" s="1"/>
  <c r="BO1183" i="3"/>
  <c r="BQ1182" i="3"/>
  <c r="AF400" i="1"/>
  <c r="AE401" i="1"/>
  <c r="T400" i="1"/>
  <c r="U400" i="1" s="1"/>
  <c r="AS1185" i="3"/>
  <c r="AR1184" i="3"/>
  <c r="R402" i="1"/>
  <c r="S402" i="1" s="1"/>
  <c r="AS1181" i="1"/>
  <c r="AR1180" i="1"/>
  <c r="BA102" i="3" l="1"/>
  <c r="AW1181" i="3"/>
  <c r="AT1181" i="3"/>
  <c r="BR1182" i="3"/>
  <c r="AU1182" i="3"/>
  <c r="BO1184" i="3"/>
  <c r="BQ1183" i="3"/>
  <c r="AF401" i="1"/>
  <c r="AE402" i="1"/>
  <c r="T401" i="1"/>
  <c r="U401" i="1" s="1"/>
  <c r="AR1185" i="3"/>
  <c r="AS1186" i="3"/>
  <c r="R403" i="1"/>
  <c r="S403" i="1" s="1"/>
  <c r="AS1182" i="1"/>
  <c r="AR1181" i="1"/>
  <c r="AV1182" i="3" l="1"/>
  <c r="AT1182" i="3"/>
  <c r="BR1183" i="3"/>
  <c r="AU1183" i="3"/>
  <c r="AV1183" i="3" s="1"/>
  <c r="BO1185" i="3"/>
  <c r="BQ1184" i="3"/>
  <c r="AF402" i="1"/>
  <c r="AE403" i="1"/>
  <c r="T402" i="1"/>
  <c r="U402" i="1" s="1"/>
  <c r="AR1186" i="3"/>
  <c r="AS1187" i="3"/>
  <c r="R404" i="1"/>
  <c r="S404" i="1" s="1"/>
  <c r="AS1183" i="1"/>
  <c r="AR1182" i="1"/>
  <c r="BR1184" i="3" l="1"/>
  <c r="AU1184" i="3"/>
  <c r="AV1184" i="3" s="1"/>
  <c r="BC102" i="3"/>
  <c r="AW1183" i="3"/>
  <c r="AT1183" i="3"/>
  <c r="AT1184" i="3" s="1"/>
  <c r="BB102" i="3"/>
  <c r="AW1182" i="3"/>
  <c r="BO1186" i="3"/>
  <c r="BQ1185" i="3"/>
  <c r="AF403" i="1"/>
  <c r="AE404" i="1"/>
  <c r="T403" i="1"/>
  <c r="U403" i="1" s="1"/>
  <c r="AR1187" i="3"/>
  <c r="AS1188" i="3"/>
  <c r="R405" i="1"/>
  <c r="S405" i="1" s="1"/>
  <c r="AS1184" i="1"/>
  <c r="AR1183" i="1"/>
  <c r="BD102" i="3" l="1"/>
  <c r="AW1184" i="3"/>
  <c r="BR1185" i="3"/>
  <c r="AU1185" i="3"/>
  <c r="AV1185" i="3" s="1"/>
  <c r="BO1187" i="3"/>
  <c r="BQ1186" i="3"/>
  <c r="AF404" i="1"/>
  <c r="AE405" i="1"/>
  <c r="T404" i="1"/>
  <c r="U404" i="1" s="1"/>
  <c r="AS1189" i="3"/>
  <c r="AR1188" i="3"/>
  <c r="R406" i="1"/>
  <c r="S406" i="1" s="1"/>
  <c r="AS1185" i="1"/>
  <c r="AR1184" i="1"/>
  <c r="AT1185" i="3" l="1"/>
  <c r="BE102" i="3"/>
  <c r="AW1185" i="3"/>
  <c r="BR1186" i="3"/>
  <c r="AU1186" i="3"/>
  <c r="BO1188" i="3"/>
  <c r="BQ1187" i="3"/>
  <c r="AF405" i="1"/>
  <c r="AE406" i="1"/>
  <c r="T405" i="1"/>
  <c r="U405" i="1" s="1"/>
  <c r="AR1189" i="3"/>
  <c r="AS1190" i="3"/>
  <c r="R407" i="1"/>
  <c r="S407" i="1" s="1"/>
  <c r="AS1186" i="1"/>
  <c r="AR1185" i="1"/>
  <c r="AV1186" i="3" l="1"/>
  <c r="AT1186" i="3"/>
  <c r="AT1187" i="3" s="1"/>
  <c r="BR1187" i="3"/>
  <c r="AU1187" i="3"/>
  <c r="AV1187" i="3" s="1"/>
  <c r="BO1189" i="3"/>
  <c r="BQ1188" i="3"/>
  <c r="AF406" i="1"/>
  <c r="AE407" i="1"/>
  <c r="T406" i="1"/>
  <c r="U406" i="1" s="1"/>
  <c r="AR1190" i="3"/>
  <c r="AS1191" i="3"/>
  <c r="R408" i="1"/>
  <c r="S408" i="1" s="1"/>
  <c r="AS1187" i="1"/>
  <c r="AR1186" i="1"/>
  <c r="BR1188" i="3" l="1"/>
  <c r="AU1188" i="3"/>
  <c r="AV1188" i="3" s="1"/>
  <c r="BG102" i="3"/>
  <c r="AW1187" i="3"/>
  <c r="AT1188" i="3"/>
  <c r="BF102" i="3"/>
  <c r="AW1186" i="3"/>
  <c r="BO1190" i="3"/>
  <c r="BQ1189" i="3"/>
  <c r="AF407" i="1"/>
  <c r="AE408" i="1"/>
  <c r="T407" i="1"/>
  <c r="U407" i="1" s="1"/>
  <c r="AS1192" i="3"/>
  <c r="AR1191" i="3"/>
  <c r="R409" i="1"/>
  <c r="S409" i="1" s="1"/>
  <c r="AS1188" i="1"/>
  <c r="AR1187" i="1"/>
  <c r="BH102" i="3" l="1"/>
  <c r="AW1188" i="3"/>
  <c r="BR1189" i="3"/>
  <c r="AU1189" i="3"/>
  <c r="AV1189" i="3" s="1"/>
  <c r="BO1191" i="3"/>
  <c r="BQ1190" i="3"/>
  <c r="AF408" i="1"/>
  <c r="AE409" i="1"/>
  <c r="T408" i="1"/>
  <c r="U408" i="1" s="1"/>
  <c r="AR1192" i="3"/>
  <c r="AS1193" i="3"/>
  <c r="R410" i="1"/>
  <c r="S410" i="1" s="1"/>
  <c r="AS1189" i="1"/>
  <c r="AR1188" i="1"/>
  <c r="BR1190" i="3" l="1"/>
  <c r="AU1190" i="3"/>
  <c r="BI102" i="3"/>
  <c r="AW1189" i="3"/>
  <c r="AT1189" i="3"/>
  <c r="BO1192" i="3"/>
  <c r="BQ1191" i="3"/>
  <c r="AF409" i="1"/>
  <c r="AE410" i="1"/>
  <c r="T409" i="1"/>
  <c r="U409" i="1" s="1"/>
  <c r="AR1193" i="3"/>
  <c r="AS1194" i="3"/>
  <c r="R411" i="1"/>
  <c r="S411" i="1" s="1"/>
  <c r="AS1190" i="1"/>
  <c r="AR1189" i="1"/>
  <c r="AT1190" i="3" l="1"/>
  <c r="AV1190" i="3"/>
  <c r="BR1191" i="3"/>
  <c r="AU1191" i="3"/>
  <c r="AV1191" i="3" s="1"/>
  <c r="BO1193" i="3"/>
  <c r="BQ1192" i="3"/>
  <c r="AF410" i="1"/>
  <c r="AE411" i="1"/>
  <c r="T410" i="1"/>
  <c r="U410" i="1" s="1"/>
  <c r="AS1195" i="3"/>
  <c r="AR1194" i="3"/>
  <c r="R412" i="1"/>
  <c r="S412" i="1" s="1"/>
  <c r="AS1191" i="1"/>
  <c r="AR1190" i="1"/>
  <c r="BR1192" i="3" l="1"/>
  <c r="AU1192" i="3"/>
  <c r="AV1192" i="3" s="1"/>
  <c r="BK102" i="3"/>
  <c r="AW1191" i="3"/>
  <c r="BJ102" i="3"/>
  <c r="AW1190" i="3"/>
  <c r="AT1191" i="3"/>
  <c r="AT1192" i="3" s="1"/>
  <c r="BO1194" i="3"/>
  <c r="BQ1193" i="3"/>
  <c r="AF411" i="1"/>
  <c r="AE412" i="1"/>
  <c r="T411" i="1"/>
  <c r="U411" i="1" s="1"/>
  <c r="AR1195" i="3"/>
  <c r="AS1196" i="3"/>
  <c r="R413" i="1"/>
  <c r="S413" i="1" s="1"/>
  <c r="AS1192" i="1"/>
  <c r="AR1191" i="1"/>
  <c r="BL102" i="3" l="1"/>
  <c r="BM102" i="3"/>
  <c r="AZ103" i="3"/>
  <c r="AW1192" i="3"/>
  <c r="BR1193" i="3"/>
  <c r="AU1193" i="3"/>
  <c r="AV1193" i="3" s="1"/>
  <c r="BO1195" i="3"/>
  <c r="BQ1194" i="3"/>
  <c r="AF412" i="1"/>
  <c r="AE413" i="1"/>
  <c r="T412" i="1"/>
  <c r="U412" i="1" s="1"/>
  <c r="AS1197" i="3"/>
  <c r="AR1196" i="3"/>
  <c r="R414" i="1"/>
  <c r="S414" i="1" s="1"/>
  <c r="AS1193" i="1"/>
  <c r="AR1192" i="1"/>
  <c r="BA103" i="3" l="1"/>
  <c r="AW1193" i="3"/>
  <c r="BR1194" i="3"/>
  <c r="AU1194" i="3"/>
  <c r="AT1193" i="3"/>
  <c r="BO1196" i="3"/>
  <c r="BQ1195" i="3"/>
  <c r="AF413" i="1"/>
  <c r="AE414" i="1"/>
  <c r="T413" i="1"/>
  <c r="U413" i="1" s="1"/>
  <c r="AR1197" i="3"/>
  <c r="AS1198" i="3"/>
  <c r="R415" i="1"/>
  <c r="S415" i="1" s="1"/>
  <c r="AS1194" i="1"/>
  <c r="AR1193" i="1"/>
  <c r="AT1194" i="3" l="1"/>
  <c r="AV1194" i="3"/>
  <c r="BR1195" i="3"/>
  <c r="AU1195" i="3"/>
  <c r="AV1195" i="3" s="1"/>
  <c r="BO1197" i="3"/>
  <c r="BQ1196" i="3"/>
  <c r="AF414" i="1"/>
  <c r="AE415" i="1"/>
  <c r="T414" i="1"/>
  <c r="U414" i="1" s="1"/>
  <c r="AR1198" i="3"/>
  <c r="AS1199" i="3"/>
  <c r="R416" i="1"/>
  <c r="S416" i="1" s="1"/>
  <c r="AS1195" i="1"/>
  <c r="AR1194" i="1"/>
  <c r="BR1196" i="3" l="1"/>
  <c r="AU1196" i="3"/>
  <c r="AV1196" i="3" s="1"/>
  <c r="BC103" i="3"/>
  <c r="AW1195" i="3"/>
  <c r="BB103" i="3"/>
  <c r="AW1194" i="3"/>
  <c r="AT1195" i="3"/>
  <c r="AT1196" i="3" s="1"/>
  <c r="BO1198" i="3"/>
  <c r="BQ1197" i="3"/>
  <c r="AF415" i="1"/>
  <c r="AE416" i="1"/>
  <c r="T415" i="1"/>
  <c r="U415" i="1" s="1"/>
  <c r="AR1199" i="3"/>
  <c r="AS1200" i="3"/>
  <c r="R417" i="1"/>
  <c r="S417" i="1" s="1"/>
  <c r="AS1196" i="1"/>
  <c r="AR1195" i="1"/>
  <c r="BD103" i="3" l="1"/>
  <c r="AW1196" i="3"/>
  <c r="BR1197" i="3"/>
  <c r="AU1197" i="3"/>
  <c r="AV1197" i="3" s="1"/>
  <c r="BO1199" i="3"/>
  <c r="BQ1198" i="3"/>
  <c r="AF416" i="1"/>
  <c r="AE417" i="1"/>
  <c r="T416" i="1"/>
  <c r="U416" i="1" s="1"/>
  <c r="AR1200" i="3"/>
  <c r="AS1201" i="3"/>
  <c r="R418" i="1"/>
  <c r="S418" i="1" s="1"/>
  <c r="AS1197" i="1"/>
  <c r="AR1196" i="1"/>
  <c r="BE103" i="3" l="1"/>
  <c r="AW1197" i="3"/>
  <c r="BR1198" i="3"/>
  <c r="AU1198" i="3"/>
  <c r="AT1197" i="3"/>
  <c r="BO1200" i="3"/>
  <c r="BQ1199" i="3"/>
  <c r="AF417" i="1"/>
  <c r="AE418" i="1"/>
  <c r="T417" i="1"/>
  <c r="U417" i="1" s="1"/>
  <c r="AR1201" i="3"/>
  <c r="AS1202" i="3"/>
  <c r="R419" i="1"/>
  <c r="S419" i="1" s="1"/>
  <c r="AS1198" i="1"/>
  <c r="AR1197" i="1"/>
  <c r="AV1198" i="3" l="1"/>
  <c r="AT1198" i="3"/>
  <c r="BR1199" i="3"/>
  <c r="AU1199" i="3"/>
  <c r="AV1199" i="3" s="1"/>
  <c r="BO1201" i="3"/>
  <c r="BQ1200" i="3"/>
  <c r="AF418" i="1"/>
  <c r="AE419" i="1"/>
  <c r="T418" i="1"/>
  <c r="U418" i="1" s="1"/>
  <c r="AR1202" i="3"/>
  <c r="AS1203" i="3"/>
  <c r="R420" i="1"/>
  <c r="S420" i="1" s="1"/>
  <c r="AS1199" i="1"/>
  <c r="AR1198" i="1"/>
  <c r="BG103" i="3" l="1"/>
  <c r="AW1199" i="3"/>
  <c r="BR1200" i="3"/>
  <c r="AU1200" i="3"/>
  <c r="AT1199" i="3"/>
  <c r="BF103" i="3"/>
  <c r="AW1198" i="3"/>
  <c r="BO1202" i="3"/>
  <c r="BQ1201" i="3"/>
  <c r="AF419" i="1"/>
  <c r="AE420" i="1"/>
  <c r="T419" i="1"/>
  <c r="U419" i="1" s="1"/>
  <c r="AR1203" i="3"/>
  <c r="AS1204" i="3"/>
  <c r="R421" i="1"/>
  <c r="S421" i="1" s="1"/>
  <c r="AS1200" i="1"/>
  <c r="AR1199" i="1"/>
  <c r="AV1200" i="3" l="1"/>
  <c r="AT1200" i="3"/>
  <c r="BR1201" i="3"/>
  <c r="AU1201" i="3"/>
  <c r="AV1201" i="3" s="1"/>
  <c r="BQ1202" i="3"/>
  <c r="BO1203" i="3"/>
  <c r="AF420" i="1"/>
  <c r="AE421" i="1"/>
  <c r="T420" i="1"/>
  <c r="U420" i="1" s="1"/>
  <c r="AR1204" i="3"/>
  <c r="AS1205" i="3"/>
  <c r="R422" i="1"/>
  <c r="S422" i="1" s="1"/>
  <c r="AS1201" i="1"/>
  <c r="AR1200" i="1"/>
  <c r="BI103" i="3" l="1"/>
  <c r="AW1201" i="3"/>
  <c r="BR1202" i="3"/>
  <c r="AU1202" i="3"/>
  <c r="AV1202" i="3" s="1"/>
  <c r="AT1201" i="3"/>
  <c r="AT1202" i="3" s="1"/>
  <c r="BH103" i="3"/>
  <c r="AW1200" i="3"/>
  <c r="BO1204" i="3"/>
  <c r="BQ1203" i="3"/>
  <c r="AF421" i="1"/>
  <c r="AE422" i="1"/>
  <c r="T421" i="1"/>
  <c r="U421" i="1" s="1"/>
  <c r="AR1205" i="3"/>
  <c r="AS1206" i="3"/>
  <c r="R423" i="1"/>
  <c r="S423" i="1" s="1"/>
  <c r="AS1202" i="1"/>
  <c r="AR1201" i="1"/>
  <c r="BJ103" i="3" l="1"/>
  <c r="AW1202" i="3"/>
  <c r="BR1203" i="3"/>
  <c r="AU1203" i="3"/>
  <c r="AV1203" i="3" s="1"/>
  <c r="BQ1204" i="3"/>
  <c r="BO1205" i="3"/>
  <c r="AF422" i="1"/>
  <c r="AE423" i="1"/>
  <c r="T422" i="1"/>
  <c r="U422" i="1" s="1"/>
  <c r="AS1207" i="3"/>
  <c r="AR1206" i="3"/>
  <c r="R424" i="1"/>
  <c r="S424" i="1" s="1"/>
  <c r="AS1203" i="1"/>
  <c r="AR1202" i="1"/>
  <c r="BR1204" i="3" l="1"/>
  <c r="AU1204" i="3"/>
  <c r="BK103" i="3"/>
  <c r="AW1203" i="3"/>
  <c r="AT1203" i="3"/>
  <c r="BO1206" i="3"/>
  <c r="BQ1205" i="3"/>
  <c r="AF423" i="1"/>
  <c r="AE424" i="1"/>
  <c r="T423" i="1"/>
  <c r="U423" i="1" s="1"/>
  <c r="AR1207" i="3"/>
  <c r="AS1208" i="3"/>
  <c r="R425" i="1"/>
  <c r="S425" i="1" s="1"/>
  <c r="AS1204" i="1"/>
  <c r="AR1203" i="1"/>
  <c r="BR1205" i="3" l="1"/>
  <c r="AU1205" i="3"/>
  <c r="AV1205" i="3" s="1"/>
  <c r="BL103" i="3"/>
  <c r="BM103" i="3"/>
  <c r="AV1204" i="3"/>
  <c r="AT1204" i="3"/>
  <c r="AT1205" i="3" s="1"/>
  <c r="BO1207" i="3"/>
  <c r="BQ1206" i="3"/>
  <c r="AF424" i="1"/>
  <c r="AE425" i="1"/>
  <c r="T424" i="1"/>
  <c r="U424" i="1" s="1"/>
  <c r="AS1209" i="3"/>
  <c r="AR1208" i="3"/>
  <c r="R426" i="1"/>
  <c r="S426" i="1" s="1"/>
  <c r="AS1205" i="1"/>
  <c r="AR1204" i="1"/>
  <c r="AZ104" i="3" l="1"/>
  <c r="AW1204" i="3"/>
  <c r="BR1206" i="3"/>
  <c r="AU1206" i="3"/>
  <c r="AV1206" i="3" s="1"/>
  <c r="BA104" i="3"/>
  <c r="AW1205" i="3"/>
  <c r="BO1208" i="3"/>
  <c r="BQ1207" i="3"/>
  <c r="AF425" i="1"/>
  <c r="AE426" i="1"/>
  <c r="T425" i="1"/>
  <c r="U425" i="1" s="1"/>
  <c r="AR1209" i="3"/>
  <c r="AS1210" i="3"/>
  <c r="R427" i="1"/>
  <c r="S427" i="1" s="1"/>
  <c r="AS1206" i="1"/>
  <c r="AR1205" i="1"/>
  <c r="AT1206" i="3" l="1"/>
  <c r="BB104" i="3"/>
  <c r="AW1206" i="3"/>
  <c r="BR1207" i="3"/>
  <c r="AU1207" i="3"/>
  <c r="AV1207" i="3" s="1"/>
  <c r="BO1209" i="3"/>
  <c r="BQ1208" i="3"/>
  <c r="AF426" i="1"/>
  <c r="AE427" i="1"/>
  <c r="T426" i="1"/>
  <c r="U426" i="1" s="1"/>
  <c r="AR1210" i="3"/>
  <c r="AS1211" i="3"/>
  <c r="R428" i="1"/>
  <c r="S428" i="1" s="1"/>
  <c r="AS1207" i="1"/>
  <c r="AR1206" i="1"/>
  <c r="BR1208" i="3" l="1"/>
  <c r="AU1208" i="3"/>
  <c r="BC104" i="3"/>
  <c r="AW1207" i="3"/>
  <c r="AT1207" i="3"/>
  <c r="BO1210" i="3"/>
  <c r="BQ1209" i="3"/>
  <c r="AF427" i="1"/>
  <c r="AE428" i="1"/>
  <c r="T427" i="1"/>
  <c r="U427" i="1" s="1"/>
  <c r="AS1212" i="3"/>
  <c r="AR1211" i="3"/>
  <c r="R429" i="1"/>
  <c r="S429" i="1" s="1"/>
  <c r="AS1208" i="1"/>
  <c r="AR1207" i="1"/>
  <c r="BR1209" i="3" l="1"/>
  <c r="AU1209" i="3"/>
  <c r="AV1209" i="3" s="1"/>
  <c r="AT1208" i="3"/>
  <c r="AT1209" i="3" s="1"/>
  <c r="AV1208" i="3"/>
  <c r="BO1211" i="3"/>
  <c r="BQ1210" i="3"/>
  <c r="AF428" i="1"/>
  <c r="AE429" i="1"/>
  <c r="T428" i="1"/>
  <c r="U428" i="1" s="1"/>
  <c r="AR1212" i="3"/>
  <c r="AS1213" i="3"/>
  <c r="R430" i="1"/>
  <c r="S430" i="1" s="1"/>
  <c r="AS1209" i="1"/>
  <c r="AR1208" i="1"/>
  <c r="BD104" i="3" l="1"/>
  <c r="AW1208" i="3"/>
  <c r="BE104" i="3"/>
  <c r="AW1209" i="3"/>
  <c r="BR1210" i="3"/>
  <c r="AU1210" i="3"/>
  <c r="AV1210" i="3" s="1"/>
  <c r="BO1212" i="3"/>
  <c r="BQ1211" i="3"/>
  <c r="AF429" i="1"/>
  <c r="AE430" i="1"/>
  <c r="T429" i="1"/>
  <c r="U429" i="1" s="1"/>
  <c r="AR1213" i="3"/>
  <c r="AS1214" i="3"/>
  <c r="R431" i="1"/>
  <c r="S431" i="1" s="1"/>
  <c r="AS1210" i="1"/>
  <c r="AR1209" i="1"/>
  <c r="BF104" i="3" l="1"/>
  <c r="AW1210" i="3"/>
  <c r="AT1210" i="3"/>
  <c r="BR1211" i="3"/>
  <c r="AU1211" i="3"/>
  <c r="AV1211" i="3" s="1"/>
  <c r="BO1213" i="3"/>
  <c r="BQ1212" i="3"/>
  <c r="AF430" i="1"/>
  <c r="AE431" i="1"/>
  <c r="T430" i="1"/>
  <c r="U430" i="1" s="1"/>
  <c r="AR1214" i="3"/>
  <c r="AS1215" i="3"/>
  <c r="R432" i="1"/>
  <c r="S432" i="1" s="1"/>
  <c r="AS1211" i="1"/>
  <c r="AR1210" i="1"/>
  <c r="BG104" i="3" l="1"/>
  <c r="AW1211" i="3"/>
  <c r="AT1211" i="3"/>
  <c r="BR1212" i="3"/>
  <c r="AU1212" i="3"/>
  <c r="BO1214" i="3"/>
  <c r="BQ1213" i="3"/>
  <c r="AF431" i="1"/>
  <c r="AE432" i="1"/>
  <c r="T431" i="1"/>
  <c r="U431" i="1" s="1"/>
  <c r="AR1215" i="3"/>
  <c r="AS1216" i="3"/>
  <c r="R433" i="1"/>
  <c r="S433" i="1" s="1"/>
  <c r="AS1212" i="1"/>
  <c r="AR1211" i="1"/>
  <c r="BR1213" i="3" l="1"/>
  <c r="AU1213" i="3"/>
  <c r="AV1213" i="3" s="1"/>
  <c r="AT1212" i="3"/>
  <c r="AT1213" i="3" s="1"/>
  <c r="AV1212" i="3"/>
  <c r="BQ1214" i="3"/>
  <c r="BO1215" i="3"/>
  <c r="AF432" i="1"/>
  <c r="AE433" i="1"/>
  <c r="T432" i="1"/>
  <c r="U432" i="1" s="1"/>
  <c r="AS1217" i="3"/>
  <c r="AR1216" i="3"/>
  <c r="R434" i="1"/>
  <c r="S434" i="1" s="1"/>
  <c r="AS1213" i="1"/>
  <c r="AR1212" i="1"/>
  <c r="BR1214" i="3" l="1"/>
  <c r="AU1214" i="3"/>
  <c r="AV1214" i="3" s="1"/>
  <c r="BH104" i="3"/>
  <c r="AW1212" i="3"/>
  <c r="BI104" i="3"/>
  <c r="AW1213" i="3"/>
  <c r="BO1216" i="3"/>
  <c r="BQ1215" i="3"/>
  <c r="AF433" i="1"/>
  <c r="AE434" i="1"/>
  <c r="T433" i="1"/>
  <c r="U433" i="1" s="1"/>
  <c r="AR1217" i="3"/>
  <c r="AS1218" i="3"/>
  <c r="R435" i="1"/>
  <c r="S435" i="1" s="1"/>
  <c r="AS1214" i="1"/>
  <c r="AR1213" i="1"/>
  <c r="AT1214" i="3" l="1"/>
  <c r="BJ104" i="3"/>
  <c r="AW1214" i="3"/>
  <c r="BR1215" i="3"/>
  <c r="AU1215" i="3"/>
  <c r="AV1215" i="3" s="1"/>
  <c r="BO1217" i="3"/>
  <c r="BQ1216" i="3"/>
  <c r="AF434" i="1"/>
  <c r="AE435" i="1"/>
  <c r="T434" i="1"/>
  <c r="U434" i="1" s="1"/>
  <c r="AS1219" i="3"/>
  <c r="AR1218" i="3"/>
  <c r="R436" i="1"/>
  <c r="S436" i="1" s="1"/>
  <c r="AS1215" i="1"/>
  <c r="AR1214" i="1"/>
  <c r="BK104" i="3" l="1"/>
  <c r="BM104" i="3" s="1"/>
  <c r="AW1215" i="3"/>
  <c r="BR1216" i="3"/>
  <c r="AU1216" i="3"/>
  <c r="AT1215" i="3"/>
  <c r="BO1218" i="3"/>
  <c r="BQ1217" i="3"/>
  <c r="AF435" i="1"/>
  <c r="AE436" i="1"/>
  <c r="T435" i="1"/>
  <c r="U435" i="1" s="1"/>
  <c r="AR1219" i="3"/>
  <c r="AS1220" i="3"/>
  <c r="R437" i="1"/>
  <c r="S437" i="1" s="1"/>
  <c r="AS1216" i="1"/>
  <c r="AR1215" i="1"/>
  <c r="BL104" i="3" l="1"/>
  <c r="AT1216" i="3"/>
  <c r="AV1216" i="3"/>
  <c r="BR1217" i="3"/>
  <c r="AU1217" i="3"/>
  <c r="AV1217" i="3" s="1"/>
  <c r="BO1219" i="3"/>
  <c r="BQ1218" i="3"/>
  <c r="AF436" i="1"/>
  <c r="AE437" i="1"/>
  <c r="T436" i="1"/>
  <c r="U436" i="1" s="1"/>
  <c r="AR1220" i="3"/>
  <c r="AS1221" i="3"/>
  <c r="R438" i="1"/>
  <c r="S438" i="1" s="1"/>
  <c r="AS1217" i="1"/>
  <c r="AR1216" i="1"/>
  <c r="BR1218" i="3" l="1"/>
  <c r="AU1218" i="3"/>
  <c r="AV1218" i="3" s="1"/>
  <c r="BA105" i="3"/>
  <c r="AW1217" i="3"/>
  <c r="AZ105" i="3"/>
  <c r="AW1216" i="3"/>
  <c r="AT1217" i="3"/>
  <c r="AT1218" i="3" s="1"/>
  <c r="BO1220" i="3"/>
  <c r="BQ1219" i="3"/>
  <c r="AF437" i="1"/>
  <c r="AE438" i="1"/>
  <c r="T437" i="1"/>
  <c r="U437" i="1" s="1"/>
  <c r="AR1221" i="3"/>
  <c r="AS1222" i="3"/>
  <c r="R439" i="1"/>
  <c r="S439" i="1" s="1"/>
  <c r="AS1218" i="1"/>
  <c r="AR1217" i="1"/>
  <c r="BB105" i="3" l="1"/>
  <c r="AW1218" i="3"/>
  <c r="BR1219" i="3"/>
  <c r="AU1219" i="3"/>
  <c r="AV1219" i="3" s="1"/>
  <c r="BO1221" i="3"/>
  <c r="BQ1220" i="3"/>
  <c r="AF438" i="1"/>
  <c r="AE439" i="1"/>
  <c r="T438" i="1"/>
  <c r="U438" i="1" s="1"/>
  <c r="AR1222" i="3"/>
  <c r="AS1223" i="3"/>
  <c r="R440" i="1"/>
  <c r="S440" i="1" s="1"/>
  <c r="AS1219" i="1"/>
  <c r="AR1218" i="1"/>
  <c r="BR1220" i="3" l="1"/>
  <c r="AU1220" i="3"/>
  <c r="BC105" i="3"/>
  <c r="AW1219" i="3"/>
  <c r="AT1219" i="3"/>
  <c r="BO1222" i="3"/>
  <c r="BQ1221" i="3"/>
  <c r="AF439" i="1"/>
  <c r="AE440" i="1"/>
  <c r="T439" i="1"/>
  <c r="U439" i="1" s="1"/>
  <c r="AS1224" i="3"/>
  <c r="AR1223" i="3"/>
  <c r="R441" i="1"/>
  <c r="S441" i="1" s="1"/>
  <c r="AS1220" i="1"/>
  <c r="AR1219" i="1"/>
  <c r="BR1221" i="3" l="1"/>
  <c r="AU1221" i="3"/>
  <c r="AV1221" i="3" s="1"/>
  <c r="AV1220" i="3"/>
  <c r="AT1220" i="3"/>
  <c r="AT1221" i="3" s="1"/>
  <c r="BO1223" i="3"/>
  <c r="BQ1222" i="3"/>
  <c r="AF440" i="1"/>
  <c r="AE441" i="1"/>
  <c r="T440" i="1"/>
  <c r="U440" i="1" s="1"/>
  <c r="AR1224" i="3"/>
  <c r="AS1225" i="3"/>
  <c r="R442" i="1"/>
  <c r="S442" i="1" s="1"/>
  <c r="AS1221" i="1"/>
  <c r="AR1220" i="1"/>
  <c r="BR1222" i="3" l="1"/>
  <c r="AU1222" i="3"/>
  <c r="BD105" i="3"/>
  <c r="AW1220" i="3"/>
  <c r="BE105" i="3"/>
  <c r="AW1221" i="3"/>
  <c r="BO1224" i="3"/>
  <c r="BQ1223" i="3"/>
  <c r="AF441" i="1"/>
  <c r="AE442" i="1"/>
  <c r="T441" i="1"/>
  <c r="U441" i="1" s="1"/>
  <c r="AR1225" i="3"/>
  <c r="AS1226" i="3"/>
  <c r="R443" i="1"/>
  <c r="S443" i="1" s="1"/>
  <c r="AS1222" i="1"/>
  <c r="AR1221" i="1"/>
  <c r="BR1223" i="3" l="1"/>
  <c r="AU1223" i="3"/>
  <c r="AV1223" i="3" s="1"/>
  <c r="AV1222" i="3"/>
  <c r="AT1222" i="3"/>
  <c r="AT1223" i="3" s="1"/>
  <c r="BO1225" i="3"/>
  <c r="BQ1224" i="3"/>
  <c r="AF442" i="1"/>
  <c r="AE443" i="1"/>
  <c r="T442" i="1"/>
  <c r="U442" i="1" s="1"/>
  <c r="AS1227" i="3"/>
  <c r="AR1226" i="3"/>
  <c r="R444" i="1"/>
  <c r="S444" i="1" s="1"/>
  <c r="AS1223" i="1"/>
  <c r="AR1222" i="1"/>
  <c r="BF105" i="3" l="1"/>
  <c r="AW1222" i="3"/>
  <c r="BR1224" i="3"/>
  <c r="AU1224" i="3"/>
  <c r="BG105" i="3"/>
  <c r="AW1223" i="3"/>
  <c r="BO1226" i="3"/>
  <c r="BQ1225" i="3"/>
  <c r="AF443" i="1"/>
  <c r="AE444" i="1"/>
  <c r="T443" i="1"/>
  <c r="U443" i="1" s="1"/>
  <c r="AR1227" i="3"/>
  <c r="AS1228" i="3"/>
  <c r="R445" i="1"/>
  <c r="S445" i="1" s="1"/>
  <c r="AS1224" i="1"/>
  <c r="AR1223" i="1"/>
  <c r="AV1224" i="3" l="1"/>
  <c r="AT1224" i="3"/>
  <c r="BR1225" i="3"/>
  <c r="AU1225" i="3"/>
  <c r="AV1225" i="3" s="1"/>
  <c r="BO1227" i="3"/>
  <c r="BQ1226" i="3"/>
  <c r="AF444" i="1"/>
  <c r="AE445" i="1"/>
  <c r="T444" i="1"/>
  <c r="U444" i="1" s="1"/>
  <c r="AS1229" i="3"/>
  <c r="AR1228" i="3"/>
  <c r="R446" i="1"/>
  <c r="S446" i="1" s="1"/>
  <c r="AS1225" i="1"/>
  <c r="AR1224" i="1"/>
  <c r="BR1226" i="3" l="1"/>
  <c r="AU1226" i="3"/>
  <c r="BI105" i="3"/>
  <c r="AW1225" i="3"/>
  <c r="AT1225" i="3"/>
  <c r="BH105" i="3"/>
  <c r="AW1224" i="3"/>
  <c r="BO1228" i="3"/>
  <c r="BQ1227" i="3"/>
  <c r="AF445" i="1"/>
  <c r="AE446" i="1"/>
  <c r="T445" i="1"/>
  <c r="U445" i="1" s="1"/>
  <c r="AR1229" i="3"/>
  <c r="AS1230" i="3"/>
  <c r="R447" i="1"/>
  <c r="S447" i="1" s="1"/>
  <c r="AS1226" i="1"/>
  <c r="AR1225" i="1"/>
  <c r="AT1226" i="3" l="1"/>
  <c r="AV1226" i="3"/>
  <c r="BR1227" i="3"/>
  <c r="AU1227" i="3"/>
  <c r="AV1227" i="3" s="1"/>
  <c r="BO1229" i="3"/>
  <c r="BQ1228" i="3"/>
  <c r="AF446" i="1"/>
  <c r="AE447" i="1"/>
  <c r="T446" i="1"/>
  <c r="U446" i="1" s="1"/>
  <c r="AR1230" i="3"/>
  <c r="AS1231" i="3"/>
  <c r="R448" i="1"/>
  <c r="S448" i="1" s="1"/>
  <c r="AS1227" i="1"/>
  <c r="AR1226" i="1"/>
  <c r="BR1228" i="3" l="1"/>
  <c r="AU1228" i="3"/>
  <c r="BK105" i="3"/>
  <c r="AW1227" i="3"/>
  <c r="BJ105" i="3"/>
  <c r="AW1226" i="3"/>
  <c r="AT1227" i="3"/>
  <c r="BO1230" i="3"/>
  <c r="BQ1229" i="3"/>
  <c r="AF447" i="1"/>
  <c r="AE448" i="1"/>
  <c r="T447" i="1"/>
  <c r="U447" i="1" s="1"/>
  <c r="AR1231" i="3"/>
  <c r="AS1232" i="3"/>
  <c r="R449" i="1"/>
  <c r="S449" i="1" s="1"/>
  <c r="AS1228" i="1"/>
  <c r="AR1227" i="1"/>
  <c r="BL105" i="3" l="1"/>
  <c r="BM105" i="3"/>
  <c r="AT1228" i="3"/>
  <c r="AV1228" i="3"/>
  <c r="BR1229" i="3"/>
  <c r="AU1229" i="3"/>
  <c r="AV1229" i="3" s="1"/>
  <c r="BO1231" i="3"/>
  <c r="BQ1230" i="3"/>
  <c r="AF448" i="1"/>
  <c r="AE449" i="1"/>
  <c r="T448" i="1"/>
  <c r="U448" i="1" s="1"/>
  <c r="AR1232" i="3"/>
  <c r="AS1233" i="3"/>
  <c r="R450" i="1"/>
  <c r="S450" i="1" s="1"/>
  <c r="AS1229" i="1"/>
  <c r="AR1228" i="1"/>
  <c r="BR1230" i="3" l="1"/>
  <c r="AU1230" i="3"/>
  <c r="BA106" i="3"/>
  <c r="AW1229" i="3"/>
  <c r="AZ106" i="3"/>
  <c r="AW1228" i="3"/>
  <c r="AT1229" i="3"/>
  <c r="BO1232" i="3"/>
  <c r="BQ1231" i="3"/>
  <c r="AF449" i="1"/>
  <c r="AE450" i="1"/>
  <c r="T449" i="1"/>
  <c r="U449" i="1" s="1"/>
  <c r="AR1233" i="3"/>
  <c r="AS1234" i="3"/>
  <c r="R451" i="1"/>
  <c r="S451" i="1" s="1"/>
  <c r="AS1230" i="1"/>
  <c r="AR1229" i="1"/>
  <c r="AT1230" i="3" l="1"/>
  <c r="AV1230" i="3"/>
  <c r="BR1231" i="3"/>
  <c r="AU1231" i="3"/>
  <c r="AV1231" i="3" s="1"/>
  <c r="BO1233" i="3"/>
  <c r="BQ1232" i="3"/>
  <c r="AF450" i="1"/>
  <c r="AE451" i="1"/>
  <c r="T450" i="1"/>
  <c r="U450" i="1" s="1"/>
  <c r="AR1234" i="3"/>
  <c r="AS1235" i="3"/>
  <c r="R452" i="1"/>
  <c r="S452" i="1" s="1"/>
  <c r="AS1231" i="1"/>
  <c r="AR1230" i="1"/>
  <c r="BR1232" i="3" l="1"/>
  <c r="AU1232" i="3"/>
  <c r="BC106" i="3"/>
  <c r="AW1231" i="3"/>
  <c r="BB106" i="3"/>
  <c r="AW1230" i="3"/>
  <c r="AT1231" i="3"/>
  <c r="BO1234" i="3"/>
  <c r="BQ1233" i="3"/>
  <c r="AF451" i="1"/>
  <c r="AE452" i="1"/>
  <c r="T451" i="1"/>
  <c r="U451" i="1" s="1"/>
  <c r="AR1235" i="3"/>
  <c r="AS1236" i="3"/>
  <c r="R453" i="1"/>
  <c r="S453" i="1" s="1"/>
  <c r="AS1232" i="1"/>
  <c r="AR1231" i="1"/>
  <c r="AT1232" i="3" l="1"/>
  <c r="AV1232" i="3"/>
  <c r="BR1233" i="3"/>
  <c r="AU1233" i="3"/>
  <c r="AV1233" i="3" s="1"/>
  <c r="BO1235" i="3"/>
  <c r="BQ1234" i="3"/>
  <c r="AF452" i="1"/>
  <c r="AE453" i="1"/>
  <c r="T452" i="1"/>
  <c r="U452" i="1" s="1"/>
  <c r="AS1237" i="3"/>
  <c r="AR1236" i="3"/>
  <c r="R454" i="1"/>
  <c r="S454" i="1" s="1"/>
  <c r="AS1233" i="1"/>
  <c r="AR1232" i="1"/>
  <c r="BE106" i="3" l="1"/>
  <c r="AW1233" i="3"/>
  <c r="BD106" i="3"/>
  <c r="AW1232" i="3"/>
  <c r="BR1234" i="3"/>
  <c r="AU1234" i="3"/>
  <c r="AV1234" i="3" s="1"/>
  <c r="AT1233" i="3"/>
  <c r="BO1236" i="3"/>
  <c r="BQ1235" i="3"/>
  <c r="AF453" i="1"/>
  <c r="AE454" i="1"/>
  <c r="T453" i="1"/>
  <c r="U453" i="1" s="1"/>
  <c r="AR1237" i="3"/>
  <c r="AS1238" i="3"/>
  <c r="R455" i="1"/>
  <c r="S455" i="1" s="1"/>
  <c r="AS1234" i="1"/>
  <c r="AR1233" i="1"/>
  <c r="AT1234" i="3" l="1"/>
  <c r="BF106" i="3"/>
  <c r="AW1234" i="3"/>
  <c r="BR1235" i="3"/>
  <c r="AU1235" i="3"/>
  <c r="AV1235" i="3" s="1"/>
  <c r="BO1237" i="3"/>
  <c r="BQ1236" i="3"/>
  <c r="AF454" i="1"/>
  <c r="AE455" i="1"/>
  <c r="T454" i="1"/>
  <c r="U454" i="1" s="1"/>
  <c r="AS1239" i="3"/>
  <c r="AR1238" i="3"/>
  <c r="R456" i="1"/>
  <c r="S456" i="1" s="1"/>
  <c r="AS1235" i="1"/>
  <c r="AR1234" i="1"/>
  <c r="BG106" i="3" l="1"/>
  <c r="AW1235" i="3"/>
  <c r="BR1236" i="3"/>
  <c r="AU1236" i="3"/>
  <c r="AT1235" i="3"/>
  <c r="BO1238" i="3"/>
  <c r="BQ1237" i="3"/>
  <c r="AF455" i="1"/>
  <c r="AE456" i="1"/>
  <c r="T455" i="1"/>
  <c r="U455" i="1" s="1"/>
  <c r="AR1239" i="3"/>
  <c r="AS1240" i="3"/>
  <c r="R457" i="1"/>
  <c r="S457" i="1" s="1"/>
  <c r="AS1236" i="1"/>
  <c r="AR1235" i="1"/>
  <c r="BR1237" i="3" l="1"/>
  <c r="AU1237" i="3"/>
  <c r="AV1237" i="3" s="1"/>
  <c r="AT1236" i="3"/>
  <c r="AT1237" i="3" s="1"/>
  <c r="AV1236" i="3"/>
  <c r="BO1239" i="3"/>
  <c r="BQ1238" i="3"/>
  <c r="AF456" i="1"/>
  <c r="AE457" i="1"/>
  <c r="T456" i="1"/>
  <c r="U456" i="1" s="1"/>
  <c r="AR1240" i="3"/>
  <c r="AS1241" i="3"/>
  <c r="R458" i="1"/>
  <c r="S458" i="1" s="1"/>
  <c r="AS1237" i="1"/>
  <c r="AR1236" i="1"/>
  <c r="BR1238" i="3" l="1"/>
  <c r="AU1238" i="3"/>
  <c r="AV1238" i="3" s="1"/>
  <c r="AT1238" i="3"/>
  <c r="BI106" i="3"/>
  <c r="AW1237" i="3"/>
  <c r="BH106" i="3"/>
  <c r="AW1236" i="3"/>
  <c r="BO1240" i="3"/>
  <c r="BQ1239" i="3"/>
  <c r="AF457" i="1"/>
  <c r="AE458" i="1"/>
  <c r="T457" i="1"/>
  <c r="U457" i="1" s="1"/>
  <c r="AR1241" i="3"/>
  <c r="AS1242" i="3"/>
  <c r="R459" i="1"/>
  <c r="S459" i="1" s="1"/>
  <c r="AS1238" i="1"/>
  <c r="AR1237" i="1"/>
  <c r="BJ106" i="3" l="1"/>
  <c r="AW1238" i="3"/>
  <c r="BR1239" i="3"/>
  <c r="AU1239" i="3"/>
  <c r="AV1239" i="3" s="1"/>
  <c r="BO1241" i="3"/>
  <c r="BQ1240" i="3"/>
  <c r="AF458" i="1"/>
  <c r="AE459" i="1"/>
  <c r="T458" i="1"/>
  <c r="U458" i="1" s="1"/>
  <c r="AR1242" i="3"/>
  <c r="AS1243" i="3"/>
  <c r="R460" i="1"/>
  <c r="S460" i="1" s="1"/>
  <c r="AS1239" i="1"/>
  <c r="AR1238" i="1"/>
  <c r="BK106" i="3" l="1"/>
  <c r="AW1239" i="3"/>
  <c r="AT1239" i="3"/>
  <c r="BR1240" i="3"/>
  <c r="AU1240" i="3"/>
  <c r="BO1242" i="3"/>
  <c r="BQ1241" i="3"/>
  <c r="AF459" i="1"/>
  <c r="AE460" i="1"/>
  <c r="T459" i="1"/>
  <c r="U459" i="1" s="1"/>
  <c r="AR1243" i="3"/>
  <c r="AS1244" i="3"/>
  <c r="R461" i="1"/>
  <c r="S461" i="1" s="1"/>
  <c r="AS1240" i="1"/>
  <c r="AR1239" i="1"/>
  <c r="BR1241" i="3" l="1"/>
  <c r="AU1241" i="3"/>
  <c r="AV1241" i="3" s="1"/>
  <c r="AV1240" i="3"/>
  <c r="AT1240" i="3"/>
  <c r="AT1241" i="3" s="1"/>
  <c r="BL106" i="3"/>
  <c r="BM106" i="3"/>
  <c r="BO1243" i="3"/>
  <c r="BQ1242" i="3"/>
  <c r="AF460" i="1"/>
  <c r="AE461" i="1"/>
  <c r="T460" i="1"/>
  <c r="U460" i="1" s="1"/>
  <c r="AS1245" i="3"/>
  <c r="AR1244" i="3"/>
  <c r="R462" i="1"/>
  <c r="S462" i="1" s="1"/>
  <c r="AS1241" i="1"/>
  <c r="AR1240" i="1"/>
  <c r="BR1242" i="3" l="1"/>
  <c r="AU1242" i="3"/>
  <c r="AZ107" i="3"/>
  <c r="AW1240" i="3"/>
  <c r="BA107" i="3"/>
  <c r="AW1241" i="3"/>
  <c r="BO1244" i="3"/>
  <c r="BQ1243" i="3"/>
  <c r="AF461" i="1"/>
  <c r="AE462" i="1"/>
  <c r="T461" i="1"/>
  <c r="U461" i="1" s="1"/>
  <c r="AR1245" i="3"/>
  <c r="AS1246" i="3"/>
  <c r="R463" i="1"/>
  <c r="S463" i="1" s="1"/>
  <c r="AS1242" i="1"/>
  <c r="AR1241" i="1"/>
  <c r="BR1243" i="3" l="1"/>
  <c r="AU1243" i="3"/>
  <c r="AV1243" i="3" s="1"/>
  <c r="AT1242" i="3"/>
  <c r="AT1243" i="3" s="1"/>
  <c r="AV1242" i="3"/>
  <c r="BQ1244" i="3"/>
  <c r="BO1245" i="3"/>
  <c r="AF462" i="1"/>
  <c r="AE463" i="1"/>
  <c r="T462" i="1"/>
  <c r="U462" i="1" s="1"/>
  <c r="AS1247" i="3"/>
  <c r="AR1246" i="3"/>
  <c r="R464" i="1"/>
  <c r="S464" i="1" s="1"/>
  <c r="AS1243" i="1"/>
  <c r="AR1242" i="1"/>
  <c r="BR1244" i="3" l="1"/>
  <c r="AU1244" i="3"/>
  <c r="AV1244" i="3" s="1"/>
  <c r="BB107" i="3"/>
  <c r="AW1242" i="3"/>
  <c r="BC107" i="3"/>
  <c r="AW1243" i="3"/>
  <c r="AT1244" i="3"/>
  <c r="BO1246" i="3"/>
  <c r="BQ1245" i="3"/>
  <c r="AF463" i="1"/>
  <c r="AE464" i="1"/>
  <c r="T463" i="1"/>
  <c r="U463" i="1" s="1"/>
  <c r="AR1247" i="3"/>
  <c r="AS1248" i="3"/>
  <c r="R465" i="1"/>
  <c r="S465" i="1" s="1"/>
  <c r="AS1244" i="1"/>
  <c r="AR1243" i="1"/>
  <c r="BD107" i="3" l="1"/>
  <c r="AW1244" i="3"/>
  <c r="BR1245" i="3"/>
  <c r="AU1245" i="3"/>
  <c r="AV1245" i="3" s="1"/>
  <c r="BO1247" i="3"/>
  <c r="BQ1246" i="3"/>
  <c r="AF464" i="1"/>
  <c r="AE465" i="1"/>
  <c r="T464" i="1"/>
  <c r="U464" i="1" s="1"/>
  <c r="AR1248" i="3"/>
  <c r="AS1249" i="3"/>
  <c r="R466" i="1"/>
  <c r="S466" i="1" s="1"/>
  <c r="AS1245" i="1"/>
  <c r="AR1244" i="1"/>
  <c r="BR1246" i="3" l="1"/>
  <c r="AU1246" i="3"/>
  <c r="BE107" i="3"/>
  <c r="AW1245" i="3"/>
  <c r="AT1245" i="3"/>
  <c r="BO1248" i="3"/>
  <c r="BQ1247" i="3"/>
  <c r="AF465" i="1"/>
  <c r="AE466" i="1"/>
  <c r="T465" i="1"/>
  <c r="U465" i="1" s="1"/>
  <c r="AR1249" i="3"/>
  <c r="AS1250" i="3"/>
  <c r="R467" i="1"/>
  <c r="S467" i="1" s="1"/>
  <c r="AS1246" i="1"/>
  <c r="AR1245" i="1"/>
  <c r="BR1247" i="3" l="1"/>
  <c r="AU1247" i="3"/>
  <c r="AV1247" i="3" s="1"/>
  <c r="AT1246" i="3"/>
  <c r="AT1247" i="3" s="1"/>
  <c r="AV1246" i="3"/>
  <c r="BO1249" i="3"/>
  <c r="BQ1248" i="3"/>
  <c r="AF466" i="1"/>
  <c r="AE467" i="1"/>
  <c r="T466" i="1"/>
  <c r="U466" i="1" s="1"/>
  <c r="AR1250" i="3"/>
  <c r="AS1251" i="3"/>
  <c r="R468" i="1"/>
  <c r="S468" i="1" s="1"/>
  <c r="AS1247" i="1"/>
  <c r="AR1246" i="1"/>
  <c r="BR1248" i="3" l="1"/>
  <c r="AU1248" i="3"/>
  <c r="BF107" i="3"/>
  <c r="AW1246" i="3"/>
  <c r="BG107" i="3"/>
  <c r="AW1247" i="3"/>
  <c r="BQ1249" i="3"/>
  <c r="BO1250" i="3"/>
  <c r="AF467" i="1"/>
  <c r="AE468" i="1"/>
  <c r="T467" i="1"/>
  <c r="U467" i="1" s="1"/>
  <c r="AR1251" i="3"/>
  <c r="AS1252" i="3"/>
  <c r="R469" i="1"/>
  <c r="S469" i="1" s="1"/>
  <c r="AS1248" i="1"/>
  <c r="AR1247" i="1"/>
  <c r="BR1249" i="3" l="1"/>
  <c r="AU1249" i="3"/>
  <c r="AV1249" i="3" s="1"/>
  <c r="AT1248" i="3"/>
  <c r="AT1249" i="3" s="1"/>
  <c r="AV1248" i="3"/>
  <c r="BO1251" i="3"/>
  <c r="BQ1250" i="3"/>
  <c r="AF468" i="1"/>
  <c r="AE469" i="1"/>
  <c r="T468" i="1"/>
  <c r="U468" i="1" s="1"/>
  <c r="AS1253" i="3"/>
  <c r="AR1252" i="3"/>
  <c r="R470" i="1"/>
  <c r="S470" i="1" s="1"/>
  <c r="AS1249" i="1"/>
  <c r="AR1248" i="1"/>
  <c r="BR1250" i="3" l="1"/>
  <c r="AU1250" i="3"/>
  <c r="AV1250" i="3" s="1"/>
  <c r="BH107" i="3"/>
  <c r="AW1248" i="3"/>
  <c r="AT1250" i="3"/>
  <c r="BI107" i="3"/>
  <c r="AW1249" i="3"/>
  <c r="BO1252" i="3"/>
  <c r="BQ1251" i="3"/>
  <c r="AF469" i="1"/>
  <c r="AE470" i="1"/>
  <c r="T469" i="1"/>
  <c r="U469" i="1" s="1"/>
  <c r="AR1253" i="3"/>
  <c r="AS1254" i="3"/>
  <c r="R471" i="1"/>
  <c r="S471" i="1" s="1"/>
  <c r="AS1250" i="1"/>
  <c r="AR1249" i="1"/>
  <c r="AT1251" i="3" l="1"/>
  <c r="BJ107" i="3"/>
  <c r="AW1250" i="3"/>
  <c r="BR1251" i="3"/>
  <c r="AU1251" i="3"/>
  <c r="AV1251" i="3" s="1"/>
  <c r="BO1253" i="3"/>
  <c r="BQ1252" i="3"/>
  <c r="AF470" i="1"/>
  <c r="AE471" i="1"/>
  <c r="T470" i="1"/>
  <c r="U470" i="1" s="1"/>
  <c r="AS1255" i="3"/>
  <c r="AR1254" i="3"/>
  <c r="R472" i="1"/>
  <c r="S472" i="1" s="1"/>
  <c r="AS1251" i="1"/>
  <c r="AR1250" i="1"/>
  <c r="BR1252" i="3" l="1"/>
  <c r="AU1252" i="3"/>
  <c r="BK107" i="3"/>
  <c r="BM107" i="3" s="1"/>
  <c r="AW1251" i="3"/>
  <c r="BO1254" i="3"/>
  <c r="BQ1253" i="3"/>
  <c r="AF471" i="1"/>
  <c r="AE472" i="1"/>
  <c r="T471" i="1"/>
  <c r="U471" i="1" s="1"/>
  <c r="AR1255" i="3"/>
  <c r="AS1256" i="3"/>
  <c r="R473" i="1"/>
  <c r="S473" i="1" s="1"/>
  <c r="AS1252" i="1"/>
  <c r="AR1251" i="1"/>
  <c r="BL107" i="3" l="1"/>
  <c r="BR1253" i="3"/>
  <c r="AU1253" i="3"/>
  <c r="AV1253" i="3" s="1"/>
  <c r="AT1252" i="3"/>
  <c r="AT1253" i="3" s="1"/>
  <c r="AV1252" i="3"/>
  <c r="BO1255" i="3"/>
  <c r="BQ1254" i="3"/>
  <c r="AF472" i="1"/>
  <c r="AE473" i="1"/>
  <c r="T472" i="1"/>
  <c r="U472" i="1" s="1"/>
  <c r="AR1256" i="3"/>
  <c r="AS1257" i="3"/>
  <c r="R474" i="1"/>
  <c r="S474" i="1" s="1"/>
  <c r="AS1253" i="1"/>
  <c r="AR1252" i="1"/>
  <c r="BR1254" i="3" l="1"/>
  <c r="AU1254" i="3"/>
  <c r="AV1254" i="3" s="1"/>
  <c r="AZ108" i="3"/>
  <c r="AW1252" i="3"/>
  <c r="AT1254" i="3"/>
  <c r="BA108" i="3"/>
  <c r="AW1253" i="3"/>
  <c r="BO1256" i="3"/>
  <c r="BQ1255" i="3"/>
  <c r="AF473" i="1"/>
  <c r="AE474" i="1"/>
  <c r="T473" i="1"/>
  <c r="U473" i="1" s="1"/>
  <c r="AR1257" i="3"/>
  <c r="AS1258" i="3"/>
  <c r="R475" i="1"/>
  <c r="S475" i="1" s="1"/>
  <c r="AS1254" i="1"/>
  <c r="AR1253" i="1"/>
  <c r="BB108" i="3" l="1"/>
  <c r="AW1254" i="3"/>
  <c r="BR1255" i="3"/>
  <c r="AU1255" i="3"/>
  <c r="AV1255" i="3" s="1"/>
  <c r="BO1257" i="3"/>
  <c r="BQ1256" i="3"/>
  <c r="AF474" i="1"/>
  <c r="AE475" i="1"/>
  <c r="T474" i="1"/>
  <c r="U474" i="1" s="1"/>
  <c r="AR1258" i="3"/>
  <c r="AS1259" i="3"/>
  <c r="R476" i="1"/>
  <c r="S476" i="1" s="1"/>
  <c r="AS1255" i="1"/>
  <c r="AR1254" i="1"/>
  <c r="BC108" i="3" l="1"/>
  <c r="AW1255" i="3"/>
  <c r="BR1256" i="3"/>
  <c r="AU1256" i="3"/>
  <c r="AT1255" i="3"/>
  <c r="BO1258" i="3"/>
  <c r="BQ1257" i="3"/>
  <c r="AF475" i="1"/>
  <c r="AE476" i="1"/>
  <c r="T475" i="1"/>
  <c r="U475" i="1" s="1"/>
  <c r="AR1259" i="3"/>
  <c r="AS1260" i="3"/>
  <c r="R477" i="1"/>
  <c r="S477" i="1" s="1"/>
  <c r="AS1256" i="1"/>
  <c r="AR1255" i="1"/>
  <c r="AV1256" i="3" l="1"/>
  <c r="AT1256" i="3"/>
  <c r="BR1257" i="3"/>
  <c r="AU1257" i="3"/>
  <c r="AV1257" i="3" s="1"/>
  <c r="BO1259" i="3"/>
  <c r="BQ1258" i="3"/>
  <c r="AF476" i="1"/>
  <c r="AE477" i="1"/>
  <c r="T476" i="1"/>
  <c r="U476" i="1" s="1"/>
  <c r="AS1261" i="3"/>
  <c r="AR1260" i="3"/>
  <c r="R478" i="1"/>
  <c r="S478" i="1" s="1"/>
  <c r="AS1257" i="1"/>
  <c r="AR1256" i="1"/>
  <c r="BR1258" i="3" l="1"/>
  <c r="AU1258" i="3"/>
  <c r="AT1257" i="3"/>
  <c r="BE108" i="3"/>
  <c r="AW1257" i="3"/>
  <c r="BD108" i="3"/>
  <c r="AW1256" i="3"/>
  <c r="BO1260" i="3"/>
  <c r="BQ1259" i="3"/>
  <c r="AF477" i="1"/>
  <c r="AE478" i="1"/>
  <c r="T477" i="1"/>
  <c r="U477" i="1" s="1"/>
  <c r="AR1261" i="3"/>
  <c r="AS1262" i="3"/>
  <c r="R479" i="1"/>
  <c r="S479" i="1" s="1"/>
  <c r="AS1258" i="1"/>
  <c r="AR1257" i="1"/>
  <c r="AT1258" i="3" l="1"/>
  <c r="AV1258" i="3"/>
  <c r="BR1259" i="3"/>
  <c r="AU1259" i="3"/>
  <c r="AV1259" i="3" s="1"/>
  <c r="BO1261" i="3"/>
  <c r="BQ1260" i="3"/>
  <c r="AF478" i="1"/>
  <c r="AE479" i="1"/>
  <c r="T478" i="1"/>
  <c r="U478" i="1" s="1"/>
  <c r="AS1263" i="3"/>
  <c r="AR1262" i="3"/>
  <c r="R480" i="1"/>
  <c r="S480" i="1" s="1"/>
  <c r="AS1259" i="1"/>
  <c r="AR1258" i="1"/>
  <c r="AT1259" i="3" l="1"/>
  <c r="BG108" i="3"/>
  <c r="AW1259" i="3"/>
  <c r="BF108" i="3"/>
  <c r="AW1258" i="3"/>
  <c r="BR1260" i="3"/>
  <c r="AU1260" i="3"/>
  <c r="AV1260" i="3" s="1"/>
  <c r="BO1262" i="3"/>
  <c r="BQ1261" i="3"/>
  <c r="AF479" i="1"/>
  <c r="AE480" i="1"/>
  <c r="T479" i="1"/>
  <c r="U479" i="1" s="1"/>
  <c r="AR1263" i="3"/>
  <c r="AS1264" i="3"/>
  <c r="R481" i="1"/>
  <c r="S481" i="1" s="1"/>
  <c r="AS1260" i="1"/>
  <c r="AR1259" i="1"/>
  <c r="BH108" i="3" l="1"/>
  <c r="AW1260" i="3"/>
  <c r="BR1261" i="3"/>
  <c r="AU1261" i="3"/>
  <c r="AV1261" i="3" s="1"/>
  <c r="AT1260" i="3"/>
  <c r="AT1261" i="3" s="1"/>
  <c r="BO1263" i="3"/>
  <c r="BQ1262" i="3"/>
  <c r="AF480" i="1"/>
  <c r="AE481" i="1"/>
  <c r="T480" i="1"/>
  <c r="U480" i="1" s="1"/>
  <c r="AR1264" i="3"/>
  <c r="AS1265" i="3"/>
  <c r="R482" i="1"/>
  <c r="S482" i="1" s="1"/>
  <c r="AS1261" i="1"/>
  <c r="AR1260" i="1"/>
  <c r="BI108" i="3" l="1"/>
  <c r="AW1261" i="3"/>
  <c r="BR1262" i="3"/>
  <c r="AU1262" i="3"/>
  <c r="BO1264" i="3"/>
  <c r="BQ1263" i="3"/>
  <c r="AF481" i="1"/>
  <c r="AE482" i="1"/>
  <c r="T481" i="1"/>
  <c r="U481" i="1" s="1"/>
  <c r="AR1265" i="3"/>
  <c r="AS1266" i="3"/>
  <c r="R483" i="1"/>
  <c r="S483" i="1" s="1"/>
  <c r="AS1262" i="1"/>
  <c r="AR1261" i="1"/>
  <c r="AV1262" i="3" l="1"/>
  <c r="AT1262" i="3"/>
  <c r="BR1263" i="3"/>
  <c r="AU1263" i="3"/>
  <c r="AV1263" i="3" s="1"/>
  <c r="BO1265" i="3"/>
  <c r="BQ1264" i="3"/>
  <c r="AF482" i="1"/>
  <c r="AE483" i="1"/>
  <c r="T482" i="1"/>
  <c r="U482" i="1" s="1"/>
  <c r="AR1266" i="3"/>
  <c r="AS1267" i="3"/>
  <c r="R484" i="1"/>
  <c r="S484" i="1" s="1"/>
  <c r="AS1263" i="1"/>
  <c r="AR1262" i="1"/>
  <c r="BK108" i="3" l="1"/>
  <c r="AW1263" i="3"/>
  <c r="BR1264" i="3"/>
  <c r="AU1264" i="3"/>
  <c r="AT1263" i="3"/>
  <c r="BJ108" i="3"/>
  <c r="AW1262" i="3"/>
  <c r="BO1266" i="3"/>
  <c r="BQ1265" i="3"/>
  <c r="AF483" i="1"/>
  <c r="AE484" i="1"/>
  <c r="T483" i="1"/>
  <c r="U483" i="1" s="1"/>
  <c r="AR1267" i="3"/>
  <c r="AS1268" i="3"/>
  <c r="R485" i="1"/>
  <c r="S485" i="1" s="1"/>
  <c r="AS1264" i="1"/>
  <c r="AR1263" i="1"/>
  <c r="AV1264" i="3" l="1"/>
  <c r="AT1264" i="3"/>
  <c r="BR1265" i="3"/>
  <c r="AU1265" i="3"/>
  <c r="AV1265" i="3" s="1"/>
  <c r="BM108" i="3"/>
  <c r="BL108" i="3"/>
  <c r="BO1267" i="3"/>
  <c r="BQ1266" i="3"/>
  <c r="AF484" i="1"/>
  <c r="AE485" i="1"/>
  <c r="T484" i="1"/>
  <c r="U484" i="1" s="1"/>
  <c r="AS1269" i="3"/>
  <c r="AR1268" i="3"/>
  <c r="R486" i="1"/>
  <c r="S486" i="1" s="1"/>
  <c r="AS1265" i="1"/>
  <c r="AR1264" i="1"/>
  <c r="BR1266" i="3" l="1"/>
  <c r="AU1266" i="3"/>
  <c r="AT1265" i="3"/>
  <c r="BA109" i="3"/>
  <c r="AW1265" i="3"/>
  <c r="AZ109" i="3"/>
  <c r="AW1264" i="3"/>
  <c r="BO1268" i="3"/>
  <c r="BQ1267" i="3"/>
  <c r="AF485" i="1"/>
  <c r="AE486" i="1"/>
  <c r="T485" i="1"/>
  <c r="U485" i="1" s="1"/>
  <c r="AR1269" i="3"/>
  <c r="AS1270" i="3"/>
  <c r="R487" i="1"/>
  <c r="S487" i="1" s="1"/>
  <c r="AS1266" i="1"/>
  <c r="AR1265" i="1"/>
  <c r="AV1266" i="3" l="1"/>
  <c r="AT1266" i="3"/>
  <c r="BR1267" i="3"/>
  <c r="AU1267" i="3"/>
  <c r="AV1267" i="3" s="1"/>
  <c r="BO1269" i="3"/>
  <c r="BQ1268" i="3"/>
  <c r="AF486" i="1"/>
  <c r="AE487" i="1"/>
  <c r="T486" i="1"/>
  <c r="U486" i="1" s="1"/>
  <c r="AS1271" i="3"/>
  <c r="AR1270" i="3"/>
  <c r="R488" i="1"/>
  <c r="S488" i="1" s="1"/>
  <c r="AS1267" i="1"/>
  <c r="AR1266" i="1"/>
  <c r="BR1268" i="3" l="1"/>
  <c r="AU1268" i="3"/>
  <c r="BC109" i="3"/>
  <c r="AW1267" i="3"/>
  <c r="AT1267" i="3"/>
  <c r="BB109" i="3"/>
  <c r="AW1266" i="3"/>
  <c r="BO1270" i="3"/>
  <c r="BQ1269" i="3"/>
  <c r="AF487" i="1"/>
  <c r="AE488" i="1"/>
  <c r="T487" i="1"/>
  <c r="U487" i="1" s="1"/>
  <c r="AR1271" i="3"/>
  <c r="AS1272" i="3"/>
  <c r="R489" i="1"/>
  <c r="S489" i="1" s="1"/>
  <c r="AS1268" i="1"/>
  <c r="AR1267" i="1"/>
  <c r="AV1268" i="3" l="1"/>
  <c r="AT1268" i="3"/>
  <c r="AT1269" i="3" s="1"/>
  <c r="BR1269" i="3"/>
  <c r="AU1269" i="3"/>
  <c r="AV1269" i="3" s="1"/>
  <c r="BO1271" i="3"/>
  <c r="BQ1270" i="3"/>
  <c r="AF488" i="1"/>
  <c r="AE489" i="1"/>
  <c r="T488" i="1"/>
  <c r="U488" i="1" s="1"/>
  <c r="AR1272" i="3"/>
  <c r="AS1273" i="3"/>
  <c r="R490" i="1"/>
  <c r="S490" i="1" s="1"/>
  <c r="AS1269" i="1"/>
  <c r="AR1268" i="1"/>
  <c r="BE109" i="3" l="1"/>
  <c r="AW1269" i="3"/>
  <c r="BR1270" i="3"/>
  <c r="AU1270" i="3"/>
  <c r="AV1270" i="3" s="1"/>
  <c r="BD109" i="3"/>
  <c r="AW1268" i="3"/>
  <c r="AT1270" i="3"/>
  <c r="BO1272" i="3"/>
  <c r="BQ1271" i="3"/>
  <c r="AF489" i="1"/>
  <c r="AE490" i="1"/>
  <c r="T489" i="1"/>
  <c r="U489" i="1" s="1"/>
  <c r="AR1273" i="3"/>
  <c r="AS1274" i="3"/>
  <c r="R491" i="1"/>
  <c r="S491" i="1" s="1"/>
  <c r="AS1270" i="1"/>
  <c r="AR1269" i="1"/>
  <c r="BF109" i="3" l="1"/>
  <c r="AW1270" i="3"/>
  <c r="BR1271" i="3"/>
  <c r="AU1271" i="3"/>
  <c r="AV1271" i="3" s="1"/>
  <c r="BO1273" i="3"/>
  <c r="BQ1272" i="3"/>
  <c r="AF490" i="1"/>
  <c r="AE491" i="1"/>
  <c r="T490" i="1"/>
  <c r="U490" i="1" s="1"/>
  <c r="AR1274" i="3"/>
  <c r="AS1275" i="3"/>
  <c r="R492" i="1"/>
  <c r="S492" i="1" s="1"/>
  <c r="AS1271" i="1"/>
  <c r="AR1270" i="1"/>
  <c r="BR1272" i="3" l="1"/>
  <c r="AU1272" i="3"/>
  <c r="BG109" i="3"/>
  <c r="AW1271" i="3"/>
  <c r="AT1271" i="3"/>
  <c r="BO1274" i="3"/>
  <c r="BQ1273" i="3"/>
  <c r="AF491" i="1"/>
  <c r="AE492" i="1"/>
  <c r="T491" i="1"/>
  <c r="U491" i="1" s="1"/>
  <c r="AR1275" i="3"/>
  <c r="AS1276" i="3"/>
  <c r="R493" i="1"/>
  <c r="S493" i="1" s="1"/>
  <c r="AS1272" i="1"/>
  <c r="AR1271" i="1"/>
  <c r="BR1273" i="3" l="1"/>
  <c r="AU1273" i="3"/>
  <c r="AV1273" i="3" s="1"/>
  <c r="AT1272" i="3"/>
  <c r="AT1273" i="3" s="1"/>
  <c r="AV1272" i="3"/>
  <c r="BO1275" i="3"/>
  <c r="BQ1274" i="3"/>
  <c r="AF492" i="1"/>
  <c r="AE493" i="1"/>
  <c r="T492" i="1"/>
  <c r="U492" i="1" s="1"/>
  <c r="AS1277" i="3"/>
  <c r="AR1276" i="3"/>
  <c r="R494" i="1"/>
  <c r="S494" i="1" s="1"/>
  <c r="AS1273" i="1"/>
  <c r="AR1272" i="1"/>
  <c r="BR1274" i="3" l="1"/>
  <c r="AU1274" i="3"/>
  <c r="BH109" i="3"/>
  <c r="AW1272" i="3"/>
  <c r="BI109" i="3"/>
  <c r="AW1273" i="3"/>
  <c r="BO1276" i="3"/>
  <c r="BQ1275" i="3"/>
  <c r="AF493" i="1"/>
  <c r="AE494" i="1"/>
  <c r="T493" i="1"/>
  <c r="U493" i="1" s="1"/>
  <c r="AR1277" i="3"/>
  <c r="AS1278" i="3"/>
  <c r="R495" i="1"/>
  <c r="S495" i="1" s="1"/>
  <c r="AS1274" i="1"/>
  <c r="AR1273" i="1"/>
  <c r="BR1275" i="3" l="1"/>
  <c r="AU1275" i="3"/>
  <c r="AV1275" i="3" s="1"/>
  <c r="AT1274" i="3"/>
  <c r="AV1274" i="3"/>
  <c r="BO1277" i="3"/>
  <c r="BQ1276" i="3"/>
  <c r="AF494" i="1"/>
  <c r="AE495" i="1"/>
  <c r="T494" i="1"/>
  <c r="U494" i="1" s="1"/>
  <c r="AS1279" i="3"/>
  <c r="AR1278" i="3"/>
  <c r="R496" i="1"/>
  <c r="S496" i="1" s="1"/>
  <c r="AS1275" i="1"/>
  <c r="AR1274" i="1"/>
  <c r="BR1276" i="3" l="1"/>
  <c r="AU1276" i="3"/>
  <c r="AV1276" i="3" s="1"/>
  <c r="BJ109" i="3"/>
  <c r="AW1274" i="3"/>
  <c r="AT1275" i="3"/>
  <c r="AT1276" i="3" s="1"/>
  <c r="BK109" i="3"/>
  <c r="AW1275" i="3"/>
  <c r="BO1278" i="3"/>
  <c r="BQ1277" i="3"/>
  <c r="AF495" i="1"/>
  <c r="AE496" i="1"/>
  <c r="T495" i="1"/>
  <c r="U495" i="1" s="1"/>
  <c r="AR1279" i="3"/>
  <c r="AS1280" i="3"/>
  <c r="R497" i="1"/>
  <c r="S497" i="1" s="1"/>
  <c r="AS1276" i="1"/>
  <c r="AR1275" i="1"/>
  <c r="BL109" i="3" l="1"/>
  <c r="BM109" i="3"/>
  <c r="AZ110" i="3"/>
  <c r="AW1276" i="3"/>
  <c r="BR1277" i="3"/>
  <c r="AU1277" i="3"/>
  <c r="AV1277" i="3" s="1"/>
  <c r="BO1279" i="3"/>
  <c r="BQ1278" i="3"/>
  <c r="AF496" i="1"/>
  <c r="AE497" i="1"/>
  <c r="T496" i="1"/>
  <c r="U496" i="1" s="1"/>
  <c r="AR1280" i="3"/>
  <c r="AS1281" i="3"/>
  <c r="R498" i="1"/>
  <c r="S498" i="1" s="1"/>
  <c r="AS1277" i="1"/>
  <c r="AR1276" i="1"/>
  <c r="BA110" i="3" l="1"/>
  <c r="AW1277" i="3"/>
  <c r="BR1278" i="3"/>
  <c r="AU1278" i="3"/>
  <c r="AT1277" i="3"/>
  <c r="BO1280" i="3"/>
  <c r="BQ1279" i="3"/>
  <c r="AF497" i="1"/>
  <c r="AE498" i="1"/>
  <c r="T497" i="1"/>
  <c r="U497" i="1" s="1"/>
  <c r="AR1281" i="3"/>
  <c r="AS1282" i="3"/>
  <c r="R499" i="1"/>
  <c r="S499" i="1" s="1"/>
  <c r="AS1278" i="1"/>
  <c r="AR1277" i="1"/>
  <c r="AV1278" i="3" l="1"/>
  <c r="AT1278" i="3"/>
  <c r="BR1279" i="3"/>
  <c r="AU1279" i="3"/>
  <c r="AV1279" i="3" s="1"/>
  <c r="BO1281" i="3"/>
  <c r="BQ1280" i="3"/>
  <c r="AF498" i="1"/>
  <c r="AE499" i="1"/>
  <c r="T498" i="1"/>
  <c r="U498" i="1" s="1"/>
  <c r="AR1282" i="3"/>
  <c r="AS1283" i="3"/>
  <c r="R500" i="1"/>
  <c r="S500" i="1" s="1"/>
  <c r="AS1279" i="1"/>
  <c r="AR1278" i="1"/>
  <c r="BR1280" i="3" l="1"/>
  <c r="AU1280" i="3"/>
  <c r="BC110" i="3"/>
  <c r="AW1279" i="3"/>
  <c r="AT1279" i="3"/>
  <c r="BB110" i="3"/>
  <c r="AW1278" i="3"/>
  <c r="BO1282" i="3"/>
  <c r="BQ1281" i="3"/>
  <c r="AF499" i="1"/>
  <c r="AE500" i="1"/>
  <c r="T499" i="1"/>
  <c r="U499" i="1" s="1"/>
  <c r="AR1283" i="3"/>
  <c r="AS1284" i="3"/>
  <c r="R501" i="1"/>
  <c r="S501" i="1" s="1"/>
  <c r="AS1280" i="1"/>
  <c r="AR1279" i="1"/>
  <c r="AT1280" i="3" l="1"/>
  <c r="AV1280" i="3"/>
  <c r="BR1281" i="3"/>
  <c r="AU1281" i="3"/>
  <c r="AV1281" i="3" s="1"/>
  <c r="BO1283" i="3"/>
  <c r="BQ1282" i="3"/>
  <c r="AF500" i="1"/>
  <c r="AE501" i="1"/>
  <c r="T500" i="1"/>
  <c r="U500" i="1" s="1"/>
  <c r="AS1285" i="3"/>
  <c r="AR1284" i="3"/>
  <c r="R502" i="1"/>
  <c r="S502" i="1" s="1"/>
  <c r="AS1281" i="1"/>
  <c r="AR1280" i="1"/>
  <c r="BE110" i="3" l="1"/>
  <c r="AW1281" i="3"/>
  <c r="BD110" i="3"/>
  <c r="AW1280" i="3"/>
  <c r="AT1281" i="3"/>
  <c r="BR1282" i="3"/>
  <c r="AU1282" i="3"/>
  <c r="BQ1283" i="3"/>
  <c r="BO1284" i="3"/>
  <c r="AF501" i="1"/>
  <c r="AE502" i="1"/>
  <c r="T501" i="1"/>
  <c r="U501" i="1" s="1"/>
  <c r="AR1285" i="3"/>
  <c r="AS1286" i="3"/>
  <c r="R503" i="1"/>
  <c r="S503" i="1" s="1"/>
  <c r="AS1282" i="1"/>
  <c r="AR1281" i="1"/>
  <c r="BR1283" i="3" l="1"/>
  <c r="AU1283" i="3"/>
  <c r="AV1283" i="3" s="1"/>
  <c r="AV1282" i="3"/>
  <c r="AT1282" i="3"/>
  <c r="AT1283" i="3" s="1"/>
  <c r="BO1285" i="3"/>
  <c r="BQ1284" i="3"/>
  <c r="AF502" i="1"/>
  <c r="AE503" i="1"/>
  <c r="T502" i="1"/>
  <c r="U502" i="1" s="1"/>
  <c r="AS1287" i="3"/>
  <c r="AR1286" i="3"/>
  <c r="R504" i="1"/>
  <c r="S504" i="1" s="1"/>
  <c r="AS1283" i="1"/>
  <c r="AR1282" i="1"/>
  <c r="BF110" i="3" l="1"/>
  <c r="AW1282" i="3"/>
  <c r="BG110" i="3"/>
  <c r="AW1283" i="3"/>
  <c r="BR1284" i="3"/>
  <c r="AU1284" i="3"/>
  <c r="AV1284" i="3" s="1"/>
  <c r="BO1286" i="3"/>
  <c r="BQ1285" i="3"/>
  <c r="AF503" i="1"/>
  <c r="AE504" i="1"/>
  <c r="T503" i="1"/>
  <c r="U503" i="1" s="1"/>
  <c r="AR1287" i="3"/>
  <c r="AS1288" i="3"/>
  <c r="R505" i="1"/>
  <c r="S505" i="1" s="1"/>
  <c r="AS1284" i="1"/>
  <c r="AR1283" i="1"/>
  <c r="BH110" i="3" l="1"/>
  <c r="AW1284" i="3"/>
  <c r="BR1285" i="3"/>
  <c r="AU1285" i="3"/>
  <c r="AV1285" i="3" s="1"/>
  <c r="AT1284" i="3"/>
  <c r="AT1285" i="3" s="1"/>
  <c r="BO1287" i="3"/>
  <c r="BQ1286" i="3"/>
  <c r="AF504" i="1"/>
  <c r="AE505" i="1"/>
  <c r="T504" i="1"/>
  <c r="U504" i="1" s="1"/>
  <c r="AR1288" i="3"/>
  <c r="AS1289" i="3"/>
  <c r="R506" i="1"/>
  <c r="S506" i="1" s="1"/>
  <c r="AS1285" i="1"/>
  <c r="AR1284" i="1"/>
  <c r="BI110" i="3" l="1"/>
  <c r="AW1285" i="3"/>
  <c r="BR1286" i="3"/>
  <c r="AU1286" i="3"/>
  <c r="BQ1287" i="3"/>
  <c r="BO1288" i="3"/>
  <c r="AF505" i="1"/>
  <c r="AE506" i="1"/>
  <c r="T505" i="1"/>
  <c r="U505" i="1" s="1"/>
  <c r="AR1289" i="3"/>
  <c r="AS1290" i="3"/>
  <c r="R507" i="1"/>
  <c r="S507" i="1" s="1"/>
  <c r="AS1286" i="1"/>
  <c r="AR1285" i="1"/>
  <c r="BR1287" i="3" l="1"/>
  <c r="AU1287" i="3"/>
  <c r="AV1287" i="3" s="1"/>
  <c r="AV1286" i="3"/>
  <c r="AT1286" i="3"/>
  <c r="AT1287" i="3" s="1"/>
  <c r="BO1289" i="3"/>
  <c r="BQ1288" i="3"/>
  <c r="AF506" i="1"/>
  <c r="AE507" i="1"/>
  <c r="T506" i="1"/>
  <c r="U506" i="1" s="1"/>
  <c r="AS1291" i="3"/>
  <c r="AR1290" i="3"/>
  <c r="R508" i="1"/>
  <c r="S508" i="1" s="1"/>
  <c r="AS1287" i="1"/>
  <c r="AR1286" i="1"/>
  <c r="BR1288" i="3" l="1"/>
  <c r="AU1288" i="3"/>
  <c r="AV1288" i="3" s="1"/>
  <c r="BJ110" i="3"/>
  <c r="AW1286" i="3"/>
  <c r="BK110" i="3"/>
  <c r="AW1287" i="3"/>
  <c r="BO1290" i="3"/>
  <c r="BQ1289" i="3"/>
  <c r="AF507" i="1"/>
  <c r="AE508" i="1"/>
  <c r="T507" i="1"/>
  <c r="U507" i="1" s="1"/>
  <c r="AS1292" i="3"/>
  <c r="AR1291" i="3"/>
  <c r="R509" i="1"/>
  <c r="S509" i="1" s="1"/>
  <c r="AS1288" i="1"/>
  <c r="AR1287" i="1"/>
  <c r="BL110" i="3" l="1"/>
  <c r="BM110" i="3"/>
  <c r="AT1288" i="3"/>
  <c r="AZ111" i="3"/>
  <c r="AW1288" i="3"/>
  <c r="BR1289" i="3"/>
  <c r="AU1289" i="3"/>
  <c r="AV1289" i="3" s="1"/>
  <c r="BO1291" i="3"/>
  <c r="BQ1290" i="3"/>
  <c r="AF508" i="1"/>
  <c r="AE509" i="1"/>
  <c r="T508" i="1"/>
  <c r="U508" i="1" s="1"/>
  <c r="AR1292" i="3"/>
  <c r="AS1293" i="3"/>
  <c r="R510" i="1"/>
  <c r="S510" i="1" s="1"/>
  <c r="AS1289" i="1"/>
  <c r="AR1288" i="1"/>
  <c r="AT1289" i="3" l="1"/>
  <c r="BA111" i="3"/>
  <c r="AW1289" i="3"/>
  <c r="BR1290" i="3"/>
  <c r="AU1290" i="3"/>
  <c r="BO1292" i="3"/>
  <c r="BQ1291" i="3"/>
  <c r="AF509" i="1"/>
  <c r="AE510" i="1"/>
  <c r="T509" i="1"/>
  <c r="U509" i="1" s="1"/>
  <c r="AS1294" i="3"/>
  <c r="AR1293" i="3"/>
  <c r="R511" i="1"/>
  <c r="S511" i="1" s="1"/>
  <c r="AS1290" i="1"/>
  <c r="AR1289" i="1"/>
  <c r="AV1290" i="3" l="1"/>
  <c r="AT1290" i="3"/>
  <c r="BR1291" i="3"/>
  <c r="AU1291" i="3"/>
  <c r="AV1291" i="3" s="1"/>
  <c r="BO1293" i="3"/>
  <c r="BQ1292" i="3"/>
  <c r="AF510" i="1"/>
  <c r="AE511" i="1"/>
  <c r="T510" i="1"/>
  <c r="U510" i="1" s="1"/>
  <c r="AS1295" i="3"/>
  <c r="AR1294" i="3"/>
  <c r="R512" i="1"/>
  <c r="S512" i="1" s="1"/>
  <c r="AS1291" i="1"/>
  <c r="AR1290" i="1"/>
  <c r="BC111" i="3" l="1"/>
  <c r="AW1291" i="3"/>
  <c r="BR1292" i="3"/>
  <c r="AU1292" i="3"/>
  <c r="AT1291" i="3"/>
  <c r="BB111" i="3"/>
  <c r="AW1290" i="3"/>
  <c r="BO1294" i="3"/>
  <c r="BQ1293" i="3"/>
  <c r="AF511" i="1"/>
  <c r="AE512" i="1"/>
  <c r="T511" i="1"/>
  <c r="U511" i="1" s="1"/>
  <c r="AS1296" i="3"/>
  <c r="AR1295" i="3"/>
  <c r="R513" i="1"/>
  <c r="S513" i="1" s="1"/>
  <c r="AS1292" i="1"/>
  <c r="AR1291" i="1"/>
  <c r="AV1292" i="3" l="1"/>
  <c r="AT1292" i="3"/>
  <c r="BR1293" i="3"/>
  <c r="AU1293" i="3"/>
  <c r="AV1293" i="3" s="1"/>
  <c r="BO1295" i="3"/>
  <c r="BQ1294" i="3"/>
  <c r="AF512" i="1"/>
  <c r="AE513" i="1"/>
  <c r="T512" i="1"/>
  <c r="U512" i="1" s="1"/>
  <c r="AR1296" i="3"/>
  <c r="AS1297" i="3"/>
  <c r="R514" i="1"/>
  <c r="S514" i="1" s="1"/>
  <c r="AS1293" i="1"/>
  <c r="AR1292" i="1"/>
  <c r="BE111" i="3" l="1"/>
  <c r="AW1293" i="3"/>
  <c r="AT1293" i="3"/>
  <c r="BR1294" i="3"/>
  <c r="AU1294" i="3"/>
  <c r="BD111" i="3"/>
  <c r="AW1292" i="3"/>
  <c r="BO1296" i="3"/>
  <c r="BQ1295" i="3"/>
  <c r="AF513" i="1"/>
  <c r="AE514" i="1"/>
  <c r="T513" i="1"/>
  <c r="U513" i="1" s="1"/>
  <c r="AR1297" i="3"/>
  <c r="AS1298" i="3"/>
  <c r="R515" i="1"/>
  <c r="S515" i="1" s="1"/>
  <c r="AS1294" i="1"/>
  <c r="AR1293" i="1"/>
  <c r="AV1294" i="3" l="1"/>
  <c r="AT1294" i="3"/>
  <c r="BR1295" i="3"/>
  <c r="AU1295" i="3"/>
  <c r="AV1295" i="3" s="1"/>
  <c r="BO1297" i="3"/>
  <c r="BQ1296" i="3"/>
  <c r="AF514" i="1"/>
  <c r="AE515" i="1"/>
  <c r="T514" i="1"/>
  <c r="U514" i="1" s="1"/>
  <c r="AS1299" i="3"/>
  <c r="AR1298" i="3"/>
  <c r="R516" i="1"/>
  <c r="S516" i="1" s="1"/>
  <c r="AS1295" i="1"/>
  <c r="AR1294" i="1"/>
  <c r="BG111" i="3" l="1"/>
  <c r="AW1295" i="3"/>
  <c r="AT1295" i="3"/>
  <c r="BR1296" i="3"/>
  <c r="AU1296" i="3"/>
  <c r="AV1296" i="3" s="1"/>
  <c r="BF111" i="3"/>
  <c r="AW1294" i="3"/>
  <c r="BQ1297" i="3"/>
  <c r="BO1298" i="3"/>
  <c r="AF515" i="1"/>
  <c r="AE516" i="1"/>
  <c r="T515" i="1"/>
  <c r="U515" i="1" s="1"/>
  <c r="AS1300" i="3"/>
  <c r="AR1299" i="3"/>
  <c r="R517" i="1"/>
  <c r="S517" i="1" s="1"/>
  <c r="AS1296" i="1"/>
  <c r="AR1295" i="1"/>
  <c r="BH111" i="3" l="1"/>
  <c r="AW1296" i="3"/>
  <c r="AT1296" i="3"/>
  <c r="BR1297" i="3"/>
  <c r="AU1297" i="3"/>
  <c r="AV1297" i="3" s="1"/>
  <c r="BO1299" i="3"/>
  <c r="BQ1298" i="3"/>
  <c r="AF516" i="1"/>
  <c r="AE517" i="1"/>
  <c r="T516" i="1"/>
  <c r="U516" i="1" s="1"/>
  <c r="AR1300" i="3"/>
  <c r="AS1301" i="3"/>
  <c r="R518" i="1"/>
  <c r="S518" i="1" s="1"/>
  <c r="AS1297" i="1"/>
  <c r="AR1296" i="1"/>
  <c r="BI111" i="3" l="1"/>
  <c r="AW1297" i="3"/>
  <c r="BR1298" i="3"/>
  <c r="AU1298" i="3"/>
  <c r="AT1297" i="3"/>
  <c r="BO1300" i="3"/>
  <c r="BQ1299" i="3"/>
  <c r="AF517" i="1"/>
  <c r="AE518" i="1"/>
  <c r="T517" i="1"/>
  <c r="U517" i="1" s="1"/>
  <c r="AR1301" i="3"/>
  <c r="AS1302" i="3"/>
  <c r="R519" i="1"/>
  <c r="S519" i="1" s="1"/>
  <c r="AS1298" i="1"/>
  <c r="AR1297" i="1"/>
  <c r="BR1299" i="3" l="1"/>
  <c r="AU1299" i="3"/>
  <c r="AV1299" i="3" s="1"/>
  <c r="AV1298" i="3"/>
  <c r="AT1298" i="3"/>
  <c r="AT1299" i="3" s="1"/>
  <c r="BO1301" i="3"/>
  <c r="BQ1300" i="3"/>
  <c r="AF518" i="1"/>
  <c r="AE519" i="1"/>
  <c r="T518" i="1"/>
  <c r="U518" i="1" s="1"/>
  <c r="AS1303" i="3"/>
  <c r="AR1302" i="3"/>
  <c r="R520" i="1"/>
  <c r="S520" i="1" s="1"/>
  <c r="AS1299" i="1"/>
  <c r="AR1298" i="1"/>
  <c r="BJ111" i="3" l="1"/>
  <c r="AW1298" i="3"/>
  <c r="BK111" i="3"/>
  <c r="AW1299" i="3"/>
  <c r="BR1300" i="3"/>
  <c r="AU1300" i="3"/>
  <c r="AV1300" i="3" s="1"/>
  <c r="BO1302" i="3"/>
  <c r="BQ1301" i="3"/>
  <c r="AF519" i="1"/>
  <c r="AE520" i="1"/>
  <c r="T519" i="1"/>
  <c r="U519" i="1" s="1"/>
  <c r="AS1304" i="3"/>
  <c r="AR1303" i="3"/>
  <c r="R521" i="1"/>
  <c r="S521" i="1" s="1"/>
  <c r="AS1300" i="1"/>
  <c r="AR1299" i="1"/>
  <c r="BL111" i="3" l="1"/>
  <c r="AZ112" i="3"/>
  <c r="AW1300" i="3"/>
  <c r="BM111" i="3"/>
  <c r="BR1301" i="3"/>
  <c r="AU1301" i="3"/>
  <c r="AV1301" i="3" s="1"/>
  <c r="AT1300" i="3"/>
  <c r="AT1301" i="3" s="1"/>
  <c r="BQ1302" i="3"/>
  <c r="BO1303" i="3"/>
  <c r="AF520" i="1"/>
  <c r="AE521" i="1"/>
  <c r="T520" i="1"/>
  <c r="U520" i="1" s="1"/>
  <c r="AS1305" i="3"/>
  <c r="AR1304" i="3"/>
  <c r="R522" i="1"/>
  <c r="S522" i="1" s="1"/>
  <c r="AS1301" i="1"/>
  <c r="AR1300" i="1"/>
  <c r="BR1302" i="3" l="1"/>
  <c r="AU1302" i="3"/>
  <c r="BA112" i="3"/>
  <c r="AW1301" i="3"/>
  <c r="BO1304" i="3"/>
  <c r="BQ1303" i="3"/>
  <c r="AF521" i="1"/>
  <c r="AE522" i="1"/>
  <c r="T521" i="1"/>
  <c r="U521" i="1" s="1"/>
  <c r="AR1305" i="3"/>
  <c r="AS1306" i="3"/>
  <c r="R523" i="1"/>
  <c r="S523" i="1" s="1"/>
  <c r="AS1302" i="1"/>
  <c r="AR1301" i="1"/>
  <c r="BR1303" i="3" l="1"/>
  <c r="AU1303" i="3"/>
  <c r="AV1303" i="3" s="1"/>
  <c r="AT1302" i="3"/>
  <c r="AT1303" i="3" s="1"/>
  <c r="AV1302" i="3"/>
  <c r="BO1305" i="3"/>
  <c r="BQ1304" i="3"/>
  <c r="AF522" i="1"/>
  <c r="AE523" i="1"/>
  <c r="T522" i="1"/>
  <c r="U522" i="1" s="1"/>
  <c r="AS1307" i="3"/>
  <c r="AR1306" i="3"/>
  <c r="R524" i="1"/>
  <c r="S524" i="1" s="1"/>
  <c r="AS1303" i="1"/>
  <c r="AR1302" i="1"/>
  <c r="BR1304" i="3" l="1"/>
  <c r="AU1304" i="3"/>
  <c r="AV1304" i="3" s="1"/>
  <c r="AT1304" i="3"/>
  <c r="BB112" i="3"/>
  <c r="AW1302" i="3"/>
  <c r="BC112" i="3"/>
  <c r="AW1303" i="3"/>
  <c r="BO1306" i="3"/>
  <c r="BQ1305" i="3"/>
  <c r="AF523" i="1"/>
  <c r="AE524" i="1"/>
  <c r="T523" i="1"/>
  <c r="U523" i="1" s="1"/>
  <c r="AS1308" i="3"/>
  <c r="AR1307" i="3"/>
  <c r="R525" i="1"/>
  <c r="S525" i="1" s="1"/>
  <c r="AS1304" i="1"/>
  <c r="AR1303" i="1"/>
  <c r="BD112" i="3" l="1"/>
  <c r="AW1304" i="3"/>
  <c r="BR1305" i="3"/>
  <c r="AU1305" i="3"/>
  <c r="AV1305" i="3" s="1"/>
  <c r="BO1307" i="3"/>
  <c r="BQ1306" i="3"/>
  <c r="AF524" i="1"/>
  <c r="AE525" i="1"/>
  <c r="T524" i="1"/>
  <c r="U524" i="1" s="1"/>
  <c r="AR1308" i="3"/>
  <c r="AS1309" i="3"/>
  <c r="R526" i="1"/>
  <c r="S526" i="1" s="1"/>
  <c r="AS1305" i="1"/>
  <c r="AR1304" i="1"/>
  <c r="BE112" i="3" l="1"/>
  <c r="AW1305" i="3"/>
  <c r="BR1306" i="3"/>
  <c r="AU1306" i="3"/>
  <c r="AT1305" i="3"/>
  <c r="BO1308" i="3"/>
  <c r="BQ1307" i="3"/>
  <c r="AF525" i="1"/>
  <c r="AE526" i="1"/>
  <c r="T525" i="1"/>
  <c r="U525" i="1" s="1"/>
  <c r="AR1309" i="3"/>
  <c r="AS1310" i="3"/>
  <c r="R527" i="1"/>
  <c r="S527" i="1" s="1"/>
  <c r="AS1306" i="1"/>
  <c r="AR1305" i="1"/>
  <c r="AV1306" i="3" l="1"/>
  <c r="AT1306" i="3"/>
  <c r="BR1307" i="3"/>
  <c r="AU1307" i="3"/>
  <c r="AV1307" i="3" s="1"/>
  <c r="BO1309" i="3"/>
  <c r="BQ1308" i="3"/>
  <c r="AF526" i="1"/>
  <c r="AE527" i="1"/>
  <c r="T526" i="1"/>
  <c r="U526" i="1" s="1"/>
  <c r="AS1311" i="3"/>
  <c r="AR1310" i="3"/>
  <c r="R528" i="1"/>
  <c r="S528" i="1" s="1"/>
  <c r="AS1307" i="1"/>
  <c r="AR1306" i="1"/>
  <c r="BG112" i="3" l="1"/>
  <c r="AW1307" i="3"/>
  <c r="BR1308" i="3"/>
  <c r="AU1308" i="3"/>
  <c r="AT1307" i="3"/>
  <c r="BF112" i="3"/>
  <c r="AW1306" i="3"/>
  <c r="BO1310" i="3"/>
  <c r="BQ1309" i="3"/>
  <c r="AF527" i="1"/>
  <c r="AE528" i="1"/>
  <c r="T527" i="1"/>
  <c r="U527" i="1" s="1"/>
  <c r="AS1312" i="3"/>
  <c r="AR1311" i="3"/>
  <c r="R529" i="1"/>
  <c r="S529" i="1" s="1"/>
  <c r="AS1308" i="1"/>
  <c r="AR1307" i="1"/>
  <c r="AT1308" i="3" l="1"/>
  <c r="AV1308" i="3"/>
  <c r="BR1309" i="3"/>
  <c r="AU1309" i="3"/>
  <c r="AV1309" i="3" s="1"/>
  <c r="BO1311" i="3"/>
  <c r="BQ1310" i="3"/>
  <c r="AF528" i="1"/>
  <c r="AE529" i="1"/>
  <c r="T528" i="1"/>
  <c r="U528" i="1" s="1"/>
  <c r="AS1313" i="3"/>
  <c r="AR1312" i="3"/>
  <c r="R530" i="1"/>
  <c r="S530" i="1" s="1"/>
  <c r="AS1309" i="1"/>
  <c r="AR1308" i="1"/>
  <c r="BR1310" i="3" l="1"/>
  <c r="AU1310" i="3"/>
  <c r="AV1310" i="3" s="1"/>
  <c r="BI112" i="3"/>
  <c r="AW1309" i="3"/>
  <c r="BH112" i="3"/>
  <c r="AW1308" i="3"/>
  <c r="AT1309" i="3"/>
  <c r="AT1310" i="3" s="1"/>
  <c r="BO1312" i="3"/>
  <c r="BQ1311" i="3"/>
  <c r="AF529" i="1"/>
  <c r="AE530" i="1"/>
  <c r="T529" i="1"/>
  <c r="U529" i="1" s="1"/>
  <c r="AR1313" i="3"/>
  <c r="AS1314" i="3"/>
  <c r="R531" i="1"/>
  <c r="S531" i="1" s="1"/>
  <c r="AS1310" i="1"/>
  <c r="AR1309" i="1"/>
  <c r="BJ112" i="3" l="1"/>
  <c r="AW1310" i="3"/>
  <c r="BR1311" i="3"/>
  <c r="AU1311" i="3"/>
  <c r="AV1311" i="3" s="1"/>
  <c r="BO1313" i="3"/>
  <c r="BQ1312" i="3"/>
  <c r="AF530" i="1"/>
  <c r="AE531" i="1"/>
  <c r="T530" i="1"/>
  <c r="U530" i="1" s="1"/>
  <c r="AS1315" i="3"/>
  <c r="AR1314" i="3"/>
  <c r="R532" i="1"/>
  <c r="S532" i="1" s="1"/>
  <c r="AS1311" i="1"/>
  <c r="AR1310" i="1"/>
  <c r="BK112" i="3" l="1"/>
  <c r="AW1311" i="3"/>
  <c r="BR1312" i="3"/>
  <c r="AU1312" i="3"/>
  <c r="AT1311" i="3"/>
  <c r="BO1314" i="3"/>
  <c r="BQ1313" i="3"/>
  <c r="AF531" i="1"/>
  <c r="AE532" i="1"/>
  <c r="T531" i="1"/>
  <c r="U531" i="1" s="1"/>
  <c r="AS1316" i="3"/>
  <c r="AR1315" i="3"/>
  <c r="R533" i="1"/>
  <c r="S533" i="1" s="1"/>
  <c r="AS1312" i="1"/>
  <c r="AR1311" i="1"/>
  <c r="BR1313" i="3" l="1"/>
  <c r="AU1313" i="3"/>
  <c r="AV1313" i="3" s="1"/>
  <c r="AV1312" i="3"/>
  <c r="AT1312" i="3"/>
  <c r="AT1313" i="3" s="1"/>
  <c r="BL112" i="3"/>
  <c r="BM112" i="3"/>
  <c r="BO1315" i="3"/>
  <c r="BQ1314" i="3"/>
  <c r="AF532" i="1"/>
  <c r="AE533" i="1"/>
  <c r="T532" i="1"/>
  <c r="U532" i="1" s="1"/>
  <c r="AR1316" i="3"/>
  <c r="AS1317" i="3"/>
  <c r="R534" i="1"/>
  <c r="S534" i="1" s="1"/>
  <c r="AS1313" i="1"/>
  <c r="AR1312" i="1"/>
  <c r="AZ113" i="3" l="1"/>
  <c r="AW1312" i="3"/>
  <c r="BR1314" i="3"/>
  <c r="AU1314" i="3"/>
  <c r="AV1314" i="3" s="1"/>
  <c r="BA113" i="3"/>
  <c r="AW1313" i="3"/>
  <c r="BO1316" i="3"/>
  <c r="BQ1315" i="3"/>
  <c r="AF533" i="1"/>
  <c r="AE534" i="1"/>
  <c r="T533" i="1"/>
  <c r="U533" i="1" s="1"/>
  <c r="AR1317" i="3"/>
  <c r="AS1318" i="3"/>
  <c r="R535" i="1"/>
  <c r="S535" i="1" s="1"/>
  <c r="AS1314" i="1"/>
  <c r="AR1313" i="1"/>
  <c r="BB113" i="3" l="1"/>
  <c r="AW1314" i="3"/>
  <c r="BR1315" i="3"/>
  <c r="AU1315" i="3"/>
  <c r="AV1315" i="3" s="1"/>
  <c r="AT1314" i="3"/>
  <c r="AT1315" i="3" s="1"/>
  <c r="BO1317" i="3"/>
  <c r="BQ1316" i="3"/>
  <c r="AF534" i="1"/>
  <c r="AE535" i="1"/>
  <c r="T534" i="1"/>
  <c r="U534" i="1" s="1"/>
  <c r="AS1319" i="3"/>
  <c r="AR1318" i="3"/>
  <c r="R536" i="1"/>
  <c r="S536" i="1" s="1"/>
  <c r="AS1315" i="1"/>
  <c r="AR1314" i="1"/>
  <c r="BR1316" i="3" l="1"/>
  <c r="AU1316" i="3"/>
  <c r="BC113" i="3"/>
  <c r="AW1315" i="3"/>
  <c r="BO1318" i="3"/>
  <c r="BQ1317" i="3"/>
  <c r="AF535" i="1"/>
  <c r="AE536" i="1"/>
  <c r="T535" i="1"/>
  <c r="U535" i="1" s="1"/>
  <c r="AS1320" i="3"/>
  <c r="AR1319" i="3"/>
  <c r="R537" i="1"/>
  <c r="S537" i="1" s="1"/>
  <c r="AS1316" i="1"/>
  <c r="AR1315" i="1"/>
  <c r="AT1316" i="3" l="1"/>
  <c r="AV1316" i="3"/>
  <c r="BR1317" i="3"/>
  <c r="AU1317" i="3"/>
  <c r="AV1317" i="3" s="1"/>
  <c r="BQ1318" i="3"/>
  <c r="BO1319" i="3"/>
  <c r="AF536" i="1"/>
  <c r="AE537" i="1"/>
  <c r="T536" i="1"/>
  <c r="U536" i="1" s="1"/>
  <c r="AR1320" i="3"/>
  <c r="AS1321" i="3"/>
  <c r="R538" i="1"/>
  <c r="S538" i="1" s="1"/>
  <c r="AS1317" i="1"/>
  <c r="AR1316" i="1"/>
  <c r="BR1318" i="3" l="1"/>
  <c r="AU1318" i="3"/>
  <c r="AV1318" i="3" s="1"/>
  <c r="BE113" i="3"/>
  <c r="AW1317" i="3"/>
  <c r="BD113" i="3"/>
  <c r="AW1316" i="3"/>
  <c r="AT1317" i="3"/>
  <c r="AT1318" i="3" s="1"/>
  <c r="BO1320" i="3"/>
  <c r="BQ1319" i="3"/>
  <c r="AF537" i="1"/>
  <c r="AE538" i="1"/>
  <c r="T537" i="1"/>
  <c r="U537" i="1" s="1"/>
  <c r="AR1321" i="3"/>
  <c r="AS1322" i="3"/>
  <c r="R539" i="1"/>
  <c r="S539" i="1" s="1"/>
  <c r="AS1318" i="1"/>
  <c r="AR1317" i="1"/>
  <c r="BF113" i="3" l="1"/>
  <c r="AW1318" i="3"/>
  <c r="BR1319" i="3"/>
  <c r="AU1319" i="3"/>
  <c r="AV1319" i="3" s="1"/>
  <c r="BO1321" i="3"/>
  <c r="BQ1320" i="3"/>
  <c r="AF538" i="1"/>
  <c r="AE539" i="1"/>
  <c r="T538" i="1"/>
  <c r="U538" i="1" s="1"/>
  <c r="AS1323" i="3"/>
  <c r="AR1322" i="3"/>
  <c r="R540" i="1"/>
  <c r="S540" i="1" s="1"/>
  <c r="AS1319" i="1"/>
  <c r="AR1318" i="1"/>
  <c r="BG113" i="3" l="1"/>
  <c r="AW1319" i="3"/>
  <c r="BR1320" i="3"/>
  <c r="AU1320" i="3"/>
  <c r="AT1319" i="3"/>
  <c r="BO1322" i="3"/>
  <c r="BQ1321" i="3"/>
  <c r="AF539" i="1"/>
  <c r="T539" i="1"/>
  <c r="U539" i="1" s="1"/>
  <c r="AE540" i="1"/>
  <c r="AS1324" i="3"/>
  <c r="AR1323" i="3"/>
  <c r="R541" i="1"/>
  <c r="S541" i="1" s="1"/>
  <c r="AS1320" i="1"/>
  <c r="AR1319" i="1"/>
  <c r="BR1321" i="3" l="1"/>
  <c r="AU1321" i="3"/>
  <c r="AV1321" i="3" s="1"/>
  <c r="AT1320" i="3"/>
  <c r="AT1321" i="3" s="1"/>
  <c r="AV1320" i="3"/>
  <c r="BO1323" i="3"/>
  <c r="BQ1322" i="3"/>
  <c r="AF540" i="1"/>
  <c r="AE541" i="1"/>
  <c r="T540" i="1"/>
  <c r="U540" i="1" s="1"/>
  <c r="AR1324" i="3"/>
  <c r="AS1325" i="3"/>
  <c r="R542" i="1"/>
  <c r="S542" i="1" s="1"/>
  <c r="AS1321" i="1"/>
  <c r="AR1320" i="1"/>
  <c r="BH113" i="3" l="1"/>
  <c r="AW1320" i="3"/>
  <c r="BR1322" i="3"/>
  <c r="AU1322" i="3"/>
  <c r="BI113" i="3"/>
  <c r="AW1321" i="3"/>
  <c r="BO1324" i="3"/>
  <c r="BQ1323" i="3"/>
  <c r="AF541" i="1"/>
  <c r="AE542" i="1"/>
  <c r="T541" i="1"/>
  <c r="U541" i="1" s="1"/>
  <c r="AS1326" i="3"/>
  <c r="AR1325" i="3"/>
  <c r="R543" i="1"/>
  <c r="S543" i="1" s="1"/>
  <c r="AS1322" i="1"/>
  <c r="AR1321" i="1"/>
  <c r="BR1323" i="3" l="1"/>
  <c r="AU1323" i="3"/>
  <c r="AV1323" i="3" s="1"/>
  <c r="AV1322" i="3"/>
  <c r="AT1322" i="3"/>
  <c r="AT1323" i="3" s="1"/>
  <c r="BO1325" i="3"/>
  <c r="BQ1324" i="3"/>
  <c r="AF542" i="1"/>
  <c r="AE543" i="1"/>
  <c r="T542" i="1"/>
  <c r="U542" i="1" s="1"/>
  <c r="AS1327" i="3"/>
  <c r="AR1326" i="3"/>
  <c r="R544" i="1"/>
  <c r="S544" i="1" s="1"/>
  <c r="AS1323" i="1"/>
  <c r="AR1322" i="1"/>
  <c r="BR1324" i="3" l="1"/>
  <c r="AU1324" i="3"/>
  <c r="AV1324" i="3" s="1"/>
  <c r="BJ113" i="3"/>
  <c r="AW1322" i="3"/>
  <c r="BK113" i="3"/>
  <c r="AW1323" i="3"/>
  <c r="BO1326" i="3"/>
  <c r="BQ1325" i="3"/>
  <c r="AF543" i="1"/>
  <c r="AE544" i="1"/>
  <c r="T543" i="1"/>
  <c r="U543" i="1" s="1"/>
  <c r="AS1328" i="3"/>
  <c r="AR1327" i="3"/>
  <c r="R545" i="1"/>
  <c r="S545" i="1" s="1"/>
  <c r="AS1324" i="1"/>
  <c r="AR1323" i="1"/>
  <c r="BL113" i="3" l="1"/>
  <c r="BM113" i="3"/>
  <c r="AZ114" i="3"/>
  <c r="AW1324" i="3"/>
  <c r="BR1325" i="3"/>
  <c r="AU1325" i="3"/>
  <c r="AV1325" i="3" s="1"/>
  <c r="AT1324" i="3"/>
  <c r="AT1325" i="3" s="1"/>
  <c r="BO1327" i="3"/>
  <c r="BQ1326" i="3"/>
  <c r="AF544" i="1"/>
  <c r="AE545" i="1"/>
  <c r="T544" i="1"/>
  <c r="U544" i="1" s="1"/>
  <c r="AS1329" i="3"/>
  <c r="AR1328" i="3"/>
  <c r="R546" i="1"/>
  <c r="S546" i="1" s="1"/>
  <c r="AS1325" i="1"/>
  <c r="AR1324" i="1"/>
  <c r="BR1326" i="3" l="1"/>
  <c r="AU1326" i="3"/>
  <c r="BA114" i="3"/>
  <c r="AW1325" i="3"/>
  <c r="BQ1327" i="3"/>
  <c r="BO1328" i="3"/>
  <c r="AF545" i="1"/>
  <c r="AE546" i="1"/>
  <c r="T545" i="1"/>
  <c r="U545" i="1" s="1"/>
  <c r="AR1329" i="3"/>
  <c r="AS1330" i="3"/>
  <c r="R547" i="1"/>
  <c r="S547" i="1" s="1"/>
  <c r="AS1326" i="1"/>
  <c r="AR1325" i="1"/>
  <c r="BR1327" i="3" l="1"/>
  <c r="AU1327" i="3"/>
  <c r="AV1327" i="3" s="1"/>
  <c r="AV1326" i="3"/>
  <c r="AT1326" i="3"/>
  <c r="AT1327" i="3" s="1"/>
  <c r="BO1329" i="3"/>
  <c r="BQ1328" i="3"/>
  <c r="AF546" i="1"/>
  <c r="AE547" i="1"/>
  <c r="T546" i="1"/>
  <c r="U546" i="1" s="1"/>
  <c r="AS1331" i="3"/>
  <c r="AR1330" i="3"/>
  <c r="R548" i="1"/>
  <c r="S548" i="1" s="1"/>
  <c r="AS1327" i="1"/>
  <c r="AR1326" i="1"/>
  <c r="BR1328" i="3" l="1"/>
  <c r="AU1328" i="3"/>
  <c r="AV1328" i="3" s="1"/>
  <c r="BB114" i="3"/>
  <c r="AW1326" i="3"/>
  <c r="BC114" i="3"/>
  <c r="AW1327" i="3"/>
  <c r="BO1330" i="3"/>
  <c r="BQ1329" i="3"/>
  <c r="AF547" i="1"/>
  <c r="AE548" i="1"/>
  <c r="T547" i="1"/>
  <c r="U547" i="1" s="1"/>
  <c r="AS1332" i="3"/>
  <c r="AR1331" i="3"/>
  <c r="R549" i="1"/>
  <c r="S549" i="1" s="1"/>
  <c r="AS1328" i="1"/>
  <c r="AR1327" i="1"/>
  <c r="BD114" i="3" l="1"/>
  <c r="AW1328" i="3"/>
  <c r="BR1329" i="3"/>
  <c r="AU1329" i="3"/>
  <c r="AV1329" i="3" s="1"/>
  <c r="AT1328" i="3"/>
  <c r="AT1329" i="3" s="1"/>
  <c r="BO1331" i="3"/>
  <c r="BQ1330" i="3"/>
  <c r="AF548" i="1"/>
  <c r="AE549" i="1"/>
  <c r="T548" i="1"/>
  <c r="U548" i="1" s="1"/>
  <c r="AR1332" i="3"/>
  <c r="AS1333" i="3"/>
  <c r="R550" i="1"/>
  <c r="S550" i="1" s="1"/>
  <c r="AS1329" i="1"/>
  <c r="AR1328" i="1"/>
  <c r="BR1330" i="3" l="1"/>
  <c r="AU1330" i="3"/>
  <c r="BE114" i="3"/>
  <c r="AW1329" i="3"/>
  <c r="BO1332" i="3"/>
  <c r="BQ1331" i="3"/>
  <c r="AF549" i="1"/>
  <c r="AE550" i="1"/>
  <c r="T549" i="1"/>
  <c r="U549" i="1" s="1"/>
  <c r="AS1334" i="3"/>
  <c r="AR1333" i="3"/>
  <c r="R551" i="1"/>
  <c r="S551" i="1" s="1"/>
  <c r="AS1330" i="1"/>
  <c r="AR1329" i="1"/>
  <c r="BR1331" i="3" l="1"/>
  <c r="AU1331" i="3"/>
  <c r="AV1331" i="3" s="1"/>
  <c r="AT1330" i="3"/>
  <c r="AV1330" i="3"/>
  <c r="BQ1332" i="3"/>
  <c r="BO1333" i="3"/>
  <c r="AF550" i="1"/>
  <c r="AE551" i="1"/>
  <c r="T550" i="1"/>
  <c r="U550" i="1" s="1"/>
  <c r="AS1335" i="3"/>
  <c r="AR1334" i="3"/>
  <c r="R552" i="1"/>
  <c r="S552" i="1" s="1"/>
  <c r="AS1331" i="1"/>
  <c r="AR1330" i="1"/>
  <c r="BF114" i="3" l="1"/>
  <c r="AW1330" i="3"/>
  <c r="AT1331" i="3"/>
  <c r="BG114" i="3"/>
  <c r="AW1331" i="3"/>
  <c r="BR1332" i="3"/>
  <c r="AU1332" i="3"/>
  <c r="BO1334" i="3"/>
  <c r="BQ1333" i="3"/>
  <c r="AF551" i="1"/>
  <c r="AE552" i="1"/>
  <c r="T551" i="1"/>
  <c r="U551" i="1" s="1"/>
  <c r="AS1336" i="3"/>
  <c r="AR1335" i="3"/>
  <c r="R553" i="1"/>
  <c r="S553" i="1" s="1"/>
  <c r="AS1332" i="1"/>
  <c r="AR1331" i="1"/>
  <c r="AT1332" i="3" l="1"/>
  <c r="AT1333" i="3" s="1"/>
  <c r="AV1332" i="3"/>
  <c r="BR1333" i="3"/>
  <c r="AU1333" i="3"/>
  <c r="AV1333" i="3" s="1"/>
  <c r="BO1335" i="3"/>
  <c r="BQ1334" i="3"/>
  <c r="AF552" i="1"/>
  <c r="AE553" i="1"/>
  <c r="T552" i="1"/>
  <c r="U552" i="1" s="1"/>
  <c r="AS1337" i="3"/>
  <c r="AR1336" i="3"/>
  <c r="R554" i="1"/>
  <c r="S554" i="1" s="1"/>
  <c r="AS1333" i="1"/>
  <c r="AR1332" i="1"/>
  <c r="BI114" i="3" l="1"/>
  <c r="AW1333" i="3"/>
  <c r="BR1334" i="3"/>
  <c r="AU1334" i="3"/>
  <c r="AV1334" i="3" s="1"/>
  <c r="BH114" i="3"/>
  <c r="AW1332" i="3"/>
  <c r="AT1334" i="3"/>
  <c r="BO1336" i="3"/>
  <c r="BQ1335" i="3"/>
  <c r="AF553" i="1"/>
  <c r="AE554" i="1"/>
  <c r="T553" i="1"/>
  <c r="U553" i="1" s="1"/>
  <c r="AR1337" i="3"/>
  <c r="AS1338" i="3"/>
  <c r="R555" i="1"/>
  <c r="S555" i="1" s="1"/>
  <c r="AS1334" i="1"/>
  <c r="AR1333" i="1"/>
  <c r="BJ114" i="3" l="1"/>
  <c r="AW1334" i="3"/>
  <c r="AT1335" i="3"/>
  <c r="BR1335" i="3"/>
  <c r="AU1335" i="3"/>
  <c r="AV1335" i="3" s="1"/>
  <c r="BO1337" i="3"/>
  <c r="BQ1336" i="3"/>
  <c r="AF554" i="1"/>
  <c r="AE555" i="1"/>
  <c r="T554" i="1"/>
  <c r="U554" i="1" s="1"/>
  <c r="AS1339" i="3"/>
  <c r="AR1338" i="3"/>
  <c r="R556" i="1"/>
  <c r="S556" i="1" s="1"/>
  <c r="AS1335" i="1"/>
  <c r="AR1334" i="1"/>
  <c r="BR1336" i="3" l="1"/>
  <c r="AU1336" i="3"/>
  <c r="BK114" i="3"/>
  <c r="BM114" i="3" s="1"/>
  <c r="AW1335" i="3"/>
  <c r="BO1338" i="3"/>
  <c r="BQ1337" i="3"/>
  <c r="AF555" i="1"/>
  <c r="AE556" i="1"/>
  <c r="T555" i="1"/>
  <c r="U555" i="1" s="1"/>
  <c r="AS1340" i="3"/>
  <c r="AR1339" i="3"/>
  <c r="R557" i="1"/>
  <c r="S557" i="1" s="1"/>
  <c r="AS1336" i="1"/>
  <c r="AR1335" i="1"/>
  <c r="BL114" i="3" l="1"/>
  <c r="BR1337" i="3"/>
  <c r="AU1337" i="3"/>
  <c r="AV1337" i="3" s="1"/>
  <c r="AT1336" i="3"/>
  <c r="AT1337" i="3" s="1"/>
  <c r="AV1336" i="3"/>
  <c r="BO1339" i="3"/>
  <c r="BQ1338" i="3"/>
  <c r="AF556" i="1"/>
  <c r="AE557" i="1"/>
  <c r="T556" i="1"/>
  <c r="U556" i="1" s="1"/>
  <c r="AR1340" i="3"/>
  <c r="AS1341" i="3"/>
  <c r="R558" i="1"/>
  <c r="S558" i="1" s="1"/>
  <c r="AS1337" i="1"/>
  <c r="AR1336" i="1"/>
  <c r="BR1338" i="3" l="1"/>
  <c r="AU1338" i="3"/>
  <c r="AV1338" i="3" s="1"/>
  <c r="AZ115" i="3"/>
  <c r="AW1336" i="3"/>
  <c r="AT1338" i="3"/>
  <c r="BA115" i="3"/>
  <c r="AW1337" i="3"/>
  <c r="BQ1339" i="3"/>
  <c r="BO1340" i="3"/>
  <c r="AF557" i="1"/>
  <c r="AE558" i="1"/>
  <c r="T557" i="1"/>
  <c r="U557" i="1" s="1"/>
  <c r="AS1342" i="3"/>
  <c r="AR1341" i="3"/>
  <c r="R559" i="1"/>
  <c r="S559" i="1" s="1"/>
  <c r="AS1338" i="1"/>
  <c r="AR1337" i="1"/>
  <c r="BR1339" i="3" l="1"/>
  <c r="AU1339" i="3"/>
  <c r="AV1339" i="3" s="1"/>
  <c r="BB115" i="3"/>
  <c r="AW1338" i="3"/>
  <c r="BO1341" i="3"/>
  <c r="BQ1340" i="3"/>
  <c r="AF558" i="1"/>
  <c r="AE559" i="1"/>
  <c r="T558" i="1"/>
  <c r="U558" i="1" s="1"/>
  <c r="AS1343" i="3"/>
  <c r="AR1342" i="3"/>
  <c r="R560" i="1"/>
  <c r="S560" i="1" s="1"/>
  <c r="AS1339" i="1"/>
  <c r="AR1338" i="1"/>
  <c r="BR1340" i="3" l="1"/>
  <c r="AU1340" i="3"/>
  <c r="BC115" i="3"/>
  <c r="AW1339" i="3"/>
  <c r="AT1339" i="3"/>
  <c r="BQ1341" i="3"/>
  <c r="BO1342" i="3"/>
  <c r="AF559" i="1"/>
  <c r="AE560" i="1"/>
  <c r="T559" i="1"/>
  <c r="U559" i="1" s="1"/>
  <c r="AS1344" i="3"/>
  <c r="AR1343" i="3"/>
  <c r="R561" i="1"/>
  <c r="S561" i="1" s="1"/>
  <c r="AS1340" i="1"/>
  <c r="AR1339" i="1"/>
  <c r="BR1341" i="3" l="1"/>
  <c r="AU1341" i="3"/>
  <c r="AV1341" i="3" s="1"/>
  <c r="AT1340" i="3"/>
  <c r="AT1341" i="3" s="1"/>
  <c r="AV1340" i="3"/>
  <c r="BO1343" i="3"/>
  <c r="BQ1342" i="3"/>
  <c r="AF560" i="1"/>
  <c r="AE561" i="1"/>
  <c r="T560" i="1"/>
  <c r="U560" i="1" s="1"/>
  <c r="AR1344" i="3"/>
  <c r="AS1345" i="3"/>
  <c r="R562" i="1"/>
  <c r="S562" i="1" s="1"/>
  <c r="AS1341" i="1"/>
  <c r="AR1340" i="1"/>
  <c r="BR1342" i="3" l="1"/>
  <c r="AU1342" i="3"/>
  <c r="AV1342" i="3" s="1"/>
  <c r="BD115" i="3"/>
  <c r="AW1340" i="3"/>
  <c r="AT1342" i="3"/>
  <c r="BE115" i="3"/>
  <c r="AW1341" i="3"/>
  <c r="BQ1343" i="3"/>
  <c r="BO1344" i="3"/>
  <c r="AF561" i="1"/>
  <c r="AE562" i="1"/>
  <c r="T561" i="1"/>
  <c r="U561" i="1" s="1"/>
  <c r="AR1345" i="3"/>
  <c r="AS1346" i="3"/>
  <c r="R563" i="1"/>
  <c r="S563" i="1" s="1"/>
  <c r="AS1342" i="1"/>
  <c r="AR1341" i="1"/>
  <c r="BR1343" i="3" l="1"/>
  <c r="AU1343" i="3"/>
  <c r="AV1343" i="3" s="1"/>
  <c r="AT1343" i="3"/>
  <c r="BF115" i="3"/>
  <c r="AW1342" i="3"/>
  <c r="BO1345" i="3"/>
  <c r="BQ1344" i="3"/>
  <c r="AF562" i="1"/>
  <c r="AE563" i="1"/>
  <c r="T562" i="1"/>
  <c r="U562" i="1" s="1"/>
  <c r="AS1347" i="3"/>
  <c r="AR1346" i="3"/>
  <c r="R564" i="1"/>
  <c r="S564" i="1" s="1"/>
  <c r="AS1343" i="1"/>
  <c r="AR1342" i="1"/>
  <c r="BR1344" i="3" l="1"/>
  <c r="AU1344" i="3"/>
  <c r="BG115" i="3"/>
  <c r="AW1343" i="3"/>
  <c r="BO1346" i="3"/>
  <c r="BQ1345" i="3"/>
  <c r="AF563" i="1"/>
  <c r="AE564" i="1"/>
  <c r="T563" i="1"/>
  <c r="U563" i="1" s="1"/>
  <c r="AS1348" i="3"/>
  <c r="AR1347" i="3"/>
  <c r="R565" i="1"/>
  <c r="S565" i="1" s="1"/>
  <c r="AS1344" i="1"/>
  <c r="AR1343" i="1"/>
  <c r="BR1345" i="3" l="1"/>
  <c r="AU1345" i="3"/>
  <c r="AV1345" i="3" s="1"/>
  <c r="AT1344" i="3"/>
  <c r="AT1345" i="3" s="1"/>
  <c r="AV1344" i="3"/>
  <c r="BO1347" i="3"/>
  <c r="BQ1346" i="3"/>
  <c r="AF564" i="1"/>
  <c r="AE565" i="1"/>
  <c r="T564" i="1"/>
  <c r="U564" i="1" s="1"/>
  <c r="AR1348" i="3"/>
  <c r="AS1349" i="3"/>
  <c r="R566" i="1"/>
  <c r="S566" i="1" s="1"/>
  <c r="AS1345" i="1"/>
  <c r="AR1344" i="1"/>
  <c r="BR1346" i="3" l="1"/>
  <c r="AU1346" i="3"/>
  <c r="BH115" i="3"/>
  <c r="AW1344" i="3"/>
  <c r="BI115" i="3"/>
  <c r="AW1345" i="3"/>
  <c r="BO1348" i="3"/>
  <c r="BQ1347" i="3"/>
  <c r="AF565" i="1"/>
  <c r="AE566" i="1"/>
  <c r="T565" i="1"/>
  <c r="U565" i="1" s="1"/>
  <c r="AR1349" i="3"/>
  <c r="AS1350" i="3"/>
  <c r="R567" i="1"/>
  <c r="S567" i="1" s="1"/>
  <c r="AS1346" i="1"/>
  <c r="AR1345" i="1"/>
  <c r="AT1346" i="3" l="1"/>
  <c r="AV1346" i="3"/>
  <c r="BR1347" i="3"/>
  <c r="AU1347" i="3"/>
  <c r="AV1347" i="3" s="1"/>
  <c r="BQ1348" i="3"/>
  <c r="BO1349" i="3"/>
  <c r="AF566" i="1"/>
  <c r="AE567" i="1"/>
  <c r="T566" i="1"/>
  <c r="U566" i="1" s="1"/>
  <c r="AS1351" i="3"/>
  <c r="AR1350" i="3"/>
  <c r="R568" i="1"/>
  <c r="S568" i="1" s="1"/>
  <c r="AS1347" i="1"/>
  <c r="AR1346" i="1"/>
  <c r="BR1348" i="3" l="1"/>
  <c r="AU1348" i="3"/>
  <c r="BK115" i="3"/>
  <c r="AW1347" i="3"/>
  <c r="BJ115" i="3"/>
  <c r="AW1346" i="3"/>
  <c r="AT1347" i="3"/>
  <c r="BO1350" i="3"/>
  <c r="BQ1349" i="3"/>
  <c r="AF567" i="1"/>
  <c r="AE568" i="1"/>
  <c r="T567" i="1"/>
  <c r="U567" i="1" s="1"/>
  <c r="AS1352" i="3"/>
  <c r="AR1351" i="3"/>
  <c r="R569" i="1"/>
  <c r="S569" i="1" s="1"/>
  <c r="AS1348" i="1"/>
  <c r="AR1347" i="1"/>
  <c r="BM115" i="3" l="1"/>
  <c r="BL115" i="3"/>
  <c r="AT1348" i="3"/>
  <c r="AV1348" i="3"/>
  <c r="BR1349" i="3"/>
  <c r="AU1349" i="3"/>
  <c r="AV1349" i="3" s="1"/>
  <c r="BQ1350" i="3"/>
  <c r="BO1351" i="3"/>
  <c r="AF568" i="1"/>
  <c r="AE569" i="1"/>
  <c r="T568" i="1"/>
  <c r="U568" i="1" s="1"/>
  <c r="AR1352" i="3"/>
  <c r="AS1353" i="3"/>
  <c r="R570" i="1"/>
  <c r="S570" i="1" s="1"/>
  <c r="AS1349" i="1"/>
  <c r="AR1348" i="1"/>
  <c r="BR1350" i="3" l="1"/>
  <c r="AU1350" i="3"/>
  <c r="BA116" i="3"/>
  <c r="AW1349" i="3"/>
  <c r="AT1349" i="3"/>
  <c r="AZ116" i="3"/>
  <c r="AW1348" i="3"/>
  <c r="BO1352" i="3"/>
  <c r="BQ1351" i="3"/>
  <c r="AF569" i="1"/>
  <c r="AE570" i="1"/>
  <c r="T569" i="1"/>
  <c r="U569" i="1" s="1"/>
  <c r="AR1353" i="3"/>
  <c r="AS1354" i="3"/>
  <c r="R571" i="1"/>
  <c r="S571" i="1" s="1"/>
  <c r="AS1350" i="1"/>
  <c r="AR1349" i="1"/>
  <c r="AV1350" i="3" l="1"/>
  <c r="AT1350" i="3"/>
  <c r="BR1351" i="3"/>
  <c r="AU1351" i="3"/>
  <c r="AV1351" i="3" s="1"/>
  <c r="BO1353" i="3"/>
  <c r="BQ1352" i="3"/>
  <c r="AF570" i="1"/>
  <c r="AE571" i="1"/>
  <c r="T570" i="1"/>
  <c r="U570" i="1" s="1"/>
  <c r="AS1355" i="3"/>
  <c r="AR1354" i="3"/>
  <c r="R572" i="1"/>
  <c r="S572" i="1" s="1"/>
  <c r="AS1351" i="1"/>
  <c r="AR1350" i="1"/>
  <c r="BR1352" i="3" l="1"/>
  <c r="AU1352" i="3"/>
  <c r="AV1352" i="3" s="1"/>
  <c r="BC116" i="3"/>
  <c r="AW1351" i="3"/>
  <c r="AT1351" i="3"/>
  <c r="AT1352" i="3" s="1"/>
  <c r="BB116" i="3"/>
  <c r="AW1350" i="3"/>
  <c r="BO1354" i="3"/>
  <c r="BQ1353" i="3"/>
  <c r="AF571" i="1"/>
  <c r="AE572" i="1"/>
  <c r="T571" i="1"/>
  <c r="U571" i="1" s="1"/>
  <c r="AS1356" i="3"/>
  <c r="AR1355" i="3"/>
  <c r="R573" i="1"/>
  <c r="S573" i="1" s="1"/>
  <c r="AS1352" i="1"/>
  <c r="AR1351" i="1"/>
  <c r="BD116" i="3" l="1"/>
  <c r="AW1352" i="3"/>
  <c r="BR1353" i="3"/>
  <c r="AU1353" i="3"/>
  <c r="AV1353" i="3" s="1"/>
  <c r="BO1355" i="3"/>
  <c r="BQ1354" i="3"/>
  <c r="AF572" i="1"/>
  <c r="AE573" i="1"/>
  <c r="T572" i="1"/>
  <c r="U572" i="1" s="1"/>
  <c r="AR1356" i="3"/>
  <c r="AS1357" i="3"/>
  <c r="R574" i="1"/>
  <c r="S574" i="1" s="1"/>
  <c r="AS1353" i="1"/>
  <c r="AR1352" i="1"/>
  <c r="AT1353" i="3" l="1"/>
  <c r="BE116" i="3"/>
  <c r="AW1353" i="3"/>
  <c r="BR1354" i="3"/>
  <c r="AU1354" i="3"/>
  <c r="BQ1355" i="3"/>
  <c r="BO1356" i="3"/>
  <c r="AF573" i="1"/>
  <c r="AE574" i="1"/>
  <c r="T573" i="1"/>
  <c r="U573" i="1" s="1"/>
  <c r="AS1358" i="3"/>
  <c r="AR1357" i="3"/>
  <c r="R575" i="1"/>
  <c r="S575" i="1" s="1"/>
  <c r="AS1354" i="1"/>
  <c r="AR1353" i="1"/>
  <c r="BR1355" i="3" l="1"/>
  <c r="AU1355" i="3"/>
  <c r="AV1355" i="3" s="1"/>
  <c r="AT1354" i="3"/>
  <c r="AT1355" i="3" s="1"/>
  <c r="AV1354" i="3"/>
  <c r="BO1357" i="3"/>
  <c r="BQ1356" i="3"/>
  <c r="AF574" i="1"/>
  <c r="AE575" i="1"/>
  <c r="T574" i="1"/>
  <c r="U574" i="1" s="1"/>
  <c r="AS1359" i="3"/>
  <c r="AR1358" i="3"/>
  <c r="R576" i="1"/>
  <c r="S576" i="1" s="1"/>
  <c r="AS1355" i="1"/>
  <c r="AR1354" i="1"/>
  <c r="BF116" i="3" l="1"/>
  <c r="AW1354" i="3"/>
  <c r="BR1356" i="3"/>
  <c r="AU1356" i="3"/>
  <c r="AV1356" i="3" s="1"/>
  <c r="AT1356" i="3"/>
  <c r="BG116" i="3"/>
  <c r="AW1355" i="3"/>
  <c r="BQ1357" i="3"/>
  <c r="BO1358" i="3"/>
  <c r="AF575" i="1"/>
  <c r="AE576" i="1"/>
  <c r="T575" i="1"/>
  <c r="U575" i="1" s="1"/>
  <c r="AS1360" i="3"/>
  <c r="AR1359" i="3"/>
  <c r="R577" i="1"/>
  <c r="S577" i="1" s="1"/>
  <c r="AS1356" i="1"/>
  <c r="AR1355" i="1"/>
  <c r="BH116" i="3" l="1"/>
  <c r="AW1356" i="3"/>
  <c r="BR1357" i="3"/>
  <c r="AU1357" i="3"/>
  <c r="AV1357" i="3" s="1"/>
  <c r="BQ1358" i="3"/>
  <c r="BO1359" i="3"/>
  <c r="AF576" i="1"/>
  <c r="AE577" i="1"/>
  <c r="T576" i="1"/>
  <c r="U576" i="1" s="1"/>
  <c r="AR1360" i="3"/>
  <c r="AS1361" i="3"/>
  <c r="R578" i="1"/>
  <c r="S578" i="1" s="1"/>
  <c r="AS1357" i="1"/>
  <c r="AR1356" i="1"/>
  <c r="BI116" i="3" l="1"/>
  <c r="AW1357" i="3"/>
  <c r="BR1358" i="3"/>
  <c r="AU1358" i="3"/>
  <c r="AT1357" i="3"/>
  <c r="BO1360" i="3"/>
  <c r="BQ1359" i="3"/>
  <c r="AF577" i="1"/>
  <c r="AE578" i="1"/>
  <c r="T577" i="1"/>
  <c r="U577" i="1" s="1"/>
  <c r="AR1361" i="3"/>
  <c r="AS1362" i="3"/>
  <c r="R579" i="1"/>
  <c r="S579" i="1" s="1"/>
  <c r="AS1358" i="1"/>
  <c r="AR1357" i="1"/>
  <c r="BR1359" i="3" l="1"/>
  <c r="AU1359" i="3"/>
  <c r="AV1359" i="3" s="1"/>
  <c r="AT1358" i="3"/>
  <c r="AT1359" i="3" s="1"/>
  <c r="AV1358" i="3"/>
  <c r="BQ1360" i="3"/>
  <c r="BO1361" i="3"/>
  <c r="AF578" i="1"/>
  <c r="AE579" i="1"/>
  <c r="T578" i="1"/>
  <c r="U578" i="1" s="1"/>
  <c r="AS1363" i="3"/>
  <c r="AR1362" i="3"/>
  <c r="R580" i="1"/>
  <c r="S580" i="1" s="1"/>
  <c r="AS1359" i="1"/>
  <c r="AR1358" i="1"/>
  <c r="BK116" i="3" l="1"/>
  <c r="AW1359" i="3"/>
  <c r="BR1360" i="3"/>
  <c r="AU1360" i="3"/>
  <c r="AV1360" i="3" s="1"/>
  <c r="BJ116" i="3"/>
  <c r="AW1358" i="3"/>
  <c r="BQ1361" i="3"/>
  <c r="BO1362" i="3"/>
  <c r="AF579" i="1"/>
  <c r="AE580" i="1"/>
  <c r="T579" i="1"/>
  <c r="U579" i="1" s="1"/>
  <c r="AS1364" i="3"/>
  <c r="AR1363" i="3"/>
  <c r="R581" i="1"/>
  <c r="S581" i="1" s="1"/>
  <c r="AS1360" i="1"/>
  <c r="AR1359" i="1"/>
  <c r="BR1361" i="3" l="1"/>
  <c r="AU1361" i="3"/>
  <c r="AV1361" i="3" s="1"/>
  <c r="AZ117" i="3"/>
  <c r="AW1360" i="3"/>
  <c r="BM116" i="3"/>
  <c r="BL116" i="3"/>
  <c r="AT1360" i="3"/>
  <c r="AT1361" i="3" s="1"/>
  <c r="BQ1362" i="3"/>
  <c r="BO1363" i="3"/>
  <c r="AF580" i="1"/>
  <c r="AE581" i="1"/>
  <c r="T580" i="1"/>
  <c r="U580" i="1" s="1"/>
  <c r="AR1364" i="3"/>
  <c r="AS1365" i="3"/>
  <c r="R582" i="1"/>
  <c r="S582" i="1" s="1"/>
  <c r="AS1361" i="1"/>
  <c r="AR1360" i="1"/>
  <c r="BR1362" i="3" l="1"/>
  <c r="AU1362" i="3"/>
  <c r="BA117" i="3"/>
  <c r="AW1361" i="3"/>
  <c r="BO1364" i="3"/>
  <c r="BQ1363" i="3"/>
  <c r="AF581" i="1"/>
  <c r="AE582" i="1"/>
  <c r="T581" i="1"/>
  <c r="U581" i="1" s="1"/>
  <c r="AS1366" i="3"/>
  <c r="AR1365" i="3"/>
  <c r="R583" i="1"/>
  <c r="S583" i="1" s="1"/>
  <c r="AS1362" i="1"/>
  <c r="AR1361" i="1"/>
  <c r="AT1362" i="3" l="1"/>
  <c r="AV1362" i="3"/>
  <c r="BR1363" i="3"/>
  <c r="AU1363" i="3"/>
  <c r="AV1363" i="3" s="1"/>
  <c r="BQ1364" i="3"/>
  <c r="BO1365" i="3"/>
  <c r="AF582" i="1"/>
  <c r="AE583" i="1"/>
  <c r="T582" i="1"/>
  <c r="U582" i="1" s="1"/>
  <c r="AS1367" i="3"/>
  <c r="AR1366" i="3"/>
  <c r="R584" i="1"/>
  <c r="S584" i="1" s="1"/>
  <c r="AS1363" i="1"/>
  <c r="AR1362" i="1"/>
  <c r="BR1364" i="3" l="1"/>
  <c r="AU1364" i="3"/>
  <c r="AV1364" i="3" s="1"/>
  <c r="BC117" i="3"/>
  <c r="AW1363" i="3"/>
  <c r="BB117" i="3"/>
  <c r="AW1362" i="3"/>
  <c r="AT1363" i="3"/>
  <c r="AT1364" i="3" s="1"/>
  <c r="BQ1365" i="3"/>
  <c r="BO1366" i="3"/>
  <c r="AF583" i="1"/>
  <c r="AE584" i="1"/>
  <c r="T583" i="1"/>
  <c r="U583" i="1" s="1"/>
  <c r="AS1368" i="3"/>
  <c r="AR1367" i="3"/>
  <c r="R585" i="1"/>
  <c r="S585" i="1" s="1"/>
  <c r="AS1364" i="1"/>
  <c r="AR1363" i="1"/>
  <c r="BR1365" i="3" l="1"/>
  <c r="AU1365" i="3"/>
  <c r="AV1365" i="3" s="1"/>
  <c r="AT1365" i="3"/>
  <c r="BD117" i="3"/>
  <c r="AW1364" i="3"/>
  <c r="BQ1366" i="3"/>
  <c r="BO1367" i="3"/>
  <c r="AF584" i="1"/>
  <c r="AE585" i="1"/>
  <c r="T584" i="1"/>
  <c r="U584" i="1" s="1"/>
  <c r="AR1368" i="3"/>
  <c r="AS1369" i="3"/>
  <c r="R586" i="1"/>
  <c r="S586" i="1" s="1"/>
  <c r="AS1365" i="1"/>
  <c r="AR1364" i="1"/>
  <c r="BR1366" i="3" l="1"/>
  <c r="AU1366" i="3"/>
  <c r="BE117" i="3"/>
  <c r="AW1365" i="3"/>
  <c r="BO1368" i="3"/>
  <c r="BQ1367" i="3"/>
  <c r="AF585" i="1"/>
  <c r="AE586" i="1"/>
  <c r="T585" i="1"/>
  <c r="U585" i="1" s="1"/>
  <c r="AR1369" i="3"/>
  <c r="AS1370" i="3"/>
  <c r="R587" i="1"/>
  <c r="S587" i="1" s="1"/>
  <c r="AS1366" i="1"/>
  <c r="AR1365" i="1"/>
  <c r="AV1366" i="3" l="1"/>
  <c r="AT1366" i="3"/>
  <c r="BR1367" i="3"/>
  <c r="AU1367" i="3"/>
  <c r="AV1367" i="3" s="1"/>
  <c r="BQ1368" i="3"/>
  <c r="BO1369" i="3"/>
  <c r="AF586" i="1"/>
  <c r="AE587" i="1"/>
  <c r="T586" i="1"/>
  <c r="U586" i="1" s="1"/>
  <c r="AS1371" i="3"/>
  <c r="AR1370" i="3"/>
  <c r="R588" i="1"/>
  <c r="S588" i="1" s="1"/>
  <c r="AS1367" i="1"/>
  <c r="AR1366" i="1"/>
  <c r="BR1368" i="3" l="1"/>
  <c r="AU1368" i="3"/>
  <c r="AV1368" i="3" s="1"/>
  <c r="BG117" i="3"/>
  <c r="AW1367" i="3"/>
  <c r="AT1367" i="3"/>
  <c r="AT1368" i="3" s="1"/>
  <c r="BF117" i="3"/>
  <c r="AW1366" i="3"/>
  <c r="BQ1369" i="3"/>
  <c r="BO1370" i="3"/>
  <c r="AF587" i="1"/>
  <c r="AE588" i="1"/>
  <c r="T587" i="1"/>
  <c r="U587" i="1" s="1"/>
  <c r="AS1372" i="3"/>
  <c r="AR1371" i="3"/>
  <c r="R589" i="1"/>
  <c r="S589" i="1" s="1"/>
  <c r="AS1368" i="1"/>
  <c r="AR1367" i="1"/>
  <c r="BR1369" i="3" l="1"/>
  <c r="AU1369" i="3"/>
  <c r="AV1369" i="3" s="1"/>
  <c r="BH117" i="3"/>
  <c r="AW1368" i="3"/>
  <c r="BQ1370" i="3"/>
  <c r="BO1371" i="3"/>
  <c r="AF588" i="1"/>
  <c r="AE589" i="1"/>
  <c r="T588" i="1"/>
  <c r="U588" i="1" s="1"/>
  <c r="AR1372" i="3"/>
  <c r="AS1373" i="3"/>
  <c r="R590" i="1"/>
  <c r="S590" i="1" s="1"/>
  <c r="AS1369" i="1"/>
  <c r="AR1368" i="1"/>
  <c r="AT1369" i="3" l="1"/>
  <c r="BR1370" i="3"/>
  <c r="AU1370" i="3"/>
  <c r="BI117" i="3"/>
  <c r="AW1369" i="3"/>
  <c r="BO1372" i="3"/>
  <c r="BQ1371" i="3"/>
  <c r="AF589" i="1"/>
  <c r="AE590" i="1"/>
  <c r="T589" i="1"/>
  <c r="U589" i="1" s="1"/>
  <c r="AS1374" i="3"/>
  <c r="AR1373" i="3"/>
  <c r="R591" i="1"/>
  <c r="S591" i="1" s="1"/>
  <c r="AS1370" i="1"/>
  <c r="AR1369" i="1"/>
  <c r="AV1370" i="3" l="1"/>
  <c r="AT1370" i="3"/>
  <c r="BR1371" i="3"/>
  <c r="AU1371" i="3"/>
  <c r="AV1371" i="3" s="1"/>
  <c r="BQ1372" i="3"/>
  <c r="BO1373" i="3"/>
  <c r="AF590" i="1"/>
  <c r="AE591" i="1"/>
  <c r="T590" i="1"/>
  <c r="U590" i="1" s="1"/>
  <c r="AS1375" i="3"/>
  <c r="AR1374" i="3"/>
  <c r="R592" i="1"/>
  <c r="S592" i="1" s="1"/>
  <c r="AS1371" i="1"/>
  <c r="AR1370" i="1"/>
  <c r="BR1372" i="3" l="1"/>
  <c r="AU1372" i="3"/>
  <c r="BK117" i="3"/>
  <c r="AW1371" i="3"/>
  <c r="AT1371" i="3"/>
  <c r="BJ117" i="3"/>
  <c r="AW1370" i="3"/>
  <c r="BQ1373" i="3"/>
  <c r="BO1374" i="3"/>
  <c r="AF591" i="1"/>
  <c r="AE592" i="1"/>
  <c r="T591" i="1"/>
  <c r="U591" i="1" s="1"/>
  <c r="AS1376" i="3"/>
  <c r="AR1375" i="3"/>
  <c r="R593" i="1"/>
  <c r="S593" i="1" s="1"/>
  <c r="AS1372" i="1"/>
  <c r="AR1371" i="1"/>
  <c r="BR1373" i="3" l="1"/>
  <c r="AU1373" i="3"/>
  <c r="AV1373" i="3" s="1"/>
  <c r="BL117" i="3"/>
  <c r="BM117" i="3"/>
  <c r="AV1372" i="3"/>
  <c r="AT1372" i="3"/>
  <c r="AT1373" i="3" s="1"/>
  <c r="BQ1374" i="3"/>
  <c r="BO1375" i="3"/>
  <c r="AF592" i="1"/>
  <c r="AE593" i="1"/>
  <c r="T592" i="1"/>
  <c r="U592" i="1" s="1"/>
  <c r="AR1376" i="3"/>
  <c r="AS1377" i="3"/>
  <c r="R594" i="1"/>
  <c r="S594" i="1" s="1"/>
  <c r="AS1373" i="1"/>
  <c r="AR1372" i="1"/>
  <c r="BR1374" i="3" l="1"/>
  <c r="AU1374" i="3"/>
  <c r="AZ118" i="3"/>
  <c r="AW1372" i="3"/>
  <c r="BA118" i="3"/>
  <c r="AW1373" i="3"/>
  <c r="BO1376" i="3"/>
  <c r="BQ1375" i="3"/>
  <c r="AF593" i="1"/>
  <c r="AE594" i="1"/>
  <c r="T593" i="1"/>
  <c r="U593" i="1" s="1"/>
  <c r="AR1377" i="3"/>
  <c r="AS1378" i="3"/>
  <c r="R595" i="1"/>
  <c r="S595" i="1" s="1"/>
  <c r="AS1374" i="1"/>
  <c r="AR1373" i="1"/>
  <c r="BR1375" i="3" l="1"/>
  <c r="AU1375" i="3"/>
  <c r="AV1375" i="3" s="1"/>
  <c r="AT1374" i="3"/>
  <c r="AT1375" i="3" s="1"/>
  <c r="AV1374" i="3"/>
  <c r="BQ1376" i="3"/>
  <c r="BO1377" i="3"/>
  <c r="AF594" i="1"/>
  <c r="AE595" i="1"/>
  <c r="T594" i="1"/>
  <c r="U594" i="1" s="1"/>
  <c r="AS1379" i="3"/>
  <c r="AR1378" i="3"/>
  <c r="R596" i="1"/>
  <c r="S596" i="1" s="1"/>
  <c r="AS1375" i="1"/>
  <c r="AR1374" i="1"/>
  <c r="BR1376" i="3" l="1"/>
  <c r="AU1376" i="3"/>
  <c r="BB118" i="3"/>
  <c r="AW1374" i="3"/>
  <c r="BC118" i="3"/>
  <c r="AW1375" i="3"/>
  <c r="BO1378" i="3"/>
  <c r="BQ1377" i="3"/>
  <c r="AF595" i="1"/>
  <c r="AE596" i="1"/>
  <c r="T595" i="1"/>
  <c r="U595" i="1" s="1"/>
  <c r="AS1380" i="3"/>
  <c r="AR1379" i="3"/>
  <c r="R597" i="1"/>
  <c r="S597" i="1" s="1"/>
  <c r="AS1376" i="1"/>
  <c r="AR1375" i="1"/>
  <c r="BR1377" i="3" l="1"/>
  <c r="AU1377" i="3"/>
  <c r="AV1377" i="3" s="1"/>
  <c r="AT1376" i="3"/>
  <c r="AT1377" i="3" s="1"/>
  <c r="AV1376" i="3"/>
  <c r="BQ1378" i="3"/>
  <c r="BO1379" i="3"/>
  <c r="AF596" i="1"/>
  <c r="AE597" i="1"/>
  <c r="T596" i="1"/>
  <c r="U596" i="1" s="1"/>
  <c r="AR1380" i="3"/>
  <c r="AS1381" i="3"/>
  <c r="R598" i="1"/>
  <c r="S598" i="1" s="1"/>
  <c r="AS1377" i="1"/>
  <c r="AR1376" i="1"/>
  <c r="BR1378" i="3" l="1"/>
  <c r="AU1378" i="3"/>
  <c r="BD118" i="3"/>
  <c r="AW1376" i="3"/>
  <c r="BE118" i="3"/>
  <c r="AW1377" i="3"/>
  <c r="BO1380" i="3"/>
  <c r="BQ1379" i="3"/>
  <c r="AF597" i="1"/>
  <c r="AE598" i="1"/>
  <c r="T597" i="1"/>
  <c r="U597" i="1" s="1"/>
  <c r="AS1382" i="3"/>
  <c r="AR1381" i="3"/>
  <c r="R599" i="1"/>
  <c r="S599" i="1" s="1"/>
  <c r="AS1378" i="1"/>
  <c r="AR1377" i="1"/>
  <c r="BR1379" i="3" l="1"/>
  <c r="AU1379" i="3"/>
  <c r="AV1379" i="3" s="1"/>
  <c r="AV1378" i="3"/>
  <c r="AT1378" i="3"/>
  <c r="AT1379" i="3" s="1"/>
  <c r="BO1381" i="3"/>
  <c r="BQ1380" i="3"/>
  <c r="AF598" i="1"/>
  <c r="AE599" i="1"/>
  <c r="T598" i="1"/>
  <c r="U598" i="1" s="1"/>
  <c r="AS1383" i="3"/>
  <c r="AR1382" i="3"/>
  <c r="R600" i="1"/>
  <c r="S600" i="1" s="1"/>
  <c r="AS1379" i="1"/>
  <c r="AR1378" i="1"/>
  <c r="BF118" i="3" l="1"/>
  <c r="AW1378" i="3"/>
  <c r="BG118" i="3"/>
  <c r="AW1379" i="3"/>
  <c r="BR1380" i="3"/>
  <c r="AU1380" i="3"/>
  <c r="AV1380" i="3" s="1"/>
  <c r="BO1382" i="3"/>
  <c r="BQ1381" i="3"/>
  <c r="AF599" i="1"/>
  <c r="AE600" i="1"/>
  <c r="T599" i="1"/>
  <c r="U599" i="1" s="1"/>
  <c r="AS1384" i="3"/>
  <c r="AR1383" i="3"/>
  <c r="R601" i="1"/>
  <c r="S601" i="1" s="1"/>
  <c r="AS1380" i="1"/>
  <c r="AR1379" i="1"/>
  <c r="AT1380" i="3" l="1"/>
  <c r="BH118" i="3"/>
  <c r="AW1380" i="3"/>
  <c r="BR1381" i="3"/>
  <c r="AU1381" i="3"/>
  <c r="AV1381" i="3" s="1"/>
  <c r="BQ1382" i="3"/>
  <c r="BO1383" i="3"/>
  <c r="AF600" i="1"/>
  <c r="AE601" i="1"/>
  <c r="T600" i="1"/>
  <c r="U600" i="1" s="1"/>
  <c r="AR1384" i="3"/>
  <c r="AS1385" i="3"/>
  <c r="R602" i="1"/>
  <c r="S602" i="1" s="1"/>
  <c r="AS1381" i="1"/>
  <c r="AR1380" i="1"/>
  <c r="BI118" i="3" l="1"/>
  <c r="AW1381" i="3"/>
  <c r="BR1382" i="3"/>
  <c r="AU1382" i="3"/>
  <c r="AT1381" i="3"/>
  <c r="BO1384" i="3"/>
  <c r="BQ1383" i="3"/>
  <c r="AF601" i="1"/>
  <c r="AE602" i="1"/>
  <c r="T601" i="1"/>
  <c r="U601" i="1" s="1"/>
  <c r="AR1385" i="3"/>
  <c r="AS1386" i="3"/>
  <c r="R603" i="1"/>
  <c r="S603" i="1" s="1"/>
  <c r="AS1382" i="1"/>
  <c r="AR1381" i="1"/>
  <c r="BR1383" i="3" l="1"/>
  <c r="AU1383" i="3"/>
  <c r="AV1383" i="3" s="1"/>
  <c r="AV1382" i="3"/>
  <c r="AT1382" i="3"/>
  <c r="AT1383" i="3" s="1"/>
  <c r="BQ1384" i="3"/>
  <c r="BO1385" i="3"/>
  <c r="AF602" i="1"/>
  <c r="AE603" i="1"/>
  <c r="T602" i="1"/>
  <c r="U602" i="1" s="1"/>
  <c r="AS1387" i="3"/>
  <c r="AR1386" i="3"/>
  <c r="R604" i="1"/>
  <c r="S604" i="1" s="1"/>
  <c r="AS1383" i="1"/>
  <c r="AR1382" i="1"/>
  <c r="BR1384" i="3" l="1"/>
  <c r="AU1384" i="3"/>
  <c r="BJ118" i="3"/>
  <c r="AW1382" i="3"/>
  <c r="BK118" i="3"/>
  <c r="AW1383" i="3"/>
  <c r="BO1386" i="3"/>
  <c r="BQ1385" i="3"/>
  <c r="AF603" i="1"/>
  <c r="AE604" i="1"/>
  <c r="T603" i="1"/>
  <c r="U603" i="1" s="1"/>
  <c r="AS1388" i="3"/>
  <c r="AR1387" i="3"/>
  <c r="R605" i="1"/>
  <c r="S605" i="1" s="1"/>
  <c r="AS1384" i="1"/>
  <c r="AR1383" i="1"/>
  <c r="BL118" i="3" l="1"/>
  <c r="BR1385" i="3"/>
  <c r="AU1385" i="3"/>
  <c r="AV1385" i="3" s="1"/>
  <c r="BM118" i="3"/>
  <c r="AV1384" i="3"/>
  <c r="AT1384" i="3"/>
  <c r="AT1385" i="3" s="1"/>
  <c r="BQ1386" i="3"/>
  <c r="BO1387" i="3"/>
  <c r="AF604" i="1"/>
  <c r="AE605" i="1"/>
  <c r="T604" i="1"/>
  <c r="U604" i="1" s="1"/>
  <c r="AR1388" i="3"/>
  <c r="AS1389" i="3"/>
  <c r="R606" i="1"/>
  <c r="S606" i="1" s="1"/>
  <c r="AS1385" i="1"/>
  <c r="AR1384" i="1"/>
  <c r="AZ119" i="3" l="1"/>
  <c r="AW1384" i="3"/>
  <c r="BA119" i="3"/>
  <c r="AW1385" i="3"/>
  <c r="BR1386" i="3"/>
  <c r="AU1386" i="3"/>
  <c r="AV1386" i="3" s="1"/>
  <c r="BO1388" i="3"/>
  <c r="BQ1387" i="3"/>
  <c r="AF605" i="1"/>
  <c r="AE606" i="1"/>
  <c r="T605" i="1"/>
  <c r="U605" i="1" s="1"/>
  <c r="AS1390" i="3"/>
  <c r="AR1389" i="3"/>
  <c r="R607" i="1"/>
  <c r="S607" i="1" s="1"/>
  <c r="AS1386" i="1"/>
  <c r="AR1385" i="1"/>
  <c r="BB119" i="3" l="1"/>
  <c r="AW1386" i="3"/>
  <c r="BR1387" i="3"/>
  <c r="AU1387" i="3"/>
  <c r="AV1387" i="3" s="1"/>
  <c r="AT1386" i="3"/>
  <c r="AT1387" i="3" s="1"/>
  <c r="BQ1388" i="3"/>
  <c r="BO1389" i="3"/>
  <c r="AF606" i="1"/>
  <c r="AE607" i="1"/>
  <c r="T606" i="1"/>
  <c r="U606" i="1" s="1"/>
  <c r="AS1391" i="3"/>
  <c r="AR1390" i="3"/>
  <c r="R608" i="1"/>
  <c r="S608" i="1" s="1"/>
  <c r="AS1387" i="1"/>
  <c r="AR1386" i="1"/>
  <c r="BR1388" i="3" l="1"/>
  <c r="AU1388" i="3"/>
  <c r="BC119" i="3"/>
  <c r="AW1387" i="3"/>
  <c r="BO1390" i="3"/>
  <c r="BQ1389" i="3"/>
  <c r="AF607" i="1"/>
  <c r="AE608" i="1"/>
  <c r="T607" i="1"/>
  <c r="U607" i="1" s="1"/>
  <c r="AS1392" i="3"/>
  <c r="AR1391" i="3"/>
  <c r="R609" i="1"/>
  <c r="S609" i="1" s="1"/>
  <c r="AS1388" i="1"/>
  <c r="AR1387" i="1"/>
  <c r="BR1389" i="3" l="1"/>
  <c r="AU1389" i="3"/>
  <c r="AV1389" i="3" s="1"/>
  <c r="AT1388" i="3"/>
  <c r="AT1389" i="3" s="1"/>
  <c r="AV1388" i="3"/>
  <c r="BQ1390" i="3"/>
  <c r="BO1391" i="3"/>
  <c r="AF608" i="1"/>
  <c r="AE609" i="1"/>
  <c r="T608" i="1"/>
  <c r="U608" i="1" s="1"/>
  <c r="AR1392" i="3"/>
  <c r="AS1393" i="3"/>
  <c r="R610" i="1"/>
  <c r="S610" i="1" s="1"/>
  <c r="AS1389" i="1"/>
  <c r="AR1388" i="1"/>
  <c r="BR1390" i="3" l="1"/>
  <c r="AU1390" i="3"/>
  <c r="AV1390" i="3" s="1"/>
  <c r="BD119" i="3"/>
  <c r="AW1388" i="3"/>
  <c r="AT1390" i="3"/>
  <c r="BE119" i="3"/>
  <c r="AW1389" i="3"/>
  <c r="BQ1391" i="3"/>
  <c r="BO1392" i="3"/>
  <c r="AF609" i="1"/>
  <c r="AE610" i="1"/>
  <c r="T609" i="1"/>
  <c r="U609" i="1" s="1"/>
  <c r="AR1393" i="3"/>
  <c r="AS1394" i="3"/>
  <c r="R611" i="1"/>
  <c r="S611" i="1" s="1"/>
  <c r="AS1390" i="1"/>
  <c r="AR1389" i="1"/>
  <c r="BR1391" i="3" l="1"/>
  <c r="AU1391" i="3"/>
  <c r="AV1391" i="3" s="1"/>
  <c r="BF119" i="3"/>
  <c r="AW1390" i="3"/>
  <c r="BQ1392" i="3"/>
  <c r="BO1393" i="3"/>
  <c r="AF610" i="1"/>
  <c r="AE611" i="1"/>
  <c r="T610" i="1"/>
  <c r="U610" i="1" s="1"/>
  <c r="AS1395" i="3"/>
  <c r="AR1394" i="3"/>
  <c r="R612" i="1"/>
  <c r="S612" i="1" s="1"/>
  <c r="AS1391" i="1"/>
  <c r="AR1390" i="1"/>
  <c r="AT1391" i="3" l="1"/>
  <c r="BR1392" i="3"/>
  <c r="AU1392" i="3"/>
  <c r="BG119" i="3"/>
  <c r="AW1391" i="3"/>
  <c r="BO1394" i="3"/>
  <c r="BQ1393" i="3"/>
  <c r="AF611" i="1"/>
  <c r="AE612" i="1"/>
  <c r="T611" i="1"/>
  <c r="U611" i="1" s="1"/>
  <c r="AS1396" i="3"/>
  <c r="AR1395" i="3"/>
  <c r="R613" i="1"/>
  <c r="S613" i="1" s="1"/>
  <c r="AS1392" i="1"/>
  <c r="AR1391" i="1"/>
  <c r="BR1393" i="3" l="1"/>
  <c r="AU1393" i="3"/>
  <c r="AV1393" i="3" s="1"/>
  <c r="AV1392" i="3"/>
  <c r="AT1392" i="3"/>
  <c r="AT1393" i="3" s="1"/>
  <c r="BQ1394" i="3"/>
  <c r="BO1395" i="3"/>
  <c r="AF612" i="1"/>
  <c r="AE613" i="1"/>
  <c r="T612" i="1"/>
  <c r="U612" i="1" s="1"/>
  <c r="AR1396" i="3"/>
  <c r="AS1397" i="3"/>
  <c r="R614" i="1"/>
  <c r="S614" i="1" s="1"/>
  <c r="AS1393" i="1"/>
  <c r="AR1392" i="1"/>
  <c r="BH119" i="3" l="1"/>
  <c r="AW1392" i="3"/>
  <c r="BR1394" i="3"/>
  <c r="AU1394" i="3"/>
  <c r="AV1394" i="3" s="1"/>
  <c r="BI119" i="3"/>
  <c r="AW1393" i="3"/>
  <c r="BQ1395" i="3"/>
  <c r="BO1396" i="3"/>
  <c r="AF613" i="1"/>
  <c r="AE614" i="1"/>
  <c r="T613" i="1"/>
  <c r="U613" i="1" s="1"/>
  <c r="AS1398" i="3"/>
  <c r="AR1397" i="3"/>
  <c r="R615" i="1"/>
  <c r="S615" i="1" s="1"/>
  <c r="AS1394" i="1"/>
  <c r="AR1393" i="1"/>
  <c r="BR1395" i="3" l="1"/>
  <c r="AU1395" i="3"/>
  <c r="AV1395" i="3" s="1"/>
  <c r="AT1394" i="3"/>
  <c r="AT1395" i="3" s="1"/>
  <c r="BJ119" i="3"/>
  <c r="AW1394" i="3"/>
  <c r="BQ1396" i="3"/>
  <c r="BO1397" i="3"/>
  <c r="AF614" i="1"/>
  <c r="AE615" i="1"/>
  <c r="T614" i="1"/>
  <c r="U614" i="1" s="1"/>
  <c r="AS1399" i="3"/>
  <c r="AR1398" i="3"/>
  <c r="R616" i="1"/>
  <c r="S616" i="1" s="1"/>
  <c r="AS1395" i="1"/>
  <c r="AR1394" i="1"/>
  <c r="BR1396" i="3" l="1"/>
  <c r="AU1396" i="3"/>
  <c r="BK119" i="3"/>
  <c r="BM119" i="3" s="1"/>
  <c r="AW1395" i="3"/>
  <c r="BO1398" i="3"/>
  <c r="BQ1397" i="3"/>
  <c r="AF615" i="1"/>
  <c r="AE616" i="1"/>
  <c r="T615" i="1"/>
  <c r="U615" i="1" s="1"/>
  <c r="AS1400" i="3"/>
  <c r="AR1399" i="3"/>
  <c r="R617" i="1"/>
  <c r="S617" i="1" s="1"/>
  <c r="AS1396" i="1"/>
  <c r="AR1395" i="1"/>
  <c r="AV1396" i="3" l="1"/>
  <c r="AT1396" i="3"/>
  <c r="BR1397" i="3"/>
  <c r="AU1397" i="3"/>
  <c r="AV1397" i="3" s="1"/>
  <c r="BL119" i="3"/>
  <c r="BO1399" i="3"/>
  <c r="BQ1398" i="3"/>
  <c r="AF616" i="1"/>
  <c r="AE617" i="1"/>
  <c r="T616" i="1"/>
  <c r="U616" i="1" s="1"/>
  <c r="AR1400" i="3"/>
  <c r="AS1401" i="3"/>
  <c r="R618" i="1"/>
  <c r="S618" i="1" s="1"/>
  <c r="AS1397" i="1"/>
  <c r="AR1396" i="1"/>
  <c r="BR1398" i="3" l="1"/>
  <c r="AU1398" i="3"/>
  <c r="AV1398" i="3" s="1"/>
  <c r="BA120" i="3"/>
  <c r="AW1397" i="3"/>
  <c r="AT1397" i="3"/>
  <c r="AT1398" i="3" s="1"/>
  <c r="AZ120" i="3"/>
  <c r="AW1396" i="3"/>
  <c r="BO1400" i="3"/>
  <c r="BQ1399" i="3"/>
  <c r="AF617" i="1"/>
  <c r="AE618" i="1"/>
  <c r="T617" i="1"/>
  <c r="U617" i="1" s="1"/>
  <c r="AR1401" i="3"/>
  <c r="AS1402" i="3"/>
  <c r="R619" i="1"/>
  <c r="S619" i="1" s="1"/>
  <c r="AS1398" i="1"/>
  <c r="AR1397" i="1"/>
  <c r="BB120" i="3" l="1"/>
  <c r="AW1398" i="3"/>
  <c r="BR1399" i="3"/>
  <c r="AU1399" i="3"/>
  <c r="AV1399" i="3" s="1"/>
  <c r="BQ1400" i="3"/>
  <c r="BO1401" i="3"/>
  <c r="AF618" i="1"/>
  <c r="AE619" i="1"/>
  <c r="T618" i="1"/>
  <c r="U618" i="1" s="1"/>
  <c r="AS1403" i="3"/>
  <c r="AR1402" i="3"/>
  <c r="R620" i="1"/>
  <c r="S620" i="1" s="1"/>
  <c r="AS1399" i="1"/>
  <c r="AR1398" i="1"/>
  <c r="BR1400" i="3" l="1"/>
  <c r="AU1400" i="3"/>
  <c r="BC120" i="3"/>
  <c r="AW1399" i="3"/>
  <c r="AT1399" i="3"/>
  <c r="BO1402" i="3"/>
  <c r="BQ1401" i="3"/>
  <c r="AF619" i="1"/>
  <c r="AE620" i="1"/>
  <c r="T619" i="1"/>
  <c r="U619" i="1" s="1"/>
  <c r="AS1404" i="3"/>
  <c r="AR1403" i="3"/>
  <c r="R621" i="1"/>
  <c r="S621" i="1" s="1"/>
  <c r="AS1400" i="1"/>
  <c r="AR1399" i="1"/>
  <c r="AT1400" i="3" l="1"/>
  <c r="AV1400" i="3"/>
  <c r="BR1401" i="3"/>
  <c r="AU1401" i="3"/>
  <c r="AV1401" i="3" s="1"/>
  <c r="BQ1402" i="3"/>
  <c r="BO1403" i="3"/>
  <c r="AF620" i="1"/>
  <c r="AE621" i="1"/>
  <c r="T620" i="1"/>
  <c r="U620" i="1" s="1"/>
  <c r="AR1404" i="3"/>
  <c r="AS1405" i="3"/>
  <c r="R622" i="1"/>
  <c r="S622" i="1" s="1"/>
  <c r="AS1401" i="1"/>
  <c r="AR1400" i="1"/>
  <c r="BE120" i="3" l="1"/>
  <c r="AW1401" i="3"/>
  <c r="BR1402" i="3"/>
  <c r="AU1402" i="3"/>
  <c r="AV1402" i="3" s="1"/>
  <c r="BD120" i="3"/>
  <c r="AW1400" i="3"/>
  <c r="AT1401" i="3"/>
  <c r="AT1402" i="3" s="1"/>
  <c r="BO1404" i="3"/>
  <c r="BQ1403" i="3"/>
  <c r="AF621" i="1"/>
  <c r="AE622" i="1"/>
  <c r="T621" i="1"/>
  <c r="U621" i="1" s="1"/>
  <c r="AR1405" i="3"/>
  <c r="AS1406" i="3"/>
  <c r="R623" i="1"/>
  <c r="S623" i="1" s="1"/>
  <c r="AS1402" i="1"/>
  <c r="AR1401" i="1"/>
  <c r="BF120" i="3" l="1"/>
  <c r="AW1402" i="3"/>
  <c r="BR1403" i="3"/>
  <c r="AU1403" i="3"/>
  <c r="AV1403" i="3" s="1"/>
  <c r="BQ1404" i="3"/>
  <c r="BO1405" i="3"/>
  <c r="AF622" i="1"/>
  <c r="AE623" i="1"/>
  <c r="T622" i="1"/>
  <c r="U622" i="1" s="1"/>
  <c r="AS1407" i="3"/>
  <c r="AR1406" i="3"/>
  <c r="R624" i="1"/>
  <c r="S624" i="1" s="1"/>
  <c r="AS1403" i="1"/>
  <c r="AR1402" i="1"/>
  <c r="BG120" i="3" l="1"/>
  <c r="AW1403" i="3"/>
  <c r="BR1404" i="3"/>
  <c r="AU1404" i="3"/>
  <c r="AT1403" i="3"/>
  <c r="BQ1405" i="3"/>
  <c r="BO1406" i="3"/>
  <c r="AF623" i="1"/>
  <c r="AE624" i="1"/>
  <c r="T623" i="1"/>
  <c r="U623" i="1" s="1"/>
  <c r="AS1408" i="3"/>
  <c r="AR1407" i="3"/>
  <c r="R625" i="1"/>
  <c r="S625" i="1" s="1"/>
  <c r="AS1404" i="1"/>
  <c r="AR1403" i="1"/>
  <c r="BR1405" i="3" l="1"/>
  <c r="AU1405" i="3"/>
  <c r="AV1405" i="3" s="1"/>
  <c r="AV1404" i="3"/>
  <c r="AT1404" i="3"/>
  <c r="AT1405" i="3" s="1"/>
  <c r="BQ1406" i="3"/>
  <c r="BO1407" i="3"/>
  <c r="AF624" i="1"/>
  <c r="AE625" i="1"/>
  <c r="T624" i="1"/>
  <c r="U624" i="1" s="1"/>
  <c r="AR1408" i="3"/>
  <c r="AS1409" i="3"/>
  <c r="R626" i="1"/>
  <c r="S626" i="1" s="1"/>
  <c r="AS1405" i="1"/>
  <c r="AR1404" i="1"/>
  <c r="BR1406" i="3" l="1"/>
  <c r="AU1406" i="3"/>
  <c r="AV1406" i="3" s="1"/>
  <c r="AT1406" i="3"/>
  <c r="BH120" i="3"/>
  <c r="AW1404" i="3"/>
  <c r="BI120" i="3"/>
  <c r="AW1405" i="3"/>
  <c r="BO1408" i="3"/>
  <c r="BQ1407" i="3"/>
  <c r="AF625" i="1"/>
  <c r="AE626" i="1"/>
  <c r="T625" i="1"/>
  <c r="U625" i="1" s="1"/>
  <c r="AR1409" i="3"/>
  <c r="AS1410" i="3"/>
  <c r="R627" i="1"/>
  <c r="S627" i="1" s="1"/>
  <c r="AS1406" i="1"/>
  <c r="AR1405" i="1"/>
  <c r="BJ120" i="3" l="1"/>
  <c r="AW1406" i="3"/>
  <c r="AT1407" i="3"/>
  <c r="BR1407" i="3"/>
  <c r="AU1407" i="3"/>
  <c r="AV1407" i="3" s="1"/>
  <c r="BQ1408" i="3"/>
  <c r="BO1409" i="3"/>
  <c r="AF626" i="1"/>
  <c r="AE627" i="1"/>
  <c r="T626" i="1"/>
  <c r="U626" i="1" s="1"/>
  <c r="AS1411" i="3"/>
  <c r="AR1410" i="3"/>
  <c r="R628" i="1"/>
  <c r="S628" i="1" s="1"/>
  <c r="AS1407" i="1"/>
  <c r="AR1406" i="1"/>
  <c r="BR1408" i="3" l="1"/>
  <c r="AU1408" i="3"/>
  <c r="BK120" i="3"/>
  <c r="AW1407" i="3"/>
  <c r="BO1410" i="3"/>
  <c r="BQ1409" i="3"/>
  <c r="AF627" i="1"/>
  <c r="AE628" i="1"/>
  <c r="T627" i="1"/>
  <c r="U627" i="1" s="1"/>
  <c r="AS1412" i="3"/>
  <c r="AR1411" i="3"/>
  <c r="R629" i="1"/>
  <c r="S629" i="1" s="1"/>
  <c r="AS1408" i="1"/>
  <c r="AR1407" i="1"/>
  <c r="BR1409" i="3" l="1"/>
  <c r="AU1409" i="3"/>
  <c r="AV1409" i="3" s="1"/>
  <c r="BM120" i="3"/>
  <c r="BL120" i="3"/>
  <c r="AT1408" i="3"/>
  <c r="AT1409" i="3" s="1"/>
  <c r="AV1408" i="3"/>
  <c r="BQ1410" i="3"/>
  <c r="BO1411" i="3"/>
  <c r="AF628" i="1"/>
  <c r="AE629" i="1"/>
  <c r="T628" i="1"/>
  <c r="U628" i="1" s="1"/>
  <c r="AR1412" i="3"/>
  <c r="AS1413" i="3"/>
  <c r="R630" i="1"/>
  <c r="S630" i="1" s="1"/>
  <c r="AS1409" i="1"/>
  <c r="AR1408" i="1"/>
  <c r="BR1410" i="3" l="1"/>
  <c r="AU1410" i="3"/>
  <c r="AZ121" i="3"/>
  <c r="AW1408" i="3"/>
  <c r="BA121" i="3"/>
  <c r="AW1409" i="3"/>
  <c r="BO1412" i="3"/>
  <c r="BQ1411" i="3"/>
  <c r="AF629" i="1"/>
  <c r="AE630" i="1"/>
  <c r="T629" i="1"/>
  <c r="U629" i="1" s="1"/>
  <c r="AR1413" i="3"/>
  <c r="AS1414" i="3"/>
  <c r="R631" i="1"/>
  <c r="S631" i="1" s="1"/>
  <c r="AS1410" i="1"/>
  <c r="AR1409" i="1"/>
  <c r="BR1411" i="3" l="1"/>
  <c r="AU1411" i="3"/>
  <c r="AV1411" i="3" s="1"/>
  <c r="AT1410" i="3"/>
  <c r="AT1411" i="3" s="1"/>
  <c r="AV1410" i="3"/>
  <c r="BQ1412" i="3"/>
  <c r="BO1413" i="3"/>
  <c r="AF630" i="1"/>
  <c r="AE631" i="1"/>
  <c r="T630" i="1"/>
  <c r="U630" i="1" s="1"/>
  <c r="AS1415" i="3"/>
  <c r="AR1414" i="3"/>
  <c r="R632" i="1"/>
  <c r="S632" i="1" s="1"/>
  <c r="AS1411" i="1"/>
  <c r="AR1410" i="1"/>
  <c r="BB121" i="3" l="1"/>
  <c r="AW1410" i="3"/>
  <c r="BR1412" i="3"/>
  <c r="AU1412" i="3"/>
  <c r="BC121" i="3"/>
  <c r="AW1411" i="3"/>
  <c r="BO1414" i="3"/>
  <c r="BQ1413" i="3"/>
  <c r="AF631" i="1"/>
  <c r="AE632" i="1"/>
  <c r="T631" i="1"/>
  <c r="U631" i="1" s="1"/>
  <c r="AS1416" i="3"/>
  <c r="AR1415" i="3"/>
  <c r="R633" i="1"/>
  <c r="S633" i="1" s="1"/>
  <c r="AS1412" i="1"/>
  <c r="AR1411" i="1"/>
  <c r="BR1413" i="3" l="1"/>
  <c r="AU1413" i="3"/>
  <c r="AV1413" i="3" s="1"/>
  <c r="AT1412" i="3"/>
  <c r="AT1413" i="3" s="1"/>
  <c r="AV1412" i="3"/>
  <c r="BQ1414" i="3"/>
  <c r="BO1415" i="3"/>
  <c r="AF632" i="1"/>
  <c r="AE633" i="1"/>
  <c r="T632" i="1"/>
  <c r="U632" i="1" s="1"/>
  <c r="AR1416" i="3"/>
  <c r="AS1417" i="3"/>
  <c r="R634" i="1"/>
  <c r="S634" i="1" s="1"/>
  <c r="AS1413" i="1"/>
  <c r="AR1412" i="1"/>
  <c r="BR1414" i="3" l="1"/>
  <c r="AU1414" i="3"/>
  <c r="BD121" i="3"/>
  <c r="AW1412" i="3"/>
  <c r="BE121" i="3"/>
  <c r="AW1413" i="3"/>
  <c r="BO1416" i="3"/>
  <c r="BQ1415" i="3"/>
  <c r="AF633" i="1"/>
  <c r="AE634" i="1"/>
  <c r="T633" i="1"/>
  <c r="U633" i="1" s="1"/>
  <c r="AR1417" i="3"/>
  <c r="AS1418" i="3"/>
  <c r="R635" i="1"/>
  <c r="S635" i="1" s="1"/>
  <c r="AS1414" i="1"/>
  <c r="AR1413" i="1"/>
  <c r="BR1415" i="3" l="1"/>
  <c r="AU1415" i="3"/>
  <c r="AV1415" i="3" s="1"/>
  <c r="AV1414" i="3"/>
  <c r="AT1414" i="3"/>
  <c r="AT1415" i="3" s="1"/>
  <c r="BQ1416" i="3"/>
  <c r="BO1417" i="3"/>
  <c r="AF634" i="1"/>
  <c r="AE635" i="1"/>
  <c r="T634" i="1"/>
  <c r="U634" i="1" s="1"/>
  <c r="AS1419" i="3"/>
  <c r="AR1418" i="3"/>
  <c r="R636" i="1"/>
  <c r="S636" i="1" s="1"/>
  <c r="AS1415" i="1"/>
  <c r="AR1414" i="1"/>
  <c r="BF121" i="3" l="1"/>
  <c r="AW1414" i="3"/>
  <c r="BG121" i="3"/>
  <c r="AW1415" i="3"/>
  <c r="BR1416" i="3"/>
  <c r="AU1416" i="3"/>
  <c r="AV1416" i="3" s="1"/>
  <c r="BO1418" i="3"/>
  <c r="BQ1417" i="3"/>
  <c r="AF635" i="1"/>
  <c r="AE636" i="1"/>
  <c r="T635" i="1"/>
  <c r="U635" i="1" s="1"/>
  <c r="AS1420" i="3"/>
  <c r="AR1419" i="3"/>
  <c r="R637" i="1"/>
  <c r="S637" i="1" s="1"/>
  <c r="AS1416" i="1"/>
  <c r="AR1415" i="1"/>
  <c r="BH121" i="3" l="1"/>
  <c r="AW1416" i="3"/>
  <c r="AT1416" i="3"/>
  <c r="BR1417" i="3"/>
  <c r="AU1417" i="3"/>
  <c r="AV1417" i="3" s="1"/>
  <c r="BQ1418" i="3"/>
  <c r="BO1419" i="3"/>
  <c r="AF636" i="1"/>
  <c r="AE637" i="1"/>
  <c r="T636" i="1"/>
  <c r="U636" i="1" s="1"/>
  <c r="AR1420" i="3"/>
  <c r="AS1421" i="3"/>
  <c r="R638" i="1"/>
  <c r="S638" i="1" s="1"/>
  <c r="AS1417" i="1"/>
  <c r="AR1416" i="1"/>
  <c r="BR1418" i="3" l="1"/>
  <c r="AU1418" i="3"/>
  <c r="BI121" i="3"/>
  <c r="AW1417" i="3"/>
  <c r="AT1417" i="3"/>
  <c r="BQ1419" i="3"/>
  <c r="BO1420" i="3"/>
  <c r="AF637" i="1"/>
  <c r="AE638" i="1"/>
  <c r="T637" i="1"/>
  <c r="U637" i="1" s="1"/>
  <c r="AR1421" i="3"/>
  <c r="AS1422" i="3"/>
  <c r="R639" i="1"/>
  <c r="S639" i="1" s="1"/>
  <c r="AS1418" i="1"/>
  <c r="AR1417" i="1"/>
  <c r="BR1419" i="3" l="1"/>
  <c r="AU1419" i="3"/>
  <c r="AV1419" i="3" s="1"/>
  <c r="AV1418" i="3"/>
  <c r="AT1418" i="3"/>
  <c r="AT1419" i="3" s="1"/>
  <c r="BQ1420" i="3"/>
  <c r="BO1421" i="3"/>
  <c r="AF638" i="1"/>
  <c r="AE639" i="1"/>
  <c r="T638" i="1"/>
  <c r="U638" i="1" s="1"/>
  <c r="AS1423" i="3"/>
  <c r="AR1422" i="3"/>
  <c r="R640" i="1"/>
  <c r="S640" i="1" s="1"/>
  <c r="AS1419" i="1"/>
  <c r="AR1418" i="1"/>
  <c r="BR1420" i="3" l="1"/>
  <c r="AU1420" i="3"/>
  <c r="AV1420" i="3" s="1"/>
  <c r="BJ121" i="3"/>
  <c r="AW1418" i="3"/>
  <c r="BK121" i="3"/>
  <c r="AW1419" i="3"/>
  <c r="BQ1421" i="3"/>
  <c r="BO1422" i="3"/>
  <c r="AF639" i="1"/>
  <c r="AE640" i="1"/>
  <c r="T639" i="1"/>
  <c r="U639" i="1" s="1"/>
  <c r="AS1424" i="3"/>
  <c r="AR1423" i="3"/>
  <c r="R641" i="1"/>
  <c r="S641" i="1" s="1"/>
  <c r="AS1420" i="1"/>
  <c r="AR1419" i="1"/>
  <c r="BR1421" i="3" l="1"/>
  <c r="AU1421" i="3"/>
  <c r="AV1421" i="3" s="1"/>
  <c r="AT1420" i="3"/>
  <c r="AT1421" i="3" s="1"/>
  <c r="AZ122" i="3"/>
  <c r="AW1420" i="3"/>
  <c r="BM121" i="3"/>
  <c r="BL121" i="3"/>
  <c r="BQ1422" i="3"/>
  <c r="BO1423" i="3"/>
  <c r="AF640" i="1"/>
  <c r="AE641" i="1"/>
  <c r="T640" i="1"/>
  <c r="U640" i="1" s="1"/>
  <c r="AR1424" i="3"/>
  <c r="AS1425" i="3"/>
  <c r="R642" i="1"/>
  <c r="S642" i="1" s="1"/>
  <c r="AS1421" i="1"/>
  <c r="AR1420" i="1"/>
  <c r="BR1422" i="3" l="1"/>
  <c r="AU1422" i="3"/>
  <c r="BA122" i="3"/>
  <c r="AW1421" i="3"/>
  <c r="BO1424" i="3"/>
  <c r="BQ1423" i="3"/>
  <c r="AF641" i="1"/>
  <c r="AE642" i="1"/>
  <c r="T641" i="1"/>
  <c r="U641" i="1" s="1"/>
  <c r="AR1425" i="3"/>
  <c r="AS1426" i="3"/>
  <c r="R643" i="1"/>
  <c r="S643" i="1" s="1"/>
  <c r="AS1422" i="1"/>
  <c r="AR1421" i="1"/>
  <c r="BR1423" i="3" l="1"/>
  <c r="AU1423" i="3"/>
  <c r="AV1423" i="3" s="1"/>
  <c r="AV1422" i="3"/>
  <c r="AT1422" i="3"/>
  <c r="BQ1424" i="3"/>
  <c r="BO1425" i="3"/>
  <c r="AF642" i="1"/>
  <c r="AE643" i="1"/>
  <c r="T642" i="1"/>
  <c r="U642" i="1" s="1"/>
  <c r="AS1427" i="3"/>
  <c r="AR1426" i="3"/>
  <c r="R644" i="1"/>
  <c r="S644" i="1" s="1"/>
  <c r="AS1423" i="1"/>
  <c r="AR1422" i="1"/>
  <c r="AT1423" i="3" l="1"/>
  <c r="BR1424" i="3"/>
  <c r="AU1424" i="3"/>
  <c r="AV1424" i="3" s="1"/>
  <c r="BC122" i="3"/>
  <c r="AW1423" i="3"/>
  <c r="BB122" i="3"/>
  <c r="AW1422" i="3"/>
  <c r="BO1426" i="3"/>
  <c r="BQ1425" i="3"/>
  <c r="AF643" i="1"/>
  <c r="AE644" i="1"/>
  <c r="T643" i="1"/>
  <c r="U643" i="1" s="1"/>
  <c r="AS1428" i="3"/>
  <c r="AR1427" i="3"/>
  <c r="R645" i="1"/>
  <c r="S645" i="1" s="1"/>
  <c r="AS1424" i="1"/>
  <c r="AR1423" i="1"/>
  <c r="BD122" i="3" l="1"/>
  <c r="AW1424" i="3"/>
  <c r="BR1425" i="3"/>
  <c r="AU1425" i="3"/>
  <c r="AV1425" i="3" s="1"/>
  <c r="AT1424" i="3"/>
  <c r="BO1427" i="3"/>
  <c r="BQ1426" i="3"/>
  <c r="AF644" i="1"/>
  <c r="AE645" i="1"/>
  <c r="T644" i="1"/>
  <c r="U644" i="1" s="1"/>
  <c r="AR1428" i="3"/>
  <c r="AS1429" i="3"/>
  <c r="R646" i="1"/>
  <c r="S646" i="1" s="1"/>
  <c r="AS1425" i="1"/>
  <c r="AR1424" i="1"/>
  <c r="BE122" i="3" l="1"/>
  <c r="AW1425" i="3"/>
  <c r="BR1426" i="3"/>
  <c r="AU1426" i="3"/>
  <c r="AT1425" i="3"/>
  <c r="BO1428" i="3"/>
  <c r="BQ1427" i="3"/>
  <c r="AF645" i="1"/>
  <c r="AE646" i="1"/>
  <c r="T645" i="1"/>
  <c r="U645" i="1" s="1"/>
  <c r="AR1429" i="3"/>
  <c r="AS1430" i="3"/>
  <c r="R647" i="1"/>
  <c r="S647" i="1" s="1"/>
  <c r="AS1426" i="1"/>
  <c r="AR1425" i="1"/>
  <c r="BR1427" i="3" l="1"/>
  <c r="AU1427" i="3"/>
  <c r="AV1427" i="3" s="1"/>
  <c r="AV1426" i="3"/>
  <c r="AT1426" i="3"/>
  <c r="AT1427" i="3" s="1"/>
  <c r="BQ1428" i="3"/>
  <c r="BO1429" i="3"/>
  <c r="AF646" i="1"/>
  <c r="AE647" i="1"/>
  <c r="T646" i="1"/>
  <c r="U646" i="1" s="1"/>
  <c r="AS1431" i="3"/>
  <c r="AR1430" i="3"/>
  <c r="R648" i="1"/>
  <c r="S648" i="1" s="1"/>
  <c r="AS1427" i="1"/>
  <c r="AR1426" i="1"/>
  <c r="BR1428" i="3" l="1"/>
  <c r="AU1428" i="3"/>
  <c r="BF122" i="3"/>
  <c r="AW1426" i="3"/>
  <c r="BG122" i="3"/>
  <c r="AW1427" i="3"/>
  <c r="BO1430" i="3"/>
  <c r="BQ1429" i="3"/>
  <c r="AF647" i="1"/>
  <c r="AE648" i="1"/>
  <c r="T647" i="1"/>
  <c r="U647" i="1" s="1"/>
  <c r="AS1432" i="3"/>
  <c r="AR1431" i="3"/>
  <c r="R649" i="1"/>
  <c r="S649" i="1" s="1"/>
  <c r="AS1428" i="1"/>
  <c r="AR1427" i="1"/>
  <c r="BR1429" i="3" l="1"/>
  <c r="AU1429" i="3"/>
  <c r="AV1429" i="3" s="1"/>
  <c r="AT1428" i="3"/>
  <c r="AT1429" i="3" s="1"/>
  <c r="AV1428" i="3"/>
  <c r="BQ1430" i="3"/>
  <c r="BO1431" i="3"/>
  <c r="AF648" i="1"/>
  <c r="AE649" i="1"/>
  <c r="T648" i="1"/>
  <c r="U648" i="1" s="1"/>
  <c r="AR1432" i="3"/>
  <c r="AS1433" i="3"/>
  <c r="R650" i="1"/>
  <c r="S650" i="1" s="1"/>
  <c r="AS1429" i="1"/>
  <c r="AR1428" i="1"/>
  <c r="BR1430" i="3" l="1"/>
  <c r="AU1430" i="3"/>
  <c r="BH122" i="3"/>
  <c r="AW1428" i="3"/>
  <c r="BI122" i="3"/>
  <c r="AW1429" i="3"/>
  <c r="BO1432" i="3"/>
  <c r="BQ1431" i="3"/>
  <c r="AF649" i="1"/>
  <c r="AE650" i="1"/>
  <c r="T649" i="1"/>
  <c r="U649" i="1" s="1"/>
  <c r="AR1433" i="3"/>
  <c r="AS1434" i="3"/>
  <c r="R651" i="1"/>
  <c r="S651" i="1" s="1"/>
  <c r="AS1430" i="1"/>
  <c r="AR1429" i="1"/>
  <c r="BR1431" i="3" l="1"/>
  <c r="AU1431" i="3"/>
  <c r="AV1431" i="3" s="1"/>
  <c r="AV1430" i="3"/>
  <c r="AT1430" i="3"/>
  <c r="AT1431" i="3" s="1"/>
  <c r="BQ1432" i="3"/>
  <c r="BO1433" i="3"/>
  <c r="AF650" i="1"/>
  <c r="AE651" i="1"/>
  <c r="T650" i="1"/>
  <c r="U650" i="1" s="1"/>
  <c r="AS1435" i="3"/>
  <c r="AR1434" i="3"/>
  <c r="R652" i="1"/>
  <c r="S652" i="1" s="1"/>
  <c r="AS1431" i="1"/>
  <c r="AR1430" i="1"/>
  <c r="BR1432" i="3" l="1"/>
  <c r="AU1432" i="3"/>
  <c r="AV1432" i="3" s="1"/>
  <c r="AT1432" i="3"/>
  <c r="BJ122" i="3"/>
  <c r="AW1430" i="3"/>
  <c r="BK122" i="3"/>
  <c r="AW1431" i="3"/>
  <c r="BO1434" i="3"/>
  <c r="BQ1433" i="3"/>
  <c r="AF651" i="1"/>
  <c r="AE652" i="1"/>
  <c r="T651" i="1"/>
  <c r="U651" i="1" s="1"/>
  <c r="AS1436" i="3"/>
  <c r="AR1435" i="3"/>
  <c r="R653" i="1"/>
  <c r="S653" i="1" s="1"/>
  <c r="AS1432" i="1"/>
  <c r="AR1431" i="1"/>
  <c r="BL122" i="3" l="1"/>
  <c r="BM122" i="3"/>
  <c r="AZ123" i="3"/>
  <c r="AW1432" i="3"/>
  <c r="BR1433" i="3"/>
  <c r="AU1433" i="3"/>
  <c r="AV1433" i="3" s="1"/>
  <c r="BQ1434" i="3"/>
  <c r="BO1435" i="3"/>
  <c r="AF652" i="1"/>
  <c r="AE653" i="1"/>
  <c r="T652" i="1"/>
  <c r="U652" i="1" s="1"/>
  <c r="AR1436" i="3"/>
  <c r="AS1437" i="3"/>
  <c r="R654" i="1"/>
  <c r="S654" i="1" s="1"/>
  <c r="AS1433" i="1"/>
  <c r="AR1432" i="1"/>
  <c r="BA123" i="3" l="1"/>
  <c r="AW1433" i="3"/>
  <c r="BR1434" i="3"/>
  <c r="AU1434" i="3"/>
  <c r="AT1433" i="3"/>
  <c r="BO1436" i="3"/>
  <c r="BQ1435" i="3"/>
  <c r="AF653" i="1"/>
  <c r="AE654" i="1"/>
  <c r="T653" i="1"/>
  <c r="U653" i="1" s="1"/>
  <c r="AR1437" i="3"/>
  <c r="AS1438" i="3"/>
  <c r="R655" i="1"/>
  <c r="S655" i="1" s="1"/>
  <c r="AS1434" i="1"/>
  <c r="AR1433" i="1"/>
  <c r="BR1435" i="3" l="1"/>
  <c r="AU1435" i="3"/>
  <c r="AV1435" i="3" s="1"/>
  <c r="AV1434" i="3"/>
  <c r="AT1434" i="3"/>
  <c r="AT1435" i="3" s="1"/>
  <c r="BQ1436" i="3"/>
  <c r="BO1437" i="3"/>
  <c r="AF654" i="1"/>
  <c r="AE655" i="1"/>
  <c r="T654" i="1"/>
  <c r="U654" i="1" s="1"/>
  <c r="AS1439" i="3"/>
  <c r="AR1438" i="3"/>
  <c r="R656" i="1"/>
  <c r="S656" i="1" s="1"/>
  <c r="AS1435" i="1"/>
  <c r="AR1434" i="1"/>
  <c r="BB123" i="3" l="1"/>
  <c r="AW1434" i="3"/>
  <c r="BR1436" i="3"/>
  <c r="AU1436" i="3"/>
  <c r="BC123" i="3"/>
  <c r="AW1435" i="3"/>
  <c r="BO1438" i="3"/>
  <c r="BQ1437" i="3"/>
  <c r="AF655" i="1"/>
  <c r="AE656" i="1"/>
  <c r="T655" i="1"/>
  <c r="U655" i="1" s="1"/>
  <c r="AS1440" i="3"/>
  <c r="AR1439" i="3"/>
  <c r="R657" i="1"/>
  <c r="S657" i="1" s="1"/>
  <c r="AS1436" i="1"/>
  <c r="AR1435" i="1"/>
  <c r="BR1437" i="3" l="1"/>
  <c r="AU1437" i="3"/>
  <c r="AV1437" i="3" s="1"/>
  <c r="AV1436" i="3"/>
  <c r="AT1436" i="3"/>
  <c r="AT1437" i="3" s="1"/>
  <c r="BQ1438" i="3"/>
  <c r="BO1439" i="3"/>
  <c r="AF656" i="1"/>
  <c r="AE657" i="1"/>
  <c r="T656" i="1"/>
  <c r="U656" i="1" s="1"/>
  <c r="AR1440" i="3"/>
  <c r="AS1441" i="3"/>
  <c r="R658" i="1"/>
  <c r="S658" i="1" s="1"/>
  <c r="AS1437" i="1"/>
  <c r="AR1436" i="1"/>
  <c r="BR1438" i="3" l="1"/>
  <c r="AU1438" i="3"/>
  <c r="BD123" i="3"/>
  <c r="AW1436" i="3"/>
  <c r="BE123" i="3"/>
  <c r="AW1437" i="3"/>
  <c r="BO1440" i="3"/>
  <c r="BQ1439" i="3"/>
  <c r="AF657" i="1"/>
  <c r="AE658" i="1"/>
  <c r="T657" i="1"/>
  <c r="U657" i="1" s="1"/>
  <c r="AR1441" i="3"/>
  <c r="AS1442" i="3"/>
  <c r="R659" i="1"/>
  <c r="S659" i="1" s="1"/>
  <c r="AS1438" i="1"/>
  <c r="AR1437" i="1"/>
  <c r="BR1439" i="3" l="1"/>
  <c r="AU1439" i="3"/>
  <c r="AV1439" i="3" s="1"/>
  <c r="AT1438" i="3"/>
  <c r="AT1439" i="3" s="1"/>
  <c r="AV1438" i="3"/>
  <c r="BQ1440" i="3"/>
  <c r="BO1441" i="3"/>
  <c r="AF658" i="1"/>
  <c r="AE659" i="1"/>
  <c r="T658" i="1"/>
  <c r="U658" i="1" s="1"/>
  <c r="AS1443" i="3"/>
  <c r="AR1442" i="3"/>
  <c r="R660" i="1"/>
  <c r="S660" i="1" s="1"/>
  <c r="AS1439" i="1"/>
  <c r="AR1438" i="1"/>
  <c r="BR1440" i="3" l="1"/>
  <c r="AU1440" i="3"/>
  <c r="BF123" i="3"/>
  <c r="AW1438" i="3"/>
  <c r="BG123" i="3"/>
  <c r="AW1439" i="3"/>
  <c r="BO1442" i="3"/>
  <c r="BQ1441" i="3"/>
  <c r="AF659" i="1"/>
  <c r="AE660" i="1"/>
  <c r="T659" i="1"/>
  <c r="U659" i="1" s="1"/>
  <c r="AS1444" i="3"/>
  <c r="AR1443" i="3"/>
  <c r="R661" i="1"/>
  <c r="S661" i="1" s="1"/>
  <c r="AS1440" i="1"/>
  <c r="AR1439" i="1"/>
  <c r="BR1441" i="3" l="1"/>
  <c r="AU1441" i="3"/>
  <c r="AV1441" i="3" s="1"/>
  <c r="AV1440" i="3"/>
  <c r="AT1440" i="3"/>
  <c r="AT1441" i="3" s="1"/>
  <c r="BQ1442" i="3"/>
  <c r="BO1443" i="3"/>
  <c r="AF660" i="1"/>
  <c r="AE661" i="1"/>
  <c r="T660" i="1"/>
  <c r="U660" i="1" s="1"/>
  <c r="AR1444" i="3"/>
  <c r="AS1445" i="3"/>
  <c r="R662" i="1"/>
  <c r="S662" i="1" s="1"/>
  <c r="AS1441" i="1"/>
  <c r="AR1440" i="1"/>
  <c r="BR1442" i="3" l="1"/>
  <c r="AU1442" i="3"/>
  <c r="AV1442" i="3" s="1"/>
  <c r="BH123" i="3"/>
  <c r="AW1440" i="3"/>
  <c r="AT1442" i="3"/>
  <c r="BI123" i="3"/>
  <c r="AW1441" i="3"/>
  <c r="BO1444" i="3"/>
  <c r="BQ1443" i="3"/>
  <c r="AF661" i="1"/>
  <c r="AE662" i="1"/>
  <c r="T661" i="1"/>
  <c r="U661" i="1" s="1"/>
  <c r="AR1445" i="3"/>
  <c r="AS1446" i="3"/>
  <c r="R663" i="1"/>
  <c r="S663" i="1" s="1"/>
  <c r="AS1442" i="1"/>
  <c r="AR1441" i="1"/>
  <c r="BJ123" i="3" l="1"/>
  <c r="AW1442" i="3"/>
  <c r="BR1443" i="3"/>
  <c r="AU1443" i="3"/>
  <c r="AV1443" i="3" s="1"/>
  <c r="BO1445" i="3"/>
  <c r="BQ1444" i="3"/>
  <c r="AF662" i="1"/>
  <c r="AE663" i="1"/>
  <c r="T662" i="1"/>
  <c r="U662" i="1" s="1"/>
  <c r="AS1447" i="3"/>
  <c r="AR1446" i="3"/>
  <c r="R664" i="1"/>
  <c r="S664" i="1" s="1"/>
  <c r="AS1443" i="1"/>
  <c r="AR1442" i="1"/>
  <c r="BR1444" i="3" l="1"/>
  <c r="AU1444" i="3"/>
  <c r="BK123" i="3"/>
  <c r="BL123" i="3" s="1"/>
  <c r="AW1443" i="3"/>
  <c r="AT1443" i="3"/>
  <c r="BO1446" i="3"/>
  <c r="BQ1445" i="3"/>
  <c r="AF663" i="1"/>
  <c r="AE664" i="1"/>
  <c r="T663" i="1"/>
  <c r="U663" i="1" s="1"/>
  <c r="AS1448" i="3"/>
  <c r="AR1447" i="3"/>
  <c r="R665" i="1"/>
  <c r="S665" i="1" s="1"/>
  <c r="AS1444" i="1"/>
  <c r="AR1443" i="1"/>
  <c r="BM123" i="3" l="1"/>
  <c r="BR1445" i="3"/>
  <c r="AU1445" i="3"/>
  <c r="AV1445" i="3" s="1"/>
  <c r="AT1444" i="3"/>
  <c r="AT1445" i="3" s="1"/>
  <c r="AV1444" i="3"/>
  <c r="BO1447" i="3"/>
  <c r="BQ1446" i="3"/>
  <c r="AF664" i="1"/>
  <c r="AE665" i="1"/>
  <c r="T664" i="1"/>
  <c r="U664" i="1" s="1"/>
  <c r="AR1448" i="3"/>
  <c r="AS1449" i="3"/>
  <c r="R666" i="1"/>
  <c r="S666" i="1" s="1"/>
  <c r="AS1445" i="1"/>
  <c r="AR1444" i="1"/>
  <c r="BR1446" i="3" l="1"/>
  <c r="AU1446" i="3"/>
  <c r="AZ124" i="3"/>
  <c r="AW1444" i="3"/>
  <c r="BA124" i="3"/>
  <c r="AW1445" i="3"/>
  <c r="BO1448" i="3"/>
  <c r="BQ1447" i="3"/>
  <c r="AF665" i="1"/>
  <c r="AE666" i="1"/>
  <c r="T665" i="1"/>
  <c r="U665" i="1" s="1"/>
  <c r="AR1449" i="3"/>
  <c r="AS1450" i="3"/>
  <c r="R667" i="1"/>
  <c r="S667" i="1" s="1"/>
  <c r="AS1446" i="1"/>
  <c r="AR1445" i="1"/>
  <c r="BR1447" i="3" l="1"/>
  <c r="AU1447" i="3"/>
  <c r="AV1447" i="3" s="1"/>
  <c r="AV1446" i="3"/>
  <c r="AT1446" i="3"/>
  <c r="AT1447" i="3" s="1"/>
  <c r="BQ1448" i="3"/>
  <c r="BO1449" i="3"/>
  <c r="AF666" i="1"/>
  <c r="AE667" i="1"/>
  <c r="T666" i="1"/>
  <c r="U666" i="1" s="1"/>
  <c r="AS1451" i="3"/>
  <c r="AR1450" i="3"/>
  <c r="R668" i="1"/>
  <c r="S668" i="1" s="1"/>
  <c r="AS1447" i="1"/>
  <c r="AR1446" i="1"/>
  <c r="BC124" i="3" l="1"/>
  <c r="AW1447" i="3"/>
  <c r="BR1448" i="3"/>
  <c r="AU1448" i="3"/>
  <c r="AV1448" i="3" s="1"/>
  <c r="BB124" i="3"/>
  <c r="AW1446" i="3"/>
  <c r="BO1450" i="3"/>
  <c r="BQ1449" i="3"/>
  <c r="AF667" i="1"/>
  <c r="AE668" i="1"/>
  <c r="T667" i="1"/>
  <c r="U667" i="1" s="1"/>
  <c r="AS1452" i="3"/>
  <c r="AR1451" i="3"/>
  <c r="R669" i="1"/>
  <c r="S669" i="1" s="1"/>
  <c r="AS1448" i="1"/>
  <c r="AR1447" i="1"/>
  <c r="BD124" i="3" l="1"/>
  <c r="AW1448" i="3"/>
  <c r="BR1449" i="3"/>
  <c r="AU1449" i="3"/>
  <c r="AV1449" i="3" s="1"/>
  <c r="AT1448" i="3"/>
  <c r="AT1449" i="3" s="1"/>
  <c r="BQ1450" i="3"/>
  <c r="BO1451" i="3"/>
  <c r="AF668" i="1"/>
  <c r="AE669" i="1"/>
  <c r="T668" i="1"/>
  <c r="U668" i="1" s="1"/>
  <c r="AR1452" i="3"/>
  <c r="AS1453" i="3"/>
  <c r="R670" i="1"/>
  <c r="S670" i="1" s="1"/>
  <c r="AS1449" i="1"/>
  <c r="AR1448" i="1"/>
  <c r="BR1450" i="3" l="1"/>
  <c r="AU1450" i="3"/>
  <c r="BE124" i="3"/>
  <c r="AW1449" i="3"/>
  <c r="BO1452" i="3"/>
  <c r="BQ1451" i="3"/>
  <c r="AF669" i="1"/>
  <c r="AE670" i="1"/>
  <c r="T669" i="1"/>
  <c r="U669" i="1" s="1"/>
  <c r="AR1453" i="3"/>
  <c r="AS1454" i="3"/>
  <c r="R671" i="1"/>
  <c r="S671" i="1" s="1"/>
  <c r="AS1450" i="1"/>
  <c r="AR1449" i="1"/>
  <c r="AV1450" i="3" l="1"/>
  <c r="AT1450" i="3"/>
  <c r="BR1451" i="3"/>
  <c r="AU1451" i="3"/>
  <c r="AV1451" i="3" s="1"/>
  <c r="BQ1452" i="3"/>
  <c r="BO1453" i="3"/>
  <c r="AF670" i="1"/>
  <c r="AE671" i="1"/>
  <c r="T670" i="1"/>
  <c r="U670" i="1" s="1"/>
  <c r="AS1455" i="3"/>
  <c r="AR1454" i="3"/>
  <c r="R672" i="1"/>
  <c r="S672" i="1" s="1"/>
  <c r="AS1451" i="1"/>
  <c r="AR1450" i="1"/>
  <c r="BG124" i="3" l="1"/>
  <c r="AW1451" i="3"/>
  <c r="BR1452" i="3"/>
  <c r="AU1452" i="3"/>
  <c r="AT1451" i="3"/>
  <c r="BF124" i="3"/>
  <c r="AW1450" i="3"/>
  <c r="BO1454" i="3"/>
  <c r="BQ1453" i="3"/>
  <c r="AF671" i="1"/>
  <c r="AE672" i="1"/>
  <c r="T671" i="1"/>
  <c r="U671" i="1" s="1"/>
  <c r="AS1456" i="3"/>
  <c r="AR1455" i="3"/>
  <c r="R673" i="1"/>
  <c r="S673" i="1" s="1"/>
  <c r="AS1452" i="1"/>
  <c r="AR1451" i="1"/>
  <c r="AT1452" i="3" l="1"/>
  <c r="AV1452" i="3"/>
  <c r="BR1453" i="3"/>
  <c r="AU1453" i="3"/>
  <c r="AV1453" i="3" s="1"/>
  <c r="BQ1454" i="3"/>
  <c r="BO1455" i="3"/>
  <c r="AF672" i="1"/>
  <c r="AE673" i="1"/>
  <c r="T672" i="1"/>
  <c r="U672" i="1" s="1"/>
  <c r="AR1456" i="3"/>
  <c r="AS1457" i="3"/>
  <c r="R674" i="1"/>
  <c r="S674" i="1" s="1"/>
  <c r="AS1453" i="1"/>
  <c r="AR1452" i="1"/>
  <c r="BR1454" i="3" l="1"/>
  <c r="AU1454" i="3"/>
  <c r="AV1454" i="3" s="1"/>
  <c r="BI124" i="3"/>
  <c r="AW1453" i="3"/>
  <c r="BH124" i="3"/>
  <c r="AW1452" i="3"/>
  <c r="AT1453" i="3"/>
  <c r="AT1454" i="3" s="1"/>
  <c r="BO1456" i="3"/>
  <c r="BQ1455" i="3"/>
  <c r="AF673" i="1"/>
  <c r="AE674" i="1"/>
  <c r="T673" i="1"/>
  <c r="U673" i="1" s="1"/>
  <c r="AR1457" i="3"/>
  <c r="AS1458" i="3"/>
  <c r="R675" i="1"/>
  <c r="S675" i="1" s="1"/>
  <c r="AS1454" i="1"/>
  <c r="AR1453" i="1"/>
  <c r="BJ124" i="3" l="1"/>
  <c r="AW1454" i="3"/>
  <c r="BR1455" i="3"/>
  <c r="AU1455" i="3"/>
  <c r="AV1455" i="3" s="1"/>
  <c r="BQ1456" i="3"/>
  <c r="BO1457" i="3"/>
  <c r="AF674" i="1"/>
  <c r="AE675" i="1"/>
  <c r="T674" i="1"/>
  <c r="U674" i="1" s="1"/>
  <c r="AS1459" i="3"/>
  <c r="AR1458" i="3"/>
  <c r="R676" i="1"/>
  <c r="S676" i="1" s="1"/>
  <c r="AS1455" i="1"/>
  <c r="AR1454" i="1"/>
  <c r="BK124" i="3" l="1"/>
  <c r="BM124" i="3" s="1"/>
  <c r="AW1455" i="3"/>
  <c r="BR1456" i="3"/>
  <c r="AU1456" i="3"/>
  <c r="AT1455" i="3"/>
  <c r="BQ1457" i="3"/>
  <c r="BO1458" i="3"/>
  <c r="AF675" i="1"/>
  <c r="AE676" i="1"/>
  <c r="T675" i="1"/>
  <c r="U675" i="1" s="1"/>
  <c r="AS1460" i="3"/>
  <c r="AR1459" i="3"/>
  <c r="R677" i="1"/>
  <c r="S677" i="1" s="1"/>
  <c r="AS1456" i="1"/>
  <c r="AR1455" i="1"/>
  <c r="BL124" i="3" l="1"/>
  <c r="BR1457" i="3"/>
  <c r="AU1457" i="3"/>
  <c r="AV1457" i="3" s="1"/>
  <c r="AV1456" i="3"/>
  <c r="AT1456" i="3"/>
  <c r="AT1457" i="3" s="1"/>
  <c r="BQ1458" i="3"/>
  <c r="BO1459" i="3"/>
  <c r="AF676" i="1"/>
  <c r="AE677" i="1"/>
  <c r="T676" i="1"/>
  <c r="U676" i="1" s="1"/>
  <c r="AR1460" i="3"/>
  <c r="AS1461" i="3"/>
  <c r="R678" i="1"/>
  <c r="S678" i="1" s="1"/>
  <c r="AS1457" i="1"/>
  <c r="AR1456" i="1"/>
  <c r="BR1458" i="3" l="1"/>
  <c r="AU1458" i="3"/>
  <c r="AV1458" i="3" s="1"/>
  <c r="AZ125" i="3"/>
  <c r="AW1456" i="3"/>
  <c r="AT1458" i="3"/>
  <c r="BA125" i="3"/>
  <c r="AW1457" i="3"/>
  <c r="BO1460" i="3"/>
  <c r="BQ1459" i="3"/>
  <c r="AF677" i="1"/>
  <c r="AE678" i="1"/>
  <c r="T677" i="1"/>
  <c r="U677" i="1" s="1"/>
  <c r="AR1461" i="3"/>
  <c r="AS1462" i="3"/>
  <c r="R679" i="1"/>
  <c r="S679" i="1" s="1"/>
  <c r="AS1458" i="1"/>
  <c r="AR1457" i="1"/>
  <c r="BB125" i="3" l="1"/>
  <c r="AW1458" i="3"/>
  <c r="BR1459" i="3"/>
  <c r="AU1459" i="3"/>
  <c r="AV1459" i="3" s="1"/>
  <c r="BQ1460" i="3"/>
  <c r="BO1461" i="3"/>
  <c r="AF678" i="1"/>
  <c r="AE679" i="1"/>
  <c r="T678" i="1"/>
  <c r="U678" i="1" s="1"/>
  <c r="AS1463" i="3"/>
  <c r="AR1462" i="3"/>
  <c r="R680" i="1"/>
  <c r="S680" i="1" s="1"/>
  <c r="AS1459" i="1"/>
  <c r="AR1458" i="1"/>
  <c r="BR1460" i="3" l="1"/>
  <c r="AU1460" i="3"/>
  <c r="BC125" i="3"/>
  <c r="AW1459" i="3"/>
  <c r="AT1459" i="3"/>
  <c r="BQ1461" i="3"/>
  <c r="BO1462" i="3"/>
  <c r="AF679" i="1"/>
  <c r="AE680" i="1"/>
  <c r="T679" i="1"/>
  <c r="U679" i="1" s="1"/>
  <c r="AS1464" i="3"/>
  <c r="AR1463" i="3"/>
  <c r="R681" i="1"/>
  <c r="S681" i="1" s="1"/>
  <c r="AS1460" i="1"/>
  <c r="AR1459" i="1"/>
  <c r="AV1460" i="3" l="1"/>
  <c r="AT1460" i="3"/>
  <c r="BR1461" i="3"/>
  <c r="AU1461" i="3"/>
  <c r="AV1461" i="3" s="1"/>
  <c r="BQ1462" i="3"/>
  <c r="BO1463" i="3"/>
  <c r="AF680" i="1"/>
  <c r="AE681" i="1"/>
  <c r="T680" i="1"/>
  <c r="U680" i="1" s="1"/>
  <c r="AR1464" i="3"/>
  <c r="AS1465" i="3"/>
  <c r="R682" i="1"/>
  <c r="S682" i="1" s="1"/>
  <c r="AS1461" i="1"/>
  <c r="AR1460" i="1"/>
  <c r="AT1461" i="3" l="1"/>
  <c r="BD125" i="3"/>
  <c r="AW1460" i="3"/>
  <c r="BR1462" i="3"/>
  <c r="AU1462" i="3"/>
  <c r="AV1462" i="3" s="1"/>
  <c r="BE125" i="3"/>
  <c r="AW1461" i="3"/>
  <c r="BO1464" i="3"/>
  <c r="BQ1463" i="3"/>
  <c r="AF681" i="1"/>
  <c r="AE682" i="1"/>
  <c r="T681" i="1"/>
  <c r="U681" i="1" s="1"/>
  <c r="AR1465" i="3"/>
  <c r="AS1466" i="3"/>
  <c r="R683" i="1"/>
  <c r="S683" i="1" s="1"/>
  <c r="AS1462" i="1"/>
  <c r="AR1461" i="1"/>
  <c r="BF125" i="3" l="1"/>
  <c r="AW1462" i="3"/>
  <c r="BR1463" i="3"/>
  <c r="AU1463" i="3"/>
  <c r="AV1463" i="3" s="1"/>
  <c r="AT1462" i="3"/>
  <c r="AT1463" i="3" s="1"/>
  <c r="BQ1464" i="3"/>
  <c r="BO1465" i="3"/>
  <c r="AF682" i="1"/>
  <c r="AE683" i="1"/>
  <c r="T682" i="1"/>
  <c r="U682" i="1" s="1"/>
  <c r="AS1467" i="3"/>
  <c r="AR1466" i="3"/>
  <c r="R684" i="1"/>
  <c r="S684" i="1" s="1"/>
  <c r="AS1463" i="1"/>
  <c r="AR1462" i="1"/>
  <c r="BR1464" i="3" l="1"/>
  <c r="AU1464" i="3"/>
  <c r="BG125" i="3"/>
  <c r="AW1463" i="3"/>
  <c r="BQ1465" i="3"/>
  <c r="BO1466" i="3"/>
  <c r="AF683" i="1"/>
  <c r="AE684" i="1"/>
  <c r="T683" i="1"/>
  <c r="U683" i="1" s="1"/>
  <c r="AS1468" i="3"/>
  <c r="AR1467" i="3"/>
  <c r="R685" i="1"/>
  <c r="S685" i="1" s="1"/>
  <c r="AS1464" i="1"/>
  <c r="AR1463" i="1"/>
  <c r="BR1465" i="3" l="1"/>
  <c r="AU1465" i="3"/>
  <c r="AV1465" i="3" s="1"/>
  <c r="AV1464" i="3"/>
  <c r="AT1464" i="3"/>
  <c r="BQ1466" i="3"/>
  <c r="BO1467" i="3"/>
  <c r="AF684" i="1"/>
  <c r="AE685" i="1"/>
  <c r="T684" i="1"/>
  <c r="U684" i="1" s="1"/>
  <c r="AR1468" i="3"/>
  <c r="AS1469" i="3"/>
  <c r="R686" i="1"/>
  <c r="S686" i="1" s="1"/>
  <c r="AS1465" i="1"/>
  <c r="AR1464" i="1"/>
  <c r="AT1465" i="3" l="1"/>
  <c r="BH125" i="3"/>
  <c r="AW1464" i="3"/>
  <c r="BR1466" i="3"/>
  <c r="AU1466" i="3"/>
  <c r="BI125" i="3"/>
  <c r="AW1465" i="3"/>
  <c r="BO1468" i="3"/>
  <c r="BQ1467" i="3"/>
  <c r="AF685" i="1"/>
  <c r="AE686" i="1"/>
  <c r="T685" i="1"/>
  <c r="U685" i="1" s="1"/>
  <c r="AR1469" i="3"/>
  <c r="AS1470" i="3"/>
  <c r="R687" i="1"/>
  <c r="S687" i="1" s="1"/>
  <c r="AS1466" i="1"/>
  <c r="AR1465" i="1"/>
  <c r="AV1466" i="3" l="1"/>
  <c r="AT1466" i="3"/>
  <c r="BR1467" i="3"/>
  <c r="AU1467" i="3"/>
  <c r="AV1467" i="3" s="1"/>
  <c r="BQ1468" i="3"/>
  <c r="BO1469" i="3"/>
  <c r="AF686" i="1"/>
  <c r="AE687" i="1"/>
  <c r="T686" i="1"/>
  <c r="U686" i="1" s="1"/>
  <c r="AS1471" i="3"/>
  <c r="AR1470" i="3"/>
  <c r="R688" i="1"/>
  <c r="S688" i="1" s="1"/>
  <c r="AS1467" i="1"/>
  <c r="AR1466" i="1"/>
  <c r="BK125" i="3" l="1"/>
  <c r="AW1467" i="3"/>
  <c r="BR1468" i="3"/>
  <c r="AU1468" i="3"/>
  <c r="AT1467" i="3"/>
  <c r="BJ125" i="3"/>
  <c r="AW1466" i="3"/>
  <c r="BQ1469" i="3"/>
  <c r="BO1470" i="3"/>
  <c r="AF687" i="1"/>
  <c r="AE688" i="1"/>
  <c r="T687" i="1"/>
  <c r="U687" i="1" s="1"/>
  <c r="AS1472" i="3"/>
  <c r="AR1471" i="3"/>
  <c r="R689" i="1"/>
  <c r="S689" i="1" s="1"/>
  <c r="AS1468" i="1"/>
  <c r="AR1467" i="1"/>
  <c r="BR1469" i="3" l="1"/>
  <c r="AU1469" i="3"/>
  <c r="AV1469" i="3" s="1"/>
  <c r="AV1468" i="3"/>
  <c r="AT1468" i="3"/>
  <c r="AT1469" i="3" s="1"/>
  <c r="BL125" i="3"/>
  <c r="BM125" i="3"/>
  <c r="BQ1470" i="3"/>
  <c r="BO1471" i="3"/>
  <c r="AF688" i="1"/>
  <c r="AE689" i="1"/>
  <c r="T688" i="1"/>
  <c r="U688" i="1" s="1"/>
  <c r="AR1472" i="3"/>
  <c r="AS1473" i="3"/>
  <c r="R690" i="1"/>
  <c r="S690" i="1" s="1"/>
  <c r="AS1469" i="1"/>
  <c r="AR1468" i="1"/>
  <c r="BR1470" i="3" l="1"/>
  <c r="AU1470" i="3"/>
  <c r="AZ126" i="3"/>
  <c r="AW1468" i="3"/>
  <c r="BA126" i="3"/>
  <c r="AW1469" i="3"/>
  <c r="BO1472" i="3"/>
  <c r="BQ1471" i="3"/>
  <c r="AF689" i="1"/>
  <c r="AE690" i="1"/>
  <c r="T689" i="1"/>
  <c r="U689" i="1" s="1"/>
  <c r="AR1473" i="3"/>
  <c r="AS1474" i="3"/>
  <c r="R691" i="1"/>
  <c r="S691" i="1" s="1"/>
  <c r="AS1470" i="1"/>
  <c r="AR1469" i="1"/>
  <c r="BR1471" i="3" l="1"/>
  <c r="AU1471" i="3"/>
  <c r="AV1471" i="3" s="1"/>
  <c r="AV1470" i="3"/>
  <c r="AT1470" i="3"/>
  <c r="AT1471" i="3" s="1"/>
  <c r="BQ1472" i="3"/>
  <c r="BO1473" i="3"/>
  <c r="AF690" i="1"/>
  <c r="AE691" i="1"/>
  <c r="T690" i="1"/>
  <c r="U690" i="1" s="1"/>
  <c r="AS1475" i="3"/>
  <c r="AR1474" i="3"/>
  <c r="R692" i="1"/>
  <c r="S692" i="1" s="1"/>
  <c r="AS1471" i="1"/>
  <c r="AR1470" i="1"/>
  <c r="BR1472" i="3" l="1"/>
  <c r="AU1472" i="3"/>
  <c r="AV1472" i="3" s="1"/>
  <c r="BB126" i="3"/>
  <c r="AW1470" i="3"/>
  <c r="AT1472" i="3"/>
  <c r="BC126" i="3"/>
  <c r="AW1471" i="3"/>
  <c r="BO1474" i="3"/>
  <c r="BQ1473" i="3"/>
  <c r="AF691" i="1"/>
  <c r="AE692" i="1"/>
  <c r="T691" i="1"/>
  <c r="U691" i="1" s="1"/>
  <c r="AS1476" i="3"/>
  <c r="AR1475" i="3"/>
  <c r="R693" i="1"/>
  <c r="S693" i="1" s="1"/>
  <c r="AS1472" i="1"/>
  <c r="AR1471" i="1"/>
  <c r="BD126" i="3" l="1"/>
  <c r="AW1472" i="3"/>
  <c r="BR1473" i="3"/>
  <c r="AU1473" i="3"/>
  <c r="AV1473" i="3" s="1"/>
  <c r="BQ1474" i="3"/>
  <c r="BO1475" i="3"/>
  <c r="AF692" i="1"/>
  <c r="AE693" i="1"/>
  <c r="T692" i="1"/>
  <c r="U692" i="1" s="1"/>
  <c r="AR1476" i="3"/>
  <c r="AS1477" i="3"/>
  <c r="R694" i="1"/>
  <c r="S694" i="1" s="1"/>
  <c r="AS1473" i="1"/>
  <c r="AR1472" i="1"/>
  <c r="BR1474" i="3" l="1"/>
  <c r="AU1474" i="3"/>
  <c r="AT1473" i="3"/>
  <c r="BE126" i="3"/>
  <c r="AW1473" i="3"/>
  <c r="BQ1475" i="3"/>
  <c r="BO1476" i="3"/>
  <c r="AF693" i="1"/>
  <c r="AE694" i="1"/>
  <c r="T693" i="1"/>
  <c r="U693" i="1" s="1"/>
  <c r="AR1477" i="3"/>
  <c r="AS1478" i="3"/>
  <c r="R695" i="1"/>
  <c r="S695" i="1" s="1"/>
  <c r="AS1474" i="1"/>
  <c r="AR1473" i="1"/>
  <c r="BR1475" i="3" l="1"/>
  <c r="AU1475" i="3"/>
  <c r="AV1475" i="3" s="1"/>
  <c r="AV1474" i="3"/>
  <c r="AT1474" i="3"/>
  <c r="AT1475" i="3" s="1"/>
  <c r="BO1477" i="3"/>
  <c r="BQ1476" i="3"/>
  <c r="AF694" i="1"/>
  <c r="AE695" i="1"/>
  <c r="T694" i="1"/>
  <c r="U694" i="1" s="1"/>
  <c r="AS1479" i="3"/>
  <c r="AR1478" i="3"/>
  <c r="R696" i="1"/>
  <c r="S696" i="1" s="1"/>
  <c r="AS1475" i="1"/>
  <c r="AR1474" i="1"/>
  <c r="BF126" i="3" l="1"/>
  <c r="AW1474" i="3"/>
  <c r="BG126" i="3"/>
  <c r="AW1475" i="3"/>
  <c r="BR1476" i="3"/>
  <c r="AU1476" i="3"/>
  <c r="AV1476" i="3" s="1"/>
  <c r="BO1478" i="3"/>
  <c r="BQ1477" i="3"/>
  <c r="AF695" i="1"/>
  <c r="AE696" i="1"/>
  <c r="T695" i="1"/>
  <c r="U695" i="1" s="1"/>
  <c r="AS1480" i="3"/>
  <c r="AR1479" i="3"/>
  <c r="R697" i="1"/>
  <c r="S697" i="1" s="1"/>
  <c r="AS1476" i="1"/>
  <c r="AR1475" i="1"/>
  <c r="BH126" i="3" l="1"/>
  <c r="AW1476" i="3"/>
  <c r="AT1476" i="3"/>
  <c r="BR1477" i="3"/>
  <c r="AU1477" i="3"/>
  <c r="AV1477" i="3" s="1"/>
  <c r="BQ1478" i="3"/>
  <c r="BO1479" i="3"/>
  <c r="AF696" i="1"/>
  <c r="AE697" i="1"/>
  <c r="T696" i="1"/>
  <c r="U696" i="1" s="1"/>
  <c r="AR1480" i="3"/>
  <c r="AS1481" i="3"/>
  <c r="R698" i="1"/>
  <c r="S698" i="1" s="1"/>
  <c r="AS1477" i="1"/>
  <c r="AR1476" i="1"/>
  <c r="BR1478" i="3" l="1"/>
  <c r="AU1478" i="3"/>
  <c r="BI126" i="3"/>
  <c r="AW1477" i="3"/>
  <c r="AT1477" i="3"/>
  <c r="BO1480" i="3"/>
  <c r="BQ1479" i="3"/>
  <c r="AF697" i="1"/>
  <c r="AE698" i="1"/>
  <c r="T697" i="1"/>
  <c r="U697" i="1" s="1"/>
  <c r="AR1481" i="3"/>
  <c r="AS1482" i="3"/>
  <c r="R699" i="1"/>
  <c r="S699" i="1" s="1"/>
  <c r="AS1478" i="1"/>
  <c r="AR1477" i="1"/>
  <c r="BR1479" i="3" l="1"/>
  <c r="AU1479" i="3"/>
  <c r="AV1479" i="3" s="1"/>
  <c r="AV1478" i="3"/>
  <c r="AT1478" i="3"/>
  <c r="AT1479" i="3" s="1"/>
  <c r="BQ1480" i="3"/>
  <c r="BO1481" i="3"/>
  <c r="AF698" i="1"/>
  <c r="AE699" i="1"/>
  <c r="T698" i="1"/>
  <c r="U698" i="1" s="1"/>
  <c r="AS1483" i="3"/>
  <c r="AR1482" i="3"/>
  <c r="R700" i="1"/>
  <c r="S700" i="1" s="1"/>
  <c r="AS1479" i="1"/>
  <c r="AR1478" i="1"/>
  <c r="BR1480" i="3" l="1"/>
  <c r="AU1480" i="3"/>
  <c r="AV1480" i="3" s="1"/>
  <c r="AT1480" i="3"/>
  <c r="BJ126" i="3"/>
  <c r="AW1478" i="3"/>
  <c r="BK126" i="3"/>
  <c r="AW1479" i="3"/>
  <c r="BO1482" i="3"/>
  <c r="BQ1481" i="3"/>
  <c r="AF699" i="1"/>
  <c r="AE700" i="1"/>
  <c r="T699" i="1"/>
  <c r="U699" i="1" s="1"/>
  <c r="AS1484" i="3"/>
  <c r="AR1483" i="3"/>
  <c r="R701" i="1"/>
  <c r="S701" i="1" s="1"/>
  <c r="AS1480" i="1"/>
  <c r="AR1479" i="1"/>
  <c r="BM126" i="3" l="1"/>
  <c r="BL126" i="3"/>
  <c r="AZ127" i="3"/>
  <c r="AW1480" i="3"/>
  <c r="BR1481" i="3"/>
  <c r="AU1481" i="3"/>
  <c r="AV1481" i="3" s="1"/>
  <c r="BQ1482" i="3"/>
  <c r="BO1483" i="3"/>
  <c r="AF700" i="1"/>
  <c r="AE701" i="1"/>
  <c r="T700" i="1"/>
  <c r="U700" i="1" s="1"/>
  <c r="AS1485" i="3"/>
  <c r="AR1484" i="3"/>
  <c r="R702" i="1"/>
  <c r="S702" i="1" s="1"/>
  <c r="AS1481" i="1"/>
  <c r="AR1480" i="1"/>
  <c r="BR1482" i="3" l="1"/>
  <c r="AU1482" i="3"/>
  <c r="BA127" i="3"/>
  <c r="AW1481" i="3"/>
  <c r="AT1481" i="3"/>
  <c r="BO1484" i="3"/>
  <c r="BQ1483" i="3"/>
  <c r="AF701" i="1"/>
  <c r="AE702" i="1"/>
  <c r="T701" i="1"/>
  <c r="U701" i="1" s="1"/>
  <c r="AS1486" i="3"/>
  <c r="AR1485" i="3"/>
  <c r="R703" i="1"/>
  <c r="S703" i="1" s="1"/>
  <c r="AS1482" i="1"/>
  <c r="AR1481" i="1"/>
  <c r="AV1482" i="3" l="1"/>
  <c r="AT1482" i="3"/>
  <c r="BR1483" i="3"/>
  <c r="AU1483" i="3"/>
  <c r="AV1483" i="3" s="1"/>
  <c r="BO1485" i="3"/>
  <c r="BQ1484" i="3"/>
  <c r="AF702" i="1"/>
  <c r="AE703" i="1"/>
  <c r="T702" i="1"/>
  <c r="U702" i="1" s="1"/>
  <c r="AS1487" i="3"/>
  <c r="AR1486" i="3"/>
  <c r="R704" i="1"/>
  <c r="S704" i="1" s="1"/>
  <c r="AS1483" i="1"/>
  <c r="AR1482" i="1"/>
  <c r="BC127" i="3" l="1"/>
  <c r="AW1483" i="3"/>
  <c r="BR1484" i="3"/>
  <c r="AU1484" i="3"/>
  <c r="AV1484" i="3" s="1"/>
  <c r="AT1483" i="3"/>
  <c r="AT1484" i="3" s="1"/>
  <c r="BB127" i="3"/>
  <c r="AW1482" i="3"/>
  <c r="BO1486" i="3"/>
  <c r="BQ1485" i="3"/>
  <c r="AF703" i="1"/>
  <c r="AE704" i="1"/>
  <c r="T703" i="1"/>
  <c r="U703" i="1" s="1"/>
  <c r="AS1488" i="3"/>
  <c r="AR1487" i="3"/>
  <c r="R705" i="1"/>
  <c r="S705" i="1" s="1"/>
  <c r="AS1484" i="1"/>
  <c r="AR1483" i="1"/>
  <c r="BD127" i="3" l="1"/>
  <c r="AW1484" i="3"/>
  <c r="BR1485" i="3"/>
  <c r="AU1485" i="3"/>
  <c r="AV1485" i="3" s="1"/>
  <c r="BQ1486" i="3"/>
  <c r="BO1487" i="3"/>
  <c r="AF704" i="1"/>
  <c r="AE705" i="1"/>
  <c r="T704" i="1"/>
  <c r="U704" i="1" s="1"/>
  <c r="AR1488" i="3"/>
  <c r="AS1489" i="3"/>
  <c r="R706" i="1"/>
  <c r="S706" i="1" s="1"/>
  <c r="AS1485" i="1"/>
  <c r="AR1484" i="1"/>
  <c r="BR1486" i="3" l="1"/>
  <c r="AU1486" i="3"/>
  <c r="BE127" i="3"/>
  <c r="AW1485" i="3"/>
  <c r="AT1485" i="3"/>
  <c r="BO1488" i="3"/>
  <c r="BQ1487" i="3"/>
  <c r="AF705" i="1"/>
  <c r="AE706" i="1"/>
  <c r="T705" i="1"/>
  <c r="U705" i="1" s="1"/>
  <c r="AS1490" i="3"/>
  <c r="AR1489" i="3"/>
  <c r="R707" i="1"/>
  <c r="S707" i="1" s="1"/>
  <c r="AS1486" i="1"/>
  <c r="AR1485" i="1"/>
  <c r="BR1487" i="3" l="1"/>
  <c r="AU1487" i="3"/>
  <c r="AV1487" i="3" s="1"/>
  <c r="AV1486" i="3"/>
  <c r="AT1486" i="3"/>
  <c r="AT1487" i="3" s="1"/>
  <c r="BQ1488" i="3"/>
  <c r="BO1489" i="3"/>
  <c r="AF706" i="1"/>
  <c r="AE707" i="1"/>
  <c r="T706" i="1"/>
  <c r="U706" i="1" s="1"/>
  <c r="AS1491" i="3"/>
  <c r="AR1490" i="3"/>
  <c r="R708" i="1"/>
  <c r="S708" i="1" s="1"/>
  <c r="AS1487" i="1"/>
  <c r="AR1486" i="1"/>
  <c r="BG127" i="3" l="1"/>
  <c r="AW1487" i="3"/>
  <c r="BR1488" i="3"/>
  <c r="AU1488" i="3"/>
  <c r="AV1488" i="3" s="1"/>
  <c r="BF127" i="3"/>
  <c r="AW1486" i="3"/>
  <c r="BO1490" i="3"/>
  <c r="BQ1489" i="3"/>
  <c r="AF707" i="1"/>
  <c r="AE708" i="1"/>
  <c r="T707" i="1"/>
  <c r="U707" i="1" s="1"/>
  <c r="AS1492" i="3"/>
  <c r="AR1491" i="3"/>
  <c r="R709" i="1"/>
  <c r="S709" i="1" s="1"/>
  <c r="AS1488" i="1"/>
  <c r="AR1487" i="1"/>
  <c r="BH127" i="3" l="1"/>
  <c r="AW1488" i="3"/>
  <c r="BR1489" i="3"/>
  <c r="AU1489" i="3"/>
  <c r="AV1489" i="3" s="1"/>
  <c r="AT1488" i="3"/>
  <c r="AT1489" i="3" s="1"/>
  <c r="BQ1490" i="3"/>
  <c r="BO1491" i="3"/>
  <c r="AF708" i="1"/>
  <c r="AE709" i="1"/>
  <c r="T708" i="1"/>
  <c r="U708" i="1" s="1"/>
  <c r="AR1492" i="3"/>
  <c r="AS1493" i="3"/>
  <c r="R710" i="1"/>
  <c r="S710" i="1" s="1"/>
  <c r="AS1489" i="1"/>
  <c r="AR1488" i="1"/>
  <c r="BI127" i="3" l="1"/>
  <c r="AW1489" i="3"/>
  <c r="BR1490" i="3"/>
  <c r="AU1490" i="3"/>
  <c r="BO1492" i="3"/>
  <c r="BQ1491" i="3"/>
  <c r="AF709" i="1"/>
  <c r="AE710" i="1"/>
  <c r="T709" i="1"/>
  <c r="U709" i="1" s="1"/>
  <c r="AS1494" i="3"/>
  <c r="AR1493" i="3"/>
  <c r="R711" i="1"/>
  <c r="S711" i="1" s="1"/>
  <c r="AS1490" i="1"/>
  <c r="AR1489" i="1"/>
  <c r="AV1490" i="3" l="1"/>
  <c r="AT1490" i="3"/>
  <c r="BR1491" i="3"/>
  <c r="AU1491" i="3"/>
  <c r="AV1491" i="3" s="1"/>
  <c r="BQ1492" i="3"/>
  <c r="BO1493" i="3"/>
  <c r="AF710" i="1"/>
  <c r="AE711" i="1"/>
  <c r="T710" i="1"/>
  <c r="U710" i="1" s="1"/>
  <c r="AR1494" i="3"/>
  <c r="AS1495" i="3"/>
  <c r="R712" i="1"/>
  <c r="S712" i="1" s="1"/>
  <c r="AS1491" i="1"/>
  <c r="AR1490" i="1"/>
  <c r="BR1492" i="3" l="1"/>
  <c r="AU1492" i="3"/>
  <c r="BK127" i="3"/>
  <c r="AW1491" i="3"/>
  <c r="AT1491" i="3"/>
  <c r="BJ127" i="3"/>
  <c r="AW1490" i="3"/>
  <c r="BO1494" i="3"/>
  <c r="BQ1493" i="3"/>
  <c r="AF711" i="1"/>
  <c r="AE712" i="1"/>
  <c r="T711" i="1"/>
  <c r="U711" i="1" s="1"/>
  <c r="AR1495" i="3"/>
  <c r="AS1496" i="3"/>
  <c r="R713" i="1"/>
  <c r="S713" i="1" s="1"/>
  <c r="AS1492" i="1"/>
  <c r="AR1491" i="1"/>
  <c r="BL127" i="3" l="1"/>
  <c r="BM127" i="3"/>
  <c r="AV1492" i="3"/>
  <c r="AT1492" i="3"/>
  <c r="BR1493" i="3"/>
  <c r="AU1493" i="3"/>
  <c r="AV1493" i="3" s="1"/>
  <c r="BQ1494" i="3"/>
  <c r="BO1495" i="3"/>
  <c r="AF712" i="1"/>
  <c r="AE713" i="1"/>
  <c r="T712" i="1"/>
  <c r="U712" i="1" s="1"/>
  <c r="AS1497" i="3"/>
  <c r="AR1496" i="3"/>
  <c r="R714" i="1"/>
  <c r="S714" i="1" s="1"/>
  <c r="AS1493" i="1"/>
  <c r="AR1492" i="1"/>
  <c r="BA128" i="3" l="1"/>
  <c r="AW1493" i="3"/>
  <c r="AT1493" i="3"/>
  <c r="AZ128" i="3"/>
  <c r="AW1492" i="3"/>
  <c r="BR1494" i="3"/>
  <c r="AU1494" i="3"/>
  <c r="AV1494" i="3" s="1"/>
  <c r="BO1496" i="3"/>
  <c r="BQ1495" i="3"/>
  <c r="AF713" i="1"/>
  <c r="AE714" i="1"/>
  <c r="T713" i="1"/>
  <c r="U713" i="1" s="1"/>
  <c r="AR1497" i="3"/>
  <c r="AS1498" i="3"/>
  <c r="R715" i="1"/>
  <c r="S715" i="1" s="1"/>
  <c r="AS1494" i="1"/>
  <c r="AR1493" i="1"/>
  <c r="BB128" i="3" l="1"/>
  <c r="AW1494" i="3"/>
  <c r="AT1494" i="3"/>
  <c r="BR1495" i="3"/>
  <c r="AU1495" i="3"/>
  <c r="AV1495" i="3" s="1"/>
  <c r="BQ1496" i="3"/>
  <c r="BO1497" i="3"/>
  <c r="AF714" i="1"/>
  <c r="AE715" i="1"/>
  <c r="T714" i="1"/>
  <c r="U714" i="1" s="1"/>
  <c r="AR1498" i="3"/>
  <c r="AS1499" i="3"/>
  <c r="R716" i="1"/>
  <c r="S716" i="1" s="1"/>
  <c r="AS1495" i="1"/>
  <c r="AR1494" i="1"/>
  <c r="BR1496" i="3" l="1"/>
  <c r="AU1496" i="3"/>
  <c r="BC128" i="3"/>
  <c r="AW1495" i="3"/>
  <c r="AT1495" i="3"/>
  <c r="BO1498" i="3"/>
  <c r="BQ1497" i="3"/>
  <c r="AF715" i="1"/>
  <c r="AE716" i="1"/>
  <c r="T715" i="1"/>
  <c r="U715" i="1" s="1"/>
  <c r="AS1500" i="3"/>
  <c r="AR1499" i="3"/>
  <c r="R717" i="1"/>
  <c r="S717" i="1" s="1"/>
  <c r="AS1496" i="1"/>
  <c r="AR1495" i="1"/>
  <c r="BR1497" i="3" l="1"/>
  <c r="AU1497" i="3"/>
  <c r="AV1497" i="3" s="1"/>
  <c r="AT1496" i="3"/>
  <c r="AT1497" i="3" s="1"/>
  <c r="AV1496" i="3"/>
  <c r="BQ1498" i="3"/>
  <c r="BO1499" i="3"/>
  <c r="AF716" i="1"/>
  <c r="AE717" i="1"/>
  <c r="T716" i="1"/>
  <c r="U716" i="1" s="1"/>
  <c r="AR1500" i="3"/>
  <c r="AS1501" i="3"/>
  <c r="R718" i="1"/>
  <c r="S718" i="1" s="1"/>
  <c r="AS1497" i="1"/>
  <c r="AR1496" i="1"/>
  <c r="BR1498" i="3" l="1"/>
  <c r="AU1498" i="3"/>
  <c r="BD128" i="3"/>
  <c r="AW1496" i="3"/>
  <c r="BE128" i="3"/>
  <c r="AW1497" i="3"/>
  <c r="BO1500" i="3"/>
  <c r="BQ1499" i="3"/>
  <c r="AF717" i="1"/>
  <c r="AE718" i="1"/>
  <c r="T717" i="1"/>
  <c r="U717" i="1" s="1"/>
  <c r="AR1501" i="3"/>
  <c r="AS1502" i="3"/>
  <c r="R719" i="1"/>
  <c r="S719" i="1" s="1"/>
  <c r="AS1498" i="1"/>
  <c r="AR1497" i="1"/>
  <c r="BR1499" i="3" l="1"/>
  <c r="AU1499" i="3"/>
  <c r="AV1499" i="3" s="1"/>
  <c r="AV1498" i="3"/>
  <c r="AT1498" i="3"/>
  <c r="AT1499" i="3" s="1"/>
  <c r="BO1501" i="3"/>
  <c r="BQ1500" i="3"/>
  <c r="AF718" i="1"/>
  <c r="AE719" i="1"/>
  <c r="T718" i="1"/>
  <c r="U718" i="1" s="1"/>
  <c r="AS1503" i="3"/>
  <c r="AR1502" i="3"/>
  <c r="R720" i="1"/>
  <c r="S720" i="1" s="1"/>
  <c r="AS1499" i="1"/>
  <c r="AR1498" i="1"/>
  <c r="BR1500" i="3" l="1"/>
  <c r="AU1500" i="3"/>
  <c r="AV1500" i="3" s="1"/>
  <c r="BF128" i="3"/>
  <c r="AW1498" i="3"/>
  <c r="AT1500" i="3"/>
  <c r="BG128" i="3"/>
  <c r="AW1499" i="3"/>
  <c r="BO1502" i="3"/>
  <c r="BQ1501" i="3"/>
  <c r="AF719" i="1"/>
  <c r="AE720" i="1"/>
  <c r="T719" i="1"/>
  <c r="U719" i="1" s="1"/>
  <c r="AR1503" i="3"/>
  <c r="AS1504" i="3"/>
  <c r="R721" i="1"/>
  <c r="S721" i="1" s="1"/>
  <c r="AS1500" i="1"/>
  <c r="AR1499" i="1"/>
  <c r="BH128" i="3" l="1"/>
  <c r="AW1500" i="3"/>
  <c r="BR1501" i="3"/>
  <c r="AU1501" i="3"/>
  <c r="AV1501" i="3" s="1"/>
  <c r="BO1503" i="3"/>
  <c r="BQ1502" i="3"/>
  <c r="AF720" i="1"/>
  <c r="AE721" i="1"/>
  <c r="T720" i="1"/>
  <c r="U720" i="1" s="1"/>
  <c r="AR1504" i="3"/>
  <c r="AS1505" i="3"/>
  <c r="R722" i="1"/>
  <c r="S722" i="1" s="1"/>
  <c r="AS1501" i="1"/>
  <c r="AR1500" i="1"/>
  <c r="BI128" i="3" l="1"/>
  <c r="AW1501" i="3"/>
  <c r="BR1502" i="3"/>
  <c r="AU1502" i="3"/>
  <c r="AT1501" i="3"/>
  <c r="BO1504" i="3"/>
  <c r="BQ1503" i="3"/>
  <c r="AF721" i="1"/>
  <c r="AE722" i="1"/>
  <c r="T721" i="1"/>
  <c r="U721" i="1" s="1"/>
  <c r="AS1506" i="3"/>
  <c r="AR1505" i="3"/>
  <c r="R723" i="1"/>
  <c r="S723" i="1" s="1"/>
  <c r="AS1502" i="1"/>
  <c r="AR1501" i="1"/>
  <c r="BR1503" i="3" l="1"/>
  <c r="AU1503" i="3"/>
  <c r="AV1503" i="3" s="1"/>
  <c r="AV1502" i="3"/>
  <c r="AT1502" i="3"/>
  <c r="AT1503" i="3" s="1"/>
  <c r="BO1505" i="3"/>
  <c r="BQ1504" i="3"/>
  <c r="AF722" i="1"/>
  <c r="AE723" i="1"/>
  <c r="T722" i="1"/>
  <c r="U722" i="1" s="1"/>
  <c r="AR1506" i="3"/>
  <c r="AS1507" i="3"/>
  <c r="R724" i="1"/>
  <c r="S724" i="1" s="1"/>
  <c r="AS1503" i="1"/>
  <c r="AR1502" i="1"/>
  <c r="BJ128" i="3" l="1"/>
  <c r="AW1502" i="3"/>
  <c r="BR1504" i="3"/>
  <c r="AU1504" i="3"/>
  <c r="AV1504" i="3" s="1"/>
  <c r="BK128" i="3"/>
  <c r="AW1503" i="3"/>
  <c r="BQ1505" i="3"/>
  <c r="BO1506" i="3"/>
  <c r="AF723" i="1"/>
  <c r="AE724" i="1"/>
  <c r="T723" i="1"/>
  <c r="U723" i="1" s="1"/>
  <c r="AR1507" i="3"/>
  <c r="AS1508" i="3"/>
  <c r="R725" i="1"/>
  <c r="S725" i="1" s="1"/>
  <c r="AS1504" i="1"/>
  <c r="AR1503" i="1"/>
  <c r="BM128" i="3" l="1"/>
  <c r="BR1505" i="3"/>
  <c r="AU1505" i="3"/>
  <c r="AV1505" i="3" s="1"/>
  <c r="AZ129" i="3"/>
  <c r="AW1504" i="3"/>
  <c r="BL128" i="3"/>
  <c r="AT1504" i="3"/>
  <c r="AT1505" i="3" s="1"/>
  <c r="BO1507" i="3"/>
  <c r="BQ1506" i="3"/>
  <c r="AF724" i="1"/>
  <c r="AE725" i="1"/>
  <c r="T724" i="1"/>
  <c r="U724" i="1" s="1"/>
  <c r="AR1508" i="3"/>
  <c r="AS1509" i="3"/>
  <c r="R726" i="1"/>
  <c r="S726" i="1" s="1"/>
  <c r="AS1505" i="1"/>
  <c r="AR1504" i="1"/>
  <c r="BA129" i="3" l="1"/>
  <c r="AW1505" i="3"/>
  <c r="BR1506" i="3"/>
  <c r="AU1506" i="3"/>
  <c r="BQ1507" i="3"/>
  <c r="BO1508" i="3"/>
  <c r="AF725" i="1"/>
  <c r="AE726" i="1"/>
  <c r="T725" i="1"/>
  <c r="U725" i="1" s="1"/>
  <c r="AR1509" i="3"/>
  <c r="AS1510" i="3"/>
  <c r="R727" i="1"/>
  <c r="S727" i="1" s="1"/>
  <c r="AS1506" i="1"/>
  <c r="AR1505" i="1"/>
  <c r="BR1507" i="3" l="1"/>
  <c r="AU1507" i="3"/>
  <c r="AV1507" i="3" s="1"/>
  <c r="AT1506" i="3"/>
  <c r="AT1507" i="3" s="1"/>
  <c r="AV1506" i="3"/>
  <c r="BO1509" i="3"/>
  <c r="BQ1508" i="3"/>
  <c r="AF726" i="1"/>
  <c r="AE727" i="1"/>
  <c r="T726" i="1"/>
  <c r="U726" i="1" s="1"/>
  <c r="AR1510" i="3"/>
  <c r="AS1511" i="3"/>
  <c r="R728" i="1"/>
  <c r="S728" i="1" s="1"/>
  <c r="AS1507" i="1"/>
  <c r="AR1506" i="1"/>
  <c r="BB129" i="3" l="1"/>
  <c r="AW1506" i="3"/>
  <c r="BR1508" i="3"/>
  <c r="AU1508" i="3"/>
  <c r="BC129" i="3"/>
  <c r="AW1507" i="3"/>
  <c r="BQ1509" i="3"/>
  <c r="BO1510" i="3"/>
  <c r="AF727" i="1"/>
  <c r="AE728" i="1"/>
  <c r="T727" i="1"/>
  <c r="U727" i="1" s="1"/>
  <c r="AS1512" i="3"/>
  <c r="AR1511" i="3"/>
  <c r="R729" i="1"/>
  <c r="S729" i="1" s="1"/>
  <c r="AS1508" i="1"/>
  <c r="AR1507" i="1"/>
  <c r="AV1508" i="3" l="1"/>
  <c r="AT1508" i="3"/>
  <c r="BR1509" i="3"/>
  <c r="AU1509" i="3"/>
  <c r="AV1509" i="3" s="1"/>
  <c r="BO1511" i="3"/>
  <c r="BQ1510" i="3"/>
  <c r="AF728" i="1"/>
  <c r="AE729" i="1"/>
  <c r="T728" i="1"/>
  <c r="U728" i="1" s="1"/>
  <c r="AR1512" i="3"/>
  <c r="AS1513" i="3"/>
  <c r="R730" i="1"/>
  <c r="S730" i="1" s="1"/>
  <c r="AS1509" i="1"/>
  <c r="AR1508" i="1"/>
  <c r="BR1510" i="3" l="1"/>
  <c r="AU1510" i="3"/>
  <c r="BE129" i="3"/>
  <c r="AW1509" i="3"/>
  <c r="AT1509" i="3"/>
  <c r="BD129" i="3"/>
  <c r="AW1508" i="3"/>
  <c r="BQ1511" i="3"/>
  <c r="BO1512" i="3"/>
  <c r="AF729" i="1"/>
  <c r="AE730" i="1"/>
  <c r="T729" i="1"/>
  <c r="U729" i="1" s="1"/>
  <c r="AR1513" i="3"/>
  <c r="AS1514" i="3"/>
  <c r="R731" i="1"/>
  <c r="S731" i="1" s="1"/>
  <c r="AS1510" i="1"/>
  <c r="AR1509" i="1"/>
  <c r="BR1511" i="3" l="1"/>
  <c r="AU1511" i="3"/>
  <c r="AV1511" i="3" s="1"/>
  <c r="AT1510" i="3"/>
  <c r="AT1511" i="3" s="1"/>
  <c r="AV1510" i="3"/>
  <c r="BO1513" i="3"/>
  <c r="BQ1512" i="3"/>
  <c r="AF730" i="1"/>
  <c r="AE731" i="1"/>
  <c r="T730" i="1"/>
  <c r="U730" i="1" s="1"/>
  <c r="AS1515" i="3"/>
  <c r="AR1514" i="3"/>
  <c r="R732" i="1"/>
  <c r="S732" i="1" s="1"/>
  <c r="AS1511" i="1"/>
  <c r="AR1510" i="1"/>
  <c r="BF129" i="3" l="1"/>
  <c r="AW1510" i="3"/>
  <c r="BG129" i="3"/>
  <c r="AW1511" i="3"/>
  <c r="BR1512" i="3"/>
  <c r="AU1512" i="3"/>
  <c r="AV1512" i="3" s="1"/>
  <c r="BQ1513" i="3"/>
  <c r="BO1514" i="3"/>
  <c r="AF731" i="1"/>
  <c r="AE732" i="1"/>
  <c r="T731" i="1"/>
  <c r="U731" i="1" s="1"/>
  <c r="AR1515" i="3"/>
  <c r="AS1516" i="3"/>
  <c r="R733" i="1"/>
  <c r="S733" i="1" s="1"/>
  <c r="AS1512" i="1"/>
  <c r="AR1511" i="1"/>
  <c r="BH129" i="3" l="1"/>
  <c r="AW1512" i="3"/>
  <c r="BR1513" i="3"/>
  <c r="AU1513" i="3"/>
  <c r="AV1513" i="3" s="1"/>
  <c r="AT1512" i="3"/>
  <c r="BO1515" i="3"/>
  <c r="BQ1514" i="3"/>
  <c r="AF732" i="1"/>
  <c r="AE733" i="1"/>
  <c r="T732" i="1"/>
  <c r="U732" i="1" s="1"/>
  <c r="AR1516" i="3"/>
  <c r="AS1517" i="3"/>
  <c r="R734" i="1"/>
  <c r="S734" i="1" s="1"/>
  <c r="AS1513" i="1"/>
  <c r="AR1512" i="1"/>
  <c r="BR1514" i="3" l="1"/>
  <c r="AU1514" i="3"/>
  <c r="BI129" i="3"/>
  <c r="AW1513" i="3"/>
  <c r="AT1513" i="3"/>
  <c r="BQ1515" i="3"/>
  <c r="BO1516" i="3"/>
  <c r="AF733" i="1"/>
  <c r="AE734" i="1"/>
  <c r="T733" i="1"/>
  <c r="U733" i="1" s="1"/>
  <c r="AS1518" i="3"/>
  <c r="AR1517" i="3"/>
  <c r="R735" i="1"/>
  <c r="S735" i="1" s="1"/>
  <c r="AS1514" i="1"/>
  <c r="AR1513" i="1"/>
  <c r="BR1515" i="3" l="1"/>
  <c r="AU1515" i="3"/>
  <c r="AV1515" i="3" s="1"/>
  <c r="AV1514" i="3"/>
  <c r="AT1514" i="3"/>
  <c r="AT1515" i="3" s="1"/>
  <c r="BO1517" i="3"/>
  <c r="BQ1516" i="3"/>
  <c r="AF734" i="1"/>
  <c r="AE735" i="1"/>
  <c r="T734" i="1"/>
  <c r="U734" i="1" s="1"/>
  <c r="AR1518" i="3"/>
  <c r="AS1519" i="3"/>
  <c r="R736" i="1"/>
  <c r="S736" i="1" s="1"/>
  <c r="AS1515" i="1"/>
  <c r="AR1514" i="1"/>
  <c r="BR1516" i="3" l="1"/>
  <c r="AU1516" i="3"/>
  <c r="AV1516" i="3" s="1"/>
  <c r="BJ129" i="3"/>
  <c r="AW1514" i="3"/>
  <c r="BK129" i="3"/>
  <c r="AW1515" i="3"/>
  <c r="BQ1517" i="3"/>
  <c r="BO1518" i="3"/>
  <c r="AF735" i="1"/>
  <c r="AE736" i="1"/>
  <c r="T735" i="1"/>
  <c r="U735" i="1" s="1"/>
  <c r="AR1519" i="3"/>
  <c r="AS1520" i="3"/>
  <c r="R737" i="1"/>
  <c r="S737" i="1" s="1"/>
  <c r="AS1516" i="1"/>
  <c r="AR1515" i="1"/>
  <c r="BR1517" i="3" l="1"/>
  <c r="AU1517" i="3"/>
  <c r="AV1517" i="3" s="1"/>
  <c r="BL129" i="3"/>
  <c r="BM129" i="3"/>
  <c r="AZ130" i="3"/>
  <c r="AW1516" i="3"/>
  <c r="AT1516" i="3"/>
  <c r="AT1517" i="3" s="1"/>
  <c r="BO1519" i="3"/>
  <c r="BQ1518" i="3"/>
  <c r="AF736" i="1"/>
  <c r="AE737" i="1"/>
  <c r="T736" i="1"/>
  <c r="U736" i="1" s="1"/>
  <c r="AR1520" i="3"/>
  <c r="AS1521" i="3"/>
  <c r="R738" i="1"/>
  <c r="S738" i="1" s="1"/>
  <c r="AS1517" i="1"/>
  <c r="AR1516" i="1"/>
  <c r="BA130" i="3" l="1"/>
  <c r="AW1517" i="3"/>
  <c r="BR1518" i="3"/>
  <c r="AU1518" i="3"/>
  <c r="BQ1519" i="3"/>
  <c r="BO1520" i="3"/>
  <c r="AF737" i="1"/>
  <c r="AE738" i="1"/>
  <c r="T737" i="1"/>
  <c r="U737" i="1" s="1"/>
  <c r="AR1521" i="3"/>
  <c r="AS1522" i="3"/>
  <c r="R739" i="1"/>
  <c r="S739" i="1" s="1"/>
  <c r="AS1518" i="1"/>
  <c r="AR1517" i="1"/>
  <c r="BR1519" i="3" l="1"/>
  <c r="AU1519" i="3"/>
  <c r="AV1519" i="3" s="1"/>
  <c r="AV1518" i="3"/>
  <c r="AT1518" i="3"/>
  <c r="AT1519" i="3" s="1"/>
  <c r="BO1521" i="3"/>
  <c r="BQ1520" i="3"/>
  <c r="AF738" i="1"/>
  <c r="AE739" i="1"/>
  <c r="T738" i="1"/>
  <c r="U738" i="1" s="1"/>
  <c r="AR1522" i="3"/>
  <c r="AS1523" i="3"/>
  <c r="R740" i="1"/>
  <c r="S740" i="1" s="1"/>
  <c r="AS1519" i="1"/>
  <c r="AR1518" i="1"/>
  <c r="BR1520" i="3" l="1"/>
  <c r="AU1520" i="3"/>
  <c r="AV1520" i="3" s="1"/>
  <c r="BB130" i="3"/>
  <c r="AW1518" i="3"/>
  <c r="AT1520" i="3"/>
  <c r="BC130" i="3"/>
  <c r="AW1519" i="3"/>
  <c r="BQ1521" i="3"/>
  <c r="BO1522" i="3"/>
  <c r="AF739" i="1"/>
  <c r="AE740" i="1"/>
  <c r="T739" i="1"/>
  <c r="U739" i="1" s="1"/>
  <c r="AR1523" i="3"/>
  <c r="AS1524" i="3"/>
  <c r="R741" i="1"/>
  <c r="S741" i="1" s="1"/>
  <c r="AS1520" i="1"/>
  <c r="AR1519" i="1"/>
  <c r="BR1521" i="3" l="1"/>
  <c r="AU1521" i="3"/>
  <c r="AV1521" i="3" s="1"/>
  <c r="BD130" i="3"/>
  <c r="AW1520" i="3"/>
  <c r="BO1523" i="3"/>
  <c r="BQ1522" i="3"/>
  <c r="AF740" i="1"/>
  <c r="AE741" i="1"/>
  <c r="T740" i="1"/>
  <c r="U740" i="1" s="1"/>
  <c r="AR1524" i="3"/>
  <c r="AS1525" i="3"/>
  <c r="R742" i="1"/>
  <c r="S742" i="1" s="1"/>
  <c r="AS1521" i="1"/>
  <c r="AR1520" i="1"/>
  <c r="BR1522" i="3" l="1"/>
  <c r="AU1522" i="3"/>
  <c r="AT1521" i="3"/>
  <c r="BE130" i="3"/>
  <c r="AW1521" i="3"/>
  <c r="BQ1523" i="3"/>
  <c r="BO1524" i="3"/>
  <c r="AF741" i="1"/>
  <c r="AE742" i="1"/>
  <c r="T741" i="1"/>
  <c r="U741" i="1" s="1"/>
  <c r="AR1525" i="3"/>
  <c r="AS1526" i="3"/>
  <c r="R743" i="1"/>
  <c r="S743" i="1" s="1"/>
  <c r="AS1522" i="1"/>
  <c r="AR1521" i="1"/>
  <c r="AT1522" i="3" l="1"/>
  <c r="AV1522" i="3"/>
  <c r="BR1523" i="3"/>
  <c r="AU1523" i="3"/>
  <c r="AV1523" i="3" s="1"/>
  <c r="BO1525" i="3"/>
  <c r="BQ1524" i="3"/>
  <c r="AF742" i="1"/>
  <c r="AE743" i="1"/>
  <c r="T742" i="1"/>
  <c r="U742" i="1" s="1"/>
  <c r="AR1526" i="3"/>
  <c r="AS1527" i="3"/>
  <c r="R744" i="1"/>
  <c r="S744" i="1" s="1"/>
  <c r="AS1523" i="1"/>
  <c r="AR1522" i="1"/>
  <c r="BG130" i="3" l="1"/>
  <c r="AW1523" i="3"/>
  <c r="BR1524" i="3"/>
  <c r="AU1524" i="3"/>
  <c r="BF130" i="3"/>
  <c r="AW1522" i="3"/>
  <c r="AT1523" i="3"/>
  <c r="BQ1525" i="3"/>
  <c r="BO1526" i="3"/>
  <c r="AF743" i="1"/>
  <c r="AE744" i="1"/>
  <c r="T743" i="1"/>
  <c r="U743" i="1" s="1"/>
  <c r="AR1527" i="3"/>
  <c r="AS1528" i="3"/>
  <c r="R745" i="1"/>
  <c r="S745" i="1" s="1"/>
  <c r="AS1524" i="1"/>
  <c r="AR1523" i="1"/>
  <c r="AT1524" i="3" l="1"/>
  <c r="AV1524" i="3"/>
  <c r="BR1525" i="3"/>
  <c r="AU1525" i="3"/>
  <c r="AV1525" i="3" s="1"/>
  <c r="BO1527" i="3"/>
  <c r="BQ1526" i="3"/>
  <c r="AF744" i="1"/>
  <c r="AE745" i="1"/>
  <c r="T744" i="1"/>
  <c r="U744" i="1" s="1"/>
  <c r="AR1528" i="3"/>
  <c r="AS1529" i="3"/>
  <c r="R746" i="1"/>
  <c r="S746" i="1" s="1"/>
  <c r="AS1525" i="1"/>
  <c r="AR1524" i="1"/>
  <c r="BR1526" i="3" l="1"/>
  <c r="AU1526" i="3"/>
  <c r="BI130" i="3"/>
  <c r="AW1525" i="3"/>
  <c r="BH130" i="3"/>
  <c r="AW1524" i="3"/>
  <c r="AT1525" i="3"/>
  <c r="BQ1527" i="3"/>
  <c r="BO1528" i="3"/>
  <c r="AF745" i="1"/>
  <c r="AE746" i="1"/>
  <c r="T745" i="1"/>
  <c r="U745" i="1" s="1"/>
  <c r="AR1529" i="3"/>
  <c r="AS1530" i="3"/>
  <c r="R747" i="1"/>
  <c r="S747" i="1" s="1"/>
  <c r="AS1526" i="1"/>
  <c r="AR1525" i="1"/>
  <c r="BR1527" i="3" l="1"/>
  <c r="AU1527" i="3"/>
  <c r="AV1527" i="3" s="1"/>
  <c r="AT1526" i="3"/>
  <c r="AT1527" i="3" s="1"/>
  <c r="AV1526" i="3"/>
  <c r="BO1529" i="3"/>
  <c r="BQ1528" i="3"/>
  <c r="AF746" i="1"/>
  <c r="AE747" i="1"/>
  <c r="T746" i="1"/>
  <c r="U746" i="1" s="1"/>
  <c r="AR1530" i="3"/>
  <c r="AS1531" i="3"/>
  <c r="R748" i="1"/>
  <c r="S748" i="1" s="1"/>
  <c r="AS1527" i="1"/>
  <c r="AR1526" i="1"/>
  <c r="BR1528" i="3" l="1"/>
  <c r="AU1528" i="3"/>
  <c r="AV1528" i="3" s="1"/>
  <c r="BJ130" i="3"/>
  <c r="AW1526" i="3"/>
  <c r="AT1528" i="3"/>
  <c r="BK130" i="3"/>
  <c r="AW1527" i="3"/>
  <c r="BO1530" i="3"/>
  <c r="BQ1529" i="3"/>
  <c r="AF747" i="1"/>
  <c r="AE748" i="1"/>
  <c r="T747" i="1"/>
  <c r="U747" i="1" s="1"/>
  <c r="AS1532" i="3"/>
  <c r="AR1531" i="3"/>
  <c r="R749" i="1"/>
  <c r="S749" i="1" s="1"/>
  <c r="AS1528" i="1"/>
  <c r="AR1527" i="1"/>
  <c r="BL130" i="3" l="1"/>
  <c r="BM130" i="3"/>
  <c r="AZ131" i="3"/>
  <c r="AW1528" i="3"/>
  <c r="BR1529" i="3"/>
  <c r="AU1529" i="3"/>
  <c r="AV1529" i="3" s="1"/>
  <c r="BO1531" i="3"/>
  <c r="BQ1530" i="3"/>
  <c r="AF748" i="1"/>
  <c r="AE749" i="1"/>
  <c r="T748" i="1"/>
  <c r="U748" i="1" s="1"/>
  <c r="AR1532" i="3"/>
  <c r="AS1533" i="3"/>
  <c r="R750" i="1"/>
  <c r="S750" i="1" s="1"/>
  <c r="AS1529" i="1"/>
  <c r="AR1528" i="1"/>
  <c r="BR1530" i="3" l="1"/>
  <c r="AU1530" i="3"/>
  <c r="BA131" i="3"/>
  <c r="AW1529" i="3"/>
  <c r="AT1529" i="3"/>
  <c r="BQ1531" i="3"/>
  <c r="BO1532" i="3"/>
  <c r="AF749" i="1"/>
  <c r="AE750" i="1"/>
  <c r="T749" i="1"/>
  <c r="U749" i="1" s="1"/>
  <c r="AR1533" i="3"/>
  <c r="AS1534" i="3"/>
  <c r="R751" i="1"/>
  <c r="S751" i="1" s="1"/>
  <c r="AS1530" i="1"/>
  <c r="AR1529" i="1"/>
  <c r="BR1531" i="3" l="1"/>
  <c r="AU1531" i="3"/>
  <c r="AV1531" i="3" s="1"/>
  <c r="AV1530" i="3"/>
  <c r="AT1530" i="3"/>
  <c r="AT1531" i="3" s="1"/>
  <c r="BO1533" i="3"/>
  <c r="BQ1532" i="3"/>
  <c r="AF750" i="1"/>
  <c r="AE751" i="1"/>
  <c r="T750" i="1"/>
  <c r="U750" i="1" s="1"/>
  <c r="AS1535" i="3"/>
  <c r="AR1534" i="3"/>
  <c r="R752" i="1"/>
  <c r="S752" i="1" s="1"/>
  <c r="AS1531" i="1"/>
  <c r="AR1530" i="1"/>
  <c r="BR1532" i="3" l="1"/>
  <c r="AU1532" i="3"/>
  <c r="AV1532" i="3" s="1"/>
  <c r="BB131" i="3"/>
  <c r="AW1530" i="3"/>
  <c r="BC131" i="3"/>
  <c r="AW1531" i="3"/>
  <c r="BQ1533" i="3"/>
  <c r="BO1534" i="3"/>
  <c r="AF751" i="1"/>
  <c r="AE752" i="1"/>
  <c r="T751" i="1"/>
  <c r="U751" i="1" s="1"/>
  <c r="AS1536" i="3"/>
  <c r="AR1535" i="3"/>
  <c r="R753" i="1"/>
  <c r="S753" i="1" s="1"/>
  <c r="AS1532" i="1"/>
  <c r="AR1531" i="1"/>
  <c r="AT1532" i="3" l="1"/>
  <c r="BD131" i="3"/>
  <c r="AW1532" i="3"/>
  <c r="BR1533" i="3"/>
  <c r="AU1533" i="3"/>
  <c r="AV1533" i="3" s="1"/>
  <c r="BO1535" i="3"/>
  <c r="BQ1534" i="3"/>
  <c r="AF752" i="1"/>
  <c r="AE753" i="1"/>
  <c r="T752" i="1"/>
  <c r="U752" i="1" s="1"/>
  <c r="AR1536" i="3"/>
  <c r="AS1537" i="3"/>
  <c r="R754" i="1"/>
  <c r="S754" i="1" s="1"/>
  <c r="AS1533" i="1"/>
  <c r="AR1532" i="1"/>
  <c r="BE131" i="3" l="1"/>
  <c r="AW1533" i="3"/>
  <c r="AT1533" i="3"/>
  <c r="BR1534" i="3"/>
  <c r="AU1534" i="3"/>
  <c r="BQ1535" i="3"/>
  <c r="BO1536" i="3"/>
  <c r="AF753" i="1"/>
  <c r="AE754" i="1"/>
  <c r="T753" i="1"/>
  <c r="U753" i="1" s="1"/>
  <c r="AS1538" i="3"/>
  <c r="AR1537" i="3"/>
  <c r="R755" i="1"/>
  <c r="S755" i="1" s="1"/>
  <c r="AS1534" i="1"/>
  <c r="AR1533" i="1"/>
  <c r="BR1535" i="3" l="1"/>
  <c r="AU1535" i="3"/>
  <c r="AV1535" i="3" s="1"/>
  <c r="AT1534" i="3"/>
  <c r="AV1534" i="3"/>
  <c r="BO1537" i="3"/>
  <c r="BQ1536" i="3"/>
  <c r="AF754" i="1"/>
  <c r="AE755" i="1"/>
  <c r="T754" i="1"/>
  <c r="U754" i="1" s="1"/>
  <c r="AR1538" i="3"/>
  <c r="AS1539" i="3"/>
  <c r="R756" i="1"/>
  <c r="S756" i="1" s="1"/>
  <c r="AS1535" i="1"/>
  <c r="AR1534" i="1"/>
  <c r="BR1536" i="3" l="1"/>
  <c r="AU1536" i="3"/>
  <c r="BF131" i="3"/>
  <c r="AW1534" i="3"/>
  <c r="AT1535" i="3"/>
  <c r="BG131" i="3"/>
  <c r="AW1535" i="3"/>
  <c r="BQ1537" i="3"/>
  <c r="BO1538" i="3"/>
  <c r="AF755" i="1"/>
  <c r="AE756" i="1"/>
  <c r="T755" i="1"/>
  <c r="U755" i="1" s="1"/>
  <c r="AS1540" i="3"/>
  <c r="AR1539" i="3"/>
  <c r="R757" i="1"/>
  <c r="S757" i="1" s="1"/>
  <c r="AS1536" i="1"/>
  <c r="AR1535" i="1"/>
  <c r="BR1537" i="3" l="1"/>
  <c r="AU1537" i="3"/>
  <c r="AV1537" i="3" s="1"/>
  <c r="AT1536" i="3"/>
  <c r="AT1537" i="3" s="1"/>
  <c r="AV1536" i="3"/>
  <c r="BO1539" i="3"/>
  <c r="BQ1538" i="3"/>
  <c r="AF756" i="1"/>
  <c r="AE757" i="1"/>
  <c r="T756" i="1"/>
  <c r="U756" i="1" s="1"/>
  <c r="AR1540" i="3"/>
  <c r="AS1541" i="3"/>
  <c r="R758" i="1"/>
  <c r="S758" i="1" s="1"/>
  <c r="AS1537" i="1"/>
  <c r="AR1536" i="1"/>
  <c r="BR1538" i="3" l="1"/>
  <c r="AU1538" i="3"/>
  <c r="BH131" i="3"/>
  <c r="AW1536" i="3"/>
  <c r="BI131" i="3"/>
  <c r="AW1537" i="3"/>
  <c r="BQ1539" i="3"/>
  <c r="BO1540" i="3"/>
  <c r="AF757" i="1"/>
  <c r="AE758" i="1"/>
  <c r="T757" i="1"/>
  <c r="U757" i="1" s="1"/>
  <c r="AR1541" i="3"/>
  <c r="AS1542" i="3"/>
  <c r="R759" i="1"/>
  <c r="S759" i="1" s="1"/>
  <c r="AS1538" i="1"/>
  <c r="AR1537" i="1"/>
  <c r="AV1538" i="3" l="1"/>
  <c r="AT1538" i="3"/>
  <c r="BR1539" i="3"/>
  <c r="AU1539" i="3"/>
  <c r="AV1539" i="3" s="1"/>
  <c r="BO1541" i="3"/>
  <c r="BQ1540" i="3"/>
  <c r="AF758" i="1"/>
  <c r="AE759" i="1"/>
  <c r="T758" i="1"/>
  <c r="U758" i="1" s="1"/>
  <c r="AS1543" i="3"/>
  <c r="AR1542" i="3"/>
  <c r="R760" i="1"/>
  <c r="S760" i="1" s="1"/>
  <c r="AS1539" i="1"/>
  <c r="AR1538" i="1"/>
  <c r="BR1540" i="3" l="1"/>
  <c r="AU1540" i="3"/>
  <c r="AV1540" i="3" s="1"/>
  <c r="BK131" i="3"/>
  <c r="AW1539" i="3"/>
  <c r="AT1539" i="3"/>
  <c r="AT1540" i="3" s="1"/>
  <c r="BJ131" i="3"/>
  <c r="AW1538" i="3"/>
  <c r="BQ1541" i="3"/>
  <c r="BO1542" i="3"/>
  <c r="AF759" i="1"/>
  <c r="AE760" i="1"/>
  <c r="T759" i="1"/>
  <c r="U759" i="1" s="1"/>
  <c r="AR1543" i="3"/>
  <c r="AS1544" i="3"/>
  <c r="R761" i="1"/>
  <c r="S761" i="1" s="1"/>
  <c r="AS1540" i="1"/>
  <c r="AR1539" i="1"/>
  <c r="BR1541" i="3" l="1"/>
  <c r="AU1541" i="3"/>
  <c r="AV1541" i="3" s="1"/>
  <c r="BL131" i="3"/>
  <c r="BM131" i="3"/>
  <c r="AZ132" i="3"/>
  <c r="AW1540" i="3"/>
  <c r="BO1543" i="3"/>
  <c r="BQ1542" i="3"/>
  <c r="AF760" i="1"/>
  <c r="AE761" i="1"/>
  <c r="T760" i="1"/>
  <c r="U760" i="1" s="1"/>
  <c r="AR1544" i="3"/>
  <c r="AS1545" i="3"/>
  <c r="R762" i="1"/>
  <c r="S762" i="1" s="1"/>
  <c r="AS1541" i="1"/>
  <c r="AR1540" i="1"/>
  <c r="AT1541" i="3" l="1"/>
  <c r="BA132" i="3"/>
  <c r="AW1541" i="3"/>
  <c r="BR1542" i="3"/>
  <c r="AU1542" i="3"/>
  <c r="BQ1543" i="3"/>
  <c r="BO1544" i="3"/>
  <c r="AF761" i="1"/>
  <c r="AE762" i="1"/>
  <c r="T761" i="1"/>
  <c r="U761" i="1" s="1"/>
  <c r="AS1546" i="3"/>
  <c r="AR1545" i="3"/>
  <c r="R763" i="1"/>
  <c r="S763" i="1" s="1"/>
  <c r="AS1542" i="1"/>
  <c r="AR1541" i="1"/>
  <c r="BR1543" i="3" l="1"/>
  <c r="AU1543" i="3"/>
  <c r="AV1543" i="3" s="1"/>
  <c r="AT1542" i="3"/>
  <c r="AV1542" i="3"/>
  <c r="BO1545" i="3"/>
  <c r="BQ1544" i="3"/>
  <c r="AF762" i="1"/>
  <c r="AE763" i="1"/>
  <c r="T762" i="1"/>
  <c r="U762" i="1" s="1"/>
  <c r="AR1546" i="3"/>
  <c r="AS1547" i="3"/>
  <c r="R764" i="1"/>
  <c r="S764" i="1" s="1"/>
  <c r="AS1543" i="1"/>
  <c r="AR1542" i="1"/>
  <c r="BB132" i="3" l="1"/>
  <c r="AW1542" i="3"/>
  <c r="BR1544" i="3"/>
  <c r="AU1544" i="3"/>
  <c r="AT1543" i="3"/>
  <c r="BC132" i="3"/>
  <c r="AW1543" i="3"/>
  <c r="BQ1545" i="3"/>
  <c r="BO1546" i="3"/>
  <c r="AF763" i="1"/>
  <c r="AE764" i="1"/>
  <c r="T763" i="1"/>
  <c r="U763" i="1" s="1"/>
  <c r="AR1547" i="3"/>
  <c r="AS1548" i="3"/>
  <c r="R765" i="1"/>
  <c r="S765" i="1" s="1"/>
  <c r="AS1544" i="1"/>
  <c r="AR1543" i="1"/>
  <c r="BR1545" i="3" l="1"/>
  <c r="AU1545" i="3"/>
  <c r="AV1545" i="3" s="1"/>
  <c r="AV1544" i="3"/>
  <c r="AT1544" i="3"/>
  <c r="AT1545" i="3" s="1"/>
  <c r="BO1547" i="3"/>
  <c r="BQ1546" i="3"/>
  <c r="AF764" i="1"/>
  <c r="AE765" i="1"/>
  <c r="T764" i="1"/>
  <c r="U764" i="1" s="1"/>
  <c r="AR1548" i="3"/>
  <c r="AS1549" i="3"/>
  <c r="R766" i="1"/>
  <c r="S766" i="1" s="1"/>
  <c r="AS1545" i="1"/>
  <c r="AR1544" i="1"/>
  <c r="BR1546" i="3" l="1"/>
  <c r="AU1546" i="3"/>
  <c r="AV1546" i="3" s="1"/>
  <c r="BD132" i="3"/>
  <c r="AW1544" i="3"/>
  <c r="BE132" i="3"/>
  <c r="AW1545" i="3"/>
  <c r="BQ1547" i="3"/>
  <c r="BO1548" i="3"/>
  <c r="AF765" i="1"/>
  <c r="AE766" i="1"/>
  <c r="T765" i="1"/>
  <c r="U765" i="1" s="1"/>
  <c r="AS1550" i="3"/>
  <c r="AR1549" i="3"/>
  <c r="R767" i="1"/>
  <c r="S767" i="1" s="1"/>
  <c r="AS1546" i="1"/>
  <c r="AR1545" i="1"/>
  <c r="BR1547" i="3" l="1"/>
  <c r="AU1547" i="3"/>
  <c r="AV1547" i="3" s="1"/>
  <c r="AT1546" i="3"/>
  <c r="BF132" i="3"/>
  <c r="AW1546" i="3"/>
  <c r="BO1549" i="3"/>
  <c r="BQ1548" i="3"/>
  <c r="AF766" i="1"/>
  <c r="AE767" i="1"/>
  <c r="T766" i="1"/>
  <c r="U766" i="1" s="1"/>
  <c r="AR1550" i="3"/>
  <c r="AS1551" i="3"/>
  <c r="R768" i="1"/>
  <c r="S768" i="1" s="1"/>
  <c r="AS1547" i="1"/>
  <c r="AR1546" i="1"/>
  <c r="AT1547" i="3" l="1"/>
  <c r="BR1548" i="3"/>
  <c r="AU1548" i="3"/>
  <c r="BG132" i="3"/>
  <c r="AW1547" i="3"/>
  <c r="BQ1549" i="3"/>
  <c r="BO1550" i="3"/>
  <c r="AF767" i="1"/>
  <c r="AE768" i="1"/>
  <c r="T767" i="1"/>
  <c r="U767" i="1" s="1"/>
  <c r="AR1551" i="3"/>
  <c r="AS1552" i="3"/>
  <c r="R769" i="1"/>
  <c r="S769" i="1" s="1"/>
  <c r="AS1548" i="1"/>
  <c r="AR1547" i="1"/>
  <c r="AT1548" i="3" l="1"/>
  <c r="AV1548" i="3"/>
  <c r="BR1549" i="3"/>
  <c r="AU1549" i="3"/>
  <c r="AV1549" i="3" s="1"/>
  <c r="BO1551" i="3"/>
  <c r="BQ1550" i="3"/>
  <c r="AF768" i="1"/>
  <c r="AE769" i="1"/>
  <c r="T768" i="1"/>
  <c r="U768" i="1" s="1"/>
  <c r="AR1552" i="3"/>
  <c r="AS1553" i="3"/>
  <c r="R770" i="1"/>
  <c r="S770" i="1" s="1"/>
  <c r="AS1549" i="1"/>
  <c r="AR1548" i="1"/>
  <c r="BR1550" i="3" l="1"/>
  <c r="AU1550" i="3"/>
  <c r="BI132" i="3"/>
  <c r="AW1549" i="3"/>
  <c r="BH132" i="3"/>
  <c r="AW1548" i="3"/>
  <c r="AT1549" i="3"/>
  <c r="BQ1551" i="3"/>
  <c r="BO1552" i="3"/>
  <c r="AF769" i="1"/>
  <c r="AE770" i="1"/>
  <c r="T769" i="1"/>
  <c r="U769" i="1" s="1"/>
  <c r="AS1554" i="3"/>
  <c r="AR1553" i="3"/>
  <c r="R771" i="1"/>
  <c r="S771" i="1" s="1"/>
  <c r="AS1550" i="1"/>
  <c r="AR1549" i="1"/>
  <c r="AV1550" i="3" l="1"/>
  <c r="AT1550" i="3"/>
  <c r="BR1551" i="3"/>
  <c r="AU1551" i="3"/>
  <c r="AV1551" i="3" s="1"/>
  <c r="BO1553" i="3"/>
  <c r="BQ1552" i="3"/>
  <c r="AF770" i="1"/>
  <c r="AE771" i="1"/>
  <c r="T770" i="1"/>
  <c r="U770" i="1" s="1"/>
  <c r="AR1554" i="3"/>
  <c r="AS1555" i="3"/>
  <c r="R772" i="1"/>
  <c r="S772" i="1" s="1"/>
  <c r="AS1551" i="1"/>
  <c r="AR1550" i="1"/>
  <c r="BR1552" i="3" l="1"/>
  <c r="AU1552" i="3"/>
  <c r="AV1552" i="3" s="1"/>
  <c r="BK132" i="3"/>
  <c r="AW1551" i="3"/>
  <c r="AT1551" i="3"/>
  <c r="AT1552" i="3" s="1"/>
  <c r="BJ132" i="3"/>
  <c r="AW1550" i="3"/>
  <c r="BQ1553" i="3"/>
  <c r="BO1554" i="3"/>
  <c r="AF771" i="1"/>
  <c r="AE772" i="1"/>
  <c r="T771" i="1"/>
  <c r="U771" i="1" s="1"/>
  <c r="AR1555" i="3"/>
  <c r="AS1556" i="3"/>
  <c r="R773" i="1"/>
  <c r="S773" i="1" s="1"/>
  <c r="AS1552" i="1"/>
  <c r="AR1551" i="1"/>
  <c r="BL132" i="3" l="1"/>
  <c r="BR1553" i="3"/>
  <c r="AU1553" i="3"/>
  <c r="AV1553" i="3" s="1"/>
  <c r="AT1553" i="3"/>
  <c r="BM132" i="3"/>
  <c r="AZ133" i="3"/>
  <c r="AW1552" i="3"/>
  <c r="BO1555" i="3"/>
  <c r="BQ1554" i="3"/>
  <c r="AF772" i="1"/>
  <c r="AE773" i="1"/>
  <c r="T772" i="1"/>
  <c r="U772" i="1" s="1"/>
  <c r="AR1556" i="3"/>
  <c r="AS1557" i="3"/>
  <c r="R774" i="1"/>
  <c r="S774" i="1" s="1"/>
  <c r="AS1553" i="1"/>
  <c r="AR1552" i="1"/>
  <c r="BR1554" i="3" l="1"/>
  <c r="AU1554" i="3"/>
  <c r="BA133" i="3"/>
  <c r="AW1553" i="3"/>
  <c r="BQ1555" i="3"/>
  <c r="BO1556" i="3"/>
  <c r="AF773" i="1"/>
  <c r="AE774" i="1"/>
  <c r="T773" i="1"/>
  <c r="U773" i="1" s="1"/>
  <c r="AR1557" i="3"/>
  <c r="AS1558" i="3"/>
  <c r="R775" i="1"/>
  <c r="S775" i="1" s="1"/>
  <c r="AS1554" i="1"/>
  <c r="AR1553" i="1"/>
  <c r="AV1554" i="3" l="1"/>
  <c r="AT1554" i="3"/>
  <c r="BR1555" i="3"/>
  <c r="AU1555" i="3"/>
  <c r="AV1555" i="3" s="1"/>
  <c r="BO1557" i="3"/>
  <c r="BQ1556" i="3"/>
  <c r="AF774" i="1"/>
  <c r="AE775" i="1"/>
  <c r="T774" i="1"/>
  <c r="U774" i="1" s="1"/>
  <c r="AS1559" i="3"/>
  <c r="AR1558" i="3"/>
  <c r="R776" i="1"/>
  <c r="S776" i="1" s="1"/>
  <c r="AS1555" i="1"/>
  <c r="AR1554" i="1"/>
  <c r="BC133" i="3" l="1"/>
  <c r="AW1555" i="3"/>
  <c r="BR1556" i="3"/>
  <c r="AU1556" i="3"/>
  <c r="AT1555" i="3"/>
  <c r="BB133" i="3"/>
  <c r="AW1554" i="3"/>
  <c r="BQ1557" i="3"/>
  <c r="BO1558" i="3"/>
  <c r="AF775" i="1"/>
  <c r="AE776" i="1"/>
  <c r="T775" i="1"/>
  <c r="U775" i="1" s="1"/>
  <c r="AR1559" i="3"/>
  <c r="AS1560" i="3"/>
  <c r="R777" i="1"/>
  <c r="S777" i="1" s="1"/>
  <c r="AS1556" i="1"/>
  <c r="AR1555" i="1"/>
  <c r="BR1557" i="3" l="1"/>
  <c r="AU1557" i="3"/>
  <c r="AV1557" i="3" s="1"/>
  <c r="AT1556" i="3"/>
  <c r="AT1557" i="3" s="1"/>
  <c r="AV1556" i="3"/>
  <c r="BQ1558" i="3"/>
  <c r="BO1559" i="3"/>
  <c r="AF776" i="1"/>
  <c r="AE777" i="1"/>
  <c r="T776" i="1"/>
  <c r="U776" i="1" s="1"/>
  <c r="AR1560" i="3"/>
  <c r="AS1561" i="3"/>
  <c r="R778" i="1"/>
  <c r="S778" i="1" s="1"/>
  <c r="AS1557" i="1"/>
  <c r="AR1556" i="1"/>
  <c r="BD133" i="3" l="1"/>
  <c r="AW1556" i="3"/>
  <c r="BR1558" i="3"/>
  <c r="AU1558" i="3"/>
  <c r="AV1558" i="3" s="1"/>
  <c r="BE133" i="3"/>
  <c r="AW1557" i="3"/>
  <c r="BQ1559" i="3"/>
  <c r="BO1560" i="3"/>
  <c r="AF777" i="1"/>
  <c r="AE778" i="1"/>
  <c r="T777" i="1"/>
  <c r="U777" i="1" s="1"/>
  <c r="AR1561" i="3"/>
  <c r="AS1562" i="3"/>
  <c r="R779" i="1"/>
  <c r="S779" i="1" s="1"/>
  <c r="AS1558" i="1"/>
  <c r="AR1557" i="1"/>
  <c r="BR1559" i="3" l="1"/>
  <c r="AU1559" i="3"/>
  <c r="AV1559" i="3" s="1"/>
  <c r="AT1558" i="3"/>
  <c r="AT1559" i="3" s="1"/>
  <c r="BF133" i="3"/>
  <c r="AW1558" i="3"/>
  <c r="BQ1560" i="3"/>
  <c r="BO1561" i="3"/>
  <c r="AF778" i="1"/>
  <c r="AE779" i="1"/>
  <c r="T778" i="1"/>
  <c r="U778" i="1" s="1"/>
  <c r="AS1563" i="3"/>
  <c r="AR1562" i="3"/>
  <c r="R780" i="1"/>
  <c r="S780" i="1" s="1"/>
  <c r="AS1559" i="1"/>
  <c r="AR1558" i="1"/>
  <c r="BR1560" i="3" l="1"/>
  <c r="AU1560" i="3"/>
  <c r="BG133" i="3"/>
  <c r="AW1559" i="3"/>
  <c r="BQ1561" i="3"/>
  <c r="BO1562" i="3"/>
  <c r="AF779" i="1"/>
  <c r="AE780" i="1"/>
  <c r="T779" i="1"/>
  <c r="U779" i="1" s="1"/>
  <c r="AR1563" i="3"/>
  <c r="AS1564" i="3"/>
  <c r="R781" i="1"/>
  <c r="S781" i="1" s="1"/>
  <c r="AS1560" i="1"/>
  <c r="AR1559" i="1"/>
  <c r="BR1561" i="3" l="1"/>
  <c r="AU1561" i="3"/>
  <c r="AV1561" i="3" s="1"/>
  <c r="AT1560" i="3"/>
  <c r="AV1560" i="3"/>
  <c r="BO1563" i="3"/>
  <c r="BQ1562" i="3"/>
  <c r="AF780" i="1"/>
  <c r="AE781" i="1"/>
  <c r="T780" i="1"/>
  <c r="U780" i="1" s="1"/>
  <c r="AR1564" i="3"/>
  <c r="AS1565" i="3"/>
  <c r="R782" i="1"/>
  <c r="S782" i="1" s="1"/>
  <c r="AS1561" i="1"/>
  <c r="AR1560" i="1"/>
  <c r="BR1562" i="3" l="1"/>
  <c r="AU1562" i="3"/>
  <c r="AV1562" i="3" s="1"/>
  <c r="BH133" i="3"/>
  <c r="AW1560" i="3"/>
  <c r="AT1561" i="3"/>
  <c r="AT1562" i="3" s="1"/>
  <c r="BI133" i="3"/>
  <c r="AW1561" i="3"/>
  <c r="BQ1563" i="3"/>
  <c r="BO1564" i="3"/>
  <c r="AF781" i="1"/>
  <c r="AE782" i="1"/>
  <c r="T781" i="1"/>
  <c r="U781" i="1" s="1"/>
  <c r="AS1566" i="3"/>
  <c r="AR1565" i="3"/>
  <c r="R783" i="1"/>
  <c r="S783" i="1" s="1"/>
  <c r="AS1562" i="1"/>
  <c r="AR1561" i="1"/>
  <c r="BJ133" i="3" l="1"/>
  <c r="AW1562" i="3"/>
  <c r="BR1563" i="3"/>
  <c r="AU1563" i="3"/>
  <c r="AV1563" i="3" s="1"/>
  <c r="BO1565" i="3"/>
  <c r="BQ1564" i="3"/>
  <c r="AF782" i="1"/>
  <c r="AE783" i="1"/>
  <c r="T782" i="1"/>
  <c r="U782" i="1" s="1"/>
  <c r="AR1566" i="3"/>
  <c r="AS1567" i="3"/>
  <c r="R784" i="1"/>
  <c r="S784" i="1" s="1"/>
  <c r="AS1563" i="1"/>
  <c r="AR1562" i="1"/>
  <c r="BR1564" i="3" l="1"/>
  <c r="AU1564" i="3"/>
  <c r="BK133" i="3"/>
  <c r="BM133" i="3" s="1"/>
  <c r="AW1563" i="3"/>
  <c r="AT1563" i="3"/>
  <c r="BQ1565" i="3"/>
  <c r="BO1566" i="3"/>
  <c r="AF783" i="1"/>
  <c r="T784" i="1"/>
  <c r="AE784" i="1"/>
  <c r="T783" i="1"/>
  <c r="U783" i="1" s="1"/>
  <c r="AR1567" i="3"/>
  <c r="AS1568" i="3"/>
  <c r="AS1564" i="1"/>
  <c r="AR1563" i="1"/>
  <c r="BL133" i="3" l="1"/>
  <c r="BR1565" i="3"/>
  <c r="AU1565" i="3"/>
  <c r="AV1565" i="3" s="1"/>
  <c r="AV1564" i="3"/>
  <c r="AT1564" i="3"/>
  <c r="BO1567" i="3"/>
  <c r="BQ1566" i="3"/>
  <c r="AF784" i="1"/>
  <c r="U784" i="1"/>
  <c r="AR1568" i="3"/>
  <c r="AS1569" i="3"/>
  <c r="AS1565" i="1"/>
  <c r="AR1564" i="1"/>
  <c r="BR1566" i="3" l="1"/>
  <c r="AU1566" i="3"/>
  <c r="AV1566" i="3" s="1"/>
  <c r="AT1565" i="3"/>
  <c r="AT1566" i="3" s="1"/>
  <c r="AZ134" i="3"/>
  <c r="AW1564" i="3"/>
  <c r="BA134" i="3"/>
  <c r="AW1565" i="3"/>
  <c r="BQ1567" i="3"/>
  <c r="BO1568" i="3"/>
  <c r="AS1570" i="3"/>
  <c r="AR1569" i="3"/>
  <c r="AS1566" i="1"/>
  <c r="AR1565" i="1"/>
  <c r="BR1567" i="3" l="1"/>
  <c r="AU1567" i="3"/>
  <c r="AV1567" i="3" s="1"/>
  <c r="BB134" i="3"/>
  <c r="AW1566" i="3"/>
  <c r="BQ1568" i="3"/>
  <c r="BO1569" i="3"/>
  <c r="AR1570" i="3"/>
  <c r="AS1571" i="3"/>
  <c r="C36" i="1"/>
  <c r="AS1567" i="1"/>
  <c r="AR1566" i="1"/>
  <c r="BR1568" i="3" l="1"/>
  <c r="AU1568" i="3"/>
  <c r="AT1567" i="3"/>
  <c r="BC134" i="3"/>
  <c r="AW1567" i="3"/>
  <c r="BQ1569" i="3"/>
  <c r="BO1570" i="3"/>
  <c r="AR1571" i="3"/>
  <c r="AS1572" i="3"/>
  <c r="AS1568" i="1"/>
  <c r="AR1567" i="1"/>
  <c r="BR1569" i="3" l="1"/>
  <c r="AU1569" i="3"/>
  <c r="AV1569" i="3" s="1"/>
  <c r="AT1568" i="3"/>
  <c r="AV1568" i="3"/>
  <c r="BO1571" i="3"/>
  <c r="BQ1570" i="3"/>
  <c r="AR1572" i="3"/>
  <c r="AS1573" i="3"/>
  <c r="AS1569" i="1"/>
  <c r="AR1568" i="1"/>
  <c r="BR1570" i="3" l="1"/>
  <c r="AU1570" i="3"/>
  <c r="BD134" i="3"/>
  <c r="AW1568" i="3"/>
  <c r="BE134" i="3"/>
  <c r="AW1569" i="3"/>
  <c r="AT1569" i="3"/>
  <c r="BO1572" i="3"/>
  <c r="BQ1571" i="3"/>
  <c r="AR1573" i="3"/>
  <c r="AS1574" i="3"/>
  <c r="AS1570" i="1"/>
  <c r="AR1569" i="1"/>
  <c r="AV1570" i="3" l="1"/>
  <c r="AT1570" i="3"/>
  <c r="AT1571" i="3" s="1"/>
  <c r="BR1571" i="3"/>
  <c r="AU1571" i="3"/>
  <c r="AV1571" i="3" s="1"/>
  <c r="BO1573" i="3"/>
  <c r="BQ1572" i="3"/>
  <c r="AS1575" i="3"/>
  <c r="AR1574" i="3"/>
  <c r="AS1571" i="1"/>
  <c r="AR1570" i="1"/>
  <c r="BR1572" i="3" l="1"/>
  <c r="AU1572" i="3"/>
  <c r="AV1572" i="3" s="1"/>
  <c r="AT1572" i="3"/>
  <c r="BG134" i="3"/>
  <c r="AW1571" i="3"/>
  <c r="BF134" i="3"/>
  <c r="AW1570" i="3"/>
  <c r="BQ1573" i="3"/>
  <c r="BO1574" i="3"/>
  <c r="AR1575" i="3"/>
  <c r="AS1576" i="3"/>
  <c r="AS1572" i="1"/>
  <c r="AR1571" i="1"/>
  <c r="BR1573" i="3" l="1"/>
  <c r="AU1573" i="3"/>
  <c r="AV1573" i="3" s="1"/>
  <c r="BH134" i="3"/>
  <c r="AW1572" i="3"/>
  <c r="BO1575" i="3"/>
  <c r="BQ1574" i="3"/>
  <c r="AR1576" i="3"/>
  <c r="AS1577" i="3"/>
  <c r="AS1573" i="1"/>
  <c r="AR1572" i="1"/>
  <c r="BR1574" i="3" l="1"/>
  <c r="AU1574" i="3"/>
  <c r="BI134" i="3"/>
  <c r="AW1573" i="3"/>
  <c r="AT1573" i="3"/>
  <c r="BO1576" i="3"/>
  <c r="BQ1575" i="3"/>
  <c r="AR1577" i="3"/>
  <c r="AS1578" i="3"/>
  <c r="AS1574" i="1"/>
  <c r="AR1573" i="1"/>
  <c r="BR1575" i="3" l="1"/>
  <c r="AU1575" i="3"/>
  <c r="AV1575" i="3" s="1"/>
  <c r="AV1574" i="3"/>
  <c r="AT1574" i="3"/>
  <c r="AT1575" i="3" s="1"/>
  <c r="BO1577" i="3"/>
  <c r="BQ1576" i="3"/>
  <c r="AS1579" i="3"/>
  <c r="AR1578" i="3"/>
  <c r="AS1575" i="1"/>
  <c r="AR1574" i="1"/>
  <c r="BR1576" i="3" l="1"/>
  <c r="AU1576" i="3"/>
  <c r="AV1576" i="3" s="1"/>
  <c r="BK134" i="3"/>
  <c r="AW1575" i="3"/>
  <c r="AT1576" i="3"/>
  <c r="BJ134" i="3"/>
  <c r="AW1574" i="3"/>
  <c r="BQ1577" i="3"/>
  <c r="BO1578" i="3"/>
  <c r="AR1579" i="3"/>
  <c r="AS1580" i="3"/>
  <c r="AS1576" i="1"/>
  <c r="AR1575" i="1"/>
  <c r="BL134" i="3" l="1"/>
  <c r="AZ135" i="3"/>
  <c r="AW1576" i="3"/>
  <c r="BR1577" i="3"/>
  <c r="AU1577" i="3"/>
  <c r="AV1577" i="3" s="1"/>
  <c r="BM134" i="3"/>
  <c r="BO1579" i="3"/>
  <c r="BQ1578" i="3"/>
  <c r="AR1580" i="3"/>
  <c r="AS1581" i="3"/>
  <c r="AS1577" i="1"/>
  <c r="AR1576" i="1"/>
  <c r="BR1578" i="3" l="1"/>
  <c r="AU1578" i="3"/>
  <c r="BA135" i="3"/>
  <c r="AW1577" i="3"/>
  <c r="AT1577" i="3"/>
  <c r="BQ1579" i="3"/>
  <c r="BO1580" i="3"/>
  <c r="AS1582" i="3"/>
  <c r="AR1581" i="3"/>
  <c r="AS1578" i="1"/>
  <c r="AR1577" i="1"/>
  <c r="AV1578" i="3" l="1"/>
  <c r="AT1578" i="3"/>
  <c r="BR1579" i="3"/>
  <c r="AU1579" i="3"/>
  <c r="AV1579" i="3" s="1"/>
  <c r="BO1581" i="3"/>
  <c r="BQ1580" i="3"/>
  <c r="AR1582" i="3"/>
  <c r="AS1583" i="3"/>
  <c r="AS1579" i="1"/>
  <c r="AR1578" i="1"/>
  <c r="BR1580" i="3" l="1"/>
  <c r="AU1580" i="3"/>
  <c r="AV1580" i="3" s="1"/>
  <c r="AT1579" i="3"/>
  <c r="BB135" i="3"/>
  <c r="AW1578" i="3"/>
  <c r="BC135" i="3"/>
  <c r="AW1579" i="3"/>
  <c r="BQ1581" i="3"/>
  <c r="BO1582" i="3"/>
  <c r="AR1583" i="3"/>
  <c r="AS1584" i="3"/>
  <c r="AS1580" i="1"/>
  <c r="AR1579" i="1"/>
  <c r="BR1581" i="3" l="1"/>
  <c r="AU1581" i="3"/>
  <c r="AV1581" i="3" s="1"/>
  <c r="BD135" i="3"/>
  <c r="AW1580" i="3"/>
  <c r="AT1580" i="3"/>
  <c r="AT1581" i="3" s="1"/>
  <c r="BQ1582" i="3"/>
  <c r="BO1583" i="3"/>
  <c r="AR1584" i="3"/>
  <c r="AS1585" i="3"/>
  <c r="AS1581" i="1"/>
  <c r="AR1580" i="1"/>
  <c r="BR1582" i="3" l="1"/>
  <c r="AU1582" i="3"/>
  <c r="BE135" i="3"/>
  <c r="AW1581" i="3"/>
  <c r="BQ1583" i="3"/>
  <c r="BO1584" i="3"/>
  <c r="AR1585" i="3"/>
  <c r="AS1586" i="3"/>
  <c r="AS1582" i="1"/>
  <c r="AR1581" i="1"/>
  <c r="BR1583" i="3" l="1"/>
  <c r="AU1583" i="3"/>
  <c r="AV1583" i="3" s="1"/>
  <c r="AV1582" i="3"/>
  <c r="AT1582" i="3"/>
  <c r="BO1585" i="3"/>
  <c r="BQ1584" i="3"/>
  <c r="AR1586" i="3"/>
  <c r="AS1587" i="3"/>
  <c r="AS1583" i="1"/>
  <c r="AR1582" i="1"/>
  <c r="BR1584" i="3" l="1"/>
  <c r="AU1584" i="3"/>
  <c r="AV1584" i="3" s="1"/>
  <c r="BF135" i="3"/>
  <c r="AW1582" i="3"/>
  <c r="BG135" i="3"/>
  <c r="AW1583" i="3"/>
  <c r="AT1583" i="3"/>
  <c r="AT1584" i="3" s="1"/>
  <c r="BQ1585" i="3"/>
  <c r="BO1586" i="3"/>
  <c r="AR1587" i="3"/>
  <c r="AS1588" i="3"/>
  <c r="AS1584" i="1"/>
  <c r="AR1583" i="1"/>
  <c r="BR1585" i="3" l="1"/>
  <c r="AU1585" i="3"/>
  <c r="AV1585" i="3" s="1"/>
  <c r="BH135" i="3"/>
  <c r="AW1584" i="3"/>
  <c r="BO1587" i="3"/>
  <c r="BQ1586" i="3"/>
  <c r="AR1588" i="3"/>
  <c r="AS1589" i="3"/>
  <c r="AS1585" i="1"/>
  <c r="AR1584" i="1"/>
  <c r="BR1586" i="3" l="1"/>
  <c r="AU1586" i="3"/>
  <c r="BI135" i="3"/>
  <c r="AW1585" i="3"/>
  <c r="AT1585" i="3"/>
  <c r="BQ1587" i="3"/>
  <c r="BO1588" i="3"/>
  <c r="AR1589" i="3"/>
  <c r="AS1590" i="3"/>
  <c r="AS1586" i="1"/>
  <c r="AR1585" i="1"/>
  <c r="BR1587" i="3" l="1"/>
  <c r="AU1587" i="3"/>
  <c r="AV1587" i="3" s="1"/>
  <c r="AT1586" i="3"/>
  <c r="AT1587" i="3" s="1"/>
  <c r="AV1586" i="3"/>
  <c r="BO1589" i="3"/>
  <c r="BQ1588" i="3"/>
  <c r="AS1591" i="3"/>
  <c r="AR1590" i="3"/>
  <c r="AS1587" i="1"/>
  <c r="AR1586" i="1"/>
  <c r="BJ135" i="3" l="1"/>
  <c r="AW1586" i="3"/>
  <c r="BR1588" i="3"/>
  <c r="AU1588" i="3"/>
  <c r="AV1588" i="3" s="1"/>
  <c r="BK135" i="3"/>
  <c r="AW1587" i="3"/>
  <c r="BQ1589" i="3"/>
  <c r="BO1590" i="3"/>
  <c r="AR1591" i="3"/>
  <c r="AS1592" i="3"/>
  <c r="AS1588" i="1"/>
  <c r="AR1587" i="1"/>
  <c r="BL135" i="3" l="1"/>
  <c r="BR1589" i="3"/>
  <c r="AU1589" i="3"/>
  <c r="AV1589" i="3" s="1"/>
  <c r="AZ136" i="3"/>
  <c r="AW1588" i="3"/>
  <c r="AT1588" i="3"/>
  <c r="AT1589" i="3" s="1"/>
  <c r="BM135" i="3"/>
  <c r="BO1591" i="3"/>
  <c r="BQ1590" i="3"/>
  <c r="AR1592" i="3"/>
  <c r="AS1593" i="3"/>
  <c r="AS1589" i="1"/>
  <c r="AR1588" i="1"/>
  <c r="BR1590" i="3" l="1"/>
  <c r="AU1590" i="3"/>
  <c r="BA136" i="3"/>
  <c r="AW1589" i="3"/>
  <c r="BQ1591" i="3"/>
  <c r="BO1592" i="3"/>
  <c r="AS1594" i="3"/>
  <c r="AR1593" i="3"/>
  <c r="AS1590" i="1"/>
  <c r="AR1589" i="1"/>
  <c r="AT1590" i="3" l="1"/>
  <c r="AV1590" i="3"/>
  <c r="BR1591" i="3"/>
  <c r="AU1591" i="3"/>
  <c r="AV1591" i="3" s="1"/>
  <c r="BO1593" i="3"/>
  <c r="BQ1592" i="3"/>
  <c r="AR1594" i="3"/>
  <c r="AS1595" i="3"/>
  <c r="AS1591" i="1"/>
  <c r="AR1590" i="1"/>
  <c r="BR1592" i="3" l="1"/>
  <c r="AU1592" i="3"/>
  <c r="BC136" i="3"/>
  <c r="AW1591" i="3"/>
  <c r="BB136" i="3"/>
  <c r="AW1590" i="3"/>
  <c r="AT1591" i="3"/>
  <c r="BQ1593" i="3"/>
  <c r="BO1594" i="3"/>
  <c r="AR1595" i="3"/>
  <c r="AS1596" i="3"/>
  <c r="AS1592" i="1"/>
  <c r="AR1591" i="1"/>
  <c r="BR1593" i="3" l="1"/>
  <c r="AU1593" i="3"/>
  <c r="AV1593" i="3" s="1"/>
  <c r="AV1592" i="3"/>
  <c r="AT1592" i="3"/>
  <c r="AT1593" i="3" s="1"/>
  <c r="BO1595" i="3"/>
  <c r="BQ1594" i="3"/>
  <c r="AR1596" i="3"/>
  <c r="AS1597" i="3"/>
  <c r="AS1593" i="1"/>
  <c r="AR1592" i="1"/>
  <c r="BR1594" i="3" l="1"/>
  <c r="AU1594" i="3"/>
  <c r="AV1594" i="3" s="1"/>
  <c r="BD136" i="3"/>
  <c r="AW1592" i="3"/>
  <c r="BE136" i="3"/>
  <c r="AW1593" i="3"/>
  <c r="BQ1595" i="3"/>
  <c r="BO1596" i="3"/>
  <c r="AS1598" i="3"/>
  <c r="AR1597" i="3"/>
  <c r="AS1594" i="1"/>
  <c r="AR1593" i="1"/>
  <c r="BR1595" i="3" l="1"/>
  <c r="AU1595" i="3"/>
  <c r="AV1595" i="3" s="1"/>
  <c r="BF136" i="3"/>
  <c r="AW1594" i="3"/>
  <c r="AT1594" i="3"/>
  <c r="AT1595" i="3" s="1"/>
  <c r="BO1597" i="3"/>
  <c r="BQ1596" i="3"/>
  <c r="AR1598" i="3"/>
  <c r="AS1599" i="3"/>
  <c r="AS1595" i="1"/>
  <c r="AR1594" i="1"/>
  <c r="BG136" i="3" l="1"/>
  <c r="AW1595" i="3"/>
  <c r="BR1596" i="3"/>
  <c r="AU1596" i="3"/>
  <c r="BO1598" i="3"/>
  <c r="BQ1597" i="3"/>
  <c r="AR1599" i="3"/>
  <c r="AS1600" i="3"/>
  <c r="AS1596" i="1"/>
  <c r="AR1595" i="1"/>
  <c r="BR1597" i="3" l="1"/>
  <c r="AU1597" i="3"/>
  <c r="AV1597" i="3" s="1"/>
  <c r="AT1596" i="3"/>
  <c r="AT1597" i="3" s="1"/>
  <c r="AV1596" i="3"/>
  <c r="BO1599" i="3"/>
  <c r="BQ1598" i="3"/>
  <c r="AR1600" i="3"/>
  <c r="AS1601" i="3"/>
  <c r="AS1597" i="1"/>
  <c r="AR1596" i="1"/>
  <c r="BH136" i="3" l="1"/>
  <c r="AW1596" i="3"/>
  <c r="BR1598" i="3"/>
  <c r="AU1598" i="3"/>
  <c r="BI136" i="3"/>
  <c r="AW1597" i="3"/>
  <c r="BO1600" i="3"/>
  <c r="BQ1599" i="3"/>
  <c r="AR1601" i="3"/>
  <c r="AS1602" i="3"/>
  <c r="AS1598" i="1"/>
  <c r="AR1597" i="1"/>
  <c r="BR1599" i="3" l="1"/>
  <c r="AU1599" i="3"/>
  <c r="AV1599" i="3" s="1"/>
  <c r="AV1598" i="3"/>
  <c r="AT1598" i="3"/>
  <c r="AT1599" i="3" s="1"/>
  <c r="BO1601" i="3"/>
  <c r="BQ1600" i="3"/>
  <c r="AS1603" i="3"/>
  <c r="AR1602" i="3"/>
  <c r="AS1599" i="1"/>
  <c r="AR1598" i="1"/>
  <c r="BK136" i="3" l="1"/>
  <c r="AW1599" i="3"/>
  <c r="BR1600" i="3"/>
  <c r="AU1600" i="3"/>
  <c r="AV1600" i="3" s="1"/>
  <c r="BJ136" i="3"/>
  <c r="AW1598" i="3"/>
  <c r="BQ1601" i="3"/>
  <c r="BO1602" i="3"/>
  <c r="AR1603" i="3"/>
  <c r="AS1604" i="3"/>
  <c r="AS1600" i="1"/>
  <c r="AR1599" i="1"/>
  <c r="BL136" i="3" l="1"/>
  <c r="BR1601" i="3"/>
  <c r="AU1601" i="3"/>
  <c r="AV1601" i="3" s="1"/>
  <c r="AZ137" i="3"/>
  <c r="AW1600" i="3"/>
  <c r="BM136" i="3"/>
  <c r="AT1600" i="3"/>
  <c r="AT1601" i="3" s="1"/>
  <c r="BO1603" i="3"/>
  <c r="BQ1602" i="3"/>
  <c r="AR1604" i="3"/>
  <c r="AS1605" i="3"/>
  <c r="AS1601" i="1"/>
  <c r="AR1600" i="1"/>
  <c r="BA137" i="3" l="1"/>
  <c r="AW1601" i="3"/>
  <c r="BR1602" i="3"/>
  <c r="AU1602" i="3"/>
  <c r="BO1604" i="3"/>
  <c r="BQ1603" i="3"/>
  <c r="AR1605" i="3"/>
  <c r="AS1606" i="3"/>
  <c r="AS1602" i="1"/>
  <c r="AR1601" i="1"/>
  <c r="BR1603" i="3" l="1"/>
  <c r="AU1603" i="3"/>
  <c r="AV1603" i="3" s="1"/>
  <c r="AV1602" i="3"/>
  <c r="AT1602" i="3"/>
  <c r="BO1605" i="3"/>
  <c r="BQ1604" i="3"/>
  <c r="AS1607" i="3"/>
  <c r="AR1606" i="3"/>
  <c r="AS1603" i="1"/>
  <c r="AR1602" i="1"/>
  <c r="BC137" i="3" l="1"/>
  <c r="AW1603" i="3"/>
  <c r="BR1604" i="3"/>
  <c r="AU1604" i="3"/>
  <c r="AV1604" i="3" s="1"/>
  <c r="AT1603" i="3"/>
  <c r="BB137" i="3"/>
  <c r="AW1602" i="3"/>
  <c r="BQ1605" i="3"/>
  <c r="BO1606" i="3"/>
  <c r="AR1607" i="3"/>
  <c r="AS1608" i="3"/>
  <c r="AS1604" i="1"/>
  <c r="AR1603" i="1"/>
  <c r="BR1605" i="3" l="1"/>
  <c r="AU1605" i="3"/>
  <c r="AV1605" i="3" s="1"/>
  <c r="AT1604" i="3"/>
  <c r="AT1605" i="3" s="1"/>
  <c r="BD137" i="3"/>
  <c r="AW1604" i="3"/>
  <c r="BO1607" i="3"/>
  <c r="BQ1606" i="3"/>
  <c r="AR1608" i="3"/>
  <c r="AS1609" i="3"/>
  <c r="AS1605" i="1"/>
  <c r="AR1604" i="1"/>
  <c r="BE137" i="3" l="1"/>
  <c r="AW1605" i="3"/>
  <c r="BR1606" i="3"/>
  <c r="AU1606" i="3"/>
  <c r="BO1608" i="3"/>
  <c r="BQ1607" i="3"/>
  <c r="AS1610" i="3"/>
  <c r="AR1609" i="3"/>
  <c r="AS1606" i="1"/>
  <c r="AR1605" i="1"/>
  <c r="AV1606" i="3" l="1"/>
  <c r="AT1606" i="3"/>
  <c r="BR1607" i="3"/>
  <c r="AU1607" i="3"/>
  <c r="AV1607" i="3" s="1"/>
  <c r="BO1609" i="3"/>
  <c r="BQ1608" i="3"/>
  <c r="AR1610" i="3"/>
  <c r="AS1611" i="3"/>
  <c r="AS1607" i="1"/>
  <c r="AR1606" i="1"/>
  <c r="BR1608" i="3" l="1"/>
  <c r="AU1608" i="3"/>
  <c r="AT1607" i="3"/>
  <c r="BF137" i="3"/>
  <c r="AW1606" i="3"/>
  <c r="BG137" i="3"/>
  <c r="AW1607" i="3"/>
  <c r="BO1610" i="3"/>
  <c r="BQ1609" i="3"/>
  <c r="AR1611" i="3"/>
  <c r="AS1612" i="3"/>
  <c r="AS1608" i="1"/>
  <c r="AR1607" i="1"/>
  <c r="AV1608" i="3" l="1"/>
  <c r="AT1608" i="3"/>
  <c r="BR1609" i="3"/>
  <c r="AU1609" i="3"/>
  <c r="AV1609" i="3" s="1"/>
  <c r="BQ1610" i="3"/>
  <c r="BO1611" i="3"/>
  <c r="AR1612" i="3"/>
  <c r="AS1613" i="3"/>
  <c r="AS1609" i="1"/>
  <c r="AR1608" i="1"/>
  <c r="BR1610" i="3" l="1"/>
  <c r="AU1610" i="3"/>
  <c r="BI137" i="3"/>
  <c r="AW1609" i="3"/>
  <c r="AT1609" i="3"/>
  <c r="BH137" i="3"/>
  <c r="AW1608" i="3"/>
  <c r="BQ1611" i="3"/>
  <c r="BO1612" i="3"/>
  <c r="AS1614" i="3"/>
  <c r="AR1613" i="3"/>
  <c r="AS1610" i="1"/>
  <c r="AR1609" i="1"/>
  <c r="BR1611" i="3" l="1"/>
  <c r="AU1611" i="3"/>
  <c r="AV1611" i="3" s="1"/>
  <c r="AV1610" i="3"/>
  <c r="AT1610" i="3"/>
  <c r="AT1611" i="3" s="1"/>
  <c r="BO1613" i="3"/>
  <c r="BQ1612" i="3"/>
  <c r="AR1614" i="3"/>
  <c r="AS1615" i="3"/>
  <c r="AS1611" i="1"/>
  <c r="AR1610" i="1"/>
  <c r="BJ137" i="3" l="1"/>
  <c r="AW1610" i="3"/>
  <c r="BR1612" i="3"/>
  <c r="AU1612" i="3"/>
  <c r="BK137" i="3"/>
  <c r="AW1611" i="3"/>
  <c r="BO1614" i="3"/>
  <c r="BQ1613" i="3"/>
  <c r="AR1615" i="3"/>
  <c r="AS1616" i="3"/>
  <c r="AS1612" i="1"/>
  <c r="AR1611" i="1"/>
  <c r="BR1613" i="3" l="1"/>
  <c r="AU1613" i="3"/>
  <c r="AV1613" i="3" s="1"/>
  <c r="BL137" i="3"/>
  <c r="BM137" i="3"/>
  <c r="AV1612" i="3"/>
  <c r="AT1612" i="3"/>
  <c r="AT1613" i="3" s="1"/>
  <c r="BO1615" i="3"/>
  <c r="BQ1614" i="3"/>
  <c r="AR1616" i="3"/>
  <c r="AS1617" i="3"/>
  <c r="AS1613" i="1"/>
  <c r="AR1612" i="1"/>
  <c r="BR1614" i="3" l="1"/>
  <c r="AU1614" i="3"/>
  <c r="AV1614" i="3" s="1"/>
  <c r="AZ138" i="3"/>
  <c r="AW1612" i="3"/>
  <c r="AT1614" i="3"/>
  <c r="BA138" i="3"/>
  <c r="AW1613" i="3"/>
  <c r="BQ1615" i="3"/>
  <c r="BO1616" i="3"/>
  <c r="AS1618" i="3"/>
  <c r="AR1617" i="3"/>
  <c r="AS1614" i="1"/>
  <c r="AR1613" i="1"/>
  <c r="BR1615" i="3" l="1"/>
  <c r="AU1615" i="3"/>
  <c r="AV1615" i="3" s="1"/>
  <c r="BB138" i="3"/>
  <c r="AW1614" i="3"/>
  <c r="BQ1616" i="3"/>
  <c r="BO1617" i="3"/>
  <c r="AR1618" i="3"/>
  <c r="AS1619" i="3"/>
  <c r="AS1615" i="1"/>
  <c r="AR1614" i="1"/>
  <c r="BR1616" i="3" l="1"/>
  <c r="AU1616" i="3"/>
  <c r="BC138" i="3"/>
  <c r="AW1615" i="3"/>
  <c r="AT1615" i="3"/>
  <c r="BQ1617" i="3"/>
  <c r="BO1618" i="3"/>
  <c r="AR1619" i="3"/>
  <c r="AS1620" i="3"/>
  <c r="AS1616" i="1"/>
  <c r="AR1615" i="1"/>
  <c r="BR1617" i="3" l="1"/>
  <c r="AU1617" i="3"/>
  <c r="AV1617" i="3" s="1"/>
  <c r="AV1616" i="3"/>
  <c r="AT1616" i="3"/>
  <c r="AT1617" i="3" s="1"/>
  <c r="BO1619" i="3"/>
  <c r="BQ1618" i="3"/>
  <c r="AR1620" i="3"/>
  <c r="AS1621" i="3"/>
  <c r="AS1617" i="1"/>
  <c r="AR1616" i="1"/>
  <c r="BR1618" i="3" l="1"/>
  <c r="AU1618" i="3"/>
  <c r="BD138" i="3"/>
  <c r="AW1616" i="3"/>
  <c r="BE138" i="3"/>
  <c r="AW1617" i="3"/>
  <c r="BQ1619" i="3"/>
  <c r="BO1620" i="3"/>
  <c r="AR1621" i="3"/>
  <c r="AS1622" i="3"/>
  <c r="AS1618" i="1"/>
  <c r="AR1617" i="1"/>
  <c r="BR1619" i="3" l="1"/>
  <c r="AU1619" i="3"/>
  <c r="AV1619" i="3" s="1"/>
  <c r="AV1618" i="3"/>
  <c r="AT1618" i="3"/>
  <c r="BO1621" i="3"/>
  <c r="BQ1620" i="3"/>
  <c r="AS1623" i="3"/>
  <c r="AR1622" i="3"/>
  <c r="AS1619" i="1"/>
  <c r="AR1618" i="1"/>
  <c r="BR1620" i="3" l="1"/>
  <c r="AU1620" i="3"/>
  <c r="AV1620" i="3" s="1"/>
  <c r="BF138" i="3"/>
  <c r="AW1618" i="3"/>
  <c r="BG138" i="3"/>
  <c r="AW1619" i="3"/>
  <c r="AT1619" i="3"/>
  <c r="AT1620" i="3" s="1"/>
  <c r="BQ1621" i="3"/>
  <c r="BO1622" i="3"/>
  <c r="AR1623" i="3"/>
  <c r="AS1624" i="3"/>
  <c r="AS1620" i="1"/>
  <c r="AR1619" i="1"/>
  <c r="BR1621" i="3" l="1"/>
  <c r="AU1621" i="3"/>
  <c r="AV1621" i="3" s="1"/>
  <c r="AT1621" i="3"/>
  <c r="BH138" i="3"/>
  <c r="AW1620" i="3"/>
  <c r="BO1623" i="3"/>
  <c r="BQ1622" i="3"/>
  <c r="AR1624" i="3"/>
  <c r="AS1625" i="3"/>
  <c r="AS1621" i="1"/>
  <c r="AR1620" i="1"/>
  <c r="BR1622" i="3" l="1"/>
  <c r="AU1622" i="3"/>
  <c r="BI138" i="3"/>
  <c r="AW1621" i="3"/>
  <c r="BQ1623" i="3"/>
  <c r="BO1624" i="3"/>
  <c r="AR1625" i="3"/>
  <c r="AS1626" i="3"/>
  <c r="AS1622" i="1"/>
  <c r="AR1621" i="1"/>
  <c r="BR1623" i="3" l="1"/>
  <c r="AU1623" i="3"/>
  <c r="AV1623" i="3" s="1"/>
  <c r="AT1622" i="3"/>
  <c r="AT1623" i="3" s="1"/>
  <c r="AV1622" i="3"/>
  <c r="BO1625" i="3"/>
  <c r="BQ1624" i="3"/>
  <c r="AS1627" i="3"/>
  <c r="AR1626" i="3"/>
  <c r="AS1623" i="1"/>
  <c r="AR1622" i="1"/>
  <c r="BJ138" i="3" l="1"/>
  <c r="AW1622" i="3"/>
  <c r="BK138" i="3"/>
  <c r="AW1623" i="3"/>
  <c r="BR1624" i="3"/>
  <c r="AU1624" i="3"/>
  <c r="AV1624" i="3" s="1"/>
  <c r="BQ1625" i="3"/>
  <c r="BO1626" i="3"/>
  <c r="AR1627" i="3"/>
  <c r="AS1628" i="3"/>
  <c r="AS1624" i="1"/>
  <c r="AR1623" i="1"/>
  <c r="BL138" i="3" l="1"/>
  <c r="BR1625" i="3"/>
  <c r="AU1625" i="3"/>
  <c r="AV1625" i="3" s="1"/>
  <c r="AT1624" i="3"/>
  <c r="AT1625" i="3" s="1"/>
  <c r="AZ139" i="3"/>
  <c r="AW1624" i="3"/>
  <c r="BM138" i="3"/>
  <c r="BO1627" i="3"/>
  <c r="BQ1626" i="3"/>
  <c r="AR1628" i="3"/>
  <c r="AS1629" i="3"/>
  <c r="AS1625" i="1"/>
  <c r="AR1624" i="1"/>
  <c r="BR1626" i="3" l="1"/>
  <c r="AU1626" i="3"/>
  <c r="BA139" i="3"/>
  <c r="AW1625" i="3"/>
  <c r="BQ1627" i="3"/>
  <c r="BO1628" i="3"/>
  <c r="AS1630" i="3"/>
  <c r="AR1629" i="3"/>
  <c r="AS1626" i="1"/>
  <c r="AR1625" i="1"/>
  <c r="BR1627" i="3" l="1"/>
  <c r="AU1627" i="3"/>
  <c r="AV1627" i="3" s="1"/>
  <c r="AV1626" i="3"/>
  <c r="AT1626" i="3"/>
  <c r="AT1627" i="3" s="1"/>
  <c r="BQ1628" i="3"/>
  <c r="BO1629" i="3"/>
  <c r="AR1630" i="3"/>
  <c r="AS1631" i="3"/>
  <c r="AS1627" i="1"/>
  <c r="AR1626" i="1"/>
  <c r="BR1628" i="3" l="1"/>
  <c r="AU1628" i="3"/>
  <c r="BB139" i="3"/>
  <c r="AW1626" i="3"/>
  <c r="BC139" i="3"/>
  <c r="AW1627" i="3"/>
  <c r="BQ1629" i="3"/>
  <c r="BO1630" i="3"/>
  <c r="AR1631" i="3"/>
  <c r="AS1632" i="3"/>
  <c r="AS1628" i="1"/>
  <c r="AR1627" i="1"/>
  <c r="BR1629" i="3" l="1"/>
  <c r="AU1629" i="3"/>
  <c r="AV1629" i="3" s="1"/>
  <c r="AT1628" i="3"/>
  <c r="AT1629" i="3" s="1"/>
  <c r="AV1628" i="3"/>
  <c r="BQ1630" i="3"/>
  <c r="BO1631" i="3"/>
  <c r="AR1632" i="3"/>
  <c r="AS1633" i="3"/>
  <c r="AS1629" i="1"/>
  <c r="AR1628" i="1"/>
  <c r="BR1630" i="3" l="1"/>
  <c r="AU1630" i="3"/>
  <c r="AV1630" i="3" s="1"/>
  <c r="BD139" i="3"/>
  <c r="AW1628" i="3"/>
  <c r="BE139" i="3"/>
  <c r="AW1629" i="3"/>
  <c r="BQ1631" i="3"/>
  <c r="BO1632" i="3"/>
  <c r="AS1634" i="3"/>
  <c r="AR1633" i="3"/>
  <c r="AS1630" i="1"/>
  <c r="AR1629" i="1"/>
  <c r="BR1631" i="3" l="1"/>
  <c r="AU1631" i="3"/>
  <c r="AV1631" i="3" s="1"/>
  <c r="BF139" i="3"/>
  <c r="AW1630" i="3"/>
  <c r="AT1630" i="3"/>
  <c r="AT1631" i="3" s="1"/>
  <c r="BO1633" i="3"/>
  <c r="BQ1632" i="3"/>
  <c r="AR1634" i="3"/>
  <c r="AS1635" i="3"/>
  <c r="AS1631" i="1"/>
  <c r="AR1630" i="1"/>
  <c r="BR1632" i="3" l="1"/>
  <c r="AU1632" i="3"/>
  <c r="BG139" i="3"/>
  <c r="AW1631" i="3"/>
  <c r="BO1634" i="3"/>
  <c r="BQ1633" i="3"/>
  <c r="AR1635" i="3"/>
  <c r="AS1636" i="3"/>
  <c r="AS1632" i="1"/>
  <c r="AR1631" i="1"/>
  <c r="BR1633" i="3" l="1"/>
  <c r="AU1633" i="3"/>
  <c r="AV1633" i="3" s="1"/>
  <c r="AV1632" i="3"/>
  <c r="AT1632" i="3"/>
  <c r="AT1633" i="3" s="1"/>
  <c r="BO1635" i="3"/>
  <c r="BQ1634" i="3"/>
  <c r="AR1636" i="3"/>
  <c r="AS1637" i="3"/>
  <c r="AS1633" i="1"/>
  <c r="AR1632" i="1"/>
  <c r="BR1634" i="3" l="1"/>
  <c r="AU1634" i="3"/>
  <c r="AV1634" i="3" s="1"/>
  <c r="BI139" i="3"/>
  <c r="AW1633" i="3"/>
  <c r="AT1634" i="3"/>
  <c r="BH139" i="3"/>
  <c r="AW1632" i="3"/>
  <c r="BO1636" i="3"/>
  <c r="BQ1635" i="3"/>
  <c r="AR1637" i="3"/>
  <c r="AS1638" i="3"/>
  <c r="AS1634" i="1"/>
  <c r="AR1633" i="1"/>
  <c r="BJ139" i="3" l="1"/>
  <c r="AW1634" i="3"/>
  <c r="BR1635" i="3"/>
  <c r="AU1635" i="3"/>
  <c r="AV1635" i="3" s="1"/>
  <c r="BQ1636" i="3"/>
  <c r="BO1637" i="3"/>
  <c r="AS1639" i="3"/>
  <c r="AR1638" i="3"/>
  <c r="AS1635" i="1"/>
  <c r="AR1634" i="1"/>
  <c r="BK139" i="3" l="1"/>
  <c r="BM139" i="3" s="1"/>
  <c r="AW1635" i="3"/>
  <c r="BR1636" i="3"/>
  <c r="AU1636" i="3"/>
  <c r="AT1635" i="3"/>
  <c r="BO1638" i="3"/>
  <c r="BQ1637" i="3"/>
  <c r="AR1639" i="3"/>
  <c r="AS1640" i="3"/>
  <c r="AS1636" i="1"/>
  <c r="AR1635" i="1"/>
  <c r="BL139" i="3" l="1"/>
  <c r="AT1636" i="3"/>
  <c r="AV1636" i="3"/>
  <c r="BR1637" i="3"/>
  <c r="AU1637" i="3"/>
  <c r="AV1637" i="3" s="1"/>
  <c r="BQ1638" i="3"/>
  <c r="BO1639" i="3"/>
  <c r="AR1640" i="3"/>
  <c r="AS1641" i="3"/>
  <c r="AS1637" i="1"/>
  <c r="AR1636" i="1"/>
  <c r="BR1638" i="3" l="1"/>
  <c r="AU1638" i="3"/>
  <c r="AZ140" i="3"/>
  <c r="AW1636" i="3"/>
  <c r="BA140" i="3"/>
  <c r="AW1637" i="3"/>
  <c r="AT1637" i="3"/>
  <c r="BO1640" i="3"/>
  <c r="BQ1639" i="3"/>
  <c r="AR1641" i="3"/>
  <c r="AS1642" i="3"/>
  <c r="AS1638" i="1"/>
  <c r="AR1637" i="1"/>
  <c r="AV1638" i="3" l="1"/>
  <c r="AT1638" i="3"/>
  <c r="BR1639" i="3"/>
  <c r="AU1639" i="3"/>
  <c r="AV1639" i="3" s="1"/>
  <c r="BQ1640" i="3"/>
  <c r="BO1641" i="3"/>
  <c r="AS1643" i="3"/>
  <c r="AR1642" i="3"/>
  <c r="AS1639" i="1"/>
  <c r="AR1638" i="1"/>
  <c r="AT1639" i="3" l="1"/>
  <c r="BR1640" i="3"/>
  <c r="AU1640" i="3"/>
  <c r="BB140" i="3"/>
  <c r="AW1638" i="3"/>
  <c r="BC140" i="3"/>
  <c r="AW1639" i="3"/>
  <c r="BQ1641" i="3"/>
  <c r="BO1642" i="3"/>
  <c r="AR1643" i="3"/>
  <c r="AS1644" i="3"/>
  <c r="AS1640" i="1"/>
  <c r="AR1639" i="1"/>
  <c r="BR1641" i="3" l="1"/>
  <c r="AU1641" i="3"/>
  <c r="AV1641" i="3" s="1"/>
  <c r="AV1640" i="3"/>
  <c r="AT1640" i="3"/>
  <c r="AT1641" i="3" s="1"/>
  <c r="BQ1642" i="3"/>
  <c r="BO1643" i="3"/>
  <c r="AR1644" i="3"/>
  <c r="AS1645" i="3"/>
  <c r="AS1641" i="1"/>
  <c r="AR1640" i="1"/>
  <c r="BR1642" i="3" l="1"/>
  <c r="AU1642" i="3"/>
  <c r="AV1642" i="3" s="1"/>
  <c r="BD140" i="3"/>
  <c r="AW1640" i="3"/>
  <c r="BE140" i="3"/>
  <c r="AW1641" i="3"/>
  <c r="BO1644" i="3"/>
  <c r="BQ1643" i="3"/>
  <c r="AS1646" i="3"/>
  <c r="AR1645" i="3"/>
  <c r="AS1642" i="1"/>
  <c r="AR1641" i="1"/>
  <c r="BF140" i="3" l="1"/>
  <c r="AW1642" i="3"/>
  <c r="AT1642" i="3"/>
  <c r="BR1643" i="3"/>
  <c r="AU1643" i="3"/>
  <c r="AV1643" i="3" s="1"/>
  <c r="BQ1644" i="3"/>
  <c r="BO1645" i="3"/>
  <c r="AR1646" i="3"/>
  <c r="AS1647" i="3"/>
  <c r="AS1643" i="1"/>
  <c r="AR1642" i="1"/>
  <c r="BR1644" i="3" l="1"/>
  <c r="AU1644" i="3"/>
  <c r="BG140" i="3"/>
  <c r="AW1643" i="3"/>
  <c r="AT1643" i="3"/>
  <c r="BQ1645" i="3"/>
  <c r="BO1646" i="3"/>
  <c r="AR1647" i="3"/>
  <c r="AS1648" i="3"/>
  <c r="AS1644" i="1"/>
  <c r="AR1643" i="1"/>
  <c r="BR1645" i="3" l="1"/>
  <c r="AU1645" i="3"/>
  <c r="AV1645" i="3" s="1"/>
  <c r="AV1644" i="3"/>
  <c r="AT1644" i="3"/>
  <c r="AT1645" i="3" s="1"/>
  <c r="BQ1646" i="3"/>
  <c r="BO1647" i="3"/>
  <c r="AR1648" i="3"/>
  <c r="AS1649" i="3"/>
  <c r="AS1645" i="1"/>
  <c r="AR1644" i="1"/>
  <c r="BR1646" i="3" l="1"/>
  <c r="AU1646" i="3"/>
  <c r="AV1646" i="3" s="1"/>
  <c r="BI140" i="3"/>
  <c r="AW1645" i="3"/>
  <c r="AT1646" i="3"/>
  <c r="BH140" i="3"/>
  <c r="AW1644" i="3"/>
  <c r="BO1648" i="3"/>
  <c r="BQ1647" i="3"/>
  <c r="AR1649" i="3"/>
  <c r="AS1650" i="3"/>
  <c r="AS1646" i="1"/>
  <c r="AR1645" i="1"/>
  <c r="BJ140" i="3" l="1"/>
  <c r="AW1646" i="3"/>
  <c r="BR1647" i="3"/>
  <c r="AU1647" i="3"/>
  <c r="AV1647" i="3" s="1"/>
  <c r="BQ1648" i="3"/>
  <c r="BO1649" i="3"/>
  <c r="AR1650" i="3"/>
  <c r="AS1651" i="3"/>
  <c r="AS1647" i="1"/>
  <c r="AR1646" i="1"/>
  <c r="BK140" i="3" l="1"/>
  <c r="BM140" i="3" s="1"/>
  <c r="AW1647" i="3"/>
  <c r="BR1648" i="3"/>
  <c r="AU1648" i="3"/>
  <c r="AT1647" i="3"/>
  <c r="BO1650" i="3"/>
  <c r="BQ1649" i="3"/>
  <c r="AR1651" i="3"/>
  <c r="AS1652" i="3"/>
  <c r="AS1648" i="1"/>
  <c r="AR1647" i="1"/>
  <c r="BL140" i="3" l="1"/>
  <c r="AT1648" i="3"/>
  <c r="AV1648" i="3"/>
  <c r="BR1649" i="3"/>
  <c r="AU1649" i="3"/>
  <c r="AV1649" i="3" s="1"/>
  <c r="BO1651" i="3"/>
  <c r="BQ1650" i="3"/>
  <c r="AR1652" i="3"/>
  <c r="AS1653" i="3"/>
  <c r="AS1649" i="1"/>
  <c r="AR1648" i="1"/>
  <c r="BR1650" i="3" l="1"/>
  <c r="AU1650" i="3"/>
  <c r="BA141" i="3"/>
  <c r="AW1649" i="3"/>
  <c r="AZ141" i="3"/>
  <c r="AW1648" i="3"/>
  <c r="AT1649" i="3"/>
  <c r="BO1652" i="3"/>
  <c r="BQ1651" i="3"/>
  <c r="AR1653" i="3"/>
  <c r="AS1654" i="3"/>
  <c r="AS1650" i="1"/>
  <c r="AR1649" i="1"/>
  <c r="AV1650" i="3" l="1"/>
  <c r="AT1650" i="3"/>
  <c r="BR1651" i="3"/>
  <c r="AU1651" i="3"/>
  <c r="AV1651" i="3" s="1"/>
  <c r="BQ1652" i="3"/>
  <c r="BO1653" i="3"/>
  <c r="AS1655" i="3"/>
  <c r="AR1654" i="3"/>
  <c r="AS1651" i="1"/>
  <c r="AR1650" i="1"/>
  <c r="BC141" i="3" l="1"/>
  <c r="AW1651" i="3"/>
  <c r="AT1651" i="3"/>
  <c r="BR1652" i="3"/>
  <c r="AU1652" i="3"/>
  <c r="AV1652" i="3" s="1"/>
  <c r="BB141" i="3"/>
  <c r="AW1650" i="3"/>
  <c r="BO1654" i="3"/>
  <c r="BQ1653" i="3"/>
  <c r="AR1655" i="3"/>
  <c r="AS1656" i="3"/>
  <c r="AS1652" i="1"/>
  <c r="AR1651" i="1"/>
  <c r="AT1652" i="3" l="1"/>
  <c r="BD141" i="3"/>
  <c r="AW1652" i="3"/>
  <c r="BR1653" i="3"/>
  <c r="AU1653" i="3"/>
  <c r="AV1653" i="3" s="1"/>
  <c r="BO1655" i="3"/>
  <c r="BQ1654" i="3"/>
  <c r="AR1656" i="3"/>
  <c r="AS1657" i="3"/>
  <c r="AS1653" i="1"/>
  <c r="AR1652" i="1"/>
  <c r="BE141" i="3" l="1"/>
  <c r="AW1653" i="3"/>
  <c r="AT1653" i="3"/>
  <c r="BR1654" i="3"/>
  <c r="AU1654" i="3"/>
  <c r="BO1656" i="3"/>
  <c r="BQ1655" i="3"/>
  <c r="AS1658" i="3"/>
  <c r="AR1657" i="3"/>
  <c r="AS1654" i="1"/>
  <c r="AR1653" i="1"/>
  <c r="AV1654" i="3" l="1"/>
  <c r="AT1654" i="3"/>
  <c r="BR1655" i="3"/>
  <c r="AU1655" i="3"/>
  <c r="AV1655" i="3" s="1"/>
  <c r="BO1657" i="3"/>
  <c r="BQ1656" i="3"/>
  <c r="AR1658" i="3"/>
  <c r="AS1659" i="3"/>
  <c r="AS1655" i="1"/>
  <c r="AR1654" i="1"/>
  <c r="BG141" i="3" l="1"/>
  <c r="AW1655" i="3"/>
  <c r="BR1656" i="3"/>
  <c r="AU1656" i="3"/>
  <c r="AV1656" i="3" s="1"/>
  <c r="AT1655" i="3"/>
  <c r="BF141" i="3"/>
  <c r="AW1654" i="3"/>
  <c r="BO1658" i="3"/>
  <c r="BQ1657" i="3"/>
  <c r="AR1659" i="3"/>
  <c r="AS1660" i="3"/>
  <c r="AS1656" i="1"/>
  <c r="AR1655" i="1"/>
  <c r="BH141" i="3" l="1"/>
  <c r="AW1656" i="3"/>
  <c r="AT1656" i="3"/>
  <c r="BR1657" i="3"/>
  <c r="AU1657" i="3"/>
  <c r="AV1657" i="3" s="1"/>
  <c r="BO1659" i="3"/>
  <c r="BQ1658" i="3"/>
  <c r="AR1660" i="3"/>
  <c r="AS1661" i="3"/>
  <c r="AS1657" i="1"/>
  <c r="AR1656" i="1"/>
  <c r="BI141" i="3" l="1"/>
  <c r="AW1657" i="3"/>
  <c r="AT1657" i="3"/>
  <c r="BR1658" i="3"/>
  <c r="AU1658" i="3"/>
  <c r="BO1660" i="3"/>
  <c r="BQ1659" i="3"/>
  <c r="AS1662" i="3"/>
  <c r="AR1661" i="3"/>
  <c r="AS1658" i="1"/>
  <c r="AR1657" i="1"/>
  <c r="BR1659" i="3" l="1"/>
  <c r="AU1659" i="3"/>
  <c r="AV1659" i="3" s="1"/>
  <c r="AV1658" i="3"/>
  <c r="AT1658" i="3"/>
  <c r="AT1659" i="3" s="1"/>
  <c r="BQ1660" i="3"/>
  <c r="BO1661" i="3"/>
  <c r="AR1662" i="3"/>
  <c r="AS1663" i="3"/>
  <c r="AS1659" i="1"/>
  <c r="AR1658" i="1"/>
  <c r="BR1660" i="3" l="1"/>
  <c r="AU1660" i="3"/>
  <c r="AV1660" i="3" s="1"/>
  <c r="BJ141" i="3"/>
  <c r="AW1658" i="3"/>
  <c r="AT1660" i="3"/>
  <c r="BK141" i="3"/>
  <c r="AW1659" i="3"/>
  <c r="BO1662" i="3"/>
  <c r="BQ1661" i="3"/>
  <c r="AR1663" i="3"/>
  <c r="AS1664" i="3"/>
  <c r="AS1660" i="1"/>
  <c r="AR1659" i="1"/>
  <c r="AZ142" i="3" l="1"/>
  <c r="AW1660" i="3"/>
  <c r="BM141" i="3"/>
  <c r="BL141" i="3"/>
  <c r="BR1661" i="3"/>
  <c r="AU1661" i="3"/>
  <c r="AV1661" i="3" s="1"/>
  <c r="BO1663" i="3"/>
  <c r="BQ1662" i="3"/>
  <c r="AR1664" i="3"/>
  <c r="AS1665" i="3"/>
  <c r="AS1661" i="1"/>
  <c r="AR1660" i="1"/>
  <c r="BA142" i="3" l="1"/>
  <c r="AW1661" i="3"/>
  <c r="BR1662" i="3"/>
  <c r="AU1662" i="3"/>
  <c r="AT1661" i="3"/>
  <c r="BO1664" i="3"/>
  <c r="BQ1663" i="3"/>
  <c r="AR1665" i="3"/>
  <c r="AS1666" i="3"/>
  <c r="AS1662" i="1"/>
  <c r="AR1661" i="1"/>
  <c r="AV1662" i="3" l="1"/>
  <c r="AT1662" i="3"/>
  <c r="BR1663" i="3"/>
  <c r="AU1663" i="3"/>
  <c r="AV1663" i="3" s="1"/>
  <c r="BQ1664" i="3"/>
  <c r="BO1665" i="3"/>
  <c r="AS1667" i="3"/>
  <c r="AR1666" i="3"/>
  <c r="AS1663" i="1"/>
  <c r="AR1662" i="1"/>
  <c r="BC142" i="3" l="1"/>
  <c r="AW1663" i="3"/>
  <c r="BR1664" i="3"/>
  <c r="AU1664" i="3"/>
  <c r="AV1664" i="3" s="1"/>
  <c r="AT1663" i="3"/>
  <c r="BB142" i="3"/>
  <c r="AW1662" i="3"/>
  <c r="BQ1665" i="3"/>
  <c r="BO1666" i="3"/>
  <c r="AR1667" i="3"/>
  <c r="AS1668" i="3"/>
  <c r="AS1664" i="1"/>
  <c r="AR1663" i="1"/>
  <c r="BD142" i="3" l="1"/>
  <c r="AW1664" i="3"/>
  <c r="BR1665" i="3"/>
  <c r="AU1665" i="3"/>
  <c r="AV1665" i="3" s="1"/>
  <c r="AT1664" i="3"/>
  <c r="AT1665" i="3" s="1"/>
  <c r="BO1667" i="3"/>
  <c r="BQ1666" i="3"/>
  <c r="AR1668" i="3"/>
  <c r="AS1669" i="3"/>
  <c r="AS1665" i="1"/>
  <c r="AR1664" i="1"/>
  <c r="BE142" i="3" l="1"/>
  <c r="AW1665" i="3"/>
  <c r="BR1666" i="3"/>
  <c r="AU1666" i="3"/>
  <c r="BQ1667" i="3"/>
  <c r="BO1668" i="3"/>
  <c r="AR1669" i="3"/>
  <c r="AS1670" i="3"/>
  <c r="AS1666" i="1"/>
  <c r="AR1665" i="1"/>
  <c r="AV1666" i="3" l="1"/>
  <c r="AT1666" i="3"/>
  <c r="BR1667" i="3"/>
  <c r="AU1667" i="3"/>
  <c r="AV1667" i="3" s="1"/>
  <c r="BO1669" i="3"/>
  <c r="BQ1668" i="3"/>
  <c r="AS1671" i="3"/>
  <c r="AR1670" i="3"/>
  <c r="AS1667" i="1"/>
  <c r="AR1666" i="1"/>
  <c r="BG142" i="3" l="1"/>
  <c r="AW1667" i="3"/>
  <c r="BR1668" i="3"/>
  <c r="AU1668" i="3"/>
  <c r="AT1667" i="3"/>
  <c r="BF142" i="3"/>
  <c r="AW1666" i="3"/>
  <c r="BO1670" i="3"/>
  <c r="BQ1669" i="3"/>
  <c r="AR1671" i="3"/>
  <c r="AS1672" i="3"/>
  <c r="AS1668" i="1"/>
  <c r="AR1667" i="1"/>
  <c r="AV1668" i="3" l="1"/>
  <c r="AT1668" i="3"/>
  <c r="BR1669" i="3"/>
  <c r="AU1669" i="3"/>
  <c r="AV1669" i="3" s="1"/>
  <c r="BQ1670" i="3"/>
  <c r="BO1671" i="3"/>
  <c r="AR1672" i="3"/>
  <c r="AS1673" i="3"/>
  <c r="AS1669" i="1"/>
  <c r="AR1668" i="1"/>
  <c r="BI142" i="3" l="1"/>
  <c r="AW1669" i="3"/>
  <c r="BR1670" i="3"/>
  <c r="AU1670" i="3"/>
  <c r="AV1670" i="3" s="1"/>
  <c r="AT1669" i="3"/>
  <c r="BH142" i="3"/>
  <c r="AW1668" i="3"/>
  <c r="BQ1671" i="3"/>
  <c r="BO1672" i="3"/>
  <c r="AS1674" i="3"/>
  <c r="AR1673" i="3"/>
  <c r="AS1670" i="1"/>
  <c r="AR1669" i="1"/>
  <c r="BJ142" i="3" l="1"/>
  <c r="AW1670" i="3"/>
  <c r="BR1671" i="3"/>
  <c r="AU1671" i="3"/>
  <c r="AV1671" i="3" s="1"/>
  <c r="AT1670" i="3"/>
  <c r="AT1671" i="3" s="1"/>
  <c r="BO1673" i="3"/>
  <c r="BQ1672" i="3"/>
  <c r="AR1674" i="3"/>
  <c r="AS1675" i="3"/>
  <c r="AS1671" i="1"/>
  <c r="AR1670" i="1"/>
  <c r="BK142" i="3" l="1"/>
  <c r="AW1671" i="3"/>
  <c r="BR1672" i="3"/>
  <c r="AU1672" i="3"/>
  <c r="BO1674" i="3"/>
  <c r="BQ1673" i="3"/>
  <c r="AR1675" i="3"/>
  <c r="AS1676" i="3"/>
  <c r="AS1672" i="1"/>
  <c r="AR1671" i="1"/>
  <c r="BR1673" i="3" l="1"/>
  <c r="AU1673" i="3"/>
  <c r="AV1673" i="3" s="1"/>
  <c r="AV1672" i="3"/>
  <c r="AT1672" i="3"/>
  <c r="AT1673" i="3" s="1"/>
  <c r="BM142" i="3"/>
  <c r="BL142" i="3"/>
  <c r="BQ1674" i="3"/>
  <c r="BO1675" i="3"/>
  <c r="AR1676" i="3"/>
  <c r="AS1677" i="3"/>
  <c r="AS1673" i="1"/>
  <c r="AR1672" i="1"/>
  <c r="BR1674" i="3" l="1"/>
  <c r="AU1674" i="3"/>
  <c r="AV1674" i="3" s="1"/>
  <c r="BA143" i="3"/>
  <c r="AW1673" i="3"/>
  <c r="AT1674" i="3"/>
  <c r="AZ143" i="3"/>
  <c r="AW1672" i="3"/>
  <c r="BO1676" i="3"/>
  <c r="BQ1675" i="3"/>
  <c r="AS1678" i="3"/>
  <c r="AR1677" i="3"/>
  <c r="AS1674" i="1"/>
  <c r="AR1673" i="1"/>
  <c r="BB143" i="3" l="1"/>
  <c r="AW1674" i="3"/>
  <c r="BR1675" i="3"/>
  <c r="AU1675" i="3"/>
  <c r="AV1675" i="3" s="1"/>
  <c r="BQ1676" i="3"/>
  <c r="BO1677" i="3"/>
  <c r="AR1678" i="3"/>
  <c r="AS1679" i="3"/>
  <c r="AS1675" i="1"/>
  <c r="AR1674" i="1"/>
  <c r="BR1676" i="3" l="1"/>
  <c r="AU1676" i="3"/>
  <c r="BC143" i="3"/>
  <c r="AW1675" i="3"/>
  <c r="AT1675" i="3"/>
  <c r="BO1678" i="3"/>
  <c r="BQ1677" i="3"/>
  <c r="AR1679" i="3"/>
  <c r="AS1680" i="3"/>
  <c r="AS1676" i="1"/>
  <c r="AR1675" i="1"/>
  <c r="BR1677" i="3" l="1"/>
  <c r="AU1677" i="3"/>
  <c r="AV1677" i="3" s="1"/>
  <c r="AV1676" i="3"/>
  <c r="AT1676" i="3"/>
  <c r="AT1677" i="3" s="1"/>
  <c r="BQ1678" i="3"/>
  <c r="BO1679" i="3"/>
  <c r="AR1680" i="3"/>
  <c r="AS1681" i="3"/>
  <c r="AS1677" i="1"/>
  <c r="AR1676" i="1"/>
  <c r="BE143" i="3" l="1"/>
  <c r="AW1677" i="3"/>
  <c r="BR1678" i="3"/>
  <c r="AU1678" i="3"/>
  <c r="AV1678" i="3" s="1"/>
  <c r="BD143" i="3"/>
  <c r="AW1676" i="3"/>
  <c r="BO1680" i="3"/>
  <c r="BQ1679" i="3"/>
  <c r="AS1682" i="3"/>
  <c r="AR1681" i="3"/>
  <c r="AS1678" i="1"/>
  <c r="AR1677" i="1"/>
  <c r="AT1678" i="3" l="1"/>
  <c r="BF143" i="3"/>
  <c r="AW1678" i="3"/>
  <c r="BR1679" i="3"/>
  <c r="AU1679" i="3"/>
  <c r="AV1679" i="3" s="1"/>
  <c r="BO1681" i="3"/>
  <c r="BQ1680" i="3"/>
  <c r="AR1682" i="3"/>
  <c r="AS1683" i="3"/>
  <c r="AS1679" i="1"/>
  <c r="AR1678" i="1"/>
  <c r="BR1680" i="3" l="1"/>
  <c r="AU1680" i="3"/>
  <c r="BG143" i="3"/>
  <c r="AW1679" i="3"/>
  <c r="AT1679" i="3"/>
  <c r="BO1682" i="3"/>
  <c r="BQ1681" i="3"/>
  <c r="AR1683" i="3"/>
  <c r="AS1684" i="3"/>
  <c r="AS1680" i="1"/>
  <c r="AR1679" i="1"/>
  <c r="BR1681" i="3" l="1"/>
  <c r="AU1681" i="3"/>
  <c r="AV1681" i="3" s="1"/>
  <c r="AT1680" i="3"/>
  <c r="AV1680" i="3"/>
  <c r="BQ1682" i="3"/>
  <c r="BO1683" i="3"/>
  <c r="AR1684" i="3"/>
  <c r="AS1685" i="3"/>
  <c r="AS1681" i="1"/>
  <c r="AR1680" i="1"/>
  <c r="BR1682" i="3" l="1"/>
  <c r="AU1682" i="3"/>
  <c r="BH143" i="3"/>
  <c r="AW1680" i="3"/>
  <c r="BI143" i="3"/>
  <c r="AW1681" i="3"/>
  <c r="AT1681" i="3"/>
  <c r="BQ1683" i="3"/>
  <c r="BO1684" i="3"/>
  <c r="AR1685" i="3"/>
  <c r="AS1686" i="3"/>
  <c r="AS1682" i="1"/>
  <c r="AR1681" i="1"/>
  <c r="BR1683" i="3" l="1"/>
  <c r="AU1683" i="3"/>
  <c r="AV1683" i="3" s="1"/>
  <c r="AT1682" i="3"/>
  <c r="AT1683" i="3" s="1"/>
  <c r="AV1682" i="3"/>
  <c r="BQ1684" i="3"/>
  <c r="BO1685" i="3"/>
  <c r="AS1687" i="3"/>
  <c r="AR1686" i="3"/>
  <c r="AS1683" i="1"/>
  <c r="AR1682" i="1"/>
  <c r="BR1684" i="3" l="1"/>
  <c r="AU1684" i="3"/>
  <c r="BJ143" i="3"/>
  <c r="AW1682" i="3"/>
  <c r="BK143" i="3"/>
  <c r="AW1683" i="3"/>
  <c r="BO1686" i="3"/>
  <c r="BQ1685" i="3"/>
  <c r="AR1687" i="3"/>
  <c r="AS1688" i="3"/>
  <c r="AS1684" i="1"/>
  <c r="AR1683" i="1"/>
  <c r="BL143" i="3" l="1"/>
  <c r="BR1685" i="3"/>
  <c r="AU1685" i="3"/>
  <c r="AV1685" i="3" s="1"/>
  <c r="BM143" i="3"/>
  <c r="AV1684" i="3"/>
  <c r="AT1684" i="3"/>
  <c r="AT1685" i="3" s="1"/>
  <c r="BO1687" i="3"/>
  <c r="BQ1686" i="3"/>
  <c r="AR1688" i="3"/>
  <c r="AS1689" i="3"/>
  <c r="AS1685" i="1"/>
  <c r="AR1684" i="1"/>
  <c r="BA144" i="3" l="1"/>
  <c r="AW1685" i="3"/>
  <c r="BR1686" i="3"/>
  <c r="AU1686" i="3"/>
  <c r="AV1686" i="3" s="1"/>
  <c r="AZ144" i="3"/>
  <c r="AW1684" i="3"/>
  <c r="BO1688" i="3"/>
  <c r="BQ1687" i="3"/>
  <c r="AR1689" i="3"/>
  <c r="AS1690" i="3"/>
  <c r="AS1686" i="1"/>
  <c r="AR1685" i="1"/>
  <c r="BB144" i="3" l="1"/>
  <c r="AW1686" i="3"/>
  <c r="BR1687" i="3"/>
  <c r="AU1687" i="3"/>
  <c r="AV1687" i="3" s="1"/>
  <c r="AT1686" i="3"/>
  <c r="AT1687" i="3" s="1"/>
  <c r="BO1689" i="3"/>
  <c r="BQ1688" i="3"/>
  <c r="AR1690" i="3"/>
  <c r="AS1691" i="3"/>
  <c r="AS1687" i="1"/>
  <c r="AR1686" i="1"/>
  <c r="BC144" i="3" l="1"/>
  <c r="AW1687" i="3"/>
  <c r="BR1688" i="3"/>
  <c r="AU1688" i="3"/>
  <c r="BO1690" i="3"/>
  <c r="BQ1689" i="3"/>
  <c r="AR1691" i="3"/>
  <c r="AS1692" i="3"/>
  <c r="AS1688" i="1"/>
  <c r="AR1687" i="1"/>
  <c r="BR1689" i="3" l="1"/>
  <c r="AU1689" i="3"/>
  <c r="AV1689" i="3" s="1"/>
  <c r="AV1688" i="3"/>
  <c r="AT1688" i="3"/>
  <c r="AT1689" i="3" s="1"/>
  <c r="BQ1690" i="3"/>
  <c r="BO1691" i="3"/>
  <c r="AR1692" i="3"/>
  <c r="AS1693" i="3"/>
  <c r="AS1689" i="1"/>
  <c r="AR1688" i="1"/>
  <c r="BE144" i="3" l="1"/>
  <c r="AW1689" i="3"/>
  <c r="BR1690" i="3"/>
  <c r="AU1690" i="3"/>
  <c r="BD144" i="3"/>
  <c r="AW1688" i="3"/>
  <c r="BO1692" i="3"/>
  <c r="BQ1691" i="3"/>
  <c r="AR1693" i="3"/>
  <c r="AS1694" i="3"/>
  <c r="AS1690" i="1"/>
  <c r="AR1689" i="1"/>
  <c r="BR1691" i="3" l="1"/>
  <c r="AU1691" i="3"/>
  <c r="AV1691" i="3" s="1"/>
  <c r="AT1690" i="3"/>
  <c r="AT1691" i="3" s="1"/>
  <c r="AV1690" i="3"/>
  <c r="BQ1692" i="3"/>
  <c r="BO1693" i="3"/>
  <c r="AR1694" i="3"/>
  <c r="AS1695" i="3"/>
  <c r="AS1691" i="1"/>
  <c r="AR1690" i="1"/>
  <c r="BF144" i="3" l="1"/>
  <c r="AW1690" i="3"/>
  <c r="BG144" i="3"/>
  <c r="AW1691" i="3"/>
  <c r="BR1692" i="3"/>
  <c r="AU1692" i="3"/>
  <c r="BQ1693" i="3"/>
  <c r="BO1694" i="3"/>
  <c r="AR1695" i="3"/>
  <c r="AS1696" i="3"/>
  <c r="AS1692" i="1"/>
  <c r="AR1691" i="1"/>
  <c r="AT1692" i="3" l="1"/>
  <c r="AV1692" i="3"/>
  <c r="BR1693" i="3"/>
  <c r="AU1693" i="3"/>
  <c r="AV1693" i="3" s="1"/>
  <c r="BQ1694" i="3"/>
  <c r="BO1695" i="3"/>
  <c r="AR1696" i="3"/>
  <c r="AS1697" i="3"/>
  <c r="AS1693" i="1"/>
  <c r="AR1692" i="1"/>
  <c r="BR1694" i="3" l="1"/>
  <c r="AU1694" i="3"/>
  <c r="AV1694" i="3" s="1"/>
  <c r="BH144" i="3"/>
  <c r="AW1692" i="3"/>
  <c r="BI144" i="3"/>
  <c r="AW1693" i="3"/>
  <c r="AT1693" i="3"/>
  <c r="AT1694" i="3" s="1"/>
  <c r="BQ1695" i="3"/>
  <c r="BO1696" i="3"/>
  <c r="AR1697" i="3"/>
  <c r="AS1698" i="3"/>
  <c r="AS1694" i="1"/>
  <c r="AR1693" i="1"/>
  <c r="BR1695" i="3" l="1"/>
  <c r="AU1695" i="3"/>
  <c r="AV1695" i="3" s="1"/>
  <c r="BJ144" i="3"/>
  <c r="AW1694" i="3"/>
  <c r="BQ1696" i="3"/>
  <c r="BO1697" i="3"/>
  <c r="AR1698" i="3"/>
  <c r="AS1699" i="3"/>
  <c r="AS1695" i="1"/>
  <c r="AR1694" i="1"/>
  <c r="BR1696" i="3" l="1"/>
  <c r="AU1696" i="3"/>
  <c r="BK144" i="3"/>
  <c r="AW1695" i="3"/>
  <c r="AT1695" i="3"/>
  <c r="BO1698" i="3"/>
  <c r="BQ1697" i="3"/>
  <c r="AR1699" i="3"/>
  <c r="AS1700" i="3"/>
  <c r="AS1696" i="1"/>
  <c r="AR1695" i="1"/>
  <c r="BR1697" i="3" l="1"/>
  <c r="AU1697" i="3"/>
  <c r="AV1697" i="3" s="1"/>
  <c r="AT1696" i="3"/>
  <c r="AT1697" i="3" s="1"/>
  <c r="AV1696" i="3"/>
  <c r="BM144" i="3"/>
  <c r="BL144" i="3"/>
  <c r="BQ1698" i="3"/>
  <c r="BO1699" i="3"/>
  <c r="AR1700" i="3"/>
  <c r="AS1701" i="3"/>
  <c r="AS1697" i="1"/>
  <c r="AR1696" i="1"/>
  <c r="AZ145" i="3" l="1"/>
  <c r="AW1696" i="3"/>
  <c r="BR1698" i="3"/>
  <c r="AU1698" i="3"/>
  <c r="AV1698" i="3" s="1"/>
  <c r="BA145" i="3"/>
  <c r="AW1697" i="3"/>
  <c r="BQ1699" i="3"/>
  <c r="BO1700" i="3"/>
  <c r="AS1702" i="3"/>
  <c r="AR1701" i="3"/>
  <c r="AS1698" i="1"/>
  <c r="AR1697" i="1"/>
  <c r="BR1699" i="3" l="1"/>
  <c r="AU1699" i="3"/>
  <c r="AV1699" i="3" s="1"/>
  <c r="BB145" i="3"/>
  <c r="AW1698" i="3"/>
  <c r="AT1698" i="3"/>
  <c r="AT1699" i="3" s="1"/>
  <c r="BQ1700" i="3"/>
  <c r="BO1701" i="3"/>
  <c r="AR1702" i="3"/>
  <c r="AS1703" i="3"/>
  <c r="AS1699" i="1"/>
  <c r="AR1698" i="1"/>
  <c r="BR1700" i="3" l="1"/>
  <c r="AU1700" i="3"/>
  <c r="BC145" i="3"/>
  <c r="AW1699" i="3"/>
  <c r="BO1702" i="3"/>
  <c r="BQ1701" i="3"/>
  <c r="AR1703" i="3"/>
  <c r="AS1704" i="3"/>
  <c r="AS1700" i="1"/>
  <c r="AR1699" i="1"/>
  <c r="BR1701" i="3" l="1"/>
  <c r="AU1701" i="3"/>
  <c r="AV1701" i="3" s="1"/>
  <c r="AV1700" i="3"/>
  <c r="AT1700" i="3"/>
  <c r="BO1703" i="3"/>
  <c r="BQ1702" i="3"/>
  <c r="AR1704" i="3"/>
  <c r="AS1705" i="3"/>
  <c r="AS1701" i="1"/>
  <c r="AR1700" i="1"/>
  <c r="BR1702" i="3" l="1"/>
  <c r="AU1702" i="3"/>
  <c r="BE145" i="3"/>
  <c r="AW1701" i="3"/>
  <c r="AT1701" i="3"/>
  <c r="BD145" i="3"/>
  <c r="AW1700" i="3"/>
  <c r="BQ1703" i="3"/>
  <c r="BO1704" i="3"/>
  <c r="AR1705" i="3"/>
  <c r="AS1706" i="3"/>
  <c r="AS1702" i="1"/>
  <c r="AR1701" i="1"/>
  <c r="BR1703" i="3" l="1"/>
  <c r="AU1703" i="3"/>
  <c r="AV1703" i="3" s="1"/>
  <c r="AT1702" i="3"/>
  <c r="AT1703" i="3" s="1"/>
  <c r="AV1702" i="3"/>
  <c r="BO1705" i="3"/>
  <c r="BQ1704" i="3"/>
  <c r="AR1706" i="3"/>
  <c r="AS1707" i="3"/>
  <c r="AS1703" i="1"/>
  <c r="AR1702" i="1"/>
  <c r="BF145" i="3" l="1"/>
  <c r="AW1702" i="3"/>
  <c r="BG145" i="3"/>
  <c r="AW1703" i="3"/>
  <c r="BR1704" i="3"/>
  <c r="AU1704" i="3"/>
  <c r="BO1706" i="3"/>
  <c r="BQ1705" i="3"/>
  <c r="AR1707" i="3"/>
  <c r="AS1708" i="3"/>
  <c r="AS1704" i="1"/>
  <c r="AR1703" i="1"/>
  <c r="BR1705" i="3" l="1"/>
  <c r="AU1705" i="3"/>
  <c r="AV1705" i="3" s="1"/>
  <c r="AV1704" i="3"/>
  <c r="AT1704" i="3"/>
  <c r="AT1705" i="3" s="1"/>
  <c r="BQ1706" i="3"/>
  <c r="BO1707" i="3"/>
  <c r="AS1709" i="3"/>
  <c r="AR1708" i="3"/>
  <c r="AS1705" i="1"/>
  <c r="AR1704" i="1"/>
  <c r="BR1706" i="3" l="1"/>
  <c r="AU1706" i="3"/>
  <c r="BI145" i="3"/>
  <c r="AW1705" i="3"/>
  <c r="BH145" i="3"/>
  <c r="AW1704" i="3"/>
  <c r="BQ1707" i="3"/>
  <c r="BO1708" i="3"/>
  <c r="AR1709" i="3"/>
  <c r="AS1710" i="3"/>
  <c r="AS1706" i="1"/>
  <c r="AR1705" i="1"/>
  <c r="BR1707" i="3" l="1"/>
  <c r="AU1707" i="3"/>
  <c r="AV1707" i="3" s="1"/>
  <c r="AV1706" i="3"/>
  <c r="AT1706" i="3"/>
  <c r="AT1707" i="3" s="1"/>
  <c r="BQ1708" i="3"/>
  <c r="BO1709" i="3"/>
  <c r="AR1710" i="3"/>
  <c r="AS1711" i="3"/>
  <c r="AS1707" i="1"/>
  <c r="AR1706" i="1"/>
  <c r="BJ145" i="3" l="1"/>
  <c r="AW1706" i="3"/>
  <c r="BK145" i="3"/>
  <c r="AW1707" i="3"/>
  <c r="BR1708" i="3"/>
  <c r="AU1708" i="3"/>
  <c r="BO1710" i="3"/>
  <c r="BQ1709" i="3"/>
  <c r="AR1711" i="3"/>
  <c r="AS1712" i="3"/>
  <c r="AS1708" i="1"/>
  <c r="AR1707" i="1"/>
  <c r="AV1708" i="3" l="1"/>
  <c r="AT1708" i="3"/>
  <c r="BR1709" i="3"/>
  <c r="AU1709" i="3"/>
  <c r="AV1709" i="3" s="1"/>
  <c r="BM145" i="3"/>
  <c r="BL145" i="3"/>
  <c r="BQ1710" i="3"/>
  <c r="BO1711" i="3"/>
  <c r="AR1712" i="3"/>
  <c r="AS1713" i="3"/>
  <c r="AS1709" i="1"/>
  <c r="AR1708" i="1"/>
  <c r="BR1710" i="3" l="1"/>
  <c r="AU1710" i="3"/>
  <c r="AV1710" i="3" s="1"/>
  <c r="BA146" i="3"/>
  <c r="AW1709" i="3"/>
  <c r="AT1709" i="3"/>
  <c r="AT1710" i="3" s="1"/>
  <c r="AZ146" i="3"/>
  <c r="AW1708" i="3"/>
  <c r="BQ1711" i="3"/>
  <c r="BO1712" i="3"/>
  <c r="AR1713" i="3"/>
  <c r="AS1714" i="3"/>
  <c r="AS1710" i="1"/>
  <c r="AR1709" i="1"/>
  <c r="BR1711" i="3" l="1"/>
  <c r="AU1711" i="3"/>
  <c r="AV1711" i="3" s="1"/>
  <c r="BB146" i="3"/>
  <c r="AW1710" i="3"/>
  <c r="BO1713" i="3"/>
  <c r="BQ1712" i="3"/>
  <c r="AR1714" i="3"/>
  <c r="AS1715" i="3"/>
  <c r="AS1711" i="1"/>
  <c r="AR1710" i="1"/>
  <c r="AT1711" i="3" l="1"/>
  <c r="BC146" i="3"/>
  <c r="AW1711" i="3"/>
  <c r="BR1712" i="3"/>
  <c r="AU1712" i="3"/>
  <c r="BO1714" i="3"/>
  <c r="BQ1713" i="3"/>
  <c r="AR1715" i="3"/>
  <c r="AS1716" i="3"/>
  <c r="AS1712" i="1"/>
  <c r="AR1711" i="1"/>
  <c r="BR1713" i="3" l="1"/>
  <c r="AU1713" i="3"/>
  <c r="AV1713" i="3" s="1"/>
  <c r="AT1712" i="3"/>
  <c r="AT1713" i="3" s="1"/>
  <c r="AV1712" i="3"/>
  <c r="BQ1714" i="3"/>
  <c r="BO1715" i="3"/>
  <c r="AR1716" i="3"/>
  <c r="AS1717" i="3"/>
  <c r="AS1713" i="1"/>
  <c r="AR1712" i="1"/>
  <c r="BR1714" i="3" l="1"/>
  <c r="AU1714" i="3"/>
  <c r="BE146" i="3"/>
  <c r="AW1713" i="3"/>
  <c r="BD146" i="3"/>
  <c r="AW1712" i="3"/>
  <c r="BO1716" i="3"/>
  <c r="BQ1715" i="3"/>
  <c r="AS1718" i="3"/>
  <c r="AR1717" i="3"/>
  <c r="AS1714" i="1"/>
  <c r="AR1713" i="1"/>
  <c r="BR1715" i="3" l="1"/>
  <c r="AU1715" i="3"/>
  <c r="AV1715" i="3" s="1"/>
  <c r="AV1714" i="3"/>
  <c r="AT1714" i="3"/>
  <c r="AT1715" i="3" s="1"/>
  <c r="BQ1716" i="3"/>
  <c r="BO1717" i="3"/>
  <c r="AR1718" i="3"/>
  <c r="AS1719" i="3"/>
  <c r="AS1715" i="1"/>
  <c r="AR1714" i="1"/>
  <c r="BR1716" i="3" l="1"/>
  <c r="AU1716" i="3"/>
  <c r="BF146" i="3"/>
  <c r="AW1714" i="3"/>
  <c r="BG146" i="3"/>
  <c r="AW1715" i="3"/>
  <c r="BQ1717" i="3"/>
  <c r="BO1718" i="3"/>
  <c r="AR1719" i="3"/>
  <c r="AS1720" i="3"/>
  <c r="AS1716" i="1"/>
  <c r="AR1715" i="1"/>
  <c r="BR1717" i="3" l="1"/>
  <c r="AU1717" i="3"/>
  <c r="AV1717" i="3" s="1"/>
  <c r="AT1716" i="3"/>
  <c r="AT1717" i="3" s="1"/>
  <c r="AV1716" i="3"/>
  <c r="BQ1718" i="3"/>
  <c r="BO1719" i="3"/>
  <c r="AR1720" i="3"/>
  <c r="AS1721" i="3"/>
  <c r="AS1717" i="1"/>
  <c r="AR1716" i="1"/>
  <c r="BH146" i="3" l="1"/>
  <c r="AW1716" i="3"/>
  <c r="BR1718" i="3"/>
  <c r="AU1718" i="3"/>
  <c r="BI146" i="3"/>
  <c r="AW1717" i="3"/>
  <c r="BO1720" i="3"/>
  <c r="BQ1719" i="3"/>
  <c r="AS1722" i="3"/>
  <c r="AR1721" i="3"/>
  <c r="AS1718" i="1"/>
  <c r="AR1717" i="1"/>
  <c r="BR1719" i="3" l="1"/>
  <c r="AU1719" i="3"/>
  <c r="AV1719" i="3" s="1"/>
  <c r="AT1718" i="3"/>
  <c r="AV1718" i="3"/>
  <c r="BQ1720" i="3"/>
  <c r="BO1721" i="3"/>
  <c r="AR1722" i="3"/>
  <c r="AS1723" i="3"/>
  <c r="AS1719" i="1"/>
  <c r="AR1718" i="1"/>
  <c r="AT1719" i="3" l="1"/>
  <c r="BR1720" i="3"/>
  <c r="AU1720" i="3"/>
  <c r="BJ146" i="3"/>
  <c r="AW1718" i="3"/>
  <c r="BK146" i="3"/>
  <c r="AW1719" i="3"/>
  <c r="BQ1721" i="3"/>
  <c r="BO1722" i="3"/>
  <c r="AR1723" i="3"/>
  <c r="AS1724" i="3"/>
  <c r="AS1720" i="1"/>
  <c r="AR1719" i="1"/>
  <c r="BL146" i="3" l="1"/>
  <c r="BR1721" i="3"/>
  <c r="AU1721" i="3"/>
  <c r="AV1721" i="3" s="1"/>
  <c r="AT1720" i="3"/>
  <c r="AV1720" i="3"/>
  <c r="BM146" i="3"/>
  <c r="BQ1722" i="3"/>
  <c r="BO1723" i="3"/>
  <c r="AS1725" i="3"/>
  <c r="AR1724" i="3"/>
  <c r="AS1721" i="1"/>
  <c r="AR1720" i="1"/>
  <c r="AT1721" i="3" l="1"/>
  <c r="BR1722" i="3"/>
  <c r="AU1722" i="3"/>
  <c r="AV1722" i="3" s="1"/>
  <c r="AZ147" i="3"/>
  <c r="AW1720" i="3"/>
  <c r="BA147" i="3"/>
  <c r="AW1721" i="3"/>
  <c r="BQ1723" i="3"/>
  <c r="BO1724" i="3"/>
  <c r="AR1725" i="3"/>
  <c r="AS1726" i="3"/>
  <c r="AS1722" i="1"/>
  <c r="AR1721" i="1"/>
  <c r="BB147" i="3" l="1"/>
  <c r="AW1722" i="3"/>
  <c r="BR1723" i="3"/>
  <c r="AU1723" i="3"/>
  <c r="AV1723" i="3" s="1"/>
  <c r="AT1722" i="3"/>
  <c r="AT1723" i="3" s="1"/>
  <c r="BQ1724" i="3"/>
  <c r="BO1725" i="3"/>
  <c r="AR1726" i="3"/>
  <c r="AS1727" i="3"/>
  <c r="AS1723" i="1"/>
  <c r="AR1722" i="1"/>
  <c r="BR1724" i="3" l="1"/>
  <c r="AU1724" i="3"/>
  <c r="BC147" i="3"/>
  <c r="AW1723" i="3"/>
  <c r="BQ1725" i="3"/>
  <c r="BO1726" i="3"/>
  <c r="AR1727" i="3"/>
  <c r="AS1728" i="3"/>
  <c r="AS1724" i="1"/>
  <c r="AR1723" i="1"/>
  <c r="BR1725" i="3" l="1"/>
  <c r="AU1725" i="3"/>
  <c r="AV1725" i="3" s="1"/>
  <c r="AV1724" i="3"/>
  <c r="AT1724" i="3"/>
  <c r="AT1725" i="3" s="1"/>
  <c r="BQ1726" i="3"/>
  <c r="BO1727" i="3"/>
  <c r="AS1729" i="3"/>
  <c r="AR1728" i="3"/>
  <c r="AS1725" i="1"/>
  <c r="AR1724" i="1"/>
  <c r="BR1726" i="3" l="1"/>
  <c r="AU1726" i="3"/>
  <c r="AV1726" i="3" s="1"/>
  <c r="BD147" i="3"/>
  <c r="AW1724" i="3"/>
  <c r="BE147" i="3"/>
  <c r="AW1725" i="3"/>
  <c r="BO1728" i="3"/>
  <c r="BQ1727" i="3"/>
  <c r="AR1729" i="3"/>
  <c r="AS1730" i="3"/>
  <c r="AS1726" i="1"/>
  <c r="AR1725" i="1"/>
  <c r="BF147" i="3" l="1"/>
  <c r="AW1726" i="3"/>
  <c r="BR1727" i="3"/>
  <c r="AU1727" i="3"/>
  <c r="AV1727" i="3" s="1"/>
  <c r="AT1726" i="3"/>
  <c r="AT1727" i="3" s="1"/>
  <c r="BO1729" i="3"/>
  <c r="BQ1728" i="3"/>
  <c r="AR1730" i="3"/>
  <c r="AS1731" i="3"/>
  <c r="AS1727" i="1"/>
  <c r="AR1726" i="1"/>
  <c r="BG147" i="3" l="1"/>
  <c r="AW1727" i="3"/>
  <c r="BR1728" i="3"/>
  <c r="AU1728" i="3"/>
  <c r="BO1730" i="3"/>
  <c r="BQ1729" i="3"/>
  <c r="AR1731" i="3"/>
  <c r="AS1732" i="3"/>
  <c r="AS1728" i="1"/>
  <c r="AR1727" i="1"/>
  <c r="BR1729" i="3" l="1"/>
  <c r="AU1729" i="3"/>
  <c r="AV1729" i="3" s="1"/>
  <c r="AT1728" i="3"/>
  <c r="AT1729" i="3" s="1"/>
  <c r="AV1728" i="3"/>
  <c r="BO1731" i="3"/>
  <c r="BQ1730" i="3"/>
  <c r="AR1732" i="3"/>
  <c r="AS1733" i="3"/>
  <c r="AS1729" i="1"/>
  <c r="AR1728" i="1"/>
  <c r="BH147" i="3" l="1"/>
  <c r="AW1728" i="3"/>
  <c r="BI147" i="3"/>
  <c r="AW1729" i="3"/>
  <c r="BR1730" i="3"/>
  <c r="AU1730" i="3"/>
  <c r="AV1730" i="3" s="1"/>
  <c r="BQ1731" i="3"/>
  <c r="BO1732" i="3"/>
  <c r="AS1734" i="3"/>
  <c r="AR1733" i="3"/>
  <c r="AS1730" i="1"/>
  <c r="AR1729" i="1"/>
  <c r="BR1731" i="3" l="1"/>
  <c r="AU1731" i="3"/>
  <c r="AV1731" i="3" s="1"/>
  <c r="AT1730" i="3"/>
  <c r="AT1731" i="3" s="1"/>
  <c r="BJ147" i="3"/>
  <c r="AW1730" i="3"/>
  <c r="BQ1732" i="3"/>
  <c r="BO1733" i="3"/>
  <c r="AR1734" i="3"/>
  <c r="AS1735" i="3"/>
  <c r="AS1731" i="1"/>
  <c r="AR1730" i="1"/>
  <c r="BR1732" i="3" l="1"/>
  <c r="AU1732" i="3"/>
  <c r="BK147" i="3"/>
  <c r="AW1731" i="3"/>
  <c r="BO1734" i="3"/>
  <c r="BQ1733" i="3"/>
  <c r="AR1735" i="3"/>
  <c r="AS1736" i="3"/>
  <c r="AS1732" i="1"/>
  <c r="AR1731" i="1"/>
  <c r="BL147" i="3" l="1"/>
  <c r="BM147" i="3"/>
  <c r="BR1733" i="3"/>
  <c r="AU1733" i="3"/>
  <c r="AV1733" i="3" s="1"/>
  <c r="AV1732" i="3"/>
  <c r="AT1732" i="3"/>
  <c r="AT1733" i="3" s="1"/>
  <c r="BQ1734" i="3"/>
  <c r="BO1735" i="3"/>
  <c r="AR1736" i="3"/>
  <c r="AS1737" i="3"/>
  <c r="AS1733" i="1"/>
  <c r="AR1732" i="1"/>
  <c r="AZ148" i="3" l="1"/>
  <c r="AW1732" i="3"/>
  <c r="BR1734" i="3"/>
  <c r="AU1734" i="3"/>
  <c r="BA148" i="3"/>
  <c r="AW1733" i="3"/>
  <c r="BO1736" i="3"/>
  <c r="BQ1735" i="3"/>
  <c r="AS1738" i="3"/>
  <c r="AR1737" i="3"/>
  <c r="AS1734" i="1"/>
  <c r="AR1733" i="1"/>
  <c r="BR1735" i="3" l="1"/>
  <c r="AU1735" i="3"/>
  <c r="AV1735" i="3" s="1"/>
  <c r="AV1734" i="3"/>
  <c r="AT1734" i="3"/>
  <c r="BQ1736" i="3"/>
  <c r="BO1737" i="3"/>
  <c r="AR1738" i="3"/>
  <c r="AS1739" i="3"/>
  <c r="AS1735" i="1"/>
  <c r="AR1734" i="1"/>
  <c r="BC148" i="3" l="1"/>
  <c r="AW1735" i="3"/>
  <c r="BR1736" i="3"/>
  <c r="AU1736" i="3"/>
  <c r="AV1736" i="3" s="1"/>
  <c r="AT1735" i="3"/>
  <c r="AT1736" i="3" s="1"/>
  <c r="BB148" i="3"/>
  <c r="AW1734" i="3"/>
  <c r="BO1738" i="3"/>
  <c r="BQ1737" i="3"/>
  <c r="AR1739" i="3"/>
  <c r="AS1740" i="3"/>
  <c r="AS1736" i="1"/>
  <c r="AR1735" i="1"/>
  <c r="BD148" i="3" l="1"/>
  <c r="AW1736" i="3"/>
  <c r="BR1737" i="3"/>
  <c r="AU1737" i="3"/>
  <c r="AV1737" i="3" s="1"/>
  <c r="BQ1738" i="3"/>
  <c r="BO1739" i="3"/>
  <c r="AS1741" i="3"/>
  <c r="AR1740" i="3"/>
  <c r="AS1737" i="1"/>
  <c r="AR1736" i="1"/>
  <c r="BR1738" i="3" l="1"/>
  <c r="AU1738" i="3"/>
  <c r="AT1737" i="3"/>
  <c r="BE148" i="3"/>
  <c r="AW1737" i="3"/>
  <c r="BQ1739" i="3"/>
  <c r="BO1740" i="3"/>
  <c r="AR1741" i="3"/>
  <c r="AS1742" i="3"/>
  <c r="AS1738" i="1"/>
  <c r="AR1737" i="1"/>
  <c r="BR1739" i="3" l="1"/>
  <c r="AU1739" i="3"/>
  <c r="AV1739" i="3" s="1"/>
  <c r="AT1738" i="3"/>
  <c r="AT1739" i="3" s="1"/>
  <c r="AV1738" i="3"/>
  <c r="BQ1740" i="3"/>
  <c r="BO1741" i="3"/>
  <c r="AR1742" i="3"/>
  <c r="AS1743" i="3"/>
  <c r="AS1739" i="1"/>
  <c r="AR1738" i="1"/>
  <c r="BR1740" i="3" l="1"/>
  <c r="AU1740" i="3"/>
  <c r="AV1740" i="3" s="1"/>
  <c r="BF148" i="3"/>
  <c r="AW1738" i="3"/>
  <c r="BG148" i="3"/>
  <c r="AW1739" i="3"/>
  <c r="AT1740" i="3"/>
  <c r="BQ1741" i="3"/>
  <c r="BO1742" i="3"/>
  <c r="AR1743" i="3"/>
  <c r="AS1744" i="3"/>
  <c r="AS1740" i="1"/>
  <c r="AR1739" i="1"/>
  <c r="BR1741" i="3" l="1"/>
  <c r="AU1741" i="3"/>
  <c r="AV1741" i="3" s="1"/>
  <c r="BH148" i="3"/>
  <c r="AW1740" i="3"/>
  <c r="BQ1742" i="3"/>
  <c r="BO1743" i="3"/>
  <c r="AS1745" i="3"/>
  <c r="AR1744" i="3"/>
  <c r="AS1741" i="1"/>
  <c r="AR1740" i="1"/>
  <c r="BR1742" i="3" l="1"/>
  <c r="AU1742" i="3"/>
  <c r="AT1741" i="3"/>
  <c r="BI148" i="3"/>
  <c r="AW1741" i="3"/>
  <c r="BQ1743" i="3"/>
  <c r="BO1744" i="3"/>
  <c r="AR1745" i="3"/>
  <c r="AS1746" i="3"/>
  <c r="AS1742" i="1"/>
  <c r="AR1741" i="1"/>
  <c r="BR1743" i="3" l="1"/>
  <c r="AU1743" i="3"/>
  <c r="AV1743" i="3" s="1"/>
  <c r="AV1742" i="3"/>
  <c r="AT1742" i="3"/>
  <c r="AT1743" i="3" s="1"/>
  <c r="BO1745" i="3"/>
  <c r="BQ1744" i="3"/>
  <c r="AR1746" i="3"/>
  <c r="AS1747" i="3"/>
  <c r="AS1743" i="1"/>
  <c r="AR1742" i="1"/>
  <c r="BR1744" i="3" l="1"/>
  <c r="AU1744" i="3"/>
  <c r="AV1744" i="3" s="1"/>
  <c r="BK148" i="3"/>
  <c r="AW1743" i="3"/>
  <c r="AT1744" i="3"/>
  <c r="BJ148" i="3"/>
  <c r="AW1742" i="3"/>
  <c r="BQ1745" i="3"/>
  <c r="BO1746" i="3"/>
  <c r="AR1747" i="3"/>
  <c r="AS1748" i="3"/>
  <c r="AS1744" i="1"/>
  <c r="AR1743" i="1"/>
  <c r="BR1745" i="3" l="1"/>
  <c r="AU1745" i="3"/>
  <c r="AV1745" i="3" s="1"/>
  <c r="BL148" i="3"/>
  <c r="BM148" i="3"/>
  <c r="AZ149" i="3"/>
  <c r="AW1744" i="3"/>
  <c r="BQ1746" i="3"/>
  <c r="BO1747" i="3"/>
  <c r="AR1748" i="3"/>
  <c r="AS1749" i="3"/>
  <c r="AS1745" i="1"/>
  <c r="AR1744" i="1"/>
  <c r="BR1746" i="3" l="1"/>
  <c r="AU1746" i="3"/>
  <c r="BA149" i="3"/>
  <c r="AW1745" i="3"/>
  <c r="AT1745" i="3"/>
  <c r="BO1748" i="3"/>
  <c r="BQ1747" i="3"/>
  <c r="AS1750" i="3"/>
  <c r="AR1749" i="3"/>
  <c r="AS1746" i="1"/>
  <c r="AR1745" i="1"/>
  <c r="AV1746" i="3" l="1"/>
  <c r="AT1746" i="3"/>
  <c r="BR1747" i="3"/>
  <c r="AU1747" i="3"/>
  <c r="AV1747" i="3" s="1"/>
  <c r="BQ1748" i="3"/>
  <c r="BO1749" i="3"/>
  <c r="AR1750" i="3"/>
  <c r="AS1751" i="3"/>
  <c r="AS1747" i="1"/>
  <c r="AR1746" i="1"/>
  <c r="BR1748" i="3" l="1"/>
  <c r="AU1748" i="3"/>
  <c r="AV1748" i="3" s="1"/>
  <c r="AT1747" i="3"/>
  <c r="BB149" i="3"/>
  <c r="AW1746" i="3"/>
  <c r="BC149" i="3"/>
  <c r="AW1747" i="3"/>
  <c r="BQ1749" i="3"/>
  <c r="BO1750" i="3"/>
  <c r="AR1751" i="3"/>
  <c r="AS1752" i="3"/>
  <c r="AS1748" i="1"/>
  <c r="AR1747" i="1"/>
  <c r="BR1749" i="3" l="1"/>
  <c r="AU1749" i="3"/>
  <c r="AV1749" i="3" s="1"/>
  <c r="AT1748" i="3"/>
  <c r="AT1749" i="3" s="1"/>
  <c r="BD149" i="3"/>
  <c r="AW1748" i="3"/>
  <c r="BO1751" i="3"/>
  <c r="BQ1750" i="3"/>
  <c r="AR1752" i="3"/>
  <c r="AS1753" i="3"/>
  <c r="AS1749" i="1"/>
  <c r="AR1748" i="1"/>
  <c r="BE149" i="3" l="1"/>
  <c r="AW1749" i="3"/>
  <c r="BR1750" i="3"/>
  <c r="AU1750" i="3"/>
  <c r="BO1752" i="3"/>
  <c r="BQ1751" i="3"/>
  <c r="AS1754" i="3"/>
  <c r="AR1753" i="3"/>
  <c r="AS1750" i="1"/>
  <c r="AR1749" i="1"/>
  <c r="BR1751" i="3" l="1"/>
  <c r="AU1751" i="3"/>
  <c r="AV1751" i="3" s="1"/>
  <c r="AT1750" i="3"/>
  <c r="AT1751" i="3" s="1"/>
  <c r="AV1750" i="3"/>
  <c r="BO1753" i="3"/>
  <c r="BQ1752" i="3"/>
  <c r="AR1754" i="3"/>
  <c r="AS1755" i="3"/>
  <c r="AS1751" i="1"/>
  <c r="AR1750" i="1"/>
  <c r="BF149" i="3" l="1"/>
  <c r="AW1750" i="3"/>
  <c r="BR1752" i="3"/>
  <c r="AU1752" i="3"/>
  <c r="AV1752" i="3" s="1"/>
  <c r="BG149" i="3"/>
  <c r="AW1751" i="3"/>
  <c r="BO1754" i="3"/>
  <c r="BQ1753" i="3"/>
  <c r="AR1755" i="3"/>
  <c r="AS1756" i="3"/>
  <c r="AS1752" i="1"/>
  <c r="AR1751" i="1"/>
  <c r="BH149" i="3" l="1"/>
  <c r="AW1752" i="3"/>
  <c r="BR1753" i="3"/>
  <c r="AU1753" i="3"/>
  <c r="AV1753" i="3" s="1"/>
  <c r="AT1752" i="3"/>
  <c r="AT1753" i="3" s="1"/>
  <c r="BQ1754" i="3"/>
  <c r="BO1755" i="3"/>
  <c r="AS1757" i="3"/>
  <c r="AR1756" i="3"/>
  <c r="AS1753" i="1"/>
  <c r="AR1752" i="1"/>
  <c r="BR1754" i="3" l="1"/>
  <c r="AU1754" i="3"/>
  <c r="BI149" i="3"/>
  <c r="AW1753" i="3"/>
  <c r="BO1756" i="3"/>
  <c r="BQ1755" i="3"/>
  <c r="AR1757" i="3"/>
  <c r="AS1758" i="3"/>
  <c r="AS1754" i="1"/>
  <c r="AR1753" i="1"/>
  <c r="BR1755" i="3" l="1"/>
  <c r="AU1755" i="3"/>
  <c r="AV1755" i="3" s="1"/>
  <c r="AT1754" i="3"/>
  <c r="AT1755" i="3" s="1"/>
  <c r="AV1754" i="3"/>
  <c r="BO1757" i="3"/>
  <c r="BQ1756" i="3"/>
  <c r="AR1758" i="3"/>
  <c r="AS1759" i="3"/>
  <c r="AS1755" i="1"/>
  <c r="AR1754" i="1"/>
  <c r="BR1756" i="3" l="1"/>
  <c r="AU1756" i="3"/>
  <c r="AV1756" i="3" s="1"/>
  <c r="BJ149" i="3"/>
  <c r="AW1754" i="3"/>
  <c r="AT1756" i="3"/>
  <c r="BK149" i="3"/>
  <c r="AW1755" i="3"/>
  <c r="BO1758" i="3"/>
  <c r="BQ1757" i="3"/>
  <c r="AR1759" i="3"/>
  <c r="AS1760" i="3"/>
  <c r="AS1756" i="1"/>
  <c r="AR1755" i="1"/>
  <c r="BL149" i="3" l="1"/>
  <c r="BM149" i="3"/>
  <c r="AZ150" i="3"/>
  <c r="AW1756" i="3"/>
  <c r="BR1757" i="3"/>
  <c r="AU1757" i="3"/>
  <c r="AV1757" i="3" s="1"/>
  <c r="BO1759" i="3"/>
  <c r="BQ1758" i="3"/>
  <c r="AS1761" i="3"/>
  <c r="AR1760" i="3"/>
  <c r="AS1757" i="1"/>
  <c r="AR1756" i="1"/>
  <c r="BA150" i="3" l="1"/>
  <c r="AW1757" i="3"/>
  <c r="AT1757" i="3"/>
  <c r="BR1758" i="3"/>
  <c r="AU1758" i="3"/>
  <c r="BO1760" i="3"/>
  <c r="BQ1759" i="3"/>
  <c r="AR1761" i="3"/>
  <c r="AS1762" i="3"/>
  <c r="AS1758" i="1"/>
  <c r="AR1757" i="1"/>
  <c r="BR1759" i="3" l="1"/>
  <c r="AU1759" i="3"/>
  <c r="AV1759" i="3" s="1"/>
  <c r="AT1758" i="3"/>
  <c r="AT1759" i="3" s="1"/>
  <c r="AV1758" i="3"/>
  <c r="BQ1760" i="3"/>
  <c r="BO1761" i="3"/>
  <c r="AR1762" i="3"/>
  <c r="AS1763" i="3"/>
  <c r="AS1759" i="1"/>
  <c r="AR1758" i="1"/>
  <c r="BB150" i="3" l="1"/>
  <c r="AW1758" i="3"/>
  <c r="BC150" i="3"/>
  <c r="AW1759" i="3"/>
  <c r="BR1760" i="3"/>
  <c r="AU1760" i="3"/>
  <c r="BO1762" i="3"/>
  <c r="BQ1761" i="3"/>
  <c r="AR1763" i="3"/>
  <c r="AS1764" i="3"/>
  <c r="AS1760" i="1"/>
  <c r="AR1759" i="1"/>
  <c r="AT1760" i="3" l="1"/>
  <c r="AV1760" i="3"/>
  <c r="BR1761" i="3"/>
  <c r="AU1761" i="3"/>
  <c r="AV1761" i="3" s="1"/>
  <c r="BQ1762" i="3"/>
  <c r="BO1763" i="3"/>
  <c r="AR1764" i="3"/>
  <c r="AS1765" i="3"/>
  <c r="AS1761" i="1"/>
  <c r="AR1760" i="1"/>
  <c r="BR1762" i="3" l="1"/>
  <c r="AU1762" i="3"/>
  <c r="AV1762" i="3" s="1"/>
  <c r="BD150" i="3"/>
  <c r="AW1760" i="3"/>
  <c r="BE150" i="3"/>
  <c r="AW1761" i="3"/>
  <c r="AT1761" i="3"/>
  <c r="AT1762" i="3" s="1"/>
  <c r="BO1764" i="3"/>
  <c r="BQ1763" i="3"/>
  <c r="AS1766" i="3"/>
  <c r="AR1765" i="3"/>
  <c r="AS1762" i="1"/>
  <c r="AR1761" i="1"/>
  <c r="BF150" i="3" l="1"/>
  <c r="AW1762" i="3"/>
  <c r="BR1763" i="3"/>
  <c r="AU1763" i="3"/>
  <c r="AV1763" i="3" s="1"/>
  <c r="BO1765" i="3"/>
  <c r="BQ1764" i="3"/>
  <c r="AR1766" i="3"/>
  <c r="AS1767" i="3"/>
  <c r="AS1763" i="1"/>
  <c r="AR1762" i="1"/>
  <c r="BG150" i="3" l="1"/>
  <c r="AW1763" i="3"/>
  <c r="AT1763" i="3"/>
  <c r="BR1764" i="3"/>
  <c r="AU1764" i="3"/>
  <c r="BO1766" i="3"/>
  <c r="BQ1765" i="3"/>
  <c r="AR1767" i="3"/>
  <c r="AS1768" i="3"/>
  <c r="AS1764" i="1"/>
  <c r="AR1763" i="1"/>
  <c r="AV1764" i="3" l="1"/>
  <c r="AT1764" i="3"/>
  <c r="BR1765" i="3"/>
  <c r="AU1765" i="3"/>
  <c r="AV1765" i="3" s="1"/>
  <c r="BQ1766" i="3"/>
  <c r="BO1767" i="3"/>
  <c r="AR1768" i="3"/>
  <c r="AS1769" i="3"/>
  <c r="AS1765" i="1"/>
  <c r="AR1764" i="1"/>
  <c r="BR1766" i="3" l="1"/>
  <c r="AU1766" i="3"/>
  <c r="AV1766" i="3" s="1"/>
  <c r="AT1765" i="3"/>
  <c r="BI150" i="3"/>
  <c r="AW1765" i="3"/>
  <c r="BH150" i="3"/>
  <c r="AW1764" i="3"/>
  <c r="BQ1767" i="3"/>
  <c r="BO1768" i="3"/>
  <c r="AS1770" i="3"/>
  <c r="AR1769" i="3"/>
  <c r="AS1766" i="1"/>
  <c r="AR1765" i="1"/>
  <c r="AT1766" i="3" l="1"/>
  <c r="BR1767" i="3"/>
  <c r="AU1767" i="3"/>
  <c r="AV1767" i="3" s="1"/>
  <c r="BJ150" i="3"/>
  <c r="AW1766" i="3"/>
  <c r="BQ1768" i="3"/>
  <c r="BO1769" i="3"/>
  <c r="AR1770" i="3"/>
  <c r="AS1771" i="3"/>
  <c r="AS1767" i="1"/>
  <c r="AR1766" i="1"/>
  <c r="BR1768" i="3" l="1"/>
  <c r="AU1768" i="3"/>
  <c r="BK150" i="3"/>
  <c r="BM150" i="3" s="1"/>
  <c r="AW1767" i="3"/>
  <c r="AT1767" i="3"/>
  <c r="BQ1769" i="3"/>
  <c r="BO1770" i="3"/>
  <c r="AR1771" i="3"/>
  <c r="AS1772" i="3"/>
  <c r="AS1768" i="1"/>
  <c r="AR1767" i="1"/>
  <c r="BL150" i="3" l="1"/>
  <c r="BR1769" i="3"/>
  <c r="AU1769" i="3"/>
  <c r="AV1769" i="3" s="1"/>
  <c r="AT1768" i="3"/>
  <c r="AT1769" i="3" s="1"/>
  <c r="AV1768" i="3"/>
  <c r="BO1771" i="3"/>
  <c r="BQ1770" i="3"/>
  <c r="AS1773" i="3"/>
  <c r="AR1772" i="3"/>
  <c r="AS1769" i="1"/>
  <c r="AR1768" i="1"/>
  <c r="BR1770" i="3" l="1"/>
  <c r="AU1770" i="3"/>
  <c r="AV1770" i="3" s="1"/>
  <c r="AZ151" i="3"/>
  <c r="AW1768" i="3"/>
  <c r="BA151" i="3"/>
  <c r="AW1769" i="3"/>
  <c r="BQ1771" i="3"/>
  <c r="BO1772" i="3"/>
  <c r="AR1773" i="3"/>
  <c r="AS1774" i="3"/>
  <c r="AS1770" i="1"/>
  <c r="AR1769" i="1"/>
  <c r="AT1770" i="3" l="1"/>
  <c r="BR1771" i="3"/>
  <c r="AU1771" i="3"/>
  <c r="AV1771" i="3" s="1"/>
  <c r="BB151" i="3"/>
  <c r="AW1770" i="3"/>
  <c r="BO1773" i="3"/>
  <c r="BQ1772" i="3"/>
  <c r="AR1774" i="3"/>
  <c r="AS1775" i="3"/>
  <c r="AS1771" i="1"/>
  <c r="AR1770" i="1"/>
  <c r="BR1772" i="3" l="1"/>
  <c r="AU1772" i="3"/>
  <c r="BC151" i="3"/>
  <c r="AW1771" i="3"/>
  <c r="AT1771" i="3"/>
  <c r="BQ1773" i="3"/>
  <c r="BO1774" i="3"/>
  <c r="AR1775" i="3"/>
  <c r="AS1776" i="3"/>
  <c r="AS1772" i="1"/>
  <c r="AR1771" i="1"/>
  <c r="AT1772" i="3" l="1"/>
  <c r="AV1772" i="3"/>
  <c r="BR1773" i="3"/>
  <c r="AU1773" i="3"/>
  <c r="AV1773" i="3" s="1"/>
  <c r="BQ1774" i="3"/>
  <c r="BO1775" i="3"/>
  <c r="AS1777" i="3"/>
  <c r="AR1776" i="3"/>
  <c r="AS1773" i="1"/>
  <c r="AR1772" i="1"/>
  <c r="BR1774" i="3" l="1"/>
  <c r="AU1774" i="3"/>
  <c r="AV1774" i="3" s="1"/>
  <c r="BD151" i="3"/>
  <c r="AW1772" i="3"/>
  <c r="AT1773" i="3"/>
  <c r="AT1774" i="3" s="1"/>
  <c r="BE151" i="3"/>
  <c r="AW1773" i="3"/>
  <c r="BO1776" i="3"/>
  <c r="BQ1775" i="3"/>
  <c r="AR1777" i="3"/>
  <c r="AS1778" i="3"/>
  <c r="AS1774" i="1"/>
  <c r="AR1773" i="1"/>
  <c r="BF151" i="3" l="1"/>
  <c r="AW1774" i="3"/>
  <c r="BR1775" i="3"/>
  <c r="AU1775" i="3"/>
  <c r="AV1775" i="3" s="1"/>
  <c r="BO1777" i="3"/>
  <c r="BQ1776" i="3"/>
  <c r="AR1778" i="3"/>
  <c r="AS1779" i="3"/>
  <c r="AS1775" i="1"/>
  <c r="AR1774" i="1"/>
  <c r="BR1776" i="3" l="1"/>
  <c r="AU1776" i="3"/>
  <c r="BG151" i="3"/>
  <c r="AW1775" i="3"/>
  <c r="AT1775" i="3"/>
  <c r="BO1778" i="3"/>
  <c r="BQ1777" i="3"/>
  <c r="AR1779" i="3"/>
  <c r="AS1780" i="3"/>
  <c r="AS1776" i="1"/>
  <c r="AR1775" i="1"/>
  <c r="BR1777" i="3" l="1"/>
  <c r="AU1777" i="3"/>
  <c r="AV1777" i="3" s="1"/>
  <c r="AV1776" i="3"/>
  <c r="AT1776" i="3"/>
  <c r="BO1779" i="3"/>
  <c r="BQ1778" i="3"/>
  <c r="AR1780" i="3"/>
  <c r="AS1781" i="3"/>
  <c r="AS1777" i="1"/>
  <c r="AR1776" i="1"/>
  <c r="BR1778" i="3" l="1"/>
  <c r="AU1778" i="3"/>
  <c r="AV1778" i="3" s="1"/>
  <c r="BH151" i="3"/>
  <c r="AW1776" i="3"/>
  <c r="BI151" i="3"/>
  <c r="AW1777" i="3"/>
  <c r="AT1777" i="3"/>
  <c r="AT1778" i="3" s="1"/>
  <c r="BO1780" i="3"/>
  <c r="BQ1779" i="3"/>
  <c r="AS1782" i="3"/>
  <c r="AR1781" i="3"/>
  <c r="AS1778" i="1"/>
  <c r="AR1777" i="1"/>
  <c r="BJ151" i="3" l="1"/>
  <c r="AW1778" i="3"/>
  <c r="BR1779" i="3"/>
  <c r="AU1779" i="3"/>
  <c r="AV1779" i="3" s="1"/>
  <c r="BQ1780" i="3"/>
  <c r="BO1781" i="3"/>
  <c r="AR1782" i="3"/>
  <c r="AS1783" i="3"/>
  <c r="AS1779" i="1"/>
  <c r="AR1778" i="1"/>
  <c r="BK151" i="3" l="1"/>
  <c r="BM151" i="3" s="1"/>
  <c r="AW1779" i="3"/>
  <c r="BR1780" i="3"/>
  <c r="AU1780" i="3"/>
  <c r="AT1779" i="3"/>
  <c r="BO1782" i="3"/>
  <c r="BQ1781" i="3"/>
  <c r="AR1783" i="3"/>
  <c r="AS1784" i="3"/>
  <c r="AS1780" i="1"/>
  <c r="AR1779" i="1"/>
  <c r="BL151" i="3" l="1"/>
  <c r="AV1780" i="3"/>
  <c r="AT1780" i="3"/>
  <c r="BR1781" i="3"/>
  <c r="AU1781" i="3"/>
  <c r="AV1781" i="3" s="1"/>
  <c r="BQ1782" i="3"/>
  <c r="BO1783" i="3"/>
  <c r="AR1784" i="3"/>
  <c r="AS1785" i="3"/>
  <c r="AS1781" i="1"/>
  <c r="AR1780" i="1"/>
  <c r="BA152" i="3" l="1"/>
  <c r="AW1781" i="3"/>
  <c r="AT1781" i="3"/>
  <c r="BR1782" i="3"/>
  <c r="AU1782" i="3"/>
  <c r="AV1782" i="3" s="1"/>
  <c r="AZ152" i="3"/>
  <c r="AW1780" i="3"/>
  <c r="BO1784" i="3"/>
  <c r="BQ1783" i="3"/>
  <c r="AS1786" i="3"/>
  <c r="AR1785" i="3"/>
  <c r="AS1782" i="1"/>
  <c r="AR1781" i="1"/>
  <c r="AT1782" i="3" l="1"/>
  <c r="BB152" i="3"/>
  <c r="AW1782" i="3"/>
  <c r="BR1783" i="3"/>
  <c r="AU1783" i="3"/>
  <c r="AV1783" i="3" s="1"/>
  <c r="BO1785" i="3"/>
  <c r="BQ1784" i="3"/>
  <c r="AR1786" i="3"/>
  <c r="AS1787" i="3"/>
  <c r="AS1783" i="1"/>
  <c r="AR1782" i="1"/>
  <c r="BC152" i="3" l="1"/>
  <c r="AW1783" i="3"/>
  <c r="BR1784" i="3"/>
  <c r="AU1784" i="3"/>
  <c r="AT1783" i="3"/>
  <c r="BO1786" i="3"/>
  <c r="BQ1785" i="3"/>
  <c r="AR1787" i="3"/>
  <c r="AS1788" i="3"/>
  <c r="AS1784" i="1"/>
  <c r="AR1783" i="1"/>
  <c r="BR1785" i="3" l="1"/>
  <c r="AU1785" i="3"/>
  <c r="AV1785" i="3" s="1"/>
  <c r="AV1784" i="3"/>
  <c r="AT1784" i="3"/>
  <c r="BO1787" i="3"/>
  <c r="BQ1786" i="3"/>
  <c r="AS1789" i="3"/>
  <c r="AR1788" i="3"/>
  <c r="AS1785" i="1"/>
  <c r="AR1784" i="1"/>
  <c r="BE152" i="3" l="1"/>
  <c r="AW1785" i="3"/>
  <c r="BR1786" i="3"/>
  <c r="AU1786" i="3"/>
  <c r="AV1786" i="3" s="1"/>
  <c r="BD152" i="3"/>
  <c r="AW1784" i="3"/>
  <c r="AT1785" i="3"/>
  <c r="AT1786" i="3" s="1"/>
  <c r="BO1788" i="3"/>
  <c r="BQ1787" i="3"/>
  <c r="AR1789" i="3"/>
  <c r="AS1790" i="3"/>
  <c r="AS1786" i="1"/>
  <c r="AR1785" i="1"/>
  <c r="BF152" i="3" l="1"/>
  <c r="AW1786" i="3"/>
  <c r="BR1787" i="3"/>
  <c r="AU1787" i="3"/>
  <c r="AV1787" i="3" s="1"/>
  <c r="BO1789" i="3"/>
  <c r="BQ1788" i="3"/>
  <c r="AR1790" i="3"/>
  <c r="AS1791" i="3"/>
  <c r="AS1787" i="1"/>
  <c r="AR1786" i="1"/>
  <c r="BR1788" i="3" l="1"/>
  <c r="AU1788" i="3"/>
  <c r="BG152" i="3"/>
  <c r="AW1787" i="3"/>
  <c r="AT1787" i="3"/>
  <c r="BQ1789" i="3"/>
  <c r="BO1790" i="3"/>
  <c r="AR1791" i="3"/>
  <c r="AS1792" i="3"/>
  <c r="AS1788" i="1"/>
  <c r="AR1787" i="1"/>
  <c r="BR1789" i="3" l="1"/>
  <c r="AU1789" i="3"/>
  <c r="AV1789" i="3" s="1"/>
  <c r="AV1788" i="3"/>
  <c r="AT1788" i="3"/>
  <c r="AT1789" i="3" s="1"/>
  <c r="BQ1790" i="3"/>
  <c r="BO1791" i="3"/>
  <c r="AS1793" i="3"/>
  <c r="AR1792" i="3"/>
  <c r="AS1789" i="1"/>
  <c r="AR1788" i="1"/>
  <c r="BR1790" i="3" l="1"/>
  <c r="AU1790" i="3"/>
  <c r="AV1790" i="3" s="1"/>
  <c r="BI152" i="3"/>
  <c r="AW1789" i="3"/>
  <c r="AT1790" i="3"/>
  <c r="BH152" i="3"/>
  <c r="AW1788" i="3"/>
  <c r="BO1792" i="3"/>
  <c r="BQ1791" i="3"/>
  <c r="AR1793" i="3"/>
  <c r="AS1794" i="3"/>
  <c r="AS1790" i="1"/>
  <c r="AR1789" i="1"/>
  <c r="BJ152" i="3" l="1"/>
  <c r="AW1790" i="3"/>
  <c r="BR1791" i="3"/>
  <c r="AU1791" i="3"/>
  <c r="AV1791" i="3" s="1"/>
  <c r="BQ1792" i="3"/>
  <c r="BO1793" i="3"/>
  <c r="AR1794" i="3"/>
  <c r="AS1795" i="3"/>
  <c r="AS1791" i="1"/>
  <c r="AR1790" i="1"/>
  <c r="BR1792" i="3" l="1"/>
  <c r="AU1792" i="3"/>
  <c r="AT1791" i="3"/>
  <c r="BK152" i="3"/>
  <c r="BM152" i="3" s="1"/>
  <c r="AW1791" i="3"/>
  <c r="BQ1793" i="3"/>
  <c r="BO1794" i="3"/>
  <c r="AR1795" i="3"/>
  <c r="AS1796" i="3"/>
  <c r="AS1792" i="1"/>
  <c r="AR1791" i="1"/>
  <c r="BL152" i="3" l="1"/>
  <c r="BR1793" i="3"/>
  <c r="AU1793" i="3"/>
  <c r="AV1793" i="3" s="1"/>
  <c r="AT1792" i="3"/>
  <c r="AT1793" i="3" s="1"/>
  <c r="AV1792" i="3"/>
  <c r="BO1795" i="3"/>
  <c r="BQ1794" i="3"/>
  <c r="AR1796" i="3"/>
  <c r="AS1797" i="3"/>
  <c r="AS1793" i="1"/>
  <c r="AR1792" i="1"/>
  <c r="BR1794" i="3" l="1"/>
  <c r="AU1794" i="3"/>
  <c r="AV1794" i="3" s="1"/>
  <c r="AZ153" i="3"/>
  <c r="AW1792" i="3"/>
  <c r="BA153" i="3"/>
  <c r="AW1793" i="3"/>
  <c r="BO1796" i="3"/>
  <c r="BQ1795" i="3"/>
  <c r="AS1798" i="3"/>
  <c r="AR1797" i="3"/>
  <c r="AS1794" i="1"/>
  <c r="AR1793" i="1"/>
  <c r="BB153" i="3" l="1"/>
  <c r="AW1794" i="3"/>
  <c r="BR1795" i="3"/>
  <c r="AU1795" i="3"/>
  <c r="AV1795" i="3" s="1"/>
  <c r="AT1794" i="3"/>
  <c r="BQ1796" i="3"/>
  <c r="BO1797" i="3"/>
  <c r="AR1798" i="3"/>
  <c r="AS1799" i="3"/>
  <c r="AS1795" i="1"/>
  <c r="AR1794" i="1"/>
  <c r="BR1796" i="3" l="1"/>
  <c r="AU1796" i="3"/>
  <c r="BC153" i="3"/>
  <c r="AW1795" i="3"/>
  <c r="AT1795" i="3"/>
  <c r="BO1798" i="3"/>
  <c r="BQ1797" i="3"/>
  <c r="AR1799" i="3"/>
  <c r="AS1800" i="3"/>
  <c r="AS1796" i="1"/>
  <c r="AR1795" i="1"/>
  <c r="BR1797" i="3" l="1"/>
  <c r="AU1797" i="3"/>
  <c r="AV1797" i="3" s="1"/>
  <c r="AV1796" i="3"/>
  <c r="AT1796" i="3"/>
  <c r="AT1797" i="3" s="1"/>
  <c r="BO1799" i="3"/>
  <c r="BQ1798" i="3"/>
  <c r="AR1800" i="3"/>
  <c r="AS1801" i="3"/>
  <c r="AS1797" i="1"/>
  <c r="AR1796" i="1"/>
  <c r="BR1798" i="3" l="1"/>
  <c r="AU1798" i="3"/>
  <c r="AV1798" i="3" s="1"/>
  <c r="BD153" i="3"/>
  <c r="AW1796" i="3"/>
  <c r="AT1798" i="3"/>
  <c r="BE153" i="3"/>
  <c r="AW1797" i="3"/>
  <c r="BO1800" i="3"/>
  <c r="BQ1799" i="3"/>
  <c r="AS1802" i="3"/>
  <c r="AR1801" i="3"/>
  <c r="AS1798" i="1"/>
  <c r="AR1797" i="1"/>
  <c r="BF153" i="3" l="1"/>
  <c r="AW1798" i="3"/>
  <c r="BR1799" i="3"/>
  <c r="AU1799" i="3"/>
  <c r="AV1799" i="3" s="1"/>
  <c r="BQ1800" i="3"/>
  <c r="BO1801" i="3"/>
  <c r="AR1802" i="3"/>
  <c r="AS1803" i="3"/>
  <c r="AR1803" i="3" s="1"/>
  <c r="AS1799" i="1"/>
  <c r="AR1798" i="1"/>
  <c r="BR1800" i="3" l="1"/>
  <c r="AU1800" i="3"/>
  <c r="BG153" i="3"/>
  <c r="AW1799" i="3"/>
  <c r="AT1799" i="3"/>
  <c r="BO1802" i="3"/>
  <c r="BQ1801" i="3"/>
  <c r="AS1800" i="1"/>
  <c r="AR1799" i="1"/>
  <c r="BR1801" i="3" l="1"/>
  <c r="AU1801" i="3"/>
  <c r="AV1801" i="3" s="1"/>
  <c r="AV1800" i="3"/>
  <c r="AT1800" i="3"/>
  <c r="AT1801" i="3" s="1"/>
  <c r="BQ1802" i="3"/>
  <c r="BO1803" i="3"/>
  <c r="AS1801" i="1"/>
  <c r="AR1800" i="1"/>
  <c r="BR1802" i="3" l="1"/>
  <c r="AU1802" i="3"/>
  <c r="AV1802" i="3" s="1"/>
  <c r="BH153" i="3"/>
  <c r="AW1800" i="3"/>
  <c r="AT1802" i="3"/>
  <c r="BI153" i="3"/>
  <c r="AW1801" i="3"/>
  <c r="BQ1803" i="3"/>
  <c r="AS1802" i="1"/>
  <c r="AR1801" i="1"/>
  <c r="BR1803" i="3" l="1"/>
  <c r="AU1803" i="3"/>
  <c r="AV1803" i="3" s="1"/>
  <c r="BJ153" i="3"/>
  <c r="AW1802" i="3"/>
  <c r="AS1803" i="1"/>
  <c r="AR1803" i="1" s="1"/>
  <c r="AR1802" i="1"/>
  <c r="BK153" i="3" l="1"/>
  <c r="BL153" i="3" s="1"/>
  <c r="AW1803" i="3"/>
  <c r="AT1803" i="3"/>
  <c r="AV597" i="1"/>
  <c r="BE53" i="1" s="1"/>
  <c r="AV596" i="1"/>
  <c r="BD53" i="1" s="1"/>
  <c r="AV595" i="1"/>
  <c r="BC53" i="1" s="1"/>
  <c r="AV593" i="1"/>
  <c r="BA53" i="1" s="1"/>
  <c r="AV592" i="1"/>
  <c r="AZ53" i="1" s="1"/>
  <c r="AV591" i="1"/>
  <c r="BK52" i="1" s="1"/>
  <c r="AV589" i="1"/>
  <c r="BI52" i="1" s="1"/>
  <c r="AV588" i="1"/>
  <c r="BH52" i="1" s="1"/>
  <c r="AV587" i="1"/>
  <c r="BG52" i="1" s="1"/>
  <c r="AV585" i="1"/>
  <c r="BE52" i="1" s="1"/>
  <c r="AV584" i="1"/>
  <c r="BD52" i="1" s="1"/>
  <c r="AV583" i="1"/>
  <c r="BC52" i="1" s="1"/>
  <c r="AV581" i="1"/>
  <c r="BA52" i="1" s="1"/>
  <c r="AV580" i="1"/>
  <c r="AZ52" i="1" s="1"/>
  <c r="AV579" i="1"/>
  <c r="BK51" i="1" s="1"/>
  <c r="AV577" i="1"/>
  <c r="BI51" i="1" s="1"/>
  <c r="AV576" i="1"/>
  <c r="BH51" i="1" s="1"/>
  <c r="AV575" i="1"/>
  <c r="BG51" i="1" s="1"/>
  <c r="AV573" i="1"/>
  <c r="BE51" i="1" s="1"/>
  <c r="AV572" i="1"/>
  <c r="BD51" i="1" s="1"/>
  <c r="AV571" i="1"/>
  <c r="BC51" i="1" s="1"/>
  <c r="AV569" i="1"/>
  <c r="BA51" i="1" s="1"/>
  <c r="AV568" i="1"/>
  <c r="AZ51" i="1" s="1"/>
  <c r="AV567" i="1"/>
  <c r="BK50" i="1" s="1"/>
  <c r="AV566" i="1"/>
  <c r="BJ50" i="1" s="1"/>
  <c r="AV565" i="1"/>
  <c r="BI50" i="1" s="1"/>
  <c r="AV564" i="1"/>
  <c r="BH50" i="1" s="1"/>
  <c r="AV563" i="1"/>
  <c r="BG50" i="1" s="1"/>
  <c r="AV562" i="1"/>
  <c r="BF50" i="1" s="1"/>
  <c r="AV561" i="1"/>
  <c r="BE50" i="1" s="1"/>
  <c r="AV560" i="1"/>
  <c r="BD50" i="1" s="1"/>
  <c r="AV559" i="1"/>
  <c r="BC50" i="1" s="1"/>
  <c r="AV557" i="1"/>
  <c r="BA50" i="1" s="1"/>
  <c r="AV556" i="1"/>
  <c r="AZ50" i="1" s="1"/>
  <c r="AV555" i="1"/>
  <c r="BK49" i="1" s="1"/>
  <c r="AV553" i="1"/>
  <c r="BI49" i="1" s="1"/>
  <c r="AV552" i="1"/>
  <c r="BH49" i="1" s="1"/>
  <c r="AV551" i="1"/>
  <c r="BG49" i="1" s="1"/>
  <c r="AV549" i="1"/>
  <c r="BE49" i="1" s="1"/>
  <c r="AV548" i="1"/>
  <c r="BD49" i="1" s="1"/>
  <c r="AV547" i="1"/>
  <c r="BC49" i="1" s="1"/>
  <c r="AV545" i="1"/>
  <c r="BA49" i="1" s="1"/>
  <c r="AV544" i="1"/>
  <c r="AZ49" i="1" s="1"/>
  <c r="AV543" i="1"/>
  <c r="BK48" i="1" s="1"/>
  <c r="AV541" i="1"/>
  <c r="BI48" i="1" s="1"/>
  <c r="AV540" i="1"/>
  <c r="BH48" i="1" s="1"/>
  <c r="AV539" i="1"/>
  <c r="BG48" i="1" s="1"/>
  <c r="AV537" i="1"/>
  <c r="BE48" i="1" s="1"/>
  <c r="AV536" i="1"/>
  <c r="BD48" i="1" s="1"/>
  <c r="AV535" i="1"/>
  <c r="BC48" i="1" s="1"/>
  <c r="AV534" i="1"/>
  <c r="BB48" i="1" s="1"/>
  <c r="AV533" i="1"/>
  <c r="BA48" i="1" s="1"/>
  <c r="AV532" i="1"/>
  <c r="AZ48" i="1" s="1"/>
  <c r="AV531" i="1"/>
  <c r="BK47" i="1" s="1"/>
  <c r="AV530" i="1"/>
  <c r="BJ47" i="1" s="1"/>
  <c r="AV529" i="1"/>
  <c r="BI47" i="1" s="1"/>
  <c r="AV528" i="1"/>
  <c r="BH47" i="1" s="1"/>
  <c r="AV527" i="1"/>
  <c r="BG47" i="1" s="1"/>
  <c r="AV525" i="1"/>
  <c r="BE47" i="1" s="1"/>
  <c r="AV524" i="1"/>
  <c r="BD47" i="1" s="1"/>
  <c r="AV523" i="1"/>
  <c r="BC47" i="1" s="1"/>
  <c r="AV522" i="1"/>
  <c r="BB47" i="1" s="1"/>
  <c r="AV521" i="1"/>
  <c r="BA47" i="1" s="1"/>
  <c r="AV520" i="1"/>
  <c r="AZ47" i="1" s="1"/>
  <c r="AV519" i="1"/>
  <c r="BK46" i="1" s="1"/>
  <c r="AV517" i="1"/>
  <c r="BI46" i="1" s="1"/>
  <c r="AV516" i="1"/>
  <c r="BH46" i="1" s="1"/>
  <c r="AV515" i="1"/>
  <c r="BG46" i="1" s="1"/>
  <c r="AV513" i="1"/>
  <c r="BE46" i="1" s="1"/>
  <c r="AV512" i="1"/>
  <c r="BD46" i="1" s="1"/>
  <c r="AV511" i="1"/>
  <c r="BC46" i="1" s="1"/>
  <c r="AV509" i="1"/>
  <c r="BA46" i="1" s="1"/>
  <c r="AV508" i="1"/>
  <c r="AZ46" i="1" s="1"/>
  <c r="AV507" i="1"/>
  <c r="BK45" i="1" s="1"/>
  <c r="AV505" i="1"/>
  <c r="BI45" i="1" s="1"/>
  <c r="AV504" i="1"/>
  <c r="BH45" i="1" s="1"/>
  <c r="AV503" i="1"/>
  <c r="BG45" i="1" s="1"/>
  <c r="AV502" i="1"/>
  <c r="BF45" i="1" s="1"/>
  <c r="AV501" i="1"/>
  <c r="BE45" i="1" s="1"/>
  <c r="AV500" i="1"/>
  <c r="BD45" i="1" s="1"/>
  <c r="AV499" i="1"/>
  <c r="BC45" i="1" s="1"/>
  <c r="AV498" i="1"/>
  <c r="BB45" i="1" s="1"/>
  <c r="AV497" i="1"/>
  <c r="BA45" i="1" s="1"/>
  <c r="AV496" i="1"/>
  <c r="AZ45" i="1" s="1"/>
  <c r="AV495" i="1"/>
  <c r="BK44" i="1" s="1"/>
  <c r="AV493" i="1"/>
  <c r="BI44" i="1" s="1"/>
  <c r="AV492" i="1"/>
  <c r="BH44" i="1" s="1"/>
  <c r="AV491" i="1"/>
  <c r="BG44" i="1" s="1"/>
  <c r="AV490" i="1"/>
  <c r="BF44" i="1" s="1"/>
  <c r="AV489" i="1"/>
  <c r="BE44" i="1" s="1"/>
  <c r="AV488" i="1"/>
  <c r="BD44" i="1" s="1"/>
  <c r="AV487" i="1"/>
  <c r="BC44" i="1" s="1"/>
  <c r="AV485" i="1"/>
  <c r="BA44" i="1" s="1"/>
  <c r="AV484" i="1"/>
  <c r="AZ44" i="1" s="1"/>
  <c r="AV483" i="1"/>
  <c r="BK43" i="1" s="1"/>
  <c r="AV481" i="1"/>
  <c r="BI43" i="1" s="1"/>
  <c r="AV480" i="1"/>
  <c r="BH43" i="1" s="1"/>
  <c r="AV479" i="1"/>
  <c r="BG43" i="1" s="1"/>
  <c r="AV477" i="1"/>
  <c r="BE43" i="1" s="1"/>
  <c r="AV476" i="1"/>
  <c r="BD43" i="1" s="1"/>
  <c r="AV475" i="1"/>
  <c r="BC43" i="1" s="1"/>
  <c r="AV473" i="1"/>
  <c r="BA43" i="1" s="1"/>
  <c r="AV472" i="1"/>
  <c r="AZ43" i="1" s="1"/>
  <c r="AV471" i="1"/>
  <c r="BK42" i="1" s="1"/>
  <c r="AV470" i="1"/>
  <c r="BJ42" i="1" s="1"/>
  <c r="AV469" i="1"/>
  <c r="BI42" i="1" s="1"/>
  <c r="AV468" i="1"/>
  <c r="BH42" i="1" s="1"/>
  <c r="AV467" i="1"/>
  <c r="BG42" i="1" s="1"/>
  <c r="AV466" i="1"/>
  <c r="BF42" i="1" s="1"/>
  <c r="AV465" i="1"/>
  <c r="BE42" i="1" s="1"/>
  <c r="AV464" i="1"/>
  <c r="BD42" i="1" s="1"/>
  <c r="AV463" i="1"/>
  <c r="BC42" i="1" s="1"/>
  <c r="AV461" i="1"/>
  <c r="BA42" i="1" s="1"/>
  <c r="AV460" i="1"/>
  <c r="AZ42" i="1" s="1"/>
  <c r="AV459" i="1"/>
  <c r="BK41" i="1" s="1"/>
  <c r="AV457" i="1"/>
  <c r="BI41" i="1" s="1"/>
  <c r="AV456" i="1"/>
  <c r="BH41" i="1" s="1"/>
  <c r="AV455" i="1"/>
  <c r="BG41" i="1" s="1"/>
  <c r="AV453" i="1"/>
  <c r="BE41" i="1" s="1"/>
  <c r="AV452" i="1"/>
  <c r="BD41" i="1" s="1"/>
  <c r="AV451" i="1"/>
  <c r="BC41" i="1" s="1"/>
  <c r="AV449" i="1"/>
  <c r="BA41" i="1" s="1"/>
  <c r="AV448" i="1"/>
  <c r="AZ41" i="1" s="1"/>
  <c r="AV447" i="1"/>
  <c r="BK40" i="1" s="1"/>
  <c r="AV445" i="1"/>
  <c r="BI40" i="1" s="1"/>
  <c r="AV444" i="1"/>
  <c r="BH40" i="1" s="1"/>
  <c r="AV443" i="1"/>
  <c r="BG40" i="1" s="1"/>
  <c r="AV442" i="1"/>
  <c r="BF40" i="1" s="1"/>
  <c r="AV441" i="1"/>
  <c r="BE40" i="1" s="1"/>
  <c r="AV440" i="1"/>
  <c r="BD40" i="1" s="1"/>
  <c r="AV439" i="1"/>
  <c r="BC40" i="1" s="1"/>
  <c r="AV438" i="1"/>
  <c r="BB40" i="1" s="1"/>
  <c r="AV437" i="1"/>
  <c r="BA40" i="1" s="1"/>
  <c r="AV436" i="1"/>
  <c r="AZ40" i="1" s="1"/>
  <c r="AV435" i="1"/>
  <c r="BK39" i="1" s="1"/>
  <c r="AV433" i="1"/>
  <c r="BI39" i="1" s="1"/>
  <c r="AV432" i="1"/>
  <c r="BH39" i="1" s="1"/>
  <c r="AV431" i="1"/>
  <c r="BG39" i="1" s="1"/>
  <c r="AV429" i="1"/>
  <c r="BE39" i="1" s="1"/>
  <c r="AV428" i="1"/>
  <c r="BD39" i="1" s="1"/>
  <c r="AV427" i="1"/>
  <c r="BC39" i="1" s="1"/>
  <c r="AV426" i="1"/>
  <c r="BB39" i="1" s="1"/>
  <c r="AV425" i="1"/>
  <c r="BA39" i="1" s="1"/>
  <c r="AV424" i="1"/>
  <c r="AZ39" i="1" s="1"/>
  <c r="AV423" i="1"/>
  <c r="BK38" i="1" s="1"/>
  <c r="AV422" i="1"/>
  <c r="BJ38" i="1" s="1"/>
  <c r="AV421" i="1"/>
  <c r="BI38" i="1" s="1"/>
  <c r="AV420" i="1"/>
  <c r="BH38" i="1" s="1"/>
  <c r="AV419" i="1"/>
  <c r="BG38" i="1" s="1"/>
  <c r="AV417" i="1"/>
  <c r="BE38" i="1" s="1"/>
  <c r="AV416" i="1"/>
  <c r="BD38" i="1" s="1"/>
  <c r="AV415" i="1"/>
  <c r="BC38" i="1" s="1"/>
  <c r="AV413" i="1"/>
  <c r="BA38" i="1" s="1"/>
  <c r="AV412" i="1"/>
  <c r="AZ38" i="1" s="1"/>
  <c r="AV411" i="1"/>
  <c r="BK37" i="1" s="1"/>
  <c r="AV410" i="1"/>
  <c r="BJ37" i="1" s="1"/>
  <c r="AV409" i="1"/>
  <c r="BI37" i="1" s="1"/>
  <c r="AV408" i="1"/>
  <c r="BH37" i="1" s="1"/>
  <c r="AV407" i="1"/>
  <c r="BG37" i="1" s="1"/>
  <c r="AV405" i="1"/>
  <c r="BE37" i="1" s="1"/>
  <c r="AV404" i="1"/>
  <c r="BD37" i="1" s="1"/>
  <c r="AV403" i="1"/>
  <c r="BC37" i="1" s="1"/>
  <c r="AV401" i="1"/>
  <c r="BA37" i="1" s="1"/>
  <c r="AV400" i="1"/>
  <c r="AZ37" i="1" s="1"/>
  <c r="AV399" i="1"/>
  <c r="BK36" i="1" s="1"/>
  <c r="AV397" i="1"/>
  <c r="BI36" i="1" s="1"/>
  <c r="AV396" i="1"/>
  <c r="BH36" i="1" s="1"/>
  <c r="AV395" i="1"/>
  <c r="BG36" i="1" s="1"/>
  <c r="AV394" i="1"/>
  <c r="BF36" i="1" s="1"/>
  <c r="AV393" i="1"/>
  <c r="BE36" i="1" s="1"/>
  <c r="AV392" i="1"/>
  <c r="BD36" i="1" s="1"/>
  <c r="AV391" i="1"/>
  <c r="BC36" i="1" s="1"/>
  <c r="AV389" i="1"/>
  <c r="BA36" i="1" s="1"/>
  <c r="AV388" i="1"/>
  <c r="AZ36" i="1" s="1"/>
  <c r="AV387" i="1"/>
  <c r="BK35" i="1" s="1"/>
  <c r="AV385" i="1"/>
  <c r="BI35" i="1" s="1"/>
  <c r="AV384" i="1"/>
  <c r="BH35" i="1" s="1"/>
  <c r="AV383" i="1"/>
  <c r="BG35" i="1" s="1"/>
  <c r="AV381" i="1"/>
  <c r="BE35" i="1" s="1"/>
  <c r="AV380" i="1"/>
  <c r="BD35" i="1" s="1"/>
  <c r="AV379" i="1"/>
  <c r="BC35" i="1" s="1"/>
  <c r="AV378" i="1"/>
  <c r="BB35" i="1" s="1"/>
  <c r="AV377" i="1"/>
  <c r="BA35" i="1" s="1"/>
  <c r="AV376" i="1"/>
  <c r="AZ35" i="1" s="1"/>
  <c r="AV375" i="1"/>
  <c r="BK34" i="1" s="1"/>
  <c r="AV373" i="1"/>
  <c r="BI34" i="1" s="1"/>
  <c r="AV372" i="1"/>
  <c r="BH34" i="1" s="1"/>
  <c r="AV371" i="1"/>
  <c r="BG34" i="1" s="1"/>
  <c r="AV369" i="1"/>
  <c r="BE34" i="1" s="1"/>
  <c r="AV368" i="1"/>
  <c r="BD34" i="1" s="1"/>
  <c r="AV367" i="1"/>
  <c r="BC34" i="1" s="1"/>
  <c r="AV365" i="1"/>
  <c r="BA34" i="1" s="1"/>
  <c r="AV364" i="1"/>
  <c r="AZ34" i="1" s="1"/>
  <c r="AV363" i="1"/>
  <c r="BK33" i="1" s="1"/>
  <c r="AV362" i="1"/>
  <c r="BJ33" i="1" s="1"/>
  <c r="AV361" i="1"/>
  <c r="BI33" i="1" s="1"/>
  <c r="AV360" i="1"/>
  <c r="BH33" i="1" s="1"/>
  <c r="AV359" i="1"/>
  <c r="BG33" i="1" s="1"/>
  <c r="AV357" i="1"/>
  <c r="BE33" i="1" s="1"/>
  <c r="AV356" i="1"/>
  <c r="BD33" i="1" s="1"/>
  <c r="AV355" i="1"/>
  <c r="BC33" i="1" s="1"/>
  <c r="AV353" i="1"/>
  <c r="BA33" i="1" s="1"/>
  <c r="AV352" i="1"/>
  <c r="AZ33" i="1" s="1"/>
  <c r="AV351" i="1"/>
  <c r="BK32" i="1" s="1"/>
  <c r="AV349" i="1"/>
  <c r="BI32" i="1" s="1"/>
  <c r="AV348" i="1"/>
  <c r="BH32" i="1" s="1"/>
  <c r="AV347" i="1"/>
  <c r="BG32" i="1" s="1"/>
  <c r="AV346" i="1"/>
  <c r="BF32" i="1" s="1"/>
  <c r="AV345" i="1"/>
  <c r="BE32" i="1" s="1"/>
  <c r="AV344" i="1"/>
  <c r="BD32" i="1" s="1"/>
  <c r="AV343" i="1"/>
  <c r="BC32" i="1" s="1"/>
  <c r="AV341" i="1"/>
  <c r="BA32" i="1" s="1"/>
  <c r="AV340" i="1"/>
  <c r="AZ32" i="1" s="1"/>
  <c r="AV339" i="1"/>
  <c r="BK31" i="1" s="1"/>
  <c r="AV337" i="1"/>
  <c r="BI31" i="1" s="1"/>
  <c r="AV336" i="1"/>
  <c r="BH31" i="1" s="1"/>
  <c r="AV335" i="1"/>
  <c r="BG31" i="1" s="1"/>
  <c r="AV333" i="1"/>
  <c r="BE31" i="1" s="1"/>
  <c r="AV332" i="1"/>
  <c r="BD31" i="1" s="1"/>
  <c r="AV331" i="1"/>
  <c r="BC31" i="1" s="1"/>
  <c r="AV330" i="1"/>
  <c r="BB31" i="1" s="1"/>
  <c r="AV329" i="1"/>
  <c r="BA31" i="1" s="1"/>
  <c r="AV328" i="1"/>
  <c r="AZ31" i="1" s="1"/>
  <c r="AV327" i="1"/>
  <c r="BK30" i="1" s="1"/>
  <c r="AV326" i="1"/>
  <c r="BJ30" i="1" s="1"/>
  <c r="AV324" i="1"/>
  <c r="BH30" i="1" s="1"/>
  <c r="AV323" i="1"/>
  <c r="BG30" i="1" s="1"/>
  <c r="AV321" i="1"/>
  <c r="BE30" i="1" s="1"/>
  <c r="AV320" i="1"/>
  <c r="BD30" i="1" s="1"/>
  <c r="AV319" i="1"/>
  <c r="BC30" i="1" s="1"/>
  <c r="AV317" i="1"/>
  <c r="BA30" i="1" s="1"/>
  <c r="AV316" i="1"/>
  <c r="AZ30" i="1" s="1"/>
  <c r="AV315" i="1"/>
  <c r="BK29" i="1" s="1"/>
  <c r="AV314" i="1"/>
  <c r="BJ29" i="1" s="1"/>
  <c r="AV313" i="1"/>
  <c r="BI29" i="1" s="1"/>
  <c r="AV312" i="1"/>
  <c r="BH29" i="1" s="1"/>
  <c r="AV311" i="1"/>
  <c r="BG29" i="1" s="1"/>
  <c r="AV308" i="1"/>
  <c r="BD29" i="1" s="1"/>
  <c r="AV307" i="1"/>
  <c r="BC29" i="1" s="1"/>
  <c r="AV306" i="1"/>
  <c r="BB29" i="1" s="1"/>
  <c r="AV305" i="1"/>
  <c r="BA29" i="1" s="1"/>
  <c r="AV304" i="1"/>
  <c r="AZ29" i="1" s="1"/>
  <c r="AV303" i="1"/>
  <c r="BK28" i="1" s="1"/>
  <c r="AV301" i="1"/>
  <c r="BI28" i="1" s="1"/>
  <c r="AV300" i="1"/>
  <c r="BH28" i="1" s="1"/>
  <c r="AV299" i="1"/>
  <c r="BG28" i="1" s="1"/>
  <c r="AV298" i="1"/>
  <c r="BF28" i="1" s="1"/>
  <c r="AV297" i="1"/>
  <c r="BE28" i="1" s="1"/>
  <c r="AV296" i="1"/>
  <c r="BD28" i="1" s="1"/>
  <c r="AV295" i="1"/>
  <c r="BC28" i="1" s="1"/>
  <c r="AV294" i="1"/>
  <c r="BB28" i="1" s="1"/>
  <c r="AV292" i="1"/>
  <c r="AZ28" i="1" s="1"/>
  <c r="AV291" i="1"/>
  <c r="BK27" i="1" s="1"/>
  <c r="AV290" i="1"/>
  <c r="BJ27" i="1" s="1"/>
  <c r="AV289" i="1"/>
  <c r="BI27" i="1" s="1"/>
  <c r="AV288" i="1"/>
  <c r="BH27" i="1" s="1"/>
  <c r="AV287" i="1"/>
  <c r="BG27" i="1" s="1"/>
  <c r="AV285" i="1"/>
  <c r="BE27" i="1" s="1"/>
  <c r="AV284" i="1"/>
  <c r="BD27" i="1" s="1"/>
  <c r="AV283" i="1"/>
  <c r="BC27" i="1" s="1"/>
  <c r="AV282" i="1"/>
  <c r="BB27" i="1" s="1"/>
  <c r="AV280" i="1"/>
  <c r="AZ27" i="1" s="1"/>
  <c r="AV279" i="1"/>
  <c r="BK26" i="1" s="1"/>
  <c r="AV278" i="1"/>
  <c r="BJ26" i="1" s="1"/>
  <c r="AV277" i="1"/>
  <c r="BI26" i="1" s="1"/>
  <c r="AV276" i="1"/>
  <c r="BH26" i="1" s="1"/>
  <c r="AV275" i="1"/>
  <c r="BG26" i="1" s="1"/>
  <c r="AV274" i="1"/>
  <c r="BF26" i="1" s="1"/>
  <c r="AV272" i="1"/>
  <c r="BD26" i="1" s="1"/>
  <c r="AV271" i="1"/>
  <c r="BC26" i="1" s="1"/>
  <c r="AV270" i="1"/>
  <c r="BB26" i="1" s="1"/>
  <c r="AV269" i="1"/>
  <c r="BA26" i="1" s="1"/>
  <c r="AV268" i="1"/>
  <c r="AZ26" i="1" s="1"/>
  <c r="AV267" i="1"/>
  <c r="BK25" i="1" s="1"/>
  <c r="AV266" i="1"/>
  <c r="BJ25" i="1" s="1"/>
  <c r="AV264" i="1"/>
  <c r="BH25" i="1" s="1"/>
  <c r="AV263" i="1"/>
  <c r="BG25" i="1" s="1"/>
  <c r="AV262" i="1"/>
  <c r="BF25" i="1" s="1"/>
  <c r="AV261" i="1"/>
  <c r="BE25" i="1" s="1"/>
  <c r="AV260" i="1"/>
  <c r="BD25" i="1" s="1"/>
  <c r="AV259" i="1"/>
  <c r="BC25" i="1" s="1"/>
  <c r="AV258" i="1"/>
  <c r="BB25" i="1" s="1"/>
  <c r="AV256" i="1"/>
  <c r="AZ25" i="1" s="1"/>
  <c r="AV255" i="1"/>
  <c r="BK24" i="1" s="1"/>
  <c r="AV254" i="1"/>
  <c r="BJ24" i="1" s="1"/>
  <c r="AV253" i="1"/>
  <c r="BI24" i="1" s="1"/>
  <c r="AV252" i="1"/>
  <c r="BH24" i="1" s="1"/>
  <c r="AV251" i="1"/>
  <c r="BG24" i="1" s="1"/>
  <c r="AV250" i="1"/>
  <c r="BF24" i="1" s="1"/>
  <c r="AV248" i="1"/>
  <c r="BD24" i="1" s="1"/>
  <c r="AV247" i="1"/>
  <c r="BC24" i="1" s="1"/>
  <c r="AV246" i="1"/>
  <c r="BB24" i="1" s="1"/>
  <c r="AV245" i="1"/>
  <c r="BA24" i="1" s="1"/>
  <c r="AV244" i="1"/>
  <c r="AZ24" i="1" s="1"/>
  <c r="AV243" i="1"/>
  <c r="BK23" i="1" s="1"/>
  <c r="AV242" i="1"/>
  <c r="BJ23" i="1" s="1"/>
  <c r="AV240" i="1"/>
  <c r="BH23" i="1" s="1"/>
  <c r="AV239" i="1"/>
  <c r="BG23" i="1" s="1"/>
  <c r="AV238" i="1"/>
  <c r="BF23" i="1" s="1"/>
  <c r="AV237" i="1"/>
  <c r="BE23" i="1" s="1"/>
  <c r="AV236" i="1"/>
  <c r="BD23" i="1" s="1"/>
  <c r="AV235" i="1"/>
  <c r="BC23" i="1" s="1"/>
  <c r="AV234" i="1"/>
  <c r="BB23" i="1" s="1"/>
  <c r="AV232" i="1"/>
  <c r="AZ23" i="1" s="1"/>
  <c r="AV231" i="1"/>
  <c r="BK22" i="1" s="1"/>
  <c r="AV230" i="1"/>
  <c r="BJ22" i="1" s="1"/>
  <c r="AV229" i="1"/>
  <c r="BI22" i="1" s="1"/>
  <c r="AV228" i="1"/>
  <c r="BH22" i="1" s="1"/>
  <c r="AV227" i="1"/>
  <c r="BG22" i="1" s="1"/>
  <c r="AV226" i="1"/>
  <c r="BF22" i="1" s="1"/>
  <c r="AV224" i="1"/>
  <c r="BD22" i="1" s="1"/>
  <c r="AV223" i="1"/>
  <c r="BC22" i="1" s="1"/>
  <c r="AV222" i="1"/>
  <c r="BB22" i="1" s="1"/>
  <c r="AV221" i="1"/>
  <c r="BA22" i="1" s="1"/>
  <c r="AV220" i="1"/>
  <c r="AZ22" i="1" s="1"/>
  <c r="AV219" i="1"/>
  <c r="BK21" i="1" s="1"/>
  <c r="AV218" i="1"/>
  <c r="BJ21" i="1" s="1"/>
  <c r="AV216" i="1"/>
  <c r="BH21" i="1" s="1"/>
  <c r="AV215" i="1"/>
  <c r="BG21" i="1" s="1"/>
  <c r="AV214" i="1"/>
  <c r="BF21" i="1" s="1"/>
  <c r="AV213" i="1"/>
  <c r="BE21" i="1" s="1"/>
  <c r="AV212" i="1"/>
  <c r="BD21" i="1" s="1"/>
  <c r="AV211" i="1"/>
  <c r="BC21" i="1" s="1"/>
  <c r="AV210" i="1"/>
  <c r="BB21" i="1" s="1"/>
  <c r="AV208" i="1"/>
  <c r="AZ21" i="1" s="1"/>
  <c r="AV207" i="1"/>
  <c r="BK20" i="1" s="1"/>
  <c r="AV206" i="1"/>
  <c r="BJ20" i="1" s="1"/>
  <c r="AV205" i="1"/>
  <c r="BI20" i="1" s="1"/>
  <c r="AV204" i="1"/>
  <c r="BH20" i="1" s="1"/>
  <c r="AV203" i="1"/>
  <c r="BG20" i="1" s="1"/>
  <c r="AV202" i="1"/>
  <c r="BF20" i="1" s="1"/>
  <c r="AV200" i="1"/>
  <c r="BD20" i="1" s="1"/>
  <c r="AV199" i="1"/>
  <c r="BC20" i="1" s="1"/>
  <c r="AV198" i="1"/>
  <c r="BB20" i="1" s="1"/>
  <c r="AV197" i="1"/>
  <c r="BA20" i="1" s="1"/>
  <c r="AV196" i="1"/>
  <c r="AZ20" i="1" s="1"/>
  <c r="AV195" i="1"/>
  <c r="BK19" i="1" s="1"/>
  <c r="AV194" i="1"/>
  <c r="BJ19" i="1" s="1"/>
  <c r="AV192" i="1"/>
  <c r="BH19" i="1" s="1"/>
  <c r="AV191" i="1"/>
  <c r="BG19" i="1" s="1"/>
  <c r="AV190" i="1"/>
  <c r="BF19" i="1" s="1"/>
  <c r="AV189" i="1"/>
  <c r="BE19" i="1" s="1"/>
  <c r="AV188" i="1"/>
  <c r="BD19" i="1" s="1"/>
  <c r="AV187" i="1"/>
  <c r="BC19" i="1" s="1"/>
  <c r="AV186" i="1"/>
  <c r="BB19" i="1" s="1"/>
  <c r="AV184" i="1"/>
  <c r="AZ19" i="1" s="1"/>
  <c r="AV183" i="1"/>
  <c r="BK18" i="1" s="1"/>
  <c r="AV182" i="1"/>
  <c r="BJ18" i="1" s="1"/>
  <c r="AV181" i="1"/>
  <c r="BI18" i="1" s="1"/>
  <c r="AV180" i="1"/>
  <c r="BH18" i="1" s="1"/>
  <c r="AV179" i="1"/>
  <c r="BG18" i="1" s="1"/>
  <c r="AV178" i="1"/>
  <c r="BF18" i="1" s="1"/>
  <c r="AV176" i="1"/>
  <c r="BD18" i="1" s="1"/>
  <c r="AV175" i="1"/>
  <c r="BC18" i="1" s="1"/>
  <c r="AV174" i="1"/>
  <c r="BB18" i="1" s="1"/>
  <c r="AV173" i="1"/>
  <c r="BA18" i="1" s="1"/>
  <c r="AV172" i="1"/>
  <c r="AZ18" i="1" s="1"/>
  <c r="AV171" i="1"/>
  <c r="BK17" i="1" s="1"/>
  <c r="AV170" i="1"/>
  <c r="BJ17" i="1" s="1"/>
  <c r="AV168" i="1"/>
  <c r="BH17" i="1" s="1"/>
  <c r="AV167" i="1"/>
  <c r="BG17" i="1" s="1"/>
  <c r="AV166" i="1"/>
  <c r="BF17" i="1" s="1"/>
  <c r="AV165" i="1"/>
  <c r="BE17" i="1" s="1"/>
  <c r="AV164" i="1"/>
  <c r="BD17" i="1" s="1"/>
  <c r="AV163" i="1"/>
  <c r="BC17" i="1" s="1"/>
  <c r="AV162" i="1"/>
  <c r="BB17" i="1" s="1"/>
  <c r="AV160" i="1"/>
  <c r="AZ17" i="1" s="1"/>
  <c r="AV159" i="1"/>
  <c r="BK16" i="1" s="1"/>
  <c r="AV158" i="1"/>
  <c r="BJ16" i="1" s="1"/>
  <c r="AV157" i="1"/>
  <c r="BI16" i="1" s="1"/>
  <c r="AV156" i="1"/>
  <c r="BH16" i="1" s="1"/>
  <c r="AV155" i="1"/>
  <c r="BG16" i="1" s="1"/>
  <c r="AV154" i="1"/>
  <c r="BF16" i="1" s="1"/>
  <c r="AV152" i="1"/>
  <c r="BD16" i="1" s="1"/>
  <c r="AV151" i="1"/>
  <c r="BC16" i="1" s="1"/>
  <c r="AV150" i="1"/>
  <c r="BB16" i="1" s="1"/>
  <c r="AV149" i="1"/>
  <c r="BA16" i="1" s="1"/>
  <c r="AV148" i="1"/>
  <c r="AZ16" i="1" s="1"/>
  <c r="AV147" i="1"/>
  <c r="BK15" i="1" s="1"/>
  <c r="AV146" i="1"/>
  <c r="BJ15" i="1" s="1"/>
  <c r="AV144" i="1"/>
  <c r="BH15" i="1" s="1"/>
  <c r="BM153" i="3" l="1"/>
  <c r="BM154" i="3" s="1"/>
  <c r="BM155" i="3" s="1"/>
  <c r="BM156" i="3" s="1"/>
  <c r="BM157" i="3" s="1"/>
  <c r="BM158" i="3" s="1"/>
  <c r="BM159" i="3" s="1"/>
  <c r="BM160" i="3" s="1"/>
  <c r="BM161" i="3" s="1"/>
  <c r="BM162" i="3" s="1"/>
  <c r="BM163" i="3" s="1"/>
  <c r="BM164" i="3" s="1"/>
  <c r="BM165" i="3" s="1"/>
  <c r="BM166" i="3" s="1"/>
  <c r="BM167" i="3" s="1"/>
  <c r="BM168" i="3" s="1"/>
  <c r="BM169" i="3" s="1"/>
  <c r="BM170" i="3" s="1"/>
  <c r="BM171" i="3" s="1"/>
  <c r="BM172" i="3" s="1"/>
  <c r="BM173" i="3" s="1"/>
  <c r="BM174" i="3" s="1"/>
  <c r="BM175" i="3" s="1"/>
  <c r="BM176" i="3" s="1"/>
  <c r="BM177" i="3" s="1"/>
  <c r="BM178" i="3" s="1"/>
  <c r="BM179" i="3" s="1"/>
  <c r="BM180" i="3" s="1"/>
  <c r="BM181" i="3" s="1"/>
  <c r="BM182" i="3" s="1"/>
  <c r="BM183" i="3" s="1"/>
  <c r="BM184" i="3" s="1"/>
  <c r="BM185" i="3" s="1"/>
  <c r="BM186" i="3" s="1"/>
  <c r="BM187" i="3" s="1"/>
  <c r="BM188" i="3" s="1"/>
  <c r="BM189" i="3" s="1"/>
  <c r="BM190" i="3" s="1"/>
  <c r="BM191" i="3" s="1"/>
  <c r="BM192" i="3" s="1"/>
  <c r="BM193" i="3" s="1"/>
  <c r="BM194" i="3" s="1"/>
  <c r="BM195" i="3" s="1"/>
  <c r="BM196" i="3" s="1"/>
  <c r="BM197" i="3" s="1"/>
  <c r="BM198" i="3" s="1"/>
  <c r="BM199" i="3" s="1"/>
  <c r="BM200" i="3" s="1"/>
  <c r="AV293" i="1"/>
  <c r="BA28" i="1" s="1"/>
  <c r="AV309" i="1"/>
  <c r="BE29" i="1" s="1"/>
  <c r="AV322" i="1"/>
  <c r="BF30" i="1" s="1"/>
  <c r="AV325" i="1"/>
  <c r="BI30" i="1" s="1"/>
  <c r="AV338" i="1"/>
  <c r="BJ31" i="1" s="1"/>
  <c r="AV354" i="1"/>
  <c r="BB33" i="1" s="1"/>
  <c r="AV370" i="1"/>
  <c r="BF34" i="1" s="1"/>
  <c r="AV386" i="1"/>
  <c r="BJ35" i="1" s="1"/>
  <c r="AV402" i="1"/>
  <c r="BB37" i="1" s="1"/>
  <c r="AV418" i="1"/>
  <c r="BF38" i="1" s="1"/>
  <c r="AV434" i="1"/>
  <c r="BJ39" i="1" s="1"/>
  <c r="AV450" i="1"/>
  <c r="BB41" i="1" s="1"/>
  <c r="AV454" i="1"/>
  <c r="BF41" i="1" s="1"/>
  <c r="AV482" i="1"/>
  <c r="BJ43" i="1" s="1"/>
  <c r="AV486" i="1"/>
  <c r="BB44" i="1" s="1"/>
  <c r="AV514" i="1"/>
  <c r="BF46" i="1" s="1"/>
  <c r="AV518" i="1"/>
  <c r="BJ46" i="1" s="1"/>
  <c r="AV546" i="1"/>
  <c r="BB49" i="1" s="1"/>
  <c r="AV550" i="1"/>
  <c r="BF49" i="1" s="1"/>
  <c r="AV310" i="1"/>
  <c r="BF29" i="1" s="1"/>
  <c r="AV342" i="1"/>
  <c r="BB32" i="1" s="1"/>
  <c r="AV358" i="1"/>
  <c r="BF33" i="1" s="1"/>
  <c r="AV374" i="1"/>
  <c r="BJ34" i="1" s="1"/>
  <c r="AV390" i="1"/>
  <c r="BB36" i="1" s="1"/>
  <c r="AV406" i="1"/>
  <c r="BF37" i="1" s="1"/>
  <c r="AV458" i="1"/>
  <c r="BJ41" i="1" s="1"/>
  <c r="AV462" i="1"/>
  <c r="BB42" i="1" s="1"/>
  <c r="BL42" i="1" s="1"/>
  <c r="AV494" i="1"/>
  <c r="BJ44" i="1" s="1"/>
  <c r="AV526" i="1"/>
  <c r="BF47" i="1" s="1"/>
  <c r="BL47" i="1" s="1"/>
  <c r="AV554" i="1"/>
  <c r="BJ49" i="1" s="1"/>
  <c r="AV558" i="1"/>
  <c r="BB50" i="1" s="1"/>
  <c r="BL50" i="1" s="1"/>
  <c r="AV286" i="1"/>
  <c r="BF27" i="1" s="1"/>
  <c r="AV302" i="1"/>
  <c r="BJ28" i="1" s="1"/>
  <c r="AV318" i="1"/>
  <c r="BB30" i="1" s="1"/>
  <c r="AV334" i="1"/>
  <c r="BF31" i="1" s="1"/>
  <c r="AV350" i="1"/>
  <c r="BJ32" i="1" s="1"/>
  <c r="AV366" i="1"/>
  <c r="BB34" i="1" s="1"/>
  <c r="AV382" i="1"/>
  <c r="BF35" i="1" s="1"/>
  <c r="AV398" i="1"/>
  <c r="BJ36" i="1" s="1"/>
  <c r="AV414" i="1"/>
  <c r="BB38" i="1" s="1"/>
  <c r="AV430" i="1"/>
  <c r="BF39" i="1" s="1"/>
  <c r="AV446" i="1"/>
  <c r="BJ40" i="1" s="1"/>
  <c r="BL40" i="1" s="1"/>
  <c r="AV474" i="1"/>
  <c r="BB43" i="1" s="1"/>
  <c r="AV478" i="1"/>
  <c r="BF43" i="1" s="1"/>
  <c r="AV506" i="1"/>
  <c r="BJ45" i="1" s="1"/>
  <c r="BL45" i="1" s="1"/>
  <c r="AV510" i="1"/>
  <c r="BB46" i="1" s="1"/>
  <c r="AV538" i="1"/>
  <c r="BF48" i="1" s="1"/>
  <c r="AV542" i="1"/>
  <c r="BJ48" i="1" s="1"/>
  <c r="AV570" i="1"/>
  <c r="BB51" i="1" s="1"/>
  <c r="AV574" i="1"/>
  <c r="BF51" i="1" s="1"/>
  <c r="AV578" i="1"/>
  <c r="BJ51" i="1" s="1"/>
  <c r="AV582" i="1"/>
  <c r="BB52" i="1" s="1"/>
  <c r="AV586" i="1"/>
  <c r="BF52" i="1" s="1"/>
  <c r="AV590" i="1"/>
  <c r="BJ52" i="1" s="1"/>
  <c r="AV594" i="1"/>
  <c r="BB53" i="1" s="1"/>
  <c r="AV598" i="1"/>
  <c r="BF53" i="1" s="1"/>
  <c r="AV145" i="1"/>
  <c r="BI15" i="1" s="1"/>
  <c r="AV153" i="1"/>
  <c r="BE16" i="1" s="1"/>
  <c r="BL16" i="1" s="1"/>
  <c r="AV161" i="1"/>
  <c r="BA17" i="1" s="1"/>
  <c r="AV169" i="1"/>
  <c r="BI17" i="1" s="1"/>
  <c r="AV177" i="1"/>
  <c r="BE18" i="1" s="1"/>
  <c r="BL18" i="1" s="1"/>
  <c r="AV185" i="1"/>
  <c r="BA19" i="1" s="1"/>
  <c r="AV193" i="1"/>
  <c r="BI19" i="1" s="1"/>
  <c r="AV201" i="1"/>
  <c r="BE20" i="1" s="1"/>
  <c r="BL20" i="1" s="1"/>
  <c r="AV209" i="1"/>
  <c r="BA21" i="1" s="1"/>
  <c r="AV217" i="1"/>
  <c r="BI21" i="1" s="1"/>
  <c r="AV225" i="1"/>
  <c r="BE22" i="1" s="1"/>
  <c r="BL22" i="1" s="1"/>
  <c r="AV233" i="1"/>
  <c r="BA23" i="1" s="1"/>
  <c r="AV241" i="1"/>
  <c r="BI23" i="1" s="1"/>
  <c r="AV249" i="1"/>
  <c r="BE24" i="1" s="1"/>
  <c r="BL24" i="1" s="1"/>
  <c r="AV257" i="1"/>
  <c r="BA25" i="1" s="1"/>
  <c r="AV265" i="1"/>
  <c r="BI25" i="1" s="1"/>
  <c r="AV273" i="1"/>
  <c r="BE26" i="1" s="1"/>
  <c r="BL26" i="1" s="1"/>
  <c r="AV281" i="1"/>
  <c r="BA27" i="1" s="1"/>
  <c r="BL38" i="1" l="1"/>
  <c r="BL30" i="1"/>
  <c r="BL39" i="1"/>
  <c r="BL41" i="1"/>
  <c r="BL31" i="1"/>
  <c r="BL34" i="1"/>
  <c r="BL17" i="1"/>
  <c r="BL48" i="1"/>
  <c r="BL43" i="1"/>
  <c r="BL33" i="1"/>
  <c r="BL32" i="1"/>
  <c r="BL49" i="1"/>
  <c r="BL21" i="1"/>
  <c r="BL51" i="1"/>
  <c r="BL36" i="1"/>
  <c r="BL29" i="1"/>
  <c r="BL37" i="1"/>
  <c r="BL28" i="1"/>
  <c r="BL25" i="1"/>
  <c r="BL53" i="1"/>
  <c r="BL44" i="1"/>
  <c r="BL19" i="1"/>
  <c r="BL46" i="1"/>
  <c r="BL35" i="1"/>
  <c r="BL27" i="1"/>
  <c r="BL23" i="1"/>
  <c r="BL52" i="1"/>
  <c r="AT4" i="1"/>
  <c r="AV4" i="1"/>
  <c r="AV5" i="1"/>
  <c r="AZ4" i="1" l="1"/>
  <c r="AW4" i="1"/>
  <c r="AW5" i="1"/>
  <c r="BA4" i="1"/>
  <c r="AT5" i="1"/>
  <c r="AV6" i="1"/>
  <c r="O5" i="1" l="1"/>
  <c r="K5" i="1"/>
  <c r="J5" i="1"/>
  <c r="L5" i="1"/>
  <c r="N5" i="1"/>
  <c r="AW6" i="1"/>
  <c r="BB4" i="1"/>
  <c r="AT6" i="1"/>
  <c r="AV7" i="1"/>
  <c r="P5" i="1" l="1"/>
  <c r="BC4" i="1"/>
  <c r="AW7" i="1"/>
  <c r="AT7" i="1"/>
  <c r="AV8" i="1"/>
  <c r="I6" i="1" l="1"/>
  <c r="BD4" i="1"/>
  <c r="AW8" i="1"/>
  <c r="AT8" i="1"/>
  <c r="AV9" i="1"/>
  <c r="M6" i="1" l="1"/>
  <c r="O6" i="1"/>
  <c r="K6" i="1"/>
  <c r="BE4" i="1"/>
  <c r="AW9" i="1"/>
  <c r="AT9" i="1"/>
  <c r="AV10" i="1"/>
  <c r="L6" i="1" l="1"/>
  <c r="N6" i="1"/>
  <c r="J6" i="1"/>
  <c r="AW10" i="1"/>
  <c r="BF4" i="1"/>
  <c r="AT10" i="1"/>
  <c r="AV11" i="1"/>
  <c r="P6" i="1" l="1"/>
  <c r="BG4" i="1"/>
  <c r="AW11" i="1"/>
  <c r="AT11" i="1"/>
  <c r="AV12" i="1"/>
  <c r="I7" i="1" l="1"/>
  <c r="BH4" i="1"/>
  <c r="AW12" i="1"/>
  <c r="AT12" i="1"/>
  <c r="AV13" i="1"/>
  <c r="M7" i="1" l="1"/>
  <c r="O7" i="1"/>
  <c r="K7" i="1"/>
  <c r="J7" i="1"/>
  <c r="N7" i="1"/>
  <c r="L7" i="1"/>
  <c r="BI4" i="1"/>
  <c r="AW13" i="1"/>
  <c r="AT13" i="1"/>
  <c r="AV14" i="1"/>
  <c r="P7" i="1" l="1"/>
  <c r="BJ4" i="1"/>
  <c r="AW14" i="1"/>
  <c r="AT14" i="1"/>
  <c r="AV15" i="1"/>
  <c r="AW15" i="1" s="1"/>
  <c r="BK4" i="1" l="1"/>
  <c r="AT15" i="1"/>
  <c r="AV16" i="1"/>
  <c r="AZ5" i="1" l="1"/>
  <c r="AW16" i="1"/>
  <c r="BL4" i="1"/>
  <c r="BM4" i="1"/>
  <c r="AT16" i="1"/>
  <c r="AV17" i="1"/>
  <c r="BA5" i="1" l="1"/>
  <c r="AW17" i="1"/>
  <c r="AT17" i="1"/>
  <c r="AV18" i="1"/>
  <c r="BB5" i="1" l="1"/>
  <c r="AW18" i="1"/>
  <c r="AT18" i="1"/>
  <c r="AV19" i="1"/>
  <c r="BC5" i="1" l="1"/>
  <c r="AW19" i="1"/>
  <c r="AT19" i="1"/>
  <c r="AV20" i="1"/>
  <c r="BD5" i="1" l="1"/>
  <c r="AW20" i="1"/>
  <c r="AT20" i="1"/>
  <c r="AV21" i="1"/>
  <c r="BE5" i="1" l="1"/>
  <c r="AW21" i="1"/>
  <c r="AT21" i="1"/>
  <c r="AV22" i="1"/>
  <c r="BF5" i="1" l="1"/>
  <c r="AW22" i="1"/>
  <c r="AT22" i="1"/>
  <c r="AV23" i="1"/>
  <c r="BG5" i="1" l="1"/>
  <c r="AW23" i="1"/>
  <c r="AT23" i="1"/>
  <c r="AV24" i="1"/>
  <c r="BH5" i="1" l="1"/>
  <c r="AW24" i="1"/>
  <c r="AT24" i="1"/>
  <c r="AV25" i="1"/>
  <c r="BI5" i="1" l="1"/>
  <c r="AW25" i="1"/>
  <c r="AT25" i="1"/>
  <c r="AV26" i="1"/>
  <c r="BJ5" i="1" l="1"/>
  <c r="AW26" i="1"/>
  <c r="AT26" i="1"/>
  <c r="AV27" i="1"/>
  <c r="BK5" i="1" l="1"/>
  <c r="BM5" i="1" s="1"/>
  <c r="AW27" i="1"/>
  <c r="AT27" i="1"/>
  <c r="AV28" i="1"/>
  <c r="BL5" i="1" l="1"/>
  <c r="AZ6" i="1"/>
  <c r="AW28" i="1"/>
  <c r="AT28" i="1"/>
  <c r="AV29" i="1"/>
  <c r="BA6" i="1" l="1"/>
  <c r="AW29" i="1"/>
  <c r="AT29" i="1"/>
  <c r="AV30" i="1"/>
  <c r="BB6" i="1" l="1"/>
  <c r="AW30" i="1"/>
  <c r="AT30" i="1"/>
  <c r="AV31" i="1"/>
  <c r="BC6" i="1" l="1"/>
  <c r="AW31" i="1"/>
  <c r="AT31" i="1"/>
  <c r="AV32" i="1"/>
  <c r="BD6" i="1" l="1"/>
  <c r="AW32" i="1"/>
  <c r="AT32" i="1"/>
  <c r="AV33" i="1"/>
  <c r="BE6" i="1" l="1"/>
  <c r="AW33" i="1"/>
  <c r="AT33" i="1"/>
  <c r="AV34" i="1"/>
  <c r="BF6" i="1" l="1"/>
  <c r="AW34" i="1"/>
  <c r="AT34" i="1"/>
  <c r="AV35" i="1"/>
  <c r="BG6" i="1" l="1"/>
  <c r="AW35" i="1"/>
  <c r="AT35" i="1"/>
  <c r="AV36" i="1"/>
  <c r="BH6" i="1" l="1"/>
  <c r="AW36" i="1"/>
  <c r="AT36" i="1"/>
  <c r="AV37" i="1"/>
  <c r="BI6" i="1" l="1"/>
  <c r="AW37" i="1"/>
  <c r="AT37" i="1"/>
  <c r="AV38" i="1"/>
  <c r="BJ6" i="1" l="1"/>
  <c r="AW38" i="1"/>
  <c r="AT38" i="1"/>
  <c r="AV39" i="1"/>
  <c r="BK6" i="1" l="1"/>
  <c r="BM6" i="1" s="1"/>
  <c r="AW39" i="1"/>
  <c r="AT39" i="1"/>
  <c r="AV40" i="1"/>
  <c r="BL6" i="1" l="1"/>
  <c r="AZ7" i="1"/>
  <c r="AW40" i="1"/>
  <c r="AT40" i="1"/>
  <c r="AV41" i="1"/>
  <c r="BA7" i="1" l="1"/>
  <c r="AW41" i="1"/>
  <c r="AT41" i="1"/>
  <c r="AV42" i="1"/>
  <c r="BB7" i="1" l="1"/>
  <c r="AW42" i="1"/>
  <c r="AT42" i="1"/>
  <c r="AV43" i="1"/>
  <c r="BC7" i="1" l="1"/>
  <c r="AW43" i="1"/>
  <c r="AT43" i="1"/>
  <c r="AV44" i="1"/>
  <c r="BD7" i="1" l="1"/>
  <c r="AW44" i="1"/>
  <c r="AT44" i="1"/>
  <c r="AV45" i="1"/>
  <c r="BE7" i="1" l="1"/>
  <c r="AW45" i="1"/>
  <c r="AT45" i="1"/>
  <c r="AV46" i="1"/>
  <c r="BF7" i="1" l="1"/>
  <c r="AW46" i="1"/>
  <c r="AT46" i="1"/>
  <c r="AV47" i="1"/>
  <c r="BG7" i="1" l="1"/>
  <c r="AW47" i="1"/>
  <c r="AT47" i="1"/>
  <c r="AV48" i="1"/>
  <c r="BH7" i="1" l="1"/>
  <c r="AW48" i="1"/>
  <c r="AT48" i="1"/>
  <c r="AV49" i="1"/>
  <c r="BI7" i="1" l="1"/>
  <c r="AW49" i="1"/>
  <c r="AT49" i="1"/>
  <c r="AV50" i="1"/>
  <c r="BJ7" i="1" l="1"/>
  <c r="AW50" i="1"/>
  <c r="AT50" i="1"/>
  <c r="AV51" i="1"/>
  <c r="BK7" i="1" l="1"/>
  <c r="BM7" i="1" s="1"/>
  <c r="AW51" i="1"/>
  <c r="AT51" i="1"/>
  <c r="AV52" i="1"/>
  <c r="BL7" i="1" l="1"/>
  <c r="AZ8" i="1"/>
  <c r="AW52" i="1"/>
  <c r="AT52" i="1"/>
  <c r="AV53" i="1"/>
  <c r="BA8" i="1" l="1"/>
  <c r="AW53" i="1"/>
  <c r="AT53" i="1"/>
  <c r="AV54" i="1"/>
  <c r="BB8" i="1" l="1"/>
  <c r="AW54" i="1"/>
  <c r="AT54" i="1"/>
  <c r="AV55" i="1"/>
  <c r="BC8" i="1" l="1"/>
  <c r="AW55" i="1"/>
  <c r="AT55" i="1"/>
  <c r="AV56" i="1"/>
  <c r="BD8" i="1" l="1"/>
  <c r="AW56" i="1"/>
  <c r="AT56" i="1"/>
  <c r="AV57" i="1"/>
  <c r="BE8" i="1" l="1"/>
  <c r="AW57" i="1"/>
  <c r="AT57" i="1"/>
  <c r="AV58" i="1"/>
  <c r="BF8" i="1" l="1"/>
  <c r="AW58" i="1"/>
  <c r="AT58" i="1"/>
  <c r="AV59" i="1"/>
  <c r="BG8" i="1" l="1"/>
  <c r="AW59" i="1"/>
  <c r="AT59" i="1"/>
  <c r="AV60" i="1"/>
  <c r="BH8" i="1" l="1"/>
  <c r="AW60" i="1"/>
  <c r="AT60" i="1"/>
  <c r="AV61" i="1"/>
  <c r="BI8" i="1" l="1"/>
  <c r="AW61" i="1"/>
  <c r="AT61" i="1"/>
  <c r="AV62" i="1"/>
  <c r="BJ8" i="1" l="1"/>
  <c r="AW62" i="1"/>
  <c r="AT62" i="1"/>
  <c r="AV63" i="1"/>
  <c r="BK8" i="1" l="1"/>
  <c r="BM8" i="1" s="1"/>
  <c r="AW63" i="1"/>
  <c r="AT63" i="1"/>
  <c r="AV64" i="1"/>
  <c r="BL8" i="1" l="1"/>
  <c r="AZ9" i="1"/>
  <c r="AW64" i="1"/>
  <c r="AT64" i="1"/>
  <c r="AV65" i="1"/>
  <c r="BA9" i="1" l="1"/>
  <c r="AW65" i="1"/>
  <c r="AT65" i="1"/>
  <c r="AV66" i="1"/>
  <c r="BB9" i="1" l="1"/>
  <c r="AW66" i="1"/>
  <c r="AT66" i="1"/>
  <c r="AV67" i="1"/>
  <c r="BC9" i="1" l="1"/>
  <c r="AW67" i="1"/>
  <c r="AT67" i="1"/>
  <c r="AV68" i="1"/>
  <c r="BD9" i="1" l="1"/>
  <c r="AW68" i="1"/>
  <c r="AT68" i="1"/>
  <c r="AV69" i="1"/>
  <c r="BE9" i="1" l="1"/>
  <c r="AW69" i="1"/>
  <c r="AT69" i="1"/>
  <c r="AV70" i="1"/>
  <c r="BF9" i="1" l="1"/>
  <c r="AW70" i="1"/>
  <c r="AT70" i="1"/>
  <c r="AV71" i="1"/>
  <c r="BG9" i="1" l="1"/>
  <c r="AW71" i="1"/>
  <c r="AT71" i="1"/>
  <c r="AV72" i="1"/>
  <c r="BH9" i="1" l="1"/>
  <c r="AW72" i="1"/>
  <c r="AT72" i="1"/>
  <c r="AV73" i="1"/>
  <c r="BI9" i="1" l="1"/>
  <c r="AW73" i="1"/>
  <c r="AT73" i="1"/>
  <c r="AV74" i="1"/>
  <c r="BJ9" i="1" l="1"/>
  <c r="AW74" i="1"/>
  <c r="AT74" i="1"/>
  <c r="AV75" i="1"/>
  <c r="BK9" i="1" l="1"/>
  <c r="BM9" i="1" s="1"/>
  <c r="AW75" i="1"/>
  <c r="AT75" i="1"/>
  <c r="AV76" i="1"/>
  <c r="BL9" i="1" l="1"/>
  <c r="AZ10" i="1"/>
  <c r="AW76" i="1"/>
  <c r="AT76" i="1"/>
  <c r="AV77" i="1"/>
  <c r="BA10" i="1" l="1"/>
  <c r="AW77" i="1"/>
  <c r="AT77" i="1"/>
  <c r="AV78" i="1"/>
  <c r="BB10" i="1" l="1"/>
  <c r="AW78" i="1"/>
  <c r="AT78" i="1"/>
  <c r="AV79" i="1"/>
  <c r="BC10" i="1" l="1"/>
  <c r="AW79" i="1"/>
  <c r="AT79" i="1"/>
  <c r="AV80" i="1"/>
  <c r="BD10" i="1" l="1"/>
  <c r="AW80" i="1"/>
  <c r="AT80" i="1"/>
  <c r="AV81" i="1"/>
  <c r="BE10" i="1" l="1"/>
  <c r="AW81" i="1"/>
  <c r="AT81" i="1"/>
  <c r="AV82" i="1"/>
  <c r="BF10" i="1" l="1"/>
  <c r="AW82" i="1"/>
  <c r="AT82" i="1"/>
  <c r="AV83" i="1"/>
  <c r="BG10" i="1" l="1"/>
  <c r="AW83" i="1"/>
  <c r="AT83" i="1"/>
  <c r="AV84" i="1"/>
  <c r="BH10" i="1" l="1"/>
  <c r="AW84" i="1"/>
  <c r="AT84" i="1"/>
  <c r="AV85" i="1"/>
  <c r="BI10" i="1" l="1"/>
  <c r="AW85" i="1"/>
  <c r="AT85" i="1"/>
  <c r="AV86" i="1"/>
  <c r="BJ10" i="1" l="1"/>
  <c r="AW86" i="1"/>
  <c r="AT86" i="1"/>
  <c r="AV87" i="1"/>
  <c r="BK10" i="1" l="1"/>
  <c r="BM10" i="1" s="1"/>
  <c r="AW87" i="1"/>
  <c r="AT87" i="1"/>
  <c r="AV88" i="1"/>
  <c r="BL10" i="1" l="1"/>
  <c r="AZ11" i="1"/>
  <c r="AW88" i="1"/>
  <c r="AT88" i="1"/>
  <c r="AV89" i="1"/>
  <c r="BA11" i="1" l="1"/>
  <c r="AW89" i="1"/>
  <c r="AT89" i="1"/>
  <c r="AV90" i="1"/>
  <c r="BB11" i="1" l="1"/>
  <c r="AW90" i="1"/>
  <c r="AT90" i="1"/>
  <c r="AV91" i="1"/>
  <c r="BC11" i="1" l="1"/>
  <c r="AW91" i="1"/>
  <c r="AT91" i="1"/>
  <c r="AV92" i="1"/>
  <c r="BD11" i="1" l="1"/>
  <c r="AW92" i="1"/>
  <c r="AT92" i="1"/>
  <c r="AV93" i="1"/>
  <c r="BE11" i="1" l="1"/>
  <c r="AW93" i="1"/>
  <c r="AT93" i="1"/>
  <c r="AV94" i="1"/>
  <c r="BF11" i="1" l="1"/>
  <c r="AW94" i="1"/>
  <c r="AT94" i="1"/>
  <c r="AV95" i="1"/>
  <c r="BG11" i="1" l="1"/>
  <c r="AW95" i="1"/>
  <c r="AT95" i="1"/>
  <c r="AV96" i="1"/>
  <c r="BH11" i="1" l="1"/>
  <c r="AW96" i="1"/>
  <c r="AT96" i="1"/>
  <c r="AV97" i="1"/>
  <c r="BI11" i="1" l="1"/>
  <c r="AW97" i="1"/>
  <c r="AT97" i="1"/>
  <c r="AV98" i="1"/>
  <c r="BJ11" i="1" l="1"/>
  <c r="AW98" i="1"/>
  <c r="AT98" i="1"/>
  <c r="AV99" i="1"/>
  <c r="BK11" i="1" l="1"/>
  <c r="BM11" i="1" s="1"/>
  <c r="AW99" i="1"/>
  <c r="AT99" i="1"/>
  <c r="AV100" i="1"/>
  <c r="BL11" i="1" l="1"/>
  <c r="AZ12" i="1"/>
  <c r="AW100" i="1"/>
  <c r="AT100" i="1"/>
  <c r="AV101" i="1"/>
  <c r="BA12" i="1" l="1"/>
  <c r="AW101" i="1"/>
  <c r="AT101" i="1"/>
  <c r="AV102" i="1"/>
  <c r="BB12" i="1" l="1"/>
  <c r="AW102" i="1"/>
  <c r="AT102" i="1"/>
  <c r="AV103" i="1"/>
  <c r="BC12" i="1" l="1"/>
  <c r="AW103" i="1"/>
  <c r="AT103" i="1"/>
  <c r="AV104" i="1"/>
  <c r="BD12" i="1" l="1"/>
  <c r="AW104" i="1"/>
  <c r="AT104" i="1"/>
  <c r="AV105" i="1"/>
  <c r="BE12" i="1" l="1"/>
  <c r="AW105" i="1"/>
  <c r="AT105" i="1"/>
  <c r="AV106" i="1"/>
  <c r="BF12" i="1" l="1"/>
  <c r="AW106" i="1"/>
  <c r="AT106" i="1"/>
  <c r="AV107" i="1"/>
  <c r="BG12" i="1" l="1"/>
  <c r="AW107" i="1"/>
  <c r="AT107" i="1"/>
  <c r="AV108" i="1"/>
  <c r="BH12" i="1" l="1"/>
  <c r="AW108" i="1"/>
  <c r="AT108" i="1"/>
  <c r="AV109" i="1"/>
  <c r="BI12" i="1" l="1"/>
  <c r="AW109" i="1"/>
  <c r="AT109" i="1"/>
  <c r="AV110" i="1"/>
  <c r="BJ12" i="1" l="1"/>
  <c r="AW110" i="1"/>
  <c r="AT110" i="1"/>
  <c r="AV111" i="1"/>
  <c r="BK12" i="1" l="1"/>
  <c r="BM12" i="1" s="1"/>
  <c r="AW111" i="1"/>
  <c r="AT111" i="1"/>
  <c r="AV112" i="1"/>
  <c r="BL12" i="1" l="1"/>
  <c r="AZ13" i="1"/>
  <c r="AW112" i="1"/>
  <c r="AT112" i="1"/>
  <c r="AV113" i="1"/>
  <c r="BA13" i="1" l="1"/>
  <c r="AW113" i="1"/>
  <c r="AT113" i="1"/>
  <c r="AV114" i="1"/>
  <c r="BB13" i="1" l="1"/>
  <c r="AW114" i="1"/>
  <c r="AT114" i="1"/>
  <c r="AV115" i="1"/>
  <c r="BC13" i="1" l="1"/>
  <c r="AW115" i="1"/>
  <c r="AT115" i="1"/>
  <c r="AV116" i="1"/>
  <c r="BD13" i="1" l="1"/>
  <c r="AW116" i="1"/>
  <c r="AT116" i="1"/>
  <c r="AV117" i="1"/>
  <c r="BE13" i="1" l="1"/>
  <c r="AW117" i="1"/>
  <c r="AT117" i="1"/>
  <c r="AV118" i="1"/>
  <c r="BF13" i="1" l="1"/>
  <c r="AW118" i="1"/>
  <c r="AT118" i="1"/>
  <c r="AV119" i="1"/>
  <c r="BG13" i="1" l="1"/>
  <c r="AW119" i="1"/>
  <c r="AT119" i="1"/>
  <c r="AV120" i="1"/>
  <c r="BH13" i="1" l="1"/>
  <c r="AW120" i="1"/>
  <c r="AT120" i="1"/>
  <c r="AV121" i="1"/>
  <c r="BI13" i="1" l="1"/>
  <c r="AW121" i="1"/>
  <c r="AT121" i="1"/>
  <c r="AV122" i="1"/>
  <c r="BJ13" i="1" l="1"/>
  <c r="AW122" i="1"/>
  <c r="AT122" i="1"/>
  <c r="AV123" i="1"/>
  <c r="BK13" i="1" l="1"/>
  <c r="BM13" i="1" s="1"/>
  <c r="AW123" i="1"/>
  <c r="AT123" i="1"/>
  <c r="AV124" i="1"/>
  <c r="BL13" i="1" l="1"/>
  <c r="AZ14" i="1"/>
  <c r="AW124" i="1"/>
  <c r="AT124" i="1"/>
  <c r="AV125" i="1"/>
  <c r="BA14" i="1" l="1"/>
  <c r="AW125" i="1"/>
  <c r="AT125" i="1"/>
  <c r="AV126" i="1"/>
  <c r="BB14" i="1" l="1"/>
  <c r="AW126" i="1"/>
  <c r="AT126" i="1"/>
  <c r="AV127" i="1"/>
  <c r="BC14" i="1" l="1"/>
  <c r="AW127" i="1"/>
  <c r="AT127" i="1"/>
  <c r="AV128" i="1"/>
  <c r="BD14" i="1" l="1"/>
  <c r="AW128" i="1"/>
  <c r="AT128" i="1"/>
  <c r="AV129" i="1"/>
  <c r="BE14" i="1" l="1"/>
  <c r="AW129" i="1"/>
  <c r="AT129" i="1"/>
  <c r="AV130" i="1"/>
  <c r="BF14" i="1" l="1"/>
  <c r="AW130" i="1"/>
  <c r="AT130" i="1"/>
  <c r="AV131" i="1"/>
  <c r="BG14" i="1" l="1"/>
  <c r="AW131" i="1"/>
  <c r="AT131" i="1"/>
  <c r="AV132" i="1"/>
  <c r="BH14" i="1" l="1"/>
  <c r="AW132" i="1"/>
  <c r="AT132" i="1"/>
  <c r="AV133" i="1"/>
  <c r="BI14" i="1" l="1"/>
  <c r="AW133" i="1"/>
  <c r="AT133" i="1"/>
  <c r="AV134" i="1"/>
  <c r="BJ14" i="1" l="1"/>
  <c r="AW134" i="1"/>
  <c r="AT134" i="1"/>
  <c r="AV135" i="1"/>
  <c r="BK14" i="1" l="1"/>
  <c r="BM14" i="1" s="1"/>
  <c r="AW135" i="1"/>
  <c r="AT135" i="1"/>
  <c r="AV136" i="1"/>
  <c r="BL14" i="1" l="1"/>
  <c r="AZ15" i="1"/>
  <c r="AW136" i="1"/>
  <c r="AT136" i="1"/>
  <c r="AV137" i="1"/>
  <c r="BA15" i="1" l="1"/>
  <c r="AW137" i="1"/>
  <c r="AT137" i="1"/>
  <c r="AV138" i="1"/>
  <c r="BB15" i="1" l="1"/>
  <c r="AW138" i="1"/>
  <c r="AT138" i="1"/>
  <c r="AV139" i="1"/>
  <c r="BC15" i="1" l="1"/>
  <c r="AW139" i="1"/>
  <c r="AT139" i="1"/>
  <c r="AV140" i="1"/>
  <c r="BD15" i="1" l="1"/>
  <c r="AW140" i="1"/>
  <c r="AT140" i="1"/>
  <c r="AV141" i="1"/>
  <c r="BE15" i="1" l="1"/>
  <c r="AW141" i="1"/>
  <c r="AT141" i="1"/>
  <c r="AV142" i="1"/>
  <c r="BF15" i="1" l="1"/>
  <c r="AW142" i="1"/>
  <c r="AT142" i="1"/>
  <c r="AV143" i="1"/>
  <c r="BG15" i="1" l="1"/>
  <c r="BM15" i="1" s="1"/>
  <c r="BM16" i="1" s="1"/>
  <c r="AW267" i="1"/>
  <c r="AW1558" i="1"/>
  <c r="AW293" i="1"/>
  <c r="AW194" i="1"/>
  <c r="AW418" i="1"/>
  <c r="AW1240" i="1"/>
  <c r="AW225" i="1"/>
  <c r="AW259" i="1"/>
  <c r="AW880" i="1"/>
  <c r="AW1531" i="1"/>
  <c r="AW1320" i="1"/>
  <c r="AW1386" i="1"/>
  <c r="AW374" i="1"/>
  <c r="AW865" i="1"/>
  <c r="AW1236" i="1"/>
  <c r="AW1377" i="1"/>
  <c r="AW898" i="1"/>
  <c r="AW1039" i="1"/>
  <c r="AW967" i="1"/>
  <c r="AW1239" i="1"/>
  <c r="AW1660" i="1"/>
  <c r="AW644" i="1"/>
  <c r="AW1414" i="1"/>
  <c r="AW1061" i="1"/>
  <c r="AW1389" i="1"/>
  <c r="AW646" i="1"/>
  <c r="AW1443" i="1"/>
  <c r="AW361" i="1"/>
  <c r="AW410" i="1"/>
  <c r="AW1025" i="1"/>
  <c r="AW963" i="1"/>
  <c r="AW1481" i="1"/>
  <c r="AW274" i="1"/>
  <c r="AW312" i="1"/>
  <c r="AW174" i="1"/>
  <c r="AW215" i="1"/>
  <c r="AW751" i="1"/>
  <c r="AW365" i="1"/>
  <c r="AW919" i="1"/>
  <c r="AW950" i="1"/>
  <c r="AW618" i="1"/>
  <c r="AW816" i="1"/>
  <c r="AW722" i="1"/>
  <c r="AW256" i="1"/>
  <c r="AW211" i="1"/>
  <c r="AW1563" i="1"/>
  <c r="AW1375" i="1"/>
  <c r="AW400" i="1"/>
  <c r="AW770" i="1"/>
  <c r="AW1796" i="1"/>
  <c r="AW1651" i="1"/>
  <c r="AW784" i="1"/>
  <c r="AW1649" i="1"/>
  <c r="AW1329" i="1"/>
  <c r="AW768" i="1"/>
  <c r="AW145" i="1"/>
  <c r="AW1028" i="1"/>
  <c r="AW1171" i="1"/>
  <c r="AW1304" i="1"/>
  <c r="AW490" i="1"/>
  <c r="AW383" i="1"/>
  <c r="AW1427" i="1"/>
  <c r="AW1461" i="1"/>
  <c r="AW1767" i="1"/>
  <c r="AW450" i="1"/>
  <c r="AW1684" i="1"/>
  <c r="AW912" i="1"/>
  <c r="AW985" i="1"/>
  <c r="AW653" i="1"/>
  <c r="AW1424" i="1"/>
  <c r="AW868" i="1"/>
  <c r="AW547" i="1"/>
  <c r="AW200" i="1"/>
  <c r="AW451" i="1"/>
  <c r="AW304" i="1"/>
  <c r="AW1356" i="1"/>
  <c r="AW1136" i="1"/>
  <c r="AW613" i="1"/>
  <c r="AW1602" i="1"/>
  <c r="AW1415" i="1"/>
  <c r="AW1477" i="1"/>
  <c r="AW1792" i="1"/>
  <c r="AW340" i="1"/>
  <c r="AW314" i="1"/>
  <c r="AW1494" i="1"/>
  <c r="AW1368" i="1"/>
  <c r="AW278" i="1"/>
  <c r="AW261" i="1"/>
  <c r="AW1523" i="1"/>
  <c r="AW177" i="1"/>
  <c r="AW1317" i="1"/>
  <c r="AW1338" i="1"/>
  <c r="AW1148" i="1"/>
  <c r="AW1803" i="1"/>
  <c r="BM154" i="1" s="1"/>
  <c r="AW1435" i="1"/>
  <c r="AW577" i="1"/>
  <c r="AW1330" i="1"/>
  <c r="AW831" i="1"/>
  <c r="AW1614" i="1"/>
  <c r="AW1573" i="1"/>
  <c r="AW526" i="1"/>
  <c r="AW1621" i="1"/>
  <c r="AW1385" i="1"/>
  <c r="AW755" i="1"/>
  <c r="AW1227" i="1"/>
  <c r="AW797" i="1"/>
  <c r="AW320" i="1"/>
  <c r="AW854" i="1"/>
  <c r="AW1300" i="1"/>
  <c r="AW268" i="1"/>
  <c r="AW944" i="1"/>
  <c r="AW1108" i="1"/>
  <c r="AW847" i="1"/>
  <c r="AW508" i="1"/>
  <c r="AW364" i="1"/>
  <c r="AW369" i="1"/>
  <c r="AW1741" i="1"/>
  <c r="AW648" i="1"/>
  <c r="AW1162" i="1"/>
  <c r="AW205" i="1"/>
  <c r="AW1497" i="1"/>
  <c r="AW1701" i="1"/>
  <c r="AW1611" i="1"/>
  <c r="AW684" i="1"/>
  <c r="AW1296" i="1"/>
  <c r="AW1750" i="1"/>
  <c r="AW685" i="1"/>
  <c r="AW270" i="1"/>
  <c r="AW431" i="1"/>
  <c r="AW1418" i="1"/>
  <c r="AW439" i="1"/>
  <c r="AW1762" i="1"/>
  <c r="AW573" i="1"/>
  <c r="AW1336" i="1"/>
  <c r="AW692" i="1"/>
  <c r="AW548" i="1"/>
  <c r="AW1295" i="1"/>
  <c r="AW894" i="1"/>
  <c r="AW442" i="1"/>
  <c r="AW1081" i="1"/>
  <c r="AW1133" i="1"/>
  <c r="AW1749" i="1"/>
  <c r="AW693" i="1"/>
  <c r="AW766" i="1"/>
  <c r="AW1276" i="1"/>
  <c r="AW651" i="1"/>
  <c r="AW403" i="1"/>
  <c r="AW1007" i="1"/>
  <c r="AW1778" i="1"/>
  <c r="AW185" i="1"/>
  <c r="AW743" i="1"/>
  <c r="AW1238" i="1"/>
  <c r="AW1419" i="1"/>
  <c r="AW243" i="1"/>
  <c r="AW195" i="1"/>
  <c r="AW1169" i="1"/>
  <c r="AW310" i="1"/>
  <c r="AW1212" i="1"/>
  <c r="AW515" i="1"/>
  <c r="AW1736" i="1"/>
  <c r="AW639" i="1"/>
  <c r="AW1244" i="1"/>
  <c r="AW1596" i="1"/>
  <c r="AW1605" i="1"/>
  <c r="AW900" i="1"/>
  <c r="AW1657" i="1"/>
  <c r="AW500" i="1"/>
  <c r="AW153" i="1"/>
  <c r="AW1720" i="1"/>
  <c r="AW631" i="1"/>
  <c r="AW530" i="1"/>
  <c r="AW1175" i="1"/>
  <c r="AW301" i="1"/>
  <c r="AW1535" i="1"/>
  <c r="AW1170" i="1"/>
  <c r="AW756" i="1"/>
  <c r="AW566" i="1"/>
  <c r="AW1309" i="1"/>
  <c r="AW939" i="1"/>
  <c r="AW1286" i="1"/>
  <c r="AW1673" i="1"/>
  <c r="AW1346" i="1"/>
  <c r="AW1340" i="1"/>
  <c r="AW1769" i="1"/>
  <c r="AW859" i="1"/>
  <c r="AW1316" i="1"/>
  <c r="AW1553" i="1"/>
  <c r="AW307" i="1"/>
  <c r="AW1404" i="1"/>
  <c r="AW1342" i="1"/>
  <c r="AW716" i="1"/>
  <c r="AW388" i="1"/>
  <c r="AW1594" i="1"/>
  <c r="AW1078" i="1"/>
  <c r="AW965" i="1"/>
  <c r="AW661" i="1"/>
  <c r="AW748" i="1"/>
  <c r="AW447" i="1"/>
  <c r="AW414" i="1"/>
  <c r="AW731" i="1"/>
  <c r="AW322" i="1"/>
  <c r="AW1519" i="1"/>
  <c r="AW1105" i="1"/>
  <c r="AW1393" i="1"/>
  <c r="AW298" i="1"/>
  <c r="AW1087" i="1"/>
  <c r="AW708" i="1"/>
  <c r="AW249" i="1"/>
  <c r="AW806" i="1"/>
  <c r="AW1620" i="1"/>
  <c r="AW896" i="1"/>
  <c r="AW486" i="1"/>
  <c r="AW1268" i="1"/>
  <c r="AW1013" i="1"/>
  <c r="AW695" i="1"/>
  <c r="AW505" i="1"/>
  <c r="AW528" i="1"/>
  <c r="AW893" i="1"/>
  <c r="AW255" i="1"/>
  <c r="AW1280" i="1"/>
  <c r="AW398" i="1"/>
  <c r="AW242" i="1"/>
  <c r="AW1612" i="1"/>
  <c r="AW189" i="1"/>
  <c r="AW1197" i="1"/>
  <c r="AW1527" i="1"/>
  <c r="AW1710" i="1"/>
  <c r="AW1298" i="1"/>
  <c r="AW1646" i="1"/>
  <c r="AW461" i="1"/>
  <c r="AW984" i="1"/>
  <c r="AW397" i="1"/>
  <c r="AW531" i="1"/>
  <c r="AW1383" i="1"/>
  <c r="AW1056" i="1"/>
  <c r="AW885" i="1"/>
  <c r="AW1647" i="1"/>
  <c r="AW1237" i="1"/>
  <c r="AW337" i="1"/>
  <c r="AW1071" i="1"/>
  <c r="AW724" i="1"/>
  <c r="AW949" i="1"/>
  <c r="AW240" i="1"/>
  <c r="AW1475" i="1"/>
  <c r="AW1396" i="1"/>
  <c r="AW1667" i="1"/>
  <c r="AW842" i="1"/>
  <c r="AW1257" i="1"/>
  <c r="AW558" i="1"/>
  <c r="AW1166" i="1"/>
  <c r="AW1722" i="1"/>
  <c r="AW1642" i="1"/>
  <c r="AW744" i="1"/>
  <c r="AW1790" i="1"/>
  <c r="AW569" i="1"/>
  <c r="AW1016" i="1"/>
  <c r="AW1192" i="1"/>
  <c r="AW589" i="1"/>
  <c r="AW444" i="1"/>
  <c r="AW1075" i="1"/>
  <c r="AW1004" i="1"/>
  <c r="AW163" i="1"/>
  <c r="AW1664" i="1"/>
  <c r="AW711" i="1"/>
  <c r="AW482" i="1"/>
  <c r="AW1311" i="1"/>
  <c r="AW953" i="1"/>
  <c r="AW1583" i="1"/>
  <c r="AW1095" i="1"/>
  <c r="AW1459" i="1"/>
  <c r="AW817" i="1"/>
  <c r="AW807" i="1"/>
  <c r="AW276" i="1"/>
  <c r="AW583" i="1"/>
  <c r="AW154" i="1"/>
  <c r="AW455" i="1"/>
  <c r="AW1068" i="1"/>
  <c r="AW1230" i="1"/>
  <c r="AW603" i="1"/>
  <c r="AW676" i="1"/>
  <c r="AW1472" i="1"/>
  <c r="AW156" i="1"/>
  <c r="AW338" i="1"/>
  <c r="AW938" i="1"/>
  <c r="AW1782" i="1"/>
  <c r="AW519" i="1"/>
  <c r="AW1515" i="1"/>
  <c r="AW1315" i="1"/>
  <c r="AW1733" i="1"/>
  <c r="AW594" i="1"/>
  <c r="AW1784" i="1"/>
  <c r="AW1261" i="1"/>
  <c r="AW1549" i="1"/>
  <c r="AW1480" i="1"/>
  <c r="AW643" i="1"/>
  <c r="AW1154" i="1"/>
  <c r="AW585" i="1"/>
  <c r="AW915" i="1"/>
  <c r="AW1766" i="1"/>
  <c r="AW1715" i="1"/>
  <c r="AW1508" i="1"/>
  <c r="AW1076" i="1"/>
  <c r="AW852" i="1"/>
  <c r="AW1765" i="1"/>
  <c r="AW884" i="1"/>
  <c r="AW299" i="1"/>
  <c r="AW219" i="1"/>
  <c r="AW764" i="1"/>
  <c r="AW1272" i="1"/>
  <c r="AW1658" i="1"/>
  <c r="AW1458" i="1"/>
  <c r="AW1577" i="1"/>
  <c r="AW423" i="1"/>
  <c r="AW182" i="1"/>
  <c r="AW546" i="1"/>
  <c r="AW622" i="1"/>
  <c r="AW167" i="1"/>
  <c r="AW1703" i="1"/>
  <c r="AW344" i="1"/>
  <c r="AW209" i="1"/>
  <c r="AW908" i="1"/>
  <c r="AW1417" i="1"/>
  <c r="AW736" i="1"/>
  <c r="AW1373" i="1"/>
  <c r="AW602" i="1"/>
  <c r="AW1447" i="1"/>
  <c r="AW702" i="1"/>
  <c r="AW1627" i="1"/>
  <c r="AW1486" i="1"/>
  <c r="AW1638" i="1"/>
  <c r="AW1566" i="1"/>
  <c r="AW1153" i="1"/>
  <c r="AW929" i="1"/>
  <c r="AW1608" i="1"/>
  <c r="AW1256" i="1"/>
  <c r="AW1122" i="1"/>
  <c r="AW654" i="1"/>
  <c r="AW1467" i="1"/>
  <c r="AW619" i="1"/>
  <c r="AW1258" i="1"/>
  <c r="AW318" i="1"/>
  <c r="AW1371" i="1"/>
  <c r="AW553" i="1"/>
  <c r="AW497" i="1"/>
  <c r="AW1101" i="1"/>
  <c r="AW1675" i="1"/>
  <c r="AW1357" i="1"/>
  <c r="AW1641" i="1"/>
  <c r="AW1520" i="1"/>
  <c r="AW392" i="1"/>
  <c r="AW1613" i="1"/>
  <c r="AW1344" i="1"/>
  <c r="AW1484" i="1"/>
  <c r="AW1470" i="1"/>
  <c r="AW1556" i="1"/>
  <c r="AW960" i="1"/>
  <c r="AW1702" i="1"/>
  <c r="AW1226" i="1"/>
  <c r="AW350" i="1"/>
  <c r="AW994" i="1"/>
  <c r="AW1041" i="1"/>
  <c r="AW875" i="1"/>
  <c r="AW413" i="1"/>
  <c r="AW607" i="1"/>
  <c r="AW754" i="1"/>
  <c r="AW1559" i="1"/>
  <c r="AW1643" i="1"/>
  <c r="AW1129" i="1"/>
  <c r="AW1217" i="1"/>
  <c r="AW425" i="1"/>
  <c r="AW1753" i="1"/>
  <c r="AW198" i="1"/>
  <c r="AW1254" i="1"/>
  <c r="AW1530" i="1"/>
  <c r="AW1578" i="1"/>
  <c r="AW360" i="1"/>
  <c r="AW1215" i="1"/>
  <c r="AW793" i="1"/>
  <c r="AW782" i="1"/>
  <c r="AW592" i="1"/>
  <c r="AW924" i="1"/>
  <c r="AW464" i="1"/>
  <c r="AW974" i="1"/>
  <c r="AW889" i="1"/>
  <c r="AW728" i="1"/>
  <c r="AW1567" i="1"/>
  <c r="AW441" i="1"/>
  <c r="AW170" i="1"/>
  <c r="AW905" i="1"/>
  <c r="AW1331" i="1"/>
  <c r="AW1407" i="1"/>
  <c r="AW633" i="1"/>
  <c r="AW1506" i="1"/>
  <c r="AW1429" i="1"/>
  <c r="AW496" i="1"/>
  <c r="AW1586" i="1"/>
  <c r="AW334" i="1"/>
  <c r="AW1029" i="1"/>
  <c r="AW472" i="1"/>
  <c r="AW845" i="1"/>
  <c r="AW636" i="1"/>
  <c r="AW1462" i="1"/>
  <c r="AW513" i="1"/>
  <c r="AW1206" i="1"/>
  <c r="AW775" i="1"/>
  <c r="AW239" i="1"/>
  <c r="AW864" i="1"/>
  <c r="AW1337" i="1"/>
  <c r="AW1394" i="1"/>
  <c r="AW1130" i="1"/>
  <c r="AW1800" i="1"/>
  <c r="AW581" i="1"/>
  <c r="AW1360" i="1"/>
  <c r="AW935" i="1"/>
  <c r="AW1070" i="1"/>
  <c r="AW1489" i="1"/>
  <c r="AW649" i="1"/>
  <c r="AW1088" i="1"/>
  <c r="AW1540" i="1"/>
  <c r="AW1529" i="1"/>
  <c r="AW1019" i="1"/>
  <c r="AW1465" i="1"/>
  <c r="AW747" i="1"/>
  <c r="AW1468" i="1"/>
  <c r="AW624" i="1"/>
  <c r="AW1574" i="1"/>
  <c r="AW253" i="1"/>
  <c r="AW377" i="1"/>
  <c r="AW1176" i="1"/>
  <c r="AW773" i="1"/>
  <c r="AW1279" i="1"/>
  <c r="AW1478" i="1"/>
  <c r="AW1190" i="1"/>
  <c r="AW850" i="1"/>
  <c r="AW1761" i="1"/>
  <c r="AW1507" i="1"/>
  <c r="AW1066" i="1"/>
  <c r="AW1023" i="1"/>
  <c r="AW155" i="1"/>
  <c r="AW1632" i="1"/>
  <c r="AW1062" i="1"/>
  <c r="AW1629" i="1"/>
  <c r="AW1496" i="1"/>
  <c r="AW1547" i="1"/>
  <c r="AW1144" i="1"/>
  <c r="AW1194" i="1"/>
  <c r="AW667" i="1"/>
  <c r="AW909" i="1"/>
  <c r="AW269" i="1"/>
  <c r="AW706" i="1"/>
  <c r="AW440" i="1"/>
  <c r="AW149" i="1"/>
  <c r="AW146" i="1"/>
  <c r="AW1410" i="1"/>
  <c r="AW542" i="1"/>
  <c r="AW1306" i="1"/>
  <c r="AW1607" i="1"/>
  <c r="AW501" i="1"/>
  <c r="AW401" i="1"/>
  <c r="AW1802" i="1"/>
  <c r="AW1514" i="1"/>
  <c r="AW1399" i="1"/>
  <c r="AW1289" i="1"/>
  <c r="AW456" i="1"/>
  <c r="AW466" i="1"/>
  <c r="AW840" i="1"/>
  <c r="AW681" i="1"/>
  <c r="AW843" i="1"/>
  <c r="AW1307" i="1"/>
  <c r="AW656" i="1"/>
  <c r="AW888" i="1"/>
  <c r="AW1388" i="1"/>
  <c r="AW1402" i="1"/>
  <c r="AW1359" i="1"/>
  <c r="AW504" i="1"/>
  <c r="AW1797" i="1"/>
  <c r="AW871" i="1"/>
  <c r="AW297" i="1"/>
  <c r="AW887" i="1"/>
  <c r="AW1053" i="1"/>
  <c r="AW1183" i="1"/>
  <c r="AW1158" i="1"/>
  <c r="AW556" i="1"/>
  <c r="AW1505" i="1"/>
  <c r="AW615" i="1"/>
  <c r="AW1786" i="1"/>
  <c r="AW1795" i="1"/>
  <c r="AW698" i="1"/>
  <c r="AW1568" i="1"/>
  <c r="AW1092" i="1"/>
  <c r="AW1773" i="1"/>
  <c r="AW998" i="1"/>
  <c r="AW449" i="1"/>
  <c r="AW474" i="1"/>
  <c r="AW246" i="1"/>
  <c r="AW382" i="1"/>
  <c r="AW305" i="1"/>
  <c r="AW514" i="1"/>
  <c r="AW1084" i="1"/>
  <c r="AW937" i="1"/>
  <c r="AW1052" i="1"/>
  <c r="AW700" i="1"/>
  <c r="AW1433" i="1"/>
  <c r="AW1189" i="1"/>
  <c r="AW1501" i="1"/>
  <c r="AW590" i="1"/>
  <c r="AW733" i="1"/>
  <c r="AW1390" i="1"/>
  <c r="AW1259" i="1"/>
  <c r="AW973" i="1"/>
  <c r="AW707" i="1"/>
  <c r="AW659" i="1"/>
  <c r="AW580" i="1"/>
  <c r="AW511" i="1"/>
  <c r="AW1250" i="1"/>
  <c r="AW897" i="1"/>
  <c r="AW1446" i="1"/>
  <c r="AW1246" i="1"/>
  <c r="AW250" i="1"/>
  <c r="AW1232" i="1"/>
  <c r="AW1392" i="1"/>
  <c r="AW1763" i="1"/>
  <c r="AW1270" i="1"/>
  <c r="AW951" i="1"/>
  <c r="AW1294" i="1"/>
  <c r="AW1485" i="1"/>
  <c r="AW971" i="1"/>
  <c r="AW1444" i="1"/>
  <c r="AW1214" i="1"/>
  <c r="AW1440" i="1"/>
  <c r="AW1716" i="1"/>
  <c r="AW1542" i="1"/>
  <c r="AW1777" i="1"/>
  <c r="AW942" i="1"/>
  <c r="AW1640" i="1"/>
  <c r="AW1034" i="1"/>
  <c r="AW1074" i="1"/>
  <c r="AW1714" i="1"/>
  <c r="AW1739" i="1"/>
  <c r="AW518" i="1"/>
  <c r="AW981" i="1"/>
  <c r="AW1049" i="1"/>
  <c r="AW1537" i="1"/>
  <c r="AW1267" i="1"/>
  <c r="AW1137" i="1"/>
  <c r="AW677" i="1"/>
  <c r="AW550" i="1"/>
  <c r="AW549" i="1"/>
  <c r="AW1387" i="1"/>
  <c r="AW867" i="1"/>
  <c r="AW720" i="1"/>
  <c r="AW1785" i="1"/>
  <c r="AW1233" i="1"/>
  <c r="AW351" i="1"/>
  <c r="AW785" i="1"/>
  <c r="AW1222" i="1"/>
  <c r="AW1590" i="1"/>
  <c r="AW1378" i="1"/>
  <c r="AW1679" i="1"/>
  <c r="AW510" i="1"/>
  <c r="AW1436" i="1"/>
  <c r="AW1509" i="1"/>
  <c r="AW543" i="1"/>
  <c r="AW1043" i="1"/>
  <c r="AW879" i="1"/>
  <c r="AW1072" i="1"/>
  <c r="AW1146" i="1"/>
  <c r="AW1671" i="1"/>
  <c r="AW1648" i="1"/>
  <c r="AW1718" i="1"/>
  <c r="AW697" i="1"/>
  <c r="AW1293" i="1"/>
  <c r="AW1193" i="1"/>
  <c r="AW1264" i="1"/>
  <c r="AW420" i="1"/>
  <c r="AW1350" i="1"/>
  <c r="AW213" i="1"/>
  <c r="AW264" i="1"/>
  <c r="AW217" i="1"/>
  <c r="AW245" i="1"/>
  <c r="AW779" i="1"/>
  <c r="AW226" i="1"/>
  <c r="AW1333" i="1"/>
  <c r="AW329" i="1"/>
  <c r="AW1439" i="1"/>
  <c r="AW996" i="1"/>
  <c r="AW811" i="1"/>
  <c r="AW1201" i="1"/>
  <c r="AW230" i="1"/>
  <c r="AW465" i="1"/>
  <c r="AW1727" i="1"/>
  <c r="AW1794" i="1"/>
  <c r="AW1451" i="1"/>
  <c r="AW1198" i="1"/>
  <c r="AW1528" i="1"/>
  <c r="AW162" i="1"/>
  <c r="AW187" i="1"/>
  <c r="AW1454" i="1"/>
  <c r="AW1405" i="1"/>
  <c r="AW1177" i="1"/>
  <c r="AW687" i="1"/>
  <c r="AW647" i="1"/>
  <c r="AW1639" i="1"/>
  <c r="AW1420" i="1"/>
  <c r="AW818" i="1"/>
  <c r="AW1211" i="1"/>
  <c r="AW502" i="1"/>
  <c r="AW1719" i="1"/>
  <c r="AW1452" i="1"/>
  <c r="AW1145" i="1"/>
  <c r="AW600" i="1"/>
  <c r="AW701" i="1"/>
  <c r="AW918" i="1"/>
  <c r="AW1353" i="1"/>
  <c r="AW1186" i="1"/>
  <c r="AW1676" i="1"/>
  <c r="AW931" i="1"/>
  <c r="AW559" i="1"/>
  <c r="AW1125" i="1"/>
  <c r="AW1412" i="1"/>
  <c r="AW359" i="1"/>
  <c r="AW244" i="1"/>
  <c r="AW1619" i="1"/>
  <c r="AW1677" i="1"/>
  <c r="AW1376" i="1"/>
  <c r="AW1425" i="1"/>
  <c r="AW746" i="1"/>
  <c r="AW765" i="1"/>
  <c r="AW375" i="1"/>
  <c r="AW1666" i="1"/>
  <c r="AW1195" i="1"/>
  <c r="AW1274" i="1"/>
  <c r="AW481" i="1"/>
  <c r="AW1288" i="1"/>
  <c r="AW1164" i="1"/>
  <c r="AW1308" i="1"/>
  <c r="AW1582" i="1"/>
  <c r="AW371" i="1"/>
  <c r="AW997" i="1"/>
  <c r="AW1437" i="1"/>
  <c r="AW1369" i="1"/>
  <c r="AW1610" i="1"/>
  <c r="AW1398" i="1"/>
  <c r="AW452" i="1"/>
  <c r="AW1271" i="1"/>
  <c r="AW1303" i="1"/>
  <c r="AW355" i="1"/>
  <c r="AW1438" i="1"/>
  <c r="AW457" i="1"/>
  <c r="AW366" i="1"/>
  <c r="AW729" i="1"/>
  <c r="AW1352" i="1"/>
  <c r="AW1005" i="1"/>
  <c r="AW1474" i="1"/>
  <c r="AW1760" i="1"/>
  <c r="AW1150" i="1"/>
  <c r="AW628" i="1"/>
  <c r="AW1628" i="1"/>
  <c r="AW1724" i="1"/>
  <c r="AW666" i="1"/>
  <c r="AW150" i="1"/>
  <c r="AW1565" i="1"/>
  <c r="AW934" i="1"/>
  <c r="AW1281" i="1"/>
  <c r="AW1532" i="1"/>
  <c r="AW730" i="1"/>
  <c r="AW1269" i="1"/>
  <c r="AW1575" i="1"/>
  <c r="AW180" i="1"/>
  <c r="AW1037" i="1"/>
  <c r="AW477" i="1"/>
  <c r="AW1626" i="1"/>
  <c r="AW1569" i="1"/>
  <c r="AW1205" i="1"/>
  <c r="AW1083" i="1"/>
  <c r="AW902" i="1"/>
  <c r="AW564" i="1"/>
  <c r="AW1725" i="1"/>
  <c r="AW1584" i="1"/>
  <c r="AW810" i="1"/>
  <c r="AW161" i="1"/>
  <c r="AW726" i="1"/>
  <c r="AW1155" i="1"/>
  <c r="AW834" i="1"/>
  <c r="AW1587" i="1"/>
  <c r="AW739" i="1"/>
  <c r="AW536" i="1"/>
  <c r="AW1616" i="1"/>
  <c r="AW1600" i="1"/>
  <c r="AW1165" i="1"/>
  <c r="AW1354" i="1"/>
  <c r="AW1161" i="1"/>
  <c r="AW855" i="1"/>
  <c r="AW1562" i="1"/>
  <c r="AW660" i="1"/>
  <c r="AW273" i="1"/>
  <c r="AW1747" i="1"/>
  <c r="AW1167" i="1"/>
  <c r="AW428" i="1"/>
  <c r="AW394" i="1"/>
  <c r="AW612" i="1"/>
  <c r="AW1713" i="1"/>
  <c r="AW717" i="1"/>
  <c r="AW1128" i="1"/>
  <c r="AW1202" i="1"/>
  <c r="AW1099" i="1"/>
  <c r="AW1260" i="1"/>
  <c r="AW839" i="1"/>
  <c r="AW1395" i="1"/>
  <c r="AW1123" i="1"/>
  <c r="AW489" i="1"/>
  <c r="AW1160" i="1"/>
  <c r="AW1235" i="1"/>
  <c r="AW1700" i="1"/>
  <c r="AW433" i="1"/>
  <c r="AW509" i="1"/>
  <c r="AW1755" i="1"/>
  <c r="AW1653" i="1"/>
  <c r="AW992" i="1"/>
  <c r="AW1228" i="1"/>
  <c r="AW1511" i="1"/>
  <c r="AW1121" i="1"/>
  <c r="AW1247" i="1"/>
  <c r="AW1534" i="1"/>
  <c r="AW658" i="1"/>
  <c r="AW629" i="1"/>
  <c r="AW969" i="1"/>
  <c r="AW579" i="1"/>
  <c r="AW1397" i="1"/>
  <c r="AW229" i="1"/>
  <c r="AW1339" i="1"/>
  <c r="AW1756" i="1"/>
  <c r="AW1579" i="1"/>
  <c r="AW674" i="1"/>
  <c r="AW1363" i="1"/>
  <c r="AW494" i="1"/>
  <c r="AW1525" i="1"/>
  <c r="AW1003" i="1"/>
  <c r="AW339" i="1"/>
  <c r="AW740" i="1"/>
  <c r="AW1696" i="1"/>
  <c r="AW1457" i="1"/>
  <c r="AW1355" i="1"/>
  <c r="AW1035" i="1"/>
  <c r="AW1284" i="1"/>
  <c r="AW1730" i="1"/>
  <c r="AW1518" i="1"/>
  <c r="AW605" i="1"/>
  <c r="AW324" i="1"/>
  <c r="AW1152" i="1"/>
  <c r="AW192" i="1"/>
  <c r="AW1277" i="1"/>
  <c r="AW393" i="1"/>
  <c r="AW620" i="1"/>
  <c r="AW1432" i="1"/>
  <c r="AW328" i="1"/>
  <c r="AW315" i="1"/>
  <c r="AW826" i="1"/>
  <c r="AW1674" i="1"/>
  <c r="AW1448" i="1"/>
  <c r="AW1757" i="1"/>
  <c r="AW1460" i="1"/>
  <c r="AW1599" i="1"/>
  <c r="AW820" i="1"/>
  <c r="AW638" i="1"/>
  <c r="AW1216" i="1"/>
  <c r="AW680" i="1"/>
  <c r="AW478" i="1"/>
  <c r="AW1544" i="1"/>
  <c r="AW1759" i="1"/>
  <c r="AW933" i="1"/>
  <c r="AW1554" i="1"/>
  <c r="AW1650" i="1"/>
  <c r="AW1503" i="1"/>
  <c r="AW216" i="1"/>
  <c r="AW191" i="1"/>
  <c r="AW206" i="1"/>
  <c r="AW1476" i="1"/>
  <c r="AW895" i="1"/>
  <c r="AW1187" i="1"/>
  <c r="AW143" i="1"/>
  <c r="AW169" i="1"/>
  <c r="AW1430" i="1"/>
  <c r="AW1245" i="1"/>
  <c r="AW798" i="1"/>
  <c r="AW356" i="1"/>
  <c r="AW385" i="1"/>
  <c r="AW248" i="1"/>
  <c r="AW916" i="1"/>
  <c r="AW574" i="1"/>
  <c r="AW1374" i="1"/>
  <c r="AW1224" i="1"/>
  <c r="AW404" i="1"/>
  <c r="AW718" i="1"/>
  <c r="AW1196" i="1"/>
  <c r="AW1780" i="1"/>
  <c r="AW1290" i="1"/>
  <c r="AW1681" i="1"/>
  <c r="AW1748" i="1"/>
  <c r="AW1707" i="1"/>
  <c r="AW158" i="1"/>
  <c r="AW282" i="1"/>
  <c r="AW962" i="1"/>
  <c r="AW632" i="1"/>
  <c r="AW484" i="1"/>
  <c r="AW1601" i="1"/>
  <c r="AW251" i="1"/>
  <c r="AW609" i="1"/>
  <c r="AW561" i="1"/>
  <c r="AW228" i="1"/>
  <c r="AW286" i="1"/>
  <c r="AW437" i="1"/>
  <c r="AW1624" i="1"/>
  <c r="AW630" i="1"/>
  <c r="AW943" i="1"/>
  <c r="AW1708" i="1"/>
  <c r="AW650" i="1"/>
  <c r="AW1093" i="1"/>
  <c r="AW892" i="1"/>
  <c r="AW1482" i="1"/>
  <c r="AW1589" i="1"/>
  <c r="AW173" i="1"/>
  <c r="AW438" i="1"/>
  <c r="AW849" i="1"/>
  <c r="AW283" i="1"/>
  <c r="AW1349" i="1"/>
  <c r="AW671" i="1"/>
  <c r="AW1406" i="1"/>
  <c r="AW1208" i="1"/>
  <c r="AW506" i="1"/>
  <c r="AW1292" i="1"/>
  <c r="AW258" i="1"/>
  <c r="AW904" i="1"/>
  <c r="AW1173" i="1"/>
  <c r="AW1142" i="1"/>
  <c r="AW1441" i="1"/>
  <c r="AW906" i="1"/>
  <c r="AW480" i="1"/>
  <c r="AW1126" i="1"/>
  <c r="AW1199" i="1"/>
  <c r="AW1431" i="1"/>
  <c r="AW710" i="1"/>
  <c r="AW572" i="1"/>
  <c r="AW1102" i="1"/>
  <c r="AW1570" i="1"/>
  <c r="AW625" i="1"/>
  <c r="AW1689" i="1"/>
  <c r="AW1234" i="1"/>
  <c r="AW925" i="1"/>
  <c r="AW544" i="1"/>
  <c r="AW803" i="1"/>
  <c r="AW1774" i="1"/>
  <c r="AW284" i="1"/>
  <c r="AW637" i="1"/>
  <c r="AW539" i="1"/>
  <c r="AW1729" i="1"/>
  <c r="AW1001" i="1"/>
  <c r="AW1408" i="1"/>
  <c r="AW144" i="1"/>
  <c r="AW980" i="1"/>
  <c r="AW823" i="1"/>
  <c r="AW166" i="1"/>
  <c r="AW801" i="1"/>
  <c r="AW769" i="1"/>
  <c r="AW1585" i="1"/>
  <c r="AW835" i="1"/>
  <c r="AW672" i="1"/>
  <c r="AW1656" i="1"/>
  <c r="AW662" i="1"/>
  <c r="AW1644" i="1"/>
  <c r="AW387" i="1"/>
  <c r="AW1301" i="1"/>
  <c r="AW1466" i="1"/>
  <c r="AW1473" i="1"/>
  <c r="AW907" i="1"/>
  <c r="AW789" i="1"/>
  <c r="AW1188" i="1"/>
  <c r="AW597" i="1"/>
  <c r="AW977" i="1"/>
  <c r="AW1541" i="1"/>
  <c r="AW421" i="1"/>
  <c r="AW292" i="1"/>
  <c r="AW783" i="1"/>
  <c r="AW946" i="1"/>
  <c r="AW1421" i="1"/>
  <c r="AW844" i="1"/>
  <c r="AW343" i="1"/>
  <c r="AW1550" i="1"/>
  <c r="AW1112" i="1"/>
  <c r="AW462" i="1"/>
  <c r="AW1243" i="1"/>
  <c r="AW1263" i="1"/>
  <c r="AW1310" i="1"/>
  <c r="AW1751" i="1"/>
  <c r="AW1225" i="1"/>
  <c r="AW616" i="1"/>
  <c r="AW395" i="1"/>
  <c r="AW1491" i="1"/>
  <c r="AW790" i="1"/>
  <c r="AW1401" i="1"/>
  <c r="AW317" i="1"/>
  <c r="AW1291" i="1"/>
  <c r="AW1495" i="1"/>
  <c r="AW1680" i="1"/>
  <c r="AW331" i="1"/>
  <c r="AW926" i="1"/>
  <c r="AW1030" i="1"/>
  <c r="AW1094" i="1"/>
  <c r="AW427" i="1"/>
  <c r="AW1517" i="1"/>
  <c r="AW617" i="1"/>
  <c r="AW1526" i="1"/>
  <c r="AW1114" i="1"/>
  <c r="AW836" i="1"/>
  <c r="AW1265" i="1"/>
  <c r="AW471" i="1"/>
  <c r="AW277" i="1"/>
  <c r="AW1341" i="1"/>
  <c r="AW1630" i="1"/>
  <c r="AW233" i="1"/>
  <c r="AW332" i="1"/>
  <c r="AW342" i="1"/>
  <c r="AW1168" i="1"/>
  <c r="AW1434" i="1"/>
  <c r="AW813" i="1"/>
  <c r="AW491" i="1"/>
  <c r="AW1069" i="1"/>
  <c r="AW781" i="1"/>
  <c r="AW1662" i="1"/>
  <c r="AW1510" i="1"/>
  <c r="AW197" i="1"/>
  <c r="AW381" i="1"/>
  <c r="AW1717" i="1"/>
  <c r="AW727" i="1"/>
  <c r="AW1745" i="1"/>
  <c r="AW714" i="1"/>
  <c r="AW970" i="1"/>
  <c r="AW1384" i="1"/>
  <c r="AW1262" i="1"/>
  <c r="AW1543" i="1"/>
  <c r="AW1024" i="1"/>
  <c r="AW416" i="1"/>
  <c r="AW1634" i="1"/>
  <c r="AW525" i="1"/>
  <c r="AW406" i="1"/>
  <c r="AW709" i="1"/>
  <c r="AW453" i="1"/>
  <c r="AW367" i="1"/>
  <c r="AW1046" i="1"/>
  <c r="AW673" i="1"/>
  <c r="AW795" i="1"/>
  <c r="AW1022" i="1"/>
  <c r="AW263" i="1"/>
  <c r="AW1036" i="1"/>
  <c r="AW575" i="1"/>
  <c r="AW402" i="1"/>
  <c r="AW1365" i="1"/>
  <c r="AW1332" i="1"/>
  <c r="AW262" i="1"/>
  <c r="AW1636" i="1"/>
  <c r="AW1348" i="1"/>
  <c r="AW1015" i="1"/>
  <c r="AW1552" i="1"/>
  <c r="AW858" i="1"/>
  <c r="AW947" i="1"/>
  <c r="AW487" i="1"/>
  <c r="AW821" i="1"/>
  <c r="AW917" i="1"/>
  <c r="AW1044" i="1"/>
  <c r="AW1551" i="1"/>
  <c r="AW1775" i="1"/>
  <c r="AW827" i="1"/>
  <c r="AW1659" i="1"/>
  <c r="AW179" i="1"/>
  <c r="AW1669" i="1"/>
  <c r="AW1709" i="1"/>
  <c r="AW829" i="1"/>
  <c r="AW788" i="1"/>
  <c r="AW1370" i="1"/>
  <c r="AW199" i="1"/>
  <c r="AW1783" i="1"/>
  <c r="AW940" i="1"/>
  <c r="AW1139" i="1"/>
  <c r="AW565" i="1"/>
  <c r="AW825" i="1"/>
  <c r="AW160" i="1"/>
  <c r="AW1631" i="1"/>
  <c r="AW872" i="1"/>
  <c r="AW1324" i="1"/>
  <c r="AW1210" i="1"/>
  <c r="AW281" i="1"/>
  <c r="AW1598" i="1"/>
  <c r="AW552" i="1"/>
  <c r="AW862" i="1"/>
  <c r="AW1706" i="1"/>
  <c r="AW873" i="1"/>
  <c r="AW1312" i="1"/>
  <c r="AW989" i="1"/>
  <c r="AW571" i="1"/>
  <c r="AW832" i="1"/>
  <c r="AW1085" i="1"/>
  <c r="AW1273" i="1"/>
  <c r="AW1400" i="1"/>
  <c r="AW959" i="1"/>
  <c r="AW1157" i="1"/>
  <c r="AW809" i="1"/>
  <c r="AW417" i="1"/>
  <c r="AW1456" i="1"/>
  <c r="AW1687" i="1"/>
  <c r="AW759" i="1"/>
  <c r="AW445" i="1"/>
  <c r="AW147" i="1"/>
  <c r="AW771" i="1"/>
  <c r="AW978" i="1"/>
  <c r="AW1513" i="1"/>
  <c r="AW1118" i="1"/>
  <c r="AW1180" i="1"/>
  <c r="AW1361" i="1"/>
  <c r="AW224" i="1"/>
  <c r="AW1422" i="1"/>
  <c r="AW1063" i="1"/>
  <c r="AW1143" i="1"/>
  <c r="AW330" i="1"/>
  <c r="AW488" i="1"/>
  <c r="AW738" i="1"/>
  <c r="AW1423" i="1"/>
  <c r="AW1319" i="1"/>
  <c r="AW1487" i="1"/>
  <c r="AW1266" i="1"/>
  <c r="AW911" i="1"/>
  <c r="AW1064" i="1"/>
  <c r="AW1131" i="1"/>
  <c r="AW1758" i="1"/>
  <c r="AW517" i="1"/>
  <c r="AW869" i="1"/>
  <c r="AW495" i="1"/>
  <c r="AW524" i="1"/>
  <c r="AW1156" i="1"/>
  <c r="AW993" i="1"/>
  <c r="AW1504" i="1"/>
  <c r="AW1737" i="1"/>
  <c r="AW443" i="1"/>
  <c r="AW1141" i="1"/>
  <c r="AW1455" i="1"/>
  <c r="AW679" i="1"/>
  <c r="AW920" i="1"/>
  <c r="AW1698" i="1"/>
  <c r="AW948" i="1"/>
  <c r="AW555" i="1"/>
  <c r="AW188" i="1"/>
  <c r="AW1798" i="1"/>
  <c r="AW214" i="1"/>
  <c r="AW952" i="1"/>
  <c r="AW1711" i="1"/>
  <c r="AW1685" i="1"/>
  <c r="AW1347" i="1"/>
  <c r="AW1089" i="1"/>
  <c r="AW231" i="1"/>
  <c r="AW1672" i="1"/>
  <c r="AW1080" i="1"/>
  <c r="AW1469" i="1"/>
  <c r="AW1096" i="1"/>
  <c r="AW407" i="1"/>
  <c r="AW1734" i="1"/>
  <c r="AW380" i="1"/>
  <c r="AW454" i="1"/>
  <c r="AW1483" i="1"/>
  <c r="AW492" i="1"/>
  <c r="AW260" i="1"/>
  <c r="AW241" i="1"/>
  <c r="AW699" i="1"/>
  <c r="AW1652" i="1"/>
  <c r="AW1050" i="1"/>
  <c r="AW1413" i="1"/>
  <c r="AW663" i="1"/>
  <c r="AW1665" i="1"/>
  <c r="AW792" i="1"/>
  <c r="AW588" i="1"/>
  <c r="AW1322" i="1"/>
  <c r="AW1682" i="1"/>
  <c r="AW311" i="1"/>
  <c r="AW534" i="1"/>
  <c r="AW429" i="1"/>
  <c r="AW237" i="1"/>
  <c r="AW1318" i="1"/>
  <c r="AW560" i="1"/>
  <c r="AW479" i="1"/>
  <c r="AW1251" i="1"/>
  <c r="AW713" i="1"/>
  <c r="AW805" i="1"/>
  <c r="AW1285" i="1"/>
  <c r="AW1699" i="1"/>
  <c r="AW833" i="1"/>
  <c r="AW483" i="1"/>
  <c r="AW1031" i="1"/>
  <c r="AW235" i="1"/>
  <c r="AW1278" i="1"/>
  <c r="AW1490" i="1"/>
  <c r="AW1591" i="1"/>
  <c r="AW210" i="1"/>
  <c r="AW757" i="1"/>
  <c r="AW1327" i="1"/>
  <c r="AW1704" i="1"/>
  <c r="AW1127" i="1"/>
  <c r="AW1772" i="1"/>
  <c r="AW990" i="1"/>
  <c r="AW1115" i="1"/>
  <c r="AW1249" i="1"/>
  <c r="AW1516" i="1"/>
  <c r="AW1693" i="1"/>
  <c r="AW1221" i="1"/>
  <c r="AW1521" i="1"/>
  <c r="AW689" i="1"/>
  <c r="AW870" i="1"/>
  <c r="AW1728" i="1"/>
  <c r="AW828" i="1"/>
  <c r="AW1426" i="1"/>
  <c r="AW1744" i="1"/>
  <c r="AW523" i="1"/>
  <c r="AW1391" i="1"/>
  <c r="AW1555" i="1"/>
  <c r="AW1548" i="1"/>
  <c r="AW1789" i="1"/>
  <c r="AW1742" i="1"/>
  <c r="AW1299" i="1"/>
  <c r="AW721" i="1"/>
  <c r="AW866" i="1"/>
  <c r="AW1428" i="1"/>
  <c r="AW408" i="1"/>
  <c r="AW1536" i="1"/>
  <c r="AW641" i="1"/>
  <c r="AW703" i="1"/>
  <c r="AW1091" i="1"/>
  <c r="AW1098" i="1"/>
  <c r="AW419" i="1"/>
  <c r="AW1633" i="1"/>
  <c r="AW610" i="1"/>
  <c r="AW1498" i="1"/>
  <c r="AW323" i="1"/>
  <c r="AW347" i="1"/>
  <c r="AW913" i="1"/>
  <c r="AW1654" i="1"/>
  <c r="AW1079" i="1"/>
  <c r="AW266" i="1"/>
  <c r="AW1539" i="1"/>
  <c r="AW1241" i="1"/>
  <c r="AW1688" i="1"/>
  <c r="AW1011" i="1"/>
  <c r="AW346" i="1"/>
  <c r="AW1382" i="1"/>
  <c r="AW1140" i="1"/>
  <c r="AW522" i="1"/>
  <c r="AW1499" i="1"/>
  <c r="AW800" i="1"/>
  <c r="AW238" i="1"/>
  <c r="AW1182" i="1"/>
  <c r="AW303" i="1"/>
  <c r="AW767" i="1"/>
  <c r="AW1181" i="1"/>
  <c r="AW467" i="1"/>
  <c r="AW1740" i="1"/>
  <c r="AW1010" i="1"/>
  <c r="AW1683" i="1"/>
  <c r="AW1159" i="1"/>
  <c r="AW165" i="1"/>
  <c r="AW222" i="1"/>
  <c r="AW1038" i="1"/>
  <c r="AW669" i="1"/>
  <c r="AW1770" i="1"/>
  <c r="AW405" i="1"/>
  <c r="AW1109" i="1"/>
  <c r="AW208" i="1"/>
  <c r="AW1623" i="1"/>
  <c r="AW1172" i="1"/>
  <c r="AW903" i="1"/>
  <c r="AW295" i="1"/>
  <c r="AW247" i="1"/>
  <c r="AW723" i="1"/>
  <c r="AW1326" i="1"/>
  <c r="AW415" i="1"/>
  <c r="AW1735" i="1"/>
  <c r="AW955" i="1"/>
  <c r="AW1184" i="1"/>
  <c r="AW319" i="1"/>
  <c r="AW352" i="1"/>
  <c r="AW1204" i="1"/>
  <c r="AW876" i="1"/>
  <c r="AW595" i="1"/>
  <c r="AW1334" i="1"/>
  <c r="AW878" i="1"/>
  <c r="AW202" i="1"/>
  <c r="AW780" i="1"/>
  <c r="AW1252" i="1"/>
  <c r="AW1738" i="1"/>
  <c r="AW475" i="1"/>
  <c r="AW1572" i="1"/>
  <c r="AW313" i="1"/>
  <c r="AW1416" i="1"/>
  <c r="AW794" i="1"/>
  <c r="AW1779" i="1"/>
  <c r="AW1321" i="1"/>
  <c r="AW1335" i="1"/>
  <c r="AW1686" i="1"/>
  <c r="AW570" i="1"/>
  <c r="AW1364" i="1"/>
  <c r="AW1305" i="1"/>
  <c r="AW586" i="1"/>
  <c r="AW778" i="1"/>
  <c r="AW545" i="1"/>
  <c r="AW1362" i="1"/>
  <c r="AW584" i="1"/>
  <c r="AW815" i="1"/>
  <c r="AW1546" i="1"/>
  <c r="AW979" i="1"/>
  <c r="AW1492" i="1"/>
  <c r="AW891" i="1"/>
  <c r="AW1663" i="1"/>
  <c r="AW1040" i="1"/>
  <c r="AW1163" i="1"/>
  <c r="AW725" i="1"/>
  <c r="AW252" i="1"/>
  <c r="AW1132" i="1"/>
  <c r="AW763" i="1"/>
  <c r="AW582" i="1"/>
  <c r="AW1560" i="1"/>
  <c r="AW853" i="1"/>
  <c r="AW837" i="1"/>
  <c r="AW520" i="1"/>
  <c r="AW1185" i="1"/>
  <c r="AW1622" i="1"/>
  <c r="AW1764" i="1"/>
  <c r="AW623" i="1"/>
  <c r="AW1564" i="1"/>
  <c r="AW1743" i="1"/>
  <c r="AW734" i="1"/>
  <c r="AW294" i="1"/>
  <c r="AW1618" i="1"/>
  <c r="AW1697" i="1"/>
  <c r="AW470" i="1"/>
  <c r="AW1328" i="1"/>
  <c r="AW218" i="1"/>
  <c r="AW642" i="1"/>
  <c r="AW1692" i="1"/>
  <c r="AW1209" i="1"/>
  <c r="AW774" i="1"/>
  <c r="AW1592" i="1"/>
  <c r="AW1533" i="1"/>
  <c r="AW568" i="1"/>
  <c r="AW1726" i="1"/>
  <c r="AW1788" i="1"/>
  <c r="AW1179" i="1"/>
  <c r="AW302" i="1"/>
  <c r="AW1545" i="1"/>
  <c r="AW1557" i="1"/>
  <c r="AW890" i="1"/>
  <c r="AW1705" i="1"/>
  <c r="AW1776" i="1"/>
  <c r="AW741" i="1"/>
  <c r="AW196" i="1"/>
  <c r="AW664" i="1"/>
  <c r="AW1581" i="1"/>
  <c r="AW184" i="1"/>
  <c r="AW372" i="1"/>
  <c r="AW1100" i="1"/>
  <c r="AW411" i="1"/>
  <c r="AW183" i="1"/>
  <c r="AW1502" i="1"/>
  <c r="AW1223" i="1"/>
  <c r="AW1314" i="1"/>
  <c r="AW503" i="1"/>
  <c r="AW1297" i="1"/>
  <c r="AW796" i="1"/>
  <c r="AW982" i="1"/>
  <c r="AW704" i="1"/>
  <c r="AW516" i="1"/>
  <c r="AW1255" i="1"/>
  <c r="AW1218" i="1"/>
  <c r="AW941" i="1"/>
  <c r="AW1253" i="1"/>
  <c r="AW1625" i="1"/>
  <c r="AW1009" i="1"/>
  <c r="AW678" i="1"/>
  <c r="AW212" i="1"/>
  <c r="AW434" i="1"/>
  <c r="AW386" i="1"/>
  <c r="AW760" i="1"/>
  <c r="AW567" i="1"/>
  <c r="AW1107" i="1"/>
  <c r="AW376" i="1"/>
  <c r="AW1012" i="1"/>
  <c r="AW1219" i="1"/>
  <c r="AW1200" i="1"/>
  <c r="AW596" i="1"/>
  <c r="AW1065" i="1"/>
  <c r="AW587" i="1"/>
  <c r="AW824" i="1"/>
  <c r="AW1174" i="1"/>
  <c r="AW1655" i="1"/>
  <c r="AW1018" i="1"/>
  <c r="AW690" i="1"/>
  <c r="AW1752" i="1"/>
  <c r="AW1479" i="1"/>
  <c r="AW354" i="1"/>
  <c r="AW1409" i="1"/>
  <c r="AW541" i="1"/>
  <c r="AW175" i="1"/>
  <c r="AW593" i="1"/>
  <c r="AW1445" i="1"/>
  <c r="AW521" i="1"/>
  <c r="AW787" i="1"/>
  <c r="AW665" i="1"/>
  <c r="AW1512" i="1"/>
  <c r="AW621" i="1"/>
  <c r="AW991" i="1"/>
  <c r="AW1351" i="1"/>
  <c r="AW1000" i="1"/>
  <c r="AW1077" i="1"/>
  <c r="AW772" i="1"/>
  <c r="AW507" i="1"/>
  <c r="AW860" i="1"/>
  <c r="AW655" i="1"/>
  <c r="AW424" i="1"/>
  <c r="AW899" i="1"/>
  <c r="AW172" i="1"/>
  <c r="AW176" i="1"/>
  <c r="AW527" i="1"/>
  <c r="AW737" i="1"/>
  <c r="AW975" i="1"/>
  <c r="AW362" i="1"/>
  <c r="AW786" i="1"/>
  <c r="AW557" i="1"/>
  <c r="AW476" i="1"/>
  <c r="AW389" i="1"/>
  <c r="AW1242" i="1"/>
  <c r="AW999" i="1"/>
  <c r="AW563" i="1"/>
  <c r="AW1471" i="1"/>
  <c r="AW608" i="1"/>
  <c r="AW1791" i="1"/>
  <c r="AW691" i="1"/>
  <c r="AW1104" i="1"/>
  <c r="AW220" i="1"/>
  <c r="AW1637" i="1"/>
  <c r="AW1283" i="1"/>
  <c r="AW846" i="1"/>
  <c r="AW1442" i="1"/>
  <c r="AW349" i="1"/>
  <c r="AW750" i="1"/>
  <c r="AW945" i="1"/>
  <c r="AW533" i="1"/>
  <c r="AW851" i="1"/>
  <c r="AW1045" i="1"/>
  <c r="AW1561" i="1"/>
  <c r="AW1111" i="1"/>
  <c r="AW391" i="1"/>
  <c r="AW1571" i="1"/>
  <c r="AW275" i="1"/>
  <c r="AW1493" i="1"/>
  <c r="AW1213" i="1"/>
  <c r="AW688" i="1"/>
  <c r="AW1723" i="1"/>
  <c r="AW961" i="1"/>
  <c r="AW1119" i="1"/>
  <c r="AW432" i="1"/>
  <c r="AW611" i="1"/>
  <c r="AW861" i="1"/>
  <c r="AW1345" i="1"/>
  <c r="AW348" i="1"/>
  <c r="AW485" i="1"/>
  <c r="AW683" i="1"/>
  <c r="AW498" i="1"/>
  <c r="AW1325" i="1"/>
  <c r="AW753" i="1"/>
  <c r="AW1732" i="1"/>
  <c r="AW1116" i="1"/>
  <c r="AW705" i="1"/>
  <c r="AW652" i="1"/>
  <c r="AW1604" i="1"/>
  <c r="AW562" i="1"/>
  <c r="AW598" i="1"/>
  <c r="AW159" i="1"/>
  <c r="AW1090" i="1"/>
  <c r="AW296" i="1"/>
  <c r="AW735" i="1"/>
  <c r="AW335" i="1"/>
  <c r="AW972" i="1"/>
  <c r="AW958" i="1"/>
  <c r="AW927" i="1"/>
  <c r="AW1411" i="1"/>
  <c r="AW1488" i="1"/>
  <c r="AW1117" i="1"/>
  <c r="AW578" i="1"/>
  <c r="AW551" i="1"/>
  <c r="AW1113" i="1"/>
  <c r="AW1138" i="1"/>
  <c r="AW458" i="1"/>
  <c r="AW682" i="1"/>
  <c r="AW1694" i="1"/>
  <c r="AW1048" i="1"/>
  <c r="AW265" i="1"/>
  <c r="AW752" i="1"/>
  <c r="AW1103" i="1"/>
  <c r="AW626" i="1"/>
  <c r="AW1191" i="1"/>
  <c r="AW384" i="1"/>
  <c r="AW291" i="1"/>
  <c r="AW808" i="1"/>
  <c r="AW1358" i="1"/>
  <c r="AW345" i="1"/>
  <c r="AW201" i="1"/>
  <c r="AW1275" i="1"/>
  <c r="AW1606" i="1"/>
  <c r="AW1500" i="1"/>
  <c r="AW604" i="1"/>
  <c r="AW1047" i="1"/>
  <c r="AW1691" i="1"/>
  <c r="AW446" i="1"/>
  <c r="AW1017" i="1"/>
  <c r="AW463" i="1"/>
  <c r="AW761" i="1"/>
  <c r="AW203" i="1"/>
  <c r="AW1014" i="1"/>
  <c r="AW804" i="1"/>
  <c r="AW399" i="1"/>
  <c r="AW430" i="1"/>
  <c r="AW1712" i="1"/>
  <c r="AW1032" i="1"/>
  <c r="AW223" i="1"/>
  <c r="AW207" i="1"/>
  <c r="AW712" i="1"/>
  <c r="AW285" i="1"/>
  <c r="AW634" i="1"/>
  <c r="AW1453" i="1"/>
  <c r="AW353" i="1"/>
  <c r="AW1006" i="1"/>
  <c r="AW1367" i="1"/>
  <c r="AW886" i="1"/>
  <c r="AW157" i="1"/>
  <c r="AW512" i="1"/>
  <c r="AW186" i="1"/>
  <c r="AW554" i="1"/>
  <c r="AW308" i="1"/>
  <c r="AW426" i="1"/>
  <c r="AW1615" i="1"/>
  <c r="AW1026" i="1"/>
  <c r="AW151" i="1"/>
  <c r="AW1220" i="1"/>
  <c r="AW378" i="1"/>
  <c r="AW822" i="1"/>
  <c r="AW1678" i="1"/>
  <c r="AW1027" i="1"/>
  <c r="AW1020" i="1"/>
  <c r="AW1538" i="1"/>
  <c r="AW396" i="1"/>
  <c r="AW1379" i="1"/>
  <c r="AW968" i="1"/>
  <c r="AW719" i="1"/>
  <c r="AW1721" i="1"/>
  <c r="AW321" i="1"/>
  <c r="AW1021" i="1"/>
  <c r="AW957" i="1"/>
  <c r="AW1287" i="1"/>
  <c r="AW696" i="1"/>
  <c r="AW901" i="1"/>
  <c r="AW363" i="1"/>
  <c r="AW306" i="1"/>
  <c r="AW936" i="1"/>
  <c r="AW232" i="1"/>
  <c r="AW1381" i="1"/>
  <c r="AW1522" i="1"/>
  <c r="AW668" i="1"/>
  <c r="AW171" i="1"/>
  <c r="AW1082" i="1"/>
  <c r="AW954" i="1"/>
  <c r="AW830" i="1"/>
  <c r="AW657" i="1"/>
  <c r="AW576" i="1"/>
  <c r="AW627" i="1"/>
  <c r="AW1097" i="1"/>
  <c r="AW1110" i="1"/>
  <c r="AW412" i="1"/>
  <c r="AW838" i="1"/>
  <c r="AW1151" i="1"/>
  <c r="AW1695" i="1"/>
  <c r="AW1231" i="1"/>
  <c r="AW325" i="1"/>
  <c r="AW922" i="1"/>
  <c r="AW227" i="1"/>
  <c r="AW148" i="1"/>
  <c r="AW300" i="1"/>
  <c r="AW614" i="1"/>
  <c r="AW1463" i="1"/>
  <c r="AW390" i="1"/>
  <c r="AW856" i="1"/>
  <c r="AW881" i="1"/>
  <c r="AW606" i="1"/>
  <c r="AW1033" i="1"/>
  <c r="AW1603" i="1"/>
  <c r="AW537" i="1"/>
  <c r="AW1067" i="1"/>
  <c r="AW236" i="1"/>
  <c r="AW535" i="1"/>
  <c r="AW1449" i="1"/>
  <c r="AW373" i="1"/>
  <c r="AW1801" i="1"/>
  <c r="AW152" i="1"/>
  <c r="AW1617" i="1"/>
  <c r="AW599" i="1"/>
  <c r="AW341" i="1"/>
  <c r="AW877" i="1"/>
  <c r="AW271" i="1"/>
  <c r="AW1593" i="1"/>
  <c r="AW164" i="1"/>
  <c r="AW777" i="1"/>
  <c r="AW1580" i="1"/>
  <c r="AW1793" i="1"/>
  <c r="AW1754" i="1"/>
  <c r="AW675" i="1"/>
  <c r="AW732" i="1"/>
  <c r="AW921" i="1"/>
  <c r="AW1661" i="1"/>
  <c r="AW1229" i="1"/>
  <c r="AW745" i="1"/>
  <c r="AW841" i="1"/>
  <c r="AW928" i="1"/>
  <c r="AW370" i="1"/>
  <c r="AW1302" i="1"/>
  <c r="AW1147" i="1"/>
  <c r="AW874" i="1"/>
  <c r="AW279" i="1"/>
  <c r="AW988" i="1"/>
  <c r="AW1313" i="1"/>
  <c r="AW930" i="1"/>
  <c r="AW473" i="1"/>
  <c r="AW254" i="1"/>
  <c r="AW538" i="1"/>
  <c r="AW257" i="1"/>
  <c r="AW1086" i="1"/>
  <c r="AW272" i="1"/>
  <c r="AW601" i="1"/>
  <c r="AW435" i="1"/>
  <c r="AW758" i="1"/>
  <c r="AW964" i="1"/>
  <c r="AW1203" i="1"/>
  <c r="AW1576" i="1"/>
  <c r="AW1588" i="1"/>
  <c r="AW1690" i="1"/>
  <c r="AW1366" i="1"/>
  <c r="AW1106" i="1"/>
  <c r="AW1055" i="1"/>
  <c r="AW540" i="1"/>
  <c r="AW914" i="1"/>
  <c r="AW1781" i="1"/>
  <c r="AW289" i="1"/>
  <c r="AW1372" i="1"/>
  <c r="AW204" i="1"/>
  <c r="AW193" i="1"/>
  <c r="AW1059" i="1"/>
  <c r="AW1380" i="1"/>
  <c r="AW976" i="1"/>
  <c r="AW1248" i="1"/>
  <c r="AW635" i="1"/>
  <c r="AW1057" i="1"/>
  <c r="AW368" i="1"/>
  <c r="AW379" i="1"/>
  <c r="AW1609" i="1"/>
  <c r="AW221" i="1"/>
  <c r="AW814" i="1"/>
  <c r="AW995" i="1"/>
  <c r="AW1731" i="1"/>
  <c r="AW1178" i="1"/>
  <c r="AW1042" i="1"/>
  <c r="AW686" i="1"/>
  <c r="AW1787" i="1"/>
  <c r="AW1054" i="1"/>
  <c r="AW460" i="1"/>
  <c r="AW848" i="1"/>
  <c r="AW1002" i="1"/>
  <c r="AW1403" i="1"/>
  <c r="AW987" i="1"/>
  <c r="AW1134" i="1"/>
  <c r="AW1450" i="1"/>
  <c r="AW1524" i="1"/>
  <c r="AW326" i="1"/>
  <c r="AW1343" i="1"/>
  <c r="AW857" i="1"/>
  <c r="AW802" i="1"/>
  <c r="AW448" i="1"/>
  <c r="AW1135" i="1"/>
  <c r="AW1073" i="1"/>
  <c r="AW532" i="1"/>
  <c r="AW1282" i="1"/>
  <c r="AW468" i="1"/>
  <c r="AW493" i="1"/>
  <c r="AW986" i="1"/>
  <c r="AW357" i="1"/>
  <c r="AW1207" i="1"/>
  <c r="AW1124" i="1"/>
  <c r="AW1464" i="1"/>
  <c r="AW966" i="1"/>
  <c r="AW1149" i="1"/>
  <c r="AW181" i="1"/>
  <c r="AW715" i="1"/>
  <c r="AW819" i="1"/>
  <c r="AW316" i="1"/>
  <c r="AW1768" i="1"/>
  <c r="AW1670" i="1"/>
  <c r="AW1645" i="1"/>
  <c r="AW336" i="1"/>
  <c r="AW1746" i="1"/>
  <c r="AW749" i="1"/>
  <c r="AW923" i="1"/>
  <c r="AW469" i="1"/>
  <c r="AW358" i="1"/>
  <c r="AW1597" i="1"/>
  <c r="AW791" i="1"/>
  <c r="AW529" i="1"/>
  <c r="AW645" i="1"/>
  <c r="AW178" i="1"/>
  <c r="AW288" i="1"/>
  <c r="AW742" i="1"/>
  <c r="AW168" i="1"/>
  <c r="AW234" i="1"/>
  <c r="AW1595" i="1"/>
  <c r="AW956" i="1"/>
  <c r="AW670" i="1"/>
  <c r="AW863" i="1"/>
  <c r="AW459" i="1"/>
  <c r="AW1008" i="1"/>
  <c r="AW499" i="1"/>
  <c r="AW799" i="1"/>
  <c r="AW883" i="1"/>
  <c r="AW1120" i="1"/>
  <c r="AW640" i="1"/>
  <c r="AW436" i="1"/>
  <c r="AW1323" i="1"/>
  <c r="AW762" i="1"/>
  <c r="AW932" i="1"/>
  <c r="AW1668" i="1"/>
  <c r="AW327" i="1"/>
  <c r="AW591" i="1"/>
  <c r="AW882" i="1"/>
  <c r="AW1051" i="1"/>
  <c r="AW1799" i="1"/>
  <c r="AW333" i="1"/>
  <c r="AW910" i="1"/>
  <c r="AW694" i="1"/>
  <c r="AW776" i="1"/>
  <c r="AW280" i="1"/>
  <c r="AW1635" i="1"/>
  <c r="AW287" i="1"/>
  <c r="AW422" i="1"/>
  <c r="AW1060" i="1"/>
  <c r="AW983" i="1"/>
  <c r="AW190" i="1"/>
  <c r="AW290" i="1"/>
  <c r="AW309" i="1"/>
  <c r="AW812" i="1"/>
  <c r="AW409" i="1"/>
  <c r="AW1771" i="1"/>
  <c r="AW1058" i="1"/>
  <c r="AT143" i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T400" i="1" s="1"/>
  <c r="AT401" i="1" s="1"/>
  <c r="AT402" i="1" s="1"/>
  <c r="AT403" i="1" s="1"/>
  <c r="AT404" i="1" s="1"/>
  <c r="AT405" i="1" s="1"/>
  <c r="AT406" i="1" s="1"/>
  <c r="AT407" i="1" s="1"/>
  <c r="AT408" i="1" s="1"/>
  <c r="AT409" i="1" s="1"/>
  <c r="AT410" i="1" s="1"/>
  <c r="AT411" i="1" s="1"/>
  <c r="AT412" i="1" s="1"/>
  <c r="AT413" i="1" s="1"/>
  <c r="AT414" i="1" s="1"/>
  <c r="AT415" i="1" s="1"/>
  <c r="AT416" i="1" s="1"/>
  <c r="AT417" i="1" s="1"/>
  <c r="AT418" i="1" s="1"/>
  <c r="AT419" i="1" s="1"/>
  <c r="AT420" i="1" s="1"/>
  <c r="AT421" i="1" s="1"/>
  <c r="AT422" i="1" s="1"/>
  <c r="AT423" i="1" s="1"/>
  <c r="AT424" i="1" s="1"/>
  <c r="AT425" i="1" s="1"/>
  <c r="AT426" i="1" s="1"/>
  <c r="AT427" i="1" s="1"/>
  <c r="AT428" i="1" s="1"/>
  <c r="AT429" i="1" s="1"/>
  <c r="AT430" i="1" s="1"/>
  <c r="AT431" i="1" s="1"/>
  <c r="AT432" i="1" s="1"/>
  <c r="AT433" i="1" s="1"/>
  <c r="AT434" i="1" s="1"/>
  <c r="AT435" i="1" s="1"/>
  <c r="AT436" i="1" s="1"/>
  <c r="AT437" i="1" s="1"/>
  <c r="AT438" i="1" s="1"/>
  <c r="AT439" i="1" s="1"/>
  <c r="AT440" i="1" s="1"/>
  <c r="AT441" i="1" s="1"/>
  <c r="AT442" i="1" s="1"/>
  <c r="AT443" i="1" s="1"/>
  <c r="AT444" i="1" s="1"/>
  <c r="AT445" i="1" s="1"/>
  <c r="AT446" i="1" s="1"/>
  <c r="AT447" i="1" s="1"/>
  <c r="AT448" i="1" s="1"/>
  <c r="AT449" i="1" s="1"/>
  <c r="AT450" i="1" s="1"/>
  <c r="AT451" i="1" s="1"/>
  <c r="AT452" i="1" s="1"/>
  <c r="AT453" i="1" s="1"/>
  <c r="AT454" i="1" s="1"/>
  <c r="AT455" i="1" s="1"/>
  <c r="AT456" i="1" s="1"/>
  <c r="AT457" i="1" s="1"/>
  <c r="AT458" i="1" s="1"/>
  <c r="AT459" i="1" s="1"/>
  <c r="AT460" i="1" s="1"/>
  <c r="AT461" i="1" s="1"/>
  <c r="AT462" i="1" s="1"/>
  <c r="AT463" i="1" s="1"/>
  <c r="AT464" i="1" s="1"/>
  <c r="AT465" i="1" s="1"/>
  <c r="AT466" i="1" s="1"/>
  <c r="AT467" i="1" s="1"/>
  <c r="AT468" i="1" s="1"/>
  <c r="AT469" i="1" s="1"/>
  <c r="AT470" i="1" s="1"/>
  <c r="AT471" i="1" s="1"/>
  <c r="AT472" i="1" s="1"/>
  <c r="AT473" i="1" s="1"/>
  <c r="AT474" i="1" s="1"/>
  <c r="AT475" i="1" s="1"/>
  <c r="AT476" i="1" s="1"/>
  <c r="AT477" i="1" s="1"/>
  <c r="AT478" i="1" s="1"/>
  <c r="AT479" i="1" s="1"/>
  <c r="AT480" i="1" s="1"/>
  <c r="AT481" i="1" s="1"/>
  <c r="AT482" i="1" s="1"/>
  <c r="AT483" i="1" s="1"/>
  <c r="AT484" i="1" s="1"/>
  <c r="AT485" i="1" s="1"/>
  <c r="AT486" i="1" s="1"/>
  <c r="AT487" i="1" s="1"/>
  <c r="AT488" i="1" s="1"/>
  <c r="AT489" i="1" s="1"/>
  <c r="AT490" i="1" s="1"/>
  <c r="AT491" i="1" s="1"/>
  <c r="AT492" i="1" s="1"/>
  <c r="AT493" i="1" s="1"/>
  <c r="AT494" i="1" s="1"/>
  <c r="AT495" i="1" s="1"/>
  <c r="AT496" i="1" s="1"/>
  <c r="AT497" i="1" s="1"/>
  <c r="AT498" i="1" s="1"/>
  <c r="AT499" i="1" s="1"/>
  <c r="AT500" i="1" s="1"/>
  <c r="AT501" i="1" s="1"/>
  <c r="AT502" i="1" s="1"/>
  <c r="AT503" i="1" s="1"/>
  <c r="AT504" i="1" s="1"/>
  <c r="AT505" i="1" s="1"/>
  <c r="AT506" i="1" s="1"/>
  <c r="AT507" i="1" s="1"/>
  <c r="AT508" i="1" s="1"/>
  <c r="AT509" i="1" s="1"/>
  <c r="AT510" i="1" s="1"/>
  <c r="AT511" i="1" s="1"/>
  <c r="AT512" i="1" s="1"/>
  <c r="AT513" i="1" s="1"/>
  <c r="AT514" i="1" s="1"/>
  <c r="AT515" i="1" s="1"/>
  <c r="AT516" i="1" s="1"/>
  <c r="AT517" i="1" s="1"/>
  <c r="AT518" i="1" s="1"/>
  <c r="AT519" i="1" s="1"/>
  <c r="AT520" i="1" s="1"/>
  <c r="AT521" i="1" s="1"/>
  <c r="AT522" i="1" s="1"/>
  <c r="AT523" i="1" s="1"/>
  <c r="AT524" i="1" s="1"/>
  <c r="AT525" i="1" s="1"/>
  <c r="AT526" i="1" s="1"/>
  <c r="AT527" i="1" s="1"/>
  <c r="AT528" i="1" s="1"/>
  <c r="AT529" i="1" s="1"/>
  <c r="AT530" i="1" s="1"/>
  <c r="AT531" i="1" s="1"/>
  <c r="AT532" i="1" s="1"/>
  <c r="AT533" i="1" s="1"/>
  <c r="AT534" i="1" s="1"/>
  <c r="AT535" i="1" s="1"/>
  <c r="AT536" i="1" s="1"/>
  <c r="AT537" i="1" s="1"/>
  <c r="AT538" i="1" s="1"/>
  <c r="AT539" i="1" s="1"/>
  <c r="AT540" i="1" s="1"/>
  <c r="AT541" i="1" s="1"/>
  <c r="AT542" i="1" s="1"/>
  <c r="AT543" i="1" s="1"/>
  <c r="AT544" i="1" s="1"/>
  <c r="AT545" i="1" s="1"/>
  <c r="AT546" i="1" s="1"/>
  <c r="AT547" i="1" s="1"/>
  <c r="AT548" i="1" s="1"/>
  <c r="AT549" i="1" s="1"/>
  <c r="AT550" i="1" s="1"/>
  <c r="AT551" i="1" s="1"/>
  <c r="AT552" i="1" s="1"/>
  <c r="AT553" i="1" s="1"/>
  <c r="AT554" i="1" s="1"/>
  <c r="AT555" i="1" s="1"/>
  <c r="AT556" i="1" s="1"/>
  <c r="AT557" i="1" s="1"/>
  <c r="AT558" i="1" s="1"/>
  <c r="AT559" i="1" s="1"/>
  <c r="AT560" i="1" s="1"/>
  <c r="AT561" i="1" s="1"/>
  <c r="AT562" i="1" s="1"/>
  <c r="AT563" i="1" s="1"/>
  <c r="AT564" i="1" s="1"/>
  <c r="AT565" i="1" s="1"/>
  <c r="AT566" i="1" s="1"/>
  <c r="AT567" i="1" s="1"/>
  <c r="AT568" i="1" s="1"/>
  <c r="AT569" i="1" s="1"/>
  <c r="AT570" i="1" s="1"/>
  <c r="AT571" i="1" s="1"/>
  <c r="AT572" i="1" s="1"/>
  <c r="AT573" i="1" s="1"/>
  <c r="AT574" i="1" s="1"/>
  <c r="AT575" i="1" s="1"/>
  <c r="AT576" i="1" s="1"/>
  <c r="AT577" i="1" s="1"/>
  <c r="AT578" i="1" s="1"/>
  <c r="AT579" i="1" s="1"/>
  <c r="AT580" i="1" s="1"/>
  <c r="AT581" i="1" s="1"/>
  <c r="AT582" i="1" s="1"/>
  <c r="AT583" i="1" s="1"/>
  <c r="AT584" i="1" s="1"/>
  <c r="AT585" i="1" s="1"/>
  <c r="AT586" i="1" s="1"/>
  <c r="AT587" i="1" s="1"/>
  <c r="AT588" i="1" s="1"/>
  <c r="AT589" i="1" s="1"/>
  <c r="AT590" i="1" s="1"/>
  <c r="AT591" i="1" s="1"/>
  <c r="AT592" i="1" s="1"/>
  <c r="AT593" i="1" s="1"/>
  <c r="AT594" i="1" s="1"/>
  <c r="AT595" i="1" s="1"/>
  <c r="AT596" i="1" s="1"/>
  <c r="AT597" i="1" s="1"/>
  <c r="AT598" i="1" s="1"/>
  <c r="AT599" i="1" s="1"/>
  <c r="AT600" i="1" s="1"/>
  <c r="AT601" i="1" s="1"/>
  <c r="AT602" i="1" s="1"/>
  <c r="AT603" i="1" s="1"/>
  <c r="AT604" i="1" s="1"/>
  <c r="AT605" i="1" s="1"/>
  <c r="AT606" i="1" s="1"/>
  <c r="AT607" i="1" s="1"/>
  <c r="AT608" i="1" s="1"/>
  <c r="AT609" i="1" s="1"/>
  <c r="AT610" i="1" s="1"/>
  <c r="AT611" i="1" s="1"/>
  <c r="AT612" i="1" s="1"/>
  <c r="AT613" i="1" s="1"/>
  <c r="AT614" i="1" s="1"/>
  <c r="AT615" i="1" s="1"/>
  <c r="AT616" i="1" s="1"/>
  <c r="AT617" i="1" s="1"/>
  <c r="AT618" i="1" s="1"/>
  <c r="AT619" i="1" s="1"/>
  <c r="AT620" i="1" s="1"/>
  <c r="AT621" i="1" s="1"/>
  <c r="AT622" i="1" s="1"/>
  <c r="AT623" i="1" s="1"/>
  <c r="AT624" i="1" s="1"/>
  <c r="AT625" i="1" s="1"/>
  <c r="AT626" i="1" s="1"/>
  <c r="AT627" i="1" s="1"/>
  <c r="AT628" i="1" s="1"/>
  <c r="AT629" i="1" s="1"/>
  <c r="AT630" i="1" s="1"/>
  <c r="AT631" i="1" s="1"/>
  <c r="AT632" i="1" s="1"/>
  <c r="AT633" i="1" s="1"/>
  <c r="AT634" i="1" s="1"/>
  <c r="AT635" i="1" s="1"/>
  <c r="AT636" i="1" s="1"/>
  <c r="AT637" i="1" s="1"/>
  <c r="AT638" i="1" s="1"/>
  <c r="AT639" i="1" s="1"/>
  <c r="AT640" i="1" s="1"/>
  <c r="AT641" i="1" s="1"/>
  <c r="AT642" i="1" s="1"/>
  <c r="AT643" i="1" s="1"/>
  <c r="AT644" i="1" s="1"/>
  <c r="AT645" i="1" s="1"/>
  <c r="AT646" i="1" s="1"/>
  <c r="AT647" i="1" s="1"/>
  <c r="AT648" i="1" s="1"/>
  <c r="AT649" i="1" s="1"/>
  <c r="AT650" i="1" s="1"/>
  <c r="AT651" i="1" s="1"/>
  <c r="AT652" i="1" s="1"/>
  <c r="AT653" i="1" s="1"/>
  <c r="AT654" i="1" s="1"/>
  <c r="AT655" i="1" s="1"/>
  <c r="AT656" i="1" s="1"/>
  <c r="AT657" i="1" s="1"/>
  <c r="AT658" i="1" s="1"/>
  <c r="AT659" i="1" s="1"/>
  <c r="AT660" i="1" s="1"/>
  <c r="AT661" i="1" s="1"/>
  <c r="AT662" i="1" s="1"/>
  <c r="AT663" i="1" s="1"/>
  <c r="AT664" i="1" s="1"/>
  <c r="AT665" i="1" s="1"/>
  <c r="AT666" i="1" s="1"/>
  <c r="AT667" i="1" s="1"/>
  <c r="AT668" i="1" s="1"/>
  <c r="AT669" i="1" s="1"/>
  <c r="AT670" i="1" s="1"/>
  <c r="AT671" i="1" s="1"/>
  <c r="AT672" i="1" s="1"/>
  <c r="AT673" i="1" s="1"/>
  <c r="AT674" i="1" s="1"/>
  <c r="AT675" i="1" s="1"/>
  <c r="AT676" i="1" s="1"/>
  <c r="AT677" i="1" s="1"/>
  <c r="AT678" i="1" s="1"/>
  <c r="AT679" i="1" s="1"/>
  <c r="AT680" i="1" s="1"/>
  <c r="AT681" i="1" s="1"/>
  <c r="AT682" i="1" s="1"/>
  <c r="AT683" i="1" s="1"/>
  <c r="AT684" i="1" s="1"/>
  <c r="AT685" i="1" s="1"/>
  <c r="AT686" i="1" s="1"/>
  <c r="AT687" i="1" s="1"/>
  <c r="AT688" i="1" s="1"/>
  <c r="AT689" i="1" s="1"/>
  <c r="AT690" i="1" s="1"/>
  <c r="AT691" i="1" s="1"/>
  <c r="AT692" i="1" s="1"/>
  <c r="AT693" i="1" s="1"/>
  <c r="AT694" i="1" s="1"/>
  <c r="AT695" i="1" s="1"/>
  <c r="AT696" i="1" s="1"/>
  <c r="AT697" i="1" s="1"/>
  <c r="AT698" i="1" s="1"/>
  <c r="AT699" i="1" s="1"/>
  <c r="AT700" i="1" s="1"/>
  <c r="AT701" i="1" s="1"/>
  <c r="AT702" i="1" s="1"/>
  <c r="AT703" i="1" s="1"/>
  <c r="AT704" i="1" s="1"/>
  <c r="AT705" i="1" s="1"/>
  <c r="AT706" i="1" s="1"/>
  <c r="AT707" i="1" s="1"/>
  <c r="AT708" i="1" s="1"/>
  <c r="AT709" i="1" s="1"/>
  <c r="AT710" i="1" s="1"/>
  <c r="AT711" i="1" s="1"/>
  <c r="AT712" i="1" s="1"/>
  <c r="AT713" i="1" s="1"/>
  <c r="AT714" i="1" s="1"/>
  <c r="AT715" i="1" s="1"/>
  <c r="AT716" i="1" s="1"/>
  <c r="AT717" i="1" s="1"/>
  <c r="AT718" i="1" s="1"/>
  <c r="AT719" i="1" s="1"/>
  <c r="AT720" i="1" s="1"/>
  <c r="AT721" i="1" s="1"/>
  <c r="AT722" i="1" s="1"/>
  <c r="AT723" i="1" s="1"/>
  <c r="AT724" i="1" s="1"/>
  <c r="AT725" i="1" s="1"/>
  <c r="AT726" i="1" s="1"/>
  <c r="AT727" i="1" s="1"/>
  <c r="AT728" i="1" s="1"/>
  <c r="AT729" i="1" s="1"/>
  <c r="AT730" i="1" s="1"/>
  <c r="AT731" i="1" s="1"/>
  <c r="AT732" i="1" s="1"/>
  <c r="AT733" i="1" s="1"/>
  <c r="AT734" i="1" s="1"/>
  <c r="AT735" i="1" s="1"/>
  <c r="AT736" i="1" s="1"/>
  <c r="AT737" i="1" s="1"/>
  <c r="AT738" i="1" s="1"/>
  <c r="AT739" i="1" s="1"/>
  <c r="AT740" i="1" s="1"/>
  <c r="AT741" i="1" s="1"/>
  <c r="AT742" i="1" s="1"/>
  <c r="AT743" i="1" s="1"/>
  <c r="AT744" i="1" s="1"/>
  <c r="AT745" i="1" s="1"/>
  <c r="AT746" i="1" s="1"/>
  <c r="AT747" i="1" s="1"/>
  <c r="AT748" i="1" s="1"/>
  <c r="AT749" i="1" s="1"/>
  <c r="AT750" i="1" s="1"/>
  <c r="AT751" i="1" s="1"/>
  <c r="AT752" i="1" s="1"/>
  <c r="AT753" i="1" s="1"/>
  <c r="AT754" i="1" s="1"/>
  <c r="AT755" i="1" s="1"/>
  <c r="AT756" i="1" s="1"/>
  <c r="AT757" i="1" s="1"/>
  <c r="AT758" i="1" s="1"/>
  <c r="AT759" i="1" s="1"/>
  <c r="AT760" i="1" s="1"/>
  <c r="AT761" i="1" s="1"/>
  <c r="AT762" i="1" s="1"/>
  <c r="AT763" i="1" s="1"/>
  <c r="AT764" i="1" s="1"/>
  <c r="AT765" i="1" s="1"/>
  <c r="AT766" i="1" s="1"/>
  <c r="AT767" i="1" s="1"/>
  <c r="AT768" i="1" s="1"/>
  <c r="AT769" i="1" s="1"/>
  <c r="AT770" i="1" s="1"/>
  <c r="AT771" i="1" s="1"/>
  <c r="AT772" i="1" s="1"/>
  <c r="AT773" i="1" s="1"/>
  <c r="AT774" i="1" s="1"/>
  <c r="AT775" i="1" s="1"/>
  <c r="AT776" i="1" s="1"/>
  <c r="AT777" i="1" s="1"/>
  <c r="AT778" i="1" s="1"/>
  <c r="AT779" i="1" s="1"/>
  <c r="AT780" i="1" s="1"/>
  <c r="AT781" i="1" s="1"/>
  <c r="AT782" i="1" s="1"/>
  <c r="AT783" i="1" s="1"/>
  <c r="AT784" i="1" s="1"/>
  <c r="AT785" i="1" s="1"/>
  <c r="AT786" i="1" s="1"/>
  <c r="AT787" i="1" s="1"/>
  <c r="AT788" i="1" s="1"/>
  <c r="AT789" i="1" s="1"/>
  <c r="AT790" i="1" s="1"/>
  <c r="AT791" i="1" s="1"/>
  <c r="AT792" i="1" s="1"/>
  <c r="AT793" i="1" s="1"/>
  <c r="AT794" i="1" s="1"/>
  <c r="AT795" i="1" s="1"/>
  <c r="AT796" i="1" s="1"/>
  <c r="AT797" i="1" s="1"/>
  <c r="AT798" i="1" s="1"/>
  <c r="AT799" i="1" s="1"/>
  <c r="AT800" i="1" s="1"/>
  <c r="AT801" i="1" s="1"/>
  <c r="AT802" i="1" s="1"/>
  <c r="AT803" i="1" s="1"/>
  <c r="AT804" i="1" s="1"/>
  <c r="AT805" i="1" s="1"/>
  <c r="AT806" i="1" s="1"/>
  <c r="AT807" i="1" s="1"/>
  <c r="AT808" i="1" s="1"/>
  <c r="AT809" i="1" s="1"/>
  <c r="AT810" i="1" s="1"/>
  <c r="AT811" i="1" s="1"/>
  <c r="AT812" i="1" s="1"/>
  <c r="AT813" i="1" s="1"/>
  <c r="AT814" i="1" s="1"/>
  <c r="AT815" i="1" s="1"/>
  <c r="AT816" i="1" s="1"/>
  <c r="AT817" i="1" s="1"/>
  <c r="AT818" i="1" s="1"/>
  <c r="AT819" i="1" s="1"/>
  <c r="AT820" i="1" s="1"/>
  <c r="AT821" i="1" s="1"/>
  <c r="AT822" i="1" s="1"/>
  <c r="AT823" i="1" s="1"/>
  <c r="AT824" i="1" s="1"/>
  <c r="AT825" i="1" s="1"/>
  <c r="AT826" i="1" s="1"/>
  <c r="AT827" i="1" s="1"/>
  <c r="AT828" i="1" s="1"/>
  <c r="AT829" i="1" s="1"/>
  <c r="AT830" i="1" s="1"/>
  <c r="AT831" i="1" s="1"/>
  <c r="AT832" i="1" s="1"/>
  <c r="AT833" i="1" s="1"/>
  <c r="AT834" i="1" s="1"/>
  <c r="AT835" i="1" s="1"/>
  <c r="AT836" i="1" s="1"/>
  <c r="AT837" i="1" s="1"/>
  <c r="AT838" i="1" s="1"/>
  <c r="AT839" i="1" s="1"/>
  <c r="AT840" i="1" s="1"/>
  <c r="AT841" i="1" s="1"/>
  <c r="AT842" i="1" s="1"/>
  <c r="AT843" i="1" s="1"/>
  <c r="AT844" i="1" s="1"/>
  <c r="AT845" i="1" s="1"/>
  <c r="AT846" i="1" s="1"/>
  <c r="AT847" i="1" s="1"/>
  <c r="AT848" i="1" s="1"/>
  <c r="AT849" i="1" s="1"/>
  <c r="AT850" i="1" s="1"/>
  <c r="AT851" i="1" s="1"/>
  <c r="AT852" i="1" s="1"/>
  <c r="AT853" i="1" s="1"/>
  <c r="AT854" i="1" s="1"/>
  <c r="AT855" i="1" s="1"/>
  <c r="AT856" i="1" s="1"/>
  <c r="AT857" i="1" s="1"/>
  <c r="AT858" i="1" s="1"/>
  <c r="AT859" i="1" s="1"/>
  <c r="AT860" i="1" s="1"/>
  <c r="AT861" i="1" s="1"/>
  <c r="AT862" i="1" s="1"/>
  <c r="AT863" i="1" s="1"/>
  <c r="AT864" i="1" s="1"/>
  <c r="AT865" i="1" s="1"/>
  <c r="AT866" i="1" s="1"/>
  <c r="AT867" i="1" s="1"/>
  <c r="AT868" i="1" s="1"/>
  <c r="AT869" i="1" s="1"/>
  <c r="AT870" i="1" s="1"/>
  <c r="AT871" i="1" s="1"/>
  <c r="AT872" i="1" s="1"/>
  <c r="AT873" i="1" s="1"/>
  <c r="AT874" i="1" s="1"/>
  <c r="AT875" i="1" s="1"/>
  <c r="AT876" i="1" s="1"/>
  <c r="AT877" i="1" s="1"/>
  <c r="AT878" i="1" s="1"/>
  <c r="AT879" i="1" s="1"/>
  <c r="AT880" i="1" s="1"/>
  <c r="AT881" i="1" s="1"/>
  <c r="AT882" i="1" s="1"/>
  <c r="AT883" i="1" s="1"/>
  <c r="AT884" i="1" s="1"/>
  <c r="AT885" i="1" s="1"/>
  <c r="AT886" i="1" s="1"/>
  <c r="AT887" i="1" s="1"/>
  <c r="AT888" i="1" s="1"/>
  <c r="AT889" i="1" s="1"/>
  <c r="AT890" i="1" s="1"/>
  <c r="AT891" i="1" s="1"/>
  <c r="AT892" i="1" s="1"/>
  <c r="AT893" i="1" s="1"/>
  <c r="AT894" i="1" s="1"/>
  <c r="AT895" i="1" s="1"/>
  <c r="AT896" i="1" s="1"/>
  <c r="AT897" i="1" s="1"/>
  <c r="AT898" i="1" s="1"/>
  <c r="AT899" i="1" s="1"/>
  <c r="AT900" i="1" s="1"/>
  <c r="AT901" i="1" s="1"/>
  <c r="AT902" i="1" s="1"/>
  <c r="AT903" i="1" s="1"/>
  <c r="AT904" i="1" s="1"/>
  <c r="AT905" i="1" s="1"/>
  <c r="AT906" i="1" s="1"/>
  <c r="AT907" i="1" s="1"/>
  <c r="AT908" i="1" s="1"/>
  <c r="AT909" i="1" s="1"/>
  <c r="AT910" i="1" s="1"/>
  <c r="AT911" i="1" s="1"/>
  <c r="AT912" i="1" s="1"/>
  <c r="AT913" i="1" s="1"/>
  <c r="AT914" i="1" s="1"/>
  <c r="AT915" i="1" s="1"/>
  <c r="AT916" i="1" s="1"/>
  <c r="AT917" i="1" s="1"/>
  <c r="AT918" i="1" s="1"/>
  <c r="AT919" i="1" s="1"/>
  <c r="AT920" i="1" s="1"/>
  <c r="AT921" i="1" s="1"/>
  <c r="AT922" i="1" s="1"/>
  <c r="AT923" i="1" s="1"/>
  <c r="AT924" i="1" s="1"/>
  <c r="AT925" i="1" s="1"/>
  <c r="AT926" i="1" s="1"/>
  <c r="AT927" i="1" s="1"/>
  <c r="AT928" i="1" s="1"/>
  <c r="AT929" i="1" s="1"/>
  <c r="AT930" i="1" s="1"/>
  <c r="AT931" i="1" s="1"/>
  <c r="AT932" i="1" s="1"/>
  <c r="AT933" i="1" s="1"/>
  <c r="AT934" i="1" s="1"/>
  <c r="AT935" i="1" s="1"/>
  <c r="AT936" i="1" s="1"/>
  <c r="AT937" i="1" s="1"/>
  <c r="AT938" i="1" s="1"/>
  <c r="AT939" i="1" s="1"/>
  <c r="AT940" i="1" s="1"/>
  <c r="AT941" i="1" s="1"/>
  <c r="AT942" i="1" s="1"/>
  <c r="AT943" i="1" s="1"/>
  <c r="AT944" i="1" s="1"/>
  <c r="AT945" i="1" s="1"/>
  <c r="AT946" i="1" s="1"/>
  <c r="AT947" i="1" s="1"/>
  <c r="AT948" i="1" s="1"/>
  <c r="AT949" i="1" s="1"/>
  <c r="AT950" i="1" s="1"/>
  <c r="AT951" i="1" s="1"/>
  <c r="AT952" i="1" s="1"/>
  <c r="AT953" i="1" s="1"/>
  <c r="AT954" i="1" s="1"/>
  <c r="AT955" i="1" s="1"/>
  <c r="AT956" i="1" s="1"/>
  <c r="AT957" i="1" s="1"/>
  <c r="AT958" i="1" s="1"/>
  <c r="AT959" i="1" s="1"/>
  <c r="AT960" i="1" s="1"/>
  <c r="AT961" i="1" s="1"/>
  <c r="AT962" i="1" s="1"/>
  <c r="AT963" i="1" s="1"/>
  <c r="AT964" i="1" s="1"/>
  <c r="AT965" i="1" s="1"/>
  <c r="AT966" i="1" s="1"/>
  <c r="AT967" i="1" s="1"/>
  <c r="AT968" i="1" s="1"/>
  <c r="AT969" i="1" s="1"/>
  <c r="AT970" i="1" s="1"/>
  <c r="AT971" i="1" s="1"/>
  <c r="AT972" i="1" s="1"/>
  <c r="AT973" i="1" s="1"/>
  <c r="AT974" i="1" s="1"/>
  <c r="AT975" i="1" s="1"/>
  <c r="AT976" i="1" s="1"/>
  <c r="AT977" i="1" s="1"/>
  <c r="AT978" i="1" s="1"/>
  <c r="AT979" i="1" s="1"/>
  <c r="AT980" i="1" s="1"/>
  <c r="AT981" i="1" s="1"/>
  <c r="AT982" i="1" s="1"/>
  <c r="AT983" i="1" s="1"/>
  <c r="AT984" i="1" s="1"/>
  <c r="AT985" i="1" s="1"/>
  <c r="AT986" i="1" s="1"/>
  <c r="AT987" i="1" s="1"/>
  <c r="AT988" i="1" s="1"/>
  <c r="AT989" i="1" s="1"/>
  <c r="AT990" i="1" s="1"/>
  <c r="AT991" i="1" s="1"/>
  <c r="AT992" i="1" s="1"/>
  <c r="AT993" i="1" s="1"/>
  <c r="AT994" i="1" s="1"/>
  <c r="AT995" i="1" s="1"/>
  <c r="AT996" i="1" s="1"/>
  <c r="AT997" i="1" s="1"/>
  <c r="AT998" i="1" s="1"/>
  <c r="AT999" i="1" s="1"/>
  <c r="AT1000" i="1" s="1"/>
  <c r="AT1001" i="1" s="1"/>
  <c r="AT1002" i="1" s="1"/>
  <c r="AT1003" i="1" s="1"/>
  <c r="AT1004" i="1" s="1"/>
  <c r="AT1005" i="1" s="1"/>
  <c r="AT1006" i="1" s="1"/>
  <c r="AT1007" i="1" s="1"/>
  <c r="AT1008" i="1" s="1"/>
  <c r="AT1009" i="1" s="1"/>
  <c r="AT1010" i="1" s="1"/>
  <c r="AT1011" i="1" s="1"/>
  <c r="AT1012" i="1" s="1"/>
  <c r="AT1013" i="1" s="1"/>
  <c r="AT1014" i="1" s="1"/>
  <c r="AT1015" i="1" s="1"/>
  <c r="AT1016" i="1" s="1"/>
  <c r="AT1017" i="1" s="1"/>
  <c r="AT1018" i="1" s="1"/>
  <c r="AT1019" i="1" s="1"/>
  <c r="AT1020" i="1" s="1"/>
  <c r="AT1021" i="1" s="1"/>
  <c r="AT1022" i="1" s="1"/>
  <c r="AT1023" i="1" s="1"/>
  <c r="AT1024" i="1" s="1"/>
  <c r="AT1025" i="1" s="1"/>
  <c r="AT1026" i="1" s="1"/>
  <c r="AT1027" i="1" s="1"/>
  <c r="AT1028" i="1" s="1"/>
  <c r="AT1029" i="1" s="1"/>
  <c r="AT1030" i="1" s="1"/>
  <c r="AT1031" i="1" s="1"/>
  <c r="AT1032" i="1" s="1"/>
  <c r="AT1033" i="1" s="1"/>
  <c r="AT1034" i="1" s="1"/>
  <c r="AT1035" i="1" s="1"/>
  <c r="AT1036" i="1" s="1"/>
  <c r="AT1037" i="1" s="1"/>
  <c r="AT1038" i="1" s="1"/>
  <c r="AT1039" i="1" s="1"/>
  <c r="AT1040" i="1" s="1"/>
  <c r="AT1041" i="1" s="1"/>
  <c r="AT1042" i="1" s="1"/>
  <c r="AT1043" i="1" s="1"/>
  <c r="AT1044" i="1" s="1"/>
  <c r="AT1045" i="1" s="1"/>
  <c r="AT1046" i="1" s="1"/>
  <c r="AT1047" i="1" s="1"/>
  <c r="AT1048" i="1" s="1"/>
  <c r="AT1049" i="1" s="1"/>
  <c r="AT1050" i="1" s="1"/>
  <c r="AT1051" i="1" s="1"/>
  <c r="AT1052" i="1" s="1"/>
  <c r="AT1053" i="1" s="1"/>
  <c r="AT1054" i="1" s="1"/>
  <c r="AT1055" i="1" s="1"/>
  <c r="AT1056" i="1" s="1"/>
  <c r="AT1057" i="1" s="1"/>
  <c r="AT1058" i="1" s="1"/>
  <c r="AT1059" i="1" s="1"/>
  <c r="AT1060" i="1" s="1"/>
  <c r="AT1061" i="1" s="1"/>
  <c r="AT1062" i="1" s="1"/>
  <c r="AT1063" i="1" s="1"/>
  <c r="AT1064" i="1" s="1"/>
  <c r="AT1065" i="1" s="1"/>
  <c r="AT1066" i="1" s="1"/>
  <c r="AT1067" i="1" s="1"/>
  <c r="AT1068" i="1" s="1"/>
  <c r="AT1069" i="1" s="1"/>
  <c r="AT1070" i="1" s="1"/>
  <c r="AT1071" i="1" s="1"/>
  <c r="AT1072" i="1" s="1"/>
  <c r="AT1073" i="1" s="1"/>
  <c r="AT1074" i="1" s="1"/>
  <c r="AT1075" i="1" s="1"/>
  <c r="AT1076" i="1" s="1"/>
  <c r="AT1077" i="1" s="1"/>
  <c r="AT1078" i="1" s="1"/>
  <c r="AT1079" i="1" s="1"/>
  <c r="AT1080" i="1" s="1"/>
  <c r="AT1081" i="1" s="1"/>
  <c r="AT1082" i="1" s="1"/>
  <c r="AT1083" i="1" s="1"/>
  <c r="AT1084" i="1" s="1"/>
  <c r="AT1085" i="1" s="1"/>
  <c r="AT1086" i="1" s="1"/>
  <c r="AT1087" i="1" s="1"/>
  <c r="AT1088" i="1" s="1"/>
  <c r="AT1089" i="1" s="1"/>
  <c r="AT1090" i="1" s="1"/>
  <c r="AT1091" i="1" s="1"/>
  <c r="AT1092" i="1" s="1"/>
  <c r="AT1093" i="1" s="1"/>
  <c r="AT1094" i="1" s="1"/>
  <c r="AT1095" i="1" s="1"/>
  <c r="AT1096" i="1" s="1"/>
  <c r="AT1097" i="1" s="1"/>
  <c r="AT1098" i="1" s="1"/>
  <c r="AT1099" i="1" s="1"/>
  <c r="AT1100" i="1" s="1"/>
  <c r="AT1101" i="1" s="1"/>
  <c r="AT1102" i="1" s="1"/>
  <c r="AT1103" i="1" s="1"/>
  <c r="AT1104" i="1" s="1"/>
  <c r="AT1105" i="1" s="1"/>
  <c r="AT1106" i="1" s="1"/>
  <c r="AT1107" i="1" s="1"/>
  <c r="AT1108" i="1" s="1"/>
  <c r="AT1109" i="1" s="1"/>
  <c r="AT1110" i="1" s="1"/>
  <c r="AT1111" i="1" s="1"/>
  <c r="AT1112" i="1" s="1"/>
  <c r="AT1113" i="1" s="1"/>
  <c r="AT1114" i="1" s="1"/>
  <c r="AT1115" i="1" s="1"/>
  <c r="AT1116" i="1" s="1"/>
  <c r="AT1117" i="1" s="1"/>
  <c r="AT1118" i="1" s="1"/>
  <c r="AT1119" i="1" s="1"/>
  <c r="AT1120" i="1" s="1"/>
  <c r="AT1121" i="1" s="1"/>
  <c r="AT1122" i="1" s="1"/>
  <c r="AT1123" i="1" s="1"/>
  <c r="AT1124" i="1" s="1"/>
  <c r="AT1125" i="1" s="1"/>
  <c r="AT1126" i="1" s="1"/>
  <c r="AT1127" i="1" s="1"/>
  <c r="AT1128" i="1" s="1"/>
  <c r="AT1129" i="1" s="1"/>
  <c r="AT1130" i="1" s="1"/>
  <c r="AT1131" i="1" s="1"/>
  <c r="AT1132" i="1" s="1"/>
  <c r="AT1133" i="1" s="1"/>
  <c r="AT1134" i="1" s="1"/>
  <c r="AT1135" i="1" s="1"/>
  <c r="AT1136" i="1" s="1"/>
  <c r="AT1137" i="1" s="1"/>
  <c r="AT1138" i="1" s="1"/>
  <c r="AT1139" i="1" s="1"/>
  <c r="AT1140" i="1" s="1"/>
  <c r="AT1141" i="1" s="1"/>
  <c r="AT1142" i="1" s="1"/>
  <c r="AT1143" i="1" s="1"/>
  <c r="AT1144" i="1" s="1"/>
  <c r="AT1145" i="1" s="1"/>
  <c r="AT1146" i="1" s="1"/>
  <c r="AT1147" i="1" s="1"/>
  <c r="AT1148" i="1" s="1"/>
  <c r="AT1149" i="1" s="1"/>
  <c r="AT1150" i="1" s="1"/>
  <c r="AT1151" i="1" s="1"/>
  <c r="AT1152" i="1" s="1"/>
  <c r="AT1153" i="1" s="1"/>
  <c r="AT1154" i="1" s="1"/>
  <c r="AT1155" i="1" s="1"/>
  <c r="AT1156" i="1" s="1"/>
  <c r="AT1157" i="1" s="1"/>
  <c r="AT1158" i="1" s="1"/>
  <c r="AT1159" i="1" s="1"/>
  <c r="AT1160" i="1" s="1"/>
  <c r="AT1161" i="1" s="1"/>
  <c r="AT1162" i="1" s="1"/>
  <c r="AT1163" i="1" s="1"/>
  <c r="AT1164" i="1" s="1"/>
  <c r="AT1165" i="1" s="1"/>
  <c r="AT1166" i="1" s="1"/>
  <c r="AT1167" i="1" s="1"/>
  <c r="AT1168" i="1" s="1"/>
  <c r="AT1169" i="1" s="1"/>
  <c r="AT1170" i="1" s="1"/>
  <c r="AT1171" i="1" s="1"/>
  <c r="AT1172" i="1" s="1"/>
  <c r="AT1173" i="1" s="1"/>
  <c r="AT1174" i="1" s="1"/>
  <c r="AT1175" i="1" s="1"/>
  <c r="AT1176" i="1" s="1"/>
  <c r="AT1177" i="1" s="1"/>
  <c r="AT1178" i="1" s="1"/>
  <c r="AT1179" i="1" s="1"/>
  <c r="AT1180" i="1" s="1"/>
  <c r="AT1181" i="1" s="1"/>
  <c r="AT1182" i="1" s="1"/>
  <c r="AT1183" i="1" s="1"/>
  <c r="AT1184" i="1" s="1"/>
  <c r="AT1185" i="1" s="1"/>
  <c r="AT1186" i="1" s="1"/>
  <c r="AT1187" i="1" s="1"/>
  <c r="AT1188" i="1" s="1"/>
  <c r="AT1189" i="1" s="1"/>
  <c r="AT1190" i="1" s="1"/>
  <c r="AT1191" i="1" s="1"/>
  <c r="AT1192" i="1" s="1"/>
  <c r="AT1193" i="1" s="1"/>
  <c r="AT1194" i="1" s="1"/>
  <c r="AT1195" i="1" s="1"/>
  <c r="AT1196" i="1" s="1"/>
  <c r="AT1197" i="1" s="1"/>
  <c r="AT1198" i="1" s="1"/>
  <c r="AT1199" i="1" s="1"/>
  <c r="AT1200" i="1" s="1"/>
  <c r="AT1201" i="1" s="1"/>
  <c r="AT1202" i="1" s="1"/>
  <c r="AT1203" i="1" s="1"/>
  <c r="AT1204" i="1" s="1"/>
  <c r="AT1205" i="1" s="1"/>
  <c r="AT1206" i="1" s="1"/>
  <c r="AT1207" i="1" s="1"/>
  <c r="AT1208" i="1" s="1"/>
  <c r="AT1209" i="1" s="1"/>
  <c r="AT1210" i="1" s="1"/>
  <c r="AT1211" i="1" s="1"/>
  <c r="AT1212" i="1" s="1"/>
  <c r="AT1213" i="1" s="1"/>
  <c r="AT1214" i="1" s="1"/>
  <c r="AT1215" i="1" s="1"/>
  <c r="AT1216" i="1" s="1"/>
  <c r="AT1217" i="1" s="1"/>
  <c r="AT1218" i="1" s="1"/>
  <c r="AT1219" i="1" s="1"/>
  <c r="AT1220" i="1" s="1"/>
  <c r="AT1221" i="1" s="1"/>
  <c r="AT1222" i="1" s="1"/>
  <c r="AT1223" i="1" s="1"/>
  <c r="AT1224" i="1" s="1"/>
  <c r="AT1225" i="1" s="1"/>
  <c r="AT1226" i="1" s="1"/>
  <c r="AT1227" i="1" s="1"/>
  <c r="AT1228" i="1" s="1"/>
  <c r="AT1229" i="1" s="1"/>
  <c r="AT1230" i="1" s="1"/>
  <c r="AT1231" i="1" s="1"/>
  <c r="AT1232" i="1" s="1"/>
  <c r="AT1233" i="1" s="1"/>
  <c r="AT1234" i="1" s="1"/>
  <c r="AT1235" i="1" s="1"/>
  <c r="AT1236" i="1" s="1"/>
  <c r="AT1237" i="1" s="1"/>
  <c r="AT1238" i="1" s="1"/>
  <c r="AT1239" i="1" s="1"/>
  <c r="AT1240" i="1" s="1"/>
  <c r="AT1241" i="1" s="1"/>
  <c r="AT1242" i="1" s="1"/>
  <c r="AT1243" i="1" s="1"/>
  <c r="AT1244" i="1" s="1"/>
  <c r="AT1245" i="1" s="1"/>
  <c r="AT1246" i="1" s="1"/>
  <c r="AT1247" i="1" s="1"/>
  <c r="AT1248" i="1" s="1"/>
  <c r="AT1249" i="1" s="1"/>
  <c r="AT1250" i="1" s="1"/>
  <c r="AT1251" i="1" s="1"/>
  <c r="AT1252" i="1" s="1"/>
  <c r="AT1253" i="1" s="1"/>
  <c r="AT1254" i="1" s="1"/>
  <c r="AT1255" i="1" s="1"/>
  <c r="AT1256" i="1" s="1"/>
  <c r="AT1257" i="1" s="1"/>
  <c r="AT1258" i="1" s="1"/>
  <c r="AT1259" i="1" s="1"/>
  <c r="AT1260" i="1" s="1"/>
  <c r="AT1261" i="1" s="1"/>
  <c r="AT1262" i="1" s="1"/>
  <c r="AT1263" i="1" s="1"/>
  <c r="AT1264" i="1" s="1"/>
  <c r="AT1265" i="1" s="1"/>
  <c r="AT1266" i="1" s="1"/>
  <c r="AT1267" i="1" s="1"/>
  <c r="AT1268" i="1" s="1"/>
  <c r="AT1269" i="1" s="1"/>
  <c r="AT1270" i="1" s="1"/>
  <c r="AT1271" i="1" s="1"/>
  <c r="AT1272" i="1" s="1"/>
  <c r="AT1273" i="1" s="1"/>
  <c r="AT1274" i="1" s="1"/>
  <c r="AT1275" i="1" s="1"/>
  <c r="AT1276" i="1" s="1"/>
  <c r="AT1277" i="1" s="1"/>
  <c r="AT1278" i="1" s="1"/>
  <c r="AT1279" i="1" s="1"/>
  <c r="AT1280" i="1" s="1"/>
  <c r="AT1281" i="1" s="1"/>
  <c r="AT1282" i="1" s="1"/>
  <c r="AT1283" i="1" s="1"/>
  <c r="AT1284" i="1" s="1"/>
  <c r="AT1285" i="1" s="1"/>
  <c r="AT1286" i="1" s="1"/>
  <c r="AT1287" i="1" s="1"/>
  <c r="AT1288" i="1" s="1"/>
  <c r="AT1289" i="1" s="1"/>
  <c r="AT1290" i="1" s="1"/>
  <c r="AT1291" i="1" s="1"/>
  <c r="AT1292" i="1" s="1"/>
  <c r="AT1293" i="1" s="1"/>
  <c r="AT1294" i="1" s="1"/>
  <c r="AT1295" i="1" s="1"/>
  <c r="AT1296" i="1" s="1"/>
  <c r="AT1297" i="1" s="1"/>
  <c r="AT1298" i="1" s="1"/>
  <c r="AT1299" i="1" s="1"/>
  <c r="AT1300" i="1" s="1"/>
  <c r="AT1301" i="1" s="1"/>
  <c r="AT1302" i="1" s="1"/>
  <c r="AT1303" i="1" s="1"/>
  <c r="AT1304" i="1" s="1"/>
  <c r="AT1305" i="1" s="1"/>
  <c r="AT1306" i="1" s="1"/>
  <c r="AT1307" i="1" s="1"/>
  <c r="AT1308" i="1" s="1"/>
  <c r="AT1309" i="1" s="1"/>
  <c r="AT1310" i="1" s="1"/>
  <c r="AT1311" i="1" s="1"/>
  <c r="AT1312" i="1" s="1"/>
  <c r="AT1313" i="1" s="1"/>
  <c r="AT1314" i="1" s="1"/>
  <c r="AT1315" i="1" s="1"/>
  <c r="AT1316" i="1" s="1"/>
  <c r="AT1317" i="1" s="1"/>
  <c r="AT1318" i="1" s="1"/>
  <c r="AT1319" i="1" s="1"/>
  <c r="AT1320" i="1" s="1"/>
  <c r="AT1321" i="1" s="1"/>
  <c r="AT1322" i="1" s="1"/>
  <c r="AT1323" i="1" s="1"/>
  <c r="AT1324" i="1" s="1"/>
  <c r="AT1325" i="1" s="1"/>
  <c r="AT1326" i="1" s="1"/>
  <c r="AT1327" i="1" s="1"/>
  <c r="AT1328" i="1" s="1"/>
  <c r="AT1329" i="1" s="1"/>
  <c r="AT1330" i="1" s="1"/>
  <c r="AT1331" i="1" s="1"/>
  <c r="AT1332" i="1" s="1"/>
  <c r="AT1333" i="1" s="1"/>
  <c r="AT1334" i="1" s="1"/>
  <c r="AT1335" i="1" s="1"/>
  <c r="AT1336" i="1" s="1"/>
  <c r="AT1337" i="1" s="1"/>
  <c r="AT1338" i="1" s="1"/>
  <c r="AT1339" i="1" s="1"/>
  <c r="AT1340" i="1" s="1"/>
  <c r="AT1341" i="1" s="1"/>
  <c r="AT1342" i="1" s="1"/>
  <c r="AT1343" i="1" s="1"/>
  <c r="AT1344" i="1" s="1"/>
  <c r="AT1345" i="1" s="1"/>
  <c r="AT1346" i="1" s="1"/>
  <c r="AT1347" i="1" s="1"/>
  <c r="AT1348" i="1" s="1"/>
  <c r="AT1349" i="1" s="1"/>
  <c r="AT1350" i="1" s="1"/>
  <c r="AT1351" i="1" s="1"/>
  <c r="AT1352" i="1" s="1"/>
  <c r="AT1353" i="1" s="1"/>
  <c r="AT1354" i="1" s="1"/>
  <c r="AT1355" i="1" s="1"/>
  <c r="AT1356" i="1" s="1"/>
  <c r="AT1357" i="1" s="1"/>
  <c r="AT1358" i="1" s="1"/>
  <c r="AT1359" i="1" s="1"/>
  <c r="AT1360" i="1" s="1"/>
  <c r="AT1361" i="1" s="1"/>
  <c r="AT1362" i="1" s="1"/>
  <c r="AT1363" i="1" s="1"/>
  <c r="AT1364" i="1" s="1"/>
  <c r="AT1365" i="1" s="1"/>
  <c r="AT1366" i="1" s="1"/>
  <c r="AT1367" i="1" s="1"/>
  <c r="AT1368" i="1" s="1"/>
  <c r="AT1369" i="1" s="1"/>
  <c r="AT1370" i="1" s="1"/>
  <c r="AT1371" i="1" s="1"/>
  <c r="AT1372" i="1" s="1"/>
  <c r="AT1373" i="1" s="1"/>
  <c r="AT1374" i="1" s="1"/>
  <c r="AT1375" i="1" s="1"/>
  <c r="AT1376" i="1" s="1"/>
  <c r="AT1377" i="1" s="1"/>
  <c r="AT1378" i="1" s="1"/>
  <c r="AT1379" i="1" s="1"/>
  <c r="AT1380" i="1" s="1"/>
  <c r="AT1381" i="1" s="1"/>
  <c r="AT1382" i="1" s="1"/>
  <c r="AT1383" i="1" s="1"/>
  <c r="AT1384" i="1" s="1"/>
  <c r="AT1385" i="1" s="1"/>
  <c r="AT1386" i="1" s="1"/>
  <c r="AT1387" i="1" s="1"/>
  <c r="AT1388" i="1" s="1"/>
  <c r="AT1389" i="1" s="1"/>
  <c r="AT1390" i="1" s="1"/>
  <c r="AT1391" i="1" s="1"/>
  <c r="AT1392" i="1" s="1"/>
  <c r="AT1393" i="1" s="1"/>
  <c r="AT1394" i="1" s="1"/>
  <c r="AT1395" i="1" s="1"/>
  <c r="AT1396" i="1" s="1"/>
  <c r="AT1397" i="1" s="1"/>
  <c r="AT1398" i="1" s="1"/>
  <c r="AT1399" i="1" s="1"/>
  <c r="AT1400" i="1" s="1"/>
  <c r="AT1401" i="1" s="1"/>
  <c r="AT1402" i="1" s="1"/>
  <c r="AT1403" i="1" s="1"/>
  <c r="AT1404" i="1" s="1"/>
  <c r="AT1405" i="1" s="1"/>
  <c r="AT1406" i="1" s="1"/>
  <c r="AT1407" i="1" s="1"/>
  <c r="AT1408" i="1" s="1"/>
  <c r="AT1409" i="1" s="1"/>
  <c r="AT1410" i="1" s="1"/>
  <c r="AT1411" i="1" s="1"/>
  <c r="AT1412" i="1" s="1"/>
  <c r="AT1413" i="1" s="1"/>
  <c r="AT1414" i="1" s="1"/>
  <c r="AT1415" i="1" s="1"/>
  <c r="AT1416" i="1" s="1"/>
  <c r="AT1417" i="1" s="1"/>
  <c r="AT1418" i="1" s="1"/>
  <c r="AT1419" i="1" s="1"/>
  <c r="AT1420" i="1" s="1"/>
  <c r="AT1421" i="1" s="1"/>
  <c r="AT1422" i="1" s="1"/>
  <c r="AT1423" i="1" s="1"/>
  <c r="AT1424" i="1" s="1"/>
  <c r="AT1425" i="1" s="1"/>
  <c r="AT1426" i="1" s="1"/>
  <c r="AT1427" i="1" s="1"/>
  <c r="AT1428" i="1" s="1"/>
  <c r="AT1429" i="1" s="1"/>
  <c r="AT1430" i="1" s="1"/>
  <c r="AT1431" i="1" s="1"/>
  <c r="AT1432" i="1" s="1"/>
  <c r="AT1433" i="1" s="1"/>
  <c r="AT1434" i="1" s="1"/>
  <c r="AT1435" i="1" s="1"/>
  <c r="AT1436" i="1" s="1"/>
  <c r="AT1437" i="1" s="1"/>
  <c r="AT1438" i="1" s="1"/>
  <c r="AT1439" i="1" s="1"/>
  <c r="AT1440" i="1" s="1"/>
  <c r="AT1441" i="1" s="1"/>
  <c r="AT1442" i="1" s="1"/>
  <c r="AT1443" i="1" s="1"/>
  <c r="AT1444" i="1" s="1"/>
  <c r="AT1445" i="1" s="1"/>
  <c r="AT1446" i="1" s="1"/>
  <c r="AT1447" i="1" s="1"/>
  <c r="AT1448" i="1" s="1"/>
  <c r="AT1449" i="1" s="1"/>
  <c r="AT1450" i="1" s="1"/>
  <c r="AT1451" i="1" s="1"/>
  <c r="AT1452" i="1" s="1"/>
  <c r="AT1453" i="1" s="1"/>
  <c r="AT1454" i="1" s="1"/>
  <c r="AT1455" i="1" s="1"/>
  <c r="AT1456" i="1" s="1"/>
  <c r="AT1457" i="1" s="1"/>
  <c r="AT1458" i="1" s="1"/>
  <c r="AT1459" i="1" s="1"/>
  <c r="AT1460" i="1" s="1"/>
  <c r="AT1461" i="1" s="1"/>
  <c r="AT1462" i="1" s="1"/>
  <c r="AT1463" i="1" s="1"/>
  <c r="AT1464" i="1" s="1"/>
  <c r="AT1465" i="1" s="1"/>
  <c r="AT1466" i="1" s="1"/>
  <c r="AT1467" i="1" s="1"/>
  <c r="AT1468" i="1" s="1"/>
  <c r="AT1469" i="1" s="1"/>
  <c r="AT1470" i="1" s="1"/>
  <c r="AT1471" i="1" s="1"/>
  <c r="AT1472" i="1" s="1"/>
  <c r="AT1473" i="1" s="1"/>
  <c r="AT1474" i="1" s="1"/>
  <c r="AT1475" i="1" s="1"/>
  <c r="AT1476" i="1" s="1"/>
  <c r="AT1477" i="1" s="1"/>
  <c r="AT1478" i="1" s="1"/>
  <c r="AT1479" i="1" s="1"/>
  <c r="AT1480" i="1" s="1"/>
  <c r="AT1481" i="1" s="1"/>
  <c r="AT1482" i="1" s="1"/>
  <c r="AT1483" i="1" s="1"/>
  <c r="AT1484" i="1" s="1"/>
  <c r="AT1485" i="1" s="1"/>
  <c r="AT1486" i="1" s="1"/>
  <c r="AT1487" i="1" s="1"/>
  <c r="AT1488" i="1" s="1"/>
  <c r="AT1489" i="1" s="1"/>
  <c r="AT1490" i="1" s="1"/>
  <c r="AT1491" i="1" s="1"/>
  <c r="AT1492" i="1" s="1"/>
  <c r="AT1493" i="1" s="1"/>
  <c r="AT1494" i="1" s="1"/>
  <c r="AT1495" i="1" s="1"/>
  <c r="AT1496" i="1" s="1"/>
  <c r="AT1497" i="1" s="1"/>
  <c r="AT1498" i="1" s="1"/>
  <c r="AT1499" i="1" s="1"/>
  <c r="AT1500" i="1" s="1"/>
  <c r="AT1501" i="1" s="1"/>
  <c r="AT1502" i="1" s="1"/>
  <c r="AT1503" i="1" s="1"/>
  <c r="AT1504" i="1" s="1"/>
  <c r="AT1505" i="1" s="1"/>
  <c r="AT1506" i="1" s="1"/>
  <c r="AT1507" i="1" s="1"/>
  <c r="AT1508" i="1" s="1"/>
  <c r="AT1509" i="1" s="1"/>
  <c r="AT1510" i="1" s="1"/>
  <c r="AT1511" i="1" s="1"/>
  <c r="AT1512" i="1" s="1"/>
  <c r="AT1513" i="1" s="1"/>
  <c r="AT1514" i="1" s="1"/>
  <c r="AT1515" i="1" s="1"/>
  <c r="AT1516" i="1" s="1"/>
  <c r="AT1517" i="1" s="1"/>
  <c r="AT1518" i="1" s="1"/>
  <c r="AT1519" i="1" s="1"/>
  <c r="AT1520" i="1" s="1"/>
  <c r="AT1521" i="1" s="1"/>
  <c r="AT1522" i="1" s="1"/>
  <c r="AT1523" i="1" s="1"/>
  <c r="AT1524" i="1" s="1"/>
  <c r="AT1525" i="1" s="1"/>
  <c r="AT1526" i="1" s="1"/>
  <c r="AT1527" i="1" s="1"/>
  <c r="AT1528" i="1" s="1"/>
  <c r="AT1529" i="1" s="1"/>
  <c r="AT1530" i="1" s="1"/>
  <c r="AT1531" i="1" s="1"/>
  <c r="AT1532" i="1" s="1"/>
  <c r="AT1533" i="1" s="1"/>
  <c r="AT1534" i="1" s="1"/>
  <c r="AT1535" i="1" s="1"/>
  <c r="AT1536" i="1" s="1"/>
  <c r="AT1537" i="1" s="1"/>
  <c r="AT1538" i="1" s="1"/>
  <c r="AT1539" i="1" s="1"/>
  <c r="AT1540" i="1" s="1"/>
  <c r="AT1541" i="1" s="1"/>
  <c r="AT1542" i="1" s="1"/>
  <c r="AT1543" i="1" s="1"/>
  <c r="AT1544" i="1" s="1"/>
  <c r="AT1545" i="1" s="1"/>
  <c r="AT1546" i="1" s="1"/>
  <c r="AT1547" i="1" s="1"/>
  <c r="AT1548" i="1" s="1"/>
  <c r="AT1549" i="1" s="1"/>
  <c r="AT1550" i="1" s="1"/>
  <c r="AT1551" i="1" s="1"/>
  <c r="AT1552" i="1" s="1"/>
  <c r="AT1553" i="1" s="1"/>
  <c r="AT1554" i="1" s="1"/>
  <c r="AT1555" i="1" s="1"/>
  <c r="AT1556" i="1" s="1"/>
  <c r="AT1557" i="1" s="1"/>
  <c r="AT1558" i="1" s="1"/>
  <c r="AT1559" i="1" s="1"/>
  <c r="AT1560" i="1" s="1"/>
  <c r="AT1561" i="1" s="1"/>
  <c r="AT1562" i="1" s="1"/>
  <c r="AT1563" i="1" s="1"/>
  <c r="AT1564" i="1" s="1"/>
  <c r="AT1565" i="1" s="1"/>
  <c r="AT1566" i="1" s="1"/>
  <c r="AT1567" i="1" s="1"/>
  <c r="AT1568" i="1" s="1"/>
  <c r="AT1569" i="1" s="1"/>
  <c r="AT1570" i="1" s="1"/>
  <c r="AT1571" i="1" s="1"/>
  <c r="AT1572" i="1" s="1"/>
  <c r="AT1573" i="1" s="1"/>
  <c r="AT1574" i="1" s="1"/>
  <c r="AT1575" i="1" s="1"/>
  <c r="AT1576" i="1" s="1"/>
  <c r="AT1577" i="1" s="1"/>
  <c r="AT1578" i="1" s="1"/>
  <c r="AT1579" i="1" s="1"/>
  <c r="AT1580" i="1" s="1"/>
  <c r="AT1581" i="1" s="1"/>
  <c r="AT1582" i="1" s="1"/>
  <c r="AT1583" i="1" s="1"/>
  <c r="AT1584" i="1" s="1"/>
  <c r="AT1585" i="1" s="1"/>
  <c r="AT1586" i="1" s="1"/>
  <c r="AT1587" i="1" s="1"/>
  <c r="AT1588" i="1" s="1"/>
  <c r="AT1589" i="1" s="1"/>
  <c r="AT1590" i="1" s="1"/>
  <c r="AT1591" i="1" s="1"/>
  <c r="AT1592" i="1" s="1"/>
  <c r="AT1593" i="1" s="1"/>
  <c r="AT1594" i="1" s="1"/>
  <c r="AT1595" i="1" s="1"/>
  <c r="AT1596" i="1" s="1"/>
  <c r="AT1597" i="1" s="1"/>
  <c r="AT1598" i="1" s="1"/>
  <c r="AT1599" i="1" s="1"/>
  <c r="AT1600" i="1" s="1"/>
  <c r="AT1601" i="1" s="1"/>
  <c r="AT1602" i="1" s="1"/>
  <c r="AT1603" i="1" s="1"/>
  <c r="AT1604" i="1" s="1"/>
  <c r="AT1605" i="1" s="1"/>
  <c r="AT1606" i="1" s="1"/>
  <c r="AT1607" i="1" s="1"/>
  <c r="AT1608" i="1" s="1"/>
  <c r="AT1609" i="1" s="1"/>
  <c r="AT1610" i="1" s="1"/>
  <c r="AT1611" i="1" s="1"/>
  <c r="AT1612" i="1" s="1"/>
  <c r="AT1613" i="1" s="1"/>
  <c r="AT1614" i="1" s="1"/>
  <c r="AT1615" i="1" s="1"/>
  <c r="AT1616" i="1" s="1"/>
  <c r="AT1617" i="1" s="1"/>
  <c r="AT1618" i="1" s="1"/>
  <c r="AT1619" i="1" s="1"/>
  <c r="AT1620" i="1" s="1"/>
  <c r="AT1621" i="1" s="1"/>
  <c r="AT1622" i="1" s="1"/>
  <c r="AT1623" i="1" s="1"/>
  <c r="AT1624" i="1" s="1"/>
  <c r="AT1625" i="1" s="1"/>
  <c r="AT1626" i="1" s="1"/>
  <c r="AT1627" i="1" s="1"/>
  <c r="AT1628" i="1" s="1"/>
  <c r="AT1629" i="1" s="1"/>
  <c r="AT1630" i="1" s="1"/>
  <c r="AT1631" i="1" s="1"/>
  <c r="AT1632" i="1" s="1"/>
  <c r="AT1633" i="1" s="1"/>
  <c r="AT1634" i="1" s="1"/>
  <c r="AT1635" i="1" s="1"/>
  <c r="AT1636" i="1" s="1"/>
  <c r="AT1637" i="1" s="1"/>
  <c r="AT1638" i="1" s="1"/>
  <c r="AT1639" i="1" s="1"/>
  <c r="AT1640" i="1" s="1"/>
  <c r="AT1641" i="1" s="1"/>
  <c r="AT1642" i="1" s="1"/>
  <c r="AT1643" i="1" s="1"/>
  <c r="AT1644" i="1" s="1"/>
  <c r="AT1645" i="1" s="1"/>
  <c r="AT1646" i="1" s="1"/>
  <c r="AT1647" i="1" s="1"/>
  <c r="AT1648" i="1" s="1"/>
  <c r="AT1649" i="1" s="1"/>
  <c r="AT1650" i="1" s="1"/>
  <c r="AT1651" i="1" s="1"/>
  <c r="AT1652" i="1" s="1"/>
  <c r="AT1653" i="1" s="1"/>
  <c r="AT1654" i="1" s="1"/>
  <c r="AT1655" i="1" s="1"/>
  <c r="AT1656" i="1" s="1"/>
  <c r="AT1657" i="1" s="1"/>
  <c r="AT1658" i="1" s="1"/>
  <c r="AT1659" i="1" s="1"/>
  <c r="AT1660" i="1" s="1"/>
  <c r="AT1661" i="1" s="1"/>
  <c r="AT1662" i="1" s="1"/>
  <c r="AT1663" i="1" s="1"/>
  <c r="AT1664" i="1" s="1"/>
  <c r="AT1665" i="1" s="1"/>
  <c r="AT1666" i="1" s="1"/>
  <c r="AT1667" i="1" s="1"/>
  <c r="AT1668" i="1" s="1"/>
  <c r="AT1669" i="1" s="1"/>
  <c r="AT1670" i="1" s="1"/>
  <c r="AT1671" i="1" s="1"/>
  <c r="AT1672" i="1" s="1"/>
  <c r="AT1673" i="1" s="1"/>
  <c r="AT1674" i="1" s="1"/>
  <c r="AT1675" i="1" s="1"/>
  <c r="AT1676" i="1" s="1"/>
  <c r="AT1677" i="1" s="1"/>
  <c r="AT1678" i="1" s="1"/>
  <c r="AT1679" i="1" s="1"/>
  <c r="AT1680" i="1" s="1"/>
  <c r="AT1681" i="1" s="1"/>
  <c r="AT1682" i="1" s="1"/>
  <c r="AT1683" i="1" s="1"/>
  <c r="AT1684" i="1" s="1"/>
  <c r="AT1685" i="1" s="1"/>
  <c r="AT1686" i="1" s="1"/>
  <c r="AT1687" i="1" s="1"/>
  <c r="AT1688" i="1" s="1"/>
  <c r="AT1689" i="1" s="1"/>
  <c r="AT1690" i="1" s="1"/>
  <c r="AT1691" i="1" s="1"/>
  <c r="AT1692" i="1" s="1"/>
  <c r="AT1693" i="1" s="1"/>
  <c r="AT1694" i="1" s="1"/>
  <c r="AT1695" i="1" s="1"/>
  <c r="AT1696" i="1" s="1"/>
  <c r="AT1697" i="1" s="1"/>
  <c r="AT1698" i="1" s="1"/>
  <c r="AT1699" i="1" s="1"/>
  <c r="AT1700" i="1" s="1"/>
  <c r="AT1701" i="1" s="1"/>
  <c r="AT1702" i="1" s="1"/>
  <c r="AT1703" i="1" s="1"/>
  <c r="AT1704" i="1" s="1"/>
  <c r="AT1705" i="1" s="1"/>
  <c r="AT1706" i="1" s="1"/>
  <c r="AT1707" i="1" s="1"/>
  <c r="AT1708" i="1" s="1"/>
  <c r="AT1709" i="1" s="1"/>
  <c r="AT1710" i="1" s="1"/>
  <c r="AT1711" i="1" s="1"/>
  <c r="AT1712" i="1" s="1"/>
  <c r="AT1713" i="1" s="1"/>
  <c r="AT1714" i="1" s="1"/>
  <c r="AT1715" i="1" s="1"/>
  <c r="AT1716" i="1" s="1"/>
  <c r="AT1717" i="1" s="1"/>
  <c r="AT1718" i="1" s="1"/>
  <c r="AT1719" i="1" s="1"/>
  <c r="AT1720" i="1" s="1"/>
  <c r="AT1721" i="1" s="1"/>
  <c r="AT1722" i="1" s="1"/>
  <c r="AT1723" i="1" s="1"/>
  <c r="AT1724" i="1" s="1"/>
  <c r="AT1725" i="1" s="1"/>
  <c r="AT1726" i="1" s="1"/>
  <c r="AT1727" i="1" s="1"/>
  <c r="AT1728" i="1" s="1"/>
  <c r="AT1729" i="1" s="1"/>
  <c r="AT1730" i="1" s="1"/>
  <c r="AT1731" i="1" s="1"/>
  <c r="AT1732" i="1" s="1"/>
  <c r="AT1733" i="1" s="1"/>
  <c r="AT1734" i="1" s="1"/>
  <c r="AT1735" i="1" s="1"/>
  <c r="AT1736" i="1" s="1"/>
  <c r="AT1737" i="1" s="1"/>
  <c r="AT1738" i="1" s="1"/>
  <c r="AT1739" i="1" s="1"/>
  <c r="AT1740" i="1" s="1"/>
  <c r="AT1741" i="1" s="1"/>
  <c r="AT1742" i="1" s="1"/>
  <c r="AT1743" i="1" s="1"/>
  <c r="AT1744" i="1" s="1"/>
  <c r="AT1745" i="1" s="1"/>
  <c r="AT1746" i="1" s="1"/>
  <c r="AT1747" i="1" s="1"/>
  <c r="AT1748" i="1" s="1"/>
  <c r="AT1749" i="1" s="1"/>
  <c r="AT1750" i="1" s="1"/>
  <c r="AT1751" i="1" s="1"/>
  <c r="AT1752" i="1" s="1"/>
  <c r="AT1753" i="1" s="1"/>
  <c r="AT1754" i="1" s="1"/>
  <c r="AT1755" i="1" s="1"/>
  <c r="AT1756" i="1" s="1"/>
  <c r="AT1757" i="1" s="1"/>
  <c r="AT1758" i="1" s="1"/>
  <c r="AT1759" i="1" s="1"/>
  <c r="AT1760" i="1" s="1"/>
  <c r="AT1761" i="1" s="1"/>
  <c r="AT1762" i="1" s="1"/>
  <c r="AT1763" i="1" s="1"/>
  <c r="AT1764" i="1" s="1"/>
  <c r="AT1765" i="1" s="1"/>
  <c r="AT1766" i="1" s="1"/>
  <c r="AT1767" i="1" s="1"/>
  <c r="AT1768" i="1" s="1"/>
  <c r="AT1769" i="1" s="1"/>
  <c r="AT1770" i="1" s="1"/>
  <c r="AT1771" i="1" s="1"/>
  <c r="AT1772" i="1" s="1"/>
  <c r="AT1773" i="1" s="1"/>
  <c r="AT1774" i="1" s="1"/>
  <c r="AT1775" i="1" s="1"/>
  <c r="AT1776" i="1" s="1"/>
  <c r="AT1777" i="1" s="1"/>
  <c r="AT1778" i="1" s="1"/>
  <c r="AT1779" i="1" s="1"/>
  <c r="AT1780" i="1" s="1"/>
  <c r="AT1781" i="1" s="1"/>
  <c r="AT1782" i="1" s="1"/>
  <c r="AT1783" i="1" s="1"/>
  <c r="AT1784" i="1" s="1"/>
  <c r="AT1785" i="1" s="1"/>
  <c r="AT1786" i="1" s="1"/>
  <c r="AT1787" i="1" s="1"/>
  <c r="AT1788" i="1" s="1"/>
  <c r="AT1789" i="1" s="1"/>
  <c r="AT1790" i="1" s="1"/>
  <c r="AT1791" i="1" s="1"/>
  <c r="AT1792" i="1" s="1"/>
  <c r="AT1793" i="1" s="1"/>
  <c r="AT1794" i="1" s="1"/>
  <c r="AT1795" i="1" s="1"/>
  <c r="AT1796" i="1" s="1"/>
  <c r="AT1797" i="1" s="1"/>
  <c r="AT1798" i="1" s="1"/>
  <c r="AT1799" i="1" s="1"/>
  <c r="AT1800" i="1" s="1"/>
  <c r="AT1801" i="1" s="1"/>
  <c r="AT1802" i="1" s="1"/>
  <c r="AT1803" i="1" s="1"/>
  <c r="BL15" i="1" l="1"/>
  <c r="AO4" i="1"/>
  <c r="BM17" i="1"/>
  <c r="AO5" i="1" l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P4" i="1"/>
  <c r="BM18" i="1"/>
  <c r="AH10" i="1" l="1"/>
  <c r="AH23" i="1"/>
  <c r="AP5" i="1"/>
  <c r="BM19" i="1"/>
  <c r="AP6" i="1" l="1"/>
  <c r="AP7" i="1"/>
  <c r="AP8" i="1"/>
  <c r="BM20" i="1"/>
  <c r="AP9" i="1" l="1"/>
  <c r="BM21" i="1"/>
  <c r="AP10" i="1" l="1"/>
  <c r="BM22" i="1"/>
  <c r="AP11" i="1" l="1"/>
  <c r="BM23" i="1"/>
  <c r="AP12" i="1" l="1"/>
  <c r="BM24" i="1"/>
  <c r="AP13" i="1" l="1"/>
  <c r="BM25" i="1"/>
  <c r="AP14" i="1" l="1"/>
  <c r="BM26" i="1"/>
  <c r="AP15" i="1" l="1"/>
  <c r="BM27" i="1"/>
  <c r="AP16" i="1" l="1"/>
  <c r="BM28" i="1"/>
  <c r="AP17" i="1" l="1"/>
  <c r="BM29" i="1"/>
  <c r="AP18" i="1" l="1"/>
  <c r="BM30" i="1"/>
  <c r="AP19" i="1" l="1"/>
  <c r="BM31" i="1"/>
  <c r="AP20" i="1" l="1"/>
  <c r="BM32" i="1"/>
  <c r="AP21" i="1" l="1"/>
  <c r="BM33" i="1"/>
  <c r="AP22" i="1" l="1"/>
  <c r="BM34" i="1"/>
  <c r="AP23" i="1" l="1"/>
  <c r="BM35" i="1"/>
  <c r="AP24" i="1" l="1"/>
  <c r="BM36" i="1"/>
  <c r="AP25" i="1" l="1"/>
  <c r="BM37" i="1"/>
  <c r="AP26" i="1" l="1"/>
  <c r="BM38" i="1"/>
  <c r="AP27" i="1" l="1"/>
  <c r="BM39" i="1"/>
  <c r="AP28" i="1" l="1"/>
  <c r="BM40" i="1"/>
  <c r="AP29" i="1" l="1"/>
  <c r="BM41" i="1"/>
  <c r="AP30" i="1" l="1"/>
  <c r="BM42" i="1"/>
  <c r="AP31" i="1" l="1"/>
  <c r="BM43" i="1"/>
  <c r="AP32" i="1" l="1"/>
  <c r="BM44" i="1"/>
  <c r="AP33" i="1" l="1"/>
  <c r="BM45" i="1"/>
  <c r="AP34" i="1" l="1"/>
  <c r="BM46" i="1"/>
  <c r="AP35" i="1" l="1"/>
  <c r="BM47" i="1"/>
  <c r="AP36" i="1" l="1"/>
  <c r="BM48" i="1"/>
  <c r="AP37" i="1" l="1"/>
  <c r="BM49" i="1"/>
  <c r="AP38" i="1" l="1"/>
  <c r="BM50" i="1"/>
  <c r="AP39" i="1" l="1"/>
  <c r="BM51" i="1"/>
  <c r="AP40" i="1" l="1"/>
  <c r="BM52" i="1"/>
  <c r="AP41" i="1" l="1"/>
  <c r="BM53" i="1"/>
  <c r="AP42" i="1" l="1"/>
  <c r="BM54" i="1"/>
  <c r="AP43" i="1" l="1"/>
  <c r="BM55" i="1"/>
  <c r="AP44" i="1" l="1"/>
  <c r="BM56" i="1"/>
  <c r="AP45" i="1" l="1"/>
  <c r="BM57" i="1"/>
  <c r="AP46" i="1" l="1"/>
  <c r="BM58" i="1"/>
  <c r="AP47" i="1" l="1"/>
  <c r="BM59" i="1"/>
  <c r="AP48" i="1" l="1"/>
  <c r="BM60" i="1"/>
  <c r="AP49" i="1" l="1"/>
  <c r="BM61" i="1"/>
  <c r="AP50" i="1" l="1"/>
  <c r="BM62" i="1"/>
  <c r="AP51" i="1" l="1"/>
  <c r="BM63" i="1"/>
  <c r="AP52" i="1" l="1"/>
  <c r="BM64" i="1"/>
  <c r="AP53" i="1" l="1"/>
  <c r="BM65" i="1"/>
  <c r="AP54" i="1" l="1"/>
  <c r="BM66" i="1"/>
  <c r="AP55" i="1" l="1"/>
  <c r="BM67" i="1"/>
  <c r="AP56" i="1" l="1"/>
  <c r="BM68" i="1"/>
  <c r="AP57" i="1" l="1"/>
  <c r="BM69" i="1"/>
  <c r="AP58" i="1" l="1"/>
  <c r="BM70" i="1"/>
  <c r="AP59" i="1" l="1"/>
  <c r="BM71" i="1"/>
  <c r="AP60" i="1" l="1"/>
  <c r="BM72" i="1"/>
  <c r="AP61" i="1" l="1"/>
  <c r="BM73" i="1"/>
  <c r="AP62" i="1" l="1"/>
  <c r="BM74" i="1"/>
  <c r="AP63" i="1" l="1"/>
  <c r="BM75" i="1"/>
  <c r="AP64" i="1" l="1"/>
  <c r="BM76" i="1"/>
  <c r="AP65" i="1" l="1"/>
  <c r="BM77" i="1"/>
  <c r="AP66" i="1" l="1"/>
  <c r="BM78" i="1"/>
  <c r="AP67" i="1" l="1"/>
  <c r="BM79" i="1"/>
  <c r="AP68" i="1" l="1"/>
  <c r="BM80" i="1"/>
  <c r="AP69" i="1" l="1"/>
  <c r="BM81" i="1"/>
  <c r="AP70" i="1" l="1"/>
  <c r="BM82" i="1"/>
  <c r="AP71" i="1" l="1"/>
  <c r="BM83" i="1"/>
  <c r="AP72" i="1" l="1"/>
  <c r="BM84" i="1"/>
  <c r="AP73" i="1" l="1"/>
  <c r="BM85" i="1"/>
  <c r="AP74" i="1" l="1"/>
  <c r="BM86" i="1"/>
  <c r="AP75" i="1" l="1"/>
  <c r="BM87" i="1"/>
  <c r="AP76" i="1" l="1"/>
  <c r="BM88" i="1"/>
  <c r="AP77" i="1" l="1"/>
  <c r="BM89" i="1"/>
  <c r="AP78" i="1" l="1"/>
  <c r="BM90" i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AP79" i="1" l="1"/>
  <c r="AP80" i="1" l="1"/>
  <c r="AP81" i="1" l="1"/>
  <c r="AP82" i="1" l="1"/>
  <c r="AP83" i="1" l="1"/>
  <c r="AP84" i="1" l="1"/>
  <c r="AP85" i="1" l="1"/>
  <c r="AP86" i="1" l="1"/>
  <c r="AP87" i="1" l="1"/>
  <c r="AP88" i="1" l="1"/>
  <c r="AP90" i="1" l="1"/>
  <c r="AP89" i="1"/>
  <c r="AH24" i="1" l="1"/>
  <c r="I8" i="1" l="1"/>
  <c r="M8" i="1" l="1"/>
  <c r="K8" i="1"/>
  <c r="J8" i="1"/>
  <c r="L8" i="1"/>
  <c r="O8" i="1"/>
  <c r="N8" i="1"/>
  <c r="P8" i="1" l="1"/>
  <c r="I9" i="1" s="1"/>
  <c r="M9" i="1" l="1"/>
  <c r="K9" i="1"/>
  <c r="J9" i="1"/>
  <c r="O9" i="1"/>
  <c r="L9" i="1"/>
  <c r="N9" i="1"/>
  <c r="P9" i="1" l="1"/>
  <c r="I10" i="1" s="1"/>
  <c r="M10" i="1" l="1"/>
  <c r="O10" i="1"/>
  <c r="J10" i="1"/>
  <c r="K10" i="1"/>
  <c r="L10" i="1"/>
  <c r="N10" i="1"/>
  <c r="P10" i="1" l="1"/>
  <c r="I11" i="1" s="1"/>
  <c r="M11" i="1" l="1"/>
  <c r="K11" i="1"/>
  <c r="J11" i="1"/>
  <c r="O11" i="1"/>
  <c r="L11" i="1"/>
  <c r="N11" i="1"/>
  <c r="P11" i="1" l="1"/>
  <c r="I12" i="1" s="1"/>
  <c r="M12" i="1" l="1"/>
  <c r="L12" i="1"/>
  <c r="J12" i="1"/>
  <c r="K12" i="1"/>
  <c r="O12" i="1"/>
  <c r="N12" i="1"/>
  <c r="P12" i="1" l="1"/>
  <c r="I13" i="1" s="1"/>
  <c r="M13" i="1" l="1"/>
  <c r="L13" i="1"/>
  <c r="O13" i="1"/>
  <c r="K13" i="1"/>
  <c r="J13" i="1"/>
  <c r="N13" i="1"/>
  <c r="P13" i="1" l="1"/>
  <c r="I14" i="1" s="1"/>
  <c r="M14" i="1" l="1"/>
  <c r="L14" i="1"/>
  <c r="N14" i="1"/>
  <c r="J14" i="1"/>
  <c r="O14" i="1"/>
  <c r="K14" i="1"/>
  <c r="P14" i="1" l="1"/>
  <c r="I15" i="1" s="1"/>
  <c r="M15" i="1" l="1"/>
  <c r="N15" i="1"/>
  <c r="O15" i="1"/>
  <c r="J15" i="1"/>
  <c r="K15" i="1"/>
  <c r="L15" i="1"/>
  <c r="P15" i="1" l="1"/>
  <c r="I16" i="1" s="1"/>
  <c r="M16" i="1" l="1"/>
  <c r="J16" i="1"/>
  <c r="N16" i="1"/>
  <c r="K16" i="1"/>
  <c r="L16" i="1"/>
  <c r="O16" i="1"/>
  <c r="P16" i="1" l="1"/>
  <c r="I17" i="1" s="1"/>
  <c r="M17" i="1" l="1"/>
  <c r="L17" i="1"/>
  <c r="K17" i="1"/>
  <c r="O17" i="1"/>
  <c r="N17" i="1"/>
  <c r="J17" i="1"/>
  <c r="P17" i="1" l="1"/>
  <c r="I18" i="1" s="1"/>
  <c r="M18" i="1" l="1"/>
  <c r="J18" i="1"/>
  <c r="O18" i="1"/>
  <c r="K18" i="1"/>
  <c r="N18" i="1"/>
  <c r="L18" i="1"/>
  <c r="P18" i="1" l="1"/>
  <c r="I19" i="1" s="1"/>
  <c r="M19" i="1" l="1"/>
  <c r="J19" i="1"/>
  <c r="K19" i="1"/>
  <c r="N19" i="1"/>
  <c r="O19" i="1"/>
  <c r="L19" i="1"/>
  <c r="P19" i="1" l="1"/>
  <c r="I20" i="1" s="1"/>
  <c r="M20" i="1" l="1"/>
  <c r="O20" i="1"/>
  <c r="N20" i="1"/>
  <c r="J20" i="1"/>
  <c r="K20" i="1"/>
  <c r="L20" i="1"/>
  <c r="P20" i="1" l="1"/>
  <c r="I21" i="1" s="1"/>
  <c r="M21" i="1" l="1"/>
  <c r="K21" i="1"/>
  <c r="J21" i="1"/>
  <c r="N21" i="1"/>
  <c r="L21" i="1"/>
  <c r="O21" i="1"/>
  <c r="P21" i="1" l="1"/>
  <c r="I22" i="1" s="1"/>
  <c r="M22" i="1" l="1"/>
  <c r="J22" i="1"/>
  <c r="L22" i="1"/>
  <c r="N22" i="1"/>
  <c r="K22" i="1"/>
  <c r="O22" i="1"/>
  <c r="P22" i="1" l="1"/>
  <c r="I23" i="1" s="1"/>
  <c r="J23" i="1" l="1"/>
  <c r="M23" i="1"/>
  <c r="N23" i="1"/>
  <c r="K23" i="1"/>
  <c r="L23" i="1"/>
  <c r="O23" i="1"/>
  <c r="P23" i="1" l="1"/>
  <c r="I24" i="1" s="1"/>
  <c r="K24" i="1" l="1"/>
  <c r="M24" i="1"/>
  <c r="O24" i="1"/>
  <c r="N24" i="1"/>
  <c r="J24" i="1"/>
  <c r="L24" i="1"/>
  <c r="P24" i="1" l="1"/>
  <c r="I25" i="1" s="1"/>
  <c r="K25" i="1" s="1"/>
  <c r="O25" i="1" l="1"/>
  <c r="J25" i="1"/>
  <c r="M25" i="1"/>
  <c r="N25" i="1"/>
  <c r="L25" i="1"/>
  <c r="P25" i="1" l="1"/>
  <c r="I26" i="1" s="1"/>
  <c r="L26" i="1" l="1"/>
  <c r="M26" i="1"/>
  <c r="O26" i="1"/>
  <c r="N26" i="1"/>
  <c r="K26" i="1"/>
  <c r="J26" i="1"/>
  <c r="P26" i="1" l="1"/>
  <c r="I27" i="1" s="1"/>
  <c r="L27" i="1" s="1"/>
  <c r="O27" i="1" l="1"/>
  <c r="N27" i="1"/>
  <c r="M27" i="1"/>
  <c r="K27" i="1"/>
  <c r="J27" i="1"/>
  <c r="P27" i="1" l="1"/>
  <c r="I28" i="1" s="1"/>
  <c r="K28" i="1" s="1"/>
  <c r="O28" i="1" l="1"/>
  <c r="M28" i="1"/>
  <c r="J28" i="1"/>
  <c r="N28" i="1"/>
  <c r="L28" i="1"/>
  <c r="P28" i="1" l="1"/>
  <c r="I29" i="1" s="1"/>
  <c r="J29" i="1" s="1"/>
  <c r="O29" i="1" l="1"/>
  <c r="L29" i="1"/>
  <c r="N29" i="1"/>
  <c r="K29" i="1"/>
  <c r="M29" i="1"/>
  <c r="P29" i="1" l="1"/>
  <c r="I30" i="1" s="1"/>
  <c r="L30" i="1" s="1"/>
  <c r="K30" i="1" l="1"/>
  <c r="J30" i="1"/>
  <c r="O30" i="1"/>
  <c r="N30" i="1"/>
  <c r="M30" i="1"/>
  <c r="P30" i="1" l="1"/>
  <c r="I31" i="1" s="1"/>
  <c r="M31" i="1" s="1"/>
  <c r="K31" i="1" l="1"/>
  <c r="O31" i="1"/>
  <c r="N31" i="1"/>
  <c r="J31" i="1"/>
  <c r="L31" i="1"/>
  <c r="P31" i="1" l="1"/>
  <c r="I32" i="1" s="1"/>
  <c r="M32" i="1" s="1"/>
  <c r="K32" i="1" l="1"/>
  <c r="N32" i="1"/>
  <c r="J32" i="1"/>
  <c r="O32" i="1"/>
  <c r="L32" i="1"/>
  <c r="P32" i="1" l="1"/>
  <c r="I33" i="1" s="1"/>
  <c r="L33" i="1" s="1"/>
  <c r="N33" i="1" l="1"/>
  <c r="M33" i="1"/>
  <c r="O33" i="1"/>
  <c r="J33" i="1"/>
  <c r="K33" i="1"/>
  <c r="P33" i="1" l="1"/>
  <c r="I34" i="1" s="1"/>
  <c r="O34" i="1" s="1"/>
  <c r="M34" i="1" l="1"/>
  <c r="N34" i="1"/>
  <c r="L34" i="1"/>
  <c r="J34" i="1"/>
  <c r="K34" i="1"/>
  <c r="P34" i="1" l="1"/>
  <c r="I35" i="1" s="1"/>
  <c r="M35" i="1" s="1"/>
  <c r="O35" i="1" l="1"/>
  <c r="J35" i="1"/>
  <c r="L35" i="1"/>
  <c r="K35" i="1"/>
  <c r="N35" i="1"/>
  <c r="P35" i="1" l="1"/>
  <c r="I36" i="1" s="1"/>
  <c r="M36" i="1" s="1"/>
  <c r="K36" i="1" l="1"/>
  <c r="J36" i="1"/>
  <c r="N36" i="1"/>
  <c r="L36" i="1"/>
  <c r="O36" i="1"/>
  <c r="P36" i="1" l="1"/>
  <c r="I37" i="1" s="1"/>
  <c r="N37" i="1" s="1"/>
  <c r="J37" i="1" l="1"/>
  <c r="K37" i="1"/>
  <c r="L37" i="1"/>
  <c r="M37" i="1"/>
  <c r="O37" i="1"/>
  <c r="P37" i="1" l="1"/>
  <c r="I38" i="1" s="1"/>
  <c r="M38" i="1" s="1"/>
  <c r="L38" i="1" l="1"/>
  <c r="N38" i="1"/>
  <c r="J38" i="1"/>
  <c r="K38" i="1"/>
  <c r="O38" i="1"/>
  <c r="P38" i="1" l="1"/>
  <c r="I39" i="1" s="1"/>
  <c r="K39" i="1" s="1"/>
  <c r="M39" i="1" l="1"/>
  <c r="L39" i="1"/>
  <c r="N39" i="1"/>
  <c r="O39" i="1"/>
  <c r="J39" i="1"/>
  <c r="P39" i="1" l="1"/>
  <c r="I40" i="1" s="1"/>
  <c r="N40" i="1" s="1"/>
  <c r="O40" i="1" l="1"/>
  <c r="L40" i="1"/>
  <c r="K40" i="1"/>
  <c r="J40" i="1"/>
  <c r="M40" i="1"/>
  <c r="P40" i="1" l="1"/>
  <c r="I41" i="1" s="1"/>
  <c r="M41" i="1" s="1"/>
  <c r="O41" i="1" l="1"/>
  <c r="J41" i="1"/>
  <c r="K41" i="1"/>
  <c r="N41" i="1"/>
  <c r="L41" i="1"/>
  <c r="P41" i="1" l="1"/>
  <c r="I42" i="1" s="1"/>
  <c r="K42" i="1" s="1"/>
  <c r="O42" i="1" l="1"/>
  <c r="L42" i="1"/>
  <c r="J42" i="1"/>
  <c r="M42" i="1"/>
  <c r="N42" i="1"/>
  <c r="P42" i="1" l="1"/>
  <c r="I43" i="1" s="1"/>
  <c r="M43" i="1" s="1"/>
  <c r="O43" i="1" l="1"/>
  <c r="N43" i="1"/>
  <c r="K43" i="1"/>
  <c r="J43" i="1"/>
  <c r="L43" i="1"/>
  <c r="P43" i="1" l="1"/>
  <c r="I44" i="1" s="1"/>
  <c r="L44" i="1" s="1"/>
  <c r="J44" i="1" l="1"/>
  <c r="M44" i="1"/>
  <c r="N44" i="1"/>
  <c r="O44" i="1"/>
  <c r="K44" i="1"/>
  <c r="P44" i="1" l="1"/>
  <c r="I45" i="1" s="1"/>
  <c r="O45" i="1" s="1"/>
  <c r="M45" i="1" l="1"/>
  <c r="L45" i="1"/>
  <c r="N45" i="1"/>
  <c r="K45" i="1"/>
  <c r="J45" i="1"/>
  <c r="P45" i="1" l="1"/>
  <c r="I46" i="1" s="1"/>
  <c r="M46" i="1" s="1"/>
  <c r="O46" i="1" l="1"/>
  <c r="L46" i="1"/>
  <c r="J46" i="1"/>
  <c r="K46" i="1"/>
  <c r="N46" i="1"/>
  <c r="P46" i="1" l="1"/>
  <c r="I47" i="1" s="1"/>
  <c r="K47" i="1" s="1"/>
  <c r="J47" i="1" l="1"/>
  <c r="M47" i="1"/>
  <c r="O47" i="1"/>
  <c r="L47" i="1"/>
  <c r="N47" i="1"/>
  <c r="P47" i="1" l="1"/>
  <c r="I48" i="1" s="1"/>
  <c r="M48" i="1" s="1"/>
  <c r="O48" i="1" l="1"/>
  <c r="J48" i="1"/>
  <c r="L48" i="1"/>
  <c r="N48" i="1"/>
  <c r="K48" i="1"/>
  <c r="P48" i="1" l="1"/>
  <c r="I49" i="1" s="1"/>
  <c r="O49" i="1" s="1"/>
  <c r="N49" i="1" l="1"/>
  <c r="M49" i="1"/>
  <c r="L49" i="1"/>
  <c r="K49" i="1"/>
  <c r="J49" i="1"/>
  <c r="P49" i="1" l="1"/>
  <c r="I50" i="1" s="1"/>
  <c r="O50" i="1" s="1"/>
  <c r="M50" i="1" l="1"/>
  <c r="K50" i="1"/>
  <c r="L50" i="1"/>
  <c r="J50" i="1"/>
  <c r="N50" i="1"/>
  <c r="P50" i="1" l="1"/>
  <c r="I51" i="1" s="1"/>
  <c r="L51" i="1" s="1"/>
  <c r="O51" i="1"/>
  <c r="J51" i="1" l="1"/>
  <c r="K51" i="1"/>
  <c r="N51" i="1"/>
  <c r="M51" i="1"/>
  <c r="P51" i="1" l="1"/>
  <c r="I52" i="1" s="1"/>
  <c r="J52" i="1" s="1"/>
  <c r="M52" i="1"/>
  <c r="O52" i="1"/>
  <c r="L52" i="1"/>
  <c r="N52" i="1" l="1"/>
  <c r="K52" i="1"/>
  <c r="P52" i="1"/>
  <c r="I53" i="1" s="1"/>
  <c r="K53" i="1" s="1"/>
  <c r="M53" i="1"/>
  <c r="O53" i="1"/>
  <c r="J53" i="1"/>
  <c r="N53" i="1"/>
  <c r="L53" i="1" l="1"/>
  <c r="P53" i="1"/>
  <c r="I54" i="1" s="1"/>
  <c r="M54" i="1" s="1"/>
  <c r="L54" i="1" l="1"/>
  <c r="O54" i="1"/>
  <c r="N54" i="1"/>
  <c r="J54" i="1"/>
  <c r="K54" i="1"/>
  <c r="P54" i="1" l="1"/>
  <c r="I55" i="1" s="1"/>
  <c r="O55" i="1" s="1"/>
  <c r="L55" i="1" l="1"/>
  <c r="J55" i="1"/>
  <c r="N55" i="1"/>
  <c r="M55" i="1"/>
  <c r="K55" i="1"/>
  <c r="P55" i="1" l="1"/>
  <c r="I56" i="1" s="1"/>
  <c r="J56" i="1" s="1"/>
  <c r="N56" i="1" l="1"/>
  <c r="K56" i="1"/>
  <c r="L56" i="1"/>
  <c r="O56" i="1"/>
  <c r="M56" i="1"/>
  <c r="P56" i="1" l="1"/>
  <c r="I57" i="1" s="1"/>
  <c r="N57" i="1" s="1"/>
  <c r="J57" i="1" l="1"/>
  <c r="L57" i="1"/>
  <c r="O57" i="1"/>
  <c r="M57" i="1"/>
  <c r="K57" i="1"/>
  <c r="P57" i="1" l="1"/>
  <c r="I58" i="1" s="1"/>
  <c r="M58" i="1" s="1"/>
  <c r="L58" i="1" l="1"/>
  <c r="N58" i="1"/>
  <c r="J58" i="1"/>
  <c r="K58" i="1"/>
  <c r="O58" i="1"/>
  <c r="P58" i="1" l="1"/>
  <c r="I59" i="1" s="1"/>
  <c r="N59" i="1" s="1"/>
  <c r="M59" i="1" l="1"/>
  <c r="K59" i="1"/>
  <c r="O59" i="1"/>
  <c r="J59" i="1"/>
  <c r="L59" i="1"/>
  <c r="P59" i="1" l="1"/>
  <c r="I60" i="1" s="1"/>
  <c r="J60" i="1" l="1"/>
  <c r="M60" i="1"/>
  <c r="O60" i="1"/>
  <c r="K60" i="1"/>
  <c r="L60" i="1"/>
  <c r="N60" i="1"/>
  <c r="P60" i="1" l="1"/>
  <c r="I61" i="1" s="1"/>
  <c r="N61" i="1" s="1"/>
  <c r="L61" i="1" l="1"/>
  <c r="M61" i="1"/>
  <c r="K61" i="1"/>
  <c r="O61" i="1"/>
  <c r="J61" i="1"/>
  <c r="P61" i="1" l="1"/>
  <c r="I62" i="1" s="1"/>
  <c r="K62" i="1" s="1"/>
  <c r="N62" i="1" l="1"/>
  <c r="L62" i="1"/>
  <c r="M62" i="1"/>
  <c r="O62" i="1"/>
  <c r="J62" i="1"/>
  <c r="P62" i="1" l="1"/>
  <c r="I63" i="1" s="1"/>
  <c r="N63" i="1" s="1"/>
  <c r="L63" i="1" l="1"/>
  <c r="M63" i="1"/>
  <c r="K63" i="1"/>
  <c r="O63" i="1"/>
  <c r="J63" i="1"/>
  <c r="P63" i="1" l="1"/>
  <c r="I64" i="1" s="1"/>
  <c r="M64" i="1" s="1"/>
  <c r="N64" i="1" l="1"/>
  <c r="L64" i="1"/>
  <c r="K64" i="1"/>
  <c r="O64" i="1"/>
  <c r="J64" i="1"/>
  <c r="P64" i="1" l="1"/>
  <c r="I65" i="1" s="1"/>
  <c r="M65" i="1" s="1"/>
  <c r="J65" i="1" l="1"/>
  <c r="K65" i="1"/>
  <c r="N65" i="1"/>
  <c r="O65" i="1"/>
  <c r="L65" i="1"/>
  <c r="P65" i="1" l="1"/>
  <c r="I66" i="1" s="1"/>
  <c r="N66" i="1" s="1"/>
  <c r="M66" i="1" l="1"/>
  <c r="O66" i="1"/>
  <c r="L66" i="1"/>
  <c r="K66" i="1"/>
  <c r="J66" i="1"/>
  <c r="P66" i="1" l="1"/>
  <c r="I67" i="1" s="1"/>
  <c r="K67" i="1" s="1"/>
  <c r="L67" i="1"/>
  <c r="O67" i="1" l="1"/>
  <c r="J67" i="1"/>
  <c r="M67" i="1"/>
  <c r="N67" i="1"/>
  <c r="P67" i="1" l="1"/>
  <c r="I68" i="1" s="1"/>
  <c r="O68" i="1" s="1"/>
  <c r="L68" i="1"/>
  <c r="N68" i="1"/>
  <c r="K68" i="1" l="1"/>
  <c r="J68" i="1"/>
  <c r="M68" i="1"/>
  <c r="P68" i="1" s="1"/>
  <c r="I69" i="1" s="1"/>
  <c r="M69" i="1" s="1"/>
  <c r="N69" i="1" l="1"/>
  <c r="L69" i="1"/>
  <c r="J69" i="1"/>
  <c r="O69" i="1"/>
  <c r="K69" i="1"/>
  <c r="P69" i="1" l="1"/>
  <c r="I70" i="1" s="1"/>
  <c r="J70" i="1" s="1"/>
  <c r="L70" i="1" l="1"/>
  <c r="K70" i="1"/>
  <c r="N70" i="1"/>
  <c r="M70" i="1"/>
  <c r="O70" i="1"/>
  <c r="P70" i="1" l="1"/>
  <c r="I71" i="1" s="1"/>
  <c r="K71" i="1" s="1"/>
  <c r="O71" i="1"/>
  <c r="J71" i="1" l="1"/>
  <c r="L71" i="1"/>
  <c r="M71" i="1"/>
  <c r="N71" i="1"/>
  <c r="P71" i="1" l="1"/>
  <c r="I72" i="1" s="1"/>
  <c r="J72" i="1" s="1"/>
  <c r="L72" i="1" l="1"/>
  <c r="N72" i="1"/>
  <c r="O72" i="1"/>
  <c r="M72" i="1"/>
  <c r="K72" i="1"/>
  <c r="P72" i="1" l="1"/>
  <c r="I73" i="1" s="1"/>
  <c r="M73" i="1" s="1"/>
  <c r="L73" i="1"/>
  <c r="N73" i="1"/>
  <c r="J73" i="1"/>
  <c r="K73" i="1" l="1"/>
  <c r="O73" i="1"/>
  <c r="P73" i="1" s="1"/>
  <c r="I74" i="1" s="1"/>
  <c r="K74" i="1" s="1"/>
  <c r="M74" i="1" l="1"/>
  <c r="N74" i="1"/>
  <c r="L74" i="1"/>
  <c r="J74" i="1"/>
  <c r="O74" i="1"/>
  <c r="P74" i="1" l="1"/>
  <c r="I75" i="1" s="1"/>
  <c r="O75" i="1" s="1"/>
  <c r="N75" i="1"/>
  <c r="M75" i="1"/>
  <c r="K75" i="1" l="1"/>
  <c r="J75" i="1"/>
  <c r="L75" i="1"/>
  <c r="P75" i="1" s="1"/>
  <c r="I76" i="1" s="1"/>
  <c r="K76" i="1" s="1"/>
  <c r="M76" i="1" l="1"/>
  <c r="O76" i="1"/>
  <c r="N76" i="1"/>
  <c r="J76" i="1"/>
  <c r="L76" i="1"/>
  <c r="P76" i="1" l="1"/>
  <c r="I77" i="1" s="1"/>
  <c r="L77" i="1" s="1"/>
  <c r="N77" i="1"/>
  <c r="M77" i="1"/>
  <c r="O77" i="1" l="1"/>
  <c r="J77" i="1"/>
  <c r="K77" i="1"/>
  <c r="P77" i="1" s="1"/>
  <c r="I78" i="1" s="1"/>
  <c r="L78" i="1" s="1"/>
  <c r="N78" i="1" l="1"/>
  <c r="M78" i="1"/>
  <c r="K78" i="1"/>
  <c r="O78" i="1"/>
  <c r="J78" i="1"/>
  <c r="P78" i="1" l="1"/>
  <c r="I79" i="1" s="1"/>
  <c r="J79" i="1" s="1"/>
  <c r="M79" i="1" l="1"/>
  <c r="L79" i="1"/>
  <c r="N79" i="1"/>
  <c r="K79" i="1"/>
  <c r="O79" i="1"/>
  <c r="P79" i="1" l="1"/>
  <c r="I80" i="1" s="1"/>
  <c r="L80" i="1" s="1"/>
  <c r="J80" i="1" l="1"/>
  <c r="K80" i="1"/>
  <c r="O80" i="1"/>
  <c r="M80" i="1"/>
  <c r="N80" i="1"/>
  <c r="P80" i="1" l="1"/>
  <c r="I81" i="1" s="1"/>
  <c r="M81" i="1" s="1"/>
  <c r="O81" i="1" l="1"/>
  <c r="K81" i="1"/>
  <c r="J81" i="1"/>
  <c r="N81" i="1"/>
  <c r="L81" i="1"/>
  <c r="P81" i="1" l="1"/>
  <c r="I82" i="1" s="1"/>
  <c r="J82" i="1" s="1"/>
  <c r="O82" i="1" l="1"/>
  <c r="M82" i="1"/>
  <c r="L82" i="1"/>
  <c r="N82" i="1"/>
  <c r="K82" i="1"/>
  <c r="P82" i="1" l="1"/>
  <c r="I83" i="1" s="1"/>
  <c r="K83" i="1" s="1"/>
  <c r="O83" i="1"/>
  <c r="M83" i="1"/>
  <c r="N83" i="1" l="1"/>
  <c r="L83" i="1"/>
  <c r="J83" i="1"/>
  <c r="P83" i="1" s="1"/>
  <c r="I84" i="1" s="1"/>
  <c r="M84" i="1" l="1"/>
  <c r="N84" i="1"/>
  <c r="O84" i="1"/>
  <c r="L84" i="1"/>
  <c r="K84" i="1"/>
  <c r="J84" i="1"/>
  <c r="P84" i="1" l="1"/>
  <c r="I85" i="1" s="1"/>
  <c r="J85" i="1" s="1"/>
  <c r="L85" i="1"/>
  <c r="N85" i="1"/>
  <c r="O85" i="1"/>
  <c r="M85" i="1"/>
  <c r="K85" i="1"/>
  <c r="P85" i="1" l="1"/>
  <c r="I86" i="1" s="1"/>
  <c r="L86" i="1" s="1"/>
  <c r="M86" i="1" l="1"/>
  <c r="K86" i="1"/>
  <c r="O86" i="1"/>
  <c r="J86" i="1"/>
  <c r="N86" i="1"/>
  <c r="P86" i="1" l="1"/>
  <c r="I87" i="1" s="1"/>
  <c r="J87" i="1" s="1"/>
  <c r="O87" i="1"/>
  <c r="N87" i="1"/>
  <c r="L87" i="1"/>
  <c r="K87" i="1"/>
  <c r="M87" i="1" l="1"/>
  <c r="P87" i="1" s="1"/>
  <c r="I88" i="1" s="1"/>
  <c r="K88" i="1" l="1"/>
  <c r="O88" i="1"/>
  <c r="L88" i="1"/>
  <c r="M88" i="1"/>
  <c r="N88" i="1"/>
  <c r="J88" i="1"/>
  <c r="P88" i="1" l="1"/>
  <c r="I89" i="1" s="1"/>
  <c r="M89" i="1" s="1"/>
  <c r="O89" i="1"/>
  <c r="N89" i="1"/>
  <c r="J89" i="1"/>
  <c r="L89" i="1" l="1"/>
  <c r="K89" i="1"/>
  <c r="P89" i="1" s="1"/>
  <c r="I90" i="1" s="1"/>
  <c r="J90" i="1" s="1"/>
  <c r="O90" i="1" l="1"/>
  <c r="N90" i="1"/>
  <c r="L90" i="1"/>
  <c r="K90" i="1"/>
  <c r="M90" i="1"/>
  <c r="P90" i="1" l="1"/>
  <c r="I91" i="1" s="1"/>
  <c r="L91" i="1" s="1"/>
  <c r="O91" i="1" l="1"/>
  <c r="M91" i="1"/>
  <c r="N91" i="1"/>
  <c r="J91" i="1"/>
  <c r="K91" i="1"/>
  <c r="P91" i="1" l="1"/>
  <c r="I92" i="1" s="1"/>
  <c r="K92" i="1" s="1"/>
  <c r="M92" i="1"/>
  <c r="O92" i="1"/>
  <c r="L92" i="1"/>
  <c r="N92" i="1"/>
  <c r="J92" i="1" l="1"/>
  <c r="P92" i="1"/>
  <c r="I93" i="1" s="1"/>
  <c r="J93" i="1" s="1"/>
  <c r="O93" i="1"/>
  <c r="L93" i="1" l="1"/>
  <c r="M93" i="1"/>
  <c r="K93" i="1"/>
  <c r="N93" i="1"/>
  <c r="P93" i="1" l="1"/>
  <c r="I94" i="1" s="1"/>
  <c r="J94" i="1" s="1"/>
  <c r="L94" i="1"/>
  <c r="K94" i="1"/>
  <c r="O94" i="1"/>
  <c r="M94" i="1"/>
  <c r="N94" i="1"/>
  <c r="P94" i="1" l="1"/>
  <c r="I95" i="1" s="1"/>
  <c r="K95" i="1" s="1"/>
  <c r="L95" i="1" l="1"/>
  <c r="M95" i="1"/>
  <c r="N95" i="1"/>
  <c r="O95" i="1"/>
  <c r="J95" i="1"/>
  <c r="P95" i="1" l="1"/>
  <c r="I96" i="1" s="1"/>
  <c r="O96" i="1" s="1"/>
  <c r="L96" i="1" l="1"/>
  <c r="N96" i="1"/>
  <c r="M96" i="1"/>
  <c r="J96" i="1"/>
  <c r="K96" i="1"/>
  <c r="P96" i="1" l="1"/>
  <c r="I97" i="1" s="1"/>
  <c r="J97" i="1" s="1"/>
  <c r="O97" i="1"/>
  <c r="M97" i="1" l="1"/>
  <c r="N97" i="1"/>
  <c r="K97" i="1"/>
  <c r="L97" i="1"/>
  <c r="P97" i="1" l="1"/>
  <c r="I98" i="1" s="1"/>
  <c r="K98" i="1" s="1"/>
  <c r="O98" i="1"/>
  <c r="N98" i="1" l="1"/>
  <c r="L98" i="1"/>
  <c r="J98" i="1"/>
  <c r="M98" i="1"/>
  <c r="P98" i="1" l="1"/>
  <c r="I99" i="1" s="1"/>
  <c r="J99" i="1" s="1"/>
  <c r="M99" i="1"/>
  <c r="O99" i="1"/>
  <c r="N99" i="1"/>
  <c r="K99" i="1"/>
  <c r="L99" i="1"/>
  <c r="P99" i="1" l="1"/>
  <c r="I100" i="1" s="1"/>
  <c r="K100" i="1" s="1"/>
  <c r="O100" i="1"/>
  <c r="M100" i="1"/>
  <c r="J100" i="1"/>
  <c r="N100" i="1" l="1"/>
  <c r="L100" i="1"/>
  <c r="P100" i="1" s="1"/>
  <c r="I101" i="1" s="1"/>
  <c r="L101" i="1" l="1"/>
  <c r="N101" i="1"/>
  <c r="O101" i="1"/>
  <c r="M101" i="1"/>
  <c r="K101" i="1"/>
  <c r="J101" i="1"/>
  <c r="P101" i="1" l="1"/>
  <c r="I102" i="1" s="1"/>
  <c r="N102" i="1" s="1"/>
  <c r="L102" i="1"/>
  <c r="O102" i="1"/>
  <c r="J102" i="1"/>
  <c r="K102" i="1"/>
  <c r="M102" i="1" l="1"/>
  <c r="P102" i="1" s="1"/>
  <c r="I103" i="1" s="1"/>
  <c r="L103" i="1" s="1"/>
  <c r="O103" i="1" l="1"/>
  <c r="K103" i="1"/>
  <c r="M103" i="1"/>
  <c r="N103" i="1"/>
  <c r="J103" i="1"/>
  <c r="P103" i="1" l="1"/>
  <c r="I104" i="1" s="1"/>
  <c r="K104" i="1" s="1"/>
  <c r="M104" i="1"/>
  <c r="L104" i="1"/>
  <c r="O104" i="1"/>
  <c r="J104" i="1"/>
  <c r="N104" i="1" l="1"/>
  <c r="P104" i="1" s="1"/>
  <c r="I105" i="1" s="1"/>
  <c r="J105" i="1" s="1"/>
  <c r="N105" i="1" l="1"/>
  <c r="K105" i="1"/>
  <c r="O105" i="1"/>
  <c r="M105" i="1"/>
  <c r="L105" i="1"/>
  <c r="P105" i="1" l="1"/>
  <c r="I106" i="1" s="1"/>
  <c r="M106" i="1" s="1"/>
  <c r="O106" i="1"/>
  <c r="K106" i="1" l="1"/>
  <c r="J106" i="1"/>
  <c r="L106" i="1"/>
  <c r="N106" i="1"/>
  <c r="P106" i="1" l="1"/>
  <c r="I107" i="1" s="1"/>
  <c r="O107" i="1" s="1"/>
  <c r="J107" i="1" l="1"/>
  <c r="L107" i="1"/>
  <c r="N107" i="1"/>
  <c r="M107" i="1"/>
  <c r="K107" i="1"/>
  <c r="P107" i="1" l="1"/>
  <c r="I108" i="1" s="1"/>
  <c r="K108" i="1" s="1"/>
  <c r="N108" i="1"/>
  <c r="O108" i="1"/>
  <c r="J108" i="1"/>
  <c r="M108" i="1" l="1"/>
  <c r="L108" i="1"/>
  <c r="P108" i="1" s="1"/>
  <c r="I109" i="1" s="1"/>
  <c r="M109" i="1" l="1"/>
  <c r="O109" i="1"/>
  <c r="N109" i="1"/>
  <c r="L109" i="1"/>
  <c r="K109" i="1"/>
  <c r="J109" i="1"/>
  <c r="P109" i="1" l="1"/>
  <c r="I110" i="1" s="1"/>
  <c r="J110" i="1" s="1"/>
  <c r="O110" i="1"/>
  <c r="M110" i="1"/>
  <c r="L110" i="1" l="1"/>
  <c r="K110" i="1"/>
  <c r="N110" i="1"/>
  <c r="P110" i="1"/>
  <c r="I111" i="1" s="1"/>
  <c r="K111" i="1" s="1"/>
  <c r="O111" i="1" l="1"/>
  <c r="L111" i="1"/>
  <c r="M111" i="1"/>
  <c r="J111" i="1"/>
  <c r="N111" i="1"/>
  <c r="P111" i="1" l="1"/>
  <c r="I112" i="1" s="1"/>
  <c r="K112" i="1" s="1"/>
  <c r="O112" i="1"/>
  <c r="M112" i="1"/>
  <c r="J112" i="1"/>
  <c r="N112" i="1"/>
  <c r="L112" i="1"/>
  <c r="P112" i="1" l="1"/>
  <c r="I113" i="1" s="1"/>
  <c r="M113" i="1" s="1"/>
  <c r="N113" i="1" l="1"/>
  <c r="J113" i="1"/>
  <c r="O113" i="1"/>
  <c r="K113" i="1"/>
  <c r="L113" i="1"/>
  <c r="P113" i="1" l="1"/>
  <c r="I114" i="1" s="1"/>
  <c r="J114" i="1" s="1"/>
  <c r="L114" i="1" l="1"/>
  <c r="M114" i="1"/>
  <c r="N114" i="1"/>
  <c r="K114" i="1"/>
  <c r="O114" i="1"/>
  <c r="P114" i="1" l="1"/>
  <c r="I115" i="1" s="1"/>
  <c r="O115" i="1" s="1"/>
  <c r="K115" i="1" l="1"/>
  <c r="J115" i="1"/>
  <c r="M115" i="1"/>
  <c r="N115" i="1"/>
  <c r="L115" i="1"/>
  <c r="P115" i="1" l="1"/>
  <c r="I116" i="1" s="1"/>
  <c r="L116" i="1" s="1"/>
  <c r="N116" i="1"/>
  <c r="M116" i="1"/>
  <c r="K116" i="1"/>
  <c r="O116" i="1"/>
  <c r="J116" i="1"/>
  <c r="P116" i="1" l="1"/>
  <c r="I117" i="1" s="1"/>
  <c r="J117" i="1" s="1"/>
  <c r="L117" i="1" l="1"/>
  <c r="N117" i="1"/>
  <c r="O117" i="1"/>
  <c r="K117" i="1"/>
  <c r="M117" i="1"/>
  <c r="P117" i="1" l="1"/>
  <c r="I118" i="1" s="1"/>
  <c r="J118" i="1" s="1"/>
  <c r="L118" i="1" l="1"/>
  <c r="O118" i="1"/>
  <c r="K118" i="1"/>
  <c r="M118" i="1"/>
  <c r="N118" i="1"/>
  <c r="P118" i="1" l="1"/>
  <c r="I119" i="1" s="1"/>
  <c r="J119" i="1" s="1"/>
  <c r="L119" i="1" l="1"/>
  <c r="N119" i="1"/>
  <c r="M119" i="1"/>
  <c r="O119" i="1"/>
  <c r="K119" i="1"/>
  <c r="P119" i="1" l="1"/>
  <c r="I120" i="1" s="1"/>
  <c r="M120" i="1" s="1"/>
  <c r="K120" i="1" l="1"/>
  <c r="N120" i="1"/>
  <c r="O120" i="1"/>
  <c r="L120" i="1"/>
  <c r="J120" i="1"/>
  <c r="P120" i="1" l="1"/>
  <c r="I121" i="1" s="1"/>
  <c r="N121" i="1" s="1"/>
  <c r="O121" i="1" l="1"/>
  <c r="M121" i="1"/>
  <c r="K121" i="1"/>
  <c r="J121" i="1"/>
  <c r="L121" i="1"/>
  <c r="P121" i="1" l="1"/>
  <c r="I122" i="1" s="1"/>
  <c r="N122" i="1" s="1"/>
  <c r="M122" i="1" l="1"/>
  <c r="L122" i="1"/>
  <c r="O122" i="1"/>
  <c r="K122" i="1"/>
  <c r="J122" i="1"/>
  <c r="P122" i="1" l="1"/>
  <c r="I123" i="1" s="1"/>
  <c r="N123" i="1" s="1"/>
  <c r="M123" i="1"/>
  <c r="K123" i="1" l="1"/>
  <c r="L123" i="1"/>
  <c r="J123" i="1"/>
  <c r="O123" i="1"/>
  <c r="P123" i="1" l="1"/>
  <c r="I124" i="1" s="1"/>
  <c r="N124" i="1" s="1"/>
  <c r="M124" i="1" l="1"/>
  <c r="K124" i="1"/>
  <c r="J124" i="1"/>
  <c r="L124" i="1"/>
  <c r="O124" i="1"/>
  <c r="P124" i="1" l="1"/>
  <c r="I125" i="1" s="1"/>
  <c r="O125" i="1" s="1"/>
  <c r="M125" i="1"/>
  <c r="N125" i="1"/>
  <c r="L125" i="1" l="1"/>
  <c r="J125" i="1"/>
  <c r="K125" i="1"/>
  <c r="P125" i="1"/>
  <c r="I126" i="1" s="1"/>
  <c r="J126" i="1" s="1"/>
  <c r="M126" i="1" l="1"/>
  <c r="O126" i="1"/>
  <c r="N126" i="1"/>
  <c r="L126" i="1"/>
  <c r="K126" i="1"/>
  <c r="P126" i="1" l="1"/>
  <c r="I127" i="1" s="1"/>
  <c r="L127" i="1" s="1"/>
  <c r="K127" i="1" l="1"/>
  <c r="N127" i="1"/>
  <c r="M127" i="1"/>
  <c r="O127" i="1"/>
  <c r="J127" i="1"/>
  <c r="P127" i="1" l="1"/>
  <c r="I128" i="1" s="1"/>
  <c r="M128" i="1" s="1"/>
  <c r="K128" i="1" l="1"/>
  <c r="N128" i="1"/>
  <c r="L128" i="1"/>
  <c r="J128" i="1"/>
  <c r="O128" i="1"/>
  <c r="P128" i="1" l="1"/>
  <c r="I129" i="1" s="1"/>
  <c r="J129" i="1" s="1"/>
  <c r="N129" i="1" l="1"/>
  <c r="O129" i="1"/>
  <c r="M129" i="1"/>
  <c r="L129" i="1"/>
  <c r="K129" i="1"/>
  <c r="P129" i="1" l="1"/>
  <c r="I130" i="1" s="1"/>
  <c r="M130" i="1" s="1"/>
  <c r="O130" i="1" l="1"/>
  <c r="L130" i="1"/>
  <c r="N130" i="1"/>
  <c r="J130" i="1"/>
  <c r="K130" i="1"/>
  <c r="P130" i="1" l="1"/>
  <c r="I131" i="1" s="1"/>
  <c r="M131" i="1" s="1"/>
  <c r="K131" i="1" l="1"/>
  <c r="L131" i="1"/>
  <c r="J131" i="1"/>
  <c r="O131" i="1"/>
  <c r="N131" i="1"/>
  <c r="P131" i="1" l="1"/>
  <c r="I132" i="1" s="1"/>
  <c r="N132" i="1" s="1"/>
  <c r="O132" i="1" l="1"/>
  <c r="M132" i="1"/>
  <c r="K132" i="1"/>
  <c r="J132" i="1"/>
  <c r="L132" i="1"/>
  <c r="P132" i="1" l="1"/>
  <c r="I133" i="1" s="1"/>
  <c r="J133" i="1" s="1"/>
  <c r="O133" i="1"/>
  <c r="L133" i="1"/>
  <c r="M133" i="1"/>
  <c r="K133" i="1"/>
  <c r="N133" i="1"/>
  <c r="P133" i="1" l="1"/>
  <c r="I134" i="1" s="1"/>
  <c r="J134" i="1" s="1"/>
  <c r="N134" i="1" l="1"/>
  <c r="O134" i="1"/>
  <c r="K134" i="1"/>
  <c r="M134" i="1"/>
  <c r="L134" i="1"/>
  <c r="P134" i="1" l="1"/>
  <c r="I135" i="1" s="1"/>
  <c r="J135" i="1" s="1"/>
  <c r="O135" i="1" l="1"/>
  <c r="K135" i="1"/>
  <c r="N135" i="1"/>
  <c r="L135" i="1"/>
  <c r="M135" i="1"/>
  <c r="P135" i="1" l="1"/>
  <c r="I136" i="1" s="1"/>
  <c r="K136" i="1" s="1"/>
  <c r="O136" i="1" l="1"/>
  <c r="M136" i="1"/>
  <c r="J136" i="1"/>
  <c r="N136" i="1"/>
  <c r="L136" i="1"/>
  <c r="P136" i="1" l="1"/>
  <c r="I137" i="1" s="1"/>
  <c r="M137" i="1" s="1"/>
  <c r="L137" i="1" l="1"/>
  <c r="J137" i="1"/>
  <c r="N137" i="1"/>
  <c r="O137" i="1"/>
  <c r="K137" i="1"/>
  <c r="P137" i="1" l="1"/>
  <c r="I138" i="1" s="1"/>
  <c r="N138" i="1" s="1"/>
  <c r="K138" i="1" l="1"/>
  <c r="M138" i="1"/>
  <c r="J138" i="1"/>
  <c r="L138" i="1"/>
  <c r="O138" i="1"/>
  <c r="P138" i="1" l="1"/>
  <c r="I139" i="1" s="1"/>
  <c r="K139" i="1" s="1"/>
  <c r="M139" i="1" l="1"/>
  <c r="N139" i="1"/>
  <c r="L139" i="1"/>
  <c r="O139" i="1"/>
  <c r="J139" i="1"/>
  <c r="P139" i="1" l="1"/>
  <c r="I140" i="1" s="1"/>
  <c r="J140" i="1" s="1"/>
  <c r="O140" i="1" l="1"/>
  <c r="M140" i="1"/>
  <c r="K140" i="1"/>
  <c r="L140" i="1"/>
  <c r="N140" i="1"/>
  <c r="P140" i="1" l="1"/>
  <c r="I141" i="1" s="1"/>
  <c r="M141" i="1" s="1"/>
  <c r="K141" i="1" l="1"/>
  <c r="J141" i="1"/>
  <c r="N141" i="1"/>
  <c r="L141" i="1"/>
  <c r="O141" i="1"/>
  <c r="P141" i="1" l="1"/>
  <c r="I142" i="1" s="1"/>
  <c r="N142" i="1" s="1"/>
  <c r="K142" i="1"/>
  <c r="O142" i="1"/>
  <c r="M142" i="1"/>
  <c r="L142" i="1"/>
  <c r="J142" i="1" l="1"/>
  <c r="P142" i="1"/>
  <c r="I143" i="1" s="1"/>
  <c r="J143" i="1" s="1"/>
  <c r="O143" i="1" l="1"/>
  <c r="K143" i="1"/>
  <c r="M143" i="1"/>
  <c r="N143" i="1"/>
  <c r="L143" i="1"/>
  <c r="P143" i="1" l="1"/>
  <c r="I144" i="1" s="1"/>
  <c r="J144" i="1" s="1"/>
  <c r="O144" i="1"/>
  <c r="K144" i="1"/>
  <c r="N144" i="1"/>
  <c r="M144" i="1"/>
  <c r="L144" i="1" l="1"/>
  <c r="P144" i="1"/>
  <c r="I145" i="1" s="1"/>
  <c r="K145" i="1" s="1"/>
  <c r="L145" i="1" l="1"/>
  <c r="N145" i="1"/>
  <c r="J145" i="1"/>
  <c r="O145" i="1"/>
  <c r="M145" i="1"/>
  <c r="P145" i="1" l="1"/>
  <c r="I146" i="1" s="1"/>
  <c r="N146" i="1" s="1"/>
  <c r="O146" i="1"/>
  <c r="M146" i="1" l="1"/>
  <c r="L146" i="1"/>
  <c r="K146" i="1"/>
  <c r="J146" i="1"/>
  <c r="P146" i="1" l="1"/>
  <c r="I147" i="1" s="1"/>
  <c r="M147" i="1"/>
  <c r="K147" i="1"/>
  <c r="N147" i="1"/>
  <c r="O147" i="1"/>
  <c r="J147" i="1"/>
  <c r="L147" i="1"/>
  <c r="P147" i="1" s="1"/>
  <c r="I148" i="1" s="1"/>
  <c r="M148" i="1" s="1"/>
  <c r="N148" i="1" l="1"/>
  <c r="L148" i="1"/>
  <c r="J148" i="1"/>
  <c r="O148" i="1"/>
  <c r="K148" i="1"/>
  <c r="P148" i="1" l="1"/>
  <c r="I149" i="1" s="1"/>
  <c r="J149" i="1" s="1"/>
  <c r="O149" i="1" l="1"/>
  <c r="K149" i="1"/>
  <c r="N149" i="1"/>
  <c r="M149" i="1"/>
  <c r="L149" i="1"/>
  <c r="P149" i="1" l="1"/>
  <c r="I150" i="1" s="1"/>
  <c r="N150" i="1" s="1"/>
  <c r="J150" i="1" l="1"/>
  <c r="O150" i="1"/>
  <c r="L150" i="1"/>
  <c r="K150" i="1"/>
  <c r="M150" i="1"/>
  <c r="P150" i="1" l="1"/>
  <c r="I151" i="1" s="1"/>
  <c r="L151" i="1" s="1"/>
  <c r="O151" i="1" l="1"/>
  <c r="K151" i="1"/>
  <c r="J151" i="1"/>
  <c r="M151" i="1"/>
  <c r="N151" i="1"/>
  <c r="P151" i="1" l="1"/>
  <c r="I152" i="1" s="1"/>
  <c r="L152" i="1" s="1"/>
  <c r="O152" i="1" l="1"/>
  <c r="K152" i="1"/>
  <c r="J152" i="1"/>
  <c r="M152" i="1"/>
  <c r="N152" i="1"/>
  <c r="P152" i="1" l="1"/>
  <c r="I153" i="1" s="1"/>
  <c r="K153" i="1" s="1"/>
  <c r="L153" i="1"/>
  <c r="M153" i="1"/>
  <c r="O153" i="1"/>
  <c r="J153" i="1"/>
  <c r="N153" i="1"/>
  <c r="P153" i="1" l="1"/>
  <c r="I154" i="1" s="1"/>
  <c r="M154" i="1" s="1"/>
  <c r="L154" i="1" l="1"/>
  <c r="J154" i="1"/>
  <c r="O154" i="1"/>
  <c r="N154" i="1"/>
  <c r="K154" i="1"/>
  <c r="P154" i="1" l="1"/>
  <c r="I155" i="1" s="1"/>
  <c r="L155" i="1" s="1"/>
  <c r="O155" i="1" l="1"/>
  <c r="N155" i="1"/>
  <c r="J155" i="1"/>
  <c r="K155" i="1"/>
  <c r="M155" i="1"/>
  <c r="P155" i="1" l="1"/>
  <c r="I156" i="1" s="1"/>
  <c r="K156" i="1" s="1"/>
  <c r="O156" i="1" l="1"/>
  <c r="L156" i="1"/>
  <c r="M156" i="1"/>
  <c r="N156" i="1"/>
  <c r="J156" i="1"/>
  <c r="P156" i="1" l="1"/>
  <c r="I157" i="1" s="1"/>
  <c r="J157" i="1" s="1"/>
  <c r="O157" i="1"/>
  <c r="K157" i="1"/>
  <c r="M157" i="1"/>
  <c r="L157" i="1"/>
  <c r="N157" i="1" l="1"/>
  <c r="P157" i="1" s="1"/>
  <c r="I158" i="1" s="1"/>
  <c r="K158" i="1" s="1"/>
  <c r="N158" i="1" l="1"/>
  <c r="O158" i="1"/>
  <c r="L158" i="1"/>
  <c r="M158" i="1"/>
  <c r="J158" i="1"/>
  <c r="P158" i="1" l="1"/>
  <c r="I159" i="1" s="1"/>
  <c r="K159" i="1" s="1"/>
  <c r="L159" i="1" l="1"/>
  <c r="O159" i="1"/>
  <c r="J159" i="1"/>
  <c r="M159" i="1"/>
  <c r="N159" i="1"/>
  <c r="P159" i="1" l="1"/>
  <c r="I160" i="1" s="1"/>
  <c r="M160" i="1" s="1"/>
  <c r="O160" i="1" l="1"/>
  <c r="K160" i="1"/>
  <c r="N160" i="1"/>
  <c r="J160" i="1"/>
  <c r="L160" i="1"/>
  <c r="P160" i="1" l="1"/>
  <c r="I161" i="1" s="1"/>
  <c r="J161" i="1" s="1"/>
  <c r="K161" i="1" l="1"/>
  <c r="L161" i="1"/>
  <c r="O161" i="1"/>
  <c r="N161" i="1"/>
  <c r="M161" i="1"/>
  <c r="P161" i="1" l="1"/>
  <c r="I162" i="1" s="1"/>
  <c r="N162" i="1" s="1"/>
  <c r="K162" i="1" l="1"/>
  <c r="M162" i="1"/>
  <c r="O162" i="1"/>
  <c r="L162" i="1"/>
  <c r="J162" i="1"/>
  <c r="P162" i="1" l="1"/>
  <c r="I163" i="1" s="1"/>
  <c r="M163" i="1" s="1"/>
  <c r="N163" i="1" l="1"/>
  <c r="K163" i="1"/>
  <c r="L163" i="1"/>
  <c r="O163" i="1"/>
  <c r="J163" i="1"/>
  <c r="P163" i="1" l="1"/>
  <c r="I164" i="1" s="1"/>
  <c r="M164" i="1" s="1"/>
  <c r="L164" i="1" l="1"/>
  <c r="K164" i="1"/>
  <c r="J164" i="1"/>
  <c r="O164" i="1"/>
  <c r="N164" i="1"/>
  <c r="P164" i="1" l="1"/>
  <c r="I165" i="1" s="1"/>
  <c r="L165" i="1" s="1"/>
  <c r="N165" i="1" l="1"/>
  <c r="M165" i="1"/>
  <c r="O165" i="1"/>
  <c r="K165" i="1"/>
  <c r="J165" i="1"/>
  <c r="P165" i="1" l="1"/>
  <c r="I166" i="1" s="1"/>
  <c r="K166" i="1" s="1"/>
  <c r="O166" i="1"/>
  <c r="L166" i="1" l="1"/>
  <c r="N166" i="1"/>
  <c r="M166" i="1"/>
  <c r="J166" i="1"/>
  <c r="P166" i="1" l="1"/>
  <c r="I167" i="1" s="1"/>
  <c r="K167" i="1" s="1"/>
  <c r="O167" i="1"/>
  <c r="J167" i="1"/>
  <c r="L167" i="1"/>
  <c r="N167" i="1"/>
  <c r="M167" i="1" l="1"/>
  <c r="P167" i="1" s="1"/>
  <c r="I168" i="1" s="1"/>
  <c r="K168" i="1" s="1"/>
  <c r="O168" i="1" l="1"/>
  <c r="J168" i="1"/>
  <c r="L168" i="1"/>
  <c r="M168" i="1"/>
  <c r="N168" i="1"/>
  <c r="P168" i="1" l="1"/>
  <c r="I169" i="1" s="1"/>
  <c r="J169" i="1" s="1"/>
  <c r="O169" i="1"/>
  <c r="L169" i="1" l="1"/>
  <c r="M169" i="1"/>
  <c r="N169" i="1"/>
  <c r="K169" i="1"/>
  <c r="P169" i="1" l="1"/>
  <c r="I170" i="1" s="1"/>
  <c r="M170" i="1" s="1"/>
  <c r="L170" i="1" l="1"/>
  <c r="O170" i="1"/>
  <c r="K170" i="1"/>
  <c r="J170" i="1"/>
  <c r="N170" i="1"/>
  <c r="P170" i="1" l="1"/>
  <c r="I171" i="1" s="1"/>
  <c r="K171" i="1" s="1"/>
  <c r="L171" i="1" l="1"/>
  <c r="J171" i="1"/>
  <c r="N171" i="1"/>
  <c r="O171" i="1"/>
  <c r="M171" i="1"/>
  <c r="P171" i="1" l="1"/>
  <c r="I172" i="1" s="1"/>
  <c r="L172" i="1" s="1"/>
  <c r="M172" i="1" l="1"/>
  <c r="N172" i="1"/>
  <c r="J172" i="1"/>
  <c r="O172" i="1"/>
  <c r="K172" i="1"/>
  <c r="P172" i="1" l="1"/>
  <c r="I173" i="1" s="1"/>
  <c r="K173" i="1" s="1"/>
  <c r="M173" i="1" l="1"/>
  <c r="O173" i="1"/>
  <c r="N173" i="1"/>
  <c r="L173" i="1"/>
  <c r="J173" i="1"/>
  <c r="P173" i="1" l="1"/>
  <c r="I174" i="1" s="1"/>
  <c r="L174" i="1" s="1"/>
  <c r="N174" i="1"/>
  <c r="K174" i="1"/>
  <c r="J174" i="1"/>
  <c r="O174" i="1" l="1"/>
  <c r="M174" i="1"/>
  <c r="P174" i="1" s="1"/>
  <c r="I175" i="1" s="1"/>
  <c r="L175" i="1" l="1"/>
  <c r="M175" i="1"/>
  <c r="J175" i="1"/>
  <c r="N175" i="1"/>
  <c r="K175" i="1"/>
  <c r="O175" i="1"/>
  <c r="P175" i="1" l="1"/>
  <c r="I176" i="1" s="1"/>
  <c r="N176" i="1" s="1"/>
  <c r="O176" i="1"/>
  <c r="L176" i="1"/>
  <c r="M176" i="1"/>
  <c r="J176" i="1"/>
  <c r="K176" i="1"/>
  <c r="P176" i="1" l="1"/>
  <c r="I177" i="1" s="1"/>
  <c r="N177" i="1" s="1"/>
  <c r="O177" i="1"/>
  <c r="L177" i="1"/>
  <c r="J177" i="1"/>
  <c r="K177" i="1"/>
  <c r="M177" i="1" l="1"/>
  <c r="P177" i="1"/>
  <c r="I178" i="1" s="1"/>
  <c r="M178" i="1" s="1"/>
  <c r="O178" i="1" l="1"/>
  <c r="K178" i="1"/>
  <c r="N178" i="1"/>
  <c r="J178" i="1"/>
  <c r="L178" i="1"/>
  <c r="P178" i="1" l="1"/>
  <c r="I179" i="1" s="1"/>
  <c r="L179" i="1" s="1"/>
  <c r="O179" i="1" l="1"/>
  <c r="K179" i="1"/>
  <c r="N179" i="1"/>
  <c r="M179" i="1"/>
  <c r="J179" i="1"/>
  <c r="P179" i="1" l="1"/>
  <c r="I180" i="1" s="1"/>
  <c r="J180" i="1" s="1"/>
  <c r="O180" i="1" l="1"/>
  <c r="K180" i="1"/>
  <c r="N180" i="1"/>
  <c r="M180" i="1"/>
  <c r="L180" i="1"/>
  <c r="P180" i="1" l="1"/>
  <c r="I181" i="1" s="1"/>
  <c r="M181" i="1" s="1"/>
  <c r="O181" i="1" l="1"/>
  <c r="N181" i="1"/>
  <c r="L181" i="1"/>
  <c r="J181" i="1"/>
  <c r="K181" i="1"/>
  <c r="P181" i="1" l="1"/>
  <c r="I182" i="1" s="1"/>
  <c r="J182" i="1" s="1"/>
  <c r="M182" i="1" l="1"/>
  <c r="K182" i="1"/>
  <c r="L182" i="1"/>
  <c r="N182" i="1"/>
  <c r="O182" i="1"/>
  <c r="P182" i="1" l="1"/>
  <c r="I183" i="1" s="1"/>
  <c r="N183" i="1" s="1"/>
  <c r="O183" i="1"/>
  <c r="K183" i="1" l="1"/>
  <c r="M183" i="1"/>
  <c r="J183" i="1"/>
  <c r="L183" i="1"/>
  <c r="P183" i="1" l="1"/>
  <c r="I184" i="1" s="1"/>
  <c r="N184" i="1" s="1"/>
  <c r="O184" i="1"/>
  <c r="J184" i="1"/>
  <c r="M184" i="1"/>
  <c r="L184" i="1"/>
  <c r="K184" i="1"/>
  <c r="P184" i="1" l="1"/>
  <c r="I185" i="1" s="1"/>
  <c r="N185" i="1" s="1"/>
  <c r="M185" i="1" l="1"/>
  <c r="O185" i="1"/>
  <c r="K185" i="1"/>
  <c r="J185" i="1"/>
  <c r="L185" i="1"/>
  <c r="P185" i="1" l="1"/>
  <c r="I186" i="1" s="1"/>
  <c r="J186" i="1" s="1"/>
  <c r="O186" i="1"/>
  <c r="K186" i="1" l="1"/>
  <c r="M186" i="1"/>
  <c r="L186" i="1"/>
  <c r="N186" i="1"/>
  <c r="P186" i="1" s="1"/>
  <c r="I187" i="1" s="1"/>
  <c r="N187" i="1" s="1"/>
  <c r="O187" i="1" l="1"/>
  <c r="K187" i="1"/>
  <c r="J187" i="1"/>
  <c r="L187" i="1"/>
  <c r="M187" i="1"/>
  <c r="P187" i="1" l="1"/>
  <c r="I188" i="1" s="1"/>
  <c r="N188" i="1" s="1"/>
  <c r="K188" i="1" l="1"/>
  <c r="M188" i="1"/>
  <c r="L188" i="1"/>
  <c r="O188" i="1"/>
  <c r="J188" i="1"/>
  <c r="P188" i="1" l="1"/>
  <c r="I189" i="1" s="1"/>
  <c r="L189" i="1" s="1"/>
  <c r="O189" i="1" l="1"/>
  <c r="J189" i="1"/>
  <c r="K189" i="1"/>
  <c r="M189" i="1"/>
  <c r="N189" i="1"/>
  <c r="P189" i="1" l="1"/>
  <c r="I190" i="1" s="1"/>
  <c r="N190" i="1" s="1"/>
  <c r="L190" i="1" l="1"/>
  <c r="O190" i="1"/>
  <c r="J190" i="1"/>
  <c r="K190" i="1"/>
  <c r="M190" i="1"/>
  <c r="P190" i="1" l="1"/>
  <c r="I191" i="1" s="1"/>
  <c r="M191" i="1" s="1"/>
  <c r="N191" i="1" l="1"/>
  <c r="L191" i="1"/>
  <c r="J191" i="1"/>
  <c r="O191" i="1"/>
  <c r="K191" i="1"/>
  <c r="P191" i="1" l="1"/>
  <c r="I192" i="1" s="1"/>
  <c r="M192" i="1" s="1"/>
  <c r="N192" i="1" l="1"/>
  <c r="K192" i="1"/>
  <c r="J192" i="1"/>
  <c r="O192" i="1"/>
  <c r="L192" i="1"/>
  <c r="P192" i="1" l="1"/>
  <c r="I193" i="1" s="1"/>
  <c r="L193" i="1" s="1"/>
  <c r="N193" i="1" l="1"/>
  <c r="O193" i="1"/>
  <c r="J193" i="1"/>
  <c r="K193" i="1"/>
  <c r="M193" i="1"/>
  <c r="P193" i="1" l="1"/>
  <c r="I194" i="1" s="1"/>
  <c r="L194" i="1" l="1"/>
  <c r="J194" i="1"/>
  <c r="K194" i="1"/>
  <c r="M194" i="1"/>
  <c r="O194" i="1"/>
  <c r="N194" i="1"/>
  <c r="P194" i="1" l="1"/>
  <c r="I195" i="1" s="1"/>
  <c r="K195" i="1" s="1"/>
  <c r="M195" i="1"/>
  <c r="O195" i="1" l="1"/>
  <c r="L195" i="1"/>
  <c r="J195" i="1"/>
  <c r="N195" i="1"/>
  <c r="P195" i="1" l="1"/>
  <c r="I196" i="1" s="1"/>
  <c r="K196" i="1" s="1"/>
  <c r="L196" i="1"/>
  <c r="N196" i="1"/>
  <c r="O196" i="1"/>
  <c r="J196" i="1"/>
  <c r="M196" i="1" l="1"/>
  <c r="P196" i="1" s="1"/>
  <c r="I197" i="1" s="1"/>
  <c r="N197" i="1" s="1"/>
  <c r="J197" i="1" l="1"/>
  <c r="M197" i="1"/>
  <c r="O197" i="1"/>
  <c r="K197" i="1"/>
  <c r="L197" i="1"/>
  <c r="P197" i="1" l="1"/>
  <c r="I198" i="1" s="1"/>
  <c r="N198" i="1" s="1"/>
  <c r="K198" i="1"/>
  <c r="O198" i="1"/>
  <c r="J198" i="1"/>
  <c r="L198" i="1"/>
  <c r="M198" i="1"/>
  <c r="P198" i="1" l="1"/>
  <c r="I199" i="1" s="1"/>
  <c r="M199" i="1" s="1"/>
  <c r="J199" i="1" l="1"/>
  <c r="K199" i="1"/>
  <c r="L199" i="1"/>
  <c r="N199" i="1"/>
  <c r="O199" i="1"/>
  <c r="P199" i="1" s="1"/>
  <c r="I200" i="1" s="1"/>
  <c r="L200" i="1" s="1"/>
  <c r="M200" i="1" l="1"/>
  <c r="N200" i="1"/>
  <c r="K200" i="1"/>
  <c r="J200" i="1"/>
  <c r="O200" i="1"/>
  <c r="P200" i="1" l="1"/>
  <c r="I201" i="1" s="1"/>
  <c r="K201" i="1" s="1"/>
  <c r="N201" i="1"/>
  <c r="M201" i="1"/>
  <c r="J201" i="1" l="1"/>
  <c r="L201" i="1"/>
  <c r="O201" i="1"/>
  <c r="P201" i="1" s="1"/>
  <c r="I202" i="1" s="1"/>
  <c r="K202" i="1" l="1"/>
  <c r="O202" i="1"/>
  <c r="J202" i="1"/>
  <c r="N202" i="1"/>
  <c r="L202" i="1"/>
  <c r="M202" i="1"/>
  <c r="P202" i="1" l="1"/>
  <c r="I203" i="1" s="1"/>
  <c r="J203" i="1" s="1"/>
  <c r="O203" i="1"/>
  <c r="K203" i="1" l="1"/>
  <c r="N203" i="1"/>
  <c r="L203" i="1"/>
  <c r="M203" i="1"/>
  <c r="P203" i="1" l="1"/>
  <c r="I204" i="1" s="1"/>
  <c r="L204" i="1" s="1"/>
  <c r="J204" i="1" l="1"/>
  <c r="N204" i="1"/>
  <c r="M204" i="1"/>
  <c r="K204" i="1"/>
  <c r="O204" i="1"/>
  <c r="P204" i="1" l="1"/>
  <c r="I205" i="1" s="1"/>
  <c r="M205" i="1" s="1"/>
  <c r="O205" i="1"/>
  <c r="N205" i="1" l="1"/>
  <c r="L205" i="1"/>
  <c r="K205" i="1"/>
  <c r="P205" i="1" s="1"/>
  <c r="I206" i="1" s="1"/>
  <c r="K206" i="1" s="1"/>
  <c r="J205" i="1"/>
  <c r="L206" i="1" l="1"/>
  <c r="J206" i="1"/>
  <c r="N206" i="1"/>
  <c r="M206" i="1"/>
  <c r="O206" i="1"/>
  <c r="P206" i="1" l="1"/>
  <c r="I207" i="1" s="1"/>
  <c r="K207" i="1" s="1"/>
  <c r="O207" i="1"/>
  <c r="N207" i="1" l="1"/>
  <c r="L207" i="1"/>
  <c r="P207" i="1" s="1"/>
  <c r="I208" i="1" s="1"/>
  <c r="M207" i="1"/>
  <c r="J207" i="1"/>
  <c r="L208" i="1" l="1"/>
  <c r="M208" i="1"/>
  <c r="N208" i="1"/>
  <c r="J208" i="1"/>
  <c r="K208" i="1"/>
  <c r="O208" i="1"/>
  <c r="P208" i="1" l="1"/>
  <c r="I209" i="1" s="1"/>
  <c r="M209" i="1"/>
  <c r="K209" i="1"/>
  <c r="O209" i="1"/>
  <c r="J209" i="1"/>
  <c r="L209" i="1"/>
  <c r="N209" i="1"/>
  <c r="P209" i="1" l="1"/>
  <c r="I210" i="1" s="1"/>
  <c r="L210" i="1" s="1"/>
  <c r="M210" i="1" l="1"/>
  <c r="K210" i="1"/>
  <c r="O210" i="1"/>
  <c r="J210" i="1"/>
  <c r="N210" i="1"/>
  <c r="P210" i="1" l="1"/>
  <c r="I211" i="1" s="1"/>
  <c r="M211" i="1"/>
  <c r="J211" i="1"/>
  <c r="L211" i="1"/>
  <c r="K211" i="1"/>
  <c r="N211" i="1"/>
  <c r="O211" i="1"/>
  <c r="P211" i="1"/>
  <c r="I212" i="1" s="1"/>
  <c r="K212" i="1" s="1"/>
  <c r="N212" i="1" l="1"/>
  <c r="L212" i="1"/>
  <c r="M212" i="1"/>
  <c r="O212" i="1"/>
  <c r="J212" i="1"/>
  <c r="P212" i="1" l="1"/>
  <c r="I213" i="1" s="1"/>
  <c r="K213" i="1" s="1"/>
  <c r="M213" i="1"/>
  <c r="L213" i="1"/>
  <c r="J213" i="1"/>
  <c r="O213" i="1"/>
  <c r="N213" i="1" l="1"/>
  <c r="P213" i="1" s="1"/>
  <c r="I214" i="1" s="1"/>
  <c r="K214" i="1" l="1"/>
  <c r="O214" i="1"/>
  <c r="J214" i="1"/>
  <c r="N214" i="1"/>
  <c r="M214" i="1"/>
  <c r="L214" i="1"/>
  <c r="P214" i="1" l="1"/>
  <c r="I215" i="1" s="1"/>
  <c r="K215" i="1" s="1"/>
  <c r="N215" i="1"/>
  <c r="M215" i="1"/>
  <c r="L215" i="1"/>
  <c r="J215" i="1"/>
  <c r="O215" i="1"/>
  <c r="P215" i="1" l="1"/>
  <c r="I216" i="1" s="1"/>
  <c r="N216" i="1" s="1"/>
  <c r="M216" i="1" l="1"/>
  <c r="L216" i="1"/>
  <c r="O216" i="1"/>
  <c r="K216" i="1"/>
  <c r="J216" i="1"/>
  <c r="P216" i="1" l="1"/>
  <c r="I217" i="1" s="1"/>
  <c r="J217" i="1" s="1"/>
  <c r="O217" i="1" l="1"/>
  <c r="N217" i="1"/>
  <c r="L217" i="1"/>
  <c r="M217" i="1"/>
  <c r="K217" i="1"/>
  <c r="P217" i="1" s="1"/>
  <c r="I218" i="1" s="1"/>
  <c r="M218" i="1" s="1"/>
  <c r="N218" i="1" l="1"/>
  <c r="L218" i="1"/>
  <c r="K218" i="1"/>
  <c r="J218" i="1"/>
  <c r="O218" i="1"/>
  <c r="P218" i="1" l="1"/>
  <c r="I219" i="1" s="1"/>
  <c r="L219" i="1" s="1"/>
  <c r="N219" i="1" l="1"/>
  <c r="M219" i="1"/>
  <c r="K219" i="1"/>
  <c r="J219" i="1"/>
  <c r="O219" i="1"/>
  <c r="P219" i="1" l="1"/>
  <c r="I220" i="1" s="1"/>
  <c r="K220" i="1" s="1"/>
  <c r="L220" i="1" l="1"/>
  <c r="N220" i="1"/>
  <c r="O220" i="1"/>
  <c r="M220" i="1"/>
  <c r="J220" i="1"/>
  <c r="P220" i="1" l="1"/>
  <c r="I221" i="1" s="1"/>
  <c r="M221" i="1" s="1"/>
  <c r="K221" i="1" l="1"/>
  <c r="J221" i="1"/>
  <c r="O221" i="1"/>
  <c r="N221" i="1"/>
  <c r="L221" i="1"/>
  <c r="P221" i="1" l="1"/>
  <c r="I222" i="1" s="1"/>
  <c r="M222" i="1" s="1"/>
  <c r="O222" i="1" l="1"/>
  <c r="K222" i="1"/>
  <c r="J222" i="1"/>
  <c r="L222" i="1"/>
  <c r="N222" i="1"/>
  <c r="P222" i="1" l="1"/>
  <c r="I223" i="1" s="1"/>
  <c r="M223" i="1" s="1"/>
  <c r="O223" i="1"/>
  <c r="J223" i="1" l="1"/>
  <c r="K223" i="1"/>
  <c r="N223" i="1"/>
  <c r="L223" i="1"/>
  <c r="P223" i="1" l="1"/>
  <c r="I224" i="1" s="1"/>
  <c r="K224" i="1" s="1"/>
  <c r="O224" i="1"/>
  <c r="J224" i="1"/>
  <c r="M224" i="1"/>
  <c r="L224" i="1"/>
  <c r="N224" i="1"/>
  <c r="P224" i="1" l="1"/>
  <c r="I225" i="1" s="1"/>
  <c r="L225" i="1" s="1"/>
  <c r="J225" i="1" l="1"/>
  <c r="N225" i="1"/>
  <c r="M225" i="1"/>
  <c r="O225" i="1"/>
  <c r="K225" i="1"/>
  <c r="P225" i="1" l="1"/>
  <c r="I226" i="1" s="1"/>
  <c r="L226" i="1" s="1"/>
  <c r="O226" i="1" l="1"/>
  <c r="M226" i="1"/>
  <c r="J226" i="1"/>
  <c r="N226" i="1"/>
  <c r="K226" i="1"/>
  <c r="P226" i="1" l="1"/>
  <c r="I227" i="1" s="1"/>
  <c r="M227" i="1" s="1"/>
  <c r="O227" i="1"/>
  <c r="J227" i="1" l="1"/>
  <c r="L227" i="1"/>
  <c r="K227" i="1"/>
  <c r="N227" i="1"/>
  <c r="P227" i="1" l="1"/>
  <c r="I228" i="1" s="1"/>
  <c r="O228" i="1" s="1"/>
  <c r="M228" i="1"/>
  <c r="K228" i="1"/>
  <c r="N228" i="1" l="1"/>
  <c r="J228" i="1"/>
  <c r="L228" i="1"/>
  <c r="P228" i="1"/>
  <c r="I229" i="1" s="1"/>
  <c r="J229" i="1" s="1"/>
  <c r="M229" i="1" l="1"/>
  <c r="L229" i="1"/>
  <c r="N229" i="1"/>
  <c r="O229" i="1"/>
  <c r="K229" i="1"/>
  <c r="P229" i="1" l="1"/>
  <c r="I230" i="1" s="1"/>
  <c r="O230" i="1" s="1"/>
  <c r="M230" i="1"/>
  <c r="K230" i="1" l="1"/>
  <c r="J230" i="1"/>
  <c r="N230" i="1"/>
  <c r="L230" i="1"/>
  <c r="P230" i="1" l="1"/>
  <c r="I231" i="1" s="1"/>
  <c r="N231" i="1" s="1"/>
  <c r="M231" i="1"/>
  <c r="O231" i="1"/>
  <c r="L231" i="1"/>
  <c r="J231" i="1"/>
  <c r="K231" i="1"/>
  <c r="P231" i="1" l="1"/>
  <c r="I232" i="1" s="1"/>
  <c r="N232" i="1" s="1"/>
  <c r="O232" i="1" l="1"/>
  <c r="M232" i="1"/>
  <c r="J232" i="1"/>
  <c r="K232" i="1"/>
  <c r="L232" i="1"/>
  <c r="P232" i="1" l="1"/>
  <c r="I233" i="1" s="1"/>
  <c r="N233" i="1"/>
  <c r="O233" i="1"/>
  <c r="K233" i="1"/>
  <c r="J233" i="1"/>
  <c r="M233" i="1"/>
  <c r="L233" i="1"/>
  <c r="P233" i="1" l="1"/>
  <c r="I234" i="1" s="1"/>
  <c r="O234" i="1" s="1"/>
  <c r="K234" i="1" l="1"/>
  <c r="N234" i="1"/>
  <c r="L234" i="1"/>
  <c r="M234" i="1"/>
  <c r="J234" i="1"/>
  <c r="P234" i="1" l="1"/>
  <c r="I235" i="1" s="1"/>
  <c r="L235" i="1" s="1"/>
  <c r="N235" i="1"/>
  <c r="M235" i="1" l="1"/>
  <c r="K235" i="1"/>
  <c r="J235" i="1"/>
  <c r="O235" i="1"/>
  <c r="P235" i="1" l="1"/>
  <c r="I236" i="1" s="1"/>
  <c r="K236" i="1" s="1"/>
  <c r="O236" i="1"/>
  <c r="J236" i="1" l="1"/>
  <c r="L236" i="1"/>
  <c r="N236" i="1"/>
  <c r="M236" i="1"/>
  <c r="P236" i="1" l="1"/>
  <c r="I237" i="1" s="1"/>
  <c r="O237" i="1"/>
  <c r="L237" i="1"/>
  <c r="M237" i="1"/>
  <c r="N237" i="1"/>
  <c r="K237" i="1"/>
  <c r="J237" i="1"/>
  <c r="P237" i="1" l="1"/>
  <c r="I238" i="1" s="1"/>
  <c r="J238" i="1" s="1"/>
  <c r="O238" i="1"/>
  <c r="M238" i="1" l="1"/>
  <c r="K238" i="1"/>
  <c r="L238" i="1"/>
  <c r="N238" i="1"/>
  <c r="P238" i="1" l="1"/>
  <c r="I239" i="1" s="1"/>
  <c r="O239" i="1"/>
  <c r="K239" i="1"/>
  <c r="J239" i="1"/>
  <c r="M239" i="1"/>
  <c r="N239" i="1"/>
  <c r="L239" i="1"/>
  <c r="P239" i="1" l="1"/>
  <c r="I240" i="1" s="1"/>
  <c r="M240" i="1" s="1"/>
  <c r="J240" i="1" l="1"/>
  <c r="O240" i="1"/>
  <c r="K240" i="1"/>
  <c r="N240" i="1"/>
  <c r="L240" i="1"/>
  <c r="P240" i="1" l="1"/>
  <c r="I241" i="1" s="1"/>
  <c r="N241" i="1" s="1"/>
  <c r="V4" i="1"/>
  <c r="L241" i="1" l="1"/>
  <c r="M241" i="1"/>
  <c r="O241" i="1"/>
  <c r="J241" i="1"/>
  <c r="K241" i="1"/>
  <c r="C7" i="3"/>
  <c r="AB4" i="1"/>
  <c r="Z4" i="3"/>
  <c r="Y4" i="1"/>
  <c r="AA4" i="1"/>
  <c r="W4" i="1"/>
  <c r="X4" i="1"/>
  <c r="Z4" i="1"/>
  <c r="P241" i="1" l="1"/>
  <c r="I242" i="1" s="1"/>
  <c r="K242" i="1" s="1"/>
  <c r="AC4" i="1"/>
  <c r="V5" i="1" s="1"/>
  <c r="X5" i="1" s="1"/>
  <c r="J242" i="1" l="1"/>
  <c r="L242" i="1"/>
  <c r="N242" i="1"/>
  <c r="O242" i="1"/>
  <c r="M242" i="1"/>
  <c r="AB5" i="1"/>
  <c r="Y5" i="1"/>
  <c r="AA5" i="1"/>
  <c r="Z5" i="1"/>
  <c r="W5" i="1"/>
  <c r="P242" i="1" l="1"/>
  <c r="I243" i="1" s="1"/>
  <c r="L243" i="1" s="1"/>
  <c r="N243" i="1"/>
  <c r="O243" i="1"/>
  <c r="M243" i="1"/>
  <c r="K243" i="1"/>
  <c r="J243" i="1"/>
  <c r="AC5" i="1"/>
  <c r="V6" i="1" s="1"/>
  <c r="Z6" i="1" s="1"/>
  <c r="P243" i="1" l="1"/>
  <c r="I244" i="1" s="1"/>
  <c r="N244" i="1" s="1"/>
  <c r="Y6" i="1"/>
  <c r="AB6" i="1"/>
  <c r="X6" i="1"/>
  <c r="W6" i="1"/>
  <c r="AA6" i="1"/>
  <c r="O244" i="1" l="1"/>
  <c r="L244" i="1"/>
  <c r="K244" i="1"/>
  <c r="J244" i="1"/>
  <c r="M244" i="1"/>
  <c r="AC6" i="1"/>
  <c r="V7" i="1" s="1"/>
  <c r="W7" i="1" s="1"/>
  <c r="P244" i="1" l="1"/>
  <c r="I245" i="1" s="1"/>
  <c r="N245" i="1" s="1"/>
  <c r="O245" i="1"/>
  <c r="AA7" i="1"/>
  <c r="Z7" i="1"/>
  <c r="AB7" i="1"/>
  <c r="Y7" i="1"/>
  <c r="X7" i="1"/>
  <c r="J245" i="1" l="1"/>
  <c r="K245" i="1"/>
  <c r="M245" i="1"/>
  <c r="L245" i="1"/>
  <c r="AC7" i="1"/>
  <c r="V8" i="1" s="1"/>
  <c r="AB8" i="1" s="1"/>
  <c r="P245" i="1" l="1"/>
  <c r="I246" i="1" s="1"/>
  <c r="M246" i="1"/>
  <c r="J246" i="1"/>
  <c r="O246" i="1"/>
  <c r="K246" i="1"/>
  <c r="N246" i="1"/>
  <c r="L246" i="1"/>
  <c r="Y8" i="1"/>
  <c r="AA8" i="1"/>
  <c r="X8" i="1"/>
  <c r="W8" i="1"/>
  <c r="Z8" i="1"/>
  <c r="P246" i="1" l="1"/>
  <c r="I247" i="1" s="1"/>
  <c r="N247" i="1"/>
  <c r="M247" i="1"/>
  <c r="L247" i="1"/>
  <c r="K247" i="1"/>
  <c r="J247" i="1"/>
  <c r="O247" i="1"/>
  <c r="AC8" i="1"/>
  <c r="V9" i="1" s="1"/>
  <c r="Y9" i="1" s="1"/>
  <c r="P247" i="1" l="1"/>
  <c r="I248" i="1" s="1"/>
  <c r="L248" i="1" s="1"/>
  <c r="M248" i="1"/>
  <c r="AB9" i="1"/>
  <c r="AA9" i="1"/>
  <c r="W9" i="1"/>
  <c r="Z9" i="1"/>
  <c r="X9" i="1"/>
  <c r="J248" i="1" l="1"/>
  <c r="N248" i="1"/>
  <c r="K248" i="1"/>
  <c r="O248" i="1"/>
  <c r="AC9" i="1"/>
  <c r="V10" i="1" s="1"/>
  <c r="P248" i="1" l="1"/>
  <c r="I249" i="1" s="1"/>
  <c r="N249" i="1"/>
  <c r="O249" i="1"/>
  <c r="K249" i="1"/>
  <c r="M249" i="1"/>
  <c r="L249" i="1"/>
  <c r="J249" i="1"/>
  <c r="W10" i="1"/>
  <c r="X10" i="1"/>
  <c r="AB10" i="1"/>
  <c r="Y10" i="1"/>
  <c r="Z10" i="1"/>
  <c r="AA10" i="1"/>
  <c r="P249" i="1" l="1"/>
  <c r="I250" i="1" s="1"/>
  <c r="L250" i="1"/>
  <c r="M250" i="1"/>
  <c r="O250" i="1"/>
  <c r="J250" i="1"/>
  <c r="K250" i="1"/>
  <c r="N250" i="1"/>
  <c r="AC10" i="1"/>
  <c r="V11" i="1" s="1"/>
  <c r="Y11" i="1" s="1"/>
  <c r="P250" i="1" l="1"/>
  <c r="I251" i="1" s="1"/>
  <c r="O251" i="1" s="1"/>
  <c r="W11" i="1"/>
  <c r="AA11" i="1"/>
  <c r="AB11" i="1"/>
  <c r="Z11" i="1"/>
  <c r="X11" i="1"/>
  <c r="M251" i="1" l="1"/>
  <c r="L251" i="1"/>
  <c r="N251" i="1"/>
  <c r="K251" i="1"/>
  <c r="J251" i="1"/>
  <c r="AC11" i="1"/>
  <c r="V12" i="1" s="1"/>
  <c r="Z12" i="1" s="1"/>
  <c r="P251" i="1" l="1"/>
  <c r="I252" i="1" s="1"/>
  <c r="O252" i="1" s="1"/>
  <c r="AB12" i="1"/>
  <c r="X12" i="1"/>
  <c r="W12" i="1"/>
  <c r="Y12" i="1"/>
  <c r="AA12" i="1"/>
  <c r="J252" i="1" l="1"/>
  <c r="N252" i="1"/>
  <c r="L252" i="1"/>
  <c r="M252" i="1"/>
  <c r="K252" i="1"/>
  <c r="AC12" i="1"/>
  <c r="V13" i="1" s="1"/>
  <c r="AA13" i="1" s="1"/>
  <c r="P252" i="1" l="1"/>
  <c r="I253" i="1" s="1"/>
  <c r="J253" i="1" s="1"/>
  <c r="O253" i="1"/>
  <c r="L253" i="1"/>
  <c r="K253" i="1"/>
  <c r="N253" i="1"/>
  <c r="M253" i="1"/>
  <c r="W13" i="1"/>
  <c r="X13" i="1"/>
  <c r="Y13" i="1"/>
  <c r="AB13" i="1"/>
  <c r="Z13" i="1"/>
  <c r="P253" i="1" l="1"/>
  <c r="I254" i="1" s="1"/>
  <c r="J254" i="1" s="1"/>
  <c r="O254" i="1"/>
  <c r="L254" i="1"/>
  <c r="N254" i="1"/>
  <c r="K254" i="1"/>
  <c r="AC13" i="1"/>
  <c r="V14" i="1" s="1"/>
  <c r="W14" i="1" s="1"/>
  <c r="M254" i="1" l="1"/>
  <c r="P254" i="1" s="1"/>
  <c r="I255" i="1" s="1"/>
  <c r="X14" i="1"/>
  <c r="Y14" i="1"/>
  <c r="Z14" i="1"/>
  <c r="AB14" i="1"/>
  <c r="AA14" i="1"/>
  <c r="M255" i="1" l="1"/>
  <c r="L255" i="1"/>
  <c r="N255" i="1"/>
  <c r="J255" i="1"/>
  <c r="O255" i="1"/>
  <c r="K255" i="1"/>
  <c r="AC14" i="1"/>
  <c r="V15" i="1" s="1"/>
  <c r="Y15" i="1" s="1"/>
  <c r="P255" i="1"/>
  <c r="I256" i="1" s="1"/>
  <c r="L256" i="1" s="1"/>
  <c r="AB15" i="1" l="1"/>
  <c r="O256" i="1"/>
  <c r="N256" i="1"/>
  <c r="W15" i="1"/>
  <c r="AA15" i="1"/>
  <c r="Z15" i="1"/>
  <c r="M256" i="1"/>
  <c r="J256" i="1"/>
  <c r="X15" i="1"/>
  <c r="K256" i="1"/>
  <c r="P256" i="1" l="1"/>
  <c r="I257" i="1" s="1"/>
  <c r="O257" i="1" s="1"/>
  <c r="AC15" i="1"/>
  <c r="V16" i="1" s="1"/>
  <c r="AA16" i="1" s="1"/>
  <c r="L257" i="1" l="1"/>
  <c r="K257" i="1"/>
  <c r="M257" i="1"/>
  <c r="N257" i="1"/>
  <c r="J257" i="1"/>
  <c r="AB16" i="1"/>
  <c r="Y16" i="1"/>
  <c r="W16" i="1"/>
  <c r="X16" i="1"/>
  <c r="Z16" i="1"/>
  <c r="P257" i="1"/>
  <c r="I258" i="1" s="1"/>
  <c r="M258" i="1" s="1"/>
  <c r="AC16" i="1" l="1"/>
  <c r="V17" i="1" s="1"/>
  <c r="Y17" i="1" s="1"/>
  <c r="K258" i="1"/>
  <c r="J258" i="1"/>
  <c r="L258" i="1"/>
  <c r="N258" i="1"/>
  <c r="O258" i="1"/>
  <c r="AA17" i="1" l="1"/>
  <c r="AB17" i="1"/>
  <c r="W17" i="1"/>
  <c r="Z17" i="1"/>
  <c r="X17" i="1"/>
  <c r="P258" i="1"/>
  <c r="I259" i="1" s="1"/>
  <c r="O259" i="1" s="1"/>
  <c r="J259" i="1" l="1"/>
  <c r="N259" i="1"/>
  <c r="M259" i="1"/>
  <c r="L259" i="1"/>
  <c r="AC17" i="1"/>
  <c r="V18" i="1" s="1"/>
  <c r="AA18" i="1" s="1"/>
  <c r="K259" i="1"/>
  <c r="P259" i="1" l="1"/>
  <c r="I260" i="1" s="1"/>
  <c r="J260" i="1" s="1"/>
  <c r="AB18" i="1"/>
  <c r="Z18" i="1"/>
  <c r="Y18" i="1"/>
  <c r="W18" i="1"/>
  <c r="X18" i="1"/>
  <c r="N260" i="1"/>
  <c r="K260" i="1"/>
  <c r="L260" i="1" l="1"/>
  <c r="O260" i="1"/>
  <c r="M260" i="1"/>
  <c r="AC18" i="1"/>
  <c r="V19" i="1" s="1"/>
  <c r="X19" i="1" s="1"/>
  <c r="P260" i="1" l="1"/>
  <c r="I261" i="1" s="1"/>
  <c r="L261" i="1" s="1"/>
  <c r="Z19" i="1"/>
  <c r="AA19" i="1"/>
  <c r="W19" i="1"/>
  <c r="Y19" i="1"/>
  <c r="AB19" i="1"/>
  <c r="K261" i="1"/>
  <c r="O261" i="1"/>
  <c r="J261" i="1"/>
  <c r="M261" i="1"/>
  <c r="N261" i="1"/>
  <c r="AC19" i="1" l="1"/>
  <c r="V20" i="1" s="1"/>
  <c r="Y20" i="1" s="1"/>
  <c r="P261" i="1"/>
  <c r="I262" i="1" s="1"/>
  <c r="L262" i="1" s="1"/>
  <c r="W20" i="1" l="1"/>
  <c r="AA20" i="1"/>
  <c r="Z20" i="1"/>
  <c r="AB20" i="1"/>
  <c r="J262" i="1"/>
  <c r="O262" i="1"/>
  <c r="X20" i="1"/>
  <c r="K262" i="1"/>
  <c r="N262" i="1"/>
  <c r="M262" i="1"/>
  <c r="P262" i="1" s="1"/>
  <c r="I263" i="1" s="1"/>
  <c r="L263" i="1" s="1"/>
  <c r="AC20" i="1" l="1"/>
  <c r="V21" i="1" s="1"/>
  <c r="Y21" i="1" s="1"/>
  <c r="J263" i="1"/>
  <c r="N263" i="1"/>
  <c r="O263" i="1"/>
  <c r="K263" i="1"/>
  <c r="M263" i="1"/>
  <c r="AA21" i="1" l="1"/>
  <c r="X21" i="1"/>
  <c r="W21" i="1"/>
  <c r="Z21" i="1"/>
  <c r="AB21" i="1"/>
  <c r="P263" i="1"/>
  <c r="I264" i="1" s="1"/>
  <c r="J264" i="1" s="1"/>
  <c r="AC21" i="1" l="1"/>
  <c r="V22" i="1" s="1"/>
  <c r="Y22" i="1" s="1"/>
  <c r="L264" i="1"/>
  <c r="M264" i="1"/>
  <c r="N264" i="1"/>
  <c r="O264" i="1"/>
  <c r="K264" i="1"/>
  <c r="W22" i="1" l="1"/>
  <c r="X22" i="1"/>
  <c r="AB22" i="1"/>
  <c r="Z22" i="1"/>
  <c r="AA22" i="1"/>
  <c r="P264" i="1"/>
  <c r="I265" i="1" s="1"/>
  <c r="K265" i="1" s="1"/>
  <c r="AC22" i="1" l="1"/>
  <c r="V23" i="1" s="1"/>
  <c r="W23" i="1" s="1"/>
  <c r="J265" i="1"/>
  <c r="O265" i="1"/>
  <c r="L265" i="1"/>
  <c r="N265" i="1"/>
  <c r="M265" i="1"/>
  <c r="Z23" i="1" l="1"/>
  <c r="X23" i="1"/>
  <c r="AB23" i="1"/>
  <c r="AA23" i="1"/>
  <c r="Y23" i="1"/>
  <c r="P265" i="1"/>
  <c r="I266" i="1" s="1"/>
  <c r="M266" i="1" s="1"/>
  <c r="AC23" i="1" l="1"/>
  <c r="V24" i="1" s="1"/>
  <c r="X24" i="1" s="1"/>
  <c r="O266" i="1"/>
  <c r="L266" i="1"/>
  <c r="K266" i="1"/>
  <c r="N266" i="1"/>
  <c r="J266" i="1"/>
  <c r="Y24" i="1"/>
  <c r="AB24" i="1"/>
  <c r="AA24" i="1"/>
  <c r="W24" i="1"/>
  <c r="Z24" i="1" l="1"/>
  <c r="P266" i="1"/>
  <c r="I267" i="1" s="1"/>
  <c r="M267" i="1" s="1"/>
  <c r="O267" i="1"/>
  <c r="AC24" i="1"/>
  <c r="V25" i="1" s="1"/>
  <c r="N267" i="1" l="1"/>
  <c r="L267" i="1"/>
  <c r="K267" i="1"/>
  <c r="J267" i="1"/>
  <c r="AB25" i="1"/>
  <c r="W25" i="1"/>
  <c r="Z25" i="1"/>
  <c r="AA25" i="1"/>
  <c r="Y25" i="1"/>
  <c r="X25" i="1"/>
  <c r="P267" i="1" l="1"/>
  <c r="I268" i="1" s="1"/>
  <c r="L268" i="1" s="1"/>
  <c r="AC25" i="1"/>
  <c r="V26" i="1" s="1"/>
  <c r="AA26" i="1" s="1"/>
  <c r="O268" i="1" l="1"/>
  <c r="M268" i="1"/>
  <c r="N268" i="1"/>
  <c r="K268" i="1"/>
  <c r="J268" i="1"/>
  <c r="Y26" i="1"/>
  <c r="Z26" i="1"/>
  <c r="AB26" i="1"/>
  <c r="W26" i="1"/>
  <c r="X26" i="1"/>
  <c r="P268" i="1" l="1"/>
  <c r="I269" i="1" s="1"/>
  <c r="L269" i="1" s="1"/>
  <c r="O269" i="1"/>
  <c r="J269" i="1"/>
  <c r="AC26" i="1"/>
  <c r="V27" i="1" s="1"/>
  <c r="K269" i="1" l="1"/>
  <c r="M269" i="1"/>
  <c r="N269" i="1"/>
  <c r="Z27" i="1"/>
  <c r="X27" i="1"/>
  <c r="W27" i="1"/>
  <c r="AB27" i="1"/>
  <c r="Y27" i="1"/>
  <c r="AA27" i="1"/>
  <c r="P269" i="1" l="1"/>
  <c r="I270" i="1" s="1"/>
  <c r="J270" i="1"/>
  <c r="O270" i="1"/>
  <c r="M270" i="1"/>
  <c r="N270" i="1"/>
  <c r="K270" i="1"/>
  <c r="L270" i="1"/>
  <c r="AC27" i="1"/>
  <c r="V28" i="1" s="1"/>
  <c r="Y28" i="1" s="1"/>
  <c r="P270" i="1" l="1"/>
  <c r="I271" i="1" s="1"/>
  <c r="O271" i="1" s="1"/>
  <c r="L271" i="1"/>
  <c r="AA28" i="1"/>
  <c r="Z28" i="1"/>
  <c r="W28" i="1"/>
  <c r="AB28" i="1"/>
  <c r="X28" i="1"/>
  <c r="M271" i="1" l="1"/>
  <c r="K271" i="1"/>
  <c r="J271" i="1"/>
  <c r="N271" i="1"/>
  <c r="AC28" i="1"/>
  <c r="V29" i="1" s="1"/>
  <c r="AA29" i="1" s="1"/>
  <c r="P271" i="1" l="1"/>
  <c r="I272" i="1" s="1"/>
  <c r="N272" i="1"/>
  <c r="O272" i="1"/>
  <c r="M272" i="1"/>
  <c r="J272" i="1"/>
  <c r="L272" i="1"/>
  <c r="K272" i="1"/>
  <c r="Y29" i="1"/>
  <c r="W29" i="1"/>
  <c r="X29" i="1"/>
  <c r="AB29" i="1"/>
  <c r="Z29" i="1"/>
  <c r="P272" i="1" l="1"/>
  <c r="I273" i="1" s="1"/>
  <c r="J273" i="1" s="1"/>
  <c r="L273" i="1"/>
  <c r="AC29" i="1"/>
  <c r="V30" i="1" s="1"/>
  <c r="Y30" i="1" s="1"/>
  <c r="O273" i="1" l="1"/>
  <c r="N273" i="1"/>
  <c r="M273" i="1"/>
  <c r="K273" i="1"/>
  <c r="W30" i="1"/>
  <c r="X30" i="1"/>
  <c r="Z30" i="1"/>
  <c r="AB30" i="1"/>
  <c r="AA30" i="1"/>
  <c r="P273" i="1" l="1"/>
  <c r="I274" i="1" s="1"/>
  <c r="M274" i="1"/>
  <c r="J274" i="1"/>
  <c r="N274" i="1"/>
  <c r="L274" i="1"/>
  <c r="O274" i="1"/>
  <c r="K274" i="1"/>
  <c r="P274" i="1"/>
  <c r="I275" i="1" s="1"/>
  <c r="L275" i="1" s="1"/>
  <c r="AC30" i="1"/>
  <c r="V31" i="1" s="1"/>
  <c r="AA31" i="1" s="1"/>
  <c r="O275" i="1" l="1"/>
  <c r="J275" i="1"/>
  <c r="K275" i="1"/>
  <c r="M275" i="1"/>
  <c r="N275" i="1"/>
  <c r="W31" i="1"/>
  <c r="X31" i="1"/>
  <c r="AB31" i="1"/>
  <c r="Z31" i="1"/>
  <c r="Y31" i="1"/>
  <c r="P275" i="1" l="1"/>
  <c r="I276" i="1" s="1"/>
  <c r="M276" i="1" s="1"/>
  <c r="AC31" i="1"/>
  <c r="V32" i="1" s="1"/>
  <c r="AA32" i="1" s="1"/>
  <c r="O276" i="1" l="1"/>
  <c r="J276" i="1"/>
  <c r="K276" i="1"/>
  <c r="L276" i="1"/>
  <c r="N276" i="1"/>
  <c r="AB32" i="1"/>
  <c r="W32" i="1"/>
  <c r="Z32" i="1"/>
  <c r="X32" i="1"/>
  <c r="Y32" i="1"/>
  <c r="P276" i="1" l="1"/>
  <c r="I277" i="1" s="1"/>
  <c r="M277" i="1" s="1"/>
  <c r="L277" i="1"/>
  <c r="O277" i="1"/>
  <c r="AC32" i="1"/>
  <c r="V33" i="1" s="1"/>
  <c r="X33" i="1" s="1"/>
  <c r="J277" i="1" l="1"/>
  <c r="K277" i="1"/>
  <c r="N277" i="1"/>
  <c r="P277" i="1" s="1"/>
  <c r="I278" i="1" s="1"/>
  <c r="J278" i="1" s="1"/>
  <c r="AB33" i="1"/>
  <c r="AA33" i="1"/>
  <c r="Y33" i="1"/>
  <c r="W33" i="1"/>
  <c r="Z33" i="1"/>
  <c r="N278" i="1" l="1"/>
  <c r="L278" i="1"/>
  <c r="M278" i="1"/>
  <c r="O278" i="1"/>
  <c r="K278" i="1"/>
  <c r="AC33" i="1"/>
  <c r="V34" i="1" s="1"/>
  <c r="Y34" i="1" s="1"/>
  <c r="P278" i="1" l="1"/>
  <c r="I279" i="1" s="1"/>
  <c r="J279" i="1" s="1"/>
  <c r="AA34" i="1"/>
  <c r="X34" i="1"/>
  <c r="AB34" i="1"/>
  <c r="W34" i="1"/>
  <c r="Z34" i="1"/>
  <c r="O279" i="1" l="1"/>
  <c r="K279" i="1"/>
  <c r="L279" i="1"/>
  <c r="M279" i="1"/>
  <c r="N279" i="1"/>
  <c r="AC34" i="1"/>
  <c r="V35" i="1" s="1"/>
  <c r="X35" i="1" s="1"/>
  <c r="P279" i="1" l="1"/>
  <c r="I280" i="1" s="1"/>
  <c r="K280" i="1" s="1"/>
  <c r="Y35" i="1"/>
  <c r="AA35" i="1"/>
  <c r="Z35" i="1"/>
  <c r="W35" i="1"/>
  <c r="AB35" i="1"/>
  <c r="O280" i="1" l="1"/>
  <c r="J280" i="1"/>
  <c r="M280" i="1"/>
  <c r="L280" i="1"/>
  <c r="N280" i="1"/>
  <c r="AC35" i="1"/>
  <c r="V36" i="1" s="1"/>
  <c r="Y36" i="1" s="1"/>
  <c r="P280" i="1" l="1"/>
  <c r="I281" i="1" s="1"/>
  <c r="M281" i="1" s="1"/>
  <c r="AB36" i="1"/>
  <c r="AA36" i="1"/>
  <c r="W36" i="1"/>
  <c r="X36" i="1"/>
  <c r="Z36" i="1"/>
  <c r="L281" i="1" l="1"/>
  <c r="N281" i="1"/>
  <c r="J281" i="1"/>
  <c r="K281" i="1"/>
  <c r="O281" i="1"/>
  <c r="AC36" i="1"/>
  <c r="V37" i="1" s="1"/>
  <c r="W37" i="1" s="1"/>
  <c r="P281" i="1" l="1"/>
  <c r="I282" i="1" s="1"/>
  <c r="M282" i="1" s="1"/>
  <c r="K282" i="1"/>
  <c r="J282" i="1"/>
  <c r="L282" i="1"/>
  <c r="N282" i="1"/>
  <c r="Z37" i="1"/>
  <c r="Y37" i="1"/>
  <c r="AA37" i="1"/>
  <c r="AB37" i="1"/>
  <c r="X37" i="1"/>
  <c r="O282" i="1" l="1"/>
  <c r="P282" i="1"/>
  <c r="I283" i="1" s="1"/>
  <c r="L283" i="1" s="1"/>
  <c r="AC37" i="1"/>
  <c r="V38" i="1" s="1"/>
  <c r="K283" i="1" l="1"/>
  <c r="O283" i="1"/>
  <c r="J283" i="1"/>
  <c r="M283" i="1"/>
  <c r="N283" i="1"/>
  <c r="Y38" i="1"/>
  <c r="Z38" i="1"/>
  <c r="AA38" i="1"/>
  <c r="W38" i="1"/>
  <c r="X38" i="1"/>
  <c r="AB38" i="1"/>
  <c r="P283" i="1" l="1"/>
  <c r="I284" i="1" s="1"/>
  <c r="L284" i="1" s="1"/>
  <c r="O284" i="1"/>
  <c r="AC38" i="1"/>
  <c r="V39" i="1" s="1"/>
  <c r="K284" i="1" l="1"/>
  <c r="J284" i="1"/>
  <c r="N284" i="1"/>
  <c r="M284" i="1"/>
  <c r="P284" i="1" l="1"/>
  <c r="I285" i="1" s="1"/>
  <c r="K285" i="1" s="1"/>
  <c r="M285" i="1"/>
  <c r="Y39" i="1"/>
  <c r="AA39" i="1"/>
  <c r="Z39" i="1"/>
  <c r="X39" i="1"/>
  <c r="AB39" i="1"/>
  <c r="W39" i="1"/>
  <c r="O285" i="1" l="1"/>
  <c r="J285" i="1"/>
  <c r="N285" i="1"/>
  <c r="L285" i="1"/>
  <c r="AC39" i="1"/>
  <c r="V40" i="1" s="1"/>
  <c r="P285" i="1" l="1"/>
  <c r="I286" i="1" s="1"/>
  <c r="K286" i="1" s="1"/>
  <c r="Y40" i="1"/>
  <c r="X40" i="1"/>
  <c r="AB40" i="1"/>
  <c r="AA40" i="1"/>
  <c r="W40" i="1"/>
  <c r="Z40" i="1"/>
  <c r="J286" i="1" l="1"/>
  <c r="N286" i="1"/>
  <c r="L286" i="1"/>
  <c r="O286" i="1"/>
  <c r="M286" i="1"/>
  <c r="AC40" i="1"/>
  <c r="V41" i="1" s="1"/>
  <c r="P286" i="1" l="1"/>
  <c r="I287" i="1" s="1"/>
  <c r="L287" i="1" s="1"/>
  <c r="M287" i="1"/>
  <c r="N287" i="1"/>
  <c r="O287" i="1"/>
  <c r="K287" i="1"/>
  <c r="J287" i="1"/>
  <c r="Y41" i="1"/>
  <c r="W41" i="1"/>
  <c r="X41" i="1"/>
  <c r="AB41" i="1"/>
  <c r="Z41" i="1"/>
  <c r="AA41" i="1"/>
  <c r="P287" i="1" l="1"/>
  <c r="I288" i="1" s="1"/>
  <c r="M288" i="1" s="1"/>
  <c r="AC41" i="1"/>
  <c r="V42" i="1" s="1"/>
  <c r="N288" i="1" l="1"/>
  <c r="L288" i="1"/>
  <c r="J288" i="1"/>
  <c r="K288" i="1"/>
  <c r="O288" i="1"/>
  <c r="P288" i="1" l="1"/>
  <c r="I289" i="1" s="1"/>
  <c r="M289" i="1" s="1"/>
  <c r="Y42" i="1"/>
  <c r="X42" i="1"/>
  <c r="AA42" i="1"/>
  <c r="AB42" i="1"/>
  <c r="W42" i="1"/>
  <c r="Z42" i="1"/>
  <c r="N289" i="1" l="1"/>
  <c r="L289" i="1"/>
  <c r="J289" i="1"/>
  <c r="O289" i="1"/>
  <c r="K289" i="1"/>
  <c r="AC42" i="1"/>
  <c r="V43" i="1" s="1"/>
  <c r="P289" i="1" l="1"/>
  <c r="I290" i="1" s="1"/>
  <c r="J290" i="1" s="1"/>
  <c r="L290" i="1" l="1"/>
  <c r="K290" i="1"/>
  <c r="M290" i="1"/>
  <c r="O290" i="1"/>
  <c r="N290" i="1"/>
  <c r="Y43" i="1"/>
  <c r="Z43" i="1"/>
  <c r="W43" i="1"/>
  <c r="AB43" i="1"/>
  <c r="X43" i="1"/>
  <c r="AA43" i="1"/>
  <c r="P290" i="1" l="1"/>
  <c r="I291" i="1" s="1"/>
  <c r="J291" i="1"/>
  <c r="K291" i="1"/>
  <c r="O291" i="1"/>
  <c r="M291" i="1"/>
  <c r="L291" i="1"/>
  <c r="N291" i="1"/>
  <c r="AC43" i="1"/>
  <c r="V44" i="1" s="1"/>
  <c r="P291" i="1" l="1"/>
  <c r="I292" i="1" s="1"/>
  <c r="M292" i="1" s="1"/>
  <c r="K292" i="1"/>
  <c r="J292" i="1"/>
  <c r="L292" i="1"/>
  <c r="N292" i="1"/>
  <c r="O292" i="1"/>
  <c r="P292" i="1" l="1"/>
  <c r="I293" i="1" s="1"/>
  <c r="K293" i="1" s="1"/>
  <c r="O293" i="1"/>
  <c r="N293" i="1"/>
  <c r="L293" i="1"/>
  <c r="J293" i="1"/>
  <c r="M293" i="1"/>
  <c r="Y44" i="1"/>
  <c r="AA44" i="1"/>
  <c r="AB44" i="1"/>
  <c r="Z44" i="1"/>
  <c r="X44" i="1"/>
  <c r="W44" i="1"/>
  <c r="P293" i="1" l="1"/>
  <c r="I294" i="1" s="1"/>
  <c r="M294" i="1" s="1"/>
  <c r="O294" i="1"/>
  <c r="AC44" i="1"/>
  <c r="V45" i="1" s="1"/>
  <c r="J294" i="1" l="1"/>
  <c r="K294" i="1"/>
  <c r="L294" i="1"/>
  <c r="N294" i="1"/>
  <c r="P294" i="1" l="1"/>
  <c r="I295" i="1" s="1"/>
  <c r="O295" i="1" s="1"/>
  <c r="Y45" i="1"/>
  <c r="AA45" i="1"/>
  <c r="AB45" i="1"/>
  <c r="Z45" i="1"/>
  <c r="W45" i="1"/>
  <c r="X45" i="1"/>
  <c r="K295" i="1" l="1"/>
  <c r="J295" i="1"/>
  <c r="L295" i="1"/>
  <c r="M295" i="1"/>
  <c r="N295" i="1"/>
  <c r="AC45" i="1"/>
  <c r="V46" i="1" s="1"/>
  <c r="P295" i="1" l="1"/>
  <c r="I296" i="1" s="1"/>
  <c r="K296" i="1" s="1"/>
  <c r="L296" i="1" l="1"/>
  <c r="J296" i="1"/>
  <c r="O296" i="1"/>
  <c r="M296" i="1"/>
  <c r="N296" i="1"/>
  <c r="Y46" i="1"/>
  <c r="X46" i="1"/>
  <c r="AB46" i="1"/>
  <c r="Z46" i="1"/>
  <c r="W46" i="1"/>
  <c r="AA46" i="1"/>
  <c r="P296" i="1" l="1"/>
  <c r="I297" i="1" s="1"/>
  <c r="J297" i="1" s="1"/>
  <c r="AC46" i="1"/>
  <c r="V47" i="1" s="1"/>
  <c r="L297" i="1" l="1"/>
  <c r="N297" i="1"/>
  <c r="O297" i="1"/>
  <c r="M297" i="1"/>
  <c r="K297" i="1"/>
  <c r="P297" i="1" l="1"/>
  <c r="I298" i="1" s="1"/>
  <c r="K298" i="1" s="1"/>
  <c r="O298" i="1"/>
  <c r="M298" i="1"/>
  <c r="Y47" i="1"/>
  <c r="AB47" i="1"/>
  <c r="AA47" i="1"/>
  <c r="Z47" i="1"/>
  <c r="X47" i="1"/>
  <c r="W47" i="1"/>
  <c r="N298" i="1" l="1"/>
  <c r="J298" i="1"/>
  <c r="L298" i="1"/>
  <c r="P298" i="1" s="1"/>
  <c r="I299" i="1" s="1"/>
  <c r="J299" i="1" s="1"/>
  <c r="AC47" i="1"/>
  <c r="V48" i="1" s="1"/>
  <c r="N299" i="1" l="1"/>
  <c r="M299" i="1"/>
  <c r="K299" i="1"/>
  <c r="O299" i="1"/>
  <c r="L299" i="1"/>
  <c r="Y48" i="1"/>
  <c r="X48" i="1"/>
  <c r="AA48" i="1"/>
  <c r="AB48" i="1"/>
  <c r="W48" i="1"/>
  <c r="Z48" i="1"/>
  <c r="P299" i="1" l="1"/>
  <c r="I300" i="1" s="1"/>
  <c r="L300" i="1" s="1"/>
  <c r="O300" i="1"/>
  <c r="M300" i="1"/>
  <c r="N300" i="1"/>
  <c r="J300" i="1"/>
  <c r="K300" i="1"/>
  <c r="AC48" i="1"/>
  <c r="V49" i="1" s="1"/>
  <c r="P300" i="1" l="1"/>
  <c r="I301" i="1" s="1"/>
  <c r="L301" i="1" s="1"/>
  <c r="O301" i="1"/>
  <c r="N301" i="1" l="1"/>
  <c r="K301" i="1"/>
  <c r="J301" i="1"/>
  <c r="M301" i="1"/>
  <c r="P301" i="1"/>
  <c r="I302" i="1" s="1"/>
  <c r="L302" i="1" s="1"/>
  <c r="Y49" i="1"/>
  <c r="X49" i="1"/>
  <c r="AA49" i="1"/>
  <c r="AB49" i="1"/>
  <c r="W49" i="1"/>
  <c r="Z49" i="1"/>
  <c r="M302" i="1" l="1"/>
  <c r="O302" i="1"/>
  <c r="N302" i="1"/>
  <c r="K302" i="1"/>
  <c r="J302" i="1"/>
  <c r="AC49" i="1"/>
  <c r="V50" i="1" s="1"/>
  <c r="P302" i="1" l="1"/>
  <c r="I303" i="1" s="1"/>
  <c r="N303" i="1" s="1"/>
  <c r="Y50" i="1"/>
  <c r="AA50" i="1"/>
  <c r="AB50" i="1"/>
  <c r="W50" i="1"/>
  <c r="X50" i="1"/>
  <c r="Z50" i="1"/>
  <c r="M303" i="1" l="1"/>
  <c r="L303" i="1"/>
  <c r="K303" i="1"/>
  <c r="J303" i="1"/>
  <c r="O303" i="1"/>
  <c r="P303" i="1" s="1"/>
  <c r="I304" i="1" s="1"/>
  <c r="AC50" i="1"/>
  <c r="V51" i="1" s="1"/>
  <c r="L304" i="1" l="1"/>
  <c r="M304" i="1"/>
  <c r="K304" i="1"/>
  <c r="J304" i="1"/>
  <c r="O304" i="1"/>
  <c r="N304" i="1"/>
  <c r="P304" i="1" l="1"/>
  <c r="I305" i="1" s="1"/>
  <c r="K305" i="1" s="1"/>
  <c r="Y51" i="1"/>
  <c r="X51" i="1"/>
  <c r="W51" i="1"/>
  <c r="AA51" i="1"/>
  <c r="AB51" i="1"/>
  <c r="Z51" i="1"/>
  <c r="O305" i="1" l="1"/>
  <c r="L305" i="1"/>
  <c r="N305" i="1"/>
  <c r="M305" i="1"/>
  <c r="J305" i="1"/>
  <c r="AC51" i="1"/>
  <c r="V52" i="1" s="1"/>
  <c r="P305" i="1" l="1"/>
  <c r="I306" i="1" s="1"/>
  <c r="J306" i="1" s="1"/>
  <c r="L306" i="1"/>
  <c r="O306" i="1"/>
  <c r="M306" i="1"/>
  <c r="N306" i="1"/>
  <c r="Y52" i="1"/>
  <c r="Z52" i="1"/>
  <c r="AA52" i="1"/>
  <c r="AB52" i="1"/>
  <c r="X52" i="1"/>
  <c r="W52" i="1"/>
  <c r="K306" i="1" l="1"/>
  <c r="P306" i="1"/>
  <c r="I307" i="1" s="1"/>
  <c r="K307" i="1" s="1"/>
  <c r="AC52" i="1"/>
  <c r="V53" i="1" s="1"/>
  <c r="O307" i="1" l="1"/>
  <c r="N307" i="1"/>
  <c r="L307" i="1"/>
  <c r="M307" i="1"/>
  <c r="J307" i="1"/>
  <c r="P307" i="1" l="1"/>
  <c r="I308" i="1" s="1"/>
  <c r="N308" i="1" s="1"/>
  <c r="Y53" i="1"/>
  <c r="W53" i="1"/>
  <c r="AA53" i="1"/>
  <c r="X53" i="1"/>
  <c r="Z53" i="1"/>
  <c r="AB53" i="1"/>
  <c r="K308" i="1" l="1"/>
  <c r="J308" i="1"/>
  <c r="O308" i="1"/>
  <c r="L308" i="1"/>
  <c r="M308" i="1"/>
  <c r="AC53" i="1"/>
  <c r="V54" i="1" s="1"/>
  <c r="P308" i="1" l="1"/>
  <c r="I309" i="1" s="1"/>
  <c r="J309" i="1" s="1"/>
  <c r="K309" i="1"/>
  <c r="O309" i="1"/>
  <c r="L309" i="1"/>
  <c r="M309" i="1"/>
  <c r="N309" i="1"/>
  <c r="P309" i="1" l="1"/>
  <c r="I310" i="1" s="1"/>
  <c r="Y54" i="1"/>
  <c r="AA54" i="1"/>
  <c r="X54" i="1"/>
  <c r="AB54" i="1"/>
  <c r="Z54" i="1"/>
  <c r="W54" i="1"/>
  <c r="J310" i="1" l="1"/>
  <c r="O310" i="1"/>
  <c r="N310" i="1"/>
  <c r="K310" i="1"/>
  <c r="L310" i="1"/>
  <c r="M310" i="1"/>
  <c r="AC54" i="1"/>
  <c r="V55" i="1" s="1"/>
  <c r="P310" i="1" l="1"/>
  <c r="I311" i="1" s="1"/>
  <c r="M311" i="1" s="1"/>
  <c r="O311" i="1"/>
  <c r="N311" i="1"/>
  <c r="L311" i="1"/>
  <c r="K311" i="1"/>
  <c r="J311" i="1" l="1"/>
  <c r="P311" i="1" s="1"/>
  <c r="I312" i="1" s="1"/>
  <c r="Y55" i="1"/>
  <c r="AB55" i="1"/>
  <c r="W55" i="1"/>
  <c r="X55" i="1"/>
  <c r="Z55" i="1"/>
  <c r="AA55" i="1"/>
  <c r="J312" i="1" l="1"/>
  <c r="M312" i="1"/>
  <c r="L312" i="1"/>
  <c r="O312" i="1"/>
  <c r="K312" i="1"/>
  <c r="N312" i="1"/>
  <c r="AC55" i="1"/>
  <c r="V56" i="1" s="1"/>
  <c r="P312" i="1" l="1"/>
  <c r="I313" i="1" s="1"/>
  <c r="J313" i="1" s="1"/>
  <c r="N313" i="1"/>
  <c r="L313" i="1"/>
  <c r="M313" i="1"/>
  <c r="K313" i="1"/>
  <c r="O313" i="1"/>
  <c r="P313" i="1" l="1"/>
  <c r="I314" i="1" s="1"/>
  <c r="L314" i="1"/>
  <c r="M314" i="1"/>
  <c r="O314" i="1"/>
  <c r="N314" i="1"/>
  <c r="J314" i="1"/>
  <c r="K314" i="1"/>
  <c r="Y56" i="1"/>
  <c r="W56" i="1"/>
  <c r="AA56" i="1"/>
  <c r="X56" i="1"/>
  <c r="AB56" i="1"/>
  <c r="Z56" i="1"/>
  <c r="P314" i="1" l="1"/>
  <c r="I315" i="1" s="1"/>
  <c r="N315" i="1" s="1"/>
  <c r="O315" i="1"/>
  <c r="M315" i="1"/>
  <c r="K315" i="1"/>
  <c r="AC56" i="1"/>
  <c r="V57" i="1" s="1"/>
  <c r="J315" i="1" l="1"/>
  <c r="L315" i="1"/>
  <c r="P315" i="1" s="1"/>
  <c r="I316" i="1" s="1"/>
  <c r="L316" i="1" l="1"/>
  <c r="N316" i="1"/>
  <c r="J316" i="1"/>
  <c r="O316" i="1"/>
  <c r="M316" i="1"/>
  <c r="K316" i="1"/>
  <c r="Y57" i="1"/>
  <c r="Z57" i="1"/>
  <c r="AA57" i="1"/>
  <c r="X57" i="1"/>
  <c r="W57" i="1"/>
  <c r="AB57" i="1"/>
  <c r="P316" i="1" l="1"/>
  <c r="I317" i="1" s="1"/>
  <c r="M317" i="1" s="1"/>
  <c r="O317" i="1"/>
  <c r="L317" i="1"/>
  <c r="N317" i="1"/>
  <c r="AC57" i="1"/>
  <c r="V58" i="1" s="1"/>
  <c r="J317" i="1" l="1"/>
  <c r="K317" i="1"/>
  <c r="P317" i="1" l="1"/>
  <c r="I318" i="1" s="1"/>
  <c r="N318" i="1"/>
  <c r="O318" i="1"/>
  <c r="L318" i="1"/>
  <c r="K318" i="1"/>
  <c r="J318" i="1"/>
  <c r="M318" i="1"/>
  <c r="Y58" i="1"/>
  <c r="AB58" i="1"/>
  <c r="W58" i="1"/>
  <c r="X58" i="1"/>
  <c r="Z58" i="1"/>
  <c r="AA58" i="1"/>
  <c r="P318" i="1" l="1"/>
  <c r="I319" i="1" s="1"/>
  <c r="N319" i="1" s="1"/>
  <c r="AC58" i="1"/>
  <c r="V59" i="1" s="1"/>
  <c r="O319" i="1" l="1"/>
  <c r="M319" i="1"/>
  <c r="L319" i="1"/>
  <c r="K319" i="1"/>
  <c r="J319" i="1"/>
  <c r="P319" i="1" l="1"/>
  <c r="I320" i="1" s="1"/>
  <c r="M320" i="1" s="1"/>
  <c r="Y59" i="1"/>
  <c r="W59" i="1"/>
  <c r="AA59" i="1"/>
  <c r="AB59" i="1"/>
  <c r="X59" i="1"/>
  <c r="Z59" i="1"/>
  <c r="O320" i="1" l="1"/>
  <c r="K320" i="1"/>
  <c r="J320" i="1"/>
  <c r="L320" i="1"/>
  <c r="N320" i="1"/>
  <c r="AC59" i="1"/>
  <c r="V60" i="1" s="1"/>
  <c r="P320" i="1" l="1"/>
  <c r="I321" i="1" s="1"/>
  <c r="N321" i="1" s="1"/>
  <c r="L321" i="1" l="1"/>
  <c r="O321" i="1"/>
  <c r="M321" i="1"/>
  <c r="K321" i="1"/>
  <c r="J321" i="1"/>
  <c r="Y60" i="1"/>
  <c r="X60" i="1"/>
  <c r="AB60" i="1"/>
  <c r="AA60" i="1"/>
  <c r="Z60" i="1"/>
  <c r="W60" i="1"/>
  <c r="P321" i="1" l="1"/>
  <c r="I322" i="1" s="1"/>
  <c r="N322" i="1" s="1"/>
  <c r="L322" i="1"/>
  <c r="AC60" i="1"/>
  <c r="V61" i="1" s="1"/>
  <c r="O322" i="1" l="1"/>
  <c r="M322" i="1"/>
  <c r="J322" i="1"/>
  <c r="K322" i="1"/>
  <c r="Y61" i="1"/>
  <c r="AA61" i="1"/>
  <c r="Z61" i="1"/>
  <c r="X61" i="1"/>
  <c r="AB61" i="1"/>
  <c r="W61" i="1"/>
  <c r="P322" i="1" l="1"/>
  <c r="I323" i="1" s="1"/>
  <c r="N323" i="1" s="1"/>
  <c r="AC61" i="1"/>
  <c r="V62" i="1" s="1"/>
  <c r="J323" i="1" l="1"/>
  <c r="K323" i="1"/>
  <c r="L323" i="1"/>
  <c r="O323" i="1"/>
  <c r="M323" i="1"/>
  <c r="Y62" i="1"/>
  <c r="AA62" i="1"/>
  <c r="X62" i="1"/>
  <c r="W62" i="1"/>
  <c r="Z62" i="1"/>
  <c r="AB62" i="1"/>
  <c r="P323" i="1" l="1"/>
  <c r="I324" i="1" s="1"/>
  <c r="M324" i="1" s="1"/>
  <c r="AC62" i="1"/>
  <c r="V63" i="1" s="1"/>
  <c r="N324" i="1" l="1"/>
  <c r="O324" i="1"/>
  <c r="L324" i="1"/>
  <c r="K324" i="1"/>
  <c r="J324" i="1"/>
  <c r="Y63" i="1"/>
  <c r="AB63" i="1"/>
  <c r="W63" i="1"/>
  <c r="Z63" i="1"/>
  <c r="AA63" i="1"/>
  <c r="X63" i="1"/>
  <c r="P324" i="1" l="1"/>
  <c r="I325" i="1" s="1"/>
  <c r="M325" i="1" s="1"/>
  <c r="O325" i="1"/>
  <c r="N325" i="1"/>
  <c r="J325" i="1"/>
  <c r="AC63" i="1"/>
  <c r="V64" i="1" s="1"/>
  <c r="L325" i="1" l="1"/>
  <c r="K325" i="1"/>
  <c r="P325" i="1"/>
  <c r="I326" i="1" s="1"/>
  <c r="M326" i="1" s="1"/>
  <c r="Y64" i="1"/>
  <c r="Z64" i="1"/>
  <c r="W64" i="1"/>
  <c r="AA64" i="1"/>
  <c r="X64" i="1"/>
  <c r="AB64" i="1"/>
  <c r="J326" i="1" l="1"/>
  <c r="L326" i="1"/>
  <c r="N326" i="1"/>
  <c r="K326" i="1"/>
  <c r="O326" i="1"/>
  <c r="AC64" i="1"/>
  <c r="V65" i="1" s="1"/>
  <c r="P326" i="1" l="1"/>
  <c r="I327" i="1" s="1"/>
  <c r="M327" i="1" s="1"/>
  <c r="O327" i="1"/>
  <c r="L327" i="1"/>
  <c r="Y65" i="1"/>
  <c r="X65" i="1"/>
  <c r="AB65" i="1"/>
  <c r="W65" i="1"/>
  <c r="AA65" i="1"/>
  <c r="Z65" i="1"/>
  <c r="K327" i="1" l="1"/>
  <c r="J327" i="1"/>
  <c r="N327" i="1"/>
  <c r="AC65" i="1"/>
  <c r="V66" i="1" s="1"/>
  <c r="P327" i="1" l="1"/>
  <c r="I328" i="1" s="1"/>
  <c r="J328" i="1" s="1"/>
  <c r="K328" i="1" l="1"/>
  <c r="N328" i="1"/>
  <c r="L328" i="1"/>
  <c r="M328" i="1"/>
  <c r="O328" i="1"/>
  <c r="Y66" i="1"/>
  <c r="AB66" i="1"/>
  <c r="AA66" i="1"/>
  <c r="W66" i="1"/>
  <c r="Z66" i="1"/>
  <c r="X66" i="1"/>
  <c r="P328" i="1" l="1"/>
  <c r="I329" i="1" s="1"/>
  <c r="J329" i="1" s="1"/>
  <c r="L329" i="1"/>
  <c r="O329" i="1"/>
  <c r="M329" i="1"/>
  <c r="N329" i="1"/>
  <c r="AC66" i="1"/>
  <c r="V67" i="1" s="1"/>
  <c r="K329" i="1" l="1"/>
  <c r="P329" i="1"/>
  <c r="I330" i="1" s="1"/>
  <c r="J330" i="1" l="1"/>
  <c r="L330" i="1"/>
  <c r="M330" i="1"/>
  <c r="K330" i="1"/>
  <c r="O330" i="1"/>
  <c r="N330" i="1"/>
  <c r="Y67" i="1"/>
  <c r="Z67" i="1"/>
  <c r="X67" i="1"/>
  <c r="AB67" i="1"/>
  <c r="W67" i="1"/>
  <c r="AA67" i="1"/>
  <c r="P330" i="1" l="1"/>
  <c r="I331" i="1" s="1"/>
  <c r="J331" i="1"/>
  <c r="K331" i="1"/>
  <c r="O331" i="1"/>
  <c r="L331" i="1"/>
  <c r="M331" i="1"/>
  <c r="N331" i="1"/>
  <c r="AC67" i="1"/>
  <c r="V68" i="1" s="1"/>
  <c r="P331" i="1" l="1"/>
  <c r="I332" i="1" s="1"/>
  <c r="J332" i="1" s="1"/>
  <c r="L332" i="1"/>
  <c r="K332" i="1"/>
  <c r="O332" i="1"/>
  <c r="N332" i="1"/>
  <c r="M332" i="1"/>
  <c r="Y68" i="1"/>
  <c r="AA68" i="1"/>
  <c r="X68" i="1"/>
  <c r="W68" i="1"/>
  <c r="Z68" i="1"/>
  <c r="AB68" i="1"/>
  <c r="P332" i="1" l="1"/>
  <c r="I333" i="1" s="1"/>
  <c r="L333" i="1" s="1"/>
  <c r="N333" i="1"/>
  <c r="O333" i="1"/>
  <c r="M333" i="1"/>
  <c r="K333" i="1"/>
  <c r="J333" i="1"/>
  <c r="AC68" i="1"/>
  <c r="V69" i="1" s="1"/>
  <c r="P333" i="1" l="1"/>
  <c r="I334" i="1" s="1"/>
  <c r="N334" i="1" s="1"/>
  <c r="M334" i="1" l="1"/>
  <c r="J334" i="1"/>
  <c r="O334" i="1"/>
  <c r="K334" i="1"/>
  <c r="L334" i="1"/>
  <c r="Y69" i="1"/>
  <c r="AA69" i="1"/>
  <c r="AB69" i="1"/>
  <c r="W69" i="1"/>
  <c r="Z69" i="1"/>
  <c r="X69" i="1"/>
  <c r="P334" i="1" l="1"/>
  <c r="I335" i="1" s="1"/>
  <c r="M335" i="1" s="1"/>
  <c r="AC69" i="1"/>
  <c r="V70" i="1" s="1"/>
  <c r="L335" i="1" l="1"/>
  <c r="N335" i="1"/>
  <c r="J335" i="1"/>
  <c r="K335" i="1"/>
  <c r="O335" i="1"/>
  <c r="Y70" i="1"/>
  <c r="AA70" i="1"/>
  <c r="X70" i="1"/>
  <c r="Z70" i="1"/>
  <c r="AB70" i="1"/>
  <c r="W70" i="1"/>
  <c r="P335" i="1" l="1"/>
  <c r="I336" i="1" s="1"/>
  <c r="AC70" i="1"/>
  <c r="V71" i="1" s="1"/>
  <c r="J336" i="1" l="1"/>
  <c r="L336" i="1"/>
  <c r="M336" i="1"/>
  <c r="N336" i="1"/>
  <c r="K336" i="1"/>
  <c r="O336" i="1"/>
  <c r="Y71" i="1"/>
  <c r="Z71" i="1"/>
  <c r="X71" i="1"/>
  <c r="W71" i="1"/>
  <c r="AB71" i="1"/>
  <c r="AA71" i="1"/>
  <c r="P336" i="1" l="1"/>
  <c r="I337" i="1" s="1"/>
  <c r="AC71" i="1"/>
  <c r="V72" i="1" s="1"/>
  <c r="J337" i="1" l="1"/>
  <c r="O337" i="1"/>
  <c r="L337" i="1"/>
  <c r="N337" i="1"/>
  <c r="K337" i="1"/>
  <c r="M337" i="1"/>
  <c r="P337" i="1" l="1"/>
  <c r="I338" i="1" s="1"/>
  <c r="L338" i="1"/>
  <c r="N338" i="1"/>
  <c r="M338" i="1"/>
  <c r="Y72" i="1"/>
  <c r="AA72" i="1"/>
  <c r="Z72" i="1"/>
  <c r="AB72" i="1"/>
  <c r="X72" i="1"/>
  <c r="W72" i="1"/>
  <c r="O338" i="1" l="1"/>
  <c r="K338" i="1"/>
  <c r="J338" i="1"/>
  <c r="P338" i="1"/>
  <c r="I339" i="1" s="1"/>
  <c r="M339" i="1"/>
  <c r="L339" i="1"/>
  <c r="N339" i="1"/>
  <c r="AC72" i="1"/>
  <c r="V73" i="1" s="1"/>
  <c r="J339" i="1" l="1"/>
  <c r="O339" i="1"/>
  <c r="K339" i="1"/>
  <c r="P339" i="1"/>
  <c r="I340" i="1" s="1"/>
  <c r="M340" i="1"/>
  <c r="Y73" i="1"/>
  <c r="Z73" i="1"/>
  <c r="W73" i="1"/>
  <c r="AB73" i="1"/>
  <c r="X73" i="1"/>
  <c r="AA73" i="1"/>
  <c r="J340" i="1" l="1"/>
  <c r="O340" i="1"/>
  <c r="K340" i="1"/>
  <c r="L340" i="1"/>
  <c r="N340" i="1"/>
  <c r="P340" i="1" s="1"/>
  <c r="I341" i="1" s="1"/>
  <c r="AC73" i="1"/>
  <c r="V74" i="1" s="1"/>
  <c r="K341" i="1" l="1"/>
  <c r="O341" i="1"/>
  <c r="J341" i="1"/>
  <c r="L341" i="1"/>
  <c r="N341" i="1"/>
  <c r="M341" i="1"/>
  <c r="Y74" i="1"/>
  <c r="AA74" i="1"/>
  <c r="AB74" i="1"/>
  <c r="W74" i="1"/>
  <c r="X74" i="1"/>
  <c r="Z74" i="1"/>
  <c r="P341" i="1" l="1"/>
  <c r="I342" i="1" s="1"/>
  <c r="AC74" i="1"/>
  <c r="V75" i="1" s="1"/>
  <c r="M342" i="1" l="1"/>
  <c r="L342" i="1"/>
  <c r="K342" i="1"/>
  <c r="N342" i="1"/>
  <c r="J342" i="1"/>
  <c r="O342" i="1"/>
  <c r="P342" i="1" l="1"/>
  <c r="I343" i="1" s="1"/>
  <c r="Y75" i="1"/>
  <c r="Z75" i="1"/>
  <c r="AB75" i="1"/>
  <c r="W75" i="1"/>
  <c r="X75" i="1"/>
  <c r="AA75" i="1"/>
  <c r="O343" i="1" l="1"/>
  <c r="J343" i="1"/>
  <c r="K343" i="1"/>
  <c r="L343" i="1"/>
  <c r="M343" i="1"/>
  <c r="N343" i="1"/>
  <c r="AC75" i="1"/>
  <c r="V76" i="1" s="1"/>
  <c r="P343" i="1" l="1"/>
  <c r="I344" i="1" s="1"/>
  <c r="N344" i="1"/>
  <c r="L344" i="1"/>
  <c r="AB76" i="1"/>
  <c r="J344" i="1" l="1"/>
  <c r="O344" i="1"/>
  <c r="M344" i="1"/>
  <c r="K344" i="1"/>
  <c r="Y76" i="1"/>
  <c r="AA76" i="1"/>
  <c r="X76" i="1"/>
  <c r="Z76" i="1"/>
  <c r="W76" i="1"/>
  <c r="P344" i="1" l="1"/>
  <c r="I345" i="1" s="1"/>
  <c r="AC76" i="1"/>
  <c r="V77" i="1" s="1"/>
  <c r="J345" i="1" l="1"/>
  <c r="O345" i="1"/>
  <c r="K345" i="1"/>
  <c r="N345" i="1"/>
  <c r="M345" i="1"/>
  <c r="L345" i="1"/>
  <c r="P345" i="1" l="1"/>
  <c r="I346" i="1" s="1"/>
  <c r="L346" i="1"/>
  <c r="N346" i="1"/>
  <c r="M346" i="1"/>
  <c r="Y77" i="1"/>
  <c r="W77" i="1"/>
  <c r="Z77" i="1"/>
  <c r="X77" i="1"/>
  <c r="AA77" i="1"/>
  <c r="AB77" i="1"/>
  <c r="K346" i="1" l="1"/>
  <c r="O346" i="1"/>
  <c r="J346" i="1"/>
  <c r="P346" i="1"/>
  <c r="I347" i="1" s="1"/>
  <c r="AC77" i="1"/>
  <c r="V78" i="1" s="1"/>
  <c r="L347" i="1" l="1"/>
  <c r="J347" i="1"/>
  <c r="K347" i="1"/>
  <c r="O347" i="1"/>
  <c r="M347" i="1"/>
  <c r="N347" i="1"/>
  <c r="Y78" i="1"/>
  <c r="AA78" i="1"/>
  <c r="AB78" i="1"/>
  <c r="X78" i="1"/>
  <c r="W78" i="1"/>
  <c r="Z78" i="1"/>
  <c r="P347" i="1" l="1"/>
  <c r="I348" i="1" s="1"/>
  <c r="L348" i="1"/>
  <c r="N348" i="1"/>
  <c r="M348" i="1"/>
  <c r="AC78" i="1"/>
  <c r="V79" i="1" s="1"/>
  <c r="K348" i="1" l="1"/>
  <c r="O348" i="1"/>
  <c r="J348" i="1"/>
  <c r="P348" i="1"/>
  <c r="I349" i="1" s="1"/>
  <c r="Y79" i="1"/>
  <c r="AB79" i="1"/>
  <c r="Z79" i="1"/>
  <c r="AA79" i="1"/>
  <c r="X79" i="1"/>
  <c r="W79" i="1"/>
  <c r="N349" i="1" l="1"/>
  <c r="O349" i="1"/>
  <c r="K349" i="1"/>
  <c r="J349" i="1"/>
  <c r="L349" i="1"/>
  <c r="M349" i="1"/>
  <c r="AC79" i="1"/>
  <c r="V80" i="1" s="1"/>
  <c r="P349" i="1" l="1"/>
  <c r="I350" i="1" s="1"/>
  <c r="M350" i="1"/>
  <c r="L350" i="1"/>
  <c r="N350" i="1"/>
  <c r="Y80" i="1"/>
  <c r="X80" i="1"/>
  <c r="AA80" i="1"/>
  <c r="W80" i="1"/>
  <c r="Z80" i="1"/>
  <c r="AB80" i="1"/>
  <c r="O350" i="1" l="1"/>
  <c r="K350" i="1"/>
  <c r="J350" i="1"/>
  <c r="P350" i="1"/>
  <c r="I351" i="1" s="1"/>
  <c r="AC80" i="1"/>
  <c r="V81" i="1" s="1"/>
  <c r="L351" i="1" l="1"/>
  <c r="O351" i="1"/>
  <c r="K351" i="1"/>
  <c r="J351" i="1"/>
  <c r="N351" i="1"/>
  <c r="M351" i="1"/>
  <c r="P351" i="1" s="1"/>
  <c r="I352" i="1" s="1"/>
  <c r="Y81" i="1"/>
  <c r="Z81" i="1"/>
  <c r="AB81" i="1"/>
  <c r="X81" i="1"/>
  <c r="W81" i="1"/>
  <c r="AA81" i="1"/>
  <c r="N352" i="1" l="1"/>
  <c r="J352" i="1"/>
  <c r="O352" i="1"/>
  <c r="K352" i="1"/>
  <c r="L352" i="1"/>
  <c r="M352" i="1"/>
  <c r="AC81" i="1"/>
  <c r="V82" i="1" s="1"/>
  <c r="P352" i="1" l="1"/>
  <c r="I353" i="1" s="1"/>
  <c r="L353" i="1"/>
  <c r="O353" i="1"/>
  <c r="J353" i="1"/>
  <c r="K353" i="1"/>
  <c r="M353" i="1"/>
  <c r="N353" i="1"/>
  <c r="P353" i="1"/>
  <c r="I354" i="1" s="1"/>
  <c r="Y82" i="1"/>
  <c r="X82" i="1"/>
  <c r="Z82" i="1"/>
  <c r="AA82" i="1"/>
  <c r="AB82" i="1"/>
  <c r="W82" i="1"/>
  <c r="O354" i="1" l="1"/>
  <c r="J354" i="1"/>
  <c r="K354" i="1"/>
  <c r="L354" i="1"/>
  <c r="N354" i="1"/>
  <c r="M354" i="1"/>
  <c r="AC82" i="1"/>
  <c r="V83" i="1" s="1"/>
  <c r="P354" i="1" l="1"/>
  <c r="I355" i="1" s="1"/>
  <c r="K355" i="1" l="1"/>
  <c r="M355" i="1"/>
  <c r="L355" i="1"/>
  <c r="O355" i="1"/>
  <c r="J355" i="1"/>
  <c r="N355" i="1"/>
  <c r="P355" i="1" s="1"/>
  <c r="I356" i="1" s="1"/>
  <c r="Y83" i="1"/>
  <c r="Z83" i="1"/>
  <c r="W83" i="1"/>
  <c r="X83" i="1"/>
  <c r="AB83" i="1"/>
  <c r="AA83" i="1"/>
  <c r="L356" i="1" l="1"/>
  <c r="O356" i="1"/>
  <c r="J356" i="1"/>
  <c r="K356" i="1"/>
  <c r="N356" i="1"/>
  <c r="M356" i="1"/>
  <c r="P356" i="1" s="1"/>
  <c r="I357" i="1" s="1"/>
  <c r="AC83" i="1"/>
  <c r="V84" i="1" s="1"/>
  <c r="K357" i="1" l="1"/>
  <c r="L357" i="1"/>
  <c r="N357" i="1"/>
  <c r="M357" i="1"/>
  <c r="O357" i="1"/>
  <c r="J357" i="1"/>
  <c r="P357" i="1"/>
  <c r="I358" i="1" s="1"/>
  <c r="K358" i="1"/>
  <c r="J358" i="1"/>
  <c r="O358" i="1"/>
  <c r="M358" i="1"/>
  <c r="L358" i="1"/>
  <c r="N358" i="1" l="1"/>
  <c r="P358" i="1"/>
  <c r="I359" i="1" s="1"/>
  <c r="Y84" i="1"/>
  <c r="W84" i="1"/>
  <c r="X84" i="1"/>
  <c r="AB84" i="1"/>
  <c r="AA84" i="1"/>
  <c r="Z84" i="1"/>
  <c r="K359" i="1" l="1"/>
  <c r="J359" i="1"/>
  <c r="N359" i="1"/>
  <c r="M359" i="1"/>
  <c r="L359" i="1"/>
  <c r="O359" i="1"/>
  <c r="AC84" i="1"/>
  <c r="V85" i="1" s="1"/>
  <c r="P359" i="1" l="1"/>
  <c r="I360" i="1" s="1"/>
  <c r="M360" i="1" l="1"/>
  <c r="J360" i="1"/>
  <c r="O360" i="1"/>
  <c r="K360" i="1"/>
  <c r="N360" i="1"/>
  <c r="L360" i="1"/>
  <c r="Y85" i="1"/>
  <c r="X85" i="1"/>
  <c r="W85" i="1"/>
  <c r="Z85" i="1"/>
  <c r="AB85" i="1"/>
  <c r="AA85" i="1"/>
  <c r="P360" i="1" l="1"/>
  <c r="I361" i="1" s="1"/>
  <c r="AC85" i="1"/>
  <c r="V86" i="1" s="1"/>
  <c r="K361" i="1" l="1"/>
  <c r="O361" i="1"/>
  <c r="N361" i="1"/>
  <c r="J361" i="1"/>
  <c r="M361" i="1"/>
  <c r="L361" i="1"/>
  <c r="P361" i="1" l="1"/>
  <c r="I362" i="1" s="1"/>
  <c r="L362" i="1"/>
  <c r="N362" i="1"/>
  <c r="Y86" i="1"/>
  <c r="Z86" i="1"/>
  <c r="AB86" i="1"/>
  <c r="W86" i="1"/>
  <c r="AA86" i="1"/>
  <c r="X86" i="1"/>
  <c r="J362" i="1" l="1"/>
  <c r="K362" i="1"/>
  <c r="O362" i="1"/>
  <c r="M362" i="1"/>
  <c r="AC86" i="1"/>
  <c r="V87" i="1" s="1"/>
  <c r="P362" i="1" l="1"/>
  <c r="I363" i="1" s="1"/>
  <c r="N363" i="1"/>
  <c r="K363" i="1"/>
  <c r="J363" i="1"/>
  <c r="O363" i="1"/>
  <c r="L363" i="1"/>
  <c r="M363" i="1"/>
  <c r="P363" i="1" l="1"/>
  <c r="I364" i="1" s="1"/>
  <c r="K364" i="1" s="1"/>
  <c r="Y87" i="1"/>
  <c r="AB87" i="1"/>
  <c r="W87" i="1"/>
  <c r="X87" i="1"/>
  <c r="Z87" i="1"/>
  <c r="AA87" i="1"/>
  <c r="N364" i="1" l="1"/>
  <c r="M364" i="1"/>
  <c r="L364" i="1"/>
  <c r="O364" i="1"/>
  <c r="J364" i="1"/>
  <c r="AC87" i="1"/>
  <c r="V88" i="1" s="1"/>
  <c r="P364" i="1" l="1"/>
  <c r="I365" i="1" s="1"/>
  <c r="J365" i="1"/>
  <c r="K365" i="1"/>
  <c r="L365" i="1"/>
  <c r="O365" i="1"/>
  <c r="M365" i="1"/>
  <c r="N365" i="1"/>
  <c r="P365" i="1" l="1"/>
  <c r="I366" i="1" s="1"/>
  <c r="L366" i="1" s="1"/>
  <c r="Y88" i="1"/>
  <c r="Z88" i="1"/>
  <c r="X88" i="1"/>
  <c r="AB88" i="1"/>
  <c r="W88" i="1"/>
  <c r="AA88" i="1"/>
  <c r="O366" i="1" l="1"/>
  <c r="K366" i="1"/>
  <c r="J366" i="1"/>
  <c r="M366" i="1"/>
  <c r="N366" i="1"/>
  <c r="AC88" i="1"/>
  <c r="V89" i="1" s="1"/>
  <c r="P366" i="1" l="1"/>
  <c r="I367" i="1" s="1"/>
  <c r="N367" i="1" s="1"/>
  <c r="L367" i="1"/>
  <c r="M367" i="1" l="1"/>
  <c r="K367" i="1"/>
  <c r="J367" i="1"/>
  <c r="O367" i="1"/>
  <c r="Y89" i="1"/>
  <c r="W89" i="1"/>
  <c r="AA89" i="1"/>
  <c r="AB89" i="1"/>
  <c r="Z89" i="1"/>
  <c r="X89" i="1"/>
  <c r="P367" i="1" l="1"/>
  <c r="I368" i="1" s="1"/>
  <c r="N368" i="1"/>
  <c r="AC89" i="1"/>
  <c r="V90" i="1" s="1"/>
  <c r="M368" i="1" l="1"/>
  <c r="O368" i="1"/>
  <c r="J368" i="1"/>
  <c r="K368" i="1"/>
  <c r="L368" i="1"/>
  <c r="P368" i="1" s="1"/>
  <c r="I369" i="1" s="1"/>
  <c r="Y90" i="1"/>
  <c r="AA90" i="1"/>
  <c r="X90" i="1"/>
  <c r="AB90" i="1"/>
  <c r="W90" i="1"/>
  <c r="Z90" i="1"/>
  <c r="K369" i="1" l="1"/>
  <c r="O369" i="1"/>
  <c r="J369" i="1"/>
  <c r="M369" i="1"/>
  <c r="L369" i="1"/>
  <c r="N369" i="1"/>
  <c r="AC90" i="1"/>
  <c r="V91" i="1" s="1"/>
  <c r="P369" i="1" l="1"/>
  <c r="I370" i="1" s="1"/>
  <c r="L370" i="1"/>
  <c r="O370" i="1"/>
  <c r="J370" i="1"/>
  <c r="K370" i="1"/>
  <c r="M370" i="1"/>
  <c r="N370" i="1"/>
  <c r="P370" i="1"/>
  <c r="I371" i="1" s="1"/>
  <c r="N371" i="1" l="1"/>
  <c r="O371" i="1"/>
  <c r="K371" i="1"/>
  <c r="J371" i="1"/>
  <c r="M371" i="1"/>
  <c r="L371" i="1"/>
  <c r="Y91" i="1"/>
  <c r="AB91" i="1"/>
  <c r="W91" i="1"/>
  <c r="AA91" i="1"/>
  <c r="X91" i="1"/>
  <c r="Z91" i="1"/>
  <c r="P371" i="1" l="1"/>
  <c r="I372" i="1" s="1"/>
  <c r="AC91" i="1"/>
  <c r="V92" i="1" s="1"/>
  <c r="J372" i="1" l="1"/>
  <c r="K372" i="1"/>
  <c r="O372" i="1"/>
  <c r="L372" i="1"/>
  <c r="N372" i="1"/>
  <c r="M372" i="1"/>
  <c r="P372" i="1" l="1"/>
  <c r="I373" i="1" s="1"/>
  <c r="Y92" i="1"/>
  <c r="W92" i="1"/>
  <c r="AB92" i="1"/>
  <c r="AA92" i="1"/>
  <c r="Z92" i="1"/>
  <c r="X92" i="1"/>
  <c r="K373" i="1" l="1"/>
  <c r="J373" i="1"/>
  <c r="O373" i="1"/>
  <c r="M373" i="1"/>
  <c r="N373" i="1"/>
  <c r="L373" i="1"/>
  <c r="AC92" i="1"/>
  <c r="V93" i="1" s="1"/>
  <c r="P373" i="1" l="1"/>
  <c r="I374" i="1" s="1"/>
  <c r="Y93" i="1"/>
  <c r="AA93" i="1"/>
  <c r="X93" i="1"/>
  <c r="AB93" i="1"/>
  <c r="Z93" i="1"/>
  <c r="W93" i="1"/>
  <c r="J374" i="1" l="1"/>
  <c r="K374" i="1"/>
  <c r="O374" i="1"/>
  <c r="N374" i="1"/>
  <c r="M374" i="1"/>
  <c r="L374" i="1"/>
  <c r="AC93" i="1"/>
  <c r="V94" i="1" s="1"/>
  <c r="P374" i="1" l="1"/>
  <c r="I375" i="1" s="1"/>
  <c r="Y94" i="1"/>
  <c r="AA94" i="1"/>
  <c r="AB94" i="1"/>
  <c r="X94" i="1"/>
  <c r="W94" i="1"/>
  <c r="Z94" i="1"/>
  <c r="O375" i="1" l="1"/>
  <c r="K375" i="1"/>
  <c r="J375" i="1"/>
  <c r="N375" i="1"/>
  <c r="M375" i="1"/>
  <c r="L375" i="1"/>
  <c r="P375" i="1" s="1"/>
  <c r="I376" i="1" s="1"/>
  <c r="AC94" i="1"/>
  <c r="V95" i="1" s="1"/>
  <c r="J376" i="1" l="1"/>
  <c r="O376" i="1"/>
  <c r="K376" i="1"/>
  <c r="M376" i="1"/>
  <c r="N376" i="1"/>
  <c r="L376" i="1"/>
  <c r="P376" i="1" s="1"/>
  <c r="I377" i="1" s="1"/>
  <c r="Y95" i="1"/>
  <c r="X95" i="1"/>
  <c r="AA95" i="1"/>
  <c r="Z95" i="1"/>
  <c r="W95" i="1"/>
  <c r="AB95" i="1"/>
  <c r="J377" i="1" l="1"/>
  <c r="O377" i="1"/>
  <c r="K377" i="1"/>
  <c r="M377" i="1"/>
  <c r="N377" i="1"/>
  <c r="L377" i="1"/>
  <c r="P377" i="1" s="1"/>
  <c r="I378" i="1" s="1"/>
  <c r="AC95" i="1"/>
  <c r="V96" i="1" s="1"/>
  <c r="K378" i="1" l="1"/>
  <c r="J378" i="1"/>
  <c r="O378" i="1"/>
  <c r="N378" i="1"/>
  <c r="L378" i="1"/>
  <c r="M378" i="1"/>
  <c r="P378" i="1"/>
  <c r="I379" i="1" s="1"/>
  <c r="J379" i="1" s="1"/>
  <c r="K379" i="1"/>
  <c r="L379" i="1"/>
  <c r="M379" i="1"/>
  <c r="O379" i="1"/>
  <c r="N379" i="1"/>
  <c r="P379" i="1" l="1"/>
  <c r="I380" i="1" s="1"/>
  <c r="O380" i="1"/>
  <c r="J380" i="1"/>
  <c r="K380" i="1"/>
  <c r="N380" i="1"/>
  <c r="M380" i="1"/>
  <c r="L380" i="1"/>
  <c r="Y96" i="1"/>
  <c r="W96" i="1"/>
  <c r="Z96" i="1"/>
  <c r="AB96" i="1"/>
  <c r="X96" i="1"/>
  <c r="AA96" i="1"/>
  <c r="P380" i="1" l="1"/>
  <c r="I381" i="1" s="1"/>
  <c r="M381" i="1"/>
  <c r="N381" i="1"/>
  <c r="J381" i="1"/>
  <c r="K381" i="1"/>
  <c r="O381" i="1"/>
  <c r="L381" i="1"/>
  <c r="P381" i="1" s="1"/>
  <c r="I382" i="1" s="1"/>
  <c r="K382" i="1" s="1"/>
  <c r="AC96" i="1"/>
  <c r="V97" i="1" s="1"/>
  <c r="M382" i="1" l="1"/>
  <c r="L382" i="1"/>
  <c r="O382" i="1"/>
  <c r="N382" i="1"/>
  <c r="J382" i="1"/>
  <c r="Y97" i="1"/>
  <c r="AA97" i="1"/>
  <c r="W97" i="1"/>
  <c r="X97" i="1"/>
  <c r="Z97" i="1"/>
  <c r="AB97" i="1"/>
  <c r="P382" i="1" l="1"/>
  <c r="I383" i="1" s="1"/>
  <c r="K383" i="1" s="1"/>
  <c r="O383" i="1"/>
  <c r="M383" i="1"/>
  <c r="N383" i="1"/>
  <c r="L383" i="1"/>
  <c r="J383" i="1"/>
  <c r="AC97" i="1"/>
  <c r="V98" i="1" s="1"/>
  <c r="P383" i="1" l="1"/>
  <c r="I384" i="1" s="1"/>
  <c r="O384" i="1" s="1"/>
  <c r="L384" i="1" l="1"/>
  <c r="N384" i="1"/>
  <c r="M384" i="1"/>
  <c r="J384" i="1"/>
  <c r="K384" i="1"/>
  <c r="Y98" i="1"/>
  <c r="AB98" i="1"/>
  <c r="W98" i="1"/>
  <c r="X98" i="1"/>
  <c r="AA98" i="1"/>
  <c r="Z98" i="1"/>
  <c r="P384" i="1" l="1"/>
  <c r="I385" i="1" s="1"/>
  <c r="N385" i="1" s="1"/>
  <c r="O385" i="1"/>
  <c r="M385" i="1"/>
  <c r="J385" i="1"/>
  <c r="K385" i="1"/>
  <c r="AC98" i="1"/>
  <c r="V99" i="1" s="1"/>
  <c r="L385" i="1" l="1"/>
  <c r="P385" i="1" s="1"/>
  <c r="I386" i="1" s="1"/>
  <c r="M386" i="1" s="1"/>
  <c r="Y99" i="1" l="1"/>
  <c r="L386" i="1"/>
  <c r="N386" i="1"/>
  <c r="O386" i="1"/>
  <c r="K386" i="1"/>
  <c r="J386" i="1"/>
  <c r="Z99" i="1"/>
  <c r="AB99" i="1"/>
  <c r="X99" i="1"/>
  <c r="W99" i="1"/>
  <c r="AA99" i="1"/>
  <c r="P386" i="1" l="1"/>
  <c r="I387" i="1" s="1"/>
  <c r="M387" i="1" s="1"/>
  <c r="AC99" i="1"/>
  <c r="V100" i="1" s="1"/>
  <c r="O387" i="1" l="1"/>
  <c r="K387" i="1"/>
  <c r="J387" i="1"/>
  <c r="L387" i="1"/>
  <c r="N387" i="1"/>
  <c r="Y100" i="1" l="1"/>
  <c r="P387" i="1"/>
  <c r="I388" i="1" s="1"/>
  <c r="L388" i="1" s="1"/>
  <c r="AA100" i="1"/>
  <c r="AB100" i="1"/>
  <c r="Z100" i="1"/>
  <c r="X100" i="1"/>
  <c r="W100" i="1"/>
  <c r="M388" i="1" l="1"/>
  <c r="O388" i="1"/>
  <c r="K388" i="1"/>
  <c r="J388" i="1"/>
  <c r="N388" i="1"/>
  <c r="AC100" i="1"/>
  <c r="V101" i="1" s="1"/>
  <c r="P388" i="1" l="1"/>
  <c r="I389" i="1" s="1"/>
  <c r="M389" i="1" s="1"/>
  <c r="Y101" i="1"/>
  <c r="W101" i="1"/>
  <c r="AB101" i="1"/>
  <c r="AA101" i="1"/>
  <c r="X101" i="1"/>
  <c r="Z101" i="1"/>
  <c r="L389" i="1" l="1"/>
  <c r="J389" i="1"/>
  <c r="K389" i="1"/>
  <c r="O389" i="1"/>
  <c r="N389" i="1"/>
  <c r="AC101" i="1"/>
  <c r="V102" i="1" s="1"/>
  <c r="P389" i="1" l="1"/>
  <c r="I390" i="1" s="1"/>
  <c r="N390" i="1" s="1"/>
  <c r="O390" i="1" l="1"/>
  <c r="J390" i="1"/>
  <c r="L390" i="1"/>
  <c r="K390" i="1"/>
  <c r="M390" i="1"/>
  <c r="Y102" i="1"/>
  <c r="X102" i="1"/>
  <c r="Z102" i="1"/>
  <c r="W102" i="1"/>
  <c r="AA102" i="1"/>
  <c r="AB102" i="1"/>
  <c r="P390" i="1" l="1"/>
  <c r="I391" i="1" s="1"/>
  <c r="M391" i="1" s="1"/>
  <c r="AC102" i="1"/>
  <c r="V103" i="1" s="1"/>
  <c r="L391" i="1" l="1"/>
  <c r="O391" i="1"/>
  <c r="J391" i="1"/>
  <c r="K391" i="1"/>
  <c r="N391" i="1"/>
  <c r="AB103" i="1"/>
  <c r="P391" i="1" l="1"/>
  <c r="I392" i="1" s="1"/>
  <c r="M392" i="1" s="1"/>
  <c r="O392" i="1"/>
  <c r="Y103" i="1"/>
  <c r="X103" i="1"/>
  <c r="AA103" i="1"/>
  <c r="W103" i="1"/>
  <c r="Z103" i="1"/>
  <c r="J392" i="1" l="1"/>
  <c r="N392" i="1"/>
  <c r="L392" i="1"/>
  <c r="K392" i="1"/>
  <c r="AC103" i="1"/>
  <c r="V104" i="1" s="1"/>
  <c r="P392" i="1" l="1"/>
  <c r="I393" i="1" s="1"/>
  <c r="J393" i="1" s="1"/>
  <c r="N393" i="1"/>
  <c r="O393" i="1"/>
  <c r="L393" i="1"/>
  <c r="M393" i="1"/>
  <c r="K393" i="1"/>
  <c r="Y104" i="1"/>
  <c r="AA104" i="1"/>
  <c r="X104" i="1"/>
  <c r="AB104" i="1"/>
  <c r="Z104" i="1"/>
  <c r="W104" i="1"/>
  <c r="P393" i="1" l="1"/>
  <c r="I394" i="1" s="1"/>
  <c r="L394" i="1" s="1"/>
  <c r="O394" i="1"/>
  <c r="AC104" i="1"/>
  <c r="V105" i="1" s="1"/>
  <c r="M394" i="1" l="1"/>
  <c r="N394" i="1"/>
  <c r="J394" i="1"/>
  <c r="K394" i="1"/>
  <c r="Y105" i="1"/>
  <c r="AB105" i="1"/>
  <c r="AA105" i="1"/>
  <c r="Z105" i="1"/>
  <c r="X105" i="1"/>
  <c r="W105" i="1"/>
  <c r="P394" i="1" l="1"/>
  <c r="I395" i="1" s="1"/>
  <c r="O395" i="1" s="1"/>
  <c r="AC105" i="1"/>
  <c r="V106" i="1" s="1"/>
  <c r="L395" i="1"/>
  <c r="M395" i="1"/>
  <c r="J395" i="1"/>
  <c r="N395" i="1"/>
  <c r="K395" i="1" l="1"/>
  <c r="Y106" i="1"/>
  <c r="P395" i="1"/>
  <c r="I396" i="1" s="1"/>
  <c r="AA106" i="1"/>
  <c r="AB106" i="1"/>
  <c r="W106" i="1"/>
  <c r="Z106" i="1"/>
  <c r="X106" i="1"/>
  <c r="L396" i="1" l="1"/>
  <c r="K396" i="1"/>
  <c r="O396" i="1"/>
  <c r="J396" i="1"/>
  <c r="M396" i="1"/>
  <c r="N396" i="1"/>
  <c r="AC106" i="1"/>
  <c r="V107" i="1" s="1"/>
  <c r="P396" i="1" l="1"/>
  <c r="I397" i="1" s="1"/>
  <c r="J397" i="1" s="1"/>
  <c r="Y107" i="1" l="1"/>
  <c r="M397" i="1"/>
  <c r="L397" i="1"/>
  <c r="N397" i="1"/>
  <c r="O397" i="1"/>
  <c r="K397" i="1"/>
  <c r="AB107" i="1"/>
  <c r="W107" i="1"/>
  <c r="Z107" i="1"/>
  <c r="X107" i="1"/>
  <c r="AA107" i="1"/>
  <c r="P397" i="1" l="1"/>
  <c r="I398" i="1" s="1"/>
  <c r="N398" i="1" s="1"/>
  <c r="AC107" i="1"/>
  <c r="V108" i="1" s="1"/>
  <c r="L398" i="1" l="1"/>
  <c r="J398" i="1"/>
  <c r="O398" i="1"/>
  <c r="M398" i="1"/>
  <c r="K398" i="1"/>
  <c r="Y108" i="1"/>
  <c r="AA108" i="1"/>
  <c r="AB108" i="1"/>
  <c r="X108" i="1"/>
  <c r="W108" i="1"/>
  <c r="Z108" i="1"/>
  <c r="P398" i="1" l="1"/>
  <c r="I399" i="1" s="1"/>
  <c r="K399" i="1" s="1"/>
  <c r="AC108" i="1"/>
  <c r="V109" i="1" s="1"/>
  <c r="L399" i="1" l="1"/>
  <c r="N399" i="1"/>
  <c r="M399" i="1"/>
  <c r="J399" i="1"/>
  <c r="O399" i="1"/>
  <c r="P399" i="1" l="1"/>
  <c r="I400" i="1" s="1"/>
  <c r="L400" i="1" s="1"/>
  <c r="Y109" i="1"/>
  <c r="AB109" i="1"/>
  <c r="AA109" i="1"/>
  <c r="X109" i="1"/>
  <c r="Z109" i="1"/>
  <c r="W109" i="1"/>
  <c r="N400" i="1" l="1"/>
  <c r="J400" i="1"/>
  <c r="M400" i="1"/>
  <c r="K400" i="1"/>
  <c r="O400" i="1"/>
  <c r="AC109" i="1"/>
  <c r="V110" i="1" s="1"/>
  <c r="P400" i="1" l="1"/>
  <c r="I401" i="1" s="1"/>
  <c r="M401" i="1" s="1"/>
  <c r="N401" i="1" l="1"/>
  <c r="K401" i="1"/>
  <c r="J401" i="1"/>
  <c r="O401" i="1"/>
  <c r="L401" i="1"/>
  <c r="Y110" i="1"/>
  <c r="X110" i="1"/>
  <c r="Z110" i="1"/>
  <c r="AA110" i="1"/>
  <c r="AB110" i="1"/>
  <c r="W110" i="1"/>
  <c r="P401" i="1" l="1"/>
  <c r="I402" i="1" s="1"/>
  <c r="J402" i="1" s="1"/>
  <c r="O402" i="1"/>
  <c r="L402" i="1"/>
  <c r="AC110" i="1"/>
  <c r="V111" i="1" s="1"/>
  <c r="K402" i="1" l="1"/>
  <c r="M402" i="1"/>
  <c r="N402" i="1"/>
  <c r="P402" i="1" l="1"/>
  <c r="I403" i="1" s="1"/>
  <c r="L403" i="1"/>
  <c r="O403" i="1"/>
  <c r="N403" i="1"/>
  <c r="J403" i="1"/>
  <c r="M403" i="1"/>
  <c r="K403" i="1"/>
  <c r="Y111" i="1"/>
  <c r="W111" i="1"/>
  <c r="Z111" i="1"/>
  <c r="X111" i="1"/>
  <c r="AA111" i="1"/>
  <c r="AB111" i="1"/>
  <c r="P403" i="1" l="1"/>
  <c r="I404" i="1" s="1"/>
  <c r="K404" i="1" s="1"/>
  <c r="AC111" i="1"/>
  <c r="V112" i="1" s="1"/>
  <c r="O404" i="1" l="1"/>
  <c r="N404" i="1"/>
  <c r="M404" i="1"/>
  <c r="L404" i="1"/>
  <c r="J404" i="1"/>
  <c r="P404" i="1" l="1"/>
  <c r="I405" i="1" s="1"/>
  <c r="O405" i="1" s="1"/>
  <c r="K405" i="1"/>
  <c r="Y112" i="1"/>
  <c r="AB112" i="1"/>
  <c r="AA112" i="1"/>
  <c r="W112" i="1"/>
  <c r="Z112" i="1"/>
  <c r="X112" i="1"/>
  <c r="N405" i="1" l="1"/>
  <c r="J405" i="1"/>
  <c r="M405" i="1"/>
  <c r="L405" i="1"/>
  <c r="AC112" i="1"/>
  <c r="V113" i="1" s="1"/>
  <c r="P405" i="1" l="1"/>
  <c r="I406" i="1" s="1"/>
  <c r="N406" i="1"/>
  <c r="K406" i="1"/>
  <c r="L406" i="1"/>
  <c r="O406" i="1"/>
  <c r="J406" i="1"/>
  <c r="M406" i="1"/>
  <c r="Y113" i="1"/>
  <c r="W113" i="1"/>
  <c r="AA113" i="1"/>
  <c r="AB113" i="1"/>
  <c r="X113" i="1"/>
  <c r="Z113" i="1"/>
  <c r="P406" i="1" l="1"/>
  <c r="I407" i="1" s="1"/>
  <c r="M407" i="1" s="1"/>
  <c r="L407" i="1"/>
  <c r="K407" i="1"/>
  <c r="J407" i="1"/>
  <c r="N407" i="1"/>
  <c r="O407" i="1"/>
  <c r="AC113" i="1"/>
  <c r="V114" i="1" s="1"/>
  <c r="P407" i="1" l="1"/>
  <c r="I408" i="1" s="1"/>
  <c r="M408" i="1" s="1"/>
  <c r="J408" i="1"/>
  <c r="N408" i="1"/>
  <c r="O408" i="1"/>
  <c r="Y114" i="1"/>
  <c r="Z114" i="1"/>
  <c r="X114" i="1"/>
  <c r="W114" i="1"/>
  <c r="AA114" i="1"/>
  <c r="AB114" i="1"/>
  <c r="L408" i="1" l="1"/>
  <c r="K408" i="1"/>
  <c r="P408" i="1" s="1"/>
  <c r="I409" i="1" s="1"/>
  <c r="L409" i="1" s="1"/>
  <c r="AC114" i="1"/>
  <c r="V115" i="1" s="1"/>
  <c r="O409" i="1" l="1"/>
  <c r="K409" i="1"/>
  <c r="J409" i="1"/>
  <c r="N409" i="1"/>
  <c r="M409" i="1"/>
  <c r="Y115" i="1"/>
  <c r="X115" i="1"/>
  <c r="Z115" i="1"/>
  <c r="AA115" i="1"/>
  <c r="W115" i="1"/>
  <c r="AB115" i="1"/>
  <c r="P409" i="1" l="1"/>
  <c r="I410" i="1" s="1"/>
  <c r="J410" i="1" s="1"/>
  <c r="AC115" i="1"/>
  <c r="V116" i="1" s="1"/>
  <c r="O410" i="1" l="1"/>
  <c r="L410" i="1"/>
  <c r="M410" i="1"/>
  <c r="K410" i="1"/>
  <c r="N410" i="1"/>
  <c r="Y116" i="1"/>
  <c r="AA116" i="1"/>
  <c r="X116" i="1"/>
  <c r="Z116" i="1"/>
  <c r="AB116" i="1"/>
  <c r="W116" i="1"/>
  <c r="P410" i="1" l="1"/>
  <c r="I411" i="1" s="1"/>
  <c r="N411" i="1" s="1"/>
  <c r="AC116" i="1"/>
  <c r="V117" i="1" s="1"/>
  <c r="L411" i="1" l="1"/>
  <c r="M411" i="1"/>
  <c r="O411" i="1"/>
  <c r="J411" i="1"/>
  <c r="K411" i="1"/>
  <c r="Y117" i="1"/>
  <c r="AB117" i="1"/>
  <c r="X117" i="1"/>
  <c r="AA117" i="1"/>
  <c r="W117" i="1"/>
  <c r="Z117" i="1"/>
  <c r="P411" i="1" l="1"/>
  <c r="I412" i="1" s="1"/>
  <c r="M412" i="1" s="1"/>
  <c r="AC117" i="1"/>
  <c r="V118" i="1" s="1"/>
  <c r="L412" i="1" l="1"/>
  <c r="J412" i="1"/>
  <c r="O412" i="1"/>
  <c r="N412" i="1"/>
  <c r="K412" i="1"/>
  <c r="Y118" i="1"/>
  <c r="W118" i="1"/>
  <c r="AB118" i="1"/>
  <c r="Z118" i="1"/>
  <c r="X118" i="1"/>
  <c r="AA118" i="1"/>
  <c r="P412" i="1" l="1"/>
  <c r="I413" i="1" s="1"/>
  <c r="K413" i="1" s="1"/>
  <c r="AC118" i="1"/>
  <c r="V119" i="1" s="1"/>
  <c r="O413" i="1" l="1"/>
  <c r="L413" i="1"/>
  <c r="N413" i="1"/>
  <c r="J413" i="1"/>
  <c r="M413" i="1"/>
  <c r="Y119" i="1"/>
  <c r="AA119" i="1"/>
  <c r="AB119" i="1"/>
  <c r="Z119" i="1"/>
  <c r="X119" i="1"/>
  <c r="W119" i="1"/>
  <c r="P413" i="1" l="1"/>
  <c r="I414" i="1" s="1"/>
  <c r="L414" i="1" s="1"/>
  <c r="AC119" i="1"/>
  <c r="V120" i="1" s="1"/>
  <c r="O414" i="1" l="1"/>
  <c r="N414" i="1"/>
  <c r="M414" i="1"/>
  <c r="J414" i="1"/>
  <c r="K414" i="1"/>
  <c r="Y120" i="1"/>
  <c r="X120" i="1"/>
  <c r="AA120" i="1"/>
  <c r="Z120" i="1"/>
  <c r="AB120" i="1"/>
  <c r="W120" i="1"/>
  <c r="P414" i="1" l="1"/>
  <c r="I415" i="1" s="1"/>
  <c r="K415" i="1" s="1"/>
  <c r="AC120" i="1"/>
  <c r="V121" i="1" s="1"/>
  <c r="J415" i="1" l="1"/>
  <c r="O415" i="1"/>
  <c r="L415" i="1"/>
  <c r="N415" i="1"/>
  <c r="M415" i="1"/>
  <c r="Y121" i="1"/>
  <c r="AA121" i="1"/>
  <c r="AB121" i="1"/>
  <c r="W121" i="1"/>
  <c r="X121" i="1"/>
  <c r="Z121" i="1"/>
  <c r="P415" i="1" l="1"/>
  <c r="I416" i="1" s="1"/>
  <c r="J416" i="1" s="1"/>
  <c r="AC121" i="1"/>
  <c r="V122" i="1" s="1"/>
  <c r="O416" i="1" l="1"/>
  <c r="K416" i="1"/>
  <c r="M416" i="1"/>
  <c r="L416" i="1"/>
  <c r="N416" i="1"/>
  <c r="Y122" i="1"/>
  <c r="X122" i="1"/>
  <c r="W122" i="1"/>
  <c r="Z122" i="1"/>
  <c r="AB122" i="1"/>
  <c r="AA122" i="1"/>
  <c r="P416" i="1" l="1"/>
  <c r="I417" i="1" s="1"/>
  <c r="M417" i="1" s="1"/>
  <c r="AC122" i="1"/>
  <c r="V123" i="1" s="1"/>
  <c r="O417" i="1" l="1"/>
  <c r="K417" i="1"/>
  <c r="J417" i="1"/>
  <c r="N417" i="1"/>
  <c r="L417" i="1"/>
  <c r="P417" i="1"/>
  <c r="I418" i="1" s="1"/>
  <c r="Y123" i="1"/>
  <c r="X123" i="1"/>
  <c r="AB123" i="1"/>
  <c r="Z123" i="1"/>
  <c r="W123" i="1"/>
  <c r="AA123" i="1"/>
  <c r="L418" i="1" l="1"/>
  <c r="J418" i="1"/>
  <c r="O418" i="1"/>
  <c r="K418" i="1"/>
  <c r="N418" i="1"/>
  <c r="M418" i="1"/>
  <c r="AC123" i="1"/>
  <c r="V124" i="1" s="1"/>
  <c r="P418" i="1" l="1"/>
  <c r="I419" i="1" s="1"/>
  <c r="O419" i="1" s="1"/>
  <c r="N419" i="1" l="1"/>
  <c r="M419" i="1"/>
  <c r="L419" i="1"/>
  <c r="J419" i="1"/>
  <c r="K419" i="1"/>
  <c r="Y124" i="1"/>
  <c r="AA124" i="1"/>
  <c r="Z124" i="1"/>
  <c r="W124" i="1"/>
  <c r="X124" i="1"/>
  <c r="AB124" i="1"/>
  <c r="P419" i="1" l="1"/>
  <c r="I420" i="1" s="1"/>
  <c r="J420" i="1"/>
  <c r="O420" i="1"/>
  <c r="L420" i="1"/>
  <c r="M420" i="1"/>
  <c r="N420" i="1"/>
  <c r="K420" i="1"/>
  <c r="AC124" i="1"/>
  <c r="V125" i="1" s="1"/>
  <c r="P420" i="1" l="1"/>
  <c r="I421" i="1" s="1"/>
  <c r="J421" i="1" s="1"/>
  <c r="O421" i="1"/>
  <c r="K421" i="1"/>
  <c r="N421" i="1"/>
  <c r="L421" i="1"/>
  <c r="M421" i="1" l="1"/>
  <c r="P421" i="1"/>
  <c r="I422" i="1" s="1"/>
  <c r="J422" i="1"/>
  <c r="O422" i="1"/>
  <c r="K422" i="1"/>
  <c r="M422" i="1"/>
  <c r="N422" i="1"/>
  <c r="L422" i="1"/>
  <c r="Y125" i="1"/>
  <c r="W125" i="1"/>
  <c r="X125" i="1"/>
  <c r="Z125" i="1"/>
  <c r="AA125" i="1"/>
  <c r="AB125" i="1"/>
  <c r="P422" i="1" l="1"/>
  <c r="I423" i="1" s="1"/>
  <c r="K423" i="1" s="1"/>
  <c r="J423" i="1"/>
  <c r="L423" i="1"/>
  <c r="N423" i="1"/>
  <c r="M423" i="1"/>
  <c r="O423" i="1"/>
  <c r="P423" i="1" s="1"/>
  <c r="I424" i="1" s="1"/>
  <c r="AC125" i="1"/>
  <c r="V126" i="1" s="1"/>
  <c r="N424" i="1" l="1"/>
  <c r="O424" i="1"/>
  <c r="K424" i="1"/>
  <c r="J424" i="1"/>
  <c r="L424" i="1"/>
  <c r="M424" i="1"/>
  <c r="P424" i="1" l="1"/>
  <c r="I425" i="1" s="1"/>
  <c r="M425" i="1" s="1"/>
  <c r="Y126" i="1"/>
  <c r="AB126" i="1"/>
  <c r="Z126" i="1"/>
  <c r="W126" i="1"/>
  <c r="X126" i="1"/>
  <c r="AA126" i="1"/>
  <c r="O425" i="1" l="1"/>
  <c r="N425" i="1"/>
  <c r="L425" i="1"/>
  <c r="J425" i="1"/>
  <c r="K425" i="1"/>
  <c r="AC126" i="1"/>
  <c r="V127" i="1" s="1"/>
  <c r="P425" i="1" l="1"/>
  <c r="I426" i="1" s="1"/>
  <c r="J426" i="1"/>
  <c r="M426" i="1"/>
  <c r="K426" i="1"/>
  <c r="O426" i="1"/>
  <c r="N426" i="1"/>
  <c r="L426" i="1"/>
  <c r="Y127" i="1"/>
  <c r="W127" i="1"/>
  <c r="AA127" i="1"/>
  <c r="X127" i="1"/>
  <c r="Z127" i="1"/>
  <c r="AB127" i="1"/>
  <c r="P426" i="1" l="1"/>
  <c r="I427" i="1" s="1"/>
  <c r="J427" i="1" s="1"/>
  <c r="AC127" i="1"/>
  <c r="V128" i="1" s="1"/>
  <c r="O427" i="1" l="1"/>
  <c r="N427" i="1"/>
  <c r="M427" i="1"/>
  <c r="K427" i="1"/>
  <c r="L427" i="1"/>
  <c r="Y128" i="1"/>
  <c r="AB128" i="1"/>
  <c r="W128" i="1"/>
  <c r="X128" i="1"/>
  <c r="Z128" i="1"/>
  <c r="AA128" i="1"/>
  <c r="P427" i="1" l="1"/>
  <c r="I428" i="1" s="1"/>
  <c r="L428" i="1" s="1"/>
  <c r="AC128" i="1"/>
  <c r="V129" i="1" s="1"/>
  <c r="J428" i="1" l="1"/>
  <c r="O428" i="1"/>
  <c r="M428" i="1"/>
  <c r="N428" i="1"/>
  <c r="K428" i="1"/>
  <c r="P428" i="1"/>
  <c r="I429" i="1" s="1"/>
  <c r="K429" i="1" s="1"/>
  <c r="Y129" i="1"/>
  <c r="Z129" i="1"/>
  <c r="AB129" i="1"/>
  <c r="W129" i="1"/>
  <c r="AA129" i="1"/>
  <c r="X129" i="1"/>
  <c r="O429" i="1" l="1"/>
  <c r="L429" i="1"/>
  <c r="J429" i="1"/>
  <c r="N429" i="1"/>
  <c r="M429" i="1"/>
  <c r="AC129" i="1"/>
  <c r="V130" i="1" s="1"/>
  <c r="P429" i="1" l="1"/>
  <c r="I430" i="1" s="1"/>
  <c r="K430" i="1" s="1"/>
  <c r="O430" i="1"/>
  <c r="N430" i="1" l="1"/>
  <c r="L430" i="1"/>
  <c r="M430" i="1"/>
  <c r="J430" i="1"/>
  <c r="Y130" i="1"/>
  <c r="AB130" i="1"/>
  <c r="Z130" i="1"/>
  <c r="AA130" i="1"/>
  <c r="W130" i="1"/>
  <c r="X130" i="1"/>
  <c r="P430" i="1" l="1"/>
  <c r="I431" i="1" s="1"/>
  <c r="J431" i="1" s="1"/>
  <c r="AC130" i="1"/>
  <c r="O431" i="1" l="1"/>
  <c r="M431" i="1"/>
  <c r="K431" i="1"/>
  <c r="L431" i="1"/>
  <c r="N431" i="1"/>
  <c r="V131" i="1"/>
  <c r="Y131" i="1" s="1"/>
  <c r="P431" i="1" l="1"/>
  <c r="I432" i="1" s="1"/>
  <c r="K432" i="1"/>
  <c r="O432" i="1"/>
  <c r="J432" i="1"/>
  <c r="M432" i="1"/>
  <c r="L432" i="1"/>
  <c r="N432" i="1"/>
  <c r="X131" i="1"/>
  <c r="W131" i="1"/>
  <c r="AA131" i="1"/>
  <c r="AB131" i="1"/>
  <c r="Z131" i="1"/>
  <c r="P432" i="1" l="1"/>
  <c r="I433" i="1" s="1"/>
  <c r="M433" i="1" s="1"/>
  <c r="AC131" i="1"/>
  <c r="V132" i="1" s="1"/>
  <c r="N433" i="1" l="1"/>
  <c r="L433" i="1"/>
  <c r="O433" i="1"/>
  <c r="J433" i="1"/>
  <c r="K433" i="1"/>
  <c r="Y132" i="1"/>
  <c r="X132" i="1"/>
  <c r="W132" i="1"/>
  <c r="AA132" i="1"/>
  <c r="Z132" i="1"/>
  <c r="AB132" i="1"/>
  <c r="P433" i="1" l="1"/>
  <c r="I434" i="1" s="1"/>
  <c r="L434" i="1" s="1"/>
  <c r="AC132" i="1"/>
  <c r="V133" i="1" s="1"/>
  <c r="O434" i="1" l="1"/>
  <c r="N434" i="1"/>
  <c r="K434" i="1"/>
  <c r="M434" i="1"/>
  <c r="J434" i="1"/>
  <c r="P434" i="1" l="1"/>
  <c r="I435" i="1" s="1"/>
  <c r="L435" i="1" s="1"/>
  <c r="O435" i="1"/>
  <c r="Y133" i="1"/>
  <c r="W133" i="1"/>
  <c r="Z133" i="1"/>
  <c r="X133" i="1"/>
  <c r="AA133" i="1"/>
  <c r="AB133" i="1"/>
  <c r="N435" i="1" l="1"/>
  <c r="M435" i="1"/>
  <c r="K435" i="1"/>
  <c r="J435" i="1"/>
  <c r="AC133" i="1"/>
  <c r="V134" i="1" s="1"/>
  <c r="P435" i="1" l="1"/>
  <c r="I436" i="1" s="1"/>
  <c r="L436" i="1" s="1"/>
  <c r="Y134" i="1"/>
  <c r="AB134" i="1"/>
  <c r="X134" i="1"/>
  <c r="Z134" i="1"/>
  <c r="W134" i="1"/>
  <c r="AA134" i="1"/>
  <c r="N436" i="1" l="1"/>
  <c r="J436" i="1"/>
  <c r="O436" i="1"/>
  <c r="M436" i="1"/>
  <c r="K436" i="1"/>
  <c r="AC134" i="1"/>
  <c r="V135" i="1" s="1"/>
  <c r="P436" i="1" l="1"/>
  <c r="I437" i="1" s="1"/>
  <c r="Y135" i="1"/>
  <c r="W135" i="1"/>
  <c r="X135" i="1"/>
  <c r="Z135" i="1"/>
  <c r="AB135" i="1"/>
  <c r="AA135" i="1"/>
  <c r="K437" i="1" l="1"/>
  <c r="O437" i="1"/>
  <c r="J437" i="1"/>
  <c r="N437" i="1"/>
  <c r="M437" i="1"/>
  <c r="L437" i="1"/>
  <c r="AC135" i="1"/>
  <c r="V136" i="1" s="1"/>
  <c r="P437" i="1" l="1"/>
  <c r="I438" i="1" s="1"/>
  <c r="L438" i="1" s="1"/>
  <c r="N438" i="1" l="1"/>
  <c r="M438" i="1"/>
  <c r="O438" i="1"/>
  <c r="J438" i="1"/>
  <c r="K438" i="1"/>
  <c r="Y136" i="1"/>
  <c r="AA136" i="1"/>
  <c r="AB136" i="1"/>
  <c r="Z136" i="1"/>
  <c r="W136" i="1"/>
  <c r="X136" i="1"/>
  <c r="P438" i="1" l="1"/>
  <c r="I439" i="1" s="1"/>
  <c r="M439" i="1" s="1"/>
  <c r="L439" i="1"/>
  <c r="O439" i="1"/>
  <c r="J439" i="1"/>
  <c r="K439" i="1"/>
  <c r="N439" i="1"/>
  <c r="AC136" i="1"/>
  <c r="V137" i="1" s="1"/>
  <c r="P439" i="1" l="1"/>
  <c r="I440" i="1" s="1"/>
  <c r="J440" i="1" s="1"/>
  <c r="M440" i="1"/>
  <c r="O440" i="1"/>
  <c r="N440" i="1"/>
  <c r="L440" i="1"/>
  <c r="Y137" i="1"/>
  <c r="X137" i="1"/>
  <c r="W137" i="1"/>
  <c r="AB137" i="1"/>
  <c r="Z137" i="1"/>
  <c r="AA137" i="1"/>
  <c r="K440" i="1" l="1"/>
  <c r="P440" i="1"/>
  <c r="I441" i="1" s="1"/>
  <c r="K441" i="1" s="1"/>
  <c r="AC137" i="1"/>
  <c r="V138" i="1" s="1"/>
  <c r="M441" i="1" l="1"/>
  <c r="L441" i="1"/>
  <c r="J441" i="1"/>
  <c r="N441" i="1"/>
  <c r="O441" i="1"/>
  <c r="P441" i="1" l="1"/>
  <c r="I442" i="1" s="1"/>
  <c r="L442" i="1" s="1"/>
  <c r="O442" i="1"/>
  <c r="M442" i="1"/>
  <c r="N442" i="1"/>
  <c r="K442" i="1"/>
  <c r="J442" i="1"/>
  <c r="Y138" i="1"/>
  <c r="Z138" i="1"/>
  <c r="AA138" i="1"/>
  <c r="AB138" i="1"/>
  <c r="X138" i="1"/>
  <c r="W138" i="1"/>
  <c r="P442" i="1" l="1"/>
  <c r="I443" i="1" s="1"/>
  <c r="N443" i="1" s="1"/>
  <c r="M443" i="1"/>
  <c r="O443" i="1"/>
  <c r="K443" i="1"/>
  <c r="J443" i="1"/>
  <c r="AC138" i="1"/>
  <c r="V139" i="1" s="1"/>
  <c r="L443" i="1" l="1"/>
  <c r="P443" i="1" s="1"/>
  <c r="I444" i="1" s="1"/>
  <c r="J444" i="1" s="1"/>
  <c r="K444" i="1" l="1"/>
  <c r="O444" i="1"/>
  <c r="N444" i="1"/>
  <c r="M444" i="1"/>
  <c r="L444" i="1"/>
  <c r="Y139" i="1"/>
  <c r="AB139" i="1"/>
  <c r="Z139" i="1"/>
  <c r="W139" i="1"/>
  <c r="AA139" i="1"/>
  <c r="X139" i="1"/>
  <c r="P444" i="1" l="1"/>
  <c r="I445" i="1" s="1"/>
  <c r="J445" i="1"/>
  <c r="O445" i="1"/>
  <c r="L445" i="1"/>
  <c r="M445" i="1"/>
  <c r="N445" i="1"/>
  <c r="K445" i="1"/>
  <c r="AC139" i="1"/>
  <c r="V140" i="1" s="1"/>
  <c r="P445" i="1" l="1"/>
  <c r="I446" i="1" s="1"/>
  <c r="K446" i="1" s="1"/>
  <c r="L446" i="1"/>
  <c r="O446" i="1"/>
  <c r="N446" i="1"/>
  <c r="J446" i="1"/>
  <c r="Y140" i="1"/>
  <c r="X140" i="1"/>
  <c r="AB140" i="1"/>
  <c r="W140" i="1"/>
  <c r="Z140" i="1"/>
  <c r="AA140" i="1"/>
  <c r="M446" i="1" l="1"/>
  <c r="P446" i="1" s="1"/>
  <c r="I447" i="1" s="1"/>
  <c r="AC140" i="1"/>
  <c r="V141" i="1" s="1"/>
  <c r="N447" i="1" l="1"/>
  <c r="K447" i="1"/>
  <c r="L447" i="1"/>
  <c r="O447" i="1"/>
  <c r="M447" i="1"/>
  <c r="J447" i="1"/>
  <c r="P447" i="1"/>
  <c r="I448" i="1" s="1"/>
  <c r="K448" i="1" s="1"/>
  <c r="N448" i="1"/>
  <c r="L448" i="1"/>
  <c r="M448" i="1"/>
  <c r="Y141" i="1"/>
  <c r="AA141" i="1"/>
  <c r="AB141" i="1"/>
  <c r="W141" i="1"/>
  <c r="X141" i="1"/>
  <c r="Z141" i="1"/>
  <c r="O448" i="1" l="1"/>
  <c r="J448" i="1"/>
  <c r="P448" i="1" s="1"/>
  <c r="I449" i="1" s="1"/>
  <c r="N449" i="1" s="1"/>
  <c r="AC141" i="1"/>
  <c r="V142" i="1" s="1"/>
  <c r="K449" i="1" l="1"/>
  <c r="O449" i="1"/>
  <c r="J449" i="1"/>
  <c r="L449" i="1"/>
  <c r="M449" i="1"/>
  <c r="P449" i="1" l="1"/>
  <c r="I450" i="1" s="1"/>
  <c r="K450" i="1" s="1"/>
  <c r="Y142" i="1"/>
  <c r="Z142" i="1"/>
  <c r="X142" i="1"/>
  <c r="AA142" i="1"/>
  <c r="W142" i="1"/>
  <c r="AB142" i="1"/>
  <c r="N450" i="1" l="1"/>
  <c r="O450" i="1"/>
  <c r="L450" i="1"/>
  <c r="M450" i="1"/>
  <c r="J450" i="1"/>
  <c r="AC142" i="1"/>
  <c r="V143" i="1" s="1"/>
  <c r="P450" i="1" l="1"/>
  <c r="I451" i="1" s="1"/>
  <c r="L451" i="1" s="1"/>
  <c r="O451" i="1"/>
  <c r="M451" i="1" l="1"/>
  <c r="N451" i="1"/>
  <c r="K451" i="1"/>
  <c r="J451" i="1"/>
  <c r="Y143" i="1"/>
  <c r="X143" i="1"/>
  <c r="W143" i="1"/>
  <c r="Z143" i="1"/>
  <c r="AB143" i="1"/>
  <c r="AA143" i="1"/>
  <c r="P451" i="1" l="1"/>
  <c r="I452" i="1" s="1"/>
  <c r="O452" i="1" s="1"/>
  <c r="AC143" i="1"/>
  <c r="V144" i="1" s="1"/>
  <c r="L452" i="1" l="1"/>
  <c r="N452" i="1"/>
  <c r="M452" i="1"/>
  <c r="K452" i="1"/>
  <c r="J452" i="1"/>
  <c r="Y144" i="1"/>
  <c r="W144" i="1"/>
  <c r="X144" i="1"/>
  <c r="AB144" i="1"/>
  <c r="AA144" i="1"/>
  <c r="Z144" i="1"/>
  <c r="P452" i="1" l="1"/>
  <c r="I453" i="1" s="1"/>
  <c r="K453" i="1" s="1"/>
  <c r="M453" i="1"/>
  <c r="O453" i="1"/>
  <c r="L453" i="1"/>
  <c r="N453" i="1"/>
  <c r="J453" i="1"/>
  <c r="AC144" i="1"/>
  <c r="V145" i="1" s="1"/>
  <c r="P453" i="1" l="1"/>
  <c r="I454" i="1" s="1"/>
  <c r="M454" i="1" s="1"/>
  <c r="L454" i="1" l="1"/>
  <c r="J454" i="1"/>
  <c r="O454" i="1"/>
  <c r="K454" i="1"/>
  <c r="N454" i="1"/>
  <c r="Y145" i="1"/>
  <c r="AA145" i="1"/>
  <c r="X145" i="1"/>
  <c r="Z145" i="1"/>
  <c r="W145" i="1"/>
  <c r="AB145" i="1"/>
  <c r="P454" i="1" l="1"/>
  <c r="I455" i="1" s="1"/>
  <c r="J455" i="1" s="1"/>
  <c r="O455" i="1"/>
  <c r="L455" i="1"/>
  <c r="N455" i="1"/>
  <c r="M455" i="1"/>
  <c r="K455" i="1"/>
  <c r="AC145" i="1"/>
  <c r="V146" i="1" s="1"/>
  <c r="P455" i="1" l="1"/>
  <c r="I456" i="1" s="1"/>
  <c r="K456" i="1" s="1"/>
  <c r="O456" i="1"/>
  <c r="J456" i="1" l="1"/>
  <c r="L456" i="1"/>
  <c r="M456" i="1"/>
  <c r="N456" i="1"/>
  <c r="Y146" i="1"/>
  <c r="AB146" i="1"/>
  <c r="X146" i="1"/>
  <c r="W146" i="1"/>
  <c r="Z146" i="1"/>
  <c r="AA146" i="1"/>
  <c r="P456" i="1" l="1"/>
  <c r="I457" i="1" s="1"/>
  <c r="N457" i="1" s="1"/>
  <c r="AC146" i="1"/>
  <c r="V147" i="1" s="1"/>
  <c r="J457" i="1" l="1"/>
  <c r="K457" i="1"/>
  <c r="O457" i="1"/>
  <c r="L457" i="1"/>
  <c r="M457" i="1"/>
  <c r="Y147" i="1"/>
  <c r="X147" i="1"/>
  <c r="AB147" i="1"/>
  <c r="W147" i="1"/>
  <c r="Z147" i="1"/>
  <c r="AA147" i="1"/>
  <c r="P457" i="1" l="1"/>
  <c r="I458" i="1" s="1"/>
  <c r="K458" i="1" s="1"/>
  <c r="J458" i="1"/>
  <c r="O458" i="1"/>
  <c r="L458" i="1"/>
  <c r="N458" i="1"/>
  <c r="M458" i="1"/>
  <c r="AC147" i="1"/>
  <c r="V148" i="1" s="1"/>
  <c r="P458" i="1" l="1"/>
  <c r="I459" i="1" s="1"/>
  <c r="L459" i="1"/>
  <c r="N459" i="1"/>
  <c r="O459" i="1"/>
  <c r="K459" i="1"/>
  <c r="M459" i="1"/>
  <c r="J459" i="1"/>
  <c r="Y148" i="1"/>
  <c r="AA148" i="1"/>
  <c r="X148" i="1"/>
  <c r="W148" i="1"/>
  <c r="AB148" i="1"/>
  <c r="Z148" i="1"/>
  <c r="P459" i="1" l="1"/>
  <c r="I460" i="1" s="1"/>
  <c r="N460" i="1" s="1"/>
  <c r="L460" i="1"/>
  <c r="O460" i="1"/>
  <c r="M460" i="1"/>
  <c r="AC148" i="1"/>
  <c r="V149" i="1" s="1"/>
  <c r="K460" i="1" l="1"/>
  <c r="J460" i="1"/>
  <c r="P460" i="1"/>
  <c r="I461" i="1" s="1"/>
  <c r="N461" i="1" s="1"/>
  <c r="L461" i="1" l="1"/>
  <c r="K461" i="1"/>
  <c r="J461" i="1"/>
  <c r="O461" i="1"/>
  <c r="M461" i="1"/>
  <c r="Y149" i="1"/>
  <c r="W149" i="1"/>
  <c r="X149" i="1"/>
  <c r="AB149" i="1"/>
  <c r="Z149" i="1"/>
  <c r="AA149" i="1"/>
  <c r="P461" i="1" l="1"/>
  <c r="I462" i="1" s="1"/>
  <c r="L462" i="1" s="1"/>
  <c r="AC149" i="1"/>
  <c r="V150" i="1" s="1"/>
  <c r="O462" i="1" l="1"/>
  <c r="J462" i="1"/>
  <c r="K462" i="1"/>
  <c r="M462" i="1"/>
  <c r="N462" i="1"/>
  <c r="Y150" i="1"/>
  <c r="AA150" i="1"/>
  <c r="Z150" i="1"/>
  <c r="X150" i="1"/>
  <c r="W150" i="1"/>
  <c r="AB150" i="1"/>
  <c r="P462" i="1" l="1"/>
  <c r="I463" i="1" s="1"/>
  <c r="N463" i="1" s="1"/>
  <c r="O463" i="1"/>
  <c r="M463" i="1"/>
  <c r="L463" i="1"/>
  <c r="AC150" i="1"/>
  <c r="V151" i="1" s="1"/>
  <c r="J463" i="1" l="1"/>
  <c r="K463" i="1"/>
  <c r="Y151" i="1"/>
  <c r="AA151" i="1"/>
  <c r="AB151" i="1"/>
  <c r="W151" i="1"/>
  <c r="X151" i="1"/>
  <c r="Z151" i="1"/>
  <c r="P463" i="1" l="1"/>
  <c r="I464" i="1" s="1"/>
  <c r="N464" i="1" s="1"/>
  <c r="O464" i="1"/>
  <c r="J464" i="1"/>
  <c r="AC151" i="1"/>
  <c r="V152" i="1" s="1"/>
  <c r="M464" i="1" l="1"/>
  <c r="L464" i="1"/>
  <c r="K464" i="1"/>
  <c r="Y152" i="1"/>
  <c r="AA152" i="1"/>
  <c r="X152" i="1"/>
  <c r="W152" i="1"/>
  <c r="AB152" i="1"/>
  <c r="Z152" i="1"/>
  <c r="P464" i="1" l="1"/>
  <c r="I465" i="1" s="1"/>
  <c r="M465" i="1" s="1"/>
  <c r="O465" i="1"/>
  <c r="L465" i="1"/>
  <c r="K465" i="1"/>
  <c r="J465" i="1"/>
  <c r="N465" i="1"/>
  <c r="AC152" i="1"/>
  <c r="V153" i="1" s="1"/>
  <c r="P465" i="1" l="1"/>
  <c r="I466" i="1" s="1"/>
  <c r="M466" i="1" s="1"/>
  <c r="O466" i="1"/>
  <c r="N466" i="1" l="1"/>
  <c r="L466" i="1"/>
  <c r="K466" i="1"/>
  <c r="J466" i="1"/>
  <c r="Y153" i="1"/>
  <c r="Z153" i="1"/>
  <c r="AB153" i="1"/>
  <c r="X153" i="1"/>
  <c r="W153" i="1"/>
  <c r="AA153" i="1"/>
  <c r="P466" i="1" l="1"/>
  <c r="I467" i="1" s="1"/>
  <c r="O467" i="1" s="1"/>
  <c r="L467" i="1"/>
  <c r="N467" i="1"/>
  <c r="K467" i="1"/>
  <c r="J467" i="1"/>
  <c r="AC153" i="1"/>
  <c r="V154" i="1" s="1"/>
  <c r="M467" i="1" l="1"/>
  <c r="P467" i="1" s="1"/>
  <c r="I468" i="1" s="1"/>
  <c r="Y154" i="1"/>
  <c r="AA154" i="1"/>
  <c r="Z154" i="1"/>
  <c r="AB154" i="1"/>
  <c r="W154" i="1"/>
  <c r="X154" i="1"/>
  <c r="O468" i="1" l="1"/>
  <c r="J468" i="1"/>
  <c r="M468" i="1"/>
  <c r="N468" i="1"/>
  <c r="K468" i="1"/>
  <c r="L468" i="1"/>
  <c r="AC154" i="1"/>
  <c r="V155" i="1" s="1"/>
  <c r="P468" i="1" l="1"/>
  <c r="I469" i="1" s="1"/>
  <c r="L469" i="1"/>
  <c r="O469" i="1"/>
  <c r="N469" i="1"/>
  <c r="J469" i="1"/>
  <c r="K469" i="1"/>
  <c r="M469" i="1"/>
  <c r="P469" i="1" l="1"/>
  <c r="I470" i="1" s="1"/>
  <c r="K470" i="1" s="1"/>
  <c r="Y155" i="1"/>
  <c r="AA155" i="1"/>
  <c r="AB155" i="1"/>
  <c r="W155" i="1"/>
  <c r="X155" i="1"/>
  <c r="Z155" i="1"/>
  <c r="N470" i="1" l="1"/>
  <c r="J470" i="1"/>
  <c r="M470" i="1"/>
  <c r="O470" i="1"/>
  <c r="L470" i="1"/>
  <c r="AC155" i="1"/>
  <c r="V156" i="1" s="1"/>
  <c r="P470" i="1" l="1"/>
  <c r="I471" i="1" s="1"/>
  <c r="L471" i="1"/>
  <c r="O471" i="1"/>
  <c r="M471" i="1"/>
  <c r="K471" i="1"/>
  <c r="N471" i="1"/>
  <c r="J471" i="1"/>
  <c r="Y156" i="1"/>
  <c r="Z156" i="1"/>
  <c r="AB156" i="1"/>
  <c r="W156" i="1"/>
  <c r="X156" i="1"/>
  <c r="AA156" i="1"/>
  <c r="P471" i="1" l="1"/>
  <c r="I472" i="1" s="1"/>
  <c r="K472" i="1" s="1"/>
  <c r="AC156" i="1"/>
  <c r="V157" i="1" s="1"/>
  <c r="O472" i="1" l="1"/>
  <c r="J472" i="1"/>
  <c r="M472" i="1"/>
  <c r="L472" i="1"/>
  <c r="N472" i="1"/>
  <c r="Y157" i="1"/>
  <c r="AB157" i="1"/>
  <c r="Z157" i="1"/>
  <c r="W157" i="1"/>
  <c r="X157" i="1"/>
  <c r="AA157" i="1"/>
  <c r="P472" i="1" l="1"/>
  <c r="I473" i="1" s="1"/>
  <c r="L473" i="1"/>
  <c r="J473" i="1"/>
  <c r="O473" i="1"/>
  <c r="K473" i="1"/>
  <c r="M473" i="1"/>
  <c r="N473" i="1"/>
  <c r="AC157" i="1"/>
  <c r="V158" i="1" s="1"/>
  <c r="P473" i="1" l="1"/>
  <c r="I474" i="1" s="1"/>
  <c r="K474" i="1" s="1"/>
  <c r="J474" i="1"/>
  <c r="M474" i="1"/>
  <c r="O474" i="1"/>
  <c r="N474" i="1"/>
  <c r="L474" i="1"/>
  <c r="Y158" i="1"/>
  <c r="Z158" i="1"/>
  <c r="X158" i="1"/>
  <c r="W158" i="1"/>
  <c r="AB158" i="1"/>
  <c r="AA158" i="1"/>
  <c r="P474" i="1" l="1"/>
  <c r="I475" i="1" s="1"/>
  <c r="AC158" i="1"/>
  <c r="V159" i="1" s="1"/>
  <c r="J475" i="1" l="1"/>
  <c r="K475" i="1"/>
  <c r="O475" i="1"/>
  <c r="L475" i="1"/>
  <c r="N475" i="1"/>
  <c r="M475" i="1"/>
  <c r="Y159" i="1"/>
  <c r="AA159" i="1"/>
  <c r="Z159" i="1"/>
  <c r="X159" i="1"/>
  <c r="W159" i="1"/>
  <c r="AB159" i="1"/>
  <c r="P475" i="1" l="1"/>
  <c r="I476" i="1" s="1"/>
  <c r="L476" i="1" s="1"/>
  <c r="AC159" i="1"/>
  <c r="V160" i="1" s="1"/>
  <c r="M476" i="1" l="1"/>
  <c r="N476" i="1"/>
  <c r="K476" i="1"/>
  <c r="O476" i="1"/>
  <c r="J476" i="1"/>
  <c r="P476" i="1" l="1"/>
  <c r="I477" i="1" s="1"/>
  <c r="Y160" i="1"/>
  <c r="Z160" i="1"/>
  <c r="W160" i="1"/>
  <c r="AA160" i="1"/>
  <c r="AB160" i="1"/>
  <c r="X160" i="1"/>
  <c r="M477" i="1" l="1"/>
  <c r="J477" i="1"/>
  <c r="O477" i="1"/>
  <c r="K477" i="1"/>
  <c r="L477" i="1"/>
  <c r="N477" i="1"/>
  <c r="AC160" i="1"/>
  <c r="V161" i="1" s="1"/>
  <c r="P477" i="1" l="1"/>
  <c r="I478" i="1" s="1"/>
  <c r="L478" i="1" s="1"/>
  <c r="O478" i="1"/>
  <c r="N478" i="1" l="1"/>
  <c r="M478" i="1"/>
  <c r="J478" i="1"/>
  <c r="K478" i="1"/>
  <c r="Y161" i="1"/>
  <c r="W161" i="1"/>
  <c r="AB161" i="1"/>
  <c r="AA161" i="1"/>
  <c r="X161" i="1"/>
  <c r="Z161" i="1"/>
  <c r="P478" i="1" l="1"/>
  <c r="I479" i="1" s="1"/>
  <c r="M479" i="1" s="1"/>
  <c r="AC161" i="1"/>
  <c r="V162" i="1" s="1"/>
  <c r="O479" i="1" l="1"/>
  <c r="L479" i="1"/>
  <c r="J479" i="1"/>
  <c r="K479" i="1"/>
  <c r="N479" i="1"/>
  <c r="P479" i="1" l="1"/>
  <c r="I480" i="1" s="1"/>
  <c r="L480" i="1" s="1"/>
  <c r="Y162" i="1"/>
  <c r="Z162" i="1"/>
  <c r="X162" i="1"/>
  <c r="AB162" i="1"/>
  <c r="W162" i="1"/>
  <c r="AA162" i="1"/>
  <c r="O480" i="1" l="1"/>
  <c r="N480" i="1"/>
  <c r="M480" i="1"/>
  <c r="J480" i="1"/>
  <c r="K480" i="1"/>
  <c r="AC162" i="1"/>
  <c r="V163" i="1" s="1"/>
  <c r="P480" i="1" l="1"/>
  <c r="I481" i="1" s="1"/>
  <c r="J481" i="1" s="1"/>
  <c r="O481" i="1"/>
  <c r="N481" i="1"/>
  <c r="M481" i="1"/>
  <c r="L481" i="1"/>
  <c r="K481" i="1" l="1"/>
  <c r="P481" i="1"/>
  <c r="I482" i="1" s="1"/>
  <c r="J482" i="1" s="1"/>
  <c r="M482" i="1"/>
  <c r="O482" i="1"/>
  <c r="N482" i="1"/>
  <c r="Y163" i="1"/>
  <c r="Z163" i="1"/>
  <c r="AA163" i="1"/>
  <c r="AB163" i="1"/>
  <c r="W163" i="1"/>
  <c r="X163" i="1"/>
  <c r="K482" i="1" l="1"/>
  <c r="L482" i="1"/>
  <c r="AC163" i="1"/>
  <c r="V164" i="1" s="1"/>
  <c r="P482" i="1" l="1"/>
  <c r="I483" i="1" s="1"/>
  <c r="L483" i="1"/>
  <c r="O483" i="1"/>
  <c r="K483" i="1"/>
  <c r="J483" i="1"/>
  <c r="M483" i="1"/>
  <c r="N483" i="1"/>
  <c r="P483" i="1"/>
  <c r="I484" i="1" s="1"/>
  <c r="L484" i="1" s="1"/>
  <c r="J484" i="1"/>
  <c r="K484" i="1"/>
  <c r="O484" i="1" l="1"/>
  <c r="M484" i="1"/>
  <c r="N484" i="1"/>
  <c r="P484" i="1"/>
  <c r="I485" i="1" s="1"/>
  <c r="K485" i="1" s="1"/>
  <c r="N485" i="1"/>
  <c r="O485" i="1"/>
  <c r="Y164" i="1"/>
  <c r="X164" i="1"/>
  <c r="Z164" i="1"/>
  <c r="AA164" i="1"/>
  <c r="W164" i="1"/>
  <c r="AB164" i="1"/>
  <c r="M485" i="1" l="1"/>
  <c r="L485" i="1"/>
  <c r="J485" i="1"/>
  <c r="AC164" i="1"/>
  <c r="V165" i="1" s="1"/>
  <c r="P485" i="1" l="1"/>
  <c r="I486" i="1" s="1"/>
  <c r="J486" i="1"/>
  <c r="L486" i="1"/>
  <c r="O486" i="1"/>
  <c r="N486" i="1"/>
  <c r="K486" i="1"/>
  <c r="M486" i="1"/>
  <c r="P486" i="1" l="1"/>
  <c r="I487" i="1" s="1"/>
  <c r="Y165" i="1"/>
  <c r="Z165" i="1"/>
  <c r="AB165" i="1"/>
  <c r="W165" i="1"/>
  <c r="X165" i="1"/>
  <c r="AA165" i="1"/>
  <c r="N487" i="1" l="1"/>
  <c r="K487" i="1"/>
  <c r="O487" i="1"/>
  <c r="J487" i="1"/>
  <c r="M487" i="1"/>
  <c r="L487" i="1"/>
  <c r="AC165" i="1"/>
  <c r="V166" i="1" s="1"/>
  <c r="P487" i="1" l="1"/>
  <c r="I488" i="1" s="1"/>
  <c r="L488" i="1" s="1"/>
  <c r="N488" i="1" l="1"/>
  <c r="K488" i="1"/>
  <c r="O488" i="1"/>
  <c r="M488" i="1"/>
  <c r="J488" i="1"/>
  <c r="Y166" i="1"/>
  <c r="AB166" i="1"/>
  <c r="AA166" i="1"/>
  <c r="W166" i="1"/>
  <c r="Z166" i="1"/>
  <c r="X166" i="1"/>
  <c r="P488" i="1" l="1"/>
  <c r="I489" i="1" s="1"/>
  <c r="K489" i="1" s="1"/>
  <c r="AC166" i="1"/>
  <c r="V167" i="1" s="1"/>
  <c r="O489" i="1" l="1"/>
  <c r="J489" i="1"/>
  <c r="N489" i="1"/>
  <c r="M489" i="1"/>
  <c r="L489" i="1"/>
  <c r="Y167" i="1"/>
  <c r="Z167" i="1"/>
  <c r="AB167" i="1"/>
  <c r="W167" i="1"/>
  <c r="X167" i="1"/>
  <c r="AA167" i="1"/>
  <c r="P489" i="1" l="1"/>
  <c r="I490" i="1" s="1"/>
  <c r="M490" i="1"/>
  <c r="N490" i="1"/>
  <c r="O490" i="1"/>
  <c r="K490" i="1"/>
  <c r="J490" i="1"/>
  <c r="L490" i="1"/>
  <c r="P490" i="1"/>
  <c r="I491" i="1" s="1"/>
  <c r="N491" i="1" s="1"/>
  <c r="L491" i="1"/>
  <c r="J491" i="1"/>
  <c r="K491" i="1"/>
  <c r="O491" i="1"/>
  <c r="AC167" i="1"/>
  <c r="V168" i="1" s="1"/>
  <c r="M491" i="1" l="1"/>
  <c r="P491" i="1"/>
  <c r="I492" i="1" s="1"/>
  <c r="N492" i="1" s="1"/>
  <c r="O492" i="1" l="1"/>
  <c r="J492" i="1"/>
  <c r="K492" i="1"/>
  <c r="M492" i="1"/>
  <c r="L492" i="1"/>
  <c r="Y168" i="1"/>
  <c r="AA168" i="1"/>
  <c r="Z168" i="1"/>
  <c r="X168" i="1"/>
  <c r="W168" i="1"/>
  <c r="AB168" i="1"/>
  <c r="P492" i="1" l="1"/>
  <c r="I493" i="1" s="1"/>
  <c r="N493" i="1" s="1"/>
  <c r="M493" i="1"/>
  <c r="O493" i="1"/>
  <c r="AC168" i="1"/>
  <c r="V169" i="1" s="1"/>
  <c r="K493" i="1" l="1"/>
  <c r="J493" i="1"/>
  <c r="L493" i="1"/>
  <c r="Y169" i="1"/>
  <c r="AA169" i="1"/>
  <c r="X169" i="1"/>
  <c r="AB169" i="1"/>
  <c r="W169" i="1"/>
  <c r="Z169" i="1"/>
  <c r="P493" i="1" l="1"/>
  <c r="I494" i="1" s="1"/>
  <c r="L494" i="1" s="1"/>
  <c r="N494" i="1"/>
  <c r="M494" i="1"/>
  <c r="K494" i="1"/>
  <c r="J494" i="1"/>
  <c r="O494" i="1"/>
  <c r="AC169" i="1"/>
  <c r="V170" i="1" s="1"/>
  <c r="P494" i="1" l="1"/>
  <c r="I495" i="1" s="1"/>
  <c r="N495" i="1" s="1"/>
  <c r="Y170" i="1"/>
  <c r="Z170" i="1"/>
  <c r="X170" i="1"/>
  <c r="AB170" i="1"/>
  <c r="W170" i="1"/>
  <c r="AA170" i="1"/>
  <c r="L495" i="1" l="1"/>
  <c r="O495" i="1"/>
  <c r="J495" i="1"/>
  <c r="K495" i="1"/>
  <c r="M495" i="1"/>
  <c r="AC170" i="1"/>
  <c r="P495" i="1" l="1"/>
  <c r="I496" i="1" s="1"/>
  <c r="M496" i="1" s="1"/>
  <c r="V171" i="1"/>
  <c r="Y171" i="1" s="1"/>
  <c r="O496" i="1" l="1"/>
  <c r="N496" i="1"/>
  <c r="K496" i="1"/>
  <c r="J496" i="1"/>
  <c r="L496" i="1"/>
  <c r="AB171" i="1"/>
  <c r="X171" i="1"/>
  <c r="W171" i="1"/>
  <c r="Z171" i="1"/>
  <c r="AA171" i="1"/>
  <c r="P496" i="1" l="1"/>
  <c r="I497" i="1" s="1"/>
  <c r="J497" i="1" s="1"/>
  <c r="O497" i="1"/>
  <c r="N497" i="1"/>
  <c r="AC171" i="1"/>
  <c r="V172" i="1" s="1"/>
  <c r="L497" i="1" l="1"/>
  <c r="M497" i="1"/>
  <c r="K497" i="1"/>
  <c r="Y172" i="1"/>
  <c r="Z172" i="1"/>
  <c r="AB172" i="1"/>
  <c r="X172" i="1"/>
  <c r="W172" i="1"/>
  <c r="AA172" i="1"/>
  <c r="P497" i="1" l="1"/>
  <c r="I498" i="1" s="1"/>
  <c r="M498" i="1" s="1"/>
  <c r="AC172" i="1"/>
  <c r="V173" i="1" s="1"/>
  <c r="O498" i="1" l="1"/>
  <c r="N498" i="1"/>
  <c r="L498" i="1"/>
  <c r="K498" i="1"/>
  <c r="J498" i="1"/>
  <c r="Y173" i="1"/>
  <c r="Z173" i="1"/>
  <c r="W173" i="1"/>
  <c r="AA173" i="1"/>
  <c r="X173" i="1"/>
  <c r="AB173" i="1"/>
  <c r="P498" i="1" l="1"/>
  <c r="I499" i="1" s="1"/>
  <c r="M499" i="1"/>
  <c r="L499" i="1"/>
  <c r="O499" i="1"/>
  <c r="K499" i="1"/>
  <c r="N499" i="1"/>
  <c r="J499" i="1"/>
  <c r="AC173" i="1"/>
  <c r="V174" i="1" s="1"/>
  <c r="P499" i="1" l="1"/>
  <c r="I500" i="1" s="1"/>
  <c r="K500" i="1" s="1"/>
  <c r="O500" i="1"/>
  <c r="M500" i="1"/>
  <c r="N500" i="1"/>
  <c r="J500" i="1"/>
  <c r="L500" i="1" l="1"/>
  <c r="P500" i="1" s="1"/>
  <c r="I501" i="1" s="1"/>
  <c r="M501" i="1" s="1"/>
  <c r="Y174" i="1"/>
  <c r="Z174" i="1"/>
  <c r="X174" i="1"/>
  <c r="W174" i="1"/>
  <c r="AB174" i="1"/>
  <c r="AA174" i="1"/>
  <c r="J501" i="1" l="1"/>
  <c r="O501" i="1"/>
  <c r="K501" i="1"/>
  <c r="N501" i="1"/>
  <c r="L501" i="1"/>
  <c r="AC174" i="1"/>
  <c r="V175" i="1" s="1"/>
  <c r="P501" i="1" l="1"/>
  <c r="I502" i="1" s="1"/>
  <c r="J502" i="1" s="1"/>
  <c r="AB175" i="1"/>
  <c r="N502" i="1" l="1"/>
  <c r="L502" i="1"/>
  <c r="O502" i="1"/>
  <c r="M502" i="1"/>
  <c r="K502" i="1"/>
  <c r="Y175" i="1"/>
  <c r="AA175" i="1"/>
  <c r="X175" i="1"/>
  <c r="Z175" i="1"/>
  <c r="W175" i="1"/>
  <c r="P502" i="1" l="1"/>
  <c r="I503" i="1" s="1"/>
  <c r="M503" i="1" s="1"/>
  <c r="AC175" i="1"/>
  <c r="V176" i="1" s="1"/>
  <c r="O503" i="1" l="1"/>
  <c r="N503" i="1"/>
  <c r="J503" i="1"/>
  <c r="K503" i="1"/>
  <c r="L503" i="1"/>
  <c r="P503" i="1" s="1"/>
  <c r="I504" i="1" s="1"/>
  <c r="N504" i="1" s="1"/>
  <c r="Y176" i="1"/>
  <c r="Z176" i="1"/>
  <c r="AB176" i="1"/>
  <c r="W176" i="1"/>
  <c r="X176" i="1"/>
  <c r="AA176" i="1"/>
  <c r="M504" i="1" l="1"/>
  <c r="L504" i="1"/>
  <c r="O504" i="1"/>
  <c r="K504" i="1"/>
  <c r="J504" i="1"/>
  <c r="AC176" i="1"/>
  <c r="V177" i="1" s="1"/>
  <c r="P504" i="1" l="1"/>
  <c r="I505" i="1" s="1"/>
  <c r="M505" i="1" s="1"/>
  <c r="L505" i="1" l="1"/>
  <c r="K505" i="1"/>
  <c r="N505" i="1"/>
  <c r="J505" i="1"/>
  <c r="O505" i="1"/>
  <c r="Y177" i="1"/>
  <c r="AB177" i="1"/>
  <c r="Z177" i="1"/>
  <c r="W177" i="1"/>
  <c r="AA177" i="1"/>
  <c r="X177" i="1"/>
  <c r="P505" i="1" l="1"/>
  <c r="I506" i="1" s="1"/>
  <c r="L506" i="1" s="1"/>
  <c r="O506" i="1"/>
  <c r="AC177" i="1"/>
  <c r="V178" i="1" s="1"/>
  <c r="N506" i="1" l="1"/>
  <c r="J506" i="1"/>
  <c r="M506" i="1"/>
  <c r="K506" i="1"/>
  <c r="Y178" i="1"/>
  <c r="AA178" i="1"/>
  <c r="X178" i="1"/>
  <c r="AB178" i="1"/>
  <c r="W178" i="1"/>
  <c r="Z178" i="1"/>
  <c r="P506" i="1" l="1"/>
  <c r="I507" i="1" s="1"/>
  <c r="M507" i="1" s="1"/>
  <c r="L507" i="1"/>
  <c r="N507" i="1"/>
  <c r="AC178" i="1"/>
  <c r="V179" i="1" s="1"/>
  <c r="K507" i="1" l="1"/>
  <c r="J507" i="1"/>
  <c r="O507" i="1"/>
  <c r="P507" i="1"/>
  <c r="I508" i="1" s="1"/>
  <c r="K508" i="1" s="1"/>
  <c r="Y179" i="1"/>
  <c r="AA179" i="1"/>
  <c r="Z179" i="1"/>
  <c r="AB179" i="1"/>
  <c r="W179" i="1"/>
  <c r="X179" i="1"/>
  <c r="O508" i="1" l="1"/>
  <c r="J508" i="1"/>
  <c r="M508" i="1"/>
  <c r="N508" i="1"/>
  <c r="L508" i="1"/>
  <c r="AC179" i="1"/>
  <c r="V180" i="1" s="1"/>
  <c r="P508" i="1" l="1"/>
  <c r="I509" i="1" s="1"/>
  <c r="L509" i="1" s="1"/>
  <c r="O509" i="1"/>
  <c r="K509" i="1" l="1"/>
  <c r="M509" i="1"/>
  <c r="N509" i="1"/>
  <c r="J509" i="1"/>
  <c r="Y180" i="1"/>
  <c r="Z180" i="1"/>
  <c r="W180" i="1"/>
  <c r="X180" i="1"/>
  <c r="AB180" i="1"/>
  <c r="AA180" i="1"/>
  <c r="P509" i="1" l="1"/>
  <c r="I510" i="1" s="1"/>
  <c r="O510" i="1"/>
  <c r="N510" i="1"/>
  <c r="L510" i="1"/>
  <c r="M510" i="1"/>
  <c r="J510" i="1"/>
  <c r="K510" i="1"/>
  <c r="AC180" i="1"/>
  <c r="V181" i="1" s="1"/>
  <c r="P510" i="1" l="1"/>
  <c r="I511" i="1" s="1"/>
  <c r="M511" i="1" s="1"/>
  <c r="N511" i="1"/>
  <c r="L511" i="1"/>
  <c r="J511" i="1"/>
  <c r="O511" i="1"/>
  <c r="K511" i="1"/>
  <c r="P511" i="1" l="1"/>
  <c r="I512" i="1" s="1"/>
  <c r="M512" i="1" s="1"/>
  <c r="Y181" i="1"/>
  <c r="X181" i="1"/>
  <c r="AB181" i="1"/>
  <c r="W181" i="1"/>
  <c r="Z181" i="1"/>
  <c r="AA181" i="1"/>
  <c r="N512" i="1" l="1"/>
  <c r="L512" i="1"/>
  <c r="J512" i="1"/>
  <c r="O512" i="1"/>
  <c r="K512" i="1"/>
  <c r="AC181" i="1"/>
  <c r="V182" i="1" s="1"/>
  <c r="P512" i="1" l="1"/>
  <c r="I513" i="1" s="1"/>
  <c r="M513" i="1" s="1"/>
  <c r="AB182" i="1"/>
  <c r="O513" i="1" l="1"/>
  <c r="K513" i="1"/>
  <c r="L513" i="1"/>
  <c r="J513" i="1"/>
  <c r="N513" i="1"/>
  <c r="Z182" i="1"/>
  <c r="AA182" i="1"/>
  <c r="W182" i="1"/>
  <c r="Y182" i="1"/>
  <c r="X182" i="1"/>
  <c r="P513" i="1" l="1"/>
  <c r="I514" i="1" s="1"/>
  <c r="K514" i="1" s="1"/>
  <c r="AC182" i="1"/>
  <c r="J514" i="1" l="1"/>
  <c r="N514" i="1"/>
  <c r="L514" i="1"/>
  <c r="O514" i="1"/>
  <c r="M514" i="1"/>
  <c r="P514" i="1" s="1"/>
  <c r="I515" i="1" s="1"/>
  <c r="V183" i="1"/>
  <c r="Z183" i="1" s="1"/>
  <c r="M515" i="1" l="1"/>
  <c r="J515" i="1"/>
  <c r="O515" i="1"/>
  <c r="K515" i="1"/>
  <c r="L515" i="1"/>
  <c r="N515" i="1"/>
  <c r="AB183" i="1"/>
  <c r="Y183" i="1"/>
  <c r="X183" i="1"/>
  <c r="AA183" i="1"/>
  <c r="W183" i="1"/>
  <c r="P515" i="1" l="1"/>
  <c r="I516" i="1" s="1"/>
  <c r="J516" i="1"/>
  <c r="N516" i="1"/>
  <c r="K516" i="1"/>
  <c r="M516" i="1"/>
  <c r="O516" i="1"/>
  <c r="L516" i="1"/>
  <c r="AC183" i="1"/>
  <c r="V184" i="1" s="1"/>
  <c r="Y184" i="1" s="1"/>
  <c r="P516" i="1" l="1"/>
  <c r="I517" i="1" s="1"/>
  <c r="Z184" i="1"/>
  <c r="W184" i="1"/>
  <c r="AB184" i="1"/>
  <c r="X184" i="1"/>
  <c r="AA184" i="1"/>
  <c r="K517" i="1" l="1"/>
  <c r="O517" i="1"/>
  <c r="J517" i="1"/>
  <c r="L517" i="1"/>
  <c r="N517" i="1"/>
  <c r="M517" i="1"/>
  <c r="AC184" i="1"/>
  <c r="V185" i="1" s="1"/>
  <c r="Z185" i="1" s="1"/>
  <c r="P517" i="1" l="1"/>
  <c r="I518" i="1" s="1"/>
  <c r="J518" i="1" s="1"/>
  <c r="AA185" i="1"/>
  <c r="Y185" i="1"/>
  <c r="W185" i="1"/>
  <c r="X185" i="1"/>
  <c r="AB185" i="1"/>
  <c r="M518" i="1" l="1"/>
  <c r="L518" i="1"/>
  <c r="O518" i="1"/>
  <c r="N518" i="1"/>
  <c r="K518" i="1"/>
  <c r="AC185" i="1"/>
  <c r="V186" i="1" s="1"/>
  <c r="Y186" i="1" s="1"/>
  <c r="P518" i="1" l="1"/>
  <c r="I519" i="1" s="1"/>
  <c r="K519" i="1" s="1"/>
  <c r="O519" i="1"/>
  <c r="L519" i="1"/>
  <c r="J519" i="1"/>
  <c r="AA186" i="1"/>
  <c r="X186" i="1"/>
  <c r="W186" i="1"/>
  <c r="Z186" i="1"/>
  <c r="AB186" i="1"/>
  <c r="M519" i="1" l="1"/>
  <c r="N519" i="1"/>
  <c r="P519" i="1" s="1"/>
  <c r="I520" i="1" s="1"/>
  <c r="AC186" i="1"/>
  <c r="V187" i="1" s="1"/>
  <c r="W187" i="1" s="1"/>
  <c r="J520" i="1" l="1"/>
  <c r="O520" i="1"/>
  <c r="K520" i="1"/>
  <c r="N520" i="1"/>
  <c r="M520" i="1"/>
  <c r="L520" i="1"/>
  <c r="AB187" i="1"/>
  <c r="Y187" i="1"/>
  <c r="AA187" i="1"/>
  <c r="Z187" i="1"/>
  <c r="X187" i="1"/>
  <c r="P520" i="1" l="1"/>
  <c r="I521" i="1" s="1"/>
  <c r="N521" i="1" s="1"/>
  <c r="AC187" i="1"/>
  <c r="V188" i="1" s="1"/>
  <c r="O521" i="1" l="1"/>
  <c r="L521" i="1"/>
  <c r="M521" i="1"/>
  <c r="K521" i="1"/>
  <c r="J521" i="1"/>
  <c r="Y188" i="1"/>
  <c r="AA188" i="1"/>
  <c r="X188" i="1"/>
  <c r="W188" i="1"/>
  <c r="AB188" i="1"/>
  <c r="Z188" i="1"/>
  <c r="P521" i="1" l="1"/>
  <c r="I522" i="1" s="1"/>
  <c r="M522" i="1"/>
  <c r="O522" i="1"/>
  <c r="L522" i="1"/>
  <c r="N522" i="1"/>
  <c r="J522" i="1"/>
  <c r="K522" i="1"/>
  <c r="AC188" i="1"/>
  <c r="V189" i="1" s="1"/>
  <c r="P522" i="1" l="1"/>
  <c r="I523" i="1" s="1"/>
  <c r="K523" i="1" s="1"/>
  <c r="M523" i="1"/>
  <c r="O523" i="1"/>
  <c r="N523" i="1"/>
  <c r="L523" i="1"/>
  <c r="J523" i="1" l="1"/>
  <c r="P523" i="1"/>
  <c r="I524" i="1" s="1"/>
  <c r="N524" i="1" s="1"/>
  <c r="M524" i="1"/>
  <c r="L524" i="1"/>
  <c r="Y189" i="1"/>
  <c r="X189" i="1"/>
  <c r="W189" i="1"/>
  <c r="Z189" i="1"/>
  <c r="AB189" i="1"/>
  <c r="AA189" i="1"/>
  <c r="O524" i="1" l="1"/>
  <c r="K524" i="1"/>
  <c r="J524" i="1"/>
  <c r="AC189" i="1"/>
  <c r="V190" i="1" s="1"/>
  <c r="P524" i="1" l="1"/>
  <c r="I525" i="1" s="1"/>
  <c r="M525" i="1" s="1"/>
  <c r="N525" i="1"/>
  <c r="J525" i="1" l="1"/>
  <c r="K525" i="1"/>
  <c r="L525" i="1"/>
  <c r="O525" i="1"/>
  <c r="Y190" i="1"/>
  <c r="W190" i="1"/>
  <c r="Z190" i="1"/>
  <c r="AB190" i="1"/>
  <c r="AA190" i="1"/>
  <c r="X190" i="1"/>
  <c r="P525" i="1" l="1"/>
  <c r="I526" i="1" s="1"/>
  <c r="N526" i="1"/>
  <c r="J526" i="1"/>
  <c r="K526" i="1"/>
  <c r="M526" i="1"/>
  <c r="L526" i="1"/>
  <c r="O526" i="1"/>
  <c r="P526" i="1"/>
  <c r="I527" i="1" s="1"/>
  <c r="N527" i="1" s="1"/>
  <c r="O527" i="1"/>
  <c r="AC190" i="1"/>
  <c r="V191" i="1" s="1"/>
  <c r="J527" i="1" l="1"/>
  <c r="K527" i="1"/>
  <c r="L527" i="1"/>
  <c r="M527" i="1"/>
  <c r="P527" i="1" s="1"/>
  <c r="I528" i="1" s="1"/>
  <c r="L528" i="1" s="1"/>
  <c r="Y191" i="1"/>
  <c r="AA191" i="1"/>
  <c r="Z191" i="1"/>
  <c r="X191" i="1"/>
  <c r="W191" i="1"/>
  <c r="AB191" i="1"/>
  <c r="N528" i="1" l="1"/>
  <c r="O528" i="1"/>
  <c r="J528" i="1"/>
  <c r="K528" i="1"/>
  <c r="M528" i="1"/>
  <c r="AC191" i="1"/>
  <c r="V192" i="1" s="1"/>
  <c r="P528" i="1" l="1"/>
  <c r="I529" i="1" s="1"/>
  <c r="N529" i="1" s="1"/>
  <c r="O529" i="1"/>
  <c r="M529" i="1" l="1"/>
  <c r="K529" i="1"/>
  <c r="L529" i="1"/>
  <c r="J529" i="1"/>
  <c r="Y192" i="1"/>
  <c r="W192" i="1"/>
  <c r="Z192" i="1"/>
  <c r="AB192" i="1"/>
  <c r="X192" i="1"/>
  <c r="AA192" i="1"/>
  <c r="P529" i="1" l="1"/>
  <c r="I530" i="1" s="1"/>
  <c r="M530" i="1"/>
  <c r="O530" i="1"/>
  <c r="J530" i="1"/>
  <c r="L530" i="1"/>
  <c r="K530" i="1"/>
  <c r="N530" i="1"/>
  <c r="AC192" i="1"/>
  <c r="V193" i="1" s="1"/>
  <c r="P530" i="1" l="1"/>
  <c r="I531" i="1" s="1"/>
  <c r="N531" i="1" s="1"/>
  <c r="Y193" i="1"/>
  <c r="AA193" i="1"/>
  <c r="X193" i="1"/>
  <c r="Z193" i="1"/>
  <c r="W193" i="1"/>
  <c r="AB193" i="1"/>
  <c r="M531" i="1" l="1"/>
  <c r="L531" i="1"/>
  <c r="J531" i="1"/>
  <c r="O531" i="1"/>
  <c r="K531" i="1"/>
  <c r="AC193" i="1"/>
  <c r="V194" i="1" s="1"/>
  <c r="P531" i="1" l="1"/>
  <c r="I532" i="1" s="1"/>
  <c r="L532" i="1" s="1"/>
  <c r="Y194" i="1"/>
  <c r="Z194" i="1"/>
  <c r="W194" i="1"/>
  <c r="AB194" i="1"/>
  <c r="X194" i="1"/>
  <c r="AA194" i="1"/>
  <c r="N532" i="1" l="1"/>
  <c r="K532" i="1"/>
  <c r="O532" i="1"/>
  <c r="J532" i="1"/>
  <c r="M532" i="1"/>
  <c r="AC194" i="1"/>
  <c r="V195" i="1" s="1"/>
  <c r="P532" i="1" l="1"/>
  <c r="I533" i="1" s="1"/>
  <c r="M533" i="1" s="1"/>
  <c r="L533" i="1" l="1"/>
  <c r="N533" i="1"/>
  <c r="K533" i="1"/>
  <c r="J533" i="1"/>
  <c r="O533" i="1"/>
  <c r="Y195" i="1"/>
  <c r="AB195" i="1"/>
  <c r="X195" i="1"/>
  <c r="W195" i="1"/>
  <c r="Z195" i="1"/>
  <c r="AA195" i="1"/>
  <c r="P533" i="1" l="1"/>
  <c r="I534" i="1" s="1"/>
  <c r="N534" i="1" s="1"/>
  <c r="L534" i="1"/>
  <c r="O534" i="1"/>
  <c r="K534" i="1"/>
  <c r="J534" i="1"/>
  <c r="M534" i="1"/>
  <c r="AC195" i="1"/>
  <c r="V196" i="1" s="1"/>
  <c r="P534" i="1" l="1"/>
  <c r="I535" i="1" s="1"/>
  <c r="K535" i="1" s="1"/>
  <c r="N535" i="1"/>
  <c r="L535" i="1"/>
  <c r="Y196" i="1"/>
  <c r="AA196" i="1"/>
  <c r="Z196" i="1"/>
  <c r="AB196" i="1"/>
  <c r="W196" i="1"/>
  <c r="X196" i="1"/>
  <c r="O535" i="1" l="1"/>
  <c r="M535" i="1"/>
  <c r="J535" i="1"/>
  <c r="AC196" i="1"/>
  <c r="V197" i="1" s="1"/>
  <c r="P535" i="1" l="1"/>
  <c r="I536" i="1" s="1"/>
  <c r="L536" i="1" s="1"/>
  <c r="Y197" i="1"/>
  <c r="AA197" i="1"/>
  <c r="X197" i="1"/>
  <c r="W197" i="1"/>
  <c r="Z197" i="1"/>
  <c r="AB197" i="1"/>
  <c r="M536" i="1" l="1"/>
  <c r="J536" i="1"/>
  <c r="K536" i="1"/>
  <c r="O536" i="1"/>
  <c r="N536" i="1"/>
  <c r="AC197" i="1"/>
  <c r="V198" i="1" s="1"/>
  <c r="P536" i="1" l="1"/>
  <c r="I537" i="1" s="1"/>
  <c r="M537" i="1" s="1"/>
  <c r="O537" i="1"/>
  <c r="K537" i="1"/>
  <c r="J537" i="1" l="1"/>
  <c r="L537" i="1"/>
  <c r="N537" i="1"/>
  <c r="P537" i="1" s="1"/>
  <c r="I538" i="1" s="1"/>
  <c r="Y198" i="1"/>
  <c r="W198" i="1"/>
  <c r="AB198" i="1"/>
  <c r="AA198" i="1"/>
  <c r="Z198" i="1"/>
  <c r="X198" i="1"/>
  <c r="J538" i="1" l="1"/>
  <c r="N538" i="1"/>
  <c r="O538" i="1"/>
  <c r="M538" i="1"/>
  <c r="L538" i="1"/>
  <c r="K538" i="1"/>
  <c r="AC198" i="1"/>
  <c r="V199" i="1" s="1"/>
  <c r="P538" i="1" l="1"/>
  <c r="I539" i="1" s="1"/>
  <c r="L539" i="1" s="1"/>
  <c r="O539" i="1"/>
  <c r="Y199" i="1"/>
  <c r="AA199" i="1"/>
  <c r="AB199" i="1"/>
  <c r="Z199" i="1"/>
  <c r="X199" i="1"/>
  <c r="W199" i="1"/>
  <c r="K539" i="1" l="1"/>
  <c r="J539" i="1"/>
  <c r="N539" i="1"/>
  <c r="M539" i="1"/>
  <c r="P539" i="1" s="1"/>
  <c r="I540" i="1" s="1"/>
  <c r="AC199" i="1"/>
  <c r="V200" i="1" s="1"/>
  <c r="J540" i="1" l="1"/>
  <c r="O540" i="1"/>
  <c r="M540" i="1"/>
  <c r="K540" i="1"/>
  <c r="L540" i="1"/>
  <c r="N540" i="1"/>
  <c r="P540" i="1" l="1"/>
  <c r="I541" i="1" s="1"/>
  <c r="J541" i="1" s="1"/>
  <c r="M541" i="1"/>
  <c r="Y200" i="1"/>
  <c r="W200" i="1"/>
  <c r="Z200" i="1"/>
  <c r="X200" i="1"/>
  <c r="AB200" i="1"/>
  <c r="AA200" i="1"/>
  <c r="K541" i="1" l="1"/>
  <c r="N541" i="1"/>
  <c r="O541" i="1"/>
  <c r="L541" i="1"/>
  <c r="AC200" i="1"/>
  <c r="V201" i="1" s="1"/>
  <c r="P541" i="1" l="1"/>
  <c r="I542" i="1" s="1"/>
  <c r="J542" i="1" s="1"/>
  <c r="O542" i="1"/>
  <c r="N542" i="1" l="1"/>
  <c r="M542" i="1"/>
  <c r="K542" i="1"/>
  <c r="L542" i="1"/>
  <c r="Y201" i="1"/>
  <c r="AB201" i="1"/>
  <c r="W201" i="1"/>
  <c r="X201" i="1"/>
  <c r="Z201" i="1"/>
  <c r="AA201" i="1"/>
  <c r="P542" i="1" l="1"/>
  <c r="I543" i="1" s="1"/>
  <c r="J543" i="1" s="1"/>
  <c r="L543" i="1"/>
  <c r="M543" i="1"/>
  <c r="O543" i="1"/>
  <c r="K543" i="1"/>
  <c r="N543" i="1"/>
  <c r="AC201" i="1"/>
  <c r="V202" i="1" s="1"/>
  <c r="P543" i="1" l="1"/>
  <c r="I544" i="1" s="1"/>
  <c r="J544" i="1" s="1"/>
  <c r="Y202" i="1"/>
  <c r="AA202" i="1"/>
  <c r="AB202" i="1"/>
  <c r="Z202" i="1"/>
  <c r="W202" i="1"/>
  <c r="X202" i="1"/>
  <c r="O544" i="1" l="1"/>
  <c r="K544" i="1"/>
  <c r="L544" i="1"/>
  <c r="M544" i="1"/>
  <c r="N544" i="1"/>
  <c r="AC202" i="1"/>
  <c r="V203" i="1" s="1"/>
  <c r="P544" i="1" l="1"/>
  <c r="I545" i="1" s="1"/>
  <c r="K545" i="1" s="1"/>
  <c r="L545" i="1"/>
  <c r="M545" i="1"/>
  <c r="N545" i="1"/>
  <c r="J545" i="1"/>
  <c r="O545" i="1"/>
  <c r="Y203" i="1"/>
  <c r="AA203" i="1"/>
  <c r="AB203" i="1"/>
  <c r="X203" i="1"/>
  <c r="W203" i="1"/>
  <c r="Z203" i="1"/>
  <c r="P545" i="1" l="1"/>
  <c r="I546" i="1" s="1"/>
  <c r="AC203" i="1"/>
  <c r="V204" i="1" s="1"/>
  <c r="O546" i="1" l="1"/>
  <c r="K546" i="1"/>
  <c r="L546" i="1"/>
  <c r="N546" i="1"/>
  <c r="J546" i="1"/>
  <c r="M546" i="1"/>
  <c r="Y204" i="1"/>
  <c r="AA204" i="1"/>
  <c r="Z204" i="1"/>
  <c r="X204" i="1"/>
  <c r="AB204" i="1"/>
  <c r="W204" i="1"/>
  <c r="P546" i="1" l="1"/>
  <c r="I547" i="1" s="1"/>
  <c r="AC204" i="1"/>
  <c r="V205" i="1" s="1"/>
  <c r="M547" i="1" l="1"/>
  <c r="J547" i="1"/>
  <c r="K547" i="1"/>
  <c r="L547" i="1"/>
  <c r="N547" i="1"/>
  <c r="O547" i="1"/>
  <c r="Y205" i="1"/>
  <c r="AA205" i="1"/>
  <c r="AB205" i="1"/>
  <c r="X205" i="1"/>
  <c r="Z205" i="1"/>
  <c r="W205" i="1"/>
  <c r="P547" i="1" l="1"/>
  <c r="I548" i="1" s="1"/>
  <c r="N548" i="1" s="1"/>
  <c r="AC205" i="1"/>
  <c r="V206" i="1" s="1"/>
  <c r="J548" i="1" l="1"/>
  <c r="O548" i="1"/>
  <c r="K548" i="1"/>
  <c r="L548" i="1"/>
  <c r="M548" i="1"/>
  <c r="P548" i="1" l="1"/>
  <c r="I549" i="1" s="1"/>
  <c r="J549" i="1" s="1"/>
  <c r="Y206" i="1"/>
  <c r="X206" i="1"/>
  <c r="AB206" i="1"/>
  <c r="Z206" i="1"/>
  <c r="W206" i="1"/>
  <c r="AA206" i="1"/>
  <c r="N549" i="1" l="1"/>
  <c r="M549" i="1"/>
  <c r="L549" i="1"/>
  <c r="K549" i="1"/>
  <c r="O549" i="1"/>
  <c r="AC206" i="1"/>
  <c r="V207" i="1" s="1"/>
  <c r="P549" i="1" l="1"/>
  <c r="I550" i="1" s="1"/>
  <c r="K550" i="1" s="1"/>
  <c r="Y207" i="1"/>
  <c r="Z207" i="1"/>
  <c r="W207" i="1"/>
  <c r="AA207" i="1"/>
  <c r="X207" i="1"/>
  <c r="AB207" i="1"/>
  <c r="L550" i="1" l="1"/>
  <c r="M550" i="1"/>
  <c r="O550" i="1"/>
  <c r="N550" i="1"/>
  <c r="J550" i="1"/>
  <c r="AC207" i="1"/>
  <c r="V208" i="1" s="1"/>
  <c r="P550" i="1" l="1"/>
  <c r="I551" i="1" s="1"/>
  <c r="N551" i="1" s="1"/>
  <c r="O551" i="1"/>
  <c r="J551" i="1"/>
  <c r="K551" i="1"/>
  <c r="L551" i="1"/>
  <c r="Y208" i="1"/>
  <c r="AA208" i="1"/>
  <c r="Z208" i="1"/>
  <c r="X208" i="1"/>
  <c r="W208" i="1"/>
  <c r="AB208" i="1"/>
  <c r="M551" i="1" l="1"/>
  <c r="P551" i="1" s="1"/>
  <c r="I552" i="1" s="1"/>
  <c r="M552" i="1" s="1"/>
  <c r="AC208" i="1"/>
  <c r="V209" i="1" s="1"/>
  <c r="N552" i="1" l="1"/>
  <c r="K552" i="1"/>
  <c r="J552" i="1"/>
  <c r="O552" i="1"/>
  <c r="L552" i="1"/>
  <c r="P552" i="1" l="1"/>
  <c r="I553" i="1" s="1"/>
  <c r="Y209" i="1"/>
  <c r="X209" i="1"/>
  <c r="W209" i="1"/>
  <c r="AB209" i="1"/>
  <c r="AA209" i="1"/>
  <c r="Z209" i="1"/>
  <c r="J553" i="1" l="1"/>
  <c r="K553" i="1"/>
  <c r="O553" i="1"/>
  <c r="M553" i="1"/>
  <c r="L553" i="1"/>
  <c r="N553" i="1"/>
  <c r="AC209" i="1"/>
  <c r="V210" i="1" s="1"/>
  <c r="P553" i="1" l="1"/>
  <c r="I554" i="1" s="1"/>
  <c r="Y210" i="1"/>
  <c r="AA210" i="1"/>
  <c r="W210" i="1"/>
  <c r="Z210" i="1"/>
  <c r="X210" i="1"/>
  <c r="AB210" i="1"/>
  <c r="L554" i="1" l="1"/>
  <c r="J554" i="1"/>
  <c r="K554" i="1"/>
  <c r="O554" i="1"/>
  <c r="M554" i="1"/>
  <c r="N554" i="1"/>
  <c r="AC210" i="1"/>
  <c r="V211" i="1" s="1"/>
  <c r="P554" i="1" l="1"/>
  <c r="I555" i="1" s="1"/>
  <c r="K555" i="1" l="1"/>
  <c r="J555" i="1"/>
  <c r="O555" i="1"/>
  <c r="L555" i="1"/>
  <c r="M555" i="1"/>
  <c r="N555" i="1"/>
  <c r="Y211" i="1"/>
  <c r="Z211" i="1"/>
  <c r="X211" i="1"/>
  <c r="W211" i="1"/>
  <c r="AB211" i="1"/>
  <c r="AA211" i="1"/>
  <c r="P555" i="1" l="1"/>
  <c r="I556" i="1" s="1"/>
  <c r="L556" i="1" s="1"/>
  <c r="AC211" i="1"/>
  <c r="V212" i="1" s="1"/>
  <c r="N556" i="1" l="1"/>
  <c r="M556" i="1"/>
  <c r="O556" i="1"/>
  <c r="K556" i="1"/>
  <c r="J556" i="1"/>
  <c r="Y212" i="1"/>
  <c r="AA212" i="1"/>
  <c r="X212" i="1"/>
  <c r="AB212" i="1"/>
  <c r="W212" i="1"/>
  <c r="Z212" i="1"/>
  <c r="P556" i="1" l="1"/>
  <c r="I557" i="1" s="1"/>
  <c r="AC212" i="1"/>
  <c r="V213" i="1" s="1"/>
  <c r="L557" i="1" l="1"/>
  <c r="M557" i="1"/>
  <c r="O557" i="1"/>
  <c r="K557" i="1"/>
  <c r="J557" i="1"/>
  <c r="N557" i="1"/>
  <c r="P557" i="1" l="1"/>
  <c r="I558" i="1" s="1"/>
  <c r="Y213" i="1"/>
  <c r="X213" i="1"/>
  <c r="Z213" i="1"/>
  <c r="W213" i="1"/>
  <c r="AA213" i="1"/>
  <c r="AB213" i="1"/>
  <c r="L558" i="1" l="1"/>
  <c r="O558" i="1"/>
  <c r="K558" i="1"/>
  <c r="M558" i="1"/>
  <c r="J558" i="1"/>
  <c r="N558" i="1"/>
  <c r="AC213" i="1"/>
  <c r="V214" i="1" s="1"/>
  <c r="P558" i="1" l="1"/>
  <c r="I559" i="1" s="1"/>
  <c r="L559" i="1" l="1"/>
  <c r="K559" i="1"/>
  <c r="J559" i="1"/>
  <c r="N559" i="1"/>
  <c r="M559" i="1"/>
  <c r="O559" i="1"/>
  <c r="Y214" i="1"/>
  <c r="X214" i="1"/>
  <c r="Z214" i="1"/>
  <c r="AA214" i="1"/>
  <c r="W214" i="1"/>
  <c r="AB214" i="1"/>
  <c r="P559" i="1" l="1"/>
  <c r="I560" i="1" s="1"/>
  <c r="L560" i="1" s="1"/>
  <c r="AC214" i="1"/>
  <c r="V215" i="1" s="1"/>
  <c r="M560" i="1" l="1"/>
  <c r="N560" i="1"/>
  <c r="K560" i="1"/>
  <c r="O560" i="1"/>
  <c r="J560" i="1"/>
  <c r="P560" i="1" l="1"/>
  <c r="I561" i="1" s="1"/>
  <c r="O561" i="1" s="1"/>
  <c r="Y215" i="1"/>
  <c r="AA215" i="1"/>
  <c r="X215" i="1"/>
  <c r="AB215" i="1"/>
  <c r="W215" i="1"/>
  <c r="Z215" i="1"/>
  <c r="L561" i="1" l="1"/>
  <c r="N561" i="1"/>
  <c r="J561" i="1"/>
  <c r="K561" i="1"/>
  <c r="M561" i="1"/>
  <c r="P561" i="1" s="1"/>
  <c r="I562" i="1" s="1"/>
  <c r="AC215" i="1"/>
  <c r="V216" i="1" s="1"/>
  <c r="K562" i="1" l="1"/>
  <c r="O562" i="1"/>
  <c r="L562" i="1"/>
  <c r="J562" i="1"/>
  <c r="M562" i="1"/>
  <c r="N562" i="1"/>
  <c r="P562" i="1" l="1"/>
  <c r="I563" i="1" s="1"/>
  <c r="L563" i="1" s="1"/>
  <c r="M563" i="1"/>
  <c r="N563" i="1"/>
  <c r="K563" i="1"/>
  <c r="J563" i="1"/>
  <c r="O563" i="1"/>
  <c r="Y216" i="1"/>
  <c r="X216" i="1"/>
  <c r="Z216" i="1"/>
  <c r="AB216" i="1"/>
  <c r="W216" i="1"/>
  <c r="AA216" i="1"/>
  <c r="P563" i="1" l="1"/>
  <c r="I564" i="1" s="1"/>
  <c r="L564" i="1" s="1"/>
  <c r="AC216" i="1"/>
  <c r="V217" i="1" s="1"/>
  <c r="J564" i="1" l="1"/>
  <c r="O564" i="1"/>
  <c r="K564" i="1"/>
  <c r="N564" i="1"/>
  <c r="M564" i="1"/>
  <c r="Y217" i="1"/>
  <c r="W217" i="1"/>
  <c r="X217" i="1"/>
  <c r="AB217" i="1"/>
  <c r="Z217" i="1"/>
  <c r="AA217" i="1"/>
  <c r="P564" i="1" l="1"/>
  <c r="I565" i="1" s="1"/>
  <c r="N565" i="1" s="1"/>
  <c r="O565" i="1"/>
  <c r="L565" i="1"/>
  <c r="M565" i="1"/>
  <c r="AC217" i="1"/>
  <c r="V218" i="1" s="1"/>
  <c r="K565" i="1" l="1"/>
  <c r="J565" i="1"/>
  <c r="P565" i="1" s="1"/>
  <c r="I566" i="1" s="1"/>
  <c r="J566" i="1" s="1"/>
  <c r="N566" i="1" l="1"/>
  <c r="M566" i="1"/>
  <c r="K566" i="1"/>
  <c r="L566" i="1"/>
  <c r="O566" i="1"/>
  <c r="Y218" i="1"/>
  <c r="W218" i="1"/>
  <c r="AA218" i="1"/>
  <c r="X218" i="1"/>
  <c r="Z218" i="1"/>
  <c r="AB218" i="1"/>
  <c r="P566" i="1" l="1"/>
  <c r="I567" i="1" s="1"/>
  <c r="AC218" i="1"/>
  <c r="V219" i="1" s="1"/>
  <c r="K567" i="1" l="1"/>
  <c r="O567" i="1"/>
  <c r="J567" i="1"/>
  <c r="M567" i="1"/>
  <c r="N567" i="1"/>
  <c r="L567" i="1"/>
  <c r="P567" i="1" l="1"/>
  <c r="I568" i="1" s="1"/>
  <c r="K568" i="1" s="1"/>
  <c r="M568" i="1"/>
  <c r="N568" i="1"/>
  <c r="L568" i="1"/>
  <c r="Y219" i="1"/>
  <c r="W219" i="1"/>
  <c r="AB219" i="1"/>
  <c r="X219" i="1"/>
  <c r="Z219" i="1"/>
  <c r="AA219" i="1"/>
  <c r="O568" i="1" l="1"/>
  <c r="J568" i="1"/>
  <c r="AC219" i="1"/>
  <c r="V220" i="1" s="1"/>
  <c r="P568" i="1" l="1"/>
  <c r="I569" i="1" s="1"/>
  <c r="N569" i="1" s="1"/>
  <c r="M569" i="1"/>
  <c r="O569" i="1"/>
  <c r="L569" i="1"/>
  <c r="Y220" i="1"/>
  <c r="AA220" i="1"/>
  <c r="W220" i="1"/>
  <c r="X220" i="1"/>
  <c r="AB220" i="1"/>
  <c r="Z220" i="1"/>
  <c r="K569" i="1" l="1"/>
  <c r="J569" i="1"/>
  <c r="P569" i="1" s="1"/>
  <c r="I570" i="1" s="1"/>
  <c r="K570" i="1" s="1"/>
  <c r="AC220" i="1"/>
  <c r="V221" i="1" s="1"/>
  <c r="O570" i="1" l="1"/>
  <c r="N570" i="1"/>
  <c r="L570" i="1"/>
  <c r="J570" i="1"/>
  <c r="M570" i="1"/>
  <c r="P570" i="1"/>
  <c r="I571" i="1" s="1"/>
  <c r="K571" i="1" s="1"/>
  <c r="N571" i="1"/>
  <c r="J571" i="1"/>
  <c r="L571" i="1" l="1"/>
  <c r="O571" i="1"/>
  <c r="M571" i="1"/>
  <c r="Y221" i="1"/>
  <c r="Z221" i="1"/>
  <c r="X221" i="1"/>
  <c r="W221" i="1"/>
  <c r="AB221" i="1"/>
  <c r="AA221" i="1"/>
  <c r="P571" i="1" l="1"/>
  <c r="I572" i="1" s="1"/>
  <c r="N572" i="1" s="1"/>
  <c r="AC221" i="1"/>
  <c r="V222" i="1" s="1"/>
  <c r="K572" i="1" l="1"/>
  <c r="P572" i="1" s="1"/>
  <c r="I573" i="1" s="1"/>
  <c r="N573" i="1" s="1"/>
  <c r="L572" i="1"/>
  <c r="O572" i="1"/>
  <c r="J572" i="1"/>
  <c r="M572" i="1"/>
  <c r="K573" i="1" l="1"/>
  <c r="M573" i="1"/>
  <c r="L573" i="1"/>
  <c r="O573" i="1"/>
  <c r="J573" i="1"/>
  <c r="Y222" i="1"/>
  <c r="W222" i="1"/>
  <c r="X222" i="1"/>
  <c r="AB222" i="1"/>
  <c r="Z222" i="1"/>
  <c r="AA222" i="1"/>
  <c r="P573" i="1"/>
  <c r="I574" i="1" s="1"/>
  <c r="J574" i="1" s="1"/>
  <c r="AC222" i="1" l="1"/>
  <c r="V223" i="1" s="1"/>
  <c r="O574" i="1"/>
  <c r="L574" i="1"/>
  <c r="M574" i="1"/>
  <c r="K574" i="1"/>
  <c r="N574" i="1"/>
  <c r="Y223" i="1" l="1"/>
  <c r="AA223" i="1"/>
  <c r="Z223" i="1"/>
  <c r="X223" i="1"/>
  <c r="W223" i="1"/>
  <c r="AB223" i="1"/>
  <c r="P574" i="1"/>
  <c r="I575" i="1" s="1"/>
  <c r="K575" i="1" s="1"/>
  <c r="AC223" i="1" l="1"/>
  <c r="V224" i="1" s="1"/>
  <c r="O575" i="1"/>
  <c r="M575" i="1"/>
  <c r="N575" i="1"/>
  <c r="J575" i="1"/>
  <c r="L575" i="1"/>
  <c r="P575" i="1" l="1"/>
  <c r="I576" i="1" s="1"/>
  <c r="N576" i="1" s="1"/>
  <c r="Y224" i="1" l="1"/>
  <c r="Z224" i="1"/>
  <c r="X224" i="1"/>
  <c r="W224" i="1"/>
  <c r="AB224" i="1"/>
  <c r="AA224" i="1"/>
  <c r="M576" i="1"/>
  <c r="L576" i="1"/>
  <c r="O576" i="1"/>
  <c r="J576" i="1"/>
  <c r="K576" i="1"/>
  <c r="AC224" i="1" l="1"/>
  <c r="V225" i="1" s="1"/>
  <c r="P576" i="1"/>
  <c r="I577" i="1" s="1"/>
  <c r="J577" i="1" s="1"/>
  <c r="Y225" i="1" l="1"/>
  <c r="O577" i="1"/>
  <c r="AA225" i="1"/>
  <c r="M577" i="1"/>
  <c r="L577" i="1"/>
  <c r="N577" i="1"/>
  <c r="K577" i="1"/>
  <c r="X225" i="1"/>
  <c r="AB225" i="1"/>
  <c r="Z225" i="1"/>
  <c r="W225" i="1"/>
  <c r="P577" i="1" l="1"/>
  <c r="I578" i="1" s="1"/>
  <c r="L578" i="1" s="1"/>
  <c r="AC225" i="1"/>
  <c r="V226" i="1" s="1"/>
  <c r="O578" i="1" l="1"/>
  <c r="M578" i="1"/>
  <c r="K578" i="1"/>
  <c r="J578" i="1"/>
  <c r="N578" i="1"/>
  <c r="Y226" i="1" l="1"/>
  <c r="P578" i="1"/>
  <c r="I579" i="1" s="1"/>
  <c r="N579" i="1" s="1"/>
  <c r="X226" i="1"/>
  <c r="AB226" i="1"/>
  <c r="Z226" i="1"/>
  <c r="W226" i="1"/>
  <c r="AA226" i="1"/>
  <c r="O579" i="1"/>
  <c r="J579" i="1" l="1"/>
  <c r="M579" i="1"/>
  <c r="K579" i="1"/>
  <c r="L579" i="1"/>
  <c r="AC226" i="1"/>
  <c r="V227" i="1" s="1"/>
  <c r="P579" i="1" l="1"/>
  <c r="I580" i="1" s="1"/>
  <c r="L580" i="1" s="1"/>
  <c r="AB227" i="1"/>
  <c r="J580" i="1" l="1"/>
  <c r="N580" i="1"/>
  <c r="M580" i="1"/>
  <c r="O580" i="1"/>
  <c r="K580" i="1"/>
  <c r="Y227" i="1"/>
  <c r="X227" i="1"/>
  <c r="Z227" i="1"/>
  <c r="W227" i="1"/>
  <c r="AA227" i="1"/>
  <c r="P580" i="1" l="1"/>
  <c r="I581" i="1" s="1"/>
  <c r="J581" i="1" s="1"/>
  <c r="AC227" i="1"/>
  <c r="V228" i="1" s="1"/>
  <c r="O581" i="1"/>
  <c r="L581" i="1"/>
  <c r="M581" i="1"/>
  <c r="N581" i="1"/>
  <c r="K581" i="1"/>
  <c r="Y228" i="1" l="1"/>
  <c r="P581" i="1"/>
  <c r="I582" i="1" s="1"/>
  <c r="N582" i="1" s="1"/>
  <c r="X228" i="1"/>
  <c r="W228" i="1"/>
  <c r="Z228" i="1"/>
  <c r="AB228" i="1"/>
  <c r="AA228" i="1"/>
  <c r="K582" i="1" l="1"/>
  <c r="O582" i="1"/>
  <c r="M582" i="1"/>
  <c r="J582" i="1"/>
  <c r="L582" i="1"/>
  <c r="AC228" i="1"/>
  <c r="V229" i="1" s="1"/>
  <c r="P582" i="1" l="1"/>
  <c r="I583" i="1" s="1"/>
  <c r="M583" i="1" s="1"/>
  <c r="Y229" i="1"/>
  <c r="W229" i="1"/>
  <c r="AA229" i="1"/>
  <c r="Z229" i="1"/>
  <c r="X229" i="1"/>
  <c r="AB229" i="1"/>
  <c r="N583" i="1" l="1"/>
  <c r="L583" i="1"/>
  <c r="O583" i="1"/>
  <c r="J583" i="1"/>
  <c r="K583" i="1"/>
  <c r="AC229" i="1"/>
  <c r="V230" i="1" s="1"/>
  <c r="P583" i="1" l="1"/>
  <c r="I584" i="1" s="1"/>
  <c r="N584" i="1" s="1"/>
  <c r="L584" i="1" l="1"/>
  <c r="J584" i="1"/>
  <c r="K584" i="1"/>
  <c r="O584" i="1"/>
  <c r="M584" i="1"/>
  <c r="Y230" i="1"/>
  <c r="X230" i="1"/>
  <c r="W230" i="1"/>
  <c r="Z230" i="1"/>
  <c r="AA230" i="1"/>
  <c r="AB230" i="1"/>
  <c r="P584" i="1" l="1"/>
  <c r="I585" i="1" s="1"/>
  <c r="K585" i="1" s="1"/>
  <c r="AC230" i="1"/>
  <c r="V231" i="1" s="1"/>
  <c r="M585" i="1" l="1"/>
  <c r="N585" i="1"/>
  <c r="J585" i="1"/>
  <c r="L585" i="1"/>
  <c r="O585" i="1"/>
  <c r="P585" i="1" l="1"/>
  <c r="I586" i="1" s="1"/>
  <c r="M586" i="1" s="1"/>
  <c r="K586" i="1"/>
  <c r="J586" i="1"/>
  <c r="O586" i="1"/>
  <c r="L586" i="1"/>
  <c r="N586" i="1"/>
  <c r="Y231" i="1"/>
  <c r="Z231" i="1"/>
  <c r="W231" i="1"/>
  <c r="AB231" i="1"/>
  <c r="X231" i="1"/>
  <c r="AA231" i="1"/>
  <c r="P586" i="1" l="1"/>
  <c r="I587" i="1" s="1"/>
  <c r="N587" i="1" s="1"/>
  <c r="AC231" i="1"/>
  <c r="V232" i="1" s="1"/>
  <c r="J587" i="1" l="1"/>
  <c r="O587" i="1"/>
  <c r="L587" i="1"/>
  <c r="K587" i="1"/>
  <c r="M587" i="1"/>
  <c r="P587" i="1" l="1"/>
  <c r="I588" i="1" s="1"/>
  <c r="M588" i="1" s="1"/>
  <c r="Y232" i="1"/>
  <c r="Z232" i="1"/>
  <c r="W232" i="1"/>
  <c r="AB232" i="1"/>
  <c r="X232" i="1"/>
  <c r="AA232" i="1"/>
  <c r="K588" i="1" l="1"/>
  <c r="O588" i="1"/>
  <c r="J588" i="1"/>
  <c r="L588" i="1"/>
  <c r="N588" i="1"/>
  <c r="AC232" i="1"/>
  <c r="V233" i="1" s="1"/>
  <c r="P588" i="1" l="1"/>
  <c r="I589" i="1" s="1"/>
  <c r="K589" i="1" s="1"/>
  <c r="O589" i="1"/>
  <c r="M589" i="1"/>
  <c r="Y233" i="1"/>
  <c r="AA233" i="1"/>
  <c r="W233" i="1"/>
  <c r="Z233" i="1"/>
  <c r="AB233" i="1"/>
  <c r="X233" i="1"/>
  <c r="L589" i="1" l="1"/>
  <c r="J589" i="1"/>
  <c r="N589" i="1"/>
  <c r="P589" i="1" s="1"/>
  <c r="I590" i="1" s="1"/>
  <c r="K590" i="1" s="1"/>
  <c r="AC233" i="1"/>
  <c r="V234" i="1" s="1"/>
  <c r="N590" i="1" l="1"/>
  <c r="O590" i="1"/>
  <c r="M590" i="1"/>
  <c r="L590" i="1"/>
  <c r="J590" i="1"/>
  <c r="P590" i="1" l="1"/>
  <c r="I591" i="1" s="1"/>
  <c r="K591" i="1" s="1"/>
  <c r="Y234" i="1"/>
  <c r="AA234" i="1"/>
  <c r="X234" i="1"/>
  <c r="W234" i="1"/>
  <c r="Z234" i="1"/>
  <c r="AB234" i="1"/>
  <c r="M591" i="1" l="1"/>
  <c r="L591" i="1"/>
  <c r="N591" i="1"/>
  <c r="J591" i="1"/>
  <c r="O591" i="1"/>
  <c r="AC234" i="1"/>
  <c r="V235" i="1" s="1"/>
  <c r="P591" i="1" l="1"/>
  <c r="I592" i="1" s="1"/>
  <c r="K592" i="1" s="1"/>
  <c r="L592" i="1" l="1"/>
  <c r="N592" i="1"/>
  <c r="M592" i="1"/>
  <c r="O592" i="1"/>
  <c r="J592" i="1"/>
  <c r="Y235" i="1"/>
  <c r="W235" i="1"/>
  <c r="AB235" i="1"/>
  <c r="Z235" i="1"/>
  <c r="X235" i="1"/>
  <c r="AA235" i="1"/>
  <c r="P592" i="1" l="1"/>
  <c r="I593" i="1" s="1"/>
  <c r="M593" i="1" s="1"/>
  <c r="K593" i="1"/>
  <c r="J593" i="1"/>
  <c r="O593" i="1"/>
  <c r="AC235" i="1"/>
  <c r="V236" i="1" s="1"/>
  <c r="N593" i="1" l="1"/>
  <c r="L593" i="1"/>
  <c r="P593" i="1" s="1"/>
  <c r="I594" i="1" s="1"/>
  <c r="Y236" i="1"/>
  <c r="AB236" i="1"/>
  <c r="Z236" i="1"/>
  <c r="X236" i="1"/>
  <c r="W236" i="1"/>
  <c r="AA236" i="1"/>
  <c r="J594" i="1" l="1"/>
  <c r="M594" i="1"/>
  <c r="O594" i="1"/>
  <c r="L594" i="1"/>
  <c r="K594" i="1"/>
  <c r="N594" i="1"/>
  <c r="AC236" i="1"/>
  <c r="V237" i="1" s="1"/>
  <c r="P594" i="1" l="1"/>
  <c r="I595" i="1" s="1"/>
  <c r="J595" i="1" s="1"/>
  <c r="M595" i="1"/>
  <c r="O595" i="1"/>
  <c r="N595" i="1"/>
  <c r="K595" i="1"/>
  <c r="L595" i="1"/>
  <c r="P595" i="1" l="1"/>
  <c r="I596" i="1" s="1"/>
  <c r="L596" i="1" s="1"/>
  <c r="O596" i="1"/>
  <c r="Y237" i="1"/>
  <c r="AA237" i="1"/>
  <c r="X237" i="1"/>
  <c r="W237" i="1"/>
  <c r="AB237" i="1"/>
  <c r="Z237" i="1"/>
  <c r="J596" i="1" l="1"/>
  <c r="N596" i="1"/>
  <c r="K596" i="1"/>
  <c r="M596" i="1"/>
  <c r="AC237" i="1"/>
  <c r="V238" i="1" s="1"/>
  <c r="P596" i="1" l="1"/>
  <c r="I597" i="1" s="1"/>
  <c r="N597" i="1" s="1"/>
  <c r="O597" i="1"/>
  <c r="Y238" i="1"/>
  <c r="AA238" i="1"/>
  <c r="Z238" i="1"/>
  <c r="W238" i="1"/>
  <c r="AB238" i="1"/>
  <c r="X238" i="1"/>
  <c r="K597" i="1" l="1"/>
  <c r="M597" i="1"/>
  <c r="L597" i="1"/>
  <c r="J597" i="1"/>
  <c r="AC238" i="1"/>
  <c r="V239" i="1" s="1"/>
  <c r="P597" i="1" l="1"/>
  <c r="I598" i="1" s="1"/>
  <c r="N598" i="1" s="1"/>
  <c r="Y239" i="1"/>
  <c r="Z239" i="1"/>
  <c r="W239" i="1"/>
  <c r="X239" i="1"/>
  <c r="AB239" i="1"/>
  <c r="AA239" i="1"/>
  <c r="J598" i="1" l="1"/>
  <c r="M598" i="1"/>
  <c r="O598" i="1"/>
  <c r="L598" i="1"/>
  <c r="K598" i="1"/>
  <c r="AC239" i="1"/>
  <c r="V240" i="1" s="1"/>
  <c r="P598" i="1" l="1"/>
  <c r="I599" i="1" s="1"/>
  <c r="J599" i="1" s="1"/>
  <c r="K599" i="1"/>
  <c r="O599" i="1"/>
  <c r="L599" i="1"/>
  <c r="M599" i="1"/>
  <c r="N599" i="1"/>
  <c r="P599" i="1" l="1"/>
  <c r="I600" i="1" s="1"/>
  <c r="K600" i="1" s="1"/>
  <c r="Y240" i="1"/>
  <c r="Z240" i="1"/>
  <c r="AB240" i="1"/>
  <c r="X240" i="1"/>
  <c r="W240" i="1"/>
  <c r="AA240" i="1"/>
  <c r="J600" i="1" l="1"/>
  <c r="O600" i="1"/>
  <c r="N600" i="1"/>
  <c r="M600" i="1"/>
  <c r="L600" i="1"/>
  <c r="AC240" i="1"/>
  <c r="V241" i="1" s="1"/>
  <c r="P600" i="1" l="1"/>
  <c r="I601" i="1" s="1"/>
  <c r="K601" i="1" s="1"/>
  <c r="J601" i="1" l="1"/>
  <c r="M601" i="1"/>
  <c r="N601" i="1"/>
  <c r="O601" i="1"/>
  <c r="L601" i="1"/>
  <c r="Y241" i="1"/>
  <c r="W241" i="1"/>
  <c r="X241" i="1"/>
  <c r="Z241" i="1"/>
  <c r="AB241" i="1"/>
  <c r="AA241" i="1"/>
  <c r="P601" i="1" l="1"/>
  <c r="I602" i="1" s="1"/>
  <c r="K602" i="1" s="1"/>
  <c r="M602" i="1"/>
  <c r="J602" i="1"/>
  <c r="L602" i="1"/>
  <c r="N602" i="1"/>
  <c r="O602" i="1"/>
  <c r="AC241" i="1"/>
  <c r="V242" i="1" s="1"/>
  <c r="P602" i="1" l="1"/>
  <c r="I603" i="1" s="1"/>
  <c r="N603" i="1" s="1"/>
  <c r="Y242" i="1"/>
  <c r="AA242" i="1"/>
  <c r="X242" i="1"/>
  <c r="W242" i="1"/>
  <c r="Z242" i="1"/>
  <c r="AB242" i="1"/>
  <c r="M603" i="1" l="1"/>
  <c r="L603" i="1"/>
  <c r="O603" i="1"/>
  <c r="J603" i="1"/>
  <c r="K603" i="1"/>
  <c r="AC242" i="1"/>
  <c r="V243" i="1" s="1"/>
  <c r="P603" i="1" l="1"/>
  <c r="I604" i="1" s="1"/>
  <c r="J604" i="1" s="1"/>
  <c r="M604" i="1"/>
  <c r="N604" i="1"/>
  <c r="O604" i="1"/>
  <c r="L604" i="1"/>
  <c r="K604" i="1"/>
  <c r="P604" i="1" l="1"/>
  <c r="I605" i="1" s="1"/>
  <c r="M605" i="1" s="1"/>
  <c r="N605" i="1"/>
  <c r="Y243" i="1"/>
  <c r="X243" i="1"/>
  <c r="Z243" i="1"/>
  <c r="W243" i="1"/>
  <c r="AB243" i="1"/>
  <c r="AA243" i="1"/>
  <c r="L605" i="1" l="1"/>
  <c r="K605" i="1"/>
  <c r="O605" i="1"/>
  <c r="J605" i="1"/>
  <c r="AC243" i="1"/>
  <c r="V244" i="1" s="1"/>
  <c r="P605" i="1" l="1"/>
  <c r="I606" i="1" s="1"/>
  <c r="M606" i="1" s="1"/>
  <c r="Y244" i="1"/>
  <c r="X244" i="1"/>
  <c r="Z244" i="1"/>
  <c r="AA244" i="1"/>
  <c r="AB244" i="1"/>
  <c r="W244" i="1"/>
  <c r="L606" i="1" l="1"/>
  <c r="N606" i="1"/>
  <c r="K606" i="1"/>
  <c r="J606" i="1"/>
  <c r="O606" i="1"/>
  <c r="AC244" i="1"/>
  <c r="V245" i="1" s="1"/>
  <c r="P606" i="1" l="1"/>
  <c r="I607" i="1" s="1"/>
  <c r="M607" i="1" s="1"/>
  <c r="Y245" i="1"/>
  <c r="Z245" i="1"/>
  <c r="AB245" i="1"/>
  <c r="W245" i="1"/>
  <c r="AA245" i="1"/>
  <c r="X245" i="1"/>
  <c r="L607" i="1" l="1"/>
  <c r="N607" i="1"/>
  <c r="K607" i="1"/>
  <c r="J607" i="1"/>
  <c r="O607" i="1"/>
  <c r="AC245" i="1"/>
  <c r="V246" i="1" s="1"/>
  <c r="P607" i="1" l="1"/>
  <c r="I608" i="1" s="1"/>
  <c r="M608" i="1" s="1"/>
  <c r="N608" i="1"/>
  <c r="O608" i="1"/>
  <c r="K608" i="1"/>
  <c r="J608" i="1"/>
  <c r="L608" i="1" l="1"/>
  <c r="P608" i="1"/>
  <c r="I609" i="1" s="1"/>
  <c r="J609" i="1" s="1"/>
  <c r="Y246" i="1"/>
  <c r="AB246" i="1"/>
  <c r="X246" i="1"/>
  <c r="Z246" i="1"/>
  <c r="W246" i="1"/>
  <c r="AA246" i="1"/>
  <c r="M609" i="1" l="1"/>
  <c r="N609" i="1"/>
  <c r="O609" i="1"/>
  <c r="K609" i="1"/>
  <c r="L609" i="1"/>
  <c r="AC246" i="1"/>
  <c r="V247" i="1" s="1"/>
  <c r="P609" i="1" l="1"/>
  <c r="I610" i="1" s="1"/>
  <c r="K610" i="1" s="1"/>
  <c r="L610" i="1"/>
  <c r="N610" i="1"/>
  <c r="Y247" i="1"/>
  <c r="AA247" i="1"/>
  <c r="X247" i="1"/>
  <c r="Z247" i="1"/>
  <c r="AB247" i="1"/>
  <c r="W247" i="1"/>
  <c r="J610" i="1" l="1"/>
  <c r="O610" i="1"/>
  <c r="M610" i="1"/>
  <c r="AC247" i="1"/>
  <c r="V248" i="1" s="1"/>
  <c r="P610" i="1" l="1"/>
  <c r="I611" i="1" s="1"/>
  <c r="K611" i="1" s="1"/>
  <c r="O611" i="1"/>
  <c r="J611" i="1"/>
  <c r="N611" i="1"/>
  <c r="M611" i="1"/>
  <c r="L611" i="1"/>
  <c r="P611" i="1" l="1"/>
  <c r="I612" i="1" s="1"/>
  <c r="L612" i="1" s="1"/>
  <c r="O612" i="1"/>
  <c r="Y248" i="1"/>
  <c r="Z248" i="1"/>
  <c r="AB248" i="1"/>
  <c r="X248" i="1"/>
  <c r="AA248" i="1"/>
  <c r="W248" i="1"/>
  <c r="N612" i="1" l="1"/>
  <c r="M612" i="1"/>
  <c r="J612" i="1"/>
  <c r="K612" i="1"/>
  <c r="AC248" i="1"/>
  <c r="V249" i="1" s="1"/>
  <c r="P612" i="1" l="1"/>
  <c r="I613" i="1" s="1"/>
  <c r="L613" i="1" s="1"/>
  <c r="M613" i="1"/>
  <c r="K613" i="1"/>
  <c r="Y249" i="1"/>
  <c r="AA249" i="1"/>
  <c r="Z249" i="1"/>
  <c r="AB249" i="1"/>
  <c r="X249" i="1"/>
  <c r="W249" i="1"/>
  <c r="O613" i="1" l="1"/>
  <c r="N613" i="1"/>
  <c r="J613" i="1"/>
  <c r="P613" i="1"/>
  <c r="I614" i="1" s="1"/>
  <c r="K614" i="1" s="1"/>
  <c r="AC249" i="1"/>
  <c r="V250" i="1" s="1"/>
  <c r="L614" i="1" l="1"/>
  <c r="J614" i="1"/>
  <c r="O614" i="1"/>
  <c r="M614" i="1"/>
  <c r="N614" i="1"/>
  <c r="Y250" i="1"/>
  <c r="W250" i="1"/>
  <c r="AB250" i="1"/>
  <c r="AA250" i="1"/>
  <c r="X250" i="1"/>
  <c r="Z250" i="1"/>
  <c r="P614" i="1" l="1"/>
  <c r="I615" i="1" s="1"/>
  <c r="K615" i="1" s="1"/>
  <c r="AC250" i="1"/>
  <c r="V251" i="1" s="1"/>
  <c r="M615" i="1"/>
  <c r="N615" i="1"/>
  <c r="J615" i="1"/>
  <c r="O615" i="1"/>
  <c r="L615" i="1"/>
  <c r="Y251" i="1" l="1"/>
  <c r="W251" i="1"/>
  <c r="X251" i="1"/>
  <c r="Z251" i="1"/>
  <c r="AA251" i="1"/>
  <c r="AB251" i="1"/>
  <c r="P615" i="1"/>
  <c r="I616" i="1" s="1"/>
  <c r="J616" i="1" s="1"/>
  <c r="AC251" i="1" l="1"/>
  <c r="O616" i="1"/>
  <c r="N616" i="1"/>
  <c r="K616" i="1"/>
  <c r="M616" i="1"/>
  <c r="L616" i="1"/>
  <c r="V252" i="1" l="1"/>
  <c r="Y252" i="1" s="1"/>
  <c r="P616" i="1"/>
  <c r="I617" i="1" s="1"/>
  <c r="L617" i="1" s="1"/>
  <c r="AA252" i="1" l="1"/>
  <c r="W252" i="1"/>
  <c r="Z252" i="1"/>
  <c r="AB252" i="1"/>
  <c r="X252" i="1"/>
  <c r="O617" i="1"/>
  <c r="M617" i="1"/>
  <c r="K617" i="1"/>
  <c r="J617" i="1"/>
  <c r="N617" i="1"/>
  <c r="AC252" i="1" l="1"/>
  <c r="V253" i="1" s="1"/>
  <c r="P617" i="1"/>
  <c r="I618" i="1" s="1"/>
  <c r="K618" i="1" s="1"/>
  <c r="M618" i="1" l="1"/>
  <c r="N618" i="1"/>
  <c r="L618" i="1"/>
  <c r="Y253" i="1"/>
  <c r="AB253" i="1"/>
  <c r="AA253" i="1"/>
  <c r="X253" i="1"/>
  <c r="Z253" i="1"/>
  <c r="O618" i="1"/>
  <c r="J618" i="1"/>
  <c r="W253" i="1"/>
  <c r="AC253" i="1" l="1"/>
  <c r="V254" i="1" s="1"/>
  <c r="AB254" i="1" s="1"/>
  <c r="P618" i="1"/>
  <c r="I619" i="1" s="1"/>
  <c r="J619" i="1" s="1"/>
  <c r="O619" i="1" l="1"/>
  <c r="K619" i="1"/>
  <c r="M619" i="1"/>
  <c r="N619" i="1"/>
  <c r="L619" i="1"/>
  <c r="AA254" i="1"/>
  <c r="Z254" i="1"/>
  <c r="X254" i="1"/>
  <c r="Y254" i="1"/>
  <c r="W254" i="1"/>
  <c r="P619" i="1" l="1"/>
  <c r="I620" i="1" s="1"/>
  <c r="J620" i="1" s="1"/>
  <c r="AC254" i="1"/>
  <c r="V255" i="1" s="1"/>
  <c r="O620" i="1" l="1"/>
  <c r="K620" i="1"/>
  <c r="N620" i="1"/>
  <c r="M620" i="1"/>
  <c r="L620" i="1"/>
  <c r="Y255" i="1"/>
  <c r="AB255" i="1"/>
  <c r="X255" i="1"/>
  <c r="Z255" i="1"/>
  <c r="W255" i="1"/>
  <c r="AA255" i="1"/>
  <c r="P620" i="1" l="1"/>
  <c r="I621" i="1" s="1"/>
  <c r="J621" i="1" s="1"/>
  <c r="AC255" i="1"/>
  <c r="V256" i="1" s="1"/>
  <c r="O621" i="1" l="1"/>
  <c r="L621" i="1"/>
  <c r="M621" i="1"/>
  <c r="N621" i="1"/>
  <c r="K621" i="1"/>
  <c r="Y256" i="1"/>
  <c r="AB256" i="1"/>
  <c r="Z256" i="1"/>
  <c r="W256" i="1"/>
  <c r="X256" i="1"/>
  <c r="AA256" i="1"/>
  <c r="P621" i="1" l="1"/>
  <c r="I622" i="1" s="1"/>
  <c r="L622" i="1" s="1"/>
  <c r="O622" i="1"/>
  <c r="K622" i="1"/>
  <c r="M622" i="1"/>
  <c r="AC256" i="1"/>
  <c r="V257" i="1" s="1"/>
  <c r="J622" i="1" l="1"/>
  <c r="N622" i="1"/>
  <c r="P622" i="1" s="1"/>
  <c r="I623" i="1" s="1"/>
  <c r="M623" i="1" s="1"/>
  <c r="K623" i="1" l="1"/>
  <c r="L623" i="1"/>
  <c r="O623" i="1"/>
  <c r="J623" i="1"/>
  <c r="N623" i="1"/>
  <c r="Y257" i="1"/>
  <c r="AA257" i="1"/>
  <c r="AB257" i="1"/>
  <c r="Z257" i="1"/>
  <c r="W257" i="1"/>
  <c r="X257" i="1"/>
  <c r="P623" i="1" l="1"/>
  <c r="I624" i="1" s="1"/>
  <c r="K624" i="1" s="1"/>
  <c r="O624" i="1"/>
  <c r="M624" i="1"/>
  <c r="L624" i="1"/>
  <c r="J624" i="1"/>
  <c r="N624" i="1"/>
  <c r="AC257" i="1"/>
  <c r="V258" i="1" s="1"/>
  <c r="P624" i="1" l="1"/>
  <c r="I625" i="1" s="1"/>
  <c r="K625" i="1" s="1"/>
  <c r="M625" i="1"/>
  <c r="N625" i="1"/>
  <c r="L625" i="1"/>
  <c r="O625" i="1" l="1"/>
  <c r="J625" i="1"/>
  <c r="Y258" i="1"/>
  <c r="AA258" i="1"/>
  <c r="AB258" i="1"/>
  <c r="Z258" i="1"/>
  <c r="W258" i="1"/>
  <c r="X258" i="1"/>
  <c r="P625" i="1" l="1"/>
  <c r="I626" i="1" s="1"/>
  <c r="M626" i="1" s="1"/>
  <c r="AC258" i="1"/>
  <c r="V259" i="1" s="1"/>
  <c r="J626" i="1"/>
  <c r="K626" i="1"/>
  <c r="N626" i="1"/>
  <c r="O626" i="1"/>
  <c r="L626" i="1"/>
  <c r="Y259" i="1" l="1"/>
  <c r="AA259" i="1"/>
  <c r="AB259" i="1"/>
  <c r="X259" i="1"/>
  <c r="W259" i="1"/>
  <c r="Z259" i="1"/>
  <c r="P626" i="1"/>
  <c r="I627" i="1" s="1"/>
  <c r="M627" i="1" s="1"/>
  <c r="AC259" i="1" l="1"/>
  <c r="V260" i="1" s="1"/>
  <c r="L627" i="1"/>
  <c r="K627" i="1"/>
  <c r="J627" i="1"/>
  <c r="N627" i="1"/>
  <c r="O627" i="1"/>
  <c r="P627" i="1" l="1"/>
  <c r="I628" i="1" s="1"/>
  <c r="L628" i="1" s="1"/>
  <c r="N628" i="1"/>
  <c r="M628" i="1"/>
  <c r="J628" i="1"/>
  <c r="O628" i="1"/>
  <c r="K628" i="1"/>
  <c r="Y260" i="1" l="1"/>
  <c r="X260" i="1"/>
  <c r="AA260" i="1"/>
  <c r="Z260" i="1"/>
  <c r="AB260" i="1"/>
  <c r="W260" i="1"/>
  <c r="P628" i="1"/>
  <c r="I629" i="1" s="1"/>
  <c r="K629" i="1" s="1"/>
  <c r="O629" i="1" l="1"/>
  <c r="AC260" i="1"/>
  <c r="V261" i="1" s="1"/>
  <c r="M629" i="1"/>
  <c r="J629" i="1"/>
  <c r="L629" i="1"/>
  <c r="N629" i="1"/>
  <c r="P629" i="1" l="1"/>
  <c r="I630" i="1" s="1"/>
  <c r="J630" i="1" s="1"/>
  <c r="Y261" i="1" l="1"/>
  <c r="AA261" i="1"/>
  <c r="Z261" i="1"/>
  <c r="X261" i="1"/>
  <c r="W261" i="1"/>
  <c r="AB261" i="1"/>
  <c r="L630" i="1"/>
  <c r="O630" i="1"/>
  <c r="K630" i="1"/>
  <c r="M630" i="1"/>
  <c r="N630" i="1"/>
  <c r="AC261" i="1" l="1"/>
  <c r="V262" i="1" s="1"/>
  <c r="P630" i="1"/>
  <c r="I631" i="1" s="1"/>
  <c r="K631" i="1" s="1"/>
  <c r="N631" i="1" l="1"/>
  <c r="M631" i="1"/>
  <c r="L631" i="1"/>
  <c r="J631" i="1"/>
  <c r="O631" i="1"/>
  <c r="P631" i="1" l="1"/>
  <c r="I632" i="1" s="1"/>
  <c r="M632" i="1" s="1"/>
  <c r="Y262" i="1"/>
  <c r="X262" i="1"/>
  <c r="Z262" i="1"/>
  <c r="W262" i="1"/>
  <c r="AA262" i="1"/>
  <c r="AB262" i="1"/>
  <c r="N632" i="1" l="1"/>
  <c r="L632" i="1"/>
  <c r="K632" i="1"/>
  <c r="O632" i="1"/>
  <c r="J632" i="1"/>
  <c r="AC262" i="1"/>
  <c r="V263" i="1" s="1"/>
  <c r="P632" i="1" l="1"/>
  <c r="I633" i="1" s="1"/>
  <c r="J633" i="1" s="1"/>
  <c r="L633" i="1" l="1"/>
  <c r="M633" i="1"/>
  <c r="K633" i="1"/>
  <c r="O633" i="1"/>
  <c r="N633" i="1"/>
  <c r="Y263" i="1"/>
  <c r="Z263" i="1"/>
  <c r="AA263" i="1"/>
  <c r="W263" i="1"/>
  <c r="X263" i="1"/>
  <c r="AB263" i="1"/>
  <c r="P633" i="1" l="1"/>
  <c r="I634" i="1" s="1"/>
  <c r="K634" i="1" s="1"/>
  <c r="AC263" i="1"/>
  <c r="V264" i="1" s="1"/>
  <c r="L634" i="1" l="1"/>
  <c r="J634" i="1"/>
  <c r="M634" i="1"/>
  <c r="O634" i="1"/>
  <c r="N634" i="1"/>
  <c r="Y264" i="1"/>
  <c r="AA264" i="1"/>
  <c r="AB264" i="1"/>
  <c r="X264" i="1"/>
  <c r="W264" i="1"/>
  <c r="Z264" i="1"/>
  <c r="P634" i="1" l="1"/>
  <c r="I635" i="1" s="1"/>
  <c r="M635" i="1" s="1"/>
  <c r="N635" i="1"/>
  <c r="O635" i="1"/>
  <c r="L635" i="1"/>
  <c r="J635" i="1"/>
  <c r="K635" i="1"/>
  <c r="AC264" i="1"/>
  <c r="V265" i="1" s="1"/>
  <c r="P635" i="1" l="1"/>
  <c r="I636" i="1" s="1"/>
  <c r="M636" i="1" s="1"/>
  <c r="N636" i="1" l="1"/>
  <c r="K636" i="1"/>
  <c r="J636" i="1"/>
  <c r="L636" i="1"/>
  <c r="O636" i="1"/>
  <c r="Y265" i="1"/>
  <c r="W265" i="1"/>
  <c r="Z265" i="1"/>
  <c r="AB265" i="1"/>
  <c r="AA265" i="1"/>
  <c r="X265" i="1"/>
  <c r="P636" i="1" l="1"/>
  <c r="I637" i="1" s="1"/>
  <c r="N637" i="1" s="1"/>
  <c r="M637" i="1"/>
  <c r="AC265" i="1"/>
  <c r="V266" i="1" s="1"/>
  <c r="L637" i="1" l="1"/>
  <c r="J637" i="1"/>
  <c r="O637" i="1"/>
  <c r="K637" i="1"/>
  <c r="Y266" i="1"/>
  <c r="AA266" i="1"/>
  <c r="W266" i="1"/>
  <c r="Z266" i="1"/>
  <c r="AB266" i="1"/>
  <c r="X266" i="1"/>
  <c r="P637" i="1" l="1"/>
  <c r="I638" i="1" s="1"/>
  <c r="L638" i="1" s="1"/>
  <c r="AC266" i="1"/>
  <c r="V267" i="1" s="1"/>
  <c r="M638" i="1" l="1"/>
  <c r="N638" i="1"/>
  <c r="J638" i="1"/>
  <c r="O638" i="1"/>
  <c r="K638" i="1"/>
  <c r="P638" i="1" l="1"/>
  <c r="I639" i="1" s="1"/>
  <c r="K639" i="1" s="1"/>
  <c r="M639" i="1"/>
  <c r="L639" i="1"/>
  <c r="N639" i="1"/>
  <c r="J639" i="1"/>
  <c r="O639" i="1"/>
  <c r="Y267" i="1"/>
  <c r="Z267" i="1"/>
  <c r="W267" i="1"/>
  <c r="X267" i="1"/>
  <c r="AA267" i="1"/>
  <c r="AB267" i="1"/>
  <c r="P639" i="1" l="1"/>
  <c r="I640" i="1" s="1"/>
  <c r="J640" i="1"/>
  <c r="O640" i="1"/>
  <c r="K640" i="1"/>
  <c r="L640" i="1"/>
  <c r="N640" i="1"/>
  <c r="M640" i="1"/>
  <c r="AC267" i="1"/>
  <c r="V268" i="1" s="1"/>
  <c r="P640" i="1" l="1"/>
  <c r="I641" i="1" s="1"/>
  <c r="M641" i="1" s="1"/>
  <c r="L641" i="1"/>
  <c r="O641" i="1"/>
  <c r="J641" i="1"/>
  <c r="K641" i="1"/>
  <c r="N641" i="1"/>
  <c r="Y268" i="1" l="1"/>
  <c r="P641" i="1"/>
  <c r="I642" i="1" s="1"/>
  <c r="M642" i="1" s="1"/>
  <c r="AA268" i="1"/>
  <c r="X268" i="1"/>
  <c r="W268" i="1"/>
  <c r="Z268" i="1"/>
  <c r="AB268" i="1"/>
  <c r="N642" i="1" l="1"/>
  <c r="O642" i="1"/>
  <c r="J642" i="1"/>
  <c r="K642" i="1"/>
  <c r="L642" i="1"/>
  <c r="AC268" i="1"/>
  <c r="V269" i="1" s="1"/>
  <c r="P642" i="1" l="1"/>
  <c r="I643" i="1" s="1"/>
  <c r="M643" i="1" s="1"/>
  <c r="Y269" i="1"/>
  <c r="AA269" i="1"/>
  <c r="W269" i="1"/>
  <c r="X269" i="1"/>
  <c r="AB269" i="1"/>
  <c r="Z269" i="1"/>
  <c r="O643" i="1" l="1"/>
  <c r="J643" i="1"/>
  <c r="N643" i="1"/>
  <c r="L643" i="1"/>
  <c r="K643" i="1"/>
  <c r="AC269" i="1"/>
  <c r="V270" i="1" s="1"/>
  <c r="P643" i="1" l="1"/>
  <c r="I644" i="1" s="1"/>
  <c r="M644" i="1" s="1"/>
  <c r="Y270" i="1"/>
  <c r="AA270" i="1"/>
  <c r="W270" i="1"/>
  <c r="AB270" i="1"/>
  <c r="X270" i="1"/>
  <c r="Z270" i="1"/>
  <c r="K644" i="1" l="1"/>
  <c r="L644" i="1"/>
  <c r="O644" i="1"/>
  <c r="N644" i="1"/>
  <c r="J644" i="1"/>
  <c r="AC270" i="1"/>
  <c r="V271" i="1" s="1"/>
  <c r="P644" i="1" l="1"/>
  <c r="I645" i="1" s="1"/>
  <c r="K645" i="1" s="1"/>
  <c r="Y271" i="1"/>
  <c r="AA271" i="1"/>
  <c r="Z271" i="1"/>
  <c r="X271" i="1"/>
  <c r="AB271" i="1"/>
  <c r="W271" i="1"/>
  <c r="O645" i="1" l="1"/>
  <c r="N645" i="1"/>
  <c r="J645" i="1"/>
  <c r="M645" i="1"/>
  <c r="L645" i="1"/>
  <c r="AC271" i="1"/>
  <c r="V272" i="1" s="1"/>
  <c r="P645" i="1"/>
  <c r="I646" i="1" s="1"/>
  <c r="K646" i="1" s="1"/>
  <c r="N646" i="1" l="1"/>
  <c r="M646" i="1"/>
  <c r="J646" i="1"/>
  <c r="L646" i="1"/>
  <c r="O646" i="1"/>
  <c r="Y272" i="1" l="1"/>
  <c r="X272" i="1"/>
  <c r="W272" i="1"/>
  <c r="AB272" i="1"/>
  <c r="Z272" i="1"/>
  <c r="AA272" i="1"/>
  <c r="P646" i="1"/>
  <c r="I647" i="1" s="1"/>
  <c r="M647" i="1" s="1"/>
  <c r="AC272" i="1" l="1"/>
  <c r="V273" i="1" s="1"/>
  <c r="N647" i="1"/>
  <c r="J647" i="1"/>
  <c r="K647" i="1"/>
  <c r="O647" i="1"/>
  <c r="L647" i="1"/>
  <c r="Y273" i="1" l="1"/>
  <c r="AA273" i="1"/>
  <c r="AB273" i="1"/>
  <c r="Z273" i="1"/>
  <c r="X273" i="1"/>
  <c r="W273" i="1"/>
  <c r="P647" i="1"/>
  <c r="I648" i="1" s="1"/>
  <c r="AC273" i="1" l="1"/>
  <c r="V274" i="1" s="1"/>
  <c r="L648" i="1"/>
  <c r="J648" i="1"/>
  <c r="O648" i="1"/>
  <c r="K648" i="1"/>
  <c r="M648" i="1"/>
  <c r="N648" i="1"/>
  <c r="Y274" i="1" l="1"/>
  <c r="X274" i="1"/>
  <c r="Z274" i="1"/>
  <c r="W274" i="1"/>
  <c r="AB274" i="1"/>
  <c r="AA274" i="1"/>
  <c r="P648" i="1"/>
  <c r="I649" i="1" s="1"/>
  <c r="AC274" i="1" l="1"/>
  <c r="V275" i="1" s="1"/>
  <c r="L649" i="1"/>
  <c r="K649" i="1"/>
  <c r="O649" i="1"/>
  <c r="J649" i="1"/>
  <c r="M649" i="1"/>
  <c r="N649" i="1"/>
  <c r="P649" i="1" l="1"/>
  <c r="I650" i="1" s="1"/>
  <c r="M650" i="1" s="1"/>
  <c r="Y275" i="1" l="1"/>
  <c r="W275" i="1"/>
  <c r="AB275" i="1"/>
  <c r="Z275" i="1"/>
  <c r="X275" i="1"/>
  <c r="AA275" i="1"/>
  <c r="N650" i="1"/>
  <c r="L650" i="1"/>
  <c r="K650" i="1"/>
  <c r="O650" i="1"/>
  <c r="J650" i="1"/>
  <c r="AC275" i="1" l="1"/>
  <c r="V276" i="1" s="1"/>
  <c r="P650" i="1"/>
  <c r="I651" i="1" s="1"/>
  <c r="K651" i="1" s="1"/>
  <c r="Y276" i="1" l="1"/>
  <c r="L651" i="1"/>
  <c r="J651" i="1"/>
  <c r="N651" i="1"/>
  <c r="O651" i="1"/>
  <c r="AB276" i="1"/>
  <c r="W276" i="1"/>
  <c r="X276" i="1"/>
  <c r="AA276" i="1"/>
  <c r="Z276" i="1"/>
  <c r="M651" i="1"/>
  <c r="P651" i="1" l="1"/>
  <c r="I652" i="1" s="1"/>
  <c r="L652" i="1" s="1"/>
  <c r="AC276" i="1"/>
  <c r="V277" i="1" s="1"/>
  <c r="M652" i="1" l="1"/>
  <c r="O652" i="1"/>
  <c r="K652" i="1"/>
  <c r="J652" i="1"/>
  <c r="N652" i="1"/>
  <c r="Y277" i="1" l="1"/>
  <c r="P652" i="1"/>
  <c r="I653" i="1" s="1"/>
  <c r="M653" i="1" s="1"/>
  <c r="Z277" i="1"/>
  <c r="W277" i="1"/>
  <c r="X277" i="1"/>
  <c r="AB277" i="1"/>
  <c r="AA277" i="1"/>
  <c r="O653" i="1" l="1"/>
  <c r="L653" i="1"/>
  <c r="N653" i="1"/>
  <c r="J653" i="1"/>
  <c r="K653" i="1"/>
  <c r="AC277" i="1"/>
  <c r="V278" i="1" s="1"/>
  <c r="P653" i="1" l="1"/>
  <c r="I654" i="1" s="1"/>
  <c r="L654" i="1" s="1"/>
  <c r="O654" i="1"/>
  <c r="J654" i="1" l="1"/>
  <c r="K654" i="1"/>
  <c r="M654" i="1"/>
  <c r="N654" i="1"/>
  <c r="Y278" i="1"/>
  <c r="AA278" i="1"/>
  <c r="X278" i="1"/>
  <c r="AB278" i="1"/>
  <c r="W278" i="1"/>
  <c r="Z278" i="1"/>
  <c r="P654" i="1" l="1"/>
  <c r="I655" i="1" s="1"/>
  <c r="K655" i="1" s="1"/>
  <c r="AC278" i="1"/>
  <c r="V279" i="1" s="1"/>
  <c r="M655" i="1" l="1"/>
  <c r="N655" i="1"/>
  <c r="J655" i="1"/>
  <c r="O655" i="1"/>
  <c r="L655" i="1"/>
  <c r="Y279" i="1"/>
  <c r="AA279" i="1"/>
  <c r="X279" i="1"/>
  <c r="AB279" i="1"/>
  <c r="W279" i="1"/>
  <c r="Z279" i="1"/>
  <c r="P655" i="1" l="1"/>
  <c r="I656" i="1" s="1"/>
  <c r="J656" i="1" s="1"/>
  <c r="AC279" i="1"/>
  <c r="V280" i="1" s="1"/>
  <c r="L656" i="1" l="1"/>
  <c r="M656" i="1"/>
  <c r="O656" i="1"/>
  <c r="N656" i="1"/>
  <c r="K656" i="1"/>
  <c r="P656" i="1" l="1"/>
  <c r="I657" i="1" s="1"/>
  <c r="J657" i="1" s="1"/>
  <c r="Y280" i="1"/>
  <c r="X280" i="1"/>
  <c r="W280" i="1"/>
  <c r="Z280" i="1"/>
  <c r="AB280" i="1"/>
  <c r="AA280" i="1"/>
  <c r="K657" i="1" l="1"/>
  <c r="L657" i="1"/>
  <c r="O657" i="1"/>
  <c r="M657" i="1"/>
  <c r="N657" i="1"/>
  <c r="AC280" i="1"/>
  <c r="V281" i="1" s="1"/>
  <c r="P657" i="1" l="1"/>
  <c r="I658" i="1" s="1"/>
  <c r="M658" i="1" s="1"/>
  <c r="O658" i="1"/>
  <c r="J658" i="1" l="1"/>
  <c r="N658" i="1"/>
  <c r="K658" i="1"/>
  <c r="L658" i="1"/>
  <c r="Y281" i="1"/>
  <c r="AB281" i="1"/>
  <c r="X281" i="1"/>
  <c r="Z281" i="1"/>
  <c r="W281" i="1"/>
  <c r="AA281" i="1"/>
  <c r="P658" i="1" l="1"/>
  <c r="I659" i="1" s="1"/>
  <c r="L659" i="1" s="1"/>
  <c r="M659" i="1"/>
  <c r="AC281" i="1"/>
  <c r="V282" i="1" s="1"/>
  <c r="O659" i="1" l="1"/>
  <c r="K659" i="1"/>
  <c r="J659" i="1"/>
  <c r="N659" i="1"/>
  <c r="P659" i="1" s="1"/>
  <c r="I660" i="1" s="1"/>
  <c r="Y282" i="1"/>
  <c r="AA282" i="1"/>
  <c r="AB282" i="1"/>
  <c r="W282" i="1"/>
  <c r="Z282" i="1"/>
  <c r="X282" i="1"/>
  <c r="N660" i="1" l="1"/>
  <c r="O660" i="1"/>
  <c r="J660" i="1"/>
  <c r="L660" i="1"/>
  <c r="K660" i="1"/>
  <c r="M660" i="1"/>
  <c r="AC282" i="1"/>
  <c r="V283" i="1" s="1"/>
  <c r="P660" i="1" l="1"/>
  <c r="I661" i="1" s="1"/>
  <c r="N661" i="1" s="1"/>
  <c r="O661" i="1"/>
  <c r="K661" i="1"/>
  <c r="Y283" i="1"/>
  <c r="AA283" i="1"/>
  <c r="W283" i="1"/>
  <c r="X283" i="1"/>
  <c r="Z283" i="1"/>
  <c r="AB283" i="1"/>
  <c r="J661" i="1" l="1"/>
  <c r="M661" i="1"/>
  <c r="L661" i="1"/>
  <c r="P661" i="1" s="1"/>
  <c r="I662" i="1" s="1"/>
  <c r="N662" i="1" s="1"/>
  <c r="AC283" i="1"/>
  <c r="V284" i="1" s="1"/>
  <c r="M662" i="1" l="1"/>
  <c r="L662" i="1"/>
  <c r="K662" i="1"/>
  <c r="J662" i="1"/>
  <c r="O662" i="1"/>
  <c r="P662" i="1" s="1"/>
  <c r="I663" i="1" s="1"/>
  <c r="Y284" i="1"/>
  <c r="AA284" i="1"/>
  <c r="AB284" i="1"/>
  <c r="Z284" i="1"/>
  <c r="X284" i="1"/>
  <c r="W284" i="1"/>
  <c r="M663" i="1" l="1"/>
  <c r="L663" i="1"/>
  <c r="K663" i="1"/>
  <c r="J663" i="1"/>
  <c r="O663" i="1"/>
  <c r="N663" i="1"/>
  <c r="AC284" i="1"/>
  <c r="V285" i="1" s="1"/>
  <c r="P663" i="1" l="1"/>
  <c r="I664" i="1" s="1"/>
  <c r="K664" i="1" s="1"/>
  <c r="Y285" i="1"/>
  <c r="AB285" i="1"/>
  <c r="X285" i="1"/>
  <c r="W285" i="1"/>
  <c r="AA285" i="1"/>
  <c r="Z285" i="1"/>
  <c r="N664" i="1" l="1"/>
  <c r="L664" i="1"/>
  <c r="M664" i="1"/>
  <c r="O664" i="1"/>
  <c r="J664" i="1"/>
  <c r="AC285" i="1"/>
  <c r="V286" i="1" s="1"/>
  <c r="P664" i="1" l="1"/>
  <c r="I665" i="1" s="1"/>
  <c r="K665" i="1" s="1"/>
  <c r="N665" i="1" l="1"/>
  <c r="L665" i="1"/>
  <c r="M665" i="1"/>
  <c r="J665" i="1"/>
  <c r="O665" i="1"/>
  <c r="Y286" i="1"/>
  <c r="Z286" i="1"/>
  <c r="AB286" i="1"/>
  <c r="X286" i="1"/>
  <c r="AA286" i="1"/>
  <c r="W286" i="1"/>
  <c r="P665" i="1" l="1"/>
  <c r="I666" i="1" s="1"/>
  <c r="M666" i="1" s="1"/>
  <c r="N666" i="1"/>
  <c r="O666" i="1"/>
  <c r="L666" i="1"/>
  <c r="J666" i="1"/>
  <c r="K666" i="1"/>
  <c r="AC286" i="1"/>
  <c r="V287" i="1" s="1"/>
  <c r="P666" i="1" l="1"/>
  <c r="I667" i="1" s="1"/>
  <c r="L667" i="1" s="1"/>
  <c r="Y287" i="1"/>
  <c r="AA287" i="1"/>
  <c r="Z287" i="1"/>
  <c r="AB287" i="1"/>
  <c r="X287" i="1"/>
  <c r="W287" i="1"/>
  <c r="N667" i="1" l="1"/>
  <c r="J667" i="1"/>
  <c r="M667" i="1"/>
  <c r="K667" i="1"/>
  <c r="O667" i="1"/>
  <c r="P667" i="1" s="1"/>
  <c r="I668" i="1" s="1"/>
  <c r="J668" i="1" s="1"/>
  <c r="AC287" i="1"/>
  <c r="V288" i="1" s="1"/>
  <c r="L668" i="1" l="1"/>
  <c r="N668" i="1"/>
  <c r="M668" i="1"/>
  <c r="K668" i="1"/>
  <c r="O668" i="1"/>
  <c r="Y288" i="1"/>
  <c r="AB288" i="1"/>
  <c r="Z288" i="1"/>
  <c r="X288" i="1"/>
  <c r="W288" i="1"/>
  <c r="AA288" i="1"/>
  <c r="P668" i="1" l="1"/>
  <c r="I669" i="1" s="1"/>
  <c r="L669" i="1" s="1"/>
  <c r="AC288" i="1"/>
  <c r="V289" i="1" s="1"/>
  <c r="K669" i="1" l="1"/>
  <c r="N669" i="1"/>
  <c r="M669" i="1"/>
  <c r="O669" i="1"/>
  <c r="J669" i="1"/>
  <c r="Y289" i="1"/>
  <c r="X289" i="1"/>
  <c r="AA289" i="1"/>
  <c r="AB289" i="1"/>
  <c r="Z289" i="1"/>
  <c r="W289" i="1"/>
  <c r="P669" i="1" l="1"/>
  <c r="I670" i="1" s="1"/>
  <c r="L670" i="1" s="1"/>
  <c r="AC289" i="1"/>
  <c r="V290" i="1" s="1"/>
  <c r="K670" i="1" l="1"/>
  <c r="N670" i="1"/>
  <c r="J670" i="1"/>
  <c r="M670" i="1"/>
  <c r="O670" i="1"/>
  <c r="Y290" i="1"/>
  <c r="AA290" i="1"/>
  <c r="X290" i="1"/>
  <c r="W290" i="1"/>
  <c r="Z290" i="1"/>
  <c r="AB290" i="1"/>
  <c r="P670" i="1" l="1"/>
  <c r="I671" i="1" s="1"/>
  <c r="K671" i="1" s="1"/>
  <c r="M671" i="1"/>
  <c r="N671" i="1"/>
  <c r="AC290" i="1"/>
  <c r="V291" i="1" s="1"/>
  <c r="L671" i="1" l="1"/>
  <c r="O671" i="1"/>
  <c r="J671" i="1"/>
  <c r="P671" i="1" l="1"/>
  <c r="I672" i="1" s="1"/>
  <c r="K672" i="1" s="1"/>
  <c r="J672" i="1"/>
  <c r="L672" i="1"/>
  <c r="O672" i="1"/>
  <c r="M672" i="1"/>
  <c r="N672" i="1"/>
  <c r="Y291" i="1"/>
  <c r="AA291" i="1"/>
  <c r="X291" i="1"/>
  <c r="W291" i="1"/>
  <c r="Z291" i="1"/>
  <c r="AB291" i="1"/>
  <c r="P672" i="1" l="1"/>
  <c r="I673" i="1" s="1"/>
  <c r="M673" i="1" s="1"/>
  <c r="AC291" i="1"/>
  <c r="V292" i="1" s="1"/>
  <c r="O673" i="1" l="1"/>
  <c r="N673" i="1"/>
  <c r="K673" i="1"/>
  <c r="L673" i="1"/>
  <c r="J673" i="1"/>
  <c r="P673" i="1" l="1"/>
  <c r="I674" i="1" s="1"/>
  <c r="K674" i="1" s="1"/>
  <c r="Y292" i="1"/>
  <c r="Z292" i="1"/>
  <c r="AB292" i="1"/>
  <c r="AA292" i="1"/>
  <c r="X292" i="1"/>
  <c r="W292" i="1"/>
  <c r="L674" i="1" l="1"/>
  <c r="N674" i="1"/>
  <c r="M674" i="1"/>
  <c r="O674" i="1"/>
  <c r="J674" i="1"/>
  <c r="AC292" i="1"/>
  <c r="V293" i="1" s="1"/>
  <c r="P674" i="1" l="1"/>
  <c r="I675" i="1" s="1"/>
  <c r="N675" i="1" s="1"/>
  <c r="O675" i="1"/>
  <c r="Y293" i="1"/>
  <c r="AA293" i="1"/>
  <c r="W293" i="1"/>
  <c r="AB293" i="1"/>
  <c r="Z293" i="1"/>
  <c r="X293" i="1"/>
  <c r="J675" i="1" l="1"/>
  <c r="K675" i="1"/>
  <c r="M675" i="1"/>
  <c r="L675" i="1"/>
  <c r="AC293" i="1"/>
  <c r="V294" i="1" s="1"/>
  <c r="P675" i="1" l="1"/>
  <c r="I676" i="1" s="1"/>
  <c r="K676" i="1" s="1"/>
  <c r="O676" i="1"/>
  <c r="N676" i="1"/>
  <c r="M676" i="1"/>
  <c r="Y294" i="1"/>
  <c r="AA294" i="1"/>
  <c r="AB294" i="1"/>
  <c r="X294" i="1"/>
  <c r="Z294" i="1"/>
  <c r="W294" i="1"/>
  <c r="J676" i="1" l="1"/>
  <c r="L676" i="1"/>
  <c r="AC294" i="1"/>
  <c r="V295" i="1" s="1"/>
  <c r="P676" i="1" l="1"/>
  <c r="I677" i="1" s="1"/>
  <c r="L677" i="1" s="1"/>
  <c r="M677" i="1"/>
  <c r="J677" i="1"/>
  <c r="K677" i="1"/>
  <c r="O677" i="1"/>
  <c r="N677" i="1"/>
  <c r="Y295" i="1"/>
  <c r="AA295" i="1"/>
  <c r="Z295" i="1"/>
  <c r="X295" i="1"/>
  <c r="W295" i="1"/>
  <c r="AB295" i="1"/>
  <c r="P677" i="1" l="1"/>
  <c r="I678" i="1" s="1"/>
  <c r="L678" i="1" s="1"/>
  <c r="O678" i="1"/>
  <c r="AC295" i="1"/>
  <c r="V296" i="1" s="1"/>
  <c r="K678" i="1" l="1"/>
  <c r="J678" i="1"/>
  <c r="N678" i="1"/>
  <c r="M678" i="1"/>
  <c r="Y296" i="1"/>
  <c r="AA296" i="1"/>
  <c r="Z296" i="1"/>
  <c r="X296" i="1"/>
  <c r="AB296" i="1"/>
  <c r="W296" i="1"/>
  <c r="P678" i="1" l="1"/>
  <c r="I679" i="1" s="1"/>
  <c r="K679" i="1" s="1"/>
  <c r="O679" i="1"/>
  <c r="J679" i="1"/>
  <c r="AC296" i="1"/>
  <c r="V297" i="1" s="1"/>
  <c r="M679" i="1" l="1"/>
  <c r="L679" i="1"/>
  <c r="N679" i="1"/>
  <c r="Y297" i="1"/>
  <c r="AA297" i="1"/>
  <c r="X297" i="1"/>
  <c r="AB297" i="1"/>
  <c r="Z297" i="1"/>
  <c r="W297" i="1"/>
  <c r="P679" i="1" l="1"/>
  <c r="I680" i="1" s="1"/>
  <c r="K680" i="1" s="1"/>
  <c r="AC297" i="1"/>
  <c r="V298" i="1" s="1"/>
  <c r="J680" i="1" l="1"/>
  <c r="O680" i="1"/>
  <c r="N680" i="1"/>
  <c r="M680" i="1"/>
  <c r="L680" i="1"/>
  <c r="P680" i="1" s="1"/>
  <c r="I681" i="1" s="1"/>
  <c r="L681" i="1" l="1"/>
  <c r="O681" i="1"/>
  <c r="K681" i="1"/>
  <c r="N681" i="1"/>
  <c r="M681" i="1"/>
  <c r="J681" i="1"/>
  <c r="Y298" i="1"/>
  <c r="W298" i="1"/>
  <c r="X298" i="1"/>
  <c r="AB298" i="1"/>
  <c r="Z298" i="1"/>
  <c r="AA298" i="1"/>
  <c r="P681" i="1" l="1"/>
  <c r="I682" i="1" s="1"/>
  <c r="J682" i="1" s="1"/>
  <c r="L682" i="1"/>
  <c r="N682" i="1"/>
  <c r="M682" i="1"/>
  <c r="O682" i="1"/>
  <c r="AC298" i="1"/>
  <c r="V299" i="1" s="1"/>
  <c r="K682" i="1" l="1"/>
  <c r="P682" i="1"/>
  <c r="I683" i="1" s="1"/>
  <c r="M683" i="1" s="1"/>
  <c r="O683" i="1"/>
  <c r="L683" i="1"/>
  <c r="Y299" i="1"/>
  <c r="AA299" i="1"/>
  <c r="AB299" i="1"/>
  <c r="Z299" i="1"/>
  <c r="W299" i="1"/>
  <c r="X299" i="1"/>
  <c r="N683" i="1" l="1"/>
  <c r="J683" i="1"/>
  <c r="K683" i="1"/>
  <c r="AC299" i="1"/>
  <c r="V300" i="1" s="1"/>
  <c r="P683" i="1" l="1"/>
  <c r="I684" i="1" s="1"/>
  <c r="M684" i="1" s="1"/>
  <c r="Y300" i="1"/>
  <c r="AB300" i="1"/>
  <c r="Z300" i="1"/>
  <c r="X300" i="1"/>
  <c r="AA300" i="1"/>
  <c r="W300" i="1"/>
  <c r="L684" i="1" l="1"/>
  <c r="O684" i="1"/>
  <c r="J684" i="1"/>
  <c r="K684" i="1"/>
  <c r="N684" i="1"/>
  <c r="AC300" i="1"/>
  <c r="V301" i="1" s="1"/>
  <c r="P684" i="1" l="1"/>
  <c r="I685" i="1" s="1"/>
  <c r="K685" i="1" s="1"/>
  <c r="M685" i="1"/>
  <c r="O685" i="1"/>
  <c r="J685" i="1" l="1"/>
  <c r="L685" i="1"/>
  <c r="N685" i="1"/>
  <c r="P685" i="1" s="1"/>
  <c r="I686" i="1" s="1"/>
  <c r="Y301" i="1"/>
  <c r="X301" i="1"/>
  <c r="Z301" i="1"/>
  <c r="AB301" i="1"/>
  <c r="W301" i="1"/>
  <c r="AA301" i="1"/>
  <c r="N686" i="1" l="1"/>
  <c r="M686" i="1"/>
  <c r="O686" i="1"/>
  <c r="J686" i="1"/>
  <c r="L686" i="1"/>
  <c r="K686" i="1"/>
  <c r="AC301" i="1"/>
  <c r="V302" i="1" s="1"/>
  <c r="P686" i="1" l="1"/>
  <c r="I687" i="1" s="1"/>
  <c r="J687" i="1" s="1"/>
  <c r="O687" i="1"/>
  <c r="L687" i="1" l="1"/>
  <c r="K687" i="1"/>
  <c r="M687" i="1"/>
  <c r="N687" i="1"/>
  <c r="Y302" i="1"/>
  <c r="AA302" i="1"/>
  <c r="AB302" i="1"/>
  <c r="Z302" i="1"/>
  <c r="X302" i="1"/>
  <c r="W302" i="1"/>
  <c r="P687" i="1" l="1"/>
  <c r="I688" i="1" s="1"/>
  <c r="M688" i="1" s="1"/>
  <c r="J688" i="1"/>
  <c r="K688" i="1"/>
  <c r="N688" i="1"/>
  <c r="O688" i="1"/>
  <c r="L688" i="1"/>
  <c r="AC302" i="1"/>
  <c r="V303" i="1" s="1"/>
  <c r="P688" i="1" l="1"/>
  <c r="I689" i="1" s="1"/>
  <c r="K689" i="1" s="1"/>
  <c r="Y303" i="1"/>
  <c r="AB303" i="1"/>
  <c r="Z303" i="1"/>
  <c r="X303" i="1"/>
  <c r="W303" i="1"/>
  <c r="AA303" i="1"/>
  <c r="O689" i="1" l="1"/>
  <c r="N689" i="1"/>
  <c r="J689" i="1"/>
  <c r="L689" i="1"/>
  <c r="M689" i="1"/>
  <c r="AC303" i="1"/>
  <c r="V304" i="1" s="1"/>
  <c r="P689" i="1" l="1"/>
  <c r="I690" i="1" s="1"/>
  <c r="J690" i="1"/>
  <c r="O690" i="1"/>
  <c r="M690" i="1"/>
  <c r="N690" i="1"/>
  <c r="L690" i="1"/>
  <c r="K690" i="1"/>
  <c r="P690" i="1" s="1"/>
  <c r="I691" i="1" s="1"/>
  <c r="M691" i="1" s="1"/>
  <c r="K691" i="1" l="1"/>
  <c r="N691" i="1"/>
  <c r="L691" i="1"/>
  <c r="O691" i="1"/>
  <c r="J691" i="1"/>
  <c r="Y304" i="1"/>
  <c r="AB304" i="1"/>
  <c r="X304" i="1"/>
  <c r="AA304" i="1"/>
  <c r="Z304" i="1"/>
  <c r="W304" i="1"/>
  <c r="P691" i="1" l="1"/>
  <c r="I692" i="1" s="1"/>
  <c r="L692" i="1" s="1"/>
  <c r="AC304" i="1"/>
  <c r="V305" i="1" s="1"/>
  <c r="K692" i="1" l="1"/>
  <c r="J692" i="1"/>
  <c r="M692" i="1"/>
  <c r="O692" i="1"/>
  <c r="N692" i="1"/>
  <c r="Y305" i="1"/>
  <c r="W305" i="1"/>
  <c r="AB305" i="1"/>
  <c r="Z305" i="1"/>
  <c r="AA305" i="1"/>
  <c r="X305" i="1"/>
  <c r="P692" i="1" l="1"/>
  <c r="I693" i="1" s="1"/>
  <c r="L693" i="1" s="1"/>
  <c r="N693" i="1"/>
  <c r="AC305" i="1"/>
  <c r="V306" i="1" s="1"/>
  <c r="J693" i="1" l="1"/>
  <c r="K693" i="1"/>
  <c r="O693" i="1"/>
  <c r="M693" i="1"/>
  <c r="Y306" i="1"/>
  <c r="AA306" i="1"/>
  <c r="W306" i="1"/>
  <c r="AB306" i="1"/>
  <c r="X306" i="1"/>
  <c r="Z306" i="1"/>
  <c r="P693" i="1" l="1"/>
  <c r="I694" i="1" s="1"/>
  <c r="K694" i="1" s="1"/>
  <c r="L694" i="1"/>
  <c r="M694" i="1"/>
  <c r="N694" i="1"/>
  <c r="O694" i="1"/>
  <c r="J694" i="1"/>
  <c r="AC306" i="1"/>
  <c r="V307" i="1" s="1"/>
  <c r="P694" i="1" l="1"/>
  <c r="I695" i="1" s="1"/>
  <c r="L695" i="1" s="1"/>
  <c r="M695" i="1"/>
  <c r="O695" i="1" l="1"/>
  <c r="K695" i="1"/>
  <c r="J695" i="1"/>
  <c r="N695" i="1"/>
  <c r="Y307" i="1"/>
  <c r="X307" i="1"/>
  <c r="W307" i="1"/>
  <c r="AB307" i="1"/>
  <c r="AA307" i="1"/>
  <c r="Z307" i="1"/>
  <c r="P695" i="1" l="1"/>
  <c r="I696" i="1" s="1"/>
  <c r="K696" i="1" s="1"/>
  <c r="L696" i="1"/>
  <c r="N696" i="1"/>
  <c r="M696" i="1"/>
  <c r="O696" i="1"/>
  <c r="J696" i="1"/>
  <c r="AC307" i="1"/>
  <c r="V308" i="1" s="1"/>
  <c r="P696" i="1" l="1"/>
  <c r="I697" i="1" s="1"/>
  <c r="M697" i="1" s="1"/>
  <c r="J697" i="1" l="1"/>
  <c r="O697" i="1"/>
  <c r="L697" i="1"/>
  <c r="N697" i="1"/>
  <c r="K697" i="1"/>
  <c r="Y308" i="1"/>
  <c r="X308" i="1"/>
  <c r="AA308" i="1"/>
  <c r="AB308" i="1"/>
  <c r="W308" i="1"/>
  <c r="Z308" i="1"/>
  <c r="P697" i="1" l="1"/>
  <c r="I698" i="1" s="1"/>
  <c r="M698" i="1" s="1"/>
  <c r="O698" i="1"/>
  <c r="L698" i="1"/>
  <c r="AC308" i="1"/>
  <c r="V309" i="1" s="1"/>
  <c r="N698" i="1" l="1"/>
  <c r="J698" i="1"/>
  <c r="K698" i="1"/>
  <c r="P698" i="1" l="1"/>
  <c r="I699" i="1" s="1"/>
  <c r="M699" i="1" s="1"/>
  <c r="K699" i="1"/>
  <c r="L699" i="1"/>
  <c r="Y309" i="1"/>
  <c r="AB309" i="1"/>
  <c r="Z309" i="1"/>
  <c r="W309" i="1"/>
  <c r="X309" i="1"/>
  <c r="AA309" i="1"/>
  <c r="O699" i="1" l="1"/>
  <c r="N699" i="1"/>
  <c r="J699" i="1"/>
  <c r="P699" i="1" s="1"/>
  <c r="I700" i="1" s="1"/>
  <c r="L700" i="1" s="1"/>
  <c r="AC309" i="1"/>
  <c r="V310" i="1" s="1"/>
  <c r="M700" i="1" l="1"/>
  <c r="O700" i="1"/>
  <c r="K700" i="1"/>
  <c r="N700" i="1"/>
  <c r="J700" i="1"/>
  <c r="Y310" i="1"/>
  <c r="AB310" i="1"/>
  <c r="W310" i="1"/>
  <c r="X310" i="1"/>
  <c r="Z310" i="1"/>
  <c r="AA310" i="1"/>
  <c r="P700" i="1" l="1"/>
  <c r="I701" i="1" s="1"/>
  <c r="L701" i="1" s="1"/>
  <c r="AC310" i="1"/>
  <c r="V311" i="1" s="1"/>
  <c r="N701" i="1" l="1"/>
  <c r="M701" i="1"/>
  <c r="O701" i="1"/>
  <c r="K701" i="1"/>
  <c r="J701" i="1"/>
  <c r="P701" i="1" l="1"/>
  <c r="I702" i="1" s="1"/>
  <c r="K702" i="1" s="1"/>
  <c r="N702" i="1"/>
  <c r="Y311" i="1"/>
  <c r="AA311" i="1"/>
  <c r="AB311" i="1"/>
  <c r="W311" i="1"/>
  <c r="Z311" i="1"/>
  <c r="X311" i="1"/>
  <c r="M702" i="1" l="1"/>
  <c r="L702" i="1"/>
  <c r="O702" i="1"/>
  <c r="J702" i="1"/>
  <c r="AC311" i="1"/>
  <c r="V312" i="1" s="1"/>
  <c r="P702" i="1" l="1"/>
  <c r="I703" i="1" s="1"/>
  <c r="L703" i="1" s="1"/>
  <c r="O703" i="1" l="1"/>
  <c r="J703" i="1"/>
  <c r="K703" i="1"/>
  <c r="M703" i="1"/>
  <c r="N703" i="1"/>
  <c r="Y312" i="1"/>
  <c r="X312" i="1"/>
  <c r="W312" i="1"/>
  <c r="AB312" i="1"/>
  <c r="AA312" i="1"/>
  <c r="Z312" i="1"/>
  <c r="P703" i="1" l="1"/>
  <c r="I704" i="1" s="1"/>
  <c r="K704" i="1" s="1"/>
  <c r="L704" i="1"/>
  <c r="O704" i="1"/>
  <c r="M704" i="1"/>
  <c r="J704" i="1"/>
  <c r="N704" i="1"/>
  <c r="AC312" i="1"/>
  <c r="V313" i="1" s="1"/>
  <c r="P704" i="1" l="1"/>
  <c r="I705" i="1" s="1"/>
  <c r="J705" i="1" s="1"/>
  <c r="O705" i="1"/>
  <c r="M705" i="1"/>
  <c r="AA313" i="1"/>
  <c r="K705" i="1" l="1"/>
  <c r="N705" i="1"/>
  <c r="L705" i="1"/>
  <c r="P705" i="1" s="1"/>
  <c r="I706" i="1" s="1"/>
  <c r="Z313" i="1"/>
  <c r="Y313" i="1"/>
  <c r="X313" i="1"/>
  <c r="AB313" i="1"/>
  <c r="W313" i="1"/>
  <c r="L706" i="1" l="1"/>
  <c r="N706" i="1"/>
  <c r="K706" i="1"/>
  <c r="J706" i="1"/>
  <c r="O706" i="1"/>
  <c r="M706" i="1"/>
  <c r="AC313" i="1"/>
  <c r="V314" i="1" s="1"/>
  <c r="P706" i="1" l="1"/>
  <c r="I707" i="1" s="1"/>
  <c r="L707" i="1" s="1"/>
  <c r="O707" i="1"/>
  <c r="J707" i="1"/>
  <c r="N707" i="1"/>
  <c r="M707" i="1"/>
  <c r="Y314" i="1"/>
  <c r="AA314" i="1"/>
  <c r="Z314" i="1"/>
  <c r="W314" i="1"/>
  <c r="X314" i="1"/>
  <c r="AB314" i="1"/>
  <c r="K707" i="1" l="1"/>
  <c r="P707" i="1" s="1"/>
  <c r="I708" i="1" s="1"/>
  <c r="AC314" i="1"/>
  <c r="V315" i="1" s="1"/>
  <c r="N708" i="1" l="1"/>
  <c r="M708" i="1"/>
  <c r="K708" i="1"/>
  <c r="J708" i="1"/>
  <c r="O708" i="1"/>
  <c r="L708" i="1"/>
  <c r="Y315" i="1"/>
  <c r="AA315" i="1"/>
  <c r="AB315" i="1"/>
  <c r="W315" i="1"/>
  <c r="X315" i="1"/>
  <c r="Z315" i="1"/>
  <c r="P708" i="1" l="1"/>
  <c r="I709" i="1" s="1"/>
  <c r="L709" i="1"/>
  <c r="J709" i="1"/>
  <c r="N709" i="1"/>
  <c r="M709" i="1"/>
  <c r="O709" i="1"/>
  <c r="K709" i="1"/>
  <c r="AC315" i="1"/>
  <c r="V316" i="1" s="1"/>
  <c r="P709" i="1" l="1"/>
  <c r="I710" i="1" s="1"/>
  <c r="M710" i="1" s="1"/>
  <c r="N710" i="1"/>
  <c r="L710" i="1"/>
  <c r="O710" i="1"/>
  <c r="J710" i="1"/>
  <c r="K710" i="1"/>
  <c r="P710" i="1" l="1"/>
  <c r="I711" i="1" s="1"/>
  <c r="K711" i="1" s="1"/>
  <c r="O711" i="1"/>
  <c r="Y316" i="1"/>
  <c r="AA316" i="1"/>
  <c r="AB316" i="1"/>
  <c r="X316" i="1"/>
  <c r="W316" i="1"/>
  <c r="Z316" i="1"/>
  <c r="M711" i="1" l="1"/>
  <c r="L711" i="1"/>
  <c r="N711" i="1"/>
  <c r="J711" i="1"/>
  <c r="AC316" i="1"/>
  <c r="V317" i="1" s="1"/>
  <c r="P711" i="1" l="1"/>
  <c r="I712" i="1" s="1"/>
  <c r="M712" i="1" s="1"/>
  <c r="Y317" i="1"/>
  <c r="W317" i="1"/>
  <c r="AB317" i="1"/>
  <c r="X317" i="1"/>
  <c r="Z317" i="1"/>
  <c r="AA317" i="1"/>
  <c r="K712" i="1" l="1"/>
  <c r="O712" i="1"/>
  <c r="N712" i="1"/>
  <c r="L712" i="1"/>
  <c r="J712" i="1"/>
  <c r="AC317" i="1"/>
  <c r="V318" i="1" s="1"/>
  <c r="P712" i="1" l="1"/>
  <c r="I713" i="1" s="1"/>
  <c r="J713" i="1" s="1"/>
  <c r="N713" i="1"/>
  <c r="M713" i="1"/>
  <c r="Y318" i="1"/>
  <c r="AA318" i="1"/>
  <c r="X318" i="1"/>
  <c r="Z318" i="1"/>
  <c r="W318" i="1"/>
  <c r="AB318" i="1"/>
  <c r="O713" i="1" l="1"/>
  <c r="K713" i="1"/>
  <c r="L713" i="1"/>
  <c r="AC318" i="1"/>
  <c r="V319" i="1" s="1"/>
  <c r="P713" i="1" l="1"/>
  <c r="I714" i="1" s="1"/>
  <c r="M714" i="1"/>
  <c r="J714" i="1"/>
  <c r="O714" i="1"/>
  <c r="L714" i="1"/>
  <c r="N714" i="1"/>
  <c r="K714" i="1"/>
  <c r="P714" i="1" l="1"/>
  <c r="I715" i="1" s="1"/>
  <c r="M715" i="1" s="1"/>
  <c r="Y319" i="1"/>
  <c r="W319" i="1"/>
  <c r="Z319" i="1"/>
  <c r="X319" i="1"/>
  <c r="AB319" i="1"/>
  <c r="AA319" i="1"/>
  <c r="J715" i="1" l="1"/>
  <c r="L715" i="1"/>
  <c r="N715" i="1"/>
  <c r="O715" i="1"/>
  <c r="K715" i="1"/>
  <c r="AC319" i="1"/>
  <c r="V320" i="1" s="1"/>
  <c r="P715" i="1" l="1"/>
  <c r="I716" i="1" s="1"/>
  <c r="M716" i="1" s="1"/>
  <c r="K716" i="1"/>
  <c r="L716" i="1"/>
  <c r="J716" i="1"/>
  <c r="N716" i="1"/>
  <c r="O716" i="1"/>
  <c r="P716" i="1" s="1"/>
  <c r="I717" i="1" s="1"/>
  <c r="M717" i="1" s="1"/>
  <c r="O717" i="1" l="1"/>
  <c r="J717" i="1"/>
  <c r="K717" i="1"/>
  <c r="L717" i="1"/>
  <c r="N717" i="1"/>
  <c r="Y320" i="1"/>
  <c r="AA320" i="1"/>
  <c r="X320" i="1"/>
  <c r="W320" i="1"/>
  <c r="AB320" i="1"/>
  <c r="Z320" i="1"/>
  <c r="P717" i="1" l="1"/>
  <c r="I718" i="1" s="1"/>
  <c r="M718" i="1" s="1"/>
  <c r="AC320" i="1"/>
  <c r="V321" i="1" s="1"/>
  <c r="J718" i="1" l="1"/>
  <c r="L718" i="1"/>
  <c r="K718" i="1"/>
  <c r="O718" i="1"/>
  <c r="N718" i="1"/>
  <c r="Y321" i="1"/>
  <c r="X321" i="1"/>
  <c r="AB321" i="1"/>
  <c r="Z321" i="1"/>
  <c r="W321" i="1"/>
  <c r="AA321" i="1"/>
  <c r="P718" i="1" l="1"/>
  <c r="I719" i="1" s="1"/>
  <c r="O719" i="1" s="1"/>
  <c r="M719" i="1"/>
  <c r="N719" i="1"/>
  <c r="AC321" i="1"/>
  <c r="J719" i="1" l="1"/>
  <c r="K719" i="1"/>
  <c r="L719" i="1"/>
  <c r="V322" i="1"/>
  <c r="AB322" i="1" s="1"/>
  <c r="P719" i="1" l="1"/>
  <c r="I720" i="1" s="1"/>
  <c r="N720" i="1" s="1"/>
  <c r="M720" i="1"/>
  <c r="O720" i="1"/>
  <c r="K720" i="1"/>
  <c r="J720" i="1"/>
  <c r="L720" i="1"/>
  <c r="X322" i="1"/>
  <c r="Y322" i="1"/>
  <c r="W322" i="1"/>
  <c r="AA322" i="1"/>
  <c r="Z322" i="1"/>
  <c r="P720" i="1" l="1"/>
  <c r="I721" i="1" s="1"/>
  <c r="O721" i="1" s="1"/>
  <c r="K721" i="1"/>
  <c r="M721" i="1"/>
  <c r="J721" i="1"/>
  <c r="L721" i="1"/>
  <c r="N721" i="1"/>
  <c r="AC322" i="1"/>
  <c r="V323" i="1" s="1"/>
  <c r="X323" i="1" s="1"/>
  <c r="P721" i="1" l="1"/>
  <c r="I722" i="1" s="1"/>
  <c r="K722" i="1" s="1"/>
  <c r="Z323" i="1"/>
  <c r="AA323" i="1"/>
  <c r="Y323" i="1"/>
  <c r="AB323" i="1"/>
  <c r="W323" i="1"/>
  <c r="N722" i="1" l="1"/>
  <c r="M722" i="1"/>
  <c r="O722" i="1"/>
  <c r="L722" i="1"/>
  <c r="J722" i="1"/>
  <c r="AC323" i="1"/>
  <c r="V324" i="1" s="1"/>
  <c r="AA324" i="1" s="1"/>
  <c r="P722" i="1" l="1"/>
  <c r="I723" i="1" s="1"/>
  <c r="N723" i="1" s="1"/>
  <c r="M723" i="1"/>
  <c r="K723" i="1"/>
  <c r="L723" i="1"/>
  <c r="Y324" i="1"/>
  <c r="Z324" i="1"/>
  <c r="AB324" i="1"/>
  <c r="W324" i="1"/>
  <c r="X324" i="1"/>
  <c r="O723" i="1" l="1"/>
  <c r="J723" i="1"/>
  <c r="AC324" i="1"/>
  <c r="V325" i="1" s="1"/>
  <c r="P723" i="1" l="1"/>
  <c r="I724" i="1" s="1"/>
  <c r="M724" i="1" s="1"/>
  <c r="Y325" i="1"/>
  <c r="W325" i="1"/>
  <c r="Z325" i="1"/>
  <c r="AB325" i="1"/>
  <c r="X325" i="1"/>
  <c r="AA325" i="1"/>
  <c r="L724" i="1" l="1"/>
  <c r="O724" i="1"/>
  <c r="N724" i="1"/>
  <c r="J724" i="1"/>
  <c r="K724" i="1"/>
  <c r="AC325" i="1"/>
  <c r="V326" i="1" s="1"/>
  <c r="P724" i="1" l="1"/>
  <c r="I725" i="1" s="1"/>
  <c r="N725" i="1" s="1"/>
  <c r="Y326" i="1"/>
  <c r="Z326" i="1"/>
  <c r="AB326" i="1"/>
  <c r="AA326" i="1"/>
  <c r="X326" i="1"/>
  <c r="W326" i="1"/>
  <c r="O725" i="1" l="1"/>
  <c r="L725" i="1"/>
  <c r="M725" i="1"/>
  <c r="K725" i="1"/>
  <c r="J725" i="1"/>
  <c r="AC326" i="1"/>
  <c r="V327" i="1" s="1"/>
  <c r="P725" i="1" l="1"/>
  <c r="I726" i="1" s="1"/>
  <c r="K726" i="1" s="1"/>
  <c r="O726" i="1"/>
  <c r="J726" i="1"/>
  <c r="L726" i="1"/>
  <c r="N726" i="1"/>
  <c r="M726" i="1"/>
  <c r="Y327" i="1"/>
  <c r="X327" i="1"/>
  <c r="AB327" i="1"/>
  <c r="Z327" i="1"/>
  <c r="W327" i="1"/>
  <c r="AA327" i="1"/>
  <c r="P726" i="1" l="1"/>
  <c r="I727" i="1" s="1"/>
  <c r="N727" i="1" s="1"/>
  <c r="M727" i="1"/>
  <c r="O727" i="1"/>
  <c r="K727" i="1"/>
  <c r="L727" i="1"/>
  <c r="AC327" i="1"/>
  <c r="V328" i="1" s="1"/>
  <c r="J727" i="1" l="1"/>
  <c r="P727" i="1"/>
  <c r="I728" i="1" s="1"/>
  <c r="M728" i="1" s="1"/>
  <c r="J728" i="1" l="1"/>
  <c r="L728" i="1"/>
  <c r="K728" i="1"/>
  <c r="O728" i="1"/>
  <c r="N728" i="1"/>
  <c r="Y328" i="1"/>
  <c r="W328" i="1"/>
  <c r="AA328" i="1"/>
  <c r="AB328" i="1"/>
  <c r="X328" i="1"/>
  <c r="Z328" i="1"/>
  <c r="P728" i="1" l="1"/>
  <c r="I729" i="1" s="1"/>
  <c r="O729" i="1" s="1"/>
  <c r="M729" i="1"/>
  <c r="AC328" i="1"/>
  <c r="V329" i="1" s="1"/>
  <c r="N729" i="1" l="1"/>
  <c r="J729" i="1"/>
  <c r="L729" i="1"/>
  <c r="K729" i="1"/>
  <c r="Y329" i="1"/>
  <c r="W329" i="1"/>
  <c r="Z329" i="1"/>
  <c r="AB329" i="1"/>
  <c r="X329" i="1"/>
  <c r="AA329" i="1"/>
  <c r="P729" i="1" l="1"/>
  <c r="I730" i="1" s="1"/>
  <c r="L730" i="1" s="1"/>
  <c r="M730" i="1"/>
  <c r="N730" i="1"/>
  <c r="AC329" i="1"/>
  <c r="V330" i="1" s="1"/>
  <c r="J730" i="1" l="1"/>
  <c r="K730" i="1"/>
  <c r="O730" i="1"/>
  <c r="P730" i="1" s="1"/>
  <c r="I731" i="1" s="1"/>
  <c r="Y330" i="1"/>
  <c r="W330" i="1"/>
  <c r="AB330" i="1"/>
  <c r="Z330" i="1"/>
  <c r="AA330" i="1"/>
  <c r="X330" i="1"/>
  <c r="J731" i="1" l="1"/>
  <c r="O731" i="1"/>
  <c r="L731" i="1"/>
  <c r="N731" i="1"/>
  <c r="M731" i="1"/>
  <c r="K731" i="1"/>
  <c r="AC330" i="1"/>
  <c r="V331" i="1" s="1"/>
  <c r="P731" i="1" l="1"/>
  <c r="I732" i="1" s="1"/>
  <c r="N732" i="1" s="1"/>
  <c r="L732" i="1"/>
  <c r="O732" i="1" l="1"/>
  <c r="M732" i="1"/>
  <c r="K732" i="1"/>
  <c r="J732" i="1"/>
  <c r="Y331" i="1"/>
  <c r="AA331" i="1"/>
  <c r="X331" i="1"/>
  <c r="W331" i="1"/>
  <c r="Z331" i="1"/>
  <c r="AB331" i="1"/>
  <c r="P732" i="1" l="1"/>
  <c r="I733" i="1" s="1"/>
  <c r="M733" i="1" s="1"/>
  <c r="AC331" i="1"/>
  <c r="V332" i="1" s="1"/>
  <c r="O733" i="1" l="1"/>
  <c r="J733" i="1"/>
  <c r="K733" i="1"/>
  <c r="N733" i="1"/>
  <c r="L733" i="1"/>
  <c r="Y332" i="1"/>
  <c r="AA332" i="1"/>
  <c r="Z332" i="1"/>
  <c r="W332" i="1"/>
  <c r="AB332" i="1"/>
  <c r="X332" i="1"/>
  <c r="P733" i="1" l="1"/>
  <c r="I734" i="1" s="1"/>
  <c r="O734" i="1" s="1"/>
  <c r="M734" i="1"/>
  <c r="N734" i="1"/>
  <c r="L734" i="1"/>
  <c r="AC332" i="1"/>
  <c r="V333" i="1" s="1"/>
  <c r="J734" i="1" l="1"/>
  <c r="K734" i="1"/>
  <c r="P734" i="1"/>
  <c r="I735" i="1" s="1"/>
  <c r="J735" i="1" s="1"/>
  <c r="N735" i="1"/>
  <c r="O735" i="1"/>
  <c r="L735" i="1"/>
  <c r="M735" i="1"/>
  <c r="K735" i="1" l="1"/>
  <c r="P735" i="1"/>
  <c r="I736" i="1" s="1"/>
  <c r="O736" i="1" s="1"/>
  <c r="M736" i="1"/>
  <c r="J736" i="1"/>
  <c r="K736" i="1"/>
  <c r="N736" i="1"/>
  <c r="Y333" i="1"/>
  <c r="AA333" i="1"/>
  <c r="Z333" i="1"/>
  <c r="X333" i="1"/>
  <c r="W333" i="1"/>
  <c r="AB333" i="1"/>
  <c r="L736" i="1" l="1"/>
  <c r="P736" i="1"/>
  <c r="I737" i="1" s="1"/>
  <c r="N737" i="1" s="1"/>
  <c r="M737" i="1"/>
  <c r="AC333" i="1"/>
  <c r="V334" i="1" s="1"/>
  <c r="J737" i="1" l="1"/>
  <c r="K737" i="1"/>
  <c r="O737" i="1"/>
  <c r="L737" i="1"/>
  <c r="Y334" i="1"/>
  <c r="W334" i="1"/>
  <c r="AA334" i="1"/>
  <c r="Z334" i="1"/>
  <c r="X334" i="1"/>
  <c r="AB334" i="1"/>
  <c r="P737" i="1" l="1"/>
  <c r="I738" i="1" s="1"/>
  <c r="AC334" i="1"/>
  <c r="V335" i="1" s="1"/>
  <c r="L738" i="1" l="1"/>
  <c r="O738" i="1"/>
  <c r="K738" i="1"/>
  <c r="J738" i="1"/>
  <c r="N738" i="1"/>
  <c r="M738" i="1"/>
  <c r="Y335" i="1"/>
  <c r="Z335" i="1"/>
  <c r="AB335" i="1"/>
  <c r="W335" i="1"/>
  <c r="X335" i="1"/>
  <c r="AA335" i="1"/>
  <c r="P738" i="1" l="1"/>
  <c r="I739" i="1" s="1"/>
  <c r="J739" i="1"/>
  <c r="K739" i="1"/>
  <c r="M739" i="1"/>
  <c r="L739" i="1"/>
  <c r="O739" i="1"/>
  <c r="N739" i="1"/>
  <c r="AC335" i="1"/>
  <c r="V336" i="1" s="1"/>
  <c r="P739" i="1" l="1"/>
  <c r="I740" i="1" s="1"/>
  <c r="K740" i="1" s="1"/>
  <c r="N740" i="1"/>
  <c r="L740" i="1"/>
  <c r="M740" i="1"/>
  <c r="J740" i="1" l="1"/>
  <c r="O740" i="1"/>
  <c r="P740" i="1"/>
  <c r="I741" i="1" s="1"/>
  <c r="J741" i="1" s="1"/>
  <c r="L741" i="1"/>
  <c r="Y336" i="1"/>
  <c r="Z336" i="1"/>
  <c r="W336" i="1"/>
  <c r="AB336" i="1"/>
  <c r="X336" i="1"/>
  <c r="AA336" i="1"/>
  <c r="K741" i="1" l="1"/>
  <c r="N741" i="1"/>
  <c r="O741" i="1"/>
  <c r="M741" i="1"/>
  <c r="P741" i="1"/>
  <c r="I742" i="1" s="1"/>
  <c r="K742" i="1" s="1"/>
  <c r="M742" i="1"/>
  <c r="O742" i="1"/>
  <c r="L742" i="1"/>
  <c r="AC336" i="1"/>
  <c r="V337" i="1" s="1"/>
  <c r="J742" i="1" l="1"/>
  <c r="N742" i="1"/>
  <c r="P742" i="1"/>
  <c r="I743" i="1" s="1"/>
  <c r="K743" i="1" s="1"/>
  <c r="O743" i="1"/>
  <c r="J743" i="1"/>
  <c r="M743" i="1"/>
  <c r="N743" i="1"/>
  <c r="L743" i="1"/>
  <c r="Y337" i="1"/>
  <c r="W337" i="1"/>
  <c r="Z337" i="1"/>
  <c r="X337" i="1"/>
  <c r="AB337" i="1"/>
  <c r="AA337" i="1"/>
  <c r="P743" i="1" l="1"/>
  <c r="I744" i="1" s="1"/>
  <c r="K744" i="1" s="1"/>
  <c r="AC337" i="1"/>
  <c r="V338" i="1" s="1"/>
  <c r="O744" i="1" l="1"/>
  <c r="M744" i="1"/>
  <c r="L744" i="1"/>
  <c r="N744" i="1"/>
  <c r="J744" i="1"/>
  <c r="P744" i="1" l="1"/>
  <c r="I745" i="1" s="1"/>
  <c r="N745" i="1" s="1"/>
  <c r="O745" i="1"/>
  <c r="Y338" i="1"/>
  <c r="Z338" i="1"/>
  <c r="X338" i="1"/>
  <c r="AB338" i="1"/>
  <c r="AA338" i="1"/>
  <c r="W338" i="1"/>
  <c r="J745" i="1" l="1"/>
  <c r="M745" i="1"/>
  <c r="L745" i="1"/>
  <c r="K745" i="1"/>
  <c r="AC338" i="1"/>
  <c r="V339" i="1" s="1"/>
  <c r="P745" i="1" l="1"/>
  <c r="I746" i="1" s="1"/>
  <c r="L746" i="1" s="1"/>
  <c r="Y339" i="1"/>
  <c r="AB339" i="1"/>
  <c r="X339" i="1"/>
  <c r="Z339" i="1"/>
  <c r="AA339" i="1"/>
  <c r="W339" i="1"/>
  <c r="M746" i="1" l="1"/>
  <c r="N746" i="1"/>
  <c r="J746" i="1"/>
  <c r="O746" i="1"/>
  <c r="K746" i="1"/>
  <c r="AC339" i="1"/>
  <c r="V340" i="1" s="1"/>
  <c r="P746" i="1" l="1"/>
  <c r="I747" i="1" s="1"/>
  <c r="M747" i="1" s="1"/>
  <c r="Y340" i="1"/>
  <c r="AA340" i="1"/>
  <c r="Z340" i="1"/>
  <c r="AB340" i="1"/>
  <c r="X340" i="1"/>
  <c r="W340" i="1"/>
  <c r="K747" i="1" l="1"/>
  <c r="N747" i="1"/>
  <c r="J747" i="1"/>
  <c r="L747" i="1"/>
  <c r="O747" i="1"/>
  <c r="AC340" i="1"/>
  <c r="V341" i="1" s="1"/>
  <c r="P747" i="1" l="1"/>
  <c r="I748" i="1" s="1"/>
  <c r="M748" i="1" s="1"/>
  <c r="O748" i="1"/>
  <c r="N748" i="1"/>
  <c r="K748" i="1" l="1"/>
  <c r="J748" i="1"/>
  <c r="L748" i="1"/>
  <c r="Y341" i="1"/>
  <c r="X341" i="1"/>
  <c r="Z341" i="1"/>
  <c r="AB341" i="1"/>
  <c r="AA341" i="1"/>
  <c r="W341" i="1"/>
  <c r="P748" i="1" l="1"/>
  <c r="I749" i="1" s="1"/>
  <c r="M749" i="1" s="1"/>
  <c r="AC341" i="1"/>
  <c r="V342" i="1" s="1"/>
  <c r="N749" i="1" l="1"/>
  <c r="J749" i="1"/>
  <c r="O749" i="1"/>
  <c r="K749" i="1"/>
  <c r="L749" i="1"/>
  <c r="Y342" i="1"/>
  <c r="W342" i="1"/>
  <c r="AB342" i="1"/>
  <c r="X342" i="1"/>
  <c r="Z342" i="1"/>
  <c r="AA342" i="1"/>
  <c r="P749" i="1" l="1"/>
  <c r="I750" i="1" s="1"/>
  <c r="L750" i="1"/>
  <c r="O750" i="1"/>
  <c r="N750" i="1"/>
  <c r="M750" i="1"/>
  <c r="J750" i="1"/>
  <c r="K750" i="1"/>
  <c r="AC342" i="1"/>
  <c r="V343" i="1" s="1"/>
  <c r="P750" i="1" l="1"/>
  <c r="I751" i="1" s="1"/>
  <c r="J751" i="1" s="1"/>
  <c r="L751" i="1"/>
  <c r="N751" i="1"/>
  <c r="M751" i="1"/>
  <c r="K751" i="1" l="1"/>
  <c r="O751" i="1"/>
  <c r="P751" i="1" s="1"/>
  <c r="I752" i="1" s="1"/>
  <c r="Y343" i="1"/>
  <c r="AA343" i="1"/>
  <c r="AB343" i="1"/>
  <c r="X343" i="1"/>
  <c r="Z343" i="1"/>
  <c r="W343" i="1"/>
  <c r="N752" i="1" l="1"/>
  <c r="O752" i="1"/>
  <c r="J752" i="1"/>
  <c r="M752" i="1"/>
  <c r="L752" i="1"/>
  <c r="K752" i="1"/>
  <c r="AC343" i="1"/>
  <c r="V344" i="1" s="1"/>
  <c r="P752" i="1" l="1"/>
  <c r="I753" i="1" s="1"/>
  <c r="N753" i="1" s="1"/>
  <c r="J753" i="1" l="1"/>
  <c r="O753" i="1"/>
  <c r="K753" i="1"/>
  <c r="L753" i="1"/>
  <c r="M753" i="1"/>
  <c r="Y344" i="1"/>
  <c r="Z344" i="1"/>
  <c r="AA344" i="1"/>
  <c r="X344" i="1"/>
  <c r="W344" i="1"/>
  <c r="AB344" i="1"/>
  <c r="P753" i="1" l="1"/>
  <c r="I754" i="1" s="1"/>
  <c r="L754" i="1"/>
  <c r="K754" i="1"/>
  <c r="O754" i="1"/>
  <c r="J754" i="1"/>
  <c r="M754" i="1"/>
  <c r="N754" i="1"/>
  <c r="AC344" i="1"/>
  <c r="V345" i="1" s="1"/>
  <c r="P754" i="1" l="1"/>
  <c r="I755" i="1" s="1"/>
  <c r="J755" i="1"/>
  <c r="N755" i="1"/>
  <c r="K755" i="1"/>
  <c r="L755" i="1"/>
  <c r="M755" i="1"/>
  <c r="O755" i="1"/>
  <c r="Y345" i="1"/>
  <c r="X345" i="1"/>
  <c r="W345" i="1"/>
  <c r="AB345" i="1"/>
  <c r="Z345" i="1"/>
  <c r="AA345" i="1"/>
  <c r="P755" i="1" l="1"/>
  <c r="I756" i="1" s="1"/>
  <c r="L756" i="1"/>
  <c r="M756" i="1"/>
  <c r="N756" i="1"/>
  <c r="AC345" i="1"/>
  <c r="V346" i="1" s="1"/>
  <c r="J756" i="1" l="1"/>
  <c r="K756" i="1"/>
  <c r="O756" i="1"/>
  <c r="P756" i="1" l="1"/>
  <c r="I757" i="1" s="1"/>
  <c r="Y346" i="1"/>
  <c r="Z346" i="1"/>
  <c r="AB346" i="1"/>
  <c r="X346" i="1"/>
  <c r="W346" i="1"/>
  <c r="AA346" i="1"/>
  <c r="L757" i="1" l="1"/>
  <c r="O757" i="1"/>
  <c r="M757" i="1"/>
  <c r="J757" i="1"/>
  <c r="K757" i="1"/>
  <c r="N757" i="1"/>
  <c r="AC346" i="1"/>
  <c r="V347" i="1" s="1"/>
  <c r="P757" i="1" l="1"/>
  <c r="I758" i="1" s="1"/>
  <c r="Y347" i="1"/>
  <c r="W347" i="1"/>
  <c r="AB347" i="1"/>
  <c r="Z347" i="1"/>
  <c r="AA347" i="1"/>
  <c r="X347" i="1"/>
  <c r="N758" i="1" l="1"/>
  <c r="O758" i="1"/>
  <c r="L758" i="1"/>
  <c r="M758" i="1"/>
  <c r="K758" i="1"/>
  <c r="J758" i="1"/>
  <c r="AC347" i="1"/>
  <c r="V348" i="1" s="1"/>
  <c r="P758" i="1" l="1"/>
  <c r="I759" i="1" s="1"/>
  <c r="L759" i="1"/>
  <c r="K759" i="1"/>
  <c r="J759" i="1"/>
  <c r="O759" i="1"/>
  <c r="N759" i="1"/>
  <c r="M759" i="1"/>
  <c r="Y348" i="1"/>
  <c r="AB348" i="1"/>
  <c r="AA348" i="1"/>
  <c r="W348" i="1"/>
  <c r="Z348" i="1"/>
  <c r="X348" i="1"/>
  <c r="P759" i="1" l="1"/>
  <c r="I760" i="1" s="1"/>
  <c r="AC348" i="1"/>
  <c r="V349" i="1" s="1"/>
  <c r="J760" i="1" l="1"/>
  <c r="O760" i="1"/>
  <c r="K760" i="1"/>
  <c r="L760" i="1"/>
  <c r="M760" i="1"/>
  <c r="N760" i="1"/>
  <c r="Y349" i="1"/>
  <c r="AA349" i="1"/>
  <c r="AB349" i="1"/>
  <c r="W349" i="1"/>
  <c r="X349" i="1"/>
  <c r="Z349" i="1"/>
  <c r="P760" i="1" l="1"/>
  <c r="I761" i="1" s="1"/>
  <c r="AC349" i="1"/>
  <c r="V350" i="1" s="1"/>
  <c r="M761" i="1" l="1"/>
  <c r="J761" i="1"/>
  <c r="L761" i="1"/>
  <c r="K761" i="1"/>
  <c r="N761" i="1"/>
  <c r="O761" i="1"/>
  <c r="Y350" i="1"/>
  <c r="AA350" i="1"/>
  <c r="W350" i="1"/>
  <c r="Z350" i="1"/>
  <c r="AB350" i="1"/>
  <c r="X350" i="1"/>
  <c r="P761" i="1" l="1"/>
  <c r="I762" i="1" s="1"/>
  <c r="AC350" i="1"/>
  <c r="V351" i="1" s="1"/>
  <c r="K762" i="1" l="1"/>
  <c r="O762" i="1"/>
  <c r="J762" i="1"/>
  <c r="M762" i="1"/>
  <c r="L762" i="1"/>
  <c r="N762" i="1"/>
  <c r="Y351" i="1"/>
  <c r="AA351" i="1"/>
  <c r="W351" i="1"/>
  <c r="X351" i="1"/>
  <c r="Z351" i="1"/>
  <c r="AB351" i="1"/>
  <c r="P762" i="1" l="1"/>
  <c r="I763" i="1" s="1"/>
  <c r="AC351" i="1"/>
  <c r="V352" i="1" s="1"/>
  <c r="K763" i="1" l="1"/>
  <c r="O763" i="1"/>
  <c r="J763" i="1"/>
  <c r="N763" i="1"/>
  <c r="M763" i="1"/>
  <c r="L763" i="1"/>
  <c r="Y352" i="1"/>
  <c r="AA352" i="1"/>
  <c r="AB352" i="1"/>
  <c r="X352" i="1"/>
  <c r="W352" i="1"/>
  <c r="Z352" i="1"/>
  <c r="P763" i="1" l="1"/>
  <c r="I764" i="1" s="1"/>
  <c r="AC352" i="1"/>
  <c r="V353" i="1" s="1"/>
  <c r="N764" i="1" l="1"/>
  <c r="K764" i="1"/>
  <c r="J764" i="1"/>
  <c r="L764" i="1"/>
  <c r="O764" i="1"/>
  <c r="M764" i="1"/>
  <c r="P764" i="1" l="1"/>
  <c r="I765" i="1" s="1"/>
  <c r="Y353" i="1"/>
  <c r="AB353" i="1"/>
  <c r="W353" i="1"/>
  <c r="AA353" i="1"/>
  <c r="X353" i="1"/>
  <c r="Z353" i="1"/>
  <c r="N765" i="1" l="1"/>
  <c r="J765" i="1"/>
  <c r="K765" i="1"/>
  <c r="O765" i="1"/>
  <c r="L765" i="1"/>
  <c r="M765" i="1"/>
  <c r="AC353" i="1"/>
  <c r="V354" i="1" s="1"/>
  <c r="P765" i="1" l="1"/>
  <c r="I766" i="1" s="1"/>
  <c r="Y354" i="1"/>
  <c r="AB354" i="1"/>
  <c r="W354" i="1"/>
  <c r="Z354" i="1"/>
  <c r="X354" i="1"/>
  <c r="AA354" i="1"/>
  <c r="N766" i="1" l="1"/>
  <c r="L766" i="1"/>
  <c r="M766" i="1"/>
  <c r="J766" i="1"/>
  <c r="O766" i="1"/>
  <c r="K766" i="1"/>
  <c r="AC354" i="1"/>
  <c r="V355" i="1" s="1"/>
  <c r="P766" i="1" l="1"/>
  <c r="I767" i="1" s="1"/>
  <c r="Y355" i="1"/>
  <c r="AA355" i="1"/>
  <c r="W355" i="1"/>
  <c r="AB355" i="1"/>
  <c r="X355" i="1"/>
  <c r="Z355" i="1"/>
  <c r="N767" i="1" l="1"/>
  <c r="O767" i="1"/>
  <c r="K767" i="1"/>
  <c r="M767" i="1"/>
  <c r="J767" i="1"/>
  <c r="L767" i="1"/>
  <c r="AC355" i="1"/>
  <c r="V356" i="1" s="1"/>
  <c r="P767" i="1" l="1"/>
  <c r="I768" i="1" s="1"/>
  <c r="L768" i="1" s="1"/>
  <c r="M768" i="1" l="1"/>
  <c r="K768" i="1"/>
  <c r="J768" i="1"/>
  <c r="O768" i="1"/>
  <c r="N768" i="1"/>
  <c r="Y356" i="1"/>
  <c r="W356" i="1"/>
  <c r="X356" i="1"/>
  <c r="AB356" i="1"/>
  <c r="Z356" i="1"/>
  <c r="AA356" i="1"/>
  <c r="P768" i="1" l="1"/>
  <c r="I769" i="1" s="1"/>
  <c r="J769" i="1" s="1"/>
  <c r="O769" i="1"/>
  <c r="AC356" i="1"/>
  <c r="V357" i="1" s="1"/>
  <c r="M769" i="1" l="1"/>
  <c r="N769" i="1"/>
  <c r="L769" i="1"/>
  <c r="K769" i="1"/>
  <c r="P769" i="1" l="1"/>
  <c r="I770" i="1" s="1"/>
  <c r="M770" i="1" s="1"/>
  <c r="J770" i="1"/>
  <c r="Y357" i="1"/>
  <c r="Z357" i="1"/>
  <c r="X357" i="1"/>
  <c r="AB357" i="1"/>
  <c r="W357" i="1"/>
  <c r="AA357" i="1"/>
  <c r="L770" i="1" l="1"/>
  <c r="N770" i="1"/>
  <c r="O770" i="1"/>
  <c r="K770" i="1"/>
  <c r="AC357" i="1"/>
  <c r="V358" i="1" s="1"/>
  <c r="P770" i="1" l="1"/>
  <c r="I771" i="1" s="1"/>
  <c r="O771" i="1"/>
  <c r="K771" i="1"/>
  <c r="J771" i="1"/>
  <c r="M771" i="1"/>
  <c r="L771" i="1"/>
  <c r="N771" i="1"/>
  <c r="P771" i="1" l="1"/>
  <c r="I772" i="1" s="1"/>
  <c r="J772" i="1" s="1"/>
  <c r="N772" i="1"/>
  <c r="O772" i="1"/>
  <c r="Y358" i="1"/>
  <c r="X358" i="1"/>
  <c r="AB358" i="1"/>
  <c r="W358" i="1"/>
  <c r="AA358" i="1"/>
  <c r="Z358" i="1"/>
  <c r="M772" i="1" l="1"/>
  <c r="L772" i="1"/>
  <c r="K772" i="1"/>
  <c r="P772" i="1" s="1"/>
  <c r="I773" i="1" s="1"/>
  <c r="O773" i="1" s="1"/>
  <c r="AC358" i="1"/>
  <c r="V359" i="1" s="1"/>
  <c r="L773" i="1" l="1"/>
  <c r="N773" i="1"/>
  <c r="M773" i="1"/>
  <c r="K773" i="1"/>
  <c r="J773" i="1"/>
  <c r="Y359" i="1"/>
  <c r="AA359" i="1"/>
  <c r="X359" i="1"/>
  <c r="AB359" i="1"/>
  <c r="W359" i="1"/>
  <c r="Z359" i="1"/>
  <c r="P773" i="1" l="1"/>
  <c r="I774" i="1" s="1"/>
  <c r="M774" i="1" s="1"/>
  <c r="O774" i="1"/>
  <c r="AC359" i="1"/>
  <c r="V360" i="1" s="1"/>
  <c r="N774" i="1" l="1"/>
  <c r="L774" i="1"/>
  <c r="K774" i="1"/>
  <c r="J774" i="1"/>
  <c r="Y360" i="1"/>
  <c r="AB360" i="1"/>
  <c r="X360" i="1"/>
  <c r="AA360" i="1"/>
  <c r="W360" i="1"/>
  <c r="Z360" i="1"/>
  <c r="P774" i="1" l="1"/>
  <c r="I775" i="1" s="1"/>
  <c r="M775" i="1" s="1"/>
  <c r="AC360" i="1"/>
  <c r="V361" i="1" s="1"/>
  <c r="N775" i="1" l="1"/>
  <c r="K775" i="1"/>
  <c r="J775" i="1"/>
  <c r="O775" i="1"/>
  <c r="L775" i="1"/>
  <c r="P775" i="1" l="1"/>
  <c r="I776" i="1" s="1"/>
  <c r="K776" i="1" s="1"/>
  <c r="N776" i="1"/>
  <c r="J776" i="1"/>
  <c r="Y361" i="1"/>
  <c r="AA361" i="1"/>
  <c r="X361" i="1"/>
  <c r="Z361" i="1"/>
  <c r="W361" i="1"/>
  <c r="AB361" i="1"/>
  <c r="O776" i="1" l="1"/>
  <c r="M776" i="1"/>
  <c r="L776" i="1"/>
  <c r="P776" i="1" s="1"/>
  <c r="I777" i="1" s="1"/>
  <c r="AC361" i="1"/>
  <c r="V362" i="1" s="1"/>
  <c r="M777" i="1" l="1"/>
  <c r="J777" i="1"/>
  <c r="O777" i="1"/>
  <c r="K777" i="1"/>
  <c r="L777" i="1"/>
  <c r="N777" i="1"/>
  <c r="P777" i="1" l="1"/>
  <c r="I778" i="1" s="1"/>
  <c r="L778" i="1"/>
  <c r="O778" i="1"/>
  <c r="J778" i="1"/>
  <c r="K778" i="1"/>
  <c r="N778" i="1"/>
  <c r="M778" i="1"/>
  <c r="Y362" i="1"/>
  <c r="X362" i="1"/>
  <c r="AA362" i="1"/>
  <c r="W362" i="1"/>
  <c r="AB362" i="1"/>
  <c r="Z362" i="1"/>
  <c r="P778" i="1" l="1"/>
  <c r="I779" i="1" s="1"/>
  <c r="N779" i="1" s="1"/>
  <c r="AC362" i="1"/>
  <c r="V363" i="1" s="1"/>
  <c r="L779" i="1" l="1"/>
  <c r="M779" i="1"/>
  <c r="O779" i="1"/>
  <c r="J779" i="1"/>
  <c r="K779" i="1"/>
  <c r="Y363" i="1"/>
  <c r="AA363" i="1"/>
  <c r="X363" i="1"/>
  <c r="W363" i="1"/>
  <c r="AB363" i="1"/>
  <c r="Z363" i="1"/>
  <c r="P779" i="1" l="1"/>
  <c r="I780" i="1" s="1"/>
  <c r="N780" i="1" s="1"/>
  <c r="M780" i="1"/>
  <c r="L780" i="1"/>
  <c r="AC363" i="1"/>
  <c r="V364" i="1" s="1"/>
  <c r="K780" i="1" l="1"/>
  <c r="O780" i="1"/>
  <c r="J780" i="1"/>
  <c r="Y364" i="1"/>
  <c r="AA364" i="1"/>
  <c r="W364" i="1"/>
  <c r="X364" i="1"/>
  <c r="AB364" i="1"/>
  <c r="Z364" i="1"/>
  <c r="P780" i="1" l="1"/>
  <c r="I781" i="1" s="1"/>
  <c r="AC364" i="1"/>
  <c r="V365" i="1" s="1"/>
  <c r="N781" i="1" l="1"/>
  <c r="M781" i="1"/>
  <c r="J781" i="1"/>
  <c r="K781" i="1"/>
  <c r="O781" i="1"/>
  <c r="L781" i="1"/>
  <c r="P781" i="1" s="1"/>
  <c r="I782" i="1" s="1"/>
  <c r="M782" i="1" s="1"/>
  <c r="N782" i="1" l="1"/>
  <c r="K782" i="1"/>
  <c r="J782" i="1"/>
  <c r="O782" i="1"/>
  <c r="L782" i="1"/>
  <c r="Y365" i="1"/>
  <c r="X365" i="1"/>
  <c r="W365" i="1"/>
  <c r="AB365" i="1"/>
  <c r="Z365" i="1"/>
  <c r="AA365" i="1"/>
  <c r="P782" i="1" l="1"/>
  <c r="I783" i="1" s="1"/>
  <c r="L783" i="1"/>
  <c r="J783" i="1"/>
  <c r="O783" i="1"/>
  <c r="K783" i="1"/>
  <c r="N783" i="1"/>
  <c r="M783" i="1"/>
  <c r="AC365" i="1"/>
  <c r="V366" i="1" s="1"/>
  <c r="P783" i="1" l="1"/>
  <c r="I784" i="1" s="1"/>
  <c r="N784" i="1"/>
  <c r="O784" i="1"/>
  <c r="J784" i="1"/>
  <c r="K784" i="1"/>
  <c r="M784" i="1"/>
  <c r="L784" i="1"/>
  <c r="AH11" i="1" s="1"/>
  <c r="AH17" i="1"/>
  <c r="AH16" i="1"/>
  <c r="AH14" i="1"/>
  <c r="AH15" i="1"/>
  <c r="AH4" i="1"/>
  <c r="AH3" i="1"/>
  <c r="AH7" i="1"/>
  <c r="AH9" i="1" s="1"/>
  <c r="AH12" i="1"/>
  <c r="AH13" i="1" s="1"/>
  <c r="Y366" i="1"/>
  <c r="AA366" i="1"/>
  <c r="X366" i="1"/>
  <c r="W366" i="1"/>
  <c r="Z366" i="1"/>
  <c r="AB366" i="1"/>
  <c r="P784" i="1" l="1"/>
  <c r="C34" i="1" s="1"/>
  <c r="AH19" i="1"/>
  <c r="AH20" i="1" s="1"/>
  <c r="AH18" i="1"/>
  <c r="AH8" i="1"/>
  <c r="AC366" i="1"/>
  <c r="V367" i="1" s="1"/>
  <c r="Y367" i="1" l="1"/>
  <c r="AA367" i="1"/>
  <c r="AB367" i="1"/>
  <c r="W367" i="1"/>
  <c r="X367" i="1"/>
  <c r="Z367" i="1"/>
  <c r="AC367" i="1" l="1"/>
  <c r="V368" i="1" s="1"/>
  <c r="Y368" i="1" l="1"/>
  <c r="W368" i="1"/>
  <c r="X368" i="1"/>
  <c r="AA368" i="1"/>
  <c r="Z368" i="1"/>
  <c r="AB368" i="1"/>
  <c r="AC368" i="1" l="1"/>
  <c r="V369" i="1" s="1"/>
  <c r="Y369" i="1" l="1"/>
  <c r="X369" i="1"/>
  <c r="Z369" i="1"/>
  <c r="W369" i="1"/>
  <c r="AA369" i="1"/>
  <c r="AB369" i="1"/>
  <c r="AC369" i="1" l="1"/>
  <c r="V370" i="1" s="1"/>
  <c r="Y370" i="1" l="1"/>
  <c r="AA370" i="1"/>
  <c r="W370" i="1"/>
  <c r="AB370" i="1"/>
  <c r="X370" i="1"/>
  <c r="Z370" i="1"/>
  <c r="AC370" i="1" l="1"/>
  <c r="V371" i="1" s="1"/>
  <c r="Y371" i="1" l="1"/>
  <c r="AA371" i="1"/>
  <c r="AB371" i="1"/>
  <c r="W371" i="1"/>
  <c r="X371" i="1"/>
  <c r="Z371" i="1"/>
  <c r="AC371" i="1" l="1"/>
  <c r="V372" i="1" s="1"/>
  <c r="Y372" i="1" l="1"/>
  <c r="W372" i="1"/>
  <c r="AB372" i="1"/>
  <c r="X372" i="1"/>
  <c r="Z372" i="1"/>
  <c r="AA372" i="1"/>
  <c r="AC372" i="1" l="1"/>
  <c r="V373" i="1" s="1"/>
  <c r="Y373" i="1" l="1"/>
  <c r="Z373" i="1"/>
  <c r="AB373" i="1"/>
  <c r="X373" i="1"/>
  <c r="W373" i="1"/>
  <c r="AA373" i="1"/>
  <c r="AC373" i="1" l="1"/>
  <c r="V374" i="1" s="1"/>
  <c r="Y374" i="1" l="1"/>
  <c r="X374" i="1"/>
  <c r="W374" i="1"/>
  <c r="Z374" i="1"/>
  <c r="AB374" i="1"/>
  <c r="AA374" i="1"/>
  <c r="AC374" i="1" l="1"/>
  <c r="V375" i="1" s="1"/>
  <c r="Y375" i="1" l="1"/>
  <c r="AA375" i="1"/>
  <c r="AB375" i="1"/>
  <c r="X375" i="1"/>
  <c r="Z375" i="1"/>
  <c r="W375" i="1"/>
  <c r="AC375" i="1" l="1"/>
  <c r="V376" i="1" s="1"/>
  <c r="Y376" i="1" l="1"/>
  <c r="AA376" i="1"/>
  <c r="X376" i="1"/>
  <c r="AB376" i="1"/>
  <c r="W376" i="1"/>
  <c r="Z376" i="1"/>
  <c r="AC376" i="1" l="1"/>
  <c r="V377" i="1" s="1"/>
  <c r="Y377" i="1" l="1"/>
  <c r="AA377" i="1"/>
  <c r="X377" i="1"/>
  <c r="Z377" i="1"/>
  <c r="W377" i="1"/>
  <c r="AB377" i="1"/>
  <c r="AC377" i="1" l="1"/>
  <c r="V378" i="1" s="1"/>
  <c r="Y378" i="1" l="1"/>
  <c r="AB378" i="1"/>
  <c r="Z378" i="1"/>
  <c r="W378" i="1"/>
  <c r="X378" i="1"/>
  <c r="AA378" i="1"/>
  <c r="AC378" i="1" l="1"/>
  <c r="AG378" i="1" l="1"/>
  <c r="V379" i="1"/>
  <c r="AB379" i="1" s="1"/>
  <c r="W379" i="1" l="1"/>
  <c r="X379" i="1"/>
  <c r="Z379" i="1"/>
  <c r="Y379" i="1"/>
  <c r="AA379" i="1"/>
  <c r="AC379" i="1" l="1"/>
  <c r="AG379" i="1" l="1"/>
  <c r="V380" i="1"/>
  <c r="AB380" i="1" s="1"/>
  <c r="X380" i="1" l="1"/>
  <c r="AA380" i="1"/>
  <c r="Y380" i="1"/>
  <c r="Z380" i="1"/>
  <c r="W380" i="1"/>
  <c r="AG380" i="1"/>
  <c r="AC380" i="1" l="1"/>
  <c r="AG381" i="1"/>
  <c r="V381" i="1" l="1"/>
  <c r="Z381" i="1" s="1"/>
  <c r="Y381" i="1" l="1"/>
  <c r="AA381" i="1"/>
  <c r="W381" i="1"/>
  <c r="X381" i="1"/>
  <c r="AB381" i="1"/>
  <c r="AC381" i="1" l="1"/>
  <c r="V382" i="1" s="1"/>
  <c r="W382" i="1" s="1"/>
  <c r="AB382" i="1" l="1"/>
  <c r="Z382" i="1"/>
  <c r="Y382" i="1"/>
  <c r="AA382" i="1"/>
  <c r="X382" i="1"/>
  <c r="AC382" i="1" l="1"/>
  <c r="V383" i="1" s="1"/>
  <c r="Z383" i="1" l="1"/>
  <c r="AB383" i="1"/>
  <c r="AA383" i="1"/>
  <c r="Y383" i="1"/>
  <c r="X383" i="1"/>
  <c r="W383" i="1"/>
  <c r="AC383" i="1" l="1"/>
  <c r="V384" i="1" s="1"/>
  <c r="Y384" i="1" s="1"/>
  <c r="W384" i="1" l="1"/>
  <c r="AA384" i="1"/>
  <c r="Z384" i="1"/>
  <c r="X384" i="1"/>
  <c r="AB384" i="1"/>
  <c r="AC384" i="1" l="1"/>
  <c r="V385" i="1" s="1"/>
  <c r="Y385" i="1" s="1"/>
  <c r="Z385" i="1" l="1"/>
  <c r="X385" i="1"/>
  <c r="AB385" i="1"/>
  <c r="W385" i="1"/>
  <c r="AA385" i="1"/>
  <c r="AC385" i="1" l="1"/>
  <c r="V386" i="1" s="1"/>
  <c r="Z386" i="1" s="1"/>
  <c r="AA386" i="1" l="1"/>
  <c r="AB386" i="1"/>
  <c r="X386" i="1"/>
  <c r="Y386" i="1"/>
  <c r="W386" i="1"/>
  <c r="AC386" i="1" l="1"/>
  <c r="V387" i="1" s="1"/>
  <c r="Y387" i="1" s="1"/>
  <c r="Z387" i="1" l="1"/>
  <c r="W387" i="1"/>
  <c r="X387" i="1"/>
  <c r="AB387" i="1"/>
  <c r="AA387" i="1"/>
  <c r="AC387" i="1" l="1"/>
  <c r="V388" i="1" s="1"/>
  <c r="Y388" i="1" s="1"/>
  <c r="AA388" i="1" l="1"/>
  <c r="X388" i="1"/>
  <c r="AB388" i="1"/>
  <c r="W388" i="1"/>
  <c r="Z388" i="1"/>
  <c r="AC388" i="1" l="1"/>
  <c r="V389" i="1" s="1"/>
  <c r="Y389" i="1" s="1"/>
  <c r="X389" i="1" l="1"/>
  <c r="Z389" i="1"/>
  <c r="AB389" i="1"/>
  <c r="W389" i="1"/>
  <c r="AA389" i="1"/>
  <c r="AC389" i="1" l="1"/>
  <c r="V390" i="1" s="1"/>
  <c r="Y390" i="1" s="1"/>
  <c r="X390" i="1" l="1"/>
  <c r="Z390" i="1"/>
  <c r="W390" i="1"/>
  <c r="AB390" i="1"/>
  <c r="AA390" i="1"/>
  <c r="AC390" i="1" l="1"/>
  <c r="V391" i="1" s="1"/>
  <c r="Y391" i="1" s="1"/>
  <c r="AB391" i="1" l="1"/>
  <c r="AA391" i="1"/>
  <c r="W391" i="1"/>
  <c r="X391" i="1"/>
  <c r="Z391" i="1"/>
  <c r="AC391" i="1" l="1"/>
  <c r="V392" i="1" s="1"/>
  <c r="Y392" i="1" s="1"/>
  <c r="W392" i="1" l="1"/>
  <c r="AB392" i="1"/>
  <c r="AA392" i="1"/>
  <c r="X392" i="1"/>
  <c r="Z392" i="1"/>
  <c r="AC392" i="1" l="1"/>
  <c r="V393" i="1" s="1"/>
  <c r="W393" i="1" s="1"/>
  <c r="Y393" i="1"/>
  <c r="AA393" i="1"/>
  <c r="X393" i="1" l="1"/>
  <c r="AB393" i="1"/>
  <c r="Z393" i="1"/>
  <c r="AC393" i="1" l="1"/>
  <c r="V394" i="1" s="1"/>
  <c r="W394" i="1" s="1"/>
  <c r="Y394" i="1"/>
  <c r="AA394" i="1"/>
  <c r="X394" i="1" l="1"/>
  <c r="Z394" i="1"/>
  <c r="AB394" i="1"/>
  <c r="AC394" i="1" l="1"/>
  <c r="V395" i="1" s="1"/>
  <c r="AB395" i="1" s="1"/>
  <c r="Y395" i="1"/>
  <c r="AA395" i="1"/>
  <c r="W395" i="1" l="1"/>
  <c r="X395" i="1"/>
  <c r="Z395" i="1"/>
  <c r="AC395" i="1" l="1"/>
  <c r="V396" i="1" s="1"/>
  <c r="AB396" i="1" s="1"/>
  <c r="AA396" i="1" l="1"/>
  <c r="Y396" i="1"/>
  <c r="W396" i="1"/>
  <c r="Z396" i="1"/>
  <c r="X396" i="1"/>
  <c r="AC396" i="1" l="1"/>
  <c r="V397" i="1" s="1"/>
  <c r="AB397" i="1" s="1"/>
  <c r="AA397" i="1" l="1"/>
  <c r="Z397" i="1"/>
  <c r="W397" i="1"/>
  <c r="X397" i="1"/>
  <c r="Y397" i="1"/>
  <c r="AC397" i="1" l="1"/>
  <c r="V398" i="1" s="1"/>
  <c r="X398" i="1" s="1"/>
  <c r="Y398" i="1"/>
  <c r="AA398" i="1"/>
  <c r="AB398" i="1" l="1"/>
  <c r="W398" i="1"/>
  <c r="Z398" i="1"/>
  <c r="AC398" i="1" l="1"/>
  <c r="V399" i="1" s="1"/>
  <c r="X399" i="1" s="1"/>
  <c r="Y399" i="1"/>
  <c r="AA399" i="1"/>
  <c r="AB399" i="1" l="1"/>
  <c r="W399" i="1"/>
  <c r="Z399" i="1"/>
  <c r="AC399" i="1" l="1"/>
  <c r="V400" i="1" s="1"/>
  <c r="AB400" i="1" s="1"/>
  <c r="Y400" i="1" l="1"/>
  <c r="X400" i="1"/>
  <c r="Z400" i="1"/>
  <c r="W400" i="1"/>
  <c r="AA400" i="1"/>
  <c r="AC400" i="1" l="1"/>
  <c r="V401" i="1" s="1"/>
  <c r="Y401" i="1" l="1"/>
  <c r="X401" i="1"/>
  <c r="W401" i="1"/>
  <c r="AB401" i="1"/>
  <c r="Z401" i="1"/>
  <c r="AA401" i="1"/>
  <c r="AC401" i="1" l="1"/>
  <c r="V402" i="1" s="1"/>
  <c r="Y402" i="1" l="1"/>
  <c r="X402" i="1"/>
  <c r="Z402" i="1"/>
  <c r="AA402" i="1"/>
  <c r="AB402" i="1"/>
  <c r="W402" i="1"/>
  <c r="AC402" i="1" l="1"/>
  <c r="V403" i="1" s="1"/>
  <c r="Y403" i="1" l="1"/>
  <c r="AB403" i="1"/>
  <c r="W403" i="1"/>
  <c r="X403" i="1"/>
  <c r="Z403" i="1"/>
  <c r="AA403" i="1"/>
  <c r="AC403" i="1" l="1"/>
  <c r="V404" i="1" s="1"/>
  <c r="AB404" i="1" l="1"/>
  <c r="Y404" i="1" l="1"/>
  <c r="AA404" i="1"/>
  <c r="W404" i="1"/>
  <c r="Z404" i="1"/>
  <c r="X404" i="1"/>
  <c r="AC404" i="1" l="1"/>
  <c r="V405" i="1" s="1"/>
  <c r="Y405" i="1" l="1"/>
  <c r="X405" i="1"/>
  <c r="AB405" i="1"/>
  <c r="AA405" i="1"/>
  <c r="Z405" i="1"/>
  <c r="W405" i="1"/>
  <c r="AC405" i="1" l="1"/>
  <c r="V406" i="1" s="1"/>
  <c r="Y406" i="1" l="1"/>
  <c r="Z406" i="1"/>
  <c r="W406" i="1"/>
  <c r="AB406" i="1"/>
  <c r="AA406" i="1"/>
  <c r="X406" i="1"/>
  <c r="AC406" i="1" l="1"/>
  <c r="V407" i="1" s="1"/>
  <c r="Y407" i="1" l="1"/>
  <c r="W407" i="1"/>
  <c r="X407" i="1"/>
  <c r="AB407" i="1"/>
  <c r="Z407" i="1"/>
  <c r="AA407" i="1"/>
  <c r="AC407" i="1" l="1"/>
  <c r="V408" i="1" s="1"/>
  <c r="Y408" i="1" l="1"/>
  <c r="AA408" i="1"/>
  <c r="AB408" i="1"/>
  <c r="Z408" i="1"/>
  <c r="X408" i="1"/>
  <c r="W408" i="1"/>
  <c r="AC408" i="1" l="1"/>
  <c r="V409" i="1" s="1"/>
  <c r="Y409" i="1" l="1"/>
  <c r="AA409" i="1"/>
  <c r="X409" i="1"/>
  <c r="Z409" i="1"/>
  <c r="W409" i="1"/>
  <c r="AB409" i="1"/>
  <c r="AC409" i="1" l="1"/>
  <c r="V410" i="1" s="1"/>
  <c r="Y410" i="1" l="1"/>
  <c r="AA410" i="1"/>
  <c r="W410" i="1"/>
  <c r="Z410" i="1"/>
  <c r="X410" i="1"/>
  <c r="AB410" i="1"/>
  <c r="AC410" i="1" l="1"/>
  <c r="V411" i="1" s="1"/>
  <c r="Y411" i="1" l="1"/>
  <c r="AB411" i="1"/>
  <c r="W411" i="1"/>
  <c r="X411" i="1"/>
  <c r="Z411" i="1"/>
  <c r="AA411" i="1"/>
  <c r="AC411" i="1" l="1"/>
  <c r="V412" i="1" s="1"/>
  <c r="Y412" i="1" l="1"/>
  <c r="AA412" i="1"/>
  <c r="W412" i="1"/>
  <c r="AB412" i="1"/>
  <c r="X412" i="1"/>
  <c r="Z412" i="1"/>
  <c r="AC412" i="1" l="1"/>
  <c r="V413" i="1" s="1"/>
  <c r="AB413" i="1" l="1"/>
  <c r="Y413" i="1" l="1"/>
  <c r="AA413" i="1"/>
  <c r="X413" i="1"/>
  <c r="Z413" i="1"/>
  <c r="W413" i="1"/>
  <c r="AC413" i="1" l="1"/>
  <c r="V414" i="1" s="1"/>
  <c r="Y414" i="1" l="1"/>
  <c r="Z414" i="1"/>
  <c r="AB414" i="1"/>
  <c r="W414" i="1"/>
  <c r="X414" i="1"/>
  <c r="AA414" i="1"/>
  <c r="AC414" i="1" l="1"/>
  <c r="V415" i="1" s="1"/>
  <c r="Y415" i="1" l="1"/>
  <c r="AB415" i="1"/>
  <c r="Z415" i="1"/>
  <c r="X415" i="1"/>
  <c r="W415" i="1"/>
  <c r="AA415" i="1"/>
  <c r="AC415" i="1" l="1"/>
  <c r="V416" i="1" s="1"/>
  <c r="Y416" i="1" l="1"/>
  <c r="W416" i="1"/>
  <c r="AB416" i="1"/>
  <c r="X416" i="1"/>
  <c r="Z416" i="1"/>
  <c r="AA416" i="1"/>
  <c r="AC416" i="1" l="1"/>
  <c r="V417" i="1" s="1"/>
  <c r="Y417" i="1" l="1"/>
  <c r="AB417" i="1"/>
  <c r="Z417" i="1"/>
  <c r="W417" i="1"/>
  <c r="X417" i="1"/>
  <c r="AA417" i="1"/>
  <c r="AC417" i="1" l="1"/>
  <c r="V418" i="1" s="1"/>
  <c r="Y418" i="1" l="1"/>
  <c r="W418" i="1"/>
  <c r="AA418" i="1"/>
  <c r="AB418" i="1"/>
  <c r="X418" i="1"/>
  <c r="Z418" i="1"/>
  <c r="AC418" i="1" l="1"/>
  <c r="V419" i="1" s="1"/>
  <c r="Y419" i="1" l="1"/>
  <c r="W419" i="1"/>
  <c r="AA419" i="1"/>
  <c r="AB419" i="1"/>
  <c r="Z419" i="1"/>
  <c r="X419" i="1"/>
  <c r="AC419" i="1" l="1"/>
  <c r="V420" i="1" s="1"/>
  <c r="Y420" i="1" l="1"/>
  <c r="AA420" i="1"/>
  <c r="AB420" i="1"/>
  <c r="W420" i="1"/>
  <c r="Z420" i="1"/>
  <c r="X420" i="1"/>
  <c r="AC420" i="1" l="1"/>
  <c r="V421" i="1" s="1"/>
  <c r="Y421" i="1" l="1"/>
  <c r="AA421" i="1"/>
  <c r="AB421" i="1"/>
  <c r="X421" i="1"/>
  <c r="W421" i="1"/>
  <c r="Z421" i="1"/>
  <c r="AC421" i="1" l="1"/>
  <c r="V422" i="1" s="1"/>
  <c r="Y422" i="1" l="1"/>
  <c r="AB422" i="1"/>
  <c r="X422" i="1"/>
  <c r="Z422" i="1"/>
  <c r="W422" i="1"/>
  <c r="AA422" i="1"/>
  <c r="AC422" i="1" l="1"/>
  <c r="V423" i="1" s="1"/>
  <c r="Y423" i="1" l="1"/>
  <c r="W423" i="1"/>
  <c r="Z423" i="1"/>
  <c r="X423" i="1"/>
  <c r="AB423" i="1"/>
  <c r="AA423" i="1"/>
  <c r="AC423" i="1" l="1"/>
  <c r="V424" i="1" s="1"/>
  <c r="Y424" i="1" l="1"/>
  <c r="AB424" i="1"/>
  <c r="Z424" i="1"/>
  <c r="X424" i="1"/>
  <c r="W424" i="1"/>
  <c r="AA424" i="1"/>
  <c r="AC424" i="1" l="1"/>
  <c r="V425" i="1" s="1"/>
  <c r="C38" i="1" l="1"/>
  <c r="C42" i="1"/>
  <c r="Y425" i="1" l="1"/>
  <c r="AB425" i="1"/>
  <c r="AA425" i="1"/>
  <c r="X425" i="1"/>
  <c r="Z425" i="1"/>
  <c r="W425" i="1"/>
  <c r="AC425" i="1" l="1"/>
  <c r="V426" i="1" s="1"/>
  <c r="Y426" i="1" l="1"/>
  <c r="W426" i="1"/>
  <c r="AB426" i="1"/>
  <c r="Z426" i="1"/>
  <c r="X426" i="1"/>
  <c r="AA426" i="1"/>
  <c r="AC426" i="1" l="1"/>
  <c r="V427" i="1" s="1"/>
  <c r="Y427" i="1" l="1"/>
  <c r="AA427" i="1"/>
  <c r="AB427" i="1"/>
  <c r="X427" i="1"/>
  <c r="W427" i="1"/>
  <c r="Z427" i="1"/>
  <c r="AC427" i="1" l="1"/>
  <c r="V428" i="1" l="1"/>
  <c r="Z428" i="1" s="1"/>
  <c r="AB428" i="1" l="1"/>
  <c r="W428" i="1"/>
  <c r="AA428" i="1"/>
  <c r="Y428" i="1"/>
  <c r="X428" i="1"/>
  <c r="AC428" i="1" l="1"/>
  <c r="V429" i="1" s="1"/>
  <c r="Y429" i="1" s="1"/>
  <c r="Z429" i="1" l="1"/>
  <c r="AB429" i="1"/>
  <c r="X429" i="1"/>
  <c r="W429" i="1"/>
  <c r="AA429" i="1"/>
  <c r="AC429" i="1" l="1"/>
  <c r="V430" i="1" s="1"/>
  <c r="Y430" i="1" s="1"/>
  <c r="X430" i="1" l="1"/>
  <c r="W430" i="1"/>
  <c r="Z430" i="1"/>
  <c r="AB430" i="1"/>
  <c r="AA430" i="1"/>
  <c r="AC430" i="1" l="1"/>
  <c r="V431" i="1" s="1"/>
  <c r="Y431" i="1" s="1"/>
  <c r="AB431" i="1" l="1"/>
  <c r="Z431" i="1"/>
  <c r="W431" i="1"/>
  <c r="X431" i="1"/>
  <c r="AA431" i="1"/>
  <c r="AC431" i="1" l="1"/>
  <c r="V432" i="1" s="1"/>
  <c r="Y432" i="1" s="1"/>
  <c r="W432" i="1" l="1"/>
  <c r="AA432" i="1"/>
  <c r="AB432" i="1"/>
  <c r="X432" i="1"/>
  <c r="Z432" i="1"/>
  <c r="AC432" i="1" l="1"/>
  <c r="V433" i="1" s="1"/>
  <c r="Y433" i="1" s="1"/>
  <c r="W433" i="1" l="1"/>
  <c r="AA433" i="1"/>
  <c r="AB433" i="1"/>
  <c r="X433" i="1"/>
  <c r="Z433" i="1"/>
  <c r="AC433" i="1" l="1"/>
  <c r="V434" i="1" s="1"/>
  <c r="Y434" i="1" s="1"/>
  <c r="AB434" i="1" l="1"/>
  <c r="W434" i="1"/>
  <c r="AA434" i="1"/>
  <c r="Z434" i="1"/>
  <c r="X434" i="1"/>
  <c r="AC434" i="1" l="1"/>
  <c r="V435" i="1" s="1"/>
  <c r="X435" i="1" s="1"/>
  <c r="AB435" i="1" l="1"/>
  <c r="Z435" i="1"/>
  <c r="AA435" i="1"/>
  <c r="W435" i="1"/>
  <c r="Y435" i="1"/>
  <c r="AC435" i="1" l="1"/>
  <c r="V436" i="1" s="1"/>
  <c r="AB436" i="1" s="1"/>
  <c r="Y436" i="1"/>
  <c r="AA436" i="1"/>
  <c r="W436" i="1" l="1"/>
  <c r="Z436" i="1"/>
  <c r="X436" i="1"/>
  <c r="AC436" i="1" l="1"/>
  <c r="V437" i="1" s="1"/>
  <c r="X437" i="1" s="1"/>
  <c r="Y437" i="1"/>
  <c r="AA437" i="1"/>
  <c r="Z437" i="1" l="1"/>
  <c r="W437" i="1"/>
  <c r="AB437" i="1"/>
  <c r="AC437" i="1" l="1"/>
  <c r="V438" i="1" s="1"/>
  <c r="AB438" i="1" s="1"/>
  <c r="Y438" i="1"/>
  <c r="AA438" i="1"/>
  <c r="X438" i="1" l="1"/>
  <c r="W438" i="1"/>
  <c r="Z438" i="1"/>
  <c r="AC438" i="1" l="1"/>
  <c r="V439" i="1" s="1"/>
  <c r="Y439" i="1"/>
  <c r="AA439" i="1"/>
  <c r="W439" i="1"/>
  <c r="Z439" i="1"/>
  <c r="X439" i="1"/>
  <c r="AB439" i="1"/>
  <c r="AC439" i="1" l="1"/>
  <c r="V440" i="1" s="1"/>
  <c r="Y440" i="1" l="1"/>
  <c r="AA440" i="1"/>
  <c r="AB440" i="1"/>
  <c r="Z440" i="1"/>
  <c r="W440" i="1"/>
  <c r="X440" i="1"/>
  <c r="AC440" i="1" l="1"/>
  <c r="V441" i="1" s="1"/>
  <c r="Y441" i="1" l="1"/>
  <c r="AA441" i="1"/>
  <c r="W441" i="1"/>
  <c r="X441" i="1"/>
  <c r="Z441" i="1"/>
  <c r="AB441" i="1"/>
  <c r="AC441" i="1" l="1"/>
  <c r="V442" i="1" s="1"/>
  <c r="Y442" i="1" l="1"/>
  <c r="AA442" i="1"/>
  <c r="X442" i="1"/>
  <c r="AB442" i="1"/>
  <c r="Z442" i="1"/>
  <c r="W442" i="1"/>
  <c r="AC442" i="1" l="1"/>
  <c r="V443" i="1" s="1"/>
  <c r="Y443" i="1" l="1"/>
  <c r="Z443" i="1"/>
  <c r="W443" i="1"/>
  <c r="X443" i="1"/>
  <c r="AB443" i="1"/>
  <c r="AA443" i="1"/>
  <c r="AC443" i="1" l="1"/>
  <c r="V444" i="1" s="1"/>
  <c r="Y444" i="1" l="1"/>
  <c r="AA444" i="1"/>
  <c r="X444" i="1"/>
  <c r="AB444" i="1"/>
  <c r="Z444" i="1"/>
  <c r="W444" i="1"/>
  <c r="AC444" i="1" l="1"/>
  <c r="V445" i="1" s="1"/>
  <c r="Y445" i="1" l="1"/>
  <c r="X445" i="1"/>
  <c r="AB445" i="1"/>
  <c r="Z445" i="1"/>
  <c r="W445" i="1"/>
  <c r="AA445" i="1"/>
  <c r="AC445" i="1" l="1"/>
  <c r="V446" i="1" s="1"/>
  <c r="Y446" i="1" l="1"/>
  <c r="AA446" i="1"/>
  <c r="AB446" i="1"/>
  <c r="W446" i="1"/>
  <c r="X446" i="1"/>
  <c r="Z446" i="1"/>
  <c r="AC446" i="1" l="1"/>
  <c r="V447" i="1" s="1"/>
  <c r="Y447" i="1" l="1"/>
  <c r="AA447" i="1"/>
  <c r="Z447" i="1"/>
  <c r="AB447" i="1"/>
  <c r="W447" i="1"/>
  <c r="X447" i="1"/>
  <c r="AC447" i="1" l="1"/>
  <c r="V448" i="1" s="1"/>
  <c r="Y448" i="1" l="1"/>
  <c r="AA448" i="1"/>
  <c r="W448" i="1"/>
  <c r="X448" i="1"/>
  <c r="Z448" i="1"/>
  <c r="AB448" i="1"/>
  <c r="AC448" i="1" l="1"/>
  <c r="V449" i="1" s="1"/>
  <c r="Y449" i="1" l="1"/>
  <c r="AA449" i="1"/>
  <c r="X449" i="1"/>
  <c r="AB449" i="1"/>
  <c r="W449" i="1"/>
  <c r="Z449" i="1"/>
  <c r="AC449" i="1" l="1"/>
  <c r="V450" i="1" s="1"/>
  <c r="Y450" i="1" l="1"/>
  <c r="AA450" i="1"/>
  <c r="Z450" i="1"/>
  <c r="AB450" i="1"/>
  <c r="W450" i="1"/>
  <c r="X450" i="1"/>
  <c r="AC450" i="1" l="1"/>
  <c r="V451" i="1" s="1"/>
  <c r="Y451" i="1" l="1"/>
  <c r="AA451" i="1"/>
  <c r="Z451" i="1"/>
  <c r="W451" i="1"/>
  <c r="AB451" i="1"/>
  <c r="X451" i="1"/>
  <c r="AC451" i="1" l="1"/>
  <c r="V452" i="1" s="1"/>
  <c r="Y452" i="1" l="1"/>
  <c r="AA452" i="1"/>
  <c r="AB452" i="1"/>
  <c r="X452" i="1"/>
  <c r="Z452" i="1"/>
  <c r="W452" i="1"/>
  <c r="AC452" i="1" l="1"/>
  <c r="V453" i="1" s="1"/>
  <c r="Y453" i="1" l="1"/>
  <c r="AB453" i="1"/>
  <c r="W453" i="1"/>
  <c r="Z453" i="1"/>
  <c r="AA453" i="1"/>
  <c r="X453" i="1"/>
  <c r="AC453" i="1" l="1"/>
  <c r="V454" i="1" s="1"/>
  <c r="Y454" i="1" l="1"/>
  <c r="AA454" i="1"/>
  <c r="AB454" i="1"/>
  <c r="W454" i="1"/>
  <c r="Z454" i="1"/>
  <c r="X454" i="1"/>
  <c r="AC454" i="1" l="1"/>
  <c r="V455" i="1" s="1"/>
  <c r="Y455" i="1" l="1"/>
  <c r="AA455" i="1"/>
  <c r="X455" i="1"/>
  <c r="AB455" i="1"/>
  <c r="Z455" i="1"/>
  <c r="W455" i="1"/>
  <c r="AC455" i="1" l="1"/>
  <c r="V456" i="1" s="1"/>
  <c r="Y456" i="1" l="1"/>
  <c r="AA456" i="1"/>
  <c r="Z456" i="1"/>
  <c r="X456" i="1"/>
  <c r="AB456" i="1"/>
  <c r="W456" i="1"/>
  <c r="AC456" i="1" l="1"/>
  <c r="V457" i="1" s="1"/>
  <c r="Y457" i="1" l="1"/>
  <c r="AA457" i="1"/>
  <c r="Z457" i="1"/>
  <c r="X457" i="1"/>
  <c r="AB457" i="1"/>
  <c r="W457" i="1"/>
  <c r="AC457" i="1" l="1"/>
  <c r="V458" i="1" s="1"/>
  <c r="AB458" i="1" l="1"/>
  <c r="Y458" i="1" l="1"/>
  <c r="AA458" i="1"/>
  <c r="Z458" i="1"/>
  <c r="X458" i="1"/>
  <c r="W458" i="1"/>
  <c r="AC458" i="1" l="1"/>
  <c r="V459" i="1" s="1"/>
  <c r="Y459" i="1" l="1"/>
  <c r="AA459" i="1"/>
  <c r="X459" i="1"/>
  <c r="Z459" i="1"/>
  <c r="AB459" i="1"/>
  <c r="W459" i="1"/>
  <c r="AC459" i="1" l="1"/>
  <c r="V460" i="1" s="1"/>
  <c r="Y460" i="1" l="1"/>
  <c r="AB460" i="1"/>
  <c r="AA460" i="1"/>
  <c r="W460" i="1"/>
  <c r="Z460" i="1"/>
  <c r="X460" i="1"/>
  <c r="AC460" i="1" l="1"/>
  <c r="V461" i="1" s="1"/>
  <c r="Y461" i="1" l="1"/>
  <c r="X461" i="1"/>
  <c r="AA461" i="1"/>
  <c r="W461" i="1"/>
  <c r="Z461" i="1"/>
  <c r="AB461" i="1"/>
  <c r="AC461" i="1" l="1"/>
  <c r="V462" i="1" s="1"/>
  <c r="AB462" i="1" l="1"/>
  <c r="X462" i="1" l="1"/>
  <c r="W462" i="1"/>
  <c r="Y462" i="1"/>
  <c r="Z462" i="1"/>
  <c r="AA462" i="1"/>
  <c r="AC462" i="1" l="1"/>
  <c r="V463" i="1" l="1"/>
  <c r="W463" i="1" s="1"/>
  <c r="AA463" i="1" l="1"/>
  <c r="Y463" i="1"/>
  <c r="Z463" i="1"/>
  <c r="X463" i="1"/>
  <c r="AB463" i="1"/>
  <c r="AC463" i="1" l="1"/>
  <c r="V464" i="1" s="1"/>
  <c r="Z464" i="1" s="1"/>
  <c r="Y464" i="1"/>
  <c r="AA464" i="1"/>
  <c r="AB464" i="1" l="1"/>
  <c r="W464" i="1"/>
  <c r="X464" i="1"/>
  <c r="AC464" i="1" l="1"/>
  <c r="V465" i="1" s="1"/>
  <c r="AB465" i="1" s="1"/>
  <c r="Y465" i="1"/>
  <c r="AA465" i="1"/>
  <c r="W465" i="1" l="1"/>
  <c r="Z465" i="1"/>
  <c r="X465" i="1"/>
  <c r="AC465" i="1" s="1"/>
  <c r="V466" i="1" s="1"/>
  <c r="Y466" i="1" l="1"/>
  <c r="AB466" i="1"/>
  <c r="X466" i="1"/>
  <c r="W466" i="1"/>
  <c r="Z466" i="1"/>
  <c r="AA466" i="1"/>
  <c r="AC466" i="1" l="1"/>
  <c r="V467" i="1" s="1"/>
  <c r="Y467" i="1" l="1"/>
  <c r="AA467" i="1"/>
  <c r="AB467" i="1"/>
  <c r="X467" i="1"/>
  <c r="W467" i="1"/>
  <c r="Z467" i="1"/>
  <c r="AC467" i="1" l="1"/>
  <c r="V468" i="1" s="1"/>
  <c r="Y468" i="1" l="1"/>
  <c r="AA468" i="1"/>
  <c r="W468" i="1"/>
  <c r="X468" i="1"/>
  <c r="Z468" i="1"/>
  <c r="AB468" i="1"/>
  <c r="AC468" i="1" l="1"/>
  <c r="V469" i="1" s="1"/>
  <c r="Y469" i="1" l="1"/>
  <c r="AA469" i="1"/>
  <c r="W469" i="1"/>
  <c r="X469" i="1"/>
  <c r="Z469" i="1"/>
  <c r="AB469" i="1"/>
  <c r="AC469" i="1" l="1"/>
  <c r="V470" i="1" s="1"/>
  <c r="Y470" i="1" l="1"/>
  <c r="AA470" i="1"/>
  <c r="AB470" i="1"/>
  <c r="W470" i="1"/>
  <c r="Z470" i="1"/>
  <c r="X470" i="1"/>
  <c r="AC470" i="1" l="1"/>
  <c r="V471" i="1" s="1"/>
  <c r="Y471" i="1" l="1"/>
  <c r="AA471" i="1"/>
  <c r="Z471" i="1"/>
  <c r="AB471" i="1"/>
  <c r="X471" i="1"/>
  <c r="W471" i="1"/>
  <c r="AC471" i="1" l="1"/>
  <c r="V472" i="1" s="1"/>
  <c r="Y472" i="1" l="1"/>
  <c r="AB472" i="1"/>
  <c r="AA472" i="1"/>
  <c r="X472" i="1"/>
  <c r="Z472" i="1"/>
  <c r="W472" i="1"/>
  <c r="AC472" i="1" l="1"/>
  <c r="V473" i="1" s="1"/>
  <c r="Y473" i="1" l="1"/>
  <c r="W473" i="1"/>
  <c r="AB473" i="1"/>
  <c r="Z473" i="1"/>
  <c r="X473" i="1"/>
  <c r="AA473" i="1"/>
  <c r="AC473" i="1" l="1"/>
  <c r="V474" i="1" s="1"/>
  <c r="Y474" i="1" l="1"/>
  <c r="W474" i="1"/>
  <c r="X474" i="1"/>
  <c r="AA474" i="1"/>
  <c r="Z474" i="1"/>
  <c r="AB474" i="1"/>
  <c r="AC474" i="1" l="1"/>
  <c r="V475" i="1" s="1"/>
  <c r="Y475" i="1" l="1"/>
  <c r="Z475" i="1"/>
  <c r="AB475" i="1"/>
  <c r="AA475" i="1"/>
  <c r="W475" i="1"/>
  <c r="X475" i="1"/>
  <c r="AC475" i="1" l="1"/>
  <c r="V476" i="1" s="1"/>
  <c r="Y476" i="1" l="1"/>
  <c r="AB476" i="1"/>
  <c r="Z476" i="1"/>
  <c r="X476" i="1"/>
  <c r="AA476" i="1"/>
  <c r="W476" i="1"/>
  <c r="AC476" i="1" l="1"/>
  <c r="V477" i="1" s="1"/>
  <c r="Y477" i="1" l="1"/>
  <c r="AA477" i="1"/>
  <c r="Z477" i="1"/>
  <c r="W477" i="1"/>
  <c r="X477" i="1"/>
  <c r="AB477" i="1"/>
  <c r="AC477" i="1" l="1"/>
  <c r="V478" i="1" s="1"/>
  <c r="Y478" i="1" l="1"/>
  <c r="X478" i="1"/>
  <c r="W478" i="1"/>
  <c r="AB478" i="1"/>
  <c r="Z478" i="1"/>
  <c r="AA478" i="1"/>
  <c r="AC478" i="1" l="1"/>
  <c r="V479" i="1" s="1"/>
  <c r="Y479" i="1" l="1"/>
  <c r="AA479" i="1"/>
  <c r="W479" i="1"/>
  <c r="X479" i="1"/>
  <c r="Z479" i="1"/>
  <c r="AB479" i="1"/>
  <c r="AC479" i="1" l="1"/>
  <c r="V480" i="1" s="1"/>
  <c r="Y480" i="1" l="1"/>
  <c r="AA480" i="1"/>
  <c r="X480" i="1"/>
  <c r="Z480" i="1"/>
  <c r="W480" i="1"/>
  <c r="AB480" i="1"/>
  <c r="AC480" i="1" l="1"/>
  <c r="V481" i="1" s="1"/>
  <c r="Y481" i="1" l="1"/>
  <c r="AA481" i="1"/>
  <c r="Z481" i="1"/>
  <c r="W481" i="1"/>
  <c r="X481" i="1"/>
  <c r="AB481" i="1"/>
  <c r="AC481" i="1" l="1"/>
  <c r="V482" i="1" s="1"/>
  <c r="Y482" i="1" l="1"/>
  <c r="AB482" i="1"/>
  <c r="W482" i="1"/>
  <c r="X482" i="1"/>
  <c r="Z482" i="1"/>
  <c r="AA482" i="1"/>
  <c r="AC482" i="1" l="1"/>
  <c r="V483" i="1" s="1"/>
  <c r="Y483" i="1" l="1"/>
  <c r="X483" i="1"/>
  <c r="W483" i="1"/>
  <c r="Z483" i="1"/>
  <c r="AA483" i="1"/>
  <c r="AB483" i="1"/>
  <c r="AC483" i="1" l="1"/>
  <c r="V484" i="1" s="1"/>
  <c r="Y484" i="1" l="1"/>
  <c r="X484" i="1"/>
  <c r="AB484" i="1"/>
  <c r="W484" i="1"/>
  <c r="Z484" i="1"/>
  <c r="AA484" i="1"/>
  <c r="AC484" i="1" l="1"/>
  <c r="V485" i="1" s="1"/>
  <c r="Y485" i="1" l="1"/>
  <c r="AB485" i="1"/>
  <c r="X485" i="1"/>
  <c r="W485" i="1"/>
  <c r="Z485" i="1"/>
  <c r="AA485" i="1"/>
  <c r="AC485" i="1" l="1"/>
  <c r="V486" i="1" s="1"/>
  <c r="Y486" i="1" l="1"/>
  <c r="AA486" i="1"/>
  <c r="Z486" i="1"/>
  <c r="W486" i="1"/>
  <c r="X486" i="1"/>
  <c r="AB486" i="1"/>
  <c r="AC486" i="1" l="1"/>
  <c r="V487" i="1" s="1"/>
  <c r="Y487" i="1" l="1"/>
  <c r="Z487" i="1"/>
  <c r="AA487" i="1"/>
  <c r="W487" i="1"/>
  <c r="AB487" i="1"/>
  <c r="X487" i="1"/>
  <c r="AC487" i="1" l="1"/>
  <c r="V488" i="1" s="1"/>
  <c r="Y488" i="1" l="1"/>
  <c r="AB488" i="1"/>
  <c r="Z488" i="1"/>
  <c r="X488" i="1"/>
  <c r="W488" i="1"/>
  <c r="AA488" i="1"/>
  <c r="AC488" i="1" l="1"/>
  <c r="V489" i="1" s="1"/>
  <c r="Y489" i="1" l="1"/>
  <c r="W489" i="1"/>
  <c r="AB489" i="1"/>
  <c r="Z489" i="1"/>
  <c r="X489" i="1"/>
  <c r="AA489" i="1"/>
  <c r="AC489" i="1" l="1"/>
  <c r="V490" i="1" s="1"/>
  <c r="Y490" i="1" l="1"/>
  <c r="AA490" i="1"/>
  <c r="W490" i="1"/>
  <c r="AB490" i="1"/>
  <c r="X490" i="1"/>
  <c r="Z490" i="1"/>
  <c r="AC490" i="1" l="1"/>
  <c r="V491" i="1" s="1"/>
  <c r="Y491" i="1" l="1"/>
  <c r="AA491" i="1"/>
  <c r="W491" i="1"/>
  <c r="Z491" i="1"/>
  <c r="AB491" i="1"/>
  <c r="X491" i="1"/>
  <c r="AC491" i="1" l="1"/>
  <c r="V492" i="1" s="1"/>
  <c r="Y492" i="1" l="1"/>
  <c r="AA492" i="1"/>
  <c r="W492" i="1"/>
  <c r="AB492" i="1"/>
  <c r="Z492" i="1"/>
  <c r="X492" i="1"/>
  <c r="AC492" i="1" l="1"/>
  <c r="V493" i="1" s="1"/>
  <c r="Y493" i="1" l="1"/>
  <c r="AA493" i="1"/>
  <c r="W493" i="1"/>
  <c r="Z493" i="1"/>
  <c r="X493" i="1"/>
  <c r="AB493" i="1"/>
  <c r="AC493" i="1" l="1"/>
  <c r="V494" i="1" l="1"/>
  <c r="AB494" i="1" s="1"/>
  <c r="AA494" i="1" l="1"/>
  <c r="X494" i="1"/>
  <c r="W494" i="1"/>
  <c r="Y494" i="1"/>
  <c r="Z494" i="1"/>
  <c r="AC494" i="1" l="1"/>
  <c r="V495" i="1" s="1"/>
  <c r="Y495" i="1" s="1"/>
  <c r="W495" i="1" l="1"/>
  <c r="AB495" i="1"/>
  <c r="X495" i="1"/>
  <c r="Z495" i="1"/>
  <c r="AA495" i="1"/>
  <c r="AC495" i="1" l="1"/>
  <c r="V496" i="1" s="1"/>
  <c r="Y496" i="1" s="1"/>
  <c r="AA496" i="1" l="1"/>
  <c r="X496" i="1"/>
  <c r="AB496" i="1"/>
  <c r="Z496" i="1"/>
  <c r="W496" i="1"/>
  <c r="AC496" i="1" l="1"/>
  <c r="V497" i="1" s="1"/>
  <c r="AB497" i="1" s="1"/>
  <c r="Y497" i="1" l="1"/>
  <c r="AA497" i="1"/>
  <c r="W497" i="1"/>
  <c r="X497" i="1"/>
  <c r="Z497" i="1"/>
  <c r="AC497" i="1" l="1"/>
  <c r="V498" i="1" s="1"/>
  <c r="X498" i="1" s="1"/>
  <c r="AA498" i="1" l="1"/>
  <c r="AB498" i="1"/>
  <c r="W498" i="1"/>
  <c r="Y498" i="1"/>
  <c r="Z498" i="1"/>
  <c r="AC498" i="1" l="1"/>
  <c r="V499" i="1" s="1"/>
  <c r="Y499" i="1" s="1"/>
  <c r="X499" i="1" l="1"/>
  <c r="W499" i="1"/>
  <c r="AB499" i="1"/>
  <c r="Z499" i="1"/>
  <c r="AA499" i="1"/>
  <c r="AC499" i="1" l="1"/>
  <c r="V500" i="1" s="1"/>
  <c r="AB500" i="1" s="1"/>
  <c r="Y500" i="1" l="1"/>
  <c r="AA500" i="1"/>
  <c r="X500" i="1"/>
  <c r="W500" i="1"/>
  <c r="Z500" i="1"/>
  <c r="AC500" i="1" l="1"/>
  <c r="V501" i="1" s="1"/>
  <c r="Y501" i="1" l="1"/>
  <c r="AB501" i="1"/>
  <c r="X501" i="1"/>
  <c r="W501" i="1"/>
  <c r="Z501" i="1"/>
  <c r="AA501" i="1"/>
  <c r="AC501" i="1" l="1"/>
  <c r="V502" i="1" s="1"/>
  <c r="W502" i="1" l="1"/>
  <c r="X502" i="1" l="1"/>
  <c r="Z502" i="1"/>
  <c r="AB502" i="1"/>
  <c r="Y502" i="1"/>
  <c r="AA502" i="1"/>
  <c r="AC502" i="1" l="1"/>
  <c r="V503" i="1" s="1"/>
  <c r="Y503" i="1" l="1"/>
  <c r="W503" i="1"/>
  <c r="AA503" i="1"/>
  <c r="X503" i="1"/>
  <c r="Z503" i="1"/>
  <c r="AB503" i="1"/>
  <c r="AC503" i="1" l="1"/>
  <c r="V504" i="1" s="1"/>
  <c r="Y504" i="1" l="1"/>
  <c r="W504" i="1"/>
  <c r="X504" i="1"/>
  <c r="Z504" i="1"/>
  <c r="AB504" i="1"/>
  <c r="AA504" i="1"/>
  <c r="AC504" i="1" l="1"/>
  <c r="V505" i="1" s="1"/>
  <c r="Y505" i="1" l="1"/>
  <c r="AA505" i="1"/>
  <c r="X505" i="1"/>
  <c r="W505" i="1"/>
  <c r="Z505" i="1"/>
  <c r="AB505" i="1"/>
  <c r="AC505" i="1" l="1"/>
  <c r="V506" i="1" s="1"/>
  <c r="Y506" i="1" l="1"/>
  <c r="Z506" i="1"/>
  <c r="W506" i="1"/>
  <c r="AB506" i="1"/>
  <c r="X506" i="1"/>
  <c r="AA506" i="1"/>
  <c r="AC506" i="1" l="1"/>
  <c r="V507" i="1" s="1"/>
  <c r="Y507" i="1" l="1"/>
  <c r="AA507" i="1"/>
  <c r="AB507" i="1"/>
  <c r="X507" i="1"/>
  <c r="W507" i="1"/>
  <c r="Z507" i="1"/>
  <c r="AC507" i="1" l="1"/>
  <c r="V508" i="1" s="1"/>
  <c r="Y508" i="1" l="1"/>
  <c r="W508" i="1"/>
  <c r="AA508" i="1"/>
  <c r="AB508" i="1"/>
  <c r="X508" i="1"/>
  <c r="Z508" i="1"/>
  <c r="AC508" i="1" l="1"/>
  <c r="V509" i="1" s="1"/>
  <c r="Y509" i="1" l="1"/>
  <c r="AB509" i="1"/>
  <c r="W509" i="1"/>
  <c r="Z509" i="1"/>
  <c r="X509" i="1"/>
  <c r="AA509" i="1"/>
  <c r="AC509" i="1" l="1"/>
  <c r="V510" i="1" s="1"/>
  <c r="Y510" i="1" l="1"/>
  <c r="W510" i="1"/>
  <c r="AA510" i="1"/>
  <c r="AB510" i="1"/>
  <c r="X510" i="1"/>
  <c r="Z510" i="1"/>
  <c r="AC510" i="1" l="1"/>
  <c r="V511" i="1" s="1"/>
  <c r="Y511" i="1" l="1"/>
  <c r="Z511" i="1"/>
  <c r="AB511" i="1"/>
  <c r="X511" i="1"/>
  <c r="W511" i="1"/>
  <c r="AA511" i="1"/>
  <c r="AC511" i="1" l="1"/>
  <c r="V512" i="1" l="1"/>
  <c r="X512" i="1" s="1"/>
  <c r="AB512" i="1" l="1"/>
  <c r="Y512" i="1"/>
  <c r="AA512" i="1"/>
  <c r="W512" i="1"/>
  <c r="Z512" i="1"/>
  <c r="AC512" i="1" l="1"/>
  <c r="V513" i="1" s="1"/>
  <c r="Z513" i="1" l="1"/>
  <c r="AB513" i="1"/>
  <c r="X513" i="1"/>
  <c r="AA513" i="1"/>
  <c r="Y513" i="1"/>
  <c r="W513" i="1"/>
  <c r="AC513" i="1" l="1"/>
  <c r="V514" i="1" s="1"/>
  <c r="AB514" i="1" l="1"/>
  <c r="Y514" i="1"/>
  <c r="AA514" i="1"/>
  <c r="X514" i="1"/>
  <c r="W514" i="1"/>
  <c r="Z514" i="1"/>
  <c r="AC514" i="1" l="1"/>
  <c r="V515" i="1" s="1"/>
  <c r="AA515" i="1" s="1"/>
  <c r="Y515" i="1" l="1"/>
  <c r="X515" i="1"/>
  <c r="W515" i="1"/>
  <c r="AB515" i="1"/>
  <c r="Z515" i="1"/>
  <c r="AC515" i="1" l="1"/>
  <c r="V516" i="1" l="1"/>
  <c r="AA516" i="1" s="1"/>
  <c r="Y516" i="1" l="1"/>
  <c r="Z516" i="1"/>
  <c r="AB516" i="1"/>
  <c r="X516" i="1"/>
  <c r="W516" i="1"/>
  <c r="AC516" i="1" l="1"/>
  <c r="V517" i="1" l="1"/>
  <c r="Y517" i="1" l="1"/>
  <c r="AA517" i="1"/>
  <c r="AB517" i="1"/>
  <c r="Z517" i="1"/>
  <c r="X517" i="1"/>
  <c r="W517" i="1"/>
  <c r="AC517" i="1" l="1"/>
  <c r="V518" i="1" s="1"/>
  <c r="AA518" i="1" s="1"/>
  <c r="Y518" i="1" l="1"/>
  <c r="W518" i="1"/>
  <c r="X518" i="1"/>
  <c r="Z518" i="1"/>
  <c r="AB518" i="1"/>
  <c r="AC518" i="1" l="1"/>
  <c r="V519" i="1" l="1"/>
  <c r="AA519" i="1" s="1"/>
  <c r="Y519" i="1" l="1"/>
  <c r="Z519" i="1"/>
  <c r="W519" i="1"/>
  <c r="AB519" i="1"/>
  <c r="X519" i="1"/>
  <c r="AC519" i="1" l="1"/>
  <c r="V520" i="1" s="1"/>
  <c r="AA520" i="1" s="1"/>
  <c r="Y520" i="1" l="1"/>
  <c r="X520" i="1"/>
  <c r="W520" i="1"/>
  <c r="AB520" i="1"/>
  <c r="Z520" i="1"/>
  <c r="AC520" i="1" l="1"/>
  <c r="V521" i="1" s="1"/>
  <c r="AA521" i="1" s="1"/>
  <c r="Y521" i="1" l="1"/>
  <c r="AB521" i="1"/>
  <c r="Z521" i="1"/>
  <c r="W521" i="1"/>
  <c r="X521" i="1"/>
  <c r="AC521" i="1" l="1"/>
  <c r="V522" i="1" s="1"/>
  <c r="AB522" i="1" s="1"/>
  <c r="Y522" i="1" l="1"/>
  <c r="AA522" i="1"/>
  <c r="X522" i="1"/>
  <c r="W522" i="1"/>
  <c r="Z522" i="1"/>
  <c r="AC522" i="1" l="1"/>
  <c r="V523" i="1" s="1"/>
  <c r="AA523" i="1" s="1"/>
  <c r="Y523" i="1" l="1"/>
  <c r="W523" i="1"/>
  <c r="AB523" i="1"/>
  <c r="Z523" i="1"/>
  <c r="X523" i="1"/>
  <c r="AC523" i="1" l="1"/>
  <c r="V524" i="1" s="1"/>
  <c r="AA524" i="1" s="1"/>
  <c r="Y524" i="1" l="1"/>
  <c r="Z524" i="1"/>
  <c r="AB524" i="1"/>
  <c r="X524" i="1"/>
  <c r="W524" i="1"/>
  <c r="AC524" i="1" l="1"/>
  <c r="V525" i="1" l="1"/>
  <c r="AA525" i="1" s="1"/>
  <c r="Y525" i="1" l="1"/>
  <c r="W525" i="1"/>
  <c r="X525" i="1"/>
  <c r="AB525" i="1"/>
  <c r="Z525" i="1"/>
  <c r="AC525" i="1" l="1"/>
  <c r="V526" i="1" s="1"/>
  <c r="AA526" i="1" s="1"/>
  <c r="Y526" i="1" l="1"/>
  <c r="W526" i="1"/>
  <c r="X526" i="1"/>
  <c r="Z526" i="1"/>
  <c r="AB526" i="1"/>
  <c r="AC526" i="1" l="1"/>
  <c r="V527" i="1" s="1"/>
  <c r="AA527" i="1" s="1"/>
  <c r="Y527" i="1" l="1"/>
  <c r="W527" i="1"/>
  <c r="X527" i="1"/>
  <c r="AB527" i="1"/>
  <c r="Z527" i="1"/>
  <c r="AC527" i="1" l="1"/>
  <c r="V528" i="1" s="1"/>
  <c r="X528" i="1" s="1"/>
  <c r="AA528" i="1" l="1"/>
  <c r="Y528" i="1"/>
  <c r="AB528" i="1"/>
  <c r="W528" i="1"/>
  <c r="Z528" i="1"/>
  <c r="AC528" i="1" l="1"/>
  <c r="V529" i="1" s="1"/>
  <c r="W529" i="1" s="1"/>
  <c r="AB529" i="1" l="1"/>
  <c r="Y529" i="1"/>
  <c r="AA529" i="1"/>
  <c r="X529" i="1"/>
  <c r="Z529" i="1"/>
  <c r="AC529" i="1" l="1"/>
  <c r="V530" i="1" s="1"/>
  <c r="Y530" i="1" s="1"/>
  <c r="Z530" i="1" l="1"/>
  <c r="W530" i="1"/>
  <c r="AB530" i="1"/>
  <c r="X530" i="1"/>
  <c r="AA530" i="1"/>
  <c r="AC530" i="1" l="1"/>
  <c r="V531" i="1" s="1"/>
  <c r="AA531" i="1" s="1"/>
  <c r="Z531" i="1" l="1"/>
  <c r="AB531" i="1"/>
  <c r="W531" i="1"/>
  <c r="X531" i="1"/>
  <c r="Y531" i="1"/>
  <c r="AC531" i="1" l="1"/>
  <c r="V532" i="1" s="1"/>
  <c r="AA532" i="1" s="1"/>
  <c r="W532" i="1" l="1"/>
  <c r="X532" i="1"/>
  <c r="AB532" i="1"/>
  <c r="Z532" i="1"/>
  <c r="Y532" i="1"/>
  <c r="AC532" i="1" l="1"/>
  <c r="V533" i="1" s="1"/>
  <c r="AA533" i="1" l="1"/>
  <c r="Y533" i="1"/>
  <c r="Z533" i="1"/>
  <c r="AB533" i="1"/>
  <c r="X533" i="1"/>
  <c r="W533" i="1"/>
  <c r="AC533" i="1" l="1"/>
  <c r="V534" i="1" s="1"/>
  <c r="W534" i="1" s="1"/>
  <c r="Y534" i="1" l="1"/>
  <c r="Z534" i="1"/>
  <c r="AB534" i="1"/>
  <c r="AA534" i="1"/>
  <c r="X534" i="1"/>
  <c r="AC534" i="1" l="1"/>
  <c r="V535" i="1" s="1"/>
  <c r="Y535" i="1" s="1"/>
  <c r="AB535" i="1" l="1"/>
  <c r="Z535" i="1"/>
  <c r="AA535" i="1"/>
  <c r="W535" i="1"/>
  <c r="X535" i="1"/>
  <c r="AC535" i="1" l="1"/>
  <c r="V536" i="1" s="1"/>
  <c r="AA536" i="1" l="1"/>
  <c r="Y536" i="1"/>
  <c r="Z536" i="1"/>
  <c r="X536" i="1"/>
  <c r="W536" i="1"/>
  <c r="AB536" i="1"/>
  <c r="AC536" i="1" l="1"/>
  <c r="V537" i="1" s="1"/>
  <c r="Y537" i="1" s="1"/>
  <c r="AA537" i="1" l="1"/>
  <c r="X537" i="1"/>
  <c r="AB537" i="1"/>
  <c r="Z537" i="1"/>
  <c r="W537" i="1"/>
  <c r="AC537" i="1" l="1"/>
  <c r="V538" i="1" s="1"/>
  <c r="Y538" i="1" s="1"/>
  <c r="AA538" i="1" l="1"/>
  <c r="AB538" i="1"/>
  <c r="X538" i="1"/>
  <c r="Z538" i="1"/>
  <c r="W538" i="1"/>
  <c r="AC538" i="1" l="1"/>
  <c r="V539" i="1" s="1"/>
  <c r="Y539" i="1" s="1"/>
  <c r="AA539" i="1" l="1"/>
  <c r="X539" i="1"/>
  <c r="W539" i="1"/>
  <c r="Z539" i="1"/>
  <c r="AB539" i="1"/>
  <c r="AC539" i="1" l="1"/>
  <c r="V540" i="1" s="1"/>
  <c r="Y540" i="1" s="1"/>
  <c r="AA540" i="1" l="1"/>
  <c r="W540" i="1"/>
  <c r="X540" i="1"/>
  <c r="Z540" i="1"/>
  <c r="AB540" i="1"/>
  <c r="AC540" i="1" l="1"/>
  <c r="V541" i="1" l="1"/>
  <c r="Y541" i="1" l="1"/>
  <c r="AA541" i="1"/>
  <c r="AB541" i="1"/>
  <c r="W541" i="1"/>
  <c r="Z541" i="1"/>
  <c r="X541" i="1"/>
  <c r="AC541" i="1" l="1"/>
  <c r="V542" i="1" l="1"/>
  <c r="AA542" i="1" l="1"/>
  <c r="Y542" i="1"/>
  <c r="X542" i="1"/>
  <c r="AB542" i="1"/>
  <c r="W542" i="1"/>
  <c r="Z542" i="1"/>
  <c r="AC542" i="1" l="1"/>
  <c r="V543" i="1" s="1"/>
  <c r="Y543" i="1" s="1"/>
  <c r="AA543" i="1" l="1"/>
  <c r="Z543" i="1"/>
  <c r="X543" i="1"/>
  <c r="AB543" i="1"/>
  <c r="W543" i="1"/>
  <c r="AC543" i="1" l="1"/>
  <c r="V544" i="1" s="1"/>
  <c r="AA544" i="1" s="1"/>
  <c r="Y544" i="1" l="1"/>
  <c r="AB544" i="1"/>
  <c r="X544" i="1"/>
  <c r="W544" i="1"/>
  <c r="Z544" i="1"/>
  <c r="AC544" i="1" l="1"/>
  <c r="V545" i="1" s="1"/>
  <c r="AA545" i="1" s="1"/>
  <c r="Y545" i="1" l="1"/>
  <c r="Z545" i="1"/>
  <c r="X545" i="1"/>
  <c r="W545" i="1"/>
  <c r="AB545" i="1"/>
  <c r="AC545" i="1" l="1"/>
  <c r="V546" i="1" l="1"/>
  <c r="AA546" i="1" s="1"/>
  <c r="Y546" i="1" l="1"/>
  <c r="AB546" i="1"/>
  <c r="X546" i="1"/>
  <c r="Z546" i="1"/>
  <c r="W546" i="1"/>
  <c r="AC546" i="1" l="1"/>
  <c r="V547" i="1" s="1"/>
  <c r="AA547" i="1" s="1"/>
  <c r="Y547" i="1" l="1"/>
  <c r="X547" i="1"/>
  <c r="W547" i="1"/>
  <c r="Z547" i="1"/>
  <c r="AB547" i="1"/>
  <c r="AC547" i="1" l="1"/>
  <c r="V548" i="1" s="1"/>
  <c r="Y548" i="1" s="1"/>
  <c r="AG375" i="1"/>
  <c r="C37" i="1"/>
  <c r="AA548" i="1" l="1"/>
  <c r="Z548" i="1"/>
  <c r="W548" i="1"/>
  <c r="AB548" i="1"/>
  <c r="X548" i="1"/>
  <c r="AC548" i="1" l="1"/>
  <c r="V549" i="1" s="1"/>
  <c r="AA549" i="1" s="1"/>
  <c r="Y549" i="1" l="1"/>
  <c r="W549" i="1"/>
  <c r="X549" i="1"/>
  <c r="AB549" i="1"/>
  <c r="Z549" i="1"/>
  <c r="AC549" i="1" l="1"/>
  <c r="V550" i="1" s="1"/>
  <c r="Y550" i="1" s="1"/>
  <c r="AA550" i="1" l="1"/>
  <c r="W550" i="1"/>
  <c r="AB550" i="1"/>
  <c r="Z550" i="1"/>
  <c r="X550" i="1"/>
  <c r="AC550" i="1" l="1"/>
  <c r="V551" i="1" s="1"/>
  <c r="Y551" i="1" s="1"/>
  <c r="AA551" i="1" l="1"/>
  <c r="AB551" i="1"/>
  <c r="Z551" i="1"/>
  <c r="X551" i="1"/>
  <c r="W551" i="1"/>
  <c r="AC551" i="1" l="1"/>
  <c r="V552" i="1" s="1"/>
  <c r="Y552" i="1" s="1"/>
  <c r="AA552" i="1" l="1"/>
  <c r="AB552" i="1"/>
  <c r="W552" i="1"/>
  <c r="Z552" i="1"/>
  <c r="X552" i="1"/>
  <c r="AC552" i="1" l="1"/>
  <c r="V553" i="1" s="1"/>
  <c r="AA553" i="1" s="1"/>
  <c r="Y553" i="1" l="1"/>
  <c r="W553" i="1"/>
  <c r="AB553" i="1"/>
  <c r="Z553" i="1"/>
  <c r="X553" i="1"/>
  <c r="AC553" i="1" l="1"/>
  <c r="V554" i="1" s="1"/>
  <c r="AA554" i="1" s="1"/>
  <c r="Y554" i="1" l="1"/>
  <c r="W554" i="1"/>
  <c r="Z554" i="1"/>
  <c r="AB554" i="1"/>
  <c r="X554" i="1"/>
  <c r="AC554" i="1" l="1"/>
  <c r="V555" i="1" s="1"/>
  <c r="Y555" i="1" s="1"/>
  <c r="AA555" i="1" l="1"/>
  <c r="X555" i="1"/>
  <c r="AB555" i="1"/>
  <c r="W555" i="1"/>
  <c r="Z555" i="1"/>
  <c r="AC555" i="1" l="1"/>
  <c r="V556" i="1" s="1"/>
  <c r="AA556" i="1" s="1"/>
  <c r="Y556" i="1" l="1"/>
  <c r="Z556" i="1"/>
  <c r="W556" i="1"/>
  <c r="AB556" i="1"/>
  <c r="X556" i="1"/>
  <c r="AC556" i="1" l="1"/>
  <c r="V557" i="1" s="1"/>
  <c r="Y557" i="1" s="1"/>
  <c r="AA557" i="1" l="1"/>
  <c r="Z557" i="1"/>
  <c r="AB557" i="1"/>
  <c r="X557" i="1"/>
  <c r="W557" i="1"/>
  <c r="AC557" i="1" l="1"/>
  <c r="V558" i="1" s="1"/>
  <c r="AA558" i="1" s="1"/>
  <c r="Y558" i="1" l="1"/>
  <c r="W558" i="1"/>
  <c r="AB558" i="1"/>
  <c r="Z558" i="1"/>
  <c r="X558" i="1"/>
  <c r="AC558" i="1" l="1"/>
  <c r="V559" i="1" s="1"/>
  <c r="AA559" i="1" s="1"/>
  <c r="Y559" i="1" l="1"/>
  <c r="AB559" i="1"/>
  <c r="X559" i="1"/>
  <c r="W559" i="1"/>
  <c r="Z559" i="1"/>
  <c r="AC559" i="1" l="1"/>
  <c r="V560" i="1" s="1"/>
  <c r="Y560" i="1" s="1"/>
  <c r="AA560" i="1" l="1"/>
  <c r="Z560" i="1"/>
  <c r="AB560" i="1"/>
  <c r="W560" i="1"/>
  <c r="X560" i="1"/>
  <c r="AC560" i="1" l="1"/>
  <c r="V561" i="1" s="1"/>
  <c r="AA561" i="1" l="1"/>
  <c r="Y561" i="1"/>
  <c r="Z561" i="1"/>
  <c r="W561" i="1"/>
  <c r="X561" i="1"/>
  <c r="AB561" i="1"/>
  <c r="AC561" i="1" l="1"/>
  <c r="V562" i="1" l="1"/>
  <c r="AA562" i="1" l="1"/>
  <c r="Y562" i="1"/>
  <c r="AB562" i="1"/>
  <c r="W562" i="1"/>
  <c r="X562" i="1"/>
  <c r="Z562" i="1"/>
  <c r="AC562" i="1" l="1"/>
  <c r="V563" i="1" s="1"/>
  <c r="AA563" i="1" s="1"/>
  <c r="Y563" i="1" l="1"/>
  <c r="AB563" i="1"/>
  <c r="X563" i="1"/>
  <c r="W563" i="1"/>
  <c r="Z563" i="1"/>
  <c r="AC563" i="1" l="1"/>
  <c r="V564" i="1" s="1"/>
  <c r="AA564" i="1" s="1"/>
  <c r="Y564" i="1" l="1"/>
  <c r="X564" i="1"/>
  <c r="AB564" i="1"/>
  <c r="Z564" i="1"/>
  <c r="W564" i="1"/>
  <c r="AC564" i="1" l="1"/>
  <c r="V565" i="1" s="1"/>
  <c r="Y565" i="1" s="1"/>
  <c r="AA565" i="1" l="1"/>
  <c r="Z565" i="1"/>
  <c r="AB565" i="1"/>
  <c r="X565" i="1"/>
  <c r="W565" i="1"/>
  <c r="AC565" i="1" l="1"/>
  <c r="V566" i="1" s="1"/>
  <c r="AA566" i="1" s="1"/>
  <c r="Y566" i="1" l="1"/>
  <c r="Z566" i="1"/>
  <c r="W566" i="1"/>
  <c r="X566" i="1"/>
  <c r="AB566" i="1"/>
  <c r="AC566" i="1" l="1"/>
  <c r="V567" i="1" s="1"/>
  <c r="AA567" i="1" s="1"/>
  <c r="Y567" i="1" l="1"/>
  <c r="AB567" i="1"/>
  <c r="X567" i="1"/>
  <c r="W567" i="1"/>
  <c r="Z567" i="1"/>
  <c r="AC567" i="1" l="1"/>
  <c r="V568" i="1" s="1"/>
  <c r="Y568" i="1" s="1"/>
  <c r="AA568" i="1" l="1"/>
  <c r="W568" i="1"/>
  <c r="AB568" i="1"/>
  <c r="X568" i="1"/>
  <c r="Z568" i="1"/>
  <c r="AC568" i="1" l="1"/>
  <c r="V569" i="1" s="1"/>
  <c r="Y569" i="1" s="1"/>
  <c r="AA569" i="1" l="1"/>
  <c r="AB569" i="1"/>
  <c r="W569" i="1"/>
  <c r="Z569" i="1"/>
  <c r="X569" i="1"/>
  <c r="AC569" i="1" l="1"/>
  <c r="V570" i="1" l="1"/>
  <c r="Y570" i="1" l="1"/>
  <c r="AA570" i="1"/>
  <c r="W570" i="1"/>
  <c r="Z570" i="1"/>
  <c r="AB570" i="1"/>
  <c r="X570" i="1"/>
  <c r="AC570" i="1" l="1"/>
  <c r="V571" i="1" s="1"/>
  <c r="AA571" i="1" s="1"/>
  <c r="Y571" i="1" l="1"/>
  <c r="Z571" i="1"/>
  <c r="W571" i="1"/>
  <c r="AB571" i="1"/>
  <c r="X571" i="1"/>
  <c r="AC571" i="1" l="1"/>
  <c r="V572" i="1" s="1"/>
  <c r="AA572" i="1" s="1"/>
  <c r="Y572" i="1" l="1"/>
  <c r="Z572" i="1"/>
  <c r="W572" i="1"/>
  <c r="AB572" i="1"/>
  <c r="X572" i="1"/>
  <c r="AC572" i="1" l="1"/>
  <c r="V573" i="1" s="1"/>
  <c r="AA573" i="1" s="1"/>
  <c r="Y573" i="1" l="1"/>
  <c r="Z573" i="1"/>
  <c r="X573" i="1"/>
  <c r="AB573" i="1"/>
  <c r="W573" i="1"/>
  <c r="AC573" i="1" l="1"/>
  <c r="V574" i="1" s="1"/>
  <c r="Y574" i="1" s="1"/>
  <c r="AA574" i="1" l="1"/>
  <c r="AB574" i="1"/>
  <c r="Z574" i="1"/>
  <c r="W574" i="1"/>
  <c r="X574" i="1"/>
  <c r="AC574" i="1" l="1"/>
  <c r="V575" i="1" s="1"/>
  <c r="AA575" i="1" s="1"/>
  <c r="Y575" i="1" l="1"/>
  <c r="X575" i="1"/>
  <c r="Z575" i="1"/>
  <c r="AB575" i="1"/>
  <c r="W575" i="1"/>
  <c r="AC575" i="1" l="1"/>
  <c r="V576" i="1" s="1"/>
  <c r="Y576" i="1" s="1"/>
  <c r="AA576" i="1" l="1"/>
  <c r="Z576" i="1"/>
  <c r="AB576" i="1"/>
  <c r="X576" i="1"/>
  <c r="W576" i="1"/>
  <c r="AC576" i="1" l="1"/>
  <c r="V577" i="1" s="1"/>
  <c r="AA577" i="1" s="1"/>
  <c r="Y577" i="1" l="1"/>
  <c r="AB577" i="1"/>
  <c r="Z577" i="1"/>
  <c r="W577" i="1"/>
  <c r="X577" i="1"/>
  <c r="AC577" i="1" l="1"/>
  <c r="V578" i="1" s="1"/>
  <c r="Y578" i="1" s="1"/>
  <c r="AA578" i="1" l="1"/>
  <c r="X578" i="1"/>
  <c r="Z578" i="1"/>
  <c r="AB578" i="1"/>
  <c r="W578" i="1"/>
  <c r="AC578" i="1" l="1"/>
  <c r="V579" i="1" s="1"/>
  <c r="Z579" i="1" s="1"/>
  <c r="AA579" i="1" l="1"/>
  <c r="AB579" i="1"/>
  <c r="Y579" i="1"/>
  <c r="W579" i="1"/>
  <c r="X579" i="1"/>
  <c r="AC579" i="1" l="1"/>
  <c r="V580" i="1" s="1"/>
  <c r="AA580" i="1" s="1"/>
  <c r="AB580" i="1" l="1"/>
  <c r="X580" i="1"/>
  <c r="W580" i="1"/>
  <c r="Z580" i="1"/>
  <c r="Y580" i="1"/>
  <c r="AC580" i="1" l="1"/>
  <c r="V581" i="1" s="1"/>
  <c r="AA581" i="1" s="1"/>
  <c r="Z581" i="1" l="1"/>
  <c r="AB581" i="1"/>
  <c r="W581" i="1"/>
  <c r="X581" i="1"/>
  <c r="Y581" i="1"/>
  <c r="AC581" i="1" l="1"/>
  <c r="V582" i="1" s="1"/>
  <c r="X582" i="1" s="1"/>
  <c r="Z582" i="1" l="1"/>
  <c r="Y582" i="1"/>
  <c r="AA582" i="1"/>
  <c r="W582" i="1"/>
  <c r="AB582" i="1"/>
  <c r="AC582" i="1" l="1"/>
  <c r="V583" i="1" s="1"/>
  <c r="AB583" i="1" s="1"/>
  <c r="AA583" i="1" l="1"/>
  <c r="Y583" i="1"/>
  <c r="W583" i="1"/>
  <c r="Z583" i="1"/>
  <c r="X583" i="1"/>
  <c r="AC583" i="1" l="1"/>
  <c r="V584" i="1" s="1"/>
  <c r="Y584" i="1" s="1"/>
  <c r="AA584" i="1" l="1"/>
  <c r="AB584" i="1"/>
  <c r="Z584" i="1"/>
  <c r="W584" i="1"/>
  <c r="X584" i="1"/>
  <c r="AC584" i="1" l="1"/>
  <c r="V585" i="1" s="1"/>
  <c r="W585" i="1" s="1"/>
  <c r="AA585" i="1"/>
  <c r="Y585" i="1"/>
  <c r="X585" i="1" l="1"/>
  <c r="AB585" i="1"/>
  <c r="Z585" i="1"/>
  <c r="AC585" i="1" l="1"/>
  <c r="V586" i="1" s="1"/>
  <c r="AA586" i="1" s="1"/>
  <c r="Y586" i="1" l="1"/>
  <c r="X586" i="1"/>
  <c r="W586" i="1"/>
  <c r="Z586" i="1"/>
  <c r="AB586" i="1"/>
  <c r="AC586" i="1" l="1"/>
  <c r="V587" i="1" s="1"/>
  <c r="AA587" i="1" s="1"/>
  <c r="Y587" i="1"/>
  <c r="AB587" i="1" l="1"/>
  <c r="Z587" i="1"/>
  <c r="W587" i="1"/>
  <c r="X587" i="1"/>
  <c r="AC587" i="1" l="1"/>
  <c r="V588" i="1" s="1"/>
  <c r="W588" i="1" s="1"/>
  <c r="AA588" i="1"/>
  <c r="Y588" i="1"/>
  <c r="Z588" i="1" l="1"/>
  <c r="AB588" i="1"/>
  <c r="X588" i="1"/>
  <c r="AC588" i="1" l="1"/>
  <c r="V589" i="1" s="1"/>
  <c r="AA589" i="1" s="1"/>
  <c r="Y589" i="1"/>
  <c r="Z589" i="1" l="1"/>
  <c r="W589" i="1"/>
  <c r="X589" i="1"/>
  <c r="AB589" i="1"/>
  <c r="AC589" i="1" l="1"/>
  <c r="V590" i="1" s="1"/>
  <c r="Z590" i="1" s="1"/>
  <c r="AA590" i="1"/>
  <c r="Y590" i="1"/>
  <c r="W590" i="1" l="1"/>
  <c r="X590" i="1"/>
  <c r="AB590" i="1"/>
  <c r="AC590" i="1" l="1"/>
  <c r="V591" i="1" s="1"/>
  <c r="W591" i="1" s="1"/>
  <c r="Y591" i="1"/>
  <c r="AA591" i="1"/>
  <c r="X591" i="1" l="1"/>
  <c r="Z591" i="1"/>
  <c r="AB591" i="1"/>
  <c r="AC591" i="1" s="1"/>
  <c r="V592" i="1" s="1"/>
  <c r="X592" i="1" s="1"/>
  <c r="AB592" i="1" l="1"/>
  <c r="W592" i="1"/>
  <c r="Z592" i="1"/>
  <c r="Y592" i="1"/>
  <c r="AA592" i="1"/>
  <c r="AC592" i="1" l="1"/>
  <c r="V593" i="1" s="1"/>
  <c r="X593" i="1" s="1"/>
  <c r="Y593" i="1" l="1"/>
  <c r="AA593" i="1"/>
  <c r="Z593" i="1"/>
  <c r="W593" i="1"/>
  <c r="AB593" i="1"/>
  <c r="AC593" i="1" l="1"/>
  <c r="V594" i="1" s="1"/>
  <c r="Y594" i="1" s="1"/>
  <c r="AB594" i="1" l="1"/>
  <c r="Z594" i="1"/>
  <c r="AA594" i="1"/>
  <c r="X594" i="1"/>
  <c r="W594" i="1"/>
  <c r="AC594" i="1" l="1"/>
  <c r="V595" i="1" s="1"/>
  <c r="X595" i="1" s="1"/>
  <c r="AA595" i="1" l="1"/>
  <c r="W595" i="1"/>
  <c r="AB595" i="1"/>
  <c r="Y595" i="1"/>
  <c r="Z595" i="1"/>
  <c r="AC595" i="1" l="1"/>
  <c r="V596" i="1" s="1"/>
  <c r="X596" i="1" s="1"/>
  <c r="AB596" i="1" l="1"/>
  <c r="W596" i="1"/>
  <c r="Z596" i="1"/>
  <c r="AA596" i="1"/>
  <c r="Y596" i="1"/>
  <c r="AC596" i="1" l="1"/>
  <c r="V597" i="1" s="1"/>
  <c r="Y597" i="1" s="1"/>
  <c r="AB597" i="1" l="1"/>
  <c r="Z597" i="1"/>
  <c r="W597" i="1"/>
  <c r="AA597" i="1"/>
  <c r="X597" i="1"/>
  <c r="AC597" i="1" l="1"/>
  <c r="V598" i="1" s="1"/>
  <c r="AB598" i="1" s="1"/>
  <c r="AA598" i="1"/>
  <c r="Y598" i="1"/>
  <c r="W598" i="1" l="1"/>
  <c r="X598" i="1"/>
  <c r="Z598" i="1"/>
  <c r="AC598" i="1" l="1"/>
  <c r="V599" i="1" s="1"/>
  <c r="X599" i="1" s="1"/>
  <c r="AB599" i="1"/>
  <c r="Z599" i="1" l="1"/>
  <c r="W599" i="1"/>
  <c r="AA599" i="1"/>
  <c r="Y599" i="1"/>
  <c r="AC599" i="1" l="1"/>
  <c r="V600" i="1" s="1"/>
  <c r="W600" i="1" s="1"/>
  <c r="AA600" i="1"/>
  <c r="Y600" i="1"/>
  <c r="Z600" i="1" l="1"/>
  <c r="X600" i="1"/>
  <c r="AB600" i="1"/>
  <c r="AC600" i="1" l="1"/>
  <c r="V601" i="1" s="1"/>
  <c r="X601" i="1" s="1"/>
  <c r="Y601" i="1"/>
  <c r="AA601" i="1"/>
  <c r="AB601" i="1" l="1"/>
  <c r="W601" i="1"/>
  <c r="Z601" i="1"/>
  <c r="Y602" i="1"/>
  <c r="AA602" i="1"/>
  <c r="AC601" i="1" l="1"/>
  <c r="V602" i="1" s="1"/>
  <c r="AB602" i="1" s="1"/>
  <c r="Z602" i="1" l="1"/>
  <c r="X602" i="1"/>
  <c r="AA603" i="1" s="1"/>
  <c r="W602" i="1"/>
  <c r="AC602" i="1" l="1"/>
  <c r="V603" i="1" s="1"/>
  <c r="Z603" i="1" s="1"/>
  <c r="Y603" i="1"/>
  <c r="X603" i="1"/>
  <c r="AB603" i="1" l="1"/>
  <c r="W603" i="1"/>
  <c r="AC603" i="1" l="1"/>
  <c r="V604" i="1" s="1"/>
  <c r="Y604" i="1"/>
  <c r="AA604" i="1"/>
  <c r="W604" i="1" l="1"/>
  <c r="AB604" i="1"/>
  <c r="X604" i="1"/>
  <c r="Z604" i="1"/>
  <c r="AA605" i="1" l="1"/>
  <c r="AC604" i="1"/>
  <c r="V605" i="1" s="1"/>
  <c r="Y605" i="1"/>
  <c r="X605" i="1" l="1"/>
  <c r="AB605" i="1"/>
  <c r="Y606" i="1" s="1"/>
  <c r="W605" i="1"/>
  <c r="Z605" i="1"/>
  <c r="AC605" i="1" l="1"/>
  <c r="V606" i="1" s="1"/>
  <c r="AA606" i="1"/>
  <c r="AB606" i="1" l="1"/>
  <c r="W606" i="1"/>
  <c r="Z606" i="1"/>
  <c r="X606" i="1"/>
  <c r="Y607" i="1" l="1"/>
  <c r="AC606" i="1"/>
  <c r="V607" i="1" s="1"/>
  <c r="X607" i="1" s="1"/>
  <c r="AA607" i="1"/>
  <c r="AB607" i="1"/>
  <c r="W607" i="1" l="1"/>
  <c r="Z607" i="1"/>
  <c r="AC607" i="1"/>
  <c r="V608" i="1" s="1"/>
  <c r="Y608" i="1" s="1"/>
  <c r="AA608" i="1"/>
  <c r="X608" i="1"/>
  <c r="W608" i="1"/>
  <c r="Z608" i="1"/>
  <c r="AB608" i="1"/>
  <c r="AC608" i="1" l="1"/>
  <c r="V609" i="1" s="1"/>
  <c r="Z609" i="1" s="1"/>
  <c r="AA609" i="1"/>
  <c r="Y609" i="1"/>
  <c r="X609" i="1" l="1"/>
  <c r="W609" i="1"/>
  <c r="AB609" i="1"/>
  <c r="AA610" i="1" l="1"/>
  <c r="Y610" i="1"/>
  <c r="AC609" i="1"/>
  <c r="V610" i="1" s="1"/>
  <c r="AB610" i="1" l="1"/>
  <c r="W610" i="1"/>
  <c r="X610" i="1"/>
  <c r="Z610" i="1"/>
  <c r="AC610" i="1" l="1"/>
  <c r="V611" i="1" s="1"/>
  <c r="AB611" i="1" s="1"/>
  <c r="AA611" i="1"/>
  <c r="Y611" i="1"/>
  <c r="W611" i="1" l="1"/>
  <c r="Z611" i="1"/>
  <c r="X611" i="1"/>
  <c r="AA612" i="1" s="1"/>
  <c r="AC611" i="1" l="1"/>
  <c r="V612" i="1" s="1"/>
  <c r="Y612" i="1" s="1"/>
  <c r="AB612" i="1" l="1"/>
  <c r="Z612" i="1"/>
  <c r="X612" i="1"/>
  <c r="W612" i="1"/>
  <c r="AA613" i="1" l="1"/>
  <c r="AC612" i="1"/>
  <c r="V613" i="1" s="1"/>
  <c r="Z613" i="1" s="1"/>
  <c r="Y613" i="1"/>
  <c r="X613" i="1" l="1"/>
  <c r="W613" i="1"/>
  <c r="AB613" i="1"/>
  <c r="Y614" i="1" s="1"/>
  <c r="AA614" i="1" l="1"/>
  <c r="AC613" i="1"/>
  <c r="V614" i="1" s="1"/>
  <c r="Z614" i="1" s="1"/>
  <c r="W614" i="1" l="1"/>
  <c r="X614" i="1"/>
  <c r="AB614" i="1"/>
  <c r="AA615" i="1" s="1"/>
  <c r="AC614" i="1" l="1"/>
  <c r="V615" i="1" s="1"/>
  <c r="Y615" i="1" l="1"/>
  <c r="W615" i="1"/>
  <c r="Z615" i="1"/>
  <c r="X615" i="1"/>
  <c r="AB615" i="1"/>
  <c r="Y616" i="1" s="1"/>
  <c r="AC615" i="1" l="1"/>
  <c r="V616" i="1" s="1"/>
  <c r="W616" i="1" s="1"/>
  <c r="AB616" i="1"/>
  <c r="AA616" i="1"/>
  <c r="X616" i="1" l="1"/>
  <c r="Z616" i="1"/>
  <c r="AA617" i="1"/>
  <c r="AC616" i="1"/>
  <c r="V617" i="1" s="1"/>
  <c r="W617" i="1" s="1"/>
  <c r="Y617" i="1"/>
  <c r="X617" i="1" l="1"/>
  <c r="AB617" i="1"/>
  <c r="Y618" i="1" s="1"/>
  <c r="Z617" i="1"/>
  <c r="AC617" i="1" s="1"/>
  <c r="V618" i="1" s="1"/>
  <c r="AA618" i="1" l="1"/>
  <c r="X618" i="1"/>
  <c r="W618" i="1"/>
  <c r="AB618" i="1"/>
  <c r="Z618" i="1"/>
  <c r="AC618" i="1" l="1"/>
  <c r="V619" i="1" s="1"/>
  <c r="AA619" i="1" s="1"/>
  <c r="Y619" i="1"/>
  <c r="AB619" i="1"/>
  <c r="X619" i="1"/>
  <c r="Z619" i="1"/>
  <c r="W619" i="1"/>
  <c r="AC619" i="1" l="1"/>
  <c r="V620" i="1" s="1"/>
  <c r="Y620" i="1" s="1"/>
  <c r="AA620" i="1"/>
  <c r="X620" i="1" l="1"/>
  <c r="AB620" i="1"/>
  <c r="Z620" i="1"/>
  <c r="W620" i="1"/>
  <c r="AC620" i="1" l="1"/>
  <c r="V621" i="1" s="1"/>
  <c r="X621" i="1" s="1"/>
  <c r="Y621" i="1"/>
  <c r="AA621" i="1"/>
  <c r="W621" i="1" l="1"/>
  <c r="Z621" i="1"/>
  <c r="AB621" i="1"/>
  <c r="AC621" i="1" l="1"/>
  <c r="V622" i="1" s="1"/>
  <c r="W622" i="1" s="1"/>
  <c r="AA622" i="1"/>
  <c r="Y622" i="1"/>
  <c r="Z622" i="1"/>
  <c r="AB622" i="1"/>
  <c r="X622" i="1"/>
  <c r="AC622" i="1" l="1"/>
  <c r="V623" i="1" s="1"/>
  <c r="AA623" i="1" s="1"/>
  <c r="Y623" i="1" l="1"/>
  <c r="Z623" i="1"/>
  <c r="X623" i="1"/>
  <c r="AB623" i="1"/>
  <c r="W623" i="1"/>
  <c r="AC623" i="1" l="1"/>
  <c r="V624" i="1" s="1"/>
  <c r="Z624" i="1" s="1"/>
  <c r="Y624" i="1" l="1"/>
  <c r="X624" i="1"/>
  <c r="W624" i="1"/>
  <c r="AB624" i="1"/>
  <c r="AA624" i="1"/>
  <c r="AC624" i="1" l="1"/>
  <c r="V625" i="1" s="1"/>
  <c r="Y625" i="1" s="1"/>
  <c r="X625" i="1" l="1"/>
  <c r="AA625" i="1"/>
  <c r="AB625" i="1"/>
  <c r="Z625" i="1"/>
  <c r="W625" i="1"/>
  <c r="AC625" i="1" l="1"/>
  <c r="V626" i="1" s="1"/>
  <c r="W626" i="1" s="1"/>
  <c r="Y626" i="1" l="1"/>
  <c r="AB626" i="1"/>
  <c r="AA626" i="1"/>
  <c r="X626" i="1"/>
  <c r="Z626" i="1"/>
  <c r="AC626" i="1" l="1"/>
  <c r="V627" i="1" s="1"/>
  <c r="AA627" i="1" s="1"/>
  <c r="AB627" i="1" l="1"/>
  <c r="Z627" i="1"/>
  <c r="Y627" i="1"/>
  <c r="W627" i="1"/>
  <c r="X627" i="1"/>
  <c r="AC627" i="1" l="1"/>
  <c r="V628" i="1" s="1"/>
  <c r="W628" i="1" s="1"/>
  <c r="AA628" i="1" l="1"/>
  <c r="AB628" i="1"/>
  <c r="X628" i="1"/>
  <c r="Z628" i="1"/>
  <c r="Y628" i="1"/>
  <c r="AC628" i="1" l="1"/>
  <c r="V629" i="1" s="1"/>
  <c r="X629" i="1" s="1"/>
  <c r="AA629" i="1" l="1"/>
  <c r="Z629" i="1"/>
  <c r="AB629" i="1"/>
  <c r="Y629" i="1"/>
  <c r="W629" i="1"/>
  <c r="AC629" i="1" l="1"/>
  <c r="V630" i="1" s="1"/>
  <c r="AA630" i="1" s="1"/>
  <c r="X630" i="1" l="1"/>
  <c r="W630" i="1"/>
  <c r="Y630" i="1"/>
  <c r="Z630" i="1"/>
  <c r="AB630" i="1"/>
  <c r="AC630" i="1" l="1"/>
  <c r="V631" i="1" s="1"/>
  <c r="Z631" i="1" s="1"/>
  <c r="Y631" i="1"/>
  <c r="AA631" i="1"/>
  <c r="X631" i="1" l="1"/>
  <c r="AB631" i="1"/>
  <c r="W631" i="1"/>
  <c r="AC631" i="1" l="1"/>
  <c r="V632" i="1" s="1"/>
  <c r="AA632" i="1" s="1"/>
  <c r="Y632" i="1"/>
  <c r="AB632" i="1" l="1"/>
  <c r="Z632" i="1"/>
  <c r="W632" i="1"/>
  <c r="X632" i="1"/>
  <c r="AC632" i="1" l="1"/>
  <c r="V633" i="1" s="1"/>
  <c r="Y633" i="1" s="1"/>
  <c r="AB633" i="1"/>
  <c r="AA633" i="1"/>
  <c r="Z633" i="1" l="1"/>
  <c r="W633" i="1"/>
  <c r="X633" i="1"/>
  <c r="AC633" i="1" l="1"/>
  <c r="V634" i="1" s="1"/>
  <c r="AB634" i="1" s="1"/>
  <c r="Y634" i="1"/>
  <c r="AA634" i="1"/>
  <c r="X634" i="1" l="1"/>
  <c r="W634" i="1"/>
  <c r="Z634" i="1"/>
  <c r="AC634" i="1" l="1"/>
  <c r="V635" i="1" s="1"/>
  <c r="Y635" i="1" s="1"/>
  <c r="AA635" i="1"/>
  <c r="W635" i="1" l="1"/>
  <c r="X635" i="1"/>
  <c r="AB635" i="1"/>
  <c r="Z635" i="1"/>
  <c r="AC635" i="1" l="1"/>
  <c r="V636" i="1" s="1"/>
  <c r="Y636" i="1" s="1"/>
  <c r="AA636" i="1"/>
  <c r="W636" i="1"/>
  <c r="AB636" i="1"/>
  <c r="Z636" i="1"/>
  <c r="X636" i="1"/>
  <c r="AC636" i="1" l="1"/>
  <c r="V637" i="1" s="1"/>
  <c r="AA637" i="1" s="1"/>
  <c r="Y637" i="1" l="1"/>
  <c r="X637" i="1"/>
  <c r="Z637" i="1"/>
  <c r="AB637" i="1"/>
  <c r="W637" i="1"/>
  <c r="AC637" i="1" l="1"/>
  <c r="V638" i="1" s="1"/>
  <c r="AA638" i="1" s="1"/>
  <c r="Y638" i="1" l="1"/>
  <c r="AB638" i="1"/>
  <c r="X638" i="1"/>
  <c r="Z638" i="1"/>
  <c r="W638" i="1"/>
  <c r="AC638" i="1" l="1"/>
  <c r="V639" i="1" s="1"/>
  <c r="Y639" i="1" s="1"/>
  <c r="AA639" i="1" l="1"/>
  <c r="AB639" i="1"/>
  <c r="X639" i="1"/>
  <c r="W639" i="1"/>
  <c r="Z639" i="1"/>
  <c r="AC639" i="1" l="1"/>
  <c r="V640" i="1" s="1"/>
  <c r="AA640" i="1" s="1"/>
  <c r="Y640" i="1" l="1"/>
  <c r="AB640" i="1"/>
  <c r="W640" i="1"/>
  <c r="X640" i="1"/>
  <c r="Z640" i="1"/>
  <c r="AC640" i="1" l="1"/>
  <c r="V641" i="1" s="1"/>
  <c r="Y641" i="1" s="1"/>
  <c r="X641" i="1" l="1"/>
  <c r="AB641" i="1"/>
  <c r="W641" i="1"/>
  <c r="Z641" i="1"/>
  <c r="AA641" i="1"/>
  <c r="AC641" i="1" l="1"/>
  <c r="V642" i="1" s="1"/>
  <c r="Y642" i="1" l="1"/>
  <c r="AA642" i="1"/>
  <c r="Z642" i="1"/>
  <c r="AB642" i="1"/>
  <c r="X642" i="1"/>
  <c r="W642" i="1"/>
  <c r="AC642" i="1" l="1"/>
  <c r="V643" i="1" l="1"/>
  <c r="AA643" i="1" l="1"/>
  <c r="Y643" i="1"/>
  <c r="AB643" i="1"/>
  <c r="X643" i="1"/>
  <c r="Z643" i="1"/>
  <c r="W643" i="1"/>
  <c r="AC643" i="1" l="1"/>
  <c r="V644" i="1" s="1"/>
  <c r="X644" i="1" s="1"/>
  <c r="Y644" i="1" l="1"/>
  <c r="AA644" i="1"/>
  <c r="W644" i="1"/>
  <c r="Z644" i="1"/>
  <c r="AB644" i="1"/>
  <c r="AC644" i="1" l="1"/>
  <c r="V645" i="1" s="1"/>
  <c r="Y645" i="1" s="1"/>
  <c r="AA645" i="1" l="1"/>
  <c r="W645" i="1"/>
  <c r="AB645" i="1"/>
  <c r="X645" i="1"/>
  <c r="Z645" i="1"/>
  <c r="AC645" i="1" l="1"/>
  <c r="V646" i="1" s="1"/>
  <c r="Y646" i="1" s="1"/>
  <c r="AA646" i="1" l="1"/>
  <c r="W646" i="1"/>
  <c r="Z646" i="1"/>
  <c r="X646" i="1"/>
  <c r="AB646" i="1"/>
  <c r="AC646" i="1" l="1"/>
  <c r="V647" i="1" s="1"/>
  <c r="AA647" i="1" s="1"/>
  <c r="W647" i="1" l="1"/>
  <c r="Z647" i="1"/>
  <c r="X647" i="1"/>
  <c r="AB647" i="1"/>
  <c r="Y647" i="1"/>
  <c r="AC647" i="1" l="1"/>
  <c r="V648" i="1" s="1"/>
  <c r="Y648" i="1" s="1"/>
  <c r="Z648" i="1" l="1"/>
  <c r="AB648" i="1"/>
  <c r="AA648" i="1"/>
  <c r="X648" i="1"/>
  <c r="W648" i="1"/>
  <c r="AC648" i="1" l="1"/>
  <c r="V649" i="1" s="1"/>
  <c r="AA649" i="1" s="1"/>
  <c r="X649" i="1" l="1"/>
  <c r="Z649" i="1"/>
  <c r="AB649" i="1"/>
  <c r="W649" i="1"/>
  <c r="Y649" i="1"/>
  <c r="AC649" i="1" l="1"/>
  <c r="V650" i="1" s="1"/>
  <c r="Y650" i="1" s="1"/>
  <c r="Z650" i="1" l="1"/>
  <c r="AB650" i="1"/>
  <c r="X650" i="1"/>
  <c r="W650" i="1"/>
  <c r="AA650" i="1"/>
  <c r="AC650" i="1" l="1"/>
  <c r="V651" i="1" s="1"/>
  <c r="AA651" i="1" s="1"/>
  <c r="Y651" i="1" l="1"/>
  <c r="X651" i="1"/>
  <c r="AB651" i="1"/>
  <c r="Z651" i="1"/>
  <c r="W651" i="1"/>
  <c r="AC651" i="1" l="1"/>
  <c r="V652" i="1" s="1"/>
  <c r="AA652" i="1" s="1"/>
  <c r="AB652" i="1" l="1"/>
  <c r="W652" i="1"/>
  <c r="X652" i="1"/>
  <c r="Z652" i="1"/>
  <c r="Y652" i="1"/>
  <c r="AC652" i="1" l="1"/>
  <c r="V653" i="1" s="1"/>
  <c r="Y653" i="1" s="1"/>
  <c r="AB653" i="1" l="1"/>
  <c r="X653" i="1"/>
  <c r="AA653" i="1"/>
  <c r="W653" i="1"/>
  <c r="Z653" i="1"/>
  <c r="AC653" i="1" l="1"/>
  <c r="V654" i="1" s="1"/>
  <c r="Y654" i="1" l="1"/>
  <c r="AA654" i="1"/>
  <c r="X654" i="1"/>
  <c r="Z654" i="1"/>
  <c r="AB654" i="1"/>
  <c r="W654" i="1"/>
  <c r="AC654" i="1" l="1"/>
  <c r="V655" i="1" s="1"/>
  <c r="AA655" i="1" s="1"/>
  <c r="Y655" i="1" l="1"/>
  <c r="Z655" i="1"/>
  <c r="AB655" i="1"/>
  <c r="X655" i="1"/>
  <c r="W655" i="1"/>
  <c r="AC655" i="1" l="1"/>
  <c r="V656" i="1" s="1"/>
  <c r="AA656" i="1" s="1"/>
  <c r="Y656" i="1" l="1"/>
  <c r="AB656" i="1"/>
  <c r="Z656" i="1"/>
  <c r="W656" i="1"/>
  <c r="X656" i="1"/>
  <c r="AC656" i="1" l="1"/>
  <c r="V657" i="1" s="1"/>
  <c r="AA657" i="1" s="1"/>
  <c r="Y657" i="1" l="1"/>
  <c r="W657" i="1"/>
  <c r="X657" i="1"/>
  <c r="AB657" i="1"/>
  <c r="Z657" i="1"/>
  <c r="AC657" i="1" l="1"/>
  <c r="V658" i="1" s="1"/>
  <c r="W658" i="1" s="1"/>
  <c r="Y658" i="1" l="1"/>
  <c r="AA658" i="1"/>
  <c r="AB658" i="1"/>
  <c r="Z658" i="1"/>
  <c r="X658" i="1"/>
  <c r="AC658" i="1" l="1"/>
  <c r="V659" i="1" s="1"/>
  <c r="X659" i="1" s="1"/>
  <c r="Y659" i="1" l="1"/>
  <c r="AA659" i="1"/>
  <c r="AB659" i="1"/>
  <c r="Z659" i="1"/>
  <c r="W659" i="1"/>
  <c r="AC659" i="1" l="1"/>
  <c r="V660" i="1" s="1"/>
  <c r="W660" i="1" s="1"/>
  <c r="Y660" i="1" l="1"/>
  <c r="AA660" i="1"/>
  <c r="AB660" i="1"/>
  <c r="Z660" i="1"/>
  <c r="X660" i="1"/>
  <c r="AC660" i="1" l="1"/>
  <c r="V661" i="1" s="1"/>
  <c r="Z661" i="1" s="1"/>
  <c r="X661" i="1" l="1"/>
  <c r="AB661" i="1"/>
  <c r="AA661" i="1"/>
  <c r="W661" i="1"/>
  <c r="Y661" i="1"/>
  <c r="AC661" i="1" l="1"/>
  <c r="V662" i="1" s="1"/>
  <c r="Y662" i="1" s="1"/>
  <c r="AA662" i="1" l="1"/>
  <c r="Z662" i="1"/>
  <c r="AB662" i="1"/>
  <c r="W662" i="1"/>
  <c r="X662" i="1"/>
  <c r="AC662" i="1" l="1"/>
  <c r="V663" i="1" s="1"/>
  <c r="Y663" i="1" s="1"/>
  <c r="AB663" i="1" l="1"/>
  <c r="X663" i="1"/>
  <c r="Z663" i="1"/>
  <c r="W663" i="1"/>
  <c r="AA663" i="1"/>
  <c r="AC663" i="1" l="1"/>
  <c r="V664" i="1" s="1"/>
  <c r="X664" i="1" s="1"/>
  <c r="Y664" i="1" l="1"/>
  <c r="AA664" i="1"/>
  <c r="Z664" i="1"/>
  <c r="AB664" i="1"/>
  <c r="W664" i="1"/>
  <c r="AC664" i="1" l="1"/>
  <c r="V665" i="1" s="1"/>
  <c r="AB665" i="1" s="1"/>
  <c r="X665" i="1" l="1"/>
  <c r="W665" i="1"/>
  <c r="Z665" i="1"/>
  <c r="AA665" i="1"/>
  <c r="Y665" i="1"/>
  <c r="AC665" i="1" l="1"/>
  <c r="V666" i="1" s="1"/>
  <c r="X666" i="1" s="1"/>
  <c r="AB666" i="1" l="1"/>
  <c r="Y666" i="1"/>
  <c r="W666" i="1"/>
  <c r="Z666" i="1"/>
  <c r="AA666" i="1"/>
  <c r="AC666" i="1" l="1"/>
  <c r="V667" i="1" s="1"/>
  <c r="Y667" i="1" s="1"/>
  <c r="AA667" i="1" l="1"/>
  <c r="W667" i="1"/>
  <c r="Z667" i="1"/>
  <c r="AB667" i="1"/>
  <c r="X667" i="1"/>
  <c r="AC667" i="1" l="1"/>
  <c r="V668" i="1" s="1"/>
  <c r="AA668" i="1" s="1"/>
  <c r="Y668" i="1"/>
  <c r="Z668" i="1" l="1"/>
  <c r="AB668" i="1"/>
  <c r="X668" i="1"/>
  <c r="W668" i="1"/>
  <c r="AC668" i="1" l="1"/>
  <c r="V669" i="1" s="1"/>
  <c r="X669" i="1" s="1"/>
  <c r="Y669" i="1"/>
  <c r="AA669" i="1"/>
  <c r="Z669" i="1" l="1"/>
  <c r="W669" i="1"/>
  <c r="AB669" i="1"/>
  <c r="AC669" i="1" s="1"/>
  <c r="V670" i="1" s="1"/>
  <c r="AA670" i="1" s="1"/>
  <c r="AB670" i="1" l="1"/>
  <c r="X670" i="1"/>
  <c r="W670" i="1"/>
  <c r="Z670" i="1"/>
  <c r="Y670" i="1"/>
  <c r="AC670" i="1" l="1"/>
  <c r="V671" i="1" s="1"/>
  <c r="AA671" i="1" s="1"/>
  <c r="Z671" i="1" l="1"/>
  <c r="AB671" i="1"/>
  <c r="W671" i="1"/>
  <c r="X671" i="1"/>
  <c r="Y671" i="1"/>
  <c r="AC671" i="1" l="1"/>
  <c r="V672" i="1" s="1"/>
  <c r="AA672" i="1" s="1"/>
  <c r="Z672" i="1" l="1"/>
  <c r="X672" i="1"/>
  <c r="AB672" i="1"/>
  <c r="W672" i="1"/>
  <c r="Y672" i="1"/>
  <c r="AC672" i="1" l="1"/>
  <c r="V673" i="1" s="1"/>
  <c r="Z673" i="1" s="1"/>
  <c r="Y673" i="1" l="1"/>
  <c r="AB673" i="1"/>
  <c r="AA673" i="1"/>
  <c r="X673" i="1"/>
  <c r="W673" i="1"/>
  <c r="AC673" i="1" l="1"/>
  <c r="V674" i="1" s="1"/>
  <c r="X674" i="1" s="1"/>
  <c r="AA674" i="1"/>
  <c r="AB674" i="1" l="1"/>
  <c r="Y674" i="1"/>
  <c r="W674" i="1"/>
  <c r="Z674" i="1"/>
  <c r="AC674" i="1" l="1"/>
  <c r="V675" i="1" s="1"/>
  <c r="X675" i="1" s="1"/>
  <c r="AB675" i="1" l="1"/>
  <c r="Z675" i="1"/>
  <c r="W675" i="1"/>
  <c r="AA675" i="1"/>
  <c r="Y675" i="1"/>
  <c r="AC675" i="1" l="1"/>
  <c r="V676" i="1" s="1"/>
  <c r="AB676" i="1" s="1"/>
  <c r="AA676" i="1"/>
  <c r="Y676" i="1"/>
  <c r="Z676" i="1" l="1"/>
  <c r="W676" i="1"/>
  <c r="X676" i="1"/>
  <c r="AC676" i="1" l="1"/>
  <c r="V677" i="1" s="1"/>
  <c r="X677" i="1" s="1"/>
  <c r="Y677" i="1"/>
  <c r="AA677" i="1"/>
  <c r="AB677" i="1" l="1"/>
  <c r="Z677" i="1"/>
  <c r="W677" i="1"/>
  <c r="AC677" i="1" l="1"/>
  <c r="V678" i="1" s="1"/>
  <c r="W678" i="1" s="1"/>
  <c r="AA678" i="1"/>
  <c r="Y678" i="1"/>
  <c r="Z678" i="1" l="1"/>
  <c r="AB678" i="1"/>
  <c r="X678" i="1"/>
  <c r="AA679" i="1" l="1"/>
  <c r="Y679" i="1"/>
  <c r="AC678" i="1"/>
  <c r="V679" i="1" s="1"/>
  <c r="X679" i="1" s="1"/>
  <c r="AB679" i="1"/>
  <c r="Z679" i="1" l="1"/>
  <c r="W679" i="1"/>
  <c r="AA680" i="1"/>
  <c r="Y680" i="1"/>
  <c r="AC679" i="1" l="1"/>
  <c r="V680" i="1" s="1"/>
  <c r="Z680" i="1"/>
  <c r="W680" i="1"/>
  <c r="X680" i="1"/>
  <c r="AB680" i="1"/>
  <c r="AC680" i="1" s="1"/>
  <c r="V681" i="1" s="1"/>
  <c r="Z681" i="1" s="1"/>
  <c r="Y681" i="1" l="1"/>
  <c r="AB681" i="1"/>
  <c r="AA681" i="1"/>
  <c r="X681" i="1"/>
  <c r="W681" i="1"/>
  <c r="AC681" i="1" l="1"/>
  <c r="V682" i="1" s="1"/>
  <c r="X682" i="1" s="1"/>
  <c r="AA682" i="1" l="1"/>
  <c r="Y682" i="1"/>
  <c r="Z682" i="1"/>
  <c r="AB682" i="1"/>
  <c r="W682" i="1"/>
  <c r="AC682" i="1" l="1"/>
  <c r="V683" i="1" s="1"/>
  <c r="W683" i="1" s="1"/>
  <c r="Z683" i="1" l="1"/>
  <c r="Y683" i="1"/>
  <c r="AA683" i="1"/>
  <c r="AB683" i="1"/>
  <c r="X683" i="1"/>
  <c r="AC683" i="1" l="1"/>
  <c r="V684" i="1" s="1"/>
  <c r="W684" i="1" s="1"/>
  <c r="AA684" i="1" l="1"/>
  <c r="Z684" i="1"/>
  <c r="AB684" i="1"/>
  <c r="X684" i="1"/>
  <c r="Y684" i="1"/>
  <c r="AC684" i="1" l="1"/>
  <c r="V685" i="1" s="1"/>
  <c r="AA685" i="1" s="1"/>
  <c r="AB685" i="1" l="1"/>
  <c r="W685" i="1"/>
  <c r="X685" i="1"/>
  <c r="Z685" i="1"/>
  <c r="Y685" i="1"/>
  <c r="AC685" i="1" l="1"/>
  <c r="V686" i="1" s="1"/>
  <c r="Y686" i="1" s="1"/>
  <c r="AB686" i="1" l="1"/>
  <c r="X686" i="1"/>
  <c r="Z686" i="1"/>
  <c r="AA686" i="1"/>
  <c r="W686" i="1"/>
  <c r="AC686" i="1" l="1"/>
  <c r="V687" i="1" s="1"/>
  <c r="Y687" i="1" s="1"/>
  <c r="AB687" i="1" l="1"/>
  <c r="W687" i="1"/>
  <c r="X687" i="1"/>
  <c r="Z687" i="1"/>
  <c r="AA687" i="1"/>
  <c r="AC687" i="1" l="1"/>
  <c r="V688" i="1" s="1"/>
  <c r="Y688" i="1" s="1"/>
  <c r="W688" i="1" l="1"/>
  <c r="Z688" i="1"/>
  <c r="AB688" i="1"/>
  <c r="X688" i="1"/>
  <c r="AA688" i="1"/>
  <c r="AC688" i="1" l="1"/>
  <c r="V689" i="1" s="1"/>
  <c r="Y689" i="1" s="1"/>
  <c r="AA689" i="1" l="1"/>
  <c r="AB689" i="1"/>
  <c r="X689" i="1"/>
  <c r="Z689" i="1"/>
  <c r="W689" i="1"/>
  <c r="AC689" i="1" l="1"/>
  <c r="V690" i="1" s="1"/>
  <c r="Y690" i="1" s="1"/>
  <c r="AA690" i="1"/>
  <c r="W690" i="1" l="1"/>
  <c r="X690" i="1"/>
  <c r="AB690" i="1"/>
  <c r="Z690" i="1"/>
  <c r="AC690" i="1" l="1"/>
  <c r="V691" i="1" s="1"/>
  <c r="Z691" i="1" s="1"/>
  <c r="AA691" i="1" l="1"/>
  <c r="Y691" i="1"/>
  <c r="AB691" i="1"/>
  <c r="W691" i="1"/>
  <c r="X691" i="1"/>
  <c r="AC691" i="1" l="1"/>
  <c r="V692" i="1" s="1"/>
  <c r="AB692" i="1" s="1"/>
  <c r="W692" i="1" l="1"/>
  <c r="Y692" i="1"/>
  <c r="AA692" i="1"/>
  <c r="Z692" i="1"/>
  <c r="X692" i="1"/>
  <c r="AC692" i="1" l="1"/>
  <c r="V693" i="1" s="1"/>
  <c r="AA693" i="1" s="1"/>
  <c r="Y693" i="1"/>
  <c r="Z693" i="1" l="1"/>
  <c r="X693" i="1"/>
  <c r="W693" i="1"/>
  <c r="AB693" i="1"/>
  <c r="AC693" i="1" l="1"/>
  <c r="V694" i="1" s="1"/>
  <c r="X694" i="1" s="1"/>
  <c r="AB694" i="1"/>
  <c r="Y694" i="1"/>
  <c r="AA694" i="1"/>
  <c r="Z694" i="1" l="1"/>
  <c r="W694" i="1"/>
  <c r="AC694" i="1" l="1"/>
  <c r="V695" i="1" s="1"/>
  <c r="Y695" i="1" s="1"/>
  <c r="AA695" i="1"/>
  <c r="AB695" i="1" l="1"/>
  <c r="X695" i="1"/>
  <c r="W695" i="1"/>
  <c r="Z695" i="1"/>
  <c r="AC695" i="1" l="1"/>
  <c r="V696" i="1" s="1"/>
  <c r="Y696" i="1" s="1"/>
  <c r="AA696" i="1"/>
  <c r="AB696" i="1" l="1"/>
  <c r="Z696" i="1"/>
  <c r="W696" i="1"/>
  <c r="X696" i="1"/>
  <c r="AC696" i="1" l="1"/>
  <c r="V697" i="1" s="1"/>
  <c r="AA697" i="1" s="1"/>
  <c r="Y697" i="1"/>
  <c r="AB697" i="1" l="1"/>
  <c r="X697" i="1"/>
  <c r="Z697" i="1"/>
  <c r="W697" i="1"/>
  <c r="Y698" i="1"/>
  <c r="AC697" i="1" l="1"/>
  <c r="V698" i="1" s="1"/>
  <c r="Z698" i="1" s="1"/>
  <c r="AA698" i="1"/>
  <c r="AB698" i="1"/>
  <c r="W698" i="1" l="1"/>
  <c r="X698" i="1"/>
  <c r="AC698" i="1"/>
  <c r="V699" i="1" s="1"/>
  <c r="Y699" i="1" s="1"/>
  <c r="AA699" i="1"/>
  <c r="P4" i="3"/>
  <c r="X699" i="1" l="1"/>
  <c r="AB699" i="1"/>
  <c r="Z699" i="1"/>
  <c r="W699" i="1"/>
  <c r="I5" i="3"/>
  <c r="K5" i="3" s="1"/>
  <c r="AC699" i="1" l="1"/>
  <c r="V700" i="1" s="1"/>
  <c r="AA700" i="1" s="1"/>
  <c r="AB700" i="1"/>
  <c r="Y700" i="1"/>
  <c r="M5" i="3"/>
  <c r="L5" i="3"/>
  <c r="N5" i="3"/>
  <c r="O5" i="3"/>
  <c r="J5" i="3"/>
  <c r="AB4" i="3"/>
  <c r="X4" i="3"/>
  <c r="AA4" i="3"/>
  <c r="Y4" i="3"/>
  <c r="X700" i="1" l="1"/>
  <c r="Z700" i="1"/>
  <c r="W700" i="1"/>
  <c r="P5" i="3"/>
  <c r="I6" i="3" s="1"/>
  <c r="O6" i="3" s="1"/>
  <c r="AC4" i="3"/>
  <c r="V5" i="3" s="1"/>
  <c r="AC700" i="1" l="1"/>
  <c r="V701" i="1" s="1"/>
  <c r="AA701" i="1" s="1"/>
  <c r="Y701" i="1"/>
  <c r="Z5" i="3"/>
  <c r="K6" i="3"/>
  <c r="J6" i="3"/>
  <c r="L6" i="3"/>
  <c r="M6" i="3"/>
  <c r="N6" i="3"/>
  <c r="W701" i="1" l="1"/>
  <c r="X701" i="1"/>
  <c r="Z701" i="1"/>
  <c r="AB701" i="1"/>
  <c r="AA5" i="3"/>
  <c r="W5" i="3"/>
  <c r="Y5" i="3"/>
  <c r="AB5" i="3"/>
  <c r="X5" i="3"/>
  <c r="P6" i="3"/>
  <c r="AC701" i="1" l="1"/>
  <c r="V702" i="1" s="1"/>
  <c r="Y702" i="1" s="1"/>
  <c r="AA702" i="1"/>
  <c r="AC5" i="3"/>
  <c r="V6" i="3" s="1"/>
  <c r="I7" i="3"/>
  <c r="M7" i="3" s="1"/>
  <c r="AB702" i="1" l="1"/>
  <c r="Z702" i="1"/>
  <c r="X702" i="1"/>
  <c r="W702" i="1"/>
  <c r="Z6" i="3"/>
  <c r="L7" i="3"/>
  <c r="N7" i="3"/>
  <c r="O7" i="3"/>
  <c r="J7" i="3"/>
  <c r="K7" i="3"/>
  <c r="AC702" i="1" l="1"/>
  <c r="V703" i="1" s="1"/>
  <c r="AB703" i="1" s="1"/>
  <c r="AA703" i="1"/>
  <c r="Y703" i="1"/>
  <c r="AB6" i="3"/>
  <c r="Y6" i="3"/>
  <c r="AA6" i="3"/>
  <c r="W6" i="3"/>
  <c r="X6" i="3"/>
  <c r="P7" i="3"/>
  <c r="I8" i="3" s="1"/>
  <c r="O8" i="3" s="1"/>
  <c r="X703" i="1" l="1"/>
  <c r="Z703" i="1"/>
  <c r="W703" i="1"/>
  <c r="AA704" i="1"/>
  <c r="AC6" i="3"/>
  <c r="V7" i="3" s="1"/>
  <c r="K8" i="3"/>
  <c r="J8" i="3"/>
  <c r="L8" i="3"/>
  <c r="N8" i="3"/>
  <c r="M8" i="3"/>
  <c r="AC703" i="1" l="1"/>
  <c r="V704" i="1" s="1"/>
  <c r="Y704" i="1" s="1"/>
  <c r="AB704" i="1"/>
  <c r="Z7" i="3"/>
  <c r="AA7" i="3"/>
  <c r="Y7" i="3"/>
  <c r="X7" i="3"/>
  <c r="AB7" i="3"/>
  <c r="W7" i="3"/>
  <c r="P8" i="3"/>
  <c r="I9" i="3" s="1"/>
  <c r="O9" i="3" s="1"/>
  <c r="Z704" i="1" l="1"/>
  <c r="W704" i="1"/>
  <c r="AC704" i="1" s="1"/>
  <c r="V705" i="1" s="1"/>
  <c r="X704" i="1"/>
  <c r="AA705" i="1"/>
  <c r="AC7" i="3"/>
  <c r="V8" i="3" s="1"/>
  <c r="J9" i="3"/>
  <c r="K9" i="3"/>
  <c r="N9" i="3"/>
  <c r="M9" i="3"/>
  <c r="L9" i="3"/>
  <c r="Y705" i="1" l="1"/>
  <c r="AB705" i="1"/>
  <c r="W705" i="1"/>
  <c r="Z705" i="1"/>
  <c r="X705" i="1"/>
  <c r="Z8" i="3"/>
  <c r="P9" i="3"/>
  <c r="I10" i="3" s="1"/>
  <c r="O10" i="3" s="1"/>
  <c r="AC705" i="1" l="1"/>
  <c r="V706" i="1" s="1"/>
  <c r="AA706" i="1" s="1"/>
  <c r="Y706" i="1"/>
  <c r="Z706" i="1"/>
  <c r="AA8" i="3"/>
  <c r="X8" i="3"/>
  <c r="Y8" i="3"/>
  <c r="AB8" i="3"/>
  <c r="W8" i="3"/>
  <c r="K10" i="3"/>
  <c r="J10" i="3"/>
  <c r="L10" i="3"/>
  <c r="N10" i="3"/>
  <c r="M10" i="3"/>
  <c r="W706" i="1" l="1"/>
  <c r="X706" i="1"/>
  <c r="AB706" i="1"/>
  <c r="AC8" i="3"/>
  <c r="V9" i="3" s="1"/>
  <c r="P10" i="3"/>
  <c r="I11" i="3" s="1"/>
  <c r="O11" i="3" s="1"/>
  <c r="AC706" i="1" l="1"/>
  <c r="V707" i="1" s="1"/>
  <c r="Y707" i="1" s="1"/>
  <c r="AA707" i="1"/>
  <c r="Z707" i="1"/>
  <c r="AB707" i="1"/>
  <c r="X707" i="1"/>
  <c r="Y9" i="3"/>
  <c r="AA9" i="3"/>
  <c r="W9" i="3"/>
  <c r="AB9" i="3"/>
  <c r="X9" i="3"/>
  <c r="Z9" i="3"/>
  <c r="M11" i="3"/>
  <c r="N11" i="3"/>
  <c r="L11" i="3"/>
  <c r="K11" i="3"/>
  <c r="J11" i="3"/>
  <c r="W707" i="1" l="1"/>
  <c r="AC707" i="1" s="1"/>
  <c r="V708" i="1" s="1"/>
  <c r="Z708" i="1" s="1"/>
  <c r="AC9" i="3"/>
  <c r="V10" i="3" s="1"/>
  <c r="P11" i="3"/>
  <c r="I12" i="3" s="1"/>
  <c r="O12" i="3" s="1"/>
  <c r="AA708" i="1" l="1"/>
  <c r="Y708" i="1"/>
  <c r="W708" i="1"/>
  <c r="AB708" i="1"/>
  <c r="X708" i="1"/>
  <c r="Z10" i="3"/>
  <c r="M12" i="3"/>
  <c r="N12" i="3"/>
  <c r="L12" i="3"/>
  <c r="K12" i="3"/>
  <c r="J12" i="3"/>
  <c r="AC708" i="1" l="1"/>
  <c r="AB10" i="3"/>
  <c r="W10" i="3"/>
  <c r="AA10" i="3"/>
  <c r="X10" i="3"/>
  <c r="Y10" i="3"/>
  <c r="P12" i="3"/>
  <c r="I13" i="3" s="1"/>
  <c r="K13" i="3" s="1"/>
  <c r="V709" i="1" l="1"/>
  <c r="AC10" i="3"/>
  <c r="V11" i="3" s="1"/>
  <c r="J13" i="3"/>
  <c r="N13" i="3"/>
  <c r="L13" i="3"/>
  <c r="M13" i="3"/>
  <c r="O13" i="3"/>
  <c r="AA709" i="1" l="1"/>
  <c r="Y709" i="1"/>
  <c r="W709" i="1"/>
  <c r="X709" i="1"/>
  <c r="Z709" i="1"/>
  <c r="AB709" i="1"/>
  <c r="Y11" i="3"/>
  <c r="P13" i="3"/>
  <c r="I14" i="3" s="1"/>
  <c r="J14" i="3" s="1"/>
  <c r="AC709" i="1" l="1"/>
  <c r="V710" i="1" s="1"/>
  <c r="AA710" i="1" s="1"/>
  <c r="AA11" i="3"/>
  <c r="X11" i="3"/>
  <c r="AB11" i="3"/>
  <c r="W11" i="3"/>
  <c r="Z11" i="3"/>
  <c r="O14" i="3"/>
  <c r="N14" i="3"/>
  <c r="L14" i="3"/>
  <c r="M14" i="3"/>
  <c r="K14" i="3"/>
  <c r="Y710" i="1" l="1"/>
  <c r="Z710" i="1"/>
  <c r="AB710" i="1"/>
  <c r="W710" i="1"/>
  <c r="X710" i="1"/>
  <c r="AC11" i="3"/>
  <c r="V12" i="3" s="1"/>
  <c r="P14" i="3"/>
  <c r="I15" i="3" s="1"/>
  <c r="O15" i="3" s="1"/>
  <c r="AC710" i="1" l="1"/>
  <c r="V711" i="1" s="1"/>
  <c r="Y711" i="1" s="1"/>
  <c r="Z12" i="3"/>
  <c r="AA12" i="3"/>
  <c r="Y12" i="3"/>
  <c r="AB12" i="3"/>
  <c r="X12" i="3"/>
  <c r="K15" i="3"/>
  <c r="L15" i="3"/>
  <c r="N15" i="3"/>
  <c r="M15" i="3"/>
  <c r="J15" i="3"/>
  <c r="AA711" i="1" l="1"/>
  <c r="Z711" i="1"/>
  <c r="X711" i="1"/>
  <c r="AB711" i="1"/>
  <c r="W711" i="1"/>
  <c r="W12" i="3"/>
  <c r="AC12" i="3" s="1"/>
  <c r="V13" i="3" s="1"/>
  <c r="P15" i="3"/>
  <c r="I16" i="3" s="1"/>
  <c r="N16" i="3" s="1"/>
  <c r="AC711" i="1" l="1"/>
  <c r="V712" i="1" s="1"/>
  <c r="AA712" i="1" s="1"/>
  <c r="Z13" i="3"/>
  <c r="AB13" i="3"/>
  <c r="AA13" i="3"/>
  <c r="X13" i="3"/>
  <c r="Y13" i="3"/>
  <c r="W13" i="3"/>
  <c r="L16" i="3"/>
  <c r="O16" i="3"/>
  <c r="M16" i="3"/>
  <c r="J16" i="3"/>
  <c r="K16" i="3"/>
  <c r="Y712" i="1" l="1"/>
  <c r="Z712" i="1"/>
  <c r="W712" i="1"/>
  <c r="X712" i="1"/>
  <c r="AB712" i="1"/>
  <c r="AC13" i="3"/>
  <c r="V14" i="3" s="1"/>
  <c r="P16" i="3"/>
  <c r="I17" i="3" s="1"/>
  <c r="N17" i="3" s="1"/>
  <c r="AC712" i="1" l="1"/>
  <c r="Y14" i="3"/>
  <c r="AA14" i="3"/>
  <c r="X14" i="3"/>
  <c r="Z14" i="3"/>
  <c r="AB14" i="3"/>
  <c r="O17" i="3"/>
  <c r="M17" i="3"/>
  <c r="W14" i="3"/>
  <c r="K17" i="3"/>
  <c r="L17" i="3"/>
  <c r="J17" i="3"/>
  <c r="V713" i="1" l="1"/>
  <c r="AC14" i="3"/>
  <c r="V15" i="3" s="1"/>
  <c r="P17" i="3"/>
  <c r="I18" i="3" s="1"/>
  <c r="L18" i="3" s="1"/>
  <c r="AA713" i="1" l="1"/>
  <c r="Y713" i="1"/>
  <c r="AB713" i="1"/>
  <c r="W713" i="1"/>
  <c r="Z713" i="1"/>
  <c r="X713" i="1"/>
  <c r="AA15" i="3"/>
  <c r="O18" i="3"/>
  <c r="K18" i="3"/>
  <c r="N18" i="3"/>
  <c r="M18" i="3"/>
  <c r="J18" i="3"/>
  <c r="AC713" i="1" l="1"/>
  <c r="W15" i="3"/>
  <c r="Z15" i="3"/>
  <c r="X15" i="3"/>
  <c r="Y15" i="3"/>
  <c r="AB15" i="3"/>
  <c r="P18" i="3"/>
  <c r="I19" i="3" s="1"/>
  <c r="O19" i="3" s="1"/>
  <c r="V714" i="1" l="1"/>
  <c r="AC15" i="3"/>
  <c r="V16" i="3" s="1"/>
  <c r="J19" i="3"/>
  <c r="K19" i="3"/>
  <c r="L19" i="3"/>
  <c r="N19" i="3"/>
  <c r="M19" i="3"/>
  <c r="AA714" i="1" l="1"/>
  <c r="Y714" i="1"/>
  <c r="X714" i="1"/>
  <c r="Z714" i="1"/>
  <c r="AB714" i="1"/>
  <c r="W714" i="1"/>
  <c r="Z16" i="3"/>
  <c r="P19" i="3"/>
  <c r="I20" i="3" s="1"/>
  <c r="AC714" i="1" l="1"/>
  <c r="X16" i="3"/>
  <c r="AB16" i="3"/>
  <c r="AA16" i="3"/>
  <c r="W16" i="3"/>
  <c r="Y16" i="3"/>
  <c r="L20" i="3"/>
  <c r="J20" i="3"/>
  <c r="M20" i="3"/>
  <c r="O20" i="3"/>
  <c r="N20" i="3"/>
  <c r="K20" i="3"/>
  <c r="V715" i="1" l="1"/>
  <c r="AC16" i="3"/>
  <c r="V17" i="3" s="1"/>
  <c r="P20" i="3"/>
  <c r="I21" i="3" s="1"/>
  <c r="Y715" i="1" l="1"/>
  <c r="AA715" i="1"/>
  <c r="X715" i="1"/>
  <c r="W715" i="1"/>
  <c r="AB715" i="1"/>
  <c r="Z715" i="1"/>
  <c r="Z17" i="3"/>
  <c r="AB17" i="3"/>
  <c r="W17" i="3"/>
  <c r="AA17" i="3"/>
  <c r="X17" i="3"/>
  <c r="Y17" i="3"/>
  <c r="L21" i="3"/>
  <c r="J21" i="3"/>
  <c r="O21" i="3"/>
  <c r="K21" i="3"/>
  <c r="N21" i="3"/>
  <c r="M21" i="3"/>
  <c r="AC715" i="1" l="1"/>
  <c r="AC17" i="3"/>
  <c r="V18" i="3" s="1"/>
  <c r="P21" i="3"/>
  <c r="I22" i="3" s="1"/>
  <c r="M22" i="3" s="1"/>
  <c r="V716" i="1" l="1"/>
  <c r="AB18" i="3"/>
  <c r="X18" i="3"/>
  <c r="Y18" i="3"/>
  <c r="Z18" i="3"/>
  <c r="AA18" i="3"/>
  <c r="O22" i="3"/>
  <c r="J22" i="3"/>
  <c r="K22" i="3"/>
  <c r="N22" i="3"/>
  <c r="L22" i="3"/>
  <c r="Y716" i="1" l="1"/>
  <c r="AA716" i="1"/>
  <c r="W716" i="1"/>
  <c r="X716" i="1"/>
  <c r="AB716" i="1"/>
  <c r="Z716" i="1"/>
  <c r="W18" i="3"/>
  <c r="AC18" i="3" s="1"/>
  <c r="V19" i="3" s="1"/>
  <c r="P22" i="3"/>
  <c r="I23" i="3" s="1"/>
  <c r="K23" i="3" s="1"/>
  <c r="AC716" i="1" l="1"/>
  <c r="V717" i="1" s="1"/>
  <c r="Y717" i="1" s="1"/>
  <c r="O23" i="3"/>
  <c r="J23" i="3"/>
  <c r="L23" i="3"/>
  <c r="Z19" i="3"/>
  <c r="W19" i="3"/>
  <c r="AA19" i="3"/>
  <c r="X19" i="3"/>
  <c r="Y19" i="3"/>
  <c r="AB19" i="3"/>
  <c r="M23" i="3"/>
  <c r="N23" i="3"/>
  <c r="AA717" i="1" l="1"/>
  <c r="Z717" i="1"/>
  <c r="X717" i="1"/>
  <c r="AB717" i="1"/>
  <c r="W717" i="1"/>
  <c r="AC19" i="3"/>
  <c r="V20" i="3" s="1"/>
  <c r="P23" i="3"/>
  <c r="I24" i="3" s="1"/>
  <c r="J24" i="3" s="1"/>
  <c r="AC717" i="1" l="1"/>
  <c r="V718" i="1" s="1"/>
  <c r="AB718" i="1" s="1"/>
  <c r="L24" i="3"/>
  <c r="O24" i="3"/>
  <c r="K24" i="3"/>
  <c r="M24" i="3"/>
  <c r="N24" i="3"/>
  <c r="Y718" i="1" l="1"/>
  <c r="AA718" i="1"/>
  <c r="X718" i="1"/>
  <c r="Z718" i="1"/>
  <c r="W718" i="1"/>
  <c r="P24" i="3"/>
  <c r="I25" i="3" s="1"/>
  <c r="M25" i="3" s="1"/>
  <c r="X20" i="3"/>
  <c r="AB20" i="3"/>
  <c r="W20" i="3"/>
  <c r="Z20" i="3"/>
  <c r="AA20" i="3"/>
  <c r="Y20" i="3"/>
  <c r="AC718" i="1" l="1"/>
  <c r="V719" i="1" s="1"/>
  <c r="X719" i="1" s="1"/>
  <c r="J25" i="3"/>
  <c r="N25" i="3"/>
  <c r="K25" i="3"/>
  <c r="O25" i="3"/>
  <c r="L25" i="3"/>
  <c r="AC20" i="3"/>
  <c r="V21" i="3" s="1"/>
  <c r="AB719" i="1" l="1"/>
  <c r="W719" i="1"/>
  <c r="Z719" i="1"/>
  <c r="Y719" i="1"/>
  <c r="AA719" i="1"/>
  <c r="Y21" i="3"/>
  <c r="P25" i="3"/>
  <c r="I26" i="3" s="1"/>
  <c r="K26" i="3" s="1"/>
  <c r="AA21" i="3"/>
  <c r="AB21" i="3"/>
  <c r="W21" i="3"/>
  <c r="Z21" i="3"/>
  <c r="X21" i="3"/>
  <c r="AC719" i="1" l="1"/>
  <c r="V720" i="1" s="1"/>
  <c r="W720" i="1" s="1"/>
  <c r="M26" i="3"/>
  <c r="J26" i="3"/>
  <c r="L26" i="3"/>
  <c r="N26" i="3"/>
  <c r="O26" i="3"/>
  <c r="AC21" i="3"/>
  <c r="V22" i="3" s="1"/>
  <c r="Z720" i="1" l="1"/>
  <c r="X720" i="1"/>
  <c r="AB720" i="1"/>
  <c r="AA720" i="1"/>
  <c r="Y720" i="1"/>
  <c r="P26" i="3"/>
  <c r="I27" i="3" s="1"/>
  <c r="M27" i="3" s="1"/>
  <c r="Y22" i="3"/>
  <c r="AA22" i="3"/>
  <c r="Z22" i="3"/>
  <c r="AB22" i="3"/>
  <c r="X22" i="3"/>
  <c r="W22" i="3"/>
  <c r="AC720" i="1" l="1"/>
  <c r="V721" i="1" s="1"/>
  <c r="AB721" i="1" s="1"/>
  <c r="O27" i="3"/>
  <c r="L27" i="3"/>
  <c r="N27" i="3"/>
  <c r="J27" i="3"/>
  <c r="K27" i="3"/>
  <c r="AC22" i="3"/>
  <c r="V23" i="3" s="1"/>
  <c r="Y721" i="1" l="1"/>
  <c r="AA721" i="1"/>
  <c r="W721" i="1"/>
  <c r="X721" i="1"/>
  <c r="Z721" i="1"/>
  <c r="P27" i="3"/>
  <c r="I28" i="3" s="1"/>
  <c r="N28" i="3" s="1"/>
  <c r="Y23" i="3"/>
  <c r="AC721" i="1" l="1"/>
  <c r="V722" i="1" s="1"/>
  <c r="AA722" i="1" s="1"/>
  <c r="K28" i="3"/>
  <c r="J28" i="3"/>
  <c r="L28" i="3"/>
  <c r="O28" i="3"/>
  <c r="M28" i="3"/>
  <c r="AB23" i="3"/>
  <c r="W23" i="3"/>
  <c r="Z23" i="3"/>
  <c r="AA23" i="3"/>
  <c r="X23" i="3"/>
  <c r="Y722" i="1" l="1"/>
  <c r="X722" i="1"/>
  <c r="Z722" i="1"/>
  <c r="W722" i="1"/>
  <c r="AB722" i="1"/>
  <c r="P28" i="3"/>
  <c r="I29" i="3" s="1"/>
  <c r="K29" i="3" s="1"/>
  <c r="AC23" i="3"/>
  <c r="V24" i="3" s="1"/>
  <c r="AC722" i="1" l="1"/>
  <c r="V723" i="1" s="1"/>
  <c r="Y723" i="1" s="1"/>
  <c r="M29" i="3"/>
  <c r="J29" i="3"/>
  <c r="O29" i="3"/>
  <c r="L29" i="3"/>
  <c r="N29" i="3"/>
  <c r="Z24" i="3"/>
  <c r="Z723" i="1" l="1"/>
  <c r="W723" i="1"/>
  <c r="AA723" i="1"/>
  <c r="X723" i="1"/>
  <c r="AB723" i="1"/>
  <c r="P29" i="3"/>
  <c r="I30" i="3" s="1"/>
  <c r="J30" i="3" s="1"/>
  <c r="Y24" i="3"/>
  <c r="X24" i="3"/>
  <c r="AA24" i="3"/>
  <c r="AB24" i="3"/>
  <c r="W24" i="3"/>
  <c r="AC723" i="1" l="1"/>
  <c r="V724" i="1" s="1"/>
  <c r="AB724" i="1" s="1"/>
  <c r="O30" i="3"/>
  <c r="M30" i="3"/>
  <c r="K30" i="3"/>
  <c r="N30" i="3"/>
  <c r="L30" i="3"/>
  <c r="AC24" i="3"/>
  <c r="V25" i="3" s="1"/>
  <c r="Y724" i="1" l="1"/>
  <c r="AA724" i="1"/>
  <c r="X724" i="1"/>
  <c r="W724" i="1"/>
  <c r="Z724" i="1"/>
  <c r="P30" i="3"/>
  <c r="I31" i="3" s="1"/>
  <c r="J31" i="3" s="1"/>
  <c r="Z25" i="3"/>
  <c r="AC724" i="1" l="1"/>
  <c r="V725" i="1" s="1"/>
  <c r="W725" i="1" s="1"/>
  <c r="K31" i="3"/>
  <c r="L31" i="3"/>
  <c r="M31" i="3"/>
  <c r="N31" i="3"/>
  <c r="O31" i="3"/>
  <c r="X25" i="3"/>
  <c r="AA25" i="3"/>
  <c r="AB25" i="3"/>
  <c r="W25" i="3"/>
  <c r="Y25" i="3"/>
  <c r="AA725" i="1" l="1"/>
  <c r="AB725" i="1"/>
  <c r="Z725" i="1"/>
  <c r="X725" i="1"/>
  <c r="Y725" i="1"/>
  <c r="P31" i="3"/>
  <c r="I32" i="3" s="1"/>
  <c r="K32" i="3" s="1"/>
  <c r="AC25" i="3"/>
  <c r="V26" i="3" s="1"/>
  <c r="AC725" i="1" l="1"/>
  <c r="V726" i="1" s="1"/>
  <c r="W726" i="1" s="1"/>
  <c r="W26" i="3"/>
  <c r="L32" i="3"/>
  <c r="J32" i="3"/>
  <c r="O32" i="3"/>
  <c r="N32" i="3"/>
  <c r="M32" i="3"/>
  <c r="X26" i="3"/>
  <c r="Z26" i="3"/>
  <c r="Y26" i="3"/>
  <c r="AA26" i="3"/>
  <c r="AB26" i="3"/>
  <c r="AA726" i="1" l="1"/>
  <c r="Y726" i="1"/>
  <c r="Z726" i="1"/>
  <c r="AB726" i="1"/>
  <c r="X726" i="1"/>
  <c r="P32" i="3"/>
  <c r="I33" i="3" s="1"/>
  <c r="K33" i="3" s="1"/>
  <c r="AC26" i="3"/>
  <c r="V27" i="3" s="1"/>
  <c r="AC726" i="1" l="1"/>
  <c r="V727" i="1" s="1"/>
  <c r="X727" i="1" s="1"/>
  <c r="AA27" i="3"/>
  <c r="L33" i="3"/>
  <c r="M33" i="3"/>
  <c r="N33" i="3"/>
  <c r="O33" i="3"/>
  <c r="J33" i="3"/>
  <c r="AB27" i="3"/>
  <c r="W27" i="3"/>
  <c r="X27" i="3"/>
  <c r="Z27" i="3"/>
  <c r="Y27" i="3"/>
  <c r="AB727" i="1" l="1"/>
  <c r="Y727" i="1"/>
  <c r="AA727" i="1"/>
  <c r="Z727" i="1"/>
  <c r="W727" i="1"/>
  <c r="P33" i="3"/>
  <c r="I34" i="3" s="1"/>
  <c r="N34" i="3" s="1"/>
  <c r="AC27" i="3"/>
  <c r="V28" i="3" s="1"/>
  <c r="AC727" i="1" l="1"/>
  <c r="V728" i="1" s="1"/>
  <c r="K34" i="3"/>
  <c r="J34" i="3"/>
  <c r="O34" i="3"/>
  <c r="M34" i="3"/>
  <c r="L34" i="3"/>
  <c r="AA28" i="3"/>
  <c r="AB728" i="1" l="1"/>
  <c r="AA728" i="1"/>
  <c r="Y728" i="1"/>
  <c r="W728" i="1"/>
  <c r="X728" i="1"/>
  <c r="Z728" i="1"/>
  <c r="P34" i="3"/>
  <c r="I35" i="3" s="1"/>
  <c r="K35" i="3" s="1"/>
  <c r="Z28" i="3"/>
  <c r="AB28" i="3"/>
  <c r="W28" i="3"/>
  <c r="Y28" i="3"/>
  <c r="X28" i="3"/>
  <c r="AC728" i="1" l="1"/>
  <c r="V729" i="1" s="1"/>
  <c r="Z729" i="1" s="1"/>
  <c r="M35" i="3"/>
  <c r="N35" i="3"/>
  <c r="O35" i="3"/>
  <c r="L35" i="3"/>
  <c r="J35" i="3"/>
  <c r="AC28" i="3"/>
  <c r="V29" i="3" s="1"/>
  <c r="AB729" i="1" l="1"/>
  <c r="W729" i="1"/>
  <c r="AA729" i="1"/>
  <c r="X729" i="1"/>
  <c r="Y729" i="1"/>
  <c r="P35" i="3"/>
  <c r="I36" i="3" s="1"/>
  <c r="L36" i="3" s="1"/>
  <c r="AC729" i="1" l="1"/>
  <c r="V730" i="1" s="1"/>
  <c r="AA730" i="1" s="1"/>
  <c r="M36" i="3"/>
  <c r="O36" i="3"/>
  <c r="K36" i="3"/>
  <c r="N36" i="3"/>
  <c r="J36" i="3"/>
  <c r="W29" i="3"/>
  <c r="Z29" i="3"/>
  <c r="AB29" i="3"/>
  <c r="X29" i="3"/>
  <c r="Y29" i="3"/>
  <c r="AA29" i="3"/>
  <c r="AB730" i="1" l="1"/>
  <c r="W730" i="1"/>
  <c r="Z730" i="1"/>
  <c r="X730" i="1"/>
  <c r="Y730" i="1"/>
  <c r="P36" i="3"/>
  <c r="I37" i="3" s="1"/>
  <c r="J37" i="3" s="1"/>
  <c r="AC29" i="3"/>
  <c r="V30" i="3" s="1"/>
  <c r="AC730" i="1" l="1"/>
  <c r="V731" i="1" s="1"/>
  <c r="Y731" i="1" s="1"/>
  <c r="O37" i="3"/>
  <c r="N37" i="3"/>
  <c r="K37" i="3"/>
  <c r="M37" i="3"/>
  <c r="L37" i="3"/>
  <c r="X30" i="3"/>
  <c r="AB30" i="3"/>
  <c r="AA30" i="3"/>
  <c r="Y30" i="3"/>
  <c r="W30" i="3"/>
  <c r="AA731" i="1" l="1"/>
  <c r="Z731" i="1"/>
  <c r="W731" i="1"/>
  <c r="X731" i="1"/>
  <c r="AB731" i="1"/>
  <c r="P37" i="3"/>
  <c r="I38" i="3" s="1"/>
  <c r="L38" i="3" s="1"/>
  <c r="Z30" i="3"/>
  <c r="AC30" i="3" s="1"/>
  <c r="V31" i="3" s="1"/>
  <c r="AC731" i="1" l="1"/>
  <c r="V732" i="1" s="1"/>
  <c r="W732" i="1" s="1"/>
  <c r="M38" i="3"/>
  <c r="N38" i="3"/>
  <c r="K38" i="3"/>
  <c r="J38" i="3"/>
  <c r="O38" i="3"/>
  <c r="AB31" i="3"/>
  <c r="Y732" i="1" l="1"/>
  <c r="Z732" i="1"/>
  <c r="X732" i="1"/>
  <c r="AA732" i="1"/>
  <c r="AB732" i="1"/>
  <c r="P38" i="3"/>
  <c r="I39" i="3" s="1"/>
  <c r="K39" i="3" s="1"/>
  <c r="Z31" i="3"/>
  <c r="X31" i="3"/>
  <c r="AA31" i="3"/>
  <c r="Y31" i="3"/>
  <c r="W31" i="3"/>
  <c r="AC732" i="1" l="1"/>
  <c r="V733" i="1" s="1"/>
  <c r="Z733" i="1" s="1"/>
  <c r="M39" i="3"/>
  <c r="N39" i="3"/>
  <c r="L39" i="3"/>
  <c r="O39" i="3"/>
  <c r="J39" i="3"/>
  <c r="AC31" i="3"/>
  <c r="V32" i="3" s="1"/>
  <c r="AA733" i="1" l="1"/>
  <c r="Y733" i="1"/>
  <c r="AB733" i="1"/>
  <c r="X733" i="1"/>
  <c r="W733" i="1"/>
  <c r="P39" i="3"/>
  <c r="I40" i="3" s="1"/>
  <c r="L40" i="3" s="1"/>
  <c r="Y32" i="3"/>
  <c r="AB32" i="3"/>
  <c r="W32" i="3"/>
  <c r="AA32" i="3"/>
  <c r="X32" i="3"/>
  <c r="Z32" i="3"/>
  <c r="AC733" i="1" l="1"/>
  <c r="V734" i="1" s="1"/>
  <c r="W734" i="1" s="1"/>
  <c r="N40" i="3"/>
  <c r="M40" i="3"/>
  <c r="J40" i="3"/>
  <c r="O40" i="3"/>
  <c r="K40" i="3"/>
  <c r="AC32" i="3"/>
  <c r="V33" i="3" s="1"/>
  <c r="AA734" i="1" l="1"/>
  <c r="Y734" i="1"/>
  <c r="Z734" i="1"/>
  <c r="AB734" i="1"/>
  <c r="X734" i="1"/>
  <c r="P40" i="3"/>
  <c r="I41" i="3" s="1"/>
  <c r="K41" i="3" s="1"/>
  <c r="AC734" i="1" l="1"/>
  <c r="V735" i="1" s="1"/>
  <c r="Z735" i="1" s="1"/>
  <c r="N41" i="3"/>
  <c r="L41" i="3"/>
  <c r="M41" i="3"/>
  <c r="O41" i="3"/>
  <c r="J41" i="3"/>
  <c r="AB33" i="3"/>
  <c r="W33" i="3"/>
  <c r="X33" i="3"/>
  <c r="AA33" i="3"/>
  <c r="Y33" i="3"/>
  <c r="Z33" i="3"/>
  <c r="X735" i="1" l="1"/>
  <c r="AB735" i="1"/>
  <c r="Y735" i="1"/>
  <c r="W735" i="1"/>
  <c r="AA735" i="1"/>
  <c r="P41" i="3"/>
  <c r="I42" i="3" s="1"/>
  <c r="K42" i="3" s="1"/>
  <c r="AC33" i="3"/>
  <c r="V34" i="3" s="1"/>
  <c r="AC735" i="1" l="1"/>
  <c r="V736" i="1" s="1"/>
  <c r="Y736" i="1" s="1"/>
  <c r="L42" i="3"/>
  <c r="N42" i="3"/>
  <c r="M42" i="3"/>
  <c r="O42" i="3"/>
  <c r="J42" i="3"/>
  <c r="Z736" i="1" l="1"/>
  <c r="W736" i="1"/>
  <c r="X736" i="1"/>
  <c r="AB736" i="1"/>
  <c r="AA736" i="1"/>
  <c r="Z34" i="3"/>
  <c r="P42" i="3"/>
  <c r="I43" i="3" s="1"/>
  <c r="J43" i="3" s="1"/>
  <c r="Y34" i="3"/>
  <c r="X34" i="3"/>
  <c r="AA34" i="3"/>
  <c r="W34" i="3"/>
  <c r="AB34" i="3"/>
  <c r="AC736" i="1" l="1"/>
  <c r="V737" i="1" s="1"/>
  <c r="W737" i="1" s="1"/>
  <c r="L43" i="3"/>
  <c r="M43" i="3"/>
  <c r="N43" i="3"/>
  <c r="O43" i="3"/>
  <c r="K43" i="3"/>
  <c r="AC34" i="3"/>
  <c r="V35" i="3" s="1"/>
  <c r="Z737" i="1" l="1"/>
  <c r="X737" i="1"/>
  <c r="AB737" i="1"/>
  <c r="Y737" i="1"/>
  <c r="AA737" i="1"/>
  <c r="X35" i="3"/>
  <c r="P43" i="3"/>
  <c r="I44" i="3" s="1"/>
  <c r="J44" i="3" s="1"/>
  <c r="Z35" i="3"/>
  <c r="W35" i="3"/>
  <c r="Y35" i="3"/>
  <c r="AB35" i="3"/>
  <c r="AA35" i="3"/>
  <c r="AC737" i="1" l="1"/>
  <c r="V738" i="1" s="1"/>
  <c r="X738" i="1" s="1"/>
  <c r="O44" i="3"/>
  <c r="K44" i="3"/>
  <c r="N44" i="3"/>
  <c r="M44" i="3"/>
  <c r="L44" i="3"/>
  <c r="AC35" i="3"/>
  <c r="V36" i="3" s="1"/>
  <c r="AB738" i="1" l="1"/>
  <c r="W738" i="1"/>
  <c r="Z738" i="1"/>
  <c r="Y738" i="1"/>
  <c r="AA738" i="1"/>
  <c r="Y36" i="3"/>
  <c r="P44" i="3"/>
  <c r="I45" i="3" s="1"/>
  <c r="J45" i="3" s="1"/>
  <c r="Z36" i="3"/>
  <c r="W36" i="3"/>
  <c r="AB36" i="3"/>
  <c r="AA36" i="3"/>
  <c r="X36" i="3"/>
  <c r="AC738" i="1" l="1"/>
  <c r="V739" i="1" s="1"/>
  <c r="Y739" i="1" s="1"/>
  <c r="L45" i="3"/>
  <c r="K45" i="3"/>
  <c r="O45" i="3"/>
  <c r="M45" i="3"/>
  <c r="N45" i="3"/>
  <c r="AC36" i="3"/>
  <c r="V37" i="3" s="1"/>
  <c r="AA739" i="1" l="1"/>
  <c r="Z739" i="1"/>
  <c r="W739" i="1"/>
  <c r="X739" i="1"/>
  <c r="AB739" i="1"/>
  <c r="W37" i="3"/>
  <c r="P45" i="3"/>
  <c r="I46" i="3" s="1"/>
  <c r="N46" i="3" s="1"/>
  <c r="Y37" i="3"/>
  <c r="AA37" i="3"/>
  <c r="AB37" i="3"/>
  <c r="Z37" i="3"/>
  <c r="X37" i="3"/>
  <c r="AC739" i="1" l="1"/>
  <c r="V740" i="1" s="1"/>
  <c r="W740" i="1" s="1"/>
  <c r="M46" i="3"/>
  <c r="O46" i="3"/>
  <c r="L46" i="3"/>
  <c r="K46" i="3"/>
  <c r="J46" i="3"/>
  <c r="AC37" i="3"/>
  <c r="V38" i="3" s="1"/>
  <c r="AA740" i="1" l="1"/>
  <c r="Y740" i="1"/>
  <c r="X740" i="1"/>
  <c r="Z740" i="1"/>
  <c r="AB740" i="1"/>
  <c r="AA38" i="3"/>
  <c r="P46" i="3"/>
  <c r="I47" i="3" s="1"/>
  <c r="N47" i="3" s="1"/>
  <c r="Z38" i="3"/>
  <c r="W38" i="3"/>
  <c r="Y38" i="3"/>
  <c r="X38" i="3"/>
  <c r="AB38" i="3"/>
  <c r="AC740" i="1" l="1"/>
  <c r="V741" i="1" s="1"/>
  <c r="W741" i="1" s="1"/>
  <c r="Y741" i="1"/>
  <c r="M47" i="3"/>
  <c r="O47" i="3"/>
  <c r="L47" i="3"/>
  <c r="K47" i="3"/>
  <c r="J47" i="3"/>
  <c r="AC38" i="3"/>
  <c r="V39" i="3" s="1"/>
  <c r="AA741" i="1" l="1"/>
  <c r="X741" i="1"/>
  <c r="Z741" i="1"/>
  <c r="AB741" i="1"/>
  <c r="AB39" i="3"/>
  <c r="P47" i="3"/>
  <c r="I48" i="3" s="1"/>
  <c r="K48" i="3" s="1"/>
  <c r="Z39" i="3"/>
  <c r="X39" i="3"/>
  <c r="Y39" i="3"/>
  <c r="W39" i="3"/>
  <c r="AA39" i="3"/>
  <c r="AC741" i="1" l="1"/>
  <c r="V742" i="1" s="1"/>
  <c r="W742" i="1" s="1"/>
  <c r="O48" i="3"/>
  <c r="M48" i="3"/>
  <c r="N48" i="3"/>
  <c r="L48" i="3"/>
  <c r="J48" i="3"/>
  <c r="AC39" i="3"/>
  <c r="V40" i="3" s="1"/>
  <c r="AB742" i="1" l="1"/>
  <c r="Y742" i="1"/>
  <c r="Z742" i="1"/>
  <c r="X742" i="1"/>
  <c r="AA742" i="1"/>
  <c r="W40" i="3"/>
  <c r="P48" i="3"/>
  <c r="I49" i="3" s="1"/>
  <c r="J49" i="3" s="1"/>
  <c r="AA40" i="3"/>
  <c r="Z40" i="3"/>
  <c r="X40" i="3"/>
  <c r="AB40" i="3"/>
  <c r="Y40" i="3"/>
  <c r="AC742" i="1" l="1"/>
  <c r="V743" i="1" s="1"/>
  <c r="AA743" i="1" s="1"/>
  <c r="Y743" i="1"/>
  <c r="O49" i="3"/>
  <c r="M49" i="3"/>
  <c r="L49" i="3"/>
  <c r="N49" i="3"/>
  <c r="K49" i="3"/>
  <c r="AC40" i="3"/>
  <c r="V41" i="3" s="1"/>
  <c r="Z743" i="1" l="1"/>
  <c r="X743" i="1"/>
  <c r="AB743" i="1"/>
  <c r="W743" i="1"/>
  <c r="AA41" i="3"/>
  <c r="P49" i="3"/>
  <c r="I50" i="3" s="1"/>
  <c r="L50" i="3" s="1"/>
  <c r="X41" i="3"/>
  <c r="W41" i="3"/>
  <c r="Z41" i="3"/>
  <c r="Y41" i="3"/>
  <c r="AB41" i="3"/>
  <c r="AC743" i="1" l="1"/>
  <c r="V744" i="1" s="1"/>
  <c r="AA744" i="1" s="1"/>
  <c r="M50" i="3"/>
  <c r="N50" i="3"/>
  <c r="J50" i="3"/>
  <c r="K50" i="3"/>
  <c r="O50" i="3"/>
  <c r="AC41" i="3"/>
  <c r="V42" i="3" s="1"/>
  <c r="Y744" i="1" l="1"/>
  <c r="AB744" i="1"/>
  <c r="W744" i="1"/>
  <c r="X744" i="1"/>
  <c r="Z744" i="1"/>
  <c r="X42" i="3"/>
  <c r="P50" i="3"/>
  <c r="I51" i="3" s="1"/>
  <c r="K51" i="3" s="1"/>
  <c r="AA42" i="3"/>
  <c r="Z42" i="3"/>
  <c r="AB42" i="3"/>
  <c r="W42" i="3"/>
  <c r="Y42" i="3"/>
  <c r="AC744" i="1" l="1"/>
  <c r="V745" i="1" s="1"/>
  <c r="AA745" i="1" s="1"/>
  <c r="AB745" i="1"/>
  <c r="Y745" i="1"/>
  <c r="M51" i="3"/>
  <c r="J51" i="3"/>
  <c r="O51" i="3"/>
  <c r="N51" i="3"/>
  <c r="L51" i="3"/>
  <c r="AC42" i="3"/>
  <c r="V43" i="3" s="1"/>
  <c r="W745" i="1" l="1"/>
  <c r="Z745" i="1"/>
  <c r="X745" i="1"/>
  <c r="P51" i="3"/>
  <c r="I52" i="3" s="1"/>
  <c r="K52" i="3" s="1"/>
  <c r="X43" i="3"/>
  <c r="Y43" i="3"/>
  <c r="AA43" i="3"/>
  <c r="AC745" i="1" l="1"/>
  <c r="V746" i="1" s="1"/>
  <c r="AB746" i="1" s="1"/>
  <c r="Y746" i="1"/>
  <c r="M52" i="3"/>
  <c r="L52" i="3"/>
  <c r="N52" i="3"/>
  <c r="O52" i="3"/>
  <c r="J52" i="3"/>
  <c r="Z43" i="3"/>
  <c r="AB43" i="3"/>
  <c r="W43" i="3"/>
  <c r="AA746" i="1" l="1"/>
  <c r="W746" i="1"/>
  <c r="Z746" i="1"/>
  <c r="X746" i="1"/>
  <c r="P52" i="3"/>
  <c r="I53" i="3" s="1"/>
  <c r="K53" i="3" s="1"/>
  <c r="AC43" i="3"/>
  <c r="V44" i="3" s="1"/>
  <c r="AC746" i="1" l="1"/>
  <c r="V747" i="1" s="1"/>
  <c r="X747" i="1" s="1"/>
  <c r="AB747" i="1"/>
  <c r="L53" i="3"/>
  <c r="N53" i="3"/>
  <c r="M53" i="3"/>
  <c r="J53" i="3"/>
  <c r="O53" i="3"/>
  <c r="Z44" i="3"/>
  <c r="AB44" i="3"/>
  <c r="W44" i="3"/>
  <c r="AA44" i="3"/>
  <c r="X44" i="3"/>
  <c r="Y44" i="3"/>
  <c r="Z747" i="1" l="1"/>
  <c r="W747" i="1"/>
  <c r="AA747" i="1"/>
  <c r="Y747" i="1"/>
  <c r="P53" i="3"/>
  <c r="I54" i="3" s="1"/>
  <c r="J54" i="3" s="1"/>
  <c r="AC44" i="3"/>
  <c r="V45" i="3" s="1"/>
  <c r="AC747" i="1" l="1"/>
  <c r="V748" i="1" s="1"/>
  <c r="X748" i="1" s="1"/>
  <c r="AA748" i="1"/>
  <c r="Y748" i="1"/>
  <c r="L54" i="3"/>
  <c r="M54" i="3"/>
  <c r="N54" i="3"/>
  <c r="O54" i="3"/>
  <c r="K54" i="3"/>
  <c r="W748" i="1" l="1"/>
  <c r="Z748" i="1"/>
  <c r="AB748" i="1"/>
  <c r="Y749" i="1" s="1"/>
  <c r="P54" i="3"/>
  <c r="I55" i="3" s="1"/>
  <c r="K55" i="3" s="1"/>
  <c r="Z45" i="3"/>
  <c r="AB45" i="3"/>
  <c r="W45" i="3"/>
  <c r="X45" i="3"/>
  <c r="AA45" i="3"/>
  <c r="Y45" i="3"/>
  <c r="AA749" i="1" l="1"/>
  <c r="AC748" i="1"/>
  <c r="V749" i="1" s="1"/>
  <c r="AB749" i="1" s="1"/>
  <c r="L55" i="3"/>
  <c r="M55" i="3"/>
  <c r="N55" i="3"/>
  <c r="O55" i="3"/>
  <c r="J55" i="3"/>
  <c r="AC45" i="3"/>
  <c r="V46" i="3" s="1"/>
  <c r="W749" i="1" l="1"/>
  <c r="Z749" i="1"/>
  <c r="X749" i="1"/>
  <c r="Y750" i="1"/>
  <c r="P55" i="3"/>
  <c r="I56" i="3" s="1"/>
  <c r="O56" i="3" s="1"/>
  <c r="W46" i="3"/>
  <c r="AA46" i="3"/>
  <c r="AC749" i="1" l="1"/>
  <c r="V750" i="1" s="1"/>
  <c r="AA750" i="1" s="1"/>
  <c r="Z750" i="1"/>
  <c r="AB750" i="1"/>
  <c r="W750" i="1"/>
  <c r="X750" i="1"/>
  <c r="M56" i="3"/>
  <c r="L56" i="3"/>
  <c r="N56" i="3"/>
  <c r="J56" i="3"/>
  <c r="K56" i="3"/>
  <c r="Y46" i="3"/>
  <c r="X46" i="3"/>
  <c r="AB46" i="3"/>
  <c r="Z46" i="3"/>
  <c r="AC750" i="1" l="1"/>
  <c r="V751" i="1" s="1"/>
  <c r="Y751" i="1" s="1"/>
  <c r="AA751" i="1"/>
  <c r="Z751" i="1"/>
  <c r="AB751" i="1"/>
  <c r="P56" i="3"/>
  <c r="I57" i="3" s="1"/>
  <c r="K57" i="3" s="1"/>
  <c r="AC46" i="3"/>
  <c r="V47" i="3" s="1"/>
  <c r="W751" i="1" l="1"/>
  <c r="X751" i="1"/>
  <c r="M57" i="3"/>
  <c r="N57" i="3"/>
  <c r="L57" i="3"/>
  <c r="O57" i="3"/>
  <c r="J57" i="3"/>
  <c r="X47" i="3"/>
  <c r="W47" i="3"/>
  <c r="Z47" i="3"/>
  <c r="AA47" i="3"/>
  <c r="Y47" i="3"/>
  <c r="AB47" i="3"/>
  <c r="AC751" i="1" l="1"/>
  <c r="V752" i="1" s="1"/>
  <c r="AA752" i="1" s="1"/>
  <c r="Y752" i="1"/>
  <c r="Z752" i="1"/>
  <c r="W752" i="1"/>
  <c r="AB752" i="1"/>
  <c r="X752" i="1"/>
  <c r="P57" i="3"/>
  <c r="I58" i="3" s="1"/>
  <c r="J58" i="3" s="1"/>
  <c r="AC47" i="3"/>
  <c r="V48" i="3" s="1"/>
  <c r="AC752" i="1" l="1"/>
  <c r="V753" i="1" s="1"/>
  <c r="Y753" i="1" s="1"/>
  <c r="M58" i="3"/>
  <c r="N58" i="3"/>
  <c r="L58" i="3"/>
  <c r="K58" i="3"/>
  <c r="O58" i="3"/>
  <c r="Y48" i="3"/>
  <c r="AB48" i="3"/>
  <c r="Z48" i="3"/>
  <c r="W48" i="3"/>
  <c r="X48" i="3"/>
  <c r="AA48" i="3"/>
  <c r="AB753" i="1" l="1"/>
  <c r="AA753" i="1"/>
  <c r="X753" i="1"/>
  <c r="W753" i="1"/>
  <c r="Z753" i="1"/>
  <c r="P58" i="3"/>
  <c r="I59" i="3" s="1"/>
  <c r="K59" i="3" s="1"/>
  <c r="AC48" i="3"/>
  <c r="V49" i="3" s="1"/>
  <c r="AC753" i="1" l="1"/>
  <c r="V754" i="1" s="1"/>
  <c r="Z754" i="1" s="1"/>
  <c r="AA754" i="1"/>
  <c r="Y754" i="1"/>
  <c r="O59" i="3"/>
  <c r="N59" i="3"/>
  <c r="M59" i="3"/>
  <c r="L59" i="3"/>
  <c r="J59" i="3"/>
  <c r="AB49" i="3"/>
  <c r="X49" i="3"/>
  <c r="Z49" i="3"/>
  <c r="W49" i="3"/>
  <c r="Y49" i="3"/>
  <c r="AA49" i="3"/>
  <c r="X754" i="1" l="1"/>
  <c r="W754" i="1"/>
  <c r="AB754" i="1"/>
  <c r="P59" i="3"/>
  <c r="I60" i="3" s="1"/>
  <c r="O60" i="3" s="1"/>
  <c r="AC49" i="3"/>
  <c r="V50" i="3" s="1"/>
  <c r="AC754" i="1" l="1"/>
  <c r="V755" i="1" s="1"/>
  <c r="X755" i="1" s="1"/>
  <c r="Z755" i="1"/>
  <c r="AB755" i="1"/>
  <c r="W755" i="1"/>
  <c r="AA755" i="1"/>
  <c r="Y755" i="1"/>
  <c r="K60" i="3"/>
  <c r="J60" i="3"/>
  <c r="L60" i="3"/>
  <c r="M60" i="3"/>
  <c r="N60" i="3"/>
  <c r="Z50" i="3"/>
  <c r="AC755" i="1" l="1"/>
  <c r="V756" i="1" s="1"/>
  <c r="AA756" i="1" s="1"/>
  <c r="P60" i="3"/>
  <c r="I61" i="3" s="1"/>
  <c r="N61" i="3" s="1"/>
  <c r="AB50" i="3"/>
  <c r="W50" i="3"/>
  <c r="X50" i="3"/>
  <c r="AA50" i="3"/>
  <c r="Y50" i="3"/>
  <c r="Y756" i="1" l="1"/>
  <c r="Z756" i="1"/>
  <c r="X756" i="1"/>
  <c r="W756" i="1"/>
  <c r="AB756" i="1"/>
  <c r="O61" i="3"/>
  <c r="K61" i="3"/>
  <c r="J61" i="3"/>
  <c r="L61" i="3"/>
  <c r="M61" i="3"/>
  <c r="AC50" i="3"/>
  <c r="V51" i="3" s="1"/>
  <c r="AC756" i="1" l="1"/>
  <c r="V757" i="1" s="1"/>
  <c r="Y757" i="1" s="1"/>
  <c r="P61" i="3"/>
  <c r="I62" i="3" s="1"/>
  <c r="L62" i="3" s="1"/>
  <c r="W51" i="3"/>
  <c r="Z757" i="1" l="1"/>
  <c r="X757" i="1"/>
  <c r="AA757" i="1"/>
  <c r="AB757" i="1"/>
  <c r="W757" i="1"/>
  <c r="J62" i="3"/>
  <c r="K62" i="3"/>
  <c r="M62" i="3"/>
  <c r="O62" i="3"/>
  <c r="N62" i="3"/>
  <c r="Z51" i="3"/>
  <c r="X51" i="3"/>
  <c r="AA51" i="3"/>
  <c r="AB51" i="3"/>
  <c r="Y51" i="3"/>
  <c r="AC757" i="1" l="1"/>
  <c r="V758" i="1" s="1"/>
  <c r="AA758" i="1" s="1"/>
  <c r="P62" i="3"/>
  <c r="I63" i="3" s="1"/>
  <c r="J63" i="3" s="1"/>
  <c r="AC51" i="3"/>
  <c r="V52" i="3" s="1"/>
  <c r="Y758" i="1" l="1"/>
  <c r="AB758" i="1"/>
  <c r="X758" i="1"/>
  <c r="Z758" i="1"/>
  <c r="W758" i="1"/>
  <c r="K63" i="3"/>
  <c r="O63" i="3"/>
  <c r="L63" i="3"/>
  <c r="N63" i="3"/>
  <c r="M63" i="3"/>
  <c r="W52" i="3"/>
  <c r="Z52" i="3"/>
  <c r="X52" i="3"/>
  <c r="AB52" i="3"/>
  <c r="Y52" i="3"/>
  <c r="AA52" i="3"/>
  <c r="AC758" i="1" l="1"/>
  <c r="V759" i="1" s="1"/>
  <c r="W759" i="1" s="1"/>
  <c r="P63" i="3"/>
  <c r="I64" i="3" s="1"/>
  <c r="J64" i="3" s="1"/>
  <c r="AC52" i="3"/>
  <c r="V53" i="3" s="1"/>
  <c r="AA759" i="1" l="1"/>
  <c r="Y759" i="1"/>
  <c r="X759" i="1"/>
  <c r="AB759" i="1"/>
  <c r="Z759" i="1"/>
  <c r="O64" i="3"/>
  <c r="K64" i="3"/>
  <c r="L64" i="3"/>
  <c r="N64" i="3"/>
  <c r="M64" i="3"/>
  <c r="Y53" i="3"/>
  <c r="AB53" i="3"/>
  <c r="Z53" i="3"/>
  <c r="W53" i="3"/>
  <c r="X53" i="3"/>
  <c r="AC759" i="1" l="1"/>
  <c r="V760" i="1" s="1"/>
  <c r="AA760" i="1" s="1"/>
  <c r="P64" i="3"/>
  <c r="I65" i="3" s="1"/>
  <c r="J65" i="3" s="1"/>
  <c r="AA53" i="3"/>
  <c r="AC53" i="3" s="1"/>
  <c r="V54" i="3" s="1"/>
  <c r="Z760" i="1" l="1"/>
  <c r="W760" i="1"/>
  <c r="Y760" i="1"/>
  <c r="X760" i="1"/>
  <c r="AB760" i="1"/>
  <c r="O65" i="3"/>
  <c r="K65" i="3"/>
  <c r="M65" i="3"/>
  <c r="N65" i="3"/>
  <c r="L65" i="3"/>
  <c r="X54" i="3"/>
  <c r="AC760" i="1" l="1"/>
  <c r="V761" i="1" s="1"/>
  <c r="AB761" i="1" s="1"/>
  <c r="Y761" i="1"/>
  <c r="AA761" i="1"/>
  <c r="P65" i="3"/>
  <c r="I66" i="3" s="1"/>
  <c r="K66" i="3" s="1"/>
  <c r="AB54" i="3"/>
  <c r="W54" i="3"/>
  <c r="Z54" i="3"/>
  <c r="AA54" i="3"/>
  <c r="Y54" i="3"/>
  <c r="X761" i="1" l="1"/>
  <c r="Z761" i="1"/>
  <c r="W761" i="1"/>
  <c r="N66" i="3"/>
  <c r="L66" i="3"/>
  <c r="J66" i="3"/>
  <c r="M66" i="3"/>
  <c r="AC54" i="3"/>
  <c r="V55" i="3" s="1"/>
  <c r="AC761" i="1" l="1"/>
  <c r="V762" i="1" s="1"/>
  <c r="W762" i="1" s="1"/>
  <c r="AB762" i="1"/>
  <c r="AA762" i="1"/>
  <c r="Y762" i="1"/>
  <c r="X762" i="1"/>
  <c r="Z55" i="3"/>
  <c r="Z762" i="1" l="1"/>
  <c r="AC762" i="1" s="1"/>
  <c r="V763" i="1" s="1"/>
  <c r="X763" i="1" s="1"/>
  <c r="AB55" i="3"/>
  <c r="AA55" i="3"/>
  <c r="Y55" i="3"/>
  <c r="W55" i="3"/>
  <c r="X55" i="3"/>
  <c r="AB763" i="1" l="1"/>
  <c r="AA763" i="1"/>
  <c r="Y763" i="1"/>
  <c r="Z763" i="1"/>
  <c r="W763" i="1"/>
  <c r="AC55" i="3"/>
  <c r="V56" i="3" s="1"/>
  <c r="AC763" i="1" l="1"/>
  <c r="V764" i="1" s="1"/>
  <c r="X764" i="1" s="1"/>
  <c r="Y764" i="1"/>
  <c r="Y56" i="3"/>
  <c r="AB56" i="3"/>
  <c r="X56" i="3"/>
  <c r="AA56" i="3"/>
  <c r="AB764" i="1" l="1"/>
  <c r="AA764" i="1"/>
  <c r="Z764" i="1"/>
  <c r="W764" i="1"/>
  <c r="W56" i="3"/>
  <c r="Z56" i="3"/>
  <c r="AC764" i="1" l="1"/>
  <c r="V765" i="1" s="1"/>
  <c r="AA765" i="1" s="1"/>
  <c r="AC56" i="3"/>
  <c r="V57" i="3" s="1"/>
  <c r="Z765" i="1" l="1"/>
  <c r="AB765" i="1"/>
  <c r="W765" i="1"/>
  <c r="X765" i="1"/>
  <c r="Y765" i="1"/>
  <c r="Y57" i="3"/>
  <c r="AA57" i="3"/>
  <c r="X57" i="3"/>
  <c r="Z57" i="3"/>
  <c r="AB57" i="3"/>
  <c r="W57" i="3"/>
  <c r="AC765" i="1" l="1"/>
  <c r="V766" i="1" s="1"/>
  <c r="Z766" i="1" s="1"/>
  <c r="AA766" i="1"/>
  <c r="Y766" i="1"/>
  <c r="AC57" i="3"/>
  <c r="V58" i="3" s="1"/>
  <c r="W766" i="1" l="1"/>
  <c r="AB766" i="1"/>
  <c r="X766" i="1"/>
  <c r="Z58" i="3"/>
  <c r="Y58" i="3"/>
  <c r="AB58" i="3"/>
  <c r="W58" i="3"/>
  <c r="X58" i="3"/>
  <c r="AA58" i="3"/>
  <c r="Y767" i="1" l="1"/>
  <c r="AA767" i="1"/>
  <c r="AC766" i="1"/>
  <c r="V767" i="1" s="1"/>
  <c r="W767" i="1" s="1"/>
  <c r="AC58" i="3"/>
  <c r="V59" i="3" s="1"/>
  <c r="Z767" i="1" l="1"/>
  <c r="X767" i="1"/>
  <c r="AB767" i="1"/>
  <c r="Y59" i="3"/>
  <c r="W59" i="3"/>
  <c r="X59" i="3"/>
  <c r="AA59" i="3"/>
  <c r="Z59" i="3"/>
  <c r="AB59" i="3"/>
  <c r="AA768" i="1" l="1"/>
  <c r="AC767" i="1"/>
  <c r="V768" i="1" s="1"/>
  <c r="AC59" i="3"/>
  <c r="V60" i="3" s="1"/>
  <c r="Y768" i="1" l="1"/>
  <c r="Z768" i="1"/>
  <c r="X768" i="1"/>
  <c r="AB768" i="1"/>
  <c r="W768" i="1"/>
  <c r="W60" i="3"/>
  <c r="AA769" i="1" l="1"/>
  <c r="Y769" i="1"/>
  <c r="AC768" i="1"/>
  <c r="V769" i="1" s="1"/>
  <c r="Z60" i="3"/>
  <c r="AA60" i="3"/>
  <c r="AB60" i="3"/>
  <c r="X60" i="3"/>
  <c r="Y60" i="3"/>
  <c r="Z769" i="1" l="1"/>
  <c r="W769" i="1"/>
  <c r="X769" i="1"/>
  <c r="AB769" i="1"/>
  <c r="AC60" i="3"/>
  <c r="V61" i="3" s="1"/>
  <c r="Y770" i="1" l="1"/>
  <c r="AA770" i="1"/>
  <c r="AC769" i="1"/>
  <c r="V770" i="1" s="1"/>
  <c r="AB61" i="3"/>
  <c r="X770" i="1" l="1"/>
  <c r="AB770" i="1"/>
  <c r="Z770" i="1"/>
  <c r="W770" i="1"/>
  <c r="W61" i="3"/>
  <c r="AA61" i="3"/>
  <c r="X61" i="3"/>
  <c r="Y61" i="3"/>
  <c r="Z61" i="3"/>
  <c r="AA771" i="1" l="1"/>
  <c r="Y771" i="1"/>
  <c r="AC770" i="1"/>
  <c r="V771" i="1" s="1"/>
  <c r="Z771" i="1" s="1"/>
  <c r="AC61" i="3"/>
  <c r="V62" i="3" s="1"/>
  <c r="AB771" i="1" l="1"/>
  <c r="W771" i="1"/>
  <c r="X771" i="1"/>
  <c r="Y62" i="3"/>
  <c r="Z62" i="3"/>
  <c r="W62" i="3"/>
  <c r="AB62" i="3"/>
  <c r="X62" i="3"/>
  <c r="AA772" i="1" l="1"/>
  <c r="Y772" i="1"/>
  <c r="AC771" i="1"/>
  <c r="V772" i="1" s="1"/>
  <c r="AA62" i="3"/>
  <c r="AC62" i="3" s="1"/>
  <c r="V63" i="3" s="1"/>
  <c r="X772" i="1" l="1"/>
  <c r="W772" i="1"/>
  <c r="Z772" i="1"/>
  <c r="AB772" i="1"/>
  <c r="Y63" i="3"/>
  <c r="Z63" i="3"/>
  <c r="AB63" i="3"/>
  <c r="X63" i="3"/>
  <c r="Y773" i="1" l="1"/>
  <c r="AC772" i="1"/>
  <c r="V773" i="1" s="1"/>
  <c r="X773" i="1" s="1"/>
  <c r="AA773" i="1"/>
  <c r="W63" i="3"/>
  <c r="AA63" i="3"/>
  <c r="Z773" i="1" l="1"/>
  <c r="W773" i="1"/>
  <c r="AB773" i="1"/>
  <c r="Y774" i="1" s="1"/>
  <c r="AC63" i="3"/>
  <c r="V64" i="3" s="1"/>
  <c r="AC773" i="1" l="1"/>
  <c r="V774" i="1" s="1"/>
  <c r="AA774" i="1" s="1"/>
  <c r="AB774" i="1"/>
  <c r="Y64" i="3"/>
  <c r="AB64" i="3"/>
  <c r="W64" i="3"/>
  <c r="X64" i="3"/>
  <c r="Z64" i="3"/>
  <c r="AA64" i="3"/>
  <c r="Z774" i="1" l="1"/>
  <c r="X774" i="1"/>
  <c r="Y775" i="1" s="1"/>
  <c r="W774" i="1"/>
  <c r="AC64" i="3"/>
  <c r="V65" i="3" s="1"/>
  <c r="AA775" i="1" l="1"/>
  <c r="AC774" i="1"/>
  <c r="V775" i="1" s="1"/>
  <c r="W775" i="1" s="1"/>
  <c r="AB65" i="3"/>
  <c r="Z65" i="3"/>
  <c r="W65" i="3"/>
  <c r="X65" i="3"/>
  <c r="AA65" i="3"/>
  <c r="Y65" i="3"/>
  <c r="Z775" i="1" l="1"/>
  <c r="AB775" i="1"/>
  <c r="X775" i="1"/>
  <c r="AA776" i="1" s="1"/>
  <c r="Y776" i="1"/>
  <c r="AC65" i="3"/>
  <c r="V66" i="3" s="1"/>
  <c r="AC775" i="1" l="1"/>
  <c r="V776" i="1" s="1"/>
  <c r="U66" i="3"/>
  <c r="W776" i="1" l="1"/>
  <c r="AB776" i="1"/>
  <c r="X776" i="1"/>
  <c r="Z776" i="1"/>
  <c r="W66" i="3"/>
  <c r="O66" i="3"/>
  <c r="P66" i="3" s="1"/>
  <c r="I67" i="3" s="1"/>
  <c r="M67" i="3" s="1"/>
  <c r="X66" i="3"/>
  <c r="Z66" i="3"/>
  <c r="Y66" i="3"/>
  <c r="AA66" i="3"/>
  <c r="AB66" i="3"/>
  <c r="AA777" i="1" l="1"/>
  <c r="Y777" i="1"/>
  <c r="AC776" i="1"/>
  <c r="V777" i="1" s="1"/>
  <c r="L67" i="3"/>
  <c r="J67" i="3"/>
  <c r="K67" i="3"/>
  <c r="N67" i="3"/>
  <c r="AC66" i="3"/>
  <c r="V67" i="3" s="1"/>
  <c r="X777" i="1" l="1"/>
  <c r="Z777" i="1"/>
  <c r="AB777" i="1"/>
  <c r="AA778" i="1" s="1"/>
  <c r="W777" i="1"/>
  <c r="U67" i="3"/>
  <c r="Y778" i="1" l="1"/>
  <c r="AC777" i="1"/>
  <c r="V778" i="1" s="1"/>
  <c r="AB778" i="1"/>
  <c r="Z778" i="1"/>
  <c r="W778" i="1"/>
  <c r="X778" i="1"/>
  <c r="Y67" i="3"/>
  <c r="O67" i="3"/>
  <c r="P67" i="3" s="1"/>
  <c r="I68" i="3" s="1"/>
  <c r="N68" i="3" s="1"/>
  <c r="AB67" i="3"/>
  <c r="Z67" i="3"/>
  <c r="AA67" i="3"/>
  <c r="X67" i="3"/>
  <c r="W67" i="3"/>
  <c r="Y779" i="1" l="1"/>
  <c r="AC778" i="1"/>
  <c r="V779" i="1" s="1"/>
  <c r="AA779" i="1"/>
  <c r="Z779" i="1"/>
  <c r="AB779" i="1"/>
  <c r="X779" i="1"/>
  <c r="W779" i="1"/>
  <c r="L68" i="3"/>
  <c r="J68" i="3"/>
  <c r="K68" i="3"/>
  <c r="M68" i="3"/>
  <c r="AC67" i="3"/>
  <c r="V68" i="3" s="1"/>
  <c r="Y780" i="1" l="1"/>
  <c r="AC779" i="1"/>
  <c r="V780" i="1" s="1"/>
  <c r="X780" i="1" s="1"/>
  <c r="AA780" i="1"/>
  <c r="AB780" i="1"/>
  <c r="Z780" i="1"/>
  <c r="U68" i="3"/>
  <c r="W780" i="1" l="1"/>
  <c r="AC780" i="1"/>
  <c r="V781" i="1" s="1"/>
  <c r="Y781" i="1" s="1"/>
  <c r="AA781" i="1"/>
  <c r="O68" i="3"/>
  <c r="P68" i="3" s="1"/>
  <c r="I69" i="3" s="1"/>
  <c r="N69" i="3" s="1"/>
  <c r="X68" i="3"/>
  <c r="W781" i="1" l="1"/>
  <c r="AB781" i="1"/>
  <c r="X781" i="1"/>
  <c r="Z781" i="1"/>
  <c r="AB68" i="3"/>
  <c r="AA68" i="3"/>
  <c r="Y68" i="3"/>
  <c r="Z68" i="3"/>
  <c r="W68" i="3"/>
  <c r="M69" i="3"/>
  <c r="L69" i="3"/>
  <c r="J69" i="3"/>
  <c r="K69" i="3"/>
  <c r="AC781" i="1" l="1"/>
  <c r="V782" i="1" s="1"/>
  <c r="Z782" i="1" s="1"/>
  <c r="AC68" i="3"/>
  <c r="V69" i="3" s="1"/>
  <c r="AB782" i="1" l="1"/>
  <c r="W782" i="1"/>
  <c r="X782" i="1"/>
  <c r="Y782" i="1"/>
  <c r="AA782" i="1"/>
  <c r="U69" i="3"/>
  <c r="Y783" i="1" l="1"/>
  <c r="AA783" i="1"/>
  <c r="AC782" i="1"/>
  <c r="V783" i="1" s="1"/>
  <c r="W783" i="1" s="1"/>
  <c r="O69" i="3"/>
  <c r="P69" i="3" s="1"/>
  <c r="I70" i="3" s="1"/>
  <c r="M70" i="3" s="1"/>
  <c r="AB69" i="3"/>
  <c r="Y69" i="3"/>
  <c r="W69" i="3"/>
  <c r="AA69" i="3"/>
  <c r="X69" i="3"/>
  <c r="Z69" i="3"/>
  <c r="X783" i="1" l="1"/>
  <c r="AB783" i="1"/>
  <c r="Z783" i="1"/>
  <c r="L70" i="3"/>
  <c r="J70" i="3"/>
  <c r="N70" i="3"/>
  <c r="K70" i="3"/>
  <c r="AC69" i="3"/>
  <c r="V70" i="3" s="1"/>
  <c r="U70" i="3"/>
  <c r="Y784" i="1" l="1"/>
  <c r="AC783" i="1"/>
  <c r="V784" i="1" s="1"/>
  <c r="W784" i="1" s="1"/>
  <c r="AA784" i="1"/>
  <c r="AA70" i="3"/>
  <c r="O70" i="3"/>
  <c r="P70" i="3" s="1"/>
  <c r="I71" i="3" s="1"/>
  <c r="N71" i="3" s="1"/>
  <c r="Z70" i="3"/>
  <c r="AB70" i="3"/>
  <c r="W70" i="3"/>
  <c r="X70" i="3"/>
  <c r="Y70" i="3"/>
  <c r="AB784" i="1" l="1"/>
  <c r="Z784" i="1"/>
  <c r="X784" i="1"/>
  <c r="M71" i="3"/>
  <c r="K71" i="3"/>
  <c r="L71" i="3"/>
  <c r="J71" i="3"/>
  <c r="AC70" i="3"/>
  <c r="V71" i="3" s="1"/>
  <c r="U71" i="3"/>
  <c r="AC784" i="1" l="1"/>
  <c r="O71" i="3"/>
  <c r="P71" i="3" s="1"/>
  <c r="I72" i="3" s="1"/>
  <c r="L72" i="3" s="1"/>
  <c r="X71" i="3"/>
  <c r="AB71" i="3"/>
  <c r="K72" i="3" l="1"/>
  <c r="J72" i="3"/>
  <c r="N72" i="3"/>
  <c r="M72" i="3"/>
  <c r="Y71" i="3"/>
  <c r="AA71" i="3"/>
  <c r="W71" i="3"/>
  <c r="Z71" i="3"/>
  <c r="U72" i="3"/>
  <c r="AC71" i="3" l="1"/>
  <c r="V72" i="3" s="1"/>
  <c r="O72" i="3"/>
  <c r="P72" i="3" s="1"/>
  <c r="I73" i="3" s="1"/>
  <c r="L73" i="3" s="1"/>
  <c r="X72" i="3" l="1"/>
  <c r="AB72" i="3"/>
  <c r="Y72" i="3"/>
  <c r="Z72" i="3"/>
  <c r="AA72" i="3"/>
  <c r="W72" i="3"/>
  <c r="M73" i="3"/>
  <c r="N73" i="3"/>
  <c r="J73" i="3"/>
  <c r="K73" i="3"/>
  <c r="U73" i="3"/>
  <c r="AC72" i="3" l="1"/>
  <c r="V73" i="3" s="1"/>
  <c r="O73" i="3"/>
  <c r="P73" i="3" s="1"/>
  <c r="I74" i="3" s="1"/>
  <c r="K74" i="3" s="1"/>
  <c r="Z73" i="3" l="1"/>
  <c r="AA73" i="3"/>
  <c r="AB73" i="3"/>
  <c r="Y73" i="3"/>
  <c r="X73" i="3"/>
  <c r="W73" i="3"/>
  <c r="N74" i="3"/>
  <c r="L74" i="3"/>
  <c r="M74" i="3"/>
  <c r="J74" i="3"/>
  <c r="AC73" i="3" l="1"/>
  <c r="V74" i="3" s="1"/>
  <c r="U74" i="3"/>
  <c r="O74" i="3" l="1"/>
  <c r="P74" i="3" s="1"/>
  <c r="I75" i="3" s="1"/>
  <c r="AA74" i="3"/>
  <c r="Y74" i="3"/>
  <c r="Z74" i="3"/>
  <c r="W74" i="3"/>
  <c r="AB74" i="3"/>
  <c r="X74" i="3"/>
  <c r="N75" i="3" l="1"/>
  <c r="K75" i="3"/>
  <c r="J75" i="3"/>
  <c r="M75" i="3"/>
  <c r="L75" i="3"/>
  <c r="AC74" i="3"/>
  <c r="V75" i="3" s="1"/>
  <c r="U75" i="3" l="1"/>
  <c r="O75" i="3" l="1"/>
  <c r="P75" i="3" s="1"/>
  <c r="I76" i="3" s="1"/>
  <c r="L76" i="3" s="1"/>
  <c r="AB75" i="3"/>
  <c r="Y75" i="3" l="1"/>
  <c r="W75" i="3"/>
  <c r="Z75" i="3"/>
  <c r="AA75" i="3"/>
  <c r="X75" i="3"/>
  <c r="K76" i="3"/>
  <c r="J76" i="3"/>
  <c r="M76" i="3"/>
  <c r="N76" i="3"/>
  <c r="U76" i="3"/>
  <c r="AC75" i="3" l="1"/>
  <c r="V76" i="3" s="1"/>
  <c r="O76" i="3"/>
  <c r="P76" i="3" s="1"/>
  <c r="I77" i="3" s="1"/>
  <c r="M77" i="3" s="1"/>
  <c r="X76" i="3" l="1"/>
  <c r="AB76" i="3"/>
  <c r="Y76" i="3"/>
  <c r="Z76" i="3"/>
  <c r="W76" i="3"/>
  <c r="AA76" i="3"/>
  <c r="N77" i="3"/>
  <c r="K77" i="3"/>
  <c r="J77" i="3"/>
  <c r="L77" i="3"/>
  <c r="AC76" i="3" l="1"/>
  <c r="V77" i="3" s="1"/>
  <c r="U77" i="3"/>
  <c r="O77" i="3" l="1"/>
  <c r="P77" i="3" s="1"/>
  <c r="I78" i="3" s="1"/>
  <c r="K78" i="3" s="1"/>
  <c r="AB77" i="3"/>
  <c r="X77" i="3"/>
  <c r="L78" i="3" l="1"/>
  <c r="N78" i="3"/>
  <c r="J78" i="3"/>
  <c r="M78" i="3"/>
  <c r="AA77" i="3"/>
  <c r="Z77" i="3"/>
  <c r="W77" i="3"/>
  <c r="Y77" i="3"/>
  <c r="U78" i="3"/>
  <c r="AC77" i="3" l="1"/>
  <c r="V78" i="3" s="1"/>
  <c r="O78" i="3"/>
  <c r="P78" i="3" s="1"/>
  <c r="I79" i="3" s="1"/>
  <c r="N79" i="3" s="1"/>
  <c r="Y78" i="3" l="1"/>
  <c r="AB78" i="3"/>
  <c r="Z78" i="3"/>
  <c r="X78" i="3"/>
  <c r="AA78" i="3"/>
  <c r="W78" i="3"/>
  <c r="K79" i="3"/>
  <c r="J79" i="3"/>
  <c r="M79" i="3"/>
  <c r="L79" i="3"/>
  <c r="U79" i="3"/>
  <c r="AC78" i="3" l="1"/>
  <c r="V79" i="3" s="1"/>
  <c r="O79" i="3"/>
  <c r="P79" i="3" s="1"/>
  <c r="I80" i="3" s="1"/>
  <c r="X79" i="3" l="1"/>
  <c r="AA79" i="3"/>
  <c r="W79" i="3"/>
  <c r="AB79" i="3"/>
  <c r="Y79" i="3"/>
  <c r="Z79" i="3"/>
  <c r="M80" i="3"/>
  <c r="J80" i="3"/>
  <c r="K80" i="3"/>
  <c r="L80" i="3"/>
  <c r="N80" i="3"/>
  <c r="AC79" i="3" l="1"/>
  <c r="V80" i="3" s="1"/>
  <c r="U80" i="3"/>
  <c r="O80" i="3" l="1"/>
  <c r="P80" i="3" s="1"/>
  <c r="I81" i="3" s="1"/>
  <c r="M81" i="3" s="1"/>
  <c r="AB80" i="3"/>
  <c r="AA80" i="3"/>
  <c r="Y80" i="3"/>
  <c r="X80" i="3"/>
  <c r="Z80" i="3"/>
  <c r="W80" i="3"/>
  <c r="N81" i="3" l="1"/>
  <c r="L81" i="3"/>
  <c r="J81" i="3"/>
  <c r="K81" i="3"/>
  <c r="AC80" i="3"/>
  <c r="V81" i="3" s="1"/>
  <c r="U81" i="3" l="1"/>
  <c r="AA81" i="3" l="1"/>
  <c r="O81" i="3"/>
  <c r="P81" i="3" s="1"/>
  <c r="I82" i="3" s="1"/>
  <c r="J82" i="3" s="1"/>
  <c r="Y81" i="3"/>
  <c r="Z81" i="3"/>
  <c r="AB81" i="3"/>
  <c r="X81" i="3"/>
  <c r="W81" i="3"/>
  <c r="K82" i="3" l="1"/>
  <c r="L82" i="3"/>
  <c r="N82" i="3"/>
  <c r="M82" i="3"/>
  <c r="AC81" i="3"/>
  <c r="V82" i="3" s="1"/>
  <c r="U82" i="3"/>
  <c r="O82" i="3" l="1"/>
  <c r="P82" i="3" s="1"/>
  <c r="I83" i="3" s="1"/>
  <c r="X82" i="3"/>
  <c r="Y82" i="3"/>
  <c r="Z82" i="3"/>
  <c r="AA82" i="3"/>
  <c r="AB82" i="3"/>
  <c r="W82" i="3"/>
  <c r="N83" i="3" l="1"/>
  <c r="K83" i="3"/>
  <c r="J83" i="3"/>
  <c r="M83" i="3"/>
  <c r="L83" i="3"/>
  <c r="AC82" i="3"/>
  <c r="V83" i="3" s="1"/>
  <c r="U83" i="3" l="1"/>
  <c r="O83" i="3" l="1"/>
  <c r="P83" i="3" s="1"/>
  <c r="I84" i="3" s="1"/>
  <c r="X83" i="3"/>
  <c r="AB83" i="3"/>
  <c r="AA83" i="3"/>
  <c r="Y83" i="3"/>
  <c r="W83" i="3" l="1"/>
  <c r="Z83" i="3"/>
  <c r="K84" i="3"/>
  <c r="J84" i="3"/>
  <c r="M84" i="3"/>
  <c r="N84" i="3"/>
  <c r="L84" i="3"/>
  <c r="AC83" i="3" l="1"/>
  <c r="V84" i="3" s="1"/>
  <c r="U84" i="3"/>
  <c r="O84" i="3" l="1"/>
  <c r="P84" i="3" s="1"/>
  <c r="I85" i="3" s="1"/>
  <c r="AB84" i="3"/>
  <c r="X84" i="3"/>
  <c r="Z84" i="3"/>
  <c r="W84" i="3"/>
  <c r="Y84" i="3"/>
  <c r="AA84" i="3"/>
  <c r="J85" i="3" l="1"/>
  <c r="K85" i="3"/>
  <c r="L85" i="3"/>
  <c r="N85" i="3"/>
  <c r="M85" i="3"/>
  <c r="AC84" i="3"/>
  <c r="V85" i="3" s="1"/>
  <c r="U85" i="3" l="1"/>
  <c r="Y85" i="3" l="1"/>
  <c r="O85" i="3"/>
  <c r="P85" i="3" s="1"/>
  <c r="I86" i="3" s="1"/>
  <c r="N86" i="3" s="1"/>
  <c r="AB85" i="3"/>
  <c r="X85" i="3"/>
  <c r="AA85" i="3"/>
  <c r="Z85" i="3"/>
  <c r="W85" i="3"/>
  <c r="L86" i="3" l="1"/>
  <c r="M86" i="3"/>
  <c r="J86" i="3"/>
  <c r="K86" i="3"/>
  <c r="AC85" i="3"/>
  <c r="V86" i="3" s="1"/>
  <c r="U86" i="3" l="1"/>
  <c r="W86" i="3" l="1"/>
  <c r="O86" i="3"/>
  <c r="P86" i="3" s="1"/>
  <c r="I87" i="3" s="1"/>
  <c r="J87" i="3" s="1"/>
  <c r="AB86" i="3"/>
  <c r="X86" i="3"/>
  <c r="Z86" i="3"/>
  <c r="Y86" i="3"/>
  <c r="AA86" i="3"/>
  <c r="M87" i="3" l="1"/>
  <c r="K87" i="3"/>
  <c r="N87" i="3"/>
  <c r="L87" i="3"/>
  <c r="AC86" i="3"/>
  <c r="V87" i="3" s="1"/>
  <c r="U87" i="3" l="1"/>
  <c r="AA87" i="3" l="1"/>
  <c r="O87" i="3"/>
  <c r="P87" i="3" s="1"/>
  <c r="I88" i="3" s="1"/>
  <c r="L88" i="3" s="1"/>
  <c r="AB87" i="3"/>
  <c r="W87" i="3"/>
  <c r="Z87" i="3"/>
  <c r="X87" i="3"/>
  <c r="Y87" i="3"/>
  <c r="M88" i="3" l="1"/>
  <c r="J88" i="3"/>
  <c r="N88" i="3"/>
  <c r="K88" i="3"/>
  <c r="AC87" i="3"/>
  <c r="V88" i="3" s="1"/>
  <c r="U88" i="3"/>
  <c r="Z88" i="3" l="1"/>
  <c r="O88" i="3"/>
  <c r="P88" i="3" s="1"/>
  <c r="I89" i="3" s="1"/>
  <c r="M89" i="3" s="1"/>
  <c r="AA88" i="3"/>
  <c r="W88" i="3"/>
  <c r="Y88" i="3"/>
  <c r="AB88" i="3"/>
  <c r="X88" i="3"/>
  <c r="N89" i="3" l="1"/>
  <c r="L89" i="3"/>
  <c r="J89" i="3"/>
  <c r="K89" i="3"/>
  <c r="AC88" i="3"/>
  <c r="V89" i="3" s="1"/>
  <c r="U89" i="3" l="1"/>
  <c r="AA89" i="3" l="1"/>
  <c r="Y89" i="3"/>
  <c r="X89" i="3"/>
  <c r="O89" i="3"/>
  <c r="P89" i="3" s="1"/>
  <c r="I90" i="3" s="1"/>
  <c r="M90" i="3" s="1"/>
  <c r="AB89" i="3"/>
  <c r="W89" i="3"/>
  <c r="Z89" i="3"/>
  <c r="U90" i="3"/>
  <c r="N90" i="3" l="1"/>
  <c r="L90" i="3"/>
  <c r="K90" i="3"/>
  <c r="J90" i="3"/>
  <c r="O90" i="3"/>
  <c r="AC89" i="3"/>
  <c r="V90" i="3" s="1"/>
  <c r="P90" i="3" l="1"/>
  <c r="I91" i="3" s="1"/>
  <c r="N91" i="3" s="1"/>
  <c r="Z90" i="3"/>
  <c r="K91" i="3" l="1"/>
  <c r="J91" i="3"/>
  <c r="M91" i="3"/>
  <c r="L91" i="3"/>
  <c r="Y90" i="3"/>
  <c r="AA90" i="3"/>
  <c r="X90" i="3"/>
  <c r="AB90" i="3"/>
  <c r="W90" i="3"/>
  <c r="AC90" i="3" l="1"/>
  <c r="V91" i="3" s="1"/>
  <c r="U91" i="3" l="1"/>
  <c r="AA91" i="3" l="1"/>
  <c r="O91" i="3"/>
  <c r="P91" i="3" s="1"/>
  <c r="I92" i="3" s="1"/>
  <c r="K92" i="3" s="1"/>
  <c r="Y91" i="3"/>
  <c r="U92" i="3"/>
  <c r="X91" i="3"/>
  <c r="W91" i="3"/>
  <c r="Z91" i="3"/>
  <c r="AB91" i="3"/>
  <c r="L92" i="3" l="1"/>
  <c r="M92" i="3"/>
  <c r="O92" i="3"/>
  <c r="J92" i="3"/>
  <c r="N92" i="3"/>
  <c r="AC91" i="3"/>
  <c r="V92" i="3" s="1"/>
  <c r="P92" i="3" l="1"/>
  <c r="I93" i="3" s="1"/>
  <c r="M93" i="3" s="1"/>
  <c r="L93" i="3" l="1"/>
  <c r="N93" i="3"/>
  <c r="K93" i="3"/>
  <c r="J93" i="3"/>
  <c r="Z92" i="3"/>
  <c r="X92" i="3"/>
  <c r="Y92" i="3"/>
  <c r="AB92" i="3"/>
  <c r="AA92" i="3"/>
  <c r="W92" i="3"/>
  <c r="AC92" i="3" l="1"/>
  <c r="V93" i="3" s="1"/>
  <c r="U93" i="3"/>
  <c r="O93" i="3" l="1"/>
  <c r="P93" i="3" s="1"/>
  <c r="I94" i="3" s="1"/>
  <c r="K94" i="3" s="1"/>
  <c r="Y93" i="3"/>
  <c r="Z93" i="3"/>
  <c r="W93" i="3"/>
  <c r="AA93" i="3"/>
  <c r="X93" i="3"/>
  <c r="U94" i="3"/>
  <c r="AB93" i="3"/>
  <c r="J94" i="3" l="1"/>
  <c r="L94" i="3"/>
  <c r="N94" i="3"/>
  <c r="M94" i="3"/>
  <c r="O94" i="3"/>
  <c r="AC93" i="3"/>
  <c r="V94" i="3" s="1"/>
  <c r="P94" i="3" l="1"/>
  <c r="I95" i="3" s="1"/>
  <c r="J95" i="3" s="1"/>
  <c r="X94" i="3"/>
  <c r="AB94" i="3"/>
  <c r="W94" i="3"/>
  <c r="AA94" i="3"/>
  <c r="Z94" i="3"/>
  <c r="Y94" i="3"/>
  <c r="U95" i="3"/>
  <c r="M95" i="3" l="1"/>
  <c r="L95" i="3"/>
  <c r="N95" i="3"/>
  <c r="K95" i="3"/>
  <c r="AC94" i="3"/>
  <c r="V95" i="3" s="1"/>
  <c r="O95" i="3"/>
  <c r="P95" i="3" l="1"/>
  <c r="I96" i="3" s="1"/>
  <c r="M96" i="3" s="1"/>
  <c r="AA95" i="3"/>
  <c r="Y95" i="3"/>
  <c r="X95" i="3"/>
  <c r="Z95" i="3"/>
  <c r="AB95" i="3"/>
  <c r="W95" i="3"/>
  <c r="L96" i="3" l="1"/>
  <c r="J96" i="3"/>
  <c r="K96" i="3"/>
  <c r="N96" i="3"/>
  <c r="AC95" i="3"/>
  <c r="V96" i="3" s="1"/>
  <c r="U96" i="3"/>
  <c r="O96" i="3" l="1"/>
  <c r="P96" i="3" s="1"/>
  <c r="I97" i="3" s="1"/>
  <c r="M97" i="3" s="1"/>
  <c r="Y96" i="3"/>
  <c r="AB96" i="3"/>
  <c r="Z96" i="3"/>
  <c r="W96" i="3"/>
  <c r="X96" i="3"/>
  <c r="AA96" i="3"/>
  <c r="L97" i="3" l="1"/>
  <c r="N97" i="3"/>
  <c r="K97" i="3"/>
  <c r="J97" i="3"/>
  <c r="AC96" i="3"/>
  <c r="V97" i="3" s="1"/>
  <c r="U97" i="3"/>
  <c r="O97" i="3" l="1"/>
  <c r="P97" i="3" s="1"/>
  <c r="I98" i="3" s="1"/>
  <c r="Y97" i="3"/>
  <c r="AA97" i="3"/>
  <c r="W97" i="3" l="1"/>
  <c r="X97" i="3"/>
  <c r="Z97" i="3"/>
  <c r="AB97" i="3"/>
  <c r="K98" i="3"/>
  <c r="J98" i="3"/>
  <c r="N98" i="3"/>
  <c r="M98" i="3"/>
  <c r="L98" i="3"/>
  <c r="AC97" i="3" l="1"/>
  <c r="V98" i="3" s="1"/>
  <c r="U98" i="3"/>
  <c r="O98" i="3" l="1"/>
  <c r="P98" i="3" s="1"/>
  <c r="I99" i="3" s="1"/>
  <c r="N99" i="3" s="1"/>
  <c r="X98" i="3"/>
  <c r="AB98" i="3" l="1"/>
  <c r="Y98" i="3"/>
  <c r="AA98" i="3"/>
  <c r="Z98" i="3"/>
  <c r="W98" i="3"/>
  <c r="J99" i="3"/>
  <c r="K99" i="3"/>
  <c r="M99" i="3"/>
  <c r="L99" i="3"/>
  <c r="U99" i="3"/>
  <c r="AC98" i="3" l="1"/>
  <c r="V99" i="3" s="1"/>
  <c r="O99" i="3"/>
  <c r="P99" i="3" s="1"/>
  <c r="I100" i="3" s="1"/>
  <c r="K100" i="3" s="1"/>
  <c r="AA99" i="3" l="1"/>
  <c r="Y99" i="3"/>
  <c r="X99" i="3"/>
  <c r="W99" i="3"/>
  <c r="Z99" i="3"/>
  <c r="AB99" i="3"/>
  <c r="N100" i="3"/>
  <c r="L100" i="3"/>
  <c r="M100" i="3"/>
  <c r="J100" i="3"/>
  <c r="AC99" i="3" l="1"/>
  <c r="V100" i="3" s="1"/>
  <c r="U100" i="3" l="1"/>
  <c r="W100" i="3" l="1"/>
  <c r="O100" i="3"/>
  <c r="P100" i="3" s="1"/>
  <c r="I101" i="3" s="1"/>
  <c r="L101" i="3" s="1"/>
  <c r="Z100" i="3"/>
  <c r="Y100" i="3"/>
  <c r="AA100" i="3"/>
  <c r="X100" i="3"/>
  <c r="AB100" i="3"/>
  <c r="N101" i="3" l="1"/>
  <c r="M101" i="3"/>
  <c r="J101" i="3"/>
  <c r="K101" i="3"/>
  <c r="AC100" i="3"/>
  <c r="V101" i="3" s="1"/>
  <c r="U101" i="3"/>
  <c r="W101" i="3" l="1"/>
  <c r="Y101" i="3"/>
  <c r="Z101" i="3"/>
  <c r="AB101" i="3"/>
  <c r="AA101" i="3"/>
  <c r="X101" i="3"/>
  <c r="O101" i="3"/>
  <c r="P101" i="3" s="1"/>
  <c r="I102" i="3" s="1"/>
  <c r="M102" i="3" s="1"/>
  <c r="U102" i="3"/>
  <c r="AC101" i="3" l="1"/>
  <c r="V102" i="3" s="1"/>
  <c r="N102" i="3"/>
  <c r="L102" i="3"/>
  <c r="K102" i="3"/>
  <c r="J102" i="3"/>
  <c r="O102" i="3"/>
  <c r="AB102" i="3" l="1"/>
  <c r="P102" i="3"/>
  <c r="I103" i="3" s="1"/>
  <c r="M103" i="3" s="1"/>
  <c r="Y102" i="3"/>
  <c r="X102" i="3"/>
  <c r="Z102" i="3"/>
  <c r="AA102" i="3"/>
  <c r="W102" i="3"/>
  <c r="L103" i="3" l="1"/>
  <c r="N103" i="3"/>
  <c r="J103" i="3"/>
  <c r="K103" i="3"/>
  <c r="AC102" i="3"/>
  <c r="V103" i="3" s="1"/>
  <c r="U103" i="3"/>
  <c r="O103" i="3" l="1"/>
  <c r="P103" i="3" s="1"/>
  <c r="I104" i="3" s="1"/>
  <c r="X103" i="3"/>
  <c r="AB103" i="3" l="1"/>
  <c r="AA103" i="3"/>
  <c r="Y103" i="3"/>
  <c r="Z103" i="3"/>
  <c r="W103" i="3"/>
  <c r="N104" i="3"/>
  <c r="J104" i="3"/>
  <c r="K104" i="3"/>
  <c r="M104" i="3"/>
  <c r="L104" i="3"/>
  <c r="U104" i="3"/>
  <c r="AC103" i="3" l="1"/>
  <c r="V104" i="3" s="1"/>
  <c r="O104" i="3"/>
  <c r="P104" i="3" s="1"/>
  <c r="I105" i="3" s="1"/>
  <c r="L105" i="3" s="1"/>
  <c r="X104" i="3" l="1"/>
  <c r="AB104" i="3"/>
  <c r="Y104" i="3"/>
  <c r="Z104" i="3"/>
  <c r="AA104" i="3"/>
  <c r="W104" i="3"/>
  <c r="N105" i="3"/>
  <c r="K105" i="3"/>
  <c r="J105" i="3"/>
  <c r="M105" i="3"/>
  <c r="U105" i="3"/>
  <c r="AC104" i="3" l="1"/>
  <c r="V105" i="3" s="1"/>
  <c r="O105" i="3"/>
  <c r="P105" i="3" s="1"/>
  <c r="I106" i="3" s="1"/>
  <c r="N106" i="3" s="1"/>
  <c r="AA105" i="3" l="1"/>
  <c r="Y105" i="3"/>
  <c r="Z105" i="3"/>
  <c r="AB105" i="3"/>
  <c r="W105" i="3"/>
  <c r="X105" i="3"/>
  <c r="L106" i="3"/>
  <c r="J106" i="3"/>
  <c r="K106" i="3"/>
  <c r="M106" i="3"/>
  <c r="AC105" i="3" l="1"/>
  <c r="V106" i="3" s="1"/>
  <c r="U106" i="3"/>
  <c r="O106" i="3" l="1"/>
  <c r="P106" i="3" s="1"/>
  <c r="I107" i="3" s="1"/>
  <c r="M107" i="3" s="1"/>
  <c r="W106" i="3"/>
  <c r="AB106" i="3"/>
  <c r="X106" i="3"/>
  <c r="Y106" i="3"/>
  <c r="AA106" i="3"/>
  <c r="Z106" i="3"/>
  <c r="N107" i="3" l="1"/>
  <c r="L107" i="3"/>
  <c r="J107" i="3"/>
  <c r="K107" i="3"/>
  <c r="AC106" i="3"/>
  <c r="V107" i="3" s="1"/>
  <c r="U107" i="3"/>
  <c r="O107" i="3" l="1"/>
  <c r="P107" i="3" s="1"/>
  <c r="I108" i="3" s="1"/>
  <c r="AA107" i="3"/>
  <c r="Z107" i="3"/>
  <c r="Y107" i="3"/>
  <c r="AB107" i="3" l="1"/>
  <c r="X107" i="3"/>
  <c r="W107" i="3"/>
  <c r="N108" i="3"/>
  <c r="K108" i="3"/>
  <c r="J108" i="3"/>
  <c r="L108" i="3"/>
  <c r="M108" i="3"/>
  <c r="AC107" i="3" l="1"/>
  <c r="V108" i="3" s="1"/>
  <c r="U108" i="3" l="1"/>
  <c r="Z108" i="3" l="1"/>
  <c r="O108" i="3"/>
  <c r="P108" i="3" s="1"/>
  <c r="I109" i="3" s="1"/>
  <c r="L109" i="3" s="1"/>
  <c r="X108" i="3"/>
  <c r="Y108" i="3"/>
  <c r="AA108" i="3"/>
  <c r="W108" i="3"/>
  <c r="AB108" i="3"/>
  <c r="U109" i="3"/>
  <c r="M109" i="3" l="1"/>
  <c r="N109" i="3"/>
  <c r="J109" i="3"/>
  <c r="K109" i="3"/>
  <c r="AC108" i="3"/>
  <c r="V109" i="3" s="1"/>
  <c r="O109" i="3"/>
  <c r="P109" i="3" l="1"/>
  <c r="I110" i="3" s="1"/>
  <c r="J110" i="3" s="1"/>
  <c r="U110" i="3"/>
  <c r="M110" i="3" l="1"/>
  <c r="L110" i="3"/>
  <c r="N110" i="3"/>
  <c r="K110" i="3"/>
  <c r="AB109" i="3"/>
  <c r="AA109" i="3"/>
  <c r="Z109" i="3"/>
  <c r="W109" i="3"/>
  <c r="Y109" i="3"/>
  <c r="X109" i="3"/>
  <c r="O110" i="3"/>
  <c r="AC109" i="3" l="1"/>
  <c r="V110" i="3" s="1"/>
  <c r="P110" i="3"/>
  <c r="I111" i="3" s="1"/>
  <c r="L111" i="3" s="1"/>
  <c r="U111" i="3"/>
  <c r="AA110" i="3" l="1"/>
  <c r="Y110" i="3"/>
  <c r="Z110" i="3"/>
  <c r="X110" i="3"/>
  <c r="W110" i="3"/>
  <c r="AB110" i="3"/>
  <c r="K111" i="3"/>
  <c r="N111" i="3"/>
  <c r="J111" i="3"/>
  <c r="M111" i="3"/>
  <c r="O111" i="3"/>
  <c r="AC110" i="3" l="1"/>
  <c r="V111" i="3" s="1"/>
  <c r="AA111" i="3" s="1"/>
  <c r="P111" i="3"/>
  <c r="I112" i="3" s="1"/>
  <c r="N112" i="3" s="1"/>
  <c r="U112" i="3"/>
  <c r="Y111" i="3" l="1"/>
  <c r="AB111" i="3"/>
  <c r="Z111" i="3"/>
  <c r="X111" i="3"/>
  <c r="W111" i="3"/>
  <c r="J112" i="3"/>
  <c r="L112" i="3"/>
  <c r="K112" i="3"/>
  <c r="M112" i="3"/>
  <c r="O112" i="3"/>
  <c r="AC111" i="3" l="1"/>
  <c r="V112" i="3" s="1"/>
  <c r="Y112" i="3" s="1"/>
  <c r="P112" i="3"/>
  <c r="I113" i="3" s="1"/>
  <c r="L113" i="3" s="1"/>
  <c r="M113" i="3" l="1"/>
  <c r="N113" i="3"/>
  <c r="AA112" i="3"/>
  <c r="W112" i="3"/>
  <c r="AB112" i="3"/>
  <c r="Z112" i="3"/>
  <c r="X112" i="3"/>
  <c r="J113" i="3"/>
  <c r="K113" i="3"/>
  <c r="U113" i="3"/>
  <c r="O113" i="3" l="1"/>
  <c r="AC112" i="3"/>
  <c r="V113" i="3" s="1"/>
  <c r="Y113" i="3" l="1"/>
  <c r="P113" i="3"/>
  <c r="I114" i="3" s="1"/>
  <c r="J114" i="3" s="1"/>
  <c r="X113" i="3"/>
  <c r="AB113" i="3"/>
  <c r="W113" i="3"/>
  <c r="AA113" i="3"/>
  <c r="Z113" i="3"/>
  <c r="U114" i="3"/>
  <c r="M114" i="3" l="1"/>
  <c r="L114" i="3"/>
  <c r="N114" i="3"/>
  <c r="K114" i="3"/>
  <c r="AC113" i="3"/>
  <c r="V114" i="3" s="1"/>
  <c r="O114" i="3"/>
  <c r="P114" i="3" l="1"/>
  <c r="I115" i="3" s="1"/>
  <c r="L115" i="3" s="1"/>
  <c r="W114" i="3"/>
  <c r="X114" i="3"/>
  <c r="AB114" i="3"/>
  <c r="Z114" i="3"/>
  <c r="Y114" i="3"/>
  <c r="AA114" i="3"/>
  <c r="N115" i="3" l="1"/>
  <c r="K115" i="3"/>
  <c r="M115" i="3"/>
  <c r="J115" i="3"/>
  <c r="AC114" i="3"/>
  <c r="V115" i="3" s="1"/>
  <c r="U115" i="3" l="1"/>
  <c r="Y115" i="3" l="1"/>
  <c r="O115" i="3"/>
  <c r="P115" i="3" s="1"/>
  <c r="I116" i="3" s="1"/>
  <c r="M116" i="3" s="1"/>
  <c r="U116" i="3"/>
  <c r="Z115" i="3"/>
  <c r="W115" i="3"/>
  <c r="AA115" i="3"/>
  <c r="X115" i="3"/>
  <c r="AB115" i="3"/>
  <c r="O116" i="3" l="1"/>
  <c r="N116" i="3"/>
  <c r="L116" i="3"/>
  <c r="K116" i="3"/>
  <c r="J116" i="3"/>
  <c r="AC115" i="3"/>
  <c r="V116" i="3" s="1"/>
  <c r="U117" i="3"/>
  <c r="P116" i="3" l="1"/>
  <c r="I117" i="3" s="1"/>
  <c r="N117" i="3" s="1"/>
  <c r="Y116" i="3"/>
  <c r="W116" i="3"/>
  <c r="Z116" i="3"/>
  <c r="X116" i="3"/>
  <c r="AA116" i="3"/>
  <c r="AB116" i="3"/>
  <c r="O117" i="3" l="1"/>
  <c r="M117" i="3"/>
  <c r="L117" i="3"/>
  <c r="J117" i="3"/>
  <c r="K117" i="3"/>
  <c r="AC116" i="3"/>
  <c r="V117" i="3" s="1"/>
  <c r="P117" i="3" l="1"/>
  <c r="I118" i="3" s="1"/>
  <c r="L118" i="3" s="1"/>
  <c r="AB117" i="3"/>
  <c r="Z117" i="3"/>
  <c r="AA117" i="3"/>
  <c r="Y117" i="3"/>
  <c r="W117" i="3"/>
  <c r="X117" i="3"/>
  <c r="U118" i="3"/>
  <c r="M118" i="3" l="1"/>
  <c r="J118" i="3"/>
  <c r="K118" i="3"/>
  <c r="N118" i="3"/>
  <c r="O118" i="3"/>
  <c r="AC117" i="3"/>
  <c r="V118" i="3" s="1"/>
  <c r="P118" i="3" l="1"/>
  <c r="I119" i="3" s="1"/>
  <c r="L119" i="3" s="1"/>
  <c r="Y118" i="3"/>
  <c r="Z118" i="3"/>
  <c r="AA118" i="3"/>
  <c r="W118" i="3"/>
  <c r="AB118" i="3"/>
  <c r="X118" i="3"/>
  <c r="U119" i="3"/>
  <c r="N119" i="3" l="1"/>
  <c r="M119" i="3"/>
  <c r="J119" i="3"/>
  <c r="K119" i="3"/>
  <c r="AC118" i="3"/>
  <c r="V119" i="3" s="1"/>
  <c r="O119" i="3"/>
  <c r="P119" i="3" l="1"/>
  <c r="I120" i="3" s="1"/>
  <c r="L120" i="3" s="1"/>
  <c r="AA119" i="3"/>
  <c r="X119" i="3"/>
  <c r="AB119" i="3"/>
  <c r="W119" i="3"/>
  <c r="Z119" i="3"/>
  <c r="Y119" i="3"/>
  <c r="M120" i="3" l="1"/>
  <c r="K120" i="3"/>
  <c r="J120" i="3"/>
  <c r="N120" i="3"/>
  <c r="AC119" i="3"/>
  <c r="V120" i="3" s="1"/>
  <c r="U120" i="3"/>
  <c r="O120" i="3" l="1"/>
  <c r="P120" i="3" s="1"/>
  <c r="I121" i="3" s="1"/>
  <c r="M121" i="3" s="1"/>
  <c r="Z120" i="3"/>
  <c r="Y120" i="3"/>
  <c r="AB120" i="3"/>
  <c r="X120" i="3"/>
  <c r="W120" i="3"/>
  <c r="AA120" i="3"/>
  <c r="K121" i="3" l="1"/>
  <c r="N121" i="3"/>
  <c r="J121" i="3"/>
  <c r="L121" i="3"/>
  <c r="AC120" i="3"/>
  <c r="V121" i="3" s="1"/>
  <c r="U121" i="3" l="1"/>
  <c r="AA121" i="3" l="1"/>
  <c r="O121" i="3"/>
  <c r="P121" i="3" s="1"/>
  <c r="I122" i="3" s="1"/>
  <c r="J122" i="3" s="1"/>
  <c r="W121" i="3"/>
  <c r="Z121" i="3"/>
  <c r="Y121" i="3"/>
  <c r="AB121" i="3"/>
  <c r="X121" i="3"/>
  <c r="U122" i="3"/>
  <c r="N122" i="3" l="1"/>
  <c r="M122" i="3"/>
  <c r="K122" i="3"/>
  <c r="L122" i="3"/>
  <c r="AC121" i="3"/>
  <c r="V122" i="3" s="1"/>
  <c r="O122" i="3"/>
  <c r="P122" i="3" l="1"/>
  <c r="I123" i="3" s="1"/>
  <c r="L123" i="3" s="1"/>
  <c r="W122" i="3"/>
  <c r="AA122" i="3"/>
  <c r="AB122" i="3"/>
  <c r="Y122" i="3"/>
  <c r="X122" i="3"/>
  <c r="Z122" i="3"/>
  <c r="K123" i="3" l="1"/>
  <c r="M123" i="3"/>
  <c r="N123" i="3"/>
  <c r="J123" i="3"/>
  <c r="AC122" i="3"/>
  <c r="V123" i="3" s="1"/>
  <c r="U123" i="3"/>
  <c r="O123" i="3" l="1"/>
  <c r="P123" i="3" s="1"/>
  <c r="I124" i="3" s="1"/>
  <c r="W123" i="3"/>
  <c r="Y123" i="3"/>
  <c r="AB123" i="3"/>
  <c r="Z123" i="3"/>
  <c r="AA123" i="3"/>
  <c r="X123" i="3" l="1"/>
  <c r="AC123" i="3" s="1"/>
  <c r="V124" i="3" s="1"/>
  <c r="L124" i="3"/>
  <c r="J124" i="3"/>
  <c r="K124" i="3"/>
  <c r="M124" i="3"/>
  <c r="N124" i="3"/>
  <c r="U124" i="3" l="1"/>
  <c r="O124" i="3" l="1"/>
  <c r="P124" i="3" s="1"/>
  <c r="I125" i="3" s="1"/>
  <c r="AB124" i="3"/>
  <c r="AA124" i="3"/>
  <c r="W124" i="3"/>
  <c r="Z124" i="3"/>
  <c r="Y124" i="3"/>
  <c r="X124" i="3" l="1"/>
  <c r="AC124" i="3" s="1"/>
  <c r="V125" i="3" s="1"/>
  <c r="K125" i="3"/>
  <c r="J125" i="3"/>
  <c r="N125" i="3"/>
  <c r="L125" i="3"/>
  <c r="M125" i="3"/>
  <c r="U125" i="3" l="1"/>
  <c r="O125" i="3" l="1"/>
  <c r="P125" i="3" s="1"/>
  <c r="I126" i="3" s="1"/>
  <c r="Y125" i="3"/>
  <c r="Z125" i="3"/>
  <c r="AB125" i="3"/>
  <c r="W125" i="3"/>
  <c r="X125" i="3"/>
  <c r="AA125" i="3" l="1"/>
  <c r="AC125" i="3" s="1"/>
  <c r="V126" i="3" s="1"/>
  <c r="L126" i="3"/>
  <c r="J126" i="3"/>
  <c r="K126" i="3"/>
  <c r="N126" i="3"/>
  <c r="M126" i="3"/>
  <c r="U126" i="3" l="1"/>
  <c r="O126" i="3" l="1"/>
  <c r="P126" i="3" s="1"/>
  <c r="I127" i="3" s="1"/>
  <c r="X126" i="3"/>
  <c r="AB126" i="3" l="1"/>
  <c r="Y126" i="3"/>
  <c r="AA126" i="3"/>
  <c r="W126" i="3"/>
  <c r="Z126" i="3"/>
  <c r="L127" i="3"/>
  <c r="J127" i="3"/>
  <c r="K127" i="3"/>
  <c r="M127" i="3"/>
  <c r="N127" i="3"/>
  <c r="U127" i="3"/>
  <c r="AC126" i="3" l="1"/>
  <c r="V127" i="3" s="1"/>
  <c r="O127" i="3"/>
  <c r="P127" i="3" s="1"/>
  <c r="I128" i="3" s="1"/>
  <c r="M128" i="3" s="1"/>
  <c r="Z127" i="3" l="1"/>
  <c r="AB127" i="3"/>
  <c r="X127" i="3"/>
  <c r="W127" i="3"/>
  <c r="AA127" i="3"/>
  <c r="Y127" i="3"/>
  <c r="N128" i="3"/>
  <c r="L128" i="3"/>
  <c r="J128" i="3"/>
  <c r="K128" i="3"/>
  <c r="AC127" i="3" l="1"/>
  <c r="V128" i="3" s="1"/>
  <c r="U128" i="3" l="1"/>
  <c r="Y128" i="3" l="1"/>
  <c r="O128" i="3"/>
  <c r="P128" i="3" s="1"/>
  <c r="I129" i="3" s="1"/>
  <c r="K129" i="3" s="1"/>
  <c r="AA128" i="3"/>
  <c r="AB128" i="3"/>
  <c r="X128" i="3"/>
  <c r="Z128" i="3"/>
  <c r="W128" i="3"/>
  <c r="N129" i="3" l="1"/>
  <c r="J129" i="3"/>
  <c r="M129" i="3"/>
  <c r="L129" i="3"/>
  <c r="AC128" i="3"/>
  <c r="V129" i="3" s="1"/>
  <c r="U129" i="3" l="1"/>
  <c r="Y129" i="3" l="1"/>
  <c r="O129" i="3"/>
  <c r="P129" i="3" s="1"/>
  <c r="I130" i="3" s="1"/>
  <c r="J130" i="3" s="1"/>
  <c r="U130" i="3"/>
  <c r="W129" i="3"/>
  <c r="Z129" i="3"/>
  <c r="AA129" i="3"/>
  <c r="AB129" i="3"/>
  <c r="X129" i="3"/>
  <c r="O130" i="3" l="1"/>
  <c r="N130" i="3"/>
  <c r="M130" i="3"/>
  <c r="L130" i="3"/>
  <c r="K130" i="3"/>
  <c r="AC129" i="3"/>
  <c r="V130" i="3" s="1"/>
  <c r="Y130" i="3" l="1"/>
  <c r="P130" i="3"/>
  <c r="I131" i="3" s="1"/>
  <c r="N131" i="3" s="1"/>
  <c r="AB130" i="3"/>
  <c r="AA130" i="3"/>
  <c r="Z130" i="3"/>
  <c r="W130" i="3"/>
  <c r="X130" i="3"/>
  <c r="U131" i="3"/>
  <c r="L131" i="3" l="1"/>
  <c r="K131" i="3"/>
  <c r="J131" i="3"/>
  <c r="M131" i="3"/>
  <c r="AC130" i="3"/>
  <c r="V131" i="3" s="1"/>
  <c r="O131" i="3"/>
  <c r="U132" i="3"/>
  <c r="P131" i="3" l="1"/>
  <c r="I132" i="3" s="1"/>
  <c r="M132" i="3" s="1"/>
  <c r="X131" i="3"/>
  <c r="AA131" i="3"/>
  <c r="AB131" i="3"/>
  <c r="Y131" i="3"/>
  <c r="Z131" i="3"/>
  <c r="W131" i="3"/>
  <c r="K132" i="3" l="1"/>
  <c r="L132" i="3"/>
  <c r="N132" i="3"/>
  <c r="O132" i="3"/>
  <c r="J132" i="3"/>
  <c r="AC131" i="3"/>
  <c r="V132" i="3" s="1"/>
  <c r="P132" i="3" l="1"/>
  <c r="I133" i="3" s="1"/>
  <c r="K133" i="3" s="1"/>
  <c r="AB132" i="3"/>
  <c r="Z132" i="3"/>
  <c r="Y132" i="3"/>
  <c r="AA132" i="3"/>
  <c r="X132" i="3"/>
  <c r="W132" i="3"/>
  <c r="U133" i="3"/>
  <c r="N133" i="3" l="1"/>
  <c r="L133" i="3"/>
  <c r="J133" i="3"/>
  <c r="M133" i="3"/>
  <c r="AC132" i="3"/>
  <c r="V133" i="3" s="1"/>
  <c r="O133" i="3"/>
  <c r="P133" i="3" l="1"/>
  <c r="I134" i="3" s="1"/>
  <c r="J134" i="3" s="1"/>
  <c r="Y133" i="3"/>
  <c r="AA133" i="3"/>
  <c r="W133" i="3"/>
  <c r="X133" i="3"/>
  <c r="AB133" i="3"/>
  <c r="Z133" i="3"/>
  <c r="N134" i="3" l="1"/>
  <c r="L134" i="3"/>
  <c r="M134" i="3"/>
  <c r="K134" i="3"/>
  <c r="AC133" i="3"/>
  <c r="V134" i="3" s="1"/>
  <c r="U134" i="3" l="1"/>
  <c r="Y134" i="3" l="1"/>
  <c r="O134" i="3"/>
  <c r="P134" i="3" s="1"/>
  <c r="I135" i="3" s="1"/>
  <c r="L135" i="3" s="1"/>
  <c r="Z134" i="3"/>
  <c r="W134" i="3"/>
  <c r="AA134" i="3"/>
  <c r="AB134" i="3"/>
  <c r="X134" i="3"/>
  <c r="U135" i="3"/>
  <c r="J135" i="3" l="1"/>
  <c r="N135" i="3"/>
  <c r="K135" i="3"/>
  <c r="M135" i="3"/>
  <c r="AC134" i="3"/>
  <c r="V135" i="3" s="1"/>
  <c r="O135" i="3"/>
  <c r="P135" i="3" l="1"/>
  <c r="I136" i="3" s="1"/>
  <c r="N136" i="3" s="1"/>
  <c r="W135" i="3"/>
  <c r="AA135" i="3"/>
  <c r="Y135" i="3"/>
  <c r="Z135" i="3"/>
  <c r="AB135" i="3"/>
  <c r="X135" i="3"/>
  <c r="J136" i="3" l="1"/>
  <c r="K136" i="3"/>
  <c r="L136" i="3"/>
  <c r="M136" i="3"/>
  <c r="AC135" i="3"/>
  <c r="V136" i="3" s="1"/>
  <c r="U136" i="3"/>
  <c r="O136" i="3" l="1"/>
  <c r="P136" i="3" s="1"/>
  <c r="I137" i="3" s="1"/>
  <c r="AB136" i="3"/>
  <c r="X136" i="3" l="1"/>
  <c r="Z136" i="3"/>
  <c r="AA136" i="3"/>
  <c r="W136" i="3"/>
  <c r="Y136" i="3"/>
  <c r="J137" i="3"/>
  <c r="K137" i="3"/>
  <c r="N137" i="3"/>
  <c r="L137" i="3"/>
  <c r="M137" i="3"/>
  <c r="U137" i="3"/>
  <c r="AC136" i="3" l="1"/>
  <c r="V137" i="3" s="1"/>
  <c r="O137" i="3"/>
  <c r="P137" i="3" s="1"/>
  <c r="I138" i="3" s="1"/>
  <c r="N138" i="3" s="1"/>
  <c r="W137" i="3" l="1"/>
  <c r="Y137" i="3"/>
  <c r="AA137" i="3"/>
  <c r="AB137" i="3"/>
  <c r="X137" i="3"/>
  <c r="Z137" i="3"/>
  <c r="M138" i="3"/>
  <c r="J138" i="3"/>
  <c r="K138" i="3"/>
  <c r="L138" i="3"/>
  <c r="AC137" i="3" l="1"/>
  <c r="V138" i="3" s="1"/>
  <c r="U138" i="3"/>
  <c r="O138" i="3" l="1"/>
  <c r="P138" i="3" s="1"/>
  <c r="I139" i="3" s="1"/>
  <c r="M139" i="3" s="1"/>
  <c r="Y138" i="3"/>
  <c r="AA138" i="3"/>
  <c r="Z138" i="3"/>
  <c r="X138" i="3"/>
  <c r="W138" i="3"/>
  <c r="AB138" i="3"/>
  <c r="J139" i="3" l="1"/>
  <c r="L139" i="3"/>
  <c r="N139" i="3"/>
  <c r="K139" i="3"/>
  <c r="AC138" i="3"/>
  <c r="V139" i="3" s="1"/>
  <c r="U139" i="3" l="1"/>
  <c r="AA139" i="3" l="1"/>
  <c r="W139" i="3"/>
  <c r="Z139" i="3"/>
  <c r="Y139" i="3"/>
  <c r="O139" i="3"/>
  <c r="AB139" i="3"/>
  <c r="X139" i="3"/>
  <c r="AC139" i="3" l="1"/>
  <c r="V140" i="3" s="1"/>
  <c r="P139" i="3"/>
  <c r="I140" i="3" s="1"/>
  <c r="L140" i="3" s="1"/>
  <c r="M140" i="3" l="1"/>
  <c r="N140" i="3"/>
  <c r="U140" i="3"/>
  <c r="K140" i="3"/>
  <c r="J140" i="3"/>
  <c r="AB140" i="3" l="1"/>
  <c r="O140" i="3"/>
  <c r="Y140" i="3"/>
  <c r="AA140" i="3"/>
  <c r="X140" i="3" l="1"/>
  <c r="Z140" i="3"/>
  <c r="W140" i="3"/>
  <c r="P140" i="3"/>
  <c r="I141" i="3" s="1"/>
  <c r="AC140" i="3" l="1"/>
  <c r="V141" i="3" s="1"/>
  <c r="K141" i="3"/>
  <c r="J141" i="3"/>
  <c r="N141" i="3"/>
  <c r="U141" i="3"/>
  <c r="L141" i="3"/>
  <c r="M141" i="3"/>
  <c r="AA141" i="3" l="1"/>
  <c r="Z141" i="3"/>
  <c r="X141" i="3"/>
  <c r="Y141" i="3"/>
  <c r="W141" i="3"/>
  <c r="O141" i="3"/>
  <c r="AB141" i="3"/>
  <c r="P141" i="3" l="1"/>
  <c r="I142" i="3" s="1"/>
  <c r="N142" i="3" s="1"/>
  <c r="AC141" i="3"/>
  <c r="V142" i="3" s="1"/>
  <c r="L142" i="3" l="1"/>
  <c r="M142" i="3"/>
  <c r="U142" i="3"/>
  <c r="J142" i="3"/>
  <c r="K142" i="3"/>
  <c r="AA142" i="3" l="1"/>
  <c r="W142" i="3"/>
  <c r="Y142" i="3"/>
  <c r="X142" i="3"/>
  <c r="Z142" i="3"/>
  <c r="O142" i="3"/>
  <c r="AB142" i="3"/>
  <c r="P142" i="3" l="1"/>
  <c r="I143" i="3" s="1"/>
  <c r="L143" i="3" s="1"/>
  <c r="AC142" i="3"/>
  <c r="V143" i="3" s="1"/>
  <c r="U143" i="3" l="1"/>
  <c r="N143" i="3"/>
  <c r="J143" i="3"/>
  <c r="K143" i="3"/>
  <c r="M143" i="3"/>
  <c r="X143" i="3" l="1"/>
  <c r="W143" i="3"/>
  <c r="Z143" i="3"/>
  <c r="Y143" i="3"/>
  <c r="AA143" i="3"/>
  <c r="O143" i="3"/>
  <c r="AB143" i="3"/>
  <c r="AC143" i="3" l="1"/>
  <c r="V144" i="3" s="1"/>
  <c r="U144" i="3"/>
  <c r="P143" i="3"/>
  <c r="I144" i="3" s="1"/>
  <c r="M144" i="3" l="1"/>
  <c r="K144" i="3"/>
  <c r="J144" i="3"/>
  <c r="N144" i="3"/>
  <c r="Y144" i="3"/>
  <c r="Z144" i="3"/>
  <c r="AA144" i="3"/>
  <c r="W144" i="3"/>
  <c r="X144" i="3"/>
  <c r="L144" i="3"/>
  <c r="O144" i="3"/>
  <c r="AB144" i="3"/>
  <c r="AC144" i="3" l="1"/>
  <c r="V145" i="3" s="1"/>
  <c r="P144" i="3"/>
  <c r="I145" i="3" s="1"/>
  <c r="N145" i="3" s="1"/>
  <c r="L145" i="3" l="1"/>
  <c r="K145" i="3"/>
  <c r="J145" i="3"/>
  <c r="U145" i="3"/>
  <c r="M145" i="3"/>
  <c r="O145" i="3" l="1"/>
  <c r="AB145" i="3"/>
  <c r="W145" i="3"/>
  <c r="Y145" i="3"/>
  <c r="Z145" i="3"/>
  <c r="X145" i="3"/>
  <c r="AA145" i="3"/>
  <c r="AC145" i="3" l="1"/>
  <c r="V146" i="3" s="1"/>
  <c r="U146" i="3"/>
  <c r="P145" i="3"/>
  <c r="I146" i="3" s="1"/>
  <c r="W146" i="3" l="1"/>
  <c r="Z146" i="3"/>
  <c r="AA146" i="3"/>
  <c r="Y146" i="3"/>
  <c r="AB146" i="3"/>
  <c r="X146" i="3"/>
  <c r="M146" i="3"/>
  <c r="J146" i="3"/>
  <c r="K146" i="3"/>
  <c r="N146" i="3"/>
  <c r="L146" i="3"/>
  <c r="O146" i="3"/>
  <c r="AC146" i="3" l="1"/>
  <c r="V147" i="3" s="1"/>
  <c r="P146" i="3"/>
  <c r="I147" i="3" s="1"/>
  <c r="M147" i="3" s="1"/>
  <c r="U147" i="3"/>
  <c r="X147" i="3" l="1"/>
  <c r="K147" i="3"/>
  <c r="N147" i="3"/>
  <c r="J147" i="3"/>
  <c r="AA147" i="3"/>
  <c r="L147" i="3"/>
  <c r="O147" i="3"/>
  <c r="Z147" i="3" l="1"/>
  <c r="AB147" i="3"/>
  <c r="W147" i="3"/>
  <c r="Y147" i="3"/>
  <c r="P147" i="3"/>
  <c r="I148" i="3" s="1"/>
  <c r="M148" i="3" s="1"/>
  <c r="U148" i="3"/>
  <c r="AC147" i="3" l="1"/>
  <c r="V148" i="3" s="1"/>
  <c r="J148" i="3"/>
  <c r="K148" i="3"/>
  <c r="L148" i="3"/>
  <c r="N148" i="3"/>
  <c r="O148" i="3"/>
  <c r="W148" i="3" l="1"/>
  <c r="AB148" i="3"/>
  <c r="X148" i="3"/>
  <c r="Z148" i="3"/>
  <c r="Y148" i="3"/>
  <c r="AA148" i="3"/>
  <c r="U149" i="3"/>
  <c r="P148" i="3"/>
  <c r="I149" i="3" s="1"/>
  <c r="M149" i="3" s="1"/>
  <c r="AC148" i="3" l="1"/>
  <c r="V149" i="3" s="1"/>
  <c r="O149" i="3"/>
  <c r="K149" i="3"/>
  <c r="J149" i="3"/>
  <c r="L149" i="3"/>
  <c r="N149" i="3"/>
  <c r="AA149" i="3" l="1"/>
  <c r="X149" i="3"/>
  <c r="Z149" i="3"/>
  <c r="W149" i="3"/>
  <c r="Y149" i="3"/>
  <c r="AB149" i="3"/>
  <c r="P149" i="3"/>
  <c r="I150" i="3" s="1"/>
  <c r="K150" i="3" s="1"/>
  <c r="U150" i="3"/>
  <c r="AC149" i="3" l="1"/>
  <c r="V150" i="3" s="1"/>
  <c r="N150" i="3"/>
  <c r="J150" i="3"/>
  <c r="L150" i="3"/>
  <c r="M150" i="3"/>
  <c r="O150" i="3"/>
  <c r="Z150" i="3" l="1"/>
  <c r="AB150" i="3"/>
  <c r="W150" i="3"/>
  <c r="X150" i="3"/>
  <c r="Y150" i="3"/>
  <c r="AA150" i="3"/>
  <c r="U151" i="3"/>
  <c r="P150" i="3"/>
  <c r="I151" i="3" s="1"/>
  <c r="L151" i="3" s="1"/>
  <c r="AC150" i="3" l="1"/>
  <c r="V151" i="3" s="1"/>
  <c r="M151" i="3"/>
  <c r="J151" i="3"/>
  <c r="K151" i="3"/>
  <c r="N151" i="3"/>
  <c r="O151" i="3"/>
  <c r="Y151" i="3" l="1"/>
  <c r="AA151" i="3"/>
  <c r="Z151" i="3"/>
  <c r="AB151" i="3"/>
  <c r="W151" i="3"/>
  <c r="X151" i="3"/>
  <c r="P151" i="3"/>
  <c r="I152" i="3" s="1"/>
  <c r="N152" i="3" s="1"/>
  <c r="AC151" i="3" l="1"/>
  <c r="V152" i="3" s="1"/>
  <c r="M152" i="3"/>
  <c r="L152" i="3"/>
  <c r="K152" i="3"/>
  <c r="J152" i="3"/>
  <c r="U152" i="3"/>
  <c r="Y152" i="3" l="1"/>
  <c r="Z152" i="3"/>
  <c r="W152" i="3"/>
  <c r="X152" i="3"/>
  <c r="AA152" i="3"/>
  <c r="O152" i="3"/>
  <c r="AB152" i="3"/>
  <c r="P152" i="3" l="1"/>
  <c r="I153" i="3" s="1"/>
  <c r="AC152" i="3"/>
  <c r="V153" i="3" s="1"/>
  <c r="M153" i="3" l="1"/>
  <c r="J153" i="3"/>
  <c r="K153" i="3"/>
  <c r="U153" i="3"/>
  <c r="L153" i="3"/>
  <c r="N153" i="3"/>
  <c r="W153" i="3" l="1"/>
  <c r="X153" i="3"/>
  <c r="Z153" i="3"/>
  <c r="AA153" i="3"/>
  <c r="Y153" i="3"/>
  <c r="O153" i="3"/>
  <c r="AB153" i="3"/>
  <c r="AC153" i="3" l="1"/>
  <c r="V154" i="3" s="1"/>
  <c r="U154" i="3"/>
  <c r="P153" i="3"/>
  <c r="I154" i="3" s="1"/>
  <c r="M154" i="3" s="1"/>
  <c r="N154" i="3" l="1"/>
  <c r="K154" i="3"/>
  <c r="J154" i="3"/>
  <c r="L154" i="3"/>
  <c r="Y154" i="3"/>
  <c r="X154" i="3"/>
  <c r="Z154" i="3"/>
  <c r="AA154" i="3"/>
  <c r="O154" i="3"/>
  <c r="AB154" i="3"/>
  <c r="W154" i="3" l="1"/>
  <c r="AC154" i="3" s="1"/>
  <c r="V155" i="3" s="1"/>
  <c r="P154" i="3"/>
  <c r="I155" i="3" s="1"/>
  <c r="M155" i="3" s="1"/>
  <c r="U155" i="3"/>
  <c r="K155" i="3" l="1"/>
  <c r="J155" i="3"/>
  <c r="N155" i="3"/>
  <c r="L155" i="3"/>
  <c r="W155" i="3"/>
  <c r="Z155" i="3"/>
  <c r="AA155" i="3"/>
  <c r="Y155" i="3"/>
  <c r="O155" i="3"/>
  <c r="AB155" i="3"/>
  <c r="X155" i="3" l="1"/>
  <c r="AC155" i="3" s="1"/>
  <c r="V156" i="3" s="1"/>
  <c r="U156" i="3"/>
  <c r="P155" i="3"/>
  <c r="I156" i="3" s="1"/>
  <c r="X156" i="3" l="1"/>
  <c r="Z156" i="3"/>
  <c r="N156" i="3"/>
  <c r="J156" i="3"/>
  <c r="K156" i="3"/>
  <c r="L156" i="3"/>
  <c r="M156" i="3"/>
  <c r="Y156" i="3"/>
  <c r="AA156" i="3"/>
  <c r="O156" i="3"/>
  <c r="AB156" i="3"/>
  <c r="W156" i="3" l="1"/>
  <c r="AC156" i="3" s="1"/>
  <c r="V157" i="3" s="1"/>
  <c r="P156" i="3"/>
  <c r="I157" i="3" s="1"/>
  <c r="M157" i="3" s="1"/>
  <c r="U157" i="3"/>
  <c r="L157" i="3" l="1"/>
  <c r="K157" i="3"/>
  <c r="J157" i="3"/>
  <c r="N157" i="3"/>
  <c r="O157" i="3"/>
  <c r="AB157" i="3"/>
  <c r="Z157" i="3"/>
  <c r="X157" i="3"/>
  <c r="W157" i="3"/>
  <c r="AA157" i="3"/>
  <c r="Y157" i="3"/>
  <c r="AC157" i="3" l="1"/>
  <c r="V158" i="3" s="1"/>
  <c r="U158" i="3"/>
  <c r="P157" i="3"/>
  <c r="I158" i="3" s="1"/>
  <c r="N158" i="3" s="1"/>
  <c r="L158" i="3" l="1"/>
  <c r="K158" i="3"/>
  <c r="J158" i="3"/>
  <c r="M158" i="3"/>
  <c r="AA158" i="3"/>
  <c r="X158" i="3"/>
  <c r="Z158" i="3"/>
  <c r="Y158" i="3"/>
  <c r="O158" i="3"/>
  <c r="AB158" i="3"/>
  <c r="W158" i="3" l="1"/>
  <c r="AC158" i="3" s="1"/>
  <c r="V159" i="3" s="1"/>
  <c r="P158" i="3"/>
  <c r="I159" i="3" s="1"/>
  <c r="L159" i="3" s="1"/>
  <c r="M159" i="3" l="1"/>
  <c r="N159" i="3"/>
  <c r="K159" i="3"/>
  <c r="J159" i="3"/>
  <c r="U159" i="3"/>
  <c r="O159" i="3" l="1"/>
  <c r="AB159" i="3"/>
  <c r="Y159" i="3"/>
  <c r="AA159" i="3"/>
  <c r="X159" i="3"/>
  <c r="W159" i="3"/>
  <c r="Z159" i="3"/>
  <c r="AC159" i="3" l="1"/>
  <c r="V160" i="3" s="1"/>
  <c r="U160" i="3"/>
  <c r="P159" i="3"/>
  <c r="I160" i="3" s="1"/>
  <c r="L160" i="3" s="1"/>
  <c r="W160" i="3" l="1"/>
  <c r="Y160" i="3"/>
  <c r="AB160" i="3"/>
  <c r="X160" i="3"/>
  <c r="J160" i="3"/>
  <c r="K160" i="3"/>
  <c r="N160" i="3"/>
  <c r="M160" i="3"/>
  <c r="AA160" i="3"/>
  <c r="Z160" i="3"/>
  <c r="O160" i="3"/>
  <c r="P160" i="3" l="1"/>
  <c r="I161" i="3" s="1"/>
  <c r="M161" i="3" s="1"/>
  <c r="AC160" i="3"/>
  <c r="V161" i="3" s="1"/>
  <c r="U161" i="3"/>
  <c r="O161" i="3" l="1"/>
  <c r="W161" i="3"/>
  <c r="N161" i="3"/>
  <c r="L161" i="3"/>
  <c r="J161" i="3"/>
  <c r="K161" i="3"/>
  <c r="Z161" i="3" l="1"/>
  <c r="AA161" i="3"/>
  <c r="AB161" i="3"/>
  <c r="Y161" i="3"/>
  <c r="X161" i="3"/>
  <c r="P161" i="3"/>
  <c r="I162" i="3" s="1"/>
  <c r="N162" i="3" s="1"/>
  <c r="AC161" i="3" l="1"/>
  <c r="V162" i="3" s="1"/>
  <c r="K162" i="3"/>
  <c r="L162" i="3"/>
  <c r="M162" i="3"/>
  <c r="J162" i="3"/>
  <c r="U162" i="3" l="1"/>
  <c r="Z162" i="3" l="1"/>
  <c r="O162" i="3"/>
  <c r="P162" i="3" s="1"/>
  <c r="I163" i="3" s="1"/>
  <c r="N163" i="3" s="1"/>
  <c r="AB162" i="3"/>
  <c r="X162" i="3"/>
  <c r="AA162" i="3"/>
  <c r="Y162" i="3"/>
  <c r="W162" i="3"/>
  <c r="U163" i="3"/>
  <c r="L163" i="3" l="1"/>
  <c r="M163" i="3"/>
  <c r="J163" i="3"/>
  <c r="K163" i="3"/>
  <c r="AC162" i="3"/>
  <c r="V163" i="3" s="1"/>
  <c r="O163" i="3"/>
  <c r="P163" i="3" l="1"/>
  <c r="I164" i="3" s="1"/>
  <c r="J164" i="3" s="1"/>
  <c r="Y163" i="3"/>
  <c r="Z163" i="3"/>
  <c r="X163" i="3"/>
  <c r="AB163" i="3"/>
  <c r="AA163" i="3"/>
  <c r="W163" i="3"/>
  <c r="N164" i="3" l="1"/>
  <c r="L164" i="3"/>
  <c r="M164" i="3"/>
  <c r="K164" i="3"/>
  <c r="AC163" i="3"/>
  <c r="V164" i="3" s="1"/>
  <c r="U164" i="3"/>
  <c r="W164" i="3" l="1"/>
  <c r="O164" i="3"/>
  <c r="P164" i="3" s="1"/>
  <c r="I165" i="3" s="1"/>
  <c r="M165" i="3" s="1"/>
  <c r="X164" i="3"/>
  <c r="Y164" i="3"/>
  <c r="Z164" i="3"/>
  <c r="AA164" i="3"/>
  <c r="AB164" i="3"/>
  <c r="L165" i="3" l="1"/>
  <c r="J165" i="3"/>
  <c r="K165" i="3"/>
  <c r="N165" i="3"/>
  <c r="AC164" i="3"/>
  <c r="V165" i="3" s="1"/>
  <c r="U165" i="3"/>
  <c r="O165" i="3" l="1"/>
  <c r="P165" i="3" s="1"/>
  <c r="I166" i="3" s="1"/>
  <c r="AA165" i="3"/>
  <c r="AB165" i="3"/>
  <c r="W165" i="3"/>
  <c r="X165" i="3"/>
  <c r="Y165" i="3"/>
  <c r="Z165" i="3" l="1"/>
  <c r="AC165" i="3" s="1"/>
  <c r="V166" i="3" s="1"/>
  <c r="K166" i="3"/>
  <c r="J166" i="3"/>
  <c r="L166" i="3"/>
  <c r="N166" i="3"/>
  <c r="M166" i="3"/>
  <c r="U166" i="3" l="1"/>
  <c r="O166" i="3" l="1"/>
  <c r="P166" i="3" s="1"/>
  <c r="I167" i="3" s="1"/>
  <c r="M167" i="3" s="1"/>
  <c r="W166" i="3"/>
  <c r="AB166" i="3"/>
  <c r="X166" i="3"/>
  <c r="Z166" i="3"/>
  <c r="Y166" i="3"/>
  <c r="AA166" i="3"/>
  <c r="N167" i="3" l="1"/>
  <c r="K167" i="3"/>
  <c r="J167" i="3"/>
  <c r="L167" i="3"/>
  <c r="AC166" i="3"/>
  <c r="V167" i="3" s="1"/>
  <c r="U167" i="3" l="1"/>
  <c r="Y167" i="3" l="1"/>
  <c r="O167" i="3"/>
  <c r="P167" i="3" s="1"/>
  <c r="I168" i="3" s="1"/>
  <c r="M168" i="3" s="1"/>
  <c r="AB167" i="3"/>
  <c r="X167" i="3"/>
  <c r="W167" i="3"/>
  <c r="Z167" i="3"/>
  <c r="AA167" i="3"/>
  <c r="N168" i="3" l="1"/>
  <c r="K168" i="3"/>
  <c r="J168" i="3"/>
  <c r="L168" i="3"/>
  <c r="AC167" i="3"/>
  <c r="V168" i="3" s="1"/>
  <c r="U168" i="3"/>
  <c r="O168" i="3" l="1"/>
  <c r="P168" i="3" s="1"/>
  <c r="I169" i="3" s="1"/>
  <c r="Z168" i="3"/>
  <c r="Y168" i="3"/>
  <c r="AB168" i="3"/>
  <c r="AA168" i="3" l="1"/>
  <c r="W168" i="3"/>
  <c r="X168" i="3"/>
  <c r="M169" i="3"/>
  <c r="K169" i="3"/>
  <c r="J169" i="3"/>
  <c r="L169" i="3"/>
  <c r="N169" i="3"/>
  <c r="AC168" i="3" l="1"/>
  <c r="V169" i="3" s="1"/>
  <c r="U169" i="3"/>
  <c r="O169" i="3" l="1"/>
  <c r="P169" i="3" s="1"/>
  <c r="I170" i="3" s="1"/>
  <c r="Y169" i="3"/>
  <c r="Z169" i="3"/>
  <c r="AB169" i="3"/>
  <c r="W169" i="3"/>
  <c r="AA169" i="3"/>
  <c r="X169" i="3" l="1"/>
  <c r="AC169" i="3" s="1"/>
  <c r="V170" i="3" s="1"/>
  <c r="M170" i="3"/>
  <c r="K170" i="3"/>
  <c r="J170" i="3"/>
  <c r="N170" i="3"/>
  <c r="L170" i="3"/>
  <c r="U170" i="3"/>
  <c r="O170" i="3" l="1"/>
  <c r="P170" i="3" s="1"/>
  <c r="I171" i="3" s="1"/>
  <c r="M171" i="3" s="1"/>
  <c r="Y170" i="3"/>
  <c r="X170" i="3"/>
  <c r="AB170" i="3"/>
  <c r="Z170" i="3"/>
  <c r="W170" i="3"/>
  <c r="AA170" i="3"/>
  <c r="L171" i="3" l="1"/>
  <c r="N171" i="3"/>
  <c r="J171" i="3"/>
  <c r="K171" i="3"/>
  <c r="AC170" i="3"/>
  <c r="V171" i="3" s="1"/>
  <c r="U171" i="3"/>
  <c r="O171" i="3" l="1"/>
  <c r="P171" i="3" s="1"/>
  <c r="I172" i="3" s="1"/>
  <c r="W171" i="3"/>
  <c r="AB171" i="3"/>
  <c r="Z171" i="3"/>
  <c r="Y171" i="3" l="1"/>
  <c r="X171" i="3"/>
  <c r="AA171" i="3"/>
  <c r="L172" i="3"/>
  <c r="J172" i="3"/>
  <c r="K172" i="3"/>
  <c r="N172" i="3"/>
  <c r="M172" i="3"/>
  <c r="U172" i="3"/>
  <c r="AC171" i="3" l="1"/>
  <c r="V172" i="3" s="1"/>
  <c r="O172" i="3"/>
  <c r="P172" i="3" s="1"/>
  <c r="I173" i="3" s="1"/>
  <c r="M173" i="3" s="1"/>
  <c r="Y172" i="3" l="1"/>
  <c r="X172" i="3"/>
  <c r="Z172" i="3"/>
  <c r="AB172" i="3"/>
  <c r="AA172" i="3"/>
  <c r="W172" i="3"/>
  <c r="N173" i="3"/>
  <c r="L173" i="3"/>
  <c r="K173" i="3"/>
  <c r="J173" i="3"/>
  <c r="AC172" i="3" l="1"/>
  <c r="V173" i="3" s="1"/>
  <c r="U173" i="3"/>
  <c r="O173" i="3" l="1"/>
  <c r="P173" i="3" s="1"/>
  <c r="I174" i="3" s="1"/>
  <c r="N174" i="3" s="1"/>
  <c r="AB173" i="3"/>
  <c r="U174" i="3"/>
  <c r="O174" i="3" l="1"/>
  <c r="Y173" i="3"/>
  <c r="AA173" i="3"/>
  <c r="Z173" i="3"/>
  <c r="W173" i="3"/>
  <c r="X173" i="3"/>
  <c r="M174" i="3"/>
  <c r="J174" i="3"/>
  <c r="K174" i="3"/>
  <c r="L174" i="3"/>
  <c r="AC173" i="3" l="1"/>
  <c r="V174" i="3" s="1"/>
  <c r="P174" i="3"/>
  <c r="I175" i="3" s="1"/>
  <c r="J175" i="3" s="1"/>
  <c r="M175" i="3" l="1"/>
  <c r="L175" i="3"/>
  <c r="N175" i="3"/>
  <c r="K175" i="3"/>
  <c r="U175" i="3"/>
  <c r="Y174" i="3" l="1"/>
  <c r="AA174" i="3"/>
  <c r="AB174" i="3"/>
  <c r="W174" i="3"/>
  <c r="X174" i="3"/>
  <c r="Z174" i="3"/>
  <c r="O175" i="3"/>
  <c r="P175" i="3" s="1"/>
  <c r="I176" i="3" s="1"/>
  <c r="M176" i="3" s="1"/>
  <c r="AC174" i="3" l="1"/>
  <c r="V175" i="3" s="1"/>
  <c r="N176" i="3"/>
  <c r="K176" i="3"/>
  <c r="J176" i="3"/>
  <c r="L176" i="3"/>
  <c r="X175" i="3" l="1"/>
  <c r="Y175" i="3"/>
  <c r="AA175" i="3"/>
  <c r="W175" i="3"/>
  <c r="Z175" i="3"/>
  <c r="AB175" i="3"/>
  <c r="U176" i="3"/>
  <c r="O176" i="3" l="1"/>
  <c r="P176" i="3" s="1"/>
  <c r="I177" i="3" s="1"/>
  <c r="L177" i="3" s="1"/>
  <c r="AC175" i="3"/>
  <c r="V176" i="3" s="1"/>
  <c r="Z176" i="3" l="1"/>
  <c r="AB176" i="3"/>
  <c r="M177" i="3"/>
  <c r="K177" i="3"/>
  <c r="J177" i="3"/>
  <c r="N177" i="3"/>
  <c r="Y176" i="3"/>
  <c r="X176" i="3"/>
  <c r="AA176" i="3"/>
  <c r="W176" i="3"/>
  <c r="AC176" i="3" l="1"/>
  <c r="V177" i="3" s="1"/>
  <c r="U177" i="3"/>
  <c r="O177" i="3" l="1"/>
  <c r="P177" i="3" s="1"/>
  <c r="I178" i="3" s="1"/>
  <c r="K178" i="3" s="1"/>
  <c r="U178" i="3"/>
  <c r="X177" i="3"/>
  <c r="AB177" i="3"/>
  <c r="Y177" i="3"/>
  <c r="Z177" i="3"/>
  <c r="W177" i="3"/>
  <c r="AA177" i="3"/>
  <c r="M178" i="3" l="1"/>
  <c r="L178" i="3"/>
  <c r="N178" i="3"/>
  <c r="J178" i="3"/>
  <c r="O178" i="3"/>
  <c r="AC177" i="3"/>
  <c r="V178" i="3" s="1"/>
  <c r="P178" i="3" l="1"/>
  <c r="I179" i="3" s="1"/>
  <c r="N179" i="3" s="1"/>
  <c r="X178" i="3"/>
  <c r="Y178" i="3"/>
  <c r="Z178" i="3"/>
  <c r="AA178" i="3"/>
  <c r="W178" i="3"/>
  <c r="AB178" i="3"/>
  <c r="J179" i="3" l="1"/>
  <c r="M179" i="3"/>
  <c r="K179" i="3"/>
  <c r="L179" i="3"/>
  <c r="AC178" i="3"/>
  <c r="V179" i="3" s="1"/>
  <c r="U179" i="3" l="1"/>
  <c r="X179" i="3" l="1"/>
  <c r="AA179" i="3"/>
  <c r="Y179" i="3"/>
  <c r="Z179" i="3"/>
  <c r="W179" i="3"/>
  <c r="O179" i="3"/>
  <c r="AB179" i="3"/>
  <c r="U180" i="3"/>
  <c r="AC179" i="3" l="1"/>
  <c r="V180" i="3" s="1"/>
  <c r="P179" i="3"/>
  <c r="I180" i="3" s="1"/>
  <c r="M180" i="3" s="1"/>
  <c r="Y180" i="3" l="1"/>
  <c r="AB180" i="3"/>
  <c r="O180" i="3"/>
  <c r="N180" i="3"/>
  <c r="L180" i="3"/>
  <c r="J180" i="3"/>
  <c r="K180" i="3"/>
  <c r="W180" i="3"/>
  <c r="AA180" i="3"/>
  <c r="Z180" i="3" l="1"/>
  <c r="X180" i="3"/>
  <c r="P180" i="3"/>
  <c r="I181" i="3" s="1"/>
  <c r="N181" i="3" s="1"/>
  <c r="AC180" i="3" l="1"/>
  <c r="V181" i="3" s="1"/>
  <c r="U181" i="3"/>
  <c r="M181" i="3"/>
  <c r="K181" i="3"/>
  <c r="L181" i="3"/>
  <c r="J181" i="3"/>
  <c r="Z181" i="3" l="1"/>
  <c r="Y181" i="3"/>
  <c r="O181" i="3"/>
  <c r="P181" i="3" s="1"/>
  <c r="I182" i="3" s="1"/>
  <c r="K182" i="3" s="1"/>
  <c r="W181" i="3"/>
  <c r="U182" i="3"/>
  <c r="AB181" i="3"/>
  <c r="X181" i="3"/>
  <c r="AA181" i="3"/>
  <c r="AC181" i="3" l="1"/>
  <c r="V182" i="3" s="1"/>
  <c r="L182" i="3"/>
  <c r="J182" i="3"/>
  <c r="N182" i="3"/>
  <c r="O182" i="3"/>
  <c r="M182" i="3"/>
  <c r="Y182" i="3" l="1"/>
  <c r="AA182" i="3"/>
  <c r="AB182" i="3"/>
  <c r="P182" i="3"/>
  <c r="I183" i="3" s="1"/>
  <c r="M183" i="3" s="1"/>
  <c r="Z182" i="3"/>
  <c r="W182" i="3"/>
  <c r="X182" i="3"/>
  <c r="K183" i="3" l="1"/>
  <c r="L183" i="3"/>
  <c r="J183" i="3"/>
  <c r="N183" i="3"/>
  <c r="AC182" i="3"/>
  <c r="V183" i="3" s="1"/>
  <c r="U183" i="3" l="1"/>
  <c r="Y183" i="3" l="1"/>
  <c r="O183" i="3"/>
  <c r="P183" i="3" s="1"/>
  <c r="I184" i="3" s="1"/>
  <c r="K184" i="3" s="1"/>
  <c r="AA183" i="3"/>
  <c r="X183" i="3"/>
  <c r="AB183" i="3"/>
  <c r="W183" i="3"/>
  <c r="Z183" i="3"/>
  <c r="U184" i="3"/>
  <c r="L184" i="3" l="1"/>
  <c r="N184" i="3"/>
  <c r="J184" i="3"/>
  <c r="M184" i="3"/>
  <c r="AC183" i="3"/>
  <c r="V184" i="3" s="1"/>
  <c r="O184" i="3"/>
  <c r="P184" i="3" l="1"/>
  <c r="I185" i="3" s="1"/>
  <c r="M185" i="3" s="1"/>
  <c r="W184" i="3"/>
  <c r="AA184" i="3"/>
  <c r="X184" i="3"/>
  <c r="Y184" i="3"/>
  <c r="AB184" i="3"/>
  <c r="Z184" i="3"/>
  <c r="J185" i="3" l="1"/>
  <c r="K185" i="3"/>
  <c r="L185" i="3"/>
  <c r="N185" i="3"/>
  <c r="AC184" i="3"/>
  <c r="V185" i="3" s="1"/>
  <c r="U185" i="3"/>
  <c r="AA185" i="3" l="1"/>
  <c r="O185" i="3"/>
  <c r="P185" i="3" s="1"/>
  <c r="I186" i="3" s="1"/>
  <c r="N186" i="3" s="1"/>
  <c r="W185" i="3"/>
  <c r="Z185" i="3"/>
  <c r="AB185" i="3"/>
  <c r="X185" i="3"/>
  <c r="Y185" i="3"/>
  <c r="M186" i="3" l="1"/>
  <c r="K186" i="3"/>
  <c r="J186" i="3"/>
  <c r="L186" i="3"/>
  <c r="AC185" i="3"/>
  <c r="V186" i="3" s="1"/>
  <c r="U186" i="3"/>
  <c r="O186" i="3" l="1"/>
  <c r="P186" i="3" s="1"/>
  <c r="I187" i="3" s="1"/>
  <c r="M187" i="3" s="1"/>
  <c r="W186" i="3"/>
  <c r="X186" i="3" l="1"/>
  <c r="AB186" i="3"/>
  <c r="AA186" i="3"/>
  <c r="Z186" i="3"/>
  <c r="Y186" i="3"/>
  <c r="L187" i="3"/>
  <c r="K187" i="3"/>
  <c r="J187" i="3"/>
  <c r="N187" i="3"/>
  <c r="U187" i="3"/>
  <c r="AC186" i="3" l="1"/>
  <c r="V187" i="3" s="1"/>
  <c r="O187" i="3"/>
  <c r="P187" i="3" s="1"/>
  <c r="I188" i="3" s="1"/>
  <c r="M188" i="3" s="1"/>
  <c r="AB187" i="3" l="1"/>
  <c r="X187" i="3"/>
  <c r="Y187" i="3"/>
  <c r="Z187" i="3"/>
  <c r="W187" i="3"/>
  <c r="AA187" i="3"/>
  <c r="L188" i="3"/>
  <c r="N188" i="3"/>
  <c r="K188" i="3"/>
  <c r="J188" i="3"/>
  <c r="AC187" i="3" l="1"/>
  <c r="V188" i="3" s="1"/>
  <c r="U188" i="3" l="1"/>
  <c r="Y188" i="3" l="1"/>
  <c r="O188" i="3"/>
  <c r="P188" i="3" s="1"/>
  <c r="I189" i="3" s="1"/>
  <c r="L189" i="3" s="1"/>
  <c r="U189" i="3"/>
  <c r="AA188" i="3"/>
  <c r="AB188" i="3"/>
  <c r="W188" i="3"/>
  <c r="X188" i="3"/>
  <c r="Z188" i="3"/>
  <c r="K189" i="3" l="1"/>
  <c r="O189" i="3"/>
  <c r="J189" i="3"/>
  <c r="N189" i="3"/>
  <c r="M189" i="3"/>
  <c r="AC188" i="3"/>
  <c r="V189" i="3" s="1"/>
  <c r="P189" i="3" l="1"/>
  <c r="I190" i="3" s="1"/>
  <c r="J190" i="3" s="1"/>
  <c r="U190" i="3"/>
  <c r="L190" i="3" l="1"/>
  <c r="M190" i="3"/>
  <c r="N190" i="3"/>
  <c r="K190" i="3"/>
  <c r="X189" i="3"/>
  <c r="Y189" i="3"/>
  <c r="AB189" i="3"/>
  <c r="W189" i="3"/>
  <c r="AA189" i="3"/>
  <c r="Z189" i="3"/>
  <c r="O190" i="3"/>
  <c r="U191" i="3"/>
  <c r="P190" i="3" l="1"/>
  <c r="I191" i="3" s="1"/>
  <c r="L191" i="3" s="1"/>
  <c r="AC189" i="3"/>
  <c r="V190" i="3" s="1"/>
  <c r="O191" i="3" l="1"/>
  <c r="J191" i="3"/>
  <c r="K191" i="3"/>
  <c r="N191" i="3"/>
  <c r="M191" i="3"/>
  <c r="W190" i="3"/>
  <c r="Z190" i="3"/>
  <c r="X190" i="3"/>
  <c r="AB190" i="3"/>
  <c r="AA190" i="3"/>
  <c r="Y190" i="3"/>
  <c r="P191" i="3" l="1"/>
  <c r="I192" i="3" s="1"/>
  <c r="N192" i="3" s="1"/>
  <c r="AC190" i="3"/>
  <c r="V191" i="3" s="1"/>
  <c r="U192" i="3"/>
  <c r="L192" i="3" l="1"/>
  <c r="M192" i="3"/>
  <c r="K192" i="3"/>
  <c r="J192" i="3"/>
  <c r="Y191" i="3"/>
  <c r="AB191" i="3"/>
  <c r="AA191" i="3"/>
  <c r="W191" i="3"/>
  <c r="Z191" i="3"/>
  <c r="X191" i="3"/>
  <c r="O192" i="3"/>
  <c r="P192" i="3" l="1"/>
  <c r="I193" i="3" s="1"/>
  <c r="M193" i="3" s="1"/>
  <c r="AC191" i="3"/>
  <c r="V192" i="3" s="1"/>
  <c r="U193" i="3"/>
  <c r="L193" i="3" l="1"/>
  <c r="J193" i="3"/>
  <c r="K193" i="3"/>
  <c r="N193" i="3"/>
  <c r="W192" i="3"/>
  <c r="Y192" i="3"/>
  <c r="AA192" i="3"/>
  <c r="Z192" i="3"/>
  <c r="AB192" i="3"/>
  <c r="X192" i="3"/>
  <c r="O193" i="3"/>
  <c r="P193" i="3" l="1"/>
  <c r="I194" i="3" s="1"/>
  <c r="L194" i="3" s="1"/>
  <c r="AC192" i="3"/>
  <c r="V193" i="3" s="1"/>
  <c r="J194" i="3" l="1"/>
  <c r="N194" i="3"/>
  <c r="K194" i="3"/>
  <c r="M194" i="3"/>
  <c r="AA193" i="3"/>
  <c r="Z193" i="3"/>
  <c r="W193" i="3"/>
  <c r="Y193" i="3"/>
  <c r="AB193" i="3"/>
  <c r="X193" i="3"/>
  <c r="U194" i="3"/>
  <c r="O194" i="3" l="1"/>
  <c r="P194" i="3" s="1"/>
  <c r="I195" i="3" s="1"/>
  <c r="J195" i="3" s="1"/>
  <c r="AC193" i="3"/>
  <c r="V194" i="3" s="1"/>
  <c r="AA194" i="3" l="1"/>
  <c r="AB194" i="3"/>
  <c r="N195" i="3"/>
  <c r="M195" i="3"/>
  <c r="K195" i="3"/>
  <c r="L195" i="3"/>
  <c r="Y194" i="3"/>
  <c r="X194" i="3"/>
  <c r="Z194" i="3"/>
  <c r="W194" i="3"/>
  <c r="U195" i="3"/>
  <c r="AC194" i="3" l="1"/>
  <c r="V195" i="3" s="1"/>
  <c r="Y195" i="3" s="1"/>
  <c r="O195" i="3"/>
  <c r="P195" i="3" s="1"/>
  <c r="I196" i="3" s="1"/>
  <c r="W195" i="3" l="1"/>
  <c r="AB195" i="3"/>
  <c r="Z195" i="3"/>
  <c r="X195" i="3"/>
  <c r="AA195" i="3"/>
  <c r="K196" i="3"/>
  <c r="J196" i="3"/>
  <c r="N196" i="3"/>
  <c r="L196" i="3"/>
  <c r="M196" i="3"/>
  <c r="AC195" i="3" l="1"/>
  <c r="V196" i="3" s="1"/>
  <c r="U196" i="3" l="1"/>
  <c r="AA196" i="3" l="1"/>
  <c r="O196" i="3"/>
  <c r="P196" i="3" s="1"/>
  <c r="I197" i="3" s="1"/>
  <c r="L197" i="3" s="1"/>
  <c r="Y196" i="3"/>
  <c r="W196" i="3"/>
  <c r="Z196" i="3"/>
  <c r="X196" i="3"/>
  <c r="AB196" i="3"/>
  <c r="K197" i="3" l="1"/>
  <c r="J197" i="3"/>
  <c r="M197" i="3"/>
  <c r="N197" i="3"/>
  <c r="AC196" i="3"/>
  <c r="V197" i="3" s="1"/>
  <c r="U197" i="3"/>
  <c r="O197" i="3" l="1"/>
  <c r="P197" i="3" s="1"/>
  <c r="I198" i="3" s="1"/>
  <c r="L198" i="3" s="1"/>
  <c r="X197" i="3"/>
  <c r="AB197" i="3" l="1"/>
  <c r="W197" i="3"/>
  <c r="Y197" i="3"/>
  <c r="Z197" i="3"/>
  <c r="AA197" i="3"/>
  <c r="K198" i="3"/>
  <c r="J198" i="3"/>
  <c r="M198" i="3"/>
  <c r="N198" i="3"/>
  <c r="U198" i="3"/>
  <c r="AC197" i="3" l="1"/>
  <c r="V198" i="3" s="1"/>
  <c r="O198" i="3"/>
  <c r="P198" i="3" s="1"/>
  <c r="I199" i="3" s="1"/>
  <c r="M199" i="3" s="1"/>
  <c r="Y198" i="3" l="1"/>
  <c r="AB198" i="3"/>
  <c r="Z198" i="3"/>
  <c r="W198" i="3"/>
  <c r="AA198" i="3"/>
  <c r="X198" i="3"/>
  <c r="L199" i="3"/>
  <c r="K199" i="3"/>
  <c r="J199" i="3"/>
  <c r="N199" i="3"/>
  <c r="U199" i="3"/>
  <c r="AC198" i="3" l="1"/>
  <c r="V199" i="3" s="1"/>
  <c r="O199" i="3"/>
  <c r="P199" i="3" s="1"/>
  <c r="I200" i="3" s="1"/>
  <c r="N200" i="3" s="1"/>
  <c r="X199" i="3" l="1"/>
  <c r="AB199" i="3"/>
  <c r="W199" i="3"/>
  <c r="Z199" i="3"/>
  <c r="Y199" i="3"/>
  <c r="AA199" i="3"/>
  <c r="J200" i="3"/>
  <c r="M200" i="3"/>
  <c r="K200" i="3"/>
  <c r="L200" i="3"/>
  <c r="AC199" i="3" l="1"/>
  <c r="V200" i="3" s="1"/>
  <c r="U200" i="3"/>
  <c r="O200" i="3" l="1"/>
  <c r="AB200" i="3"/>
  <c r="Y200" i="3"/>
  <c r="AA200" i="3"/>
  <c r="Z200" i="3"/>
  <c r="W200" i="3"/>
  <c r="X200" i="3" l="1"/>
  <c r="AC200" i="3" s="1"/>
  <c r="V201" i="3" s="1"/>
  <c r="P200" i="3"/>
  <c r="I201" i="3" s="1"/>
  <c r="M201" i="3" s="1"/>
  <c r="L201" i="3" l="1"/>
  <c r="N201" i="3"/>
  <c r="U201" i="3"/>
  <c r="K201" i="3"/>
  <c r="J201" i="3"/>
  <c r="Z201" i="3" l="1"/>
  <c r="W201" i="3"/>
  <c r="X201" i="3"/>
  <c r="AA201" i="3"/>
  <c r="Y201" i="3"/>
  <c r="O201" i="3"/>
  <c r="AB201" i="3"/>
  <c r="AC201" i="3" l="1"/>
  <c r="V202" i="3" s="1"/>
  <c r="U202" i="3"/>
  <c r="P201" i="3"/>
  <c r="I202" i="3" s="1"/>
  <c r="N202" i="3" s="1"/>
  <c r="Y202" i="3" l="1"/>
  <c r="K202" i="3"/>
  <c r="J202" i="3"/>
  <c r="M202" i="3"/>
  <c r="AA202" i="3"/>
  <c r="W202" i="3"/>
  <c r="Z202" i="3"/>
  <c r="X202" i="3"/>
  <c r="L202" i="3"/>
  <c r="O202" i="3"/>
  <c r="AB202" i="3"/>
  <c r="P202" i="3" l="1"/>
  <c r="I203" i="3" s="1"/>
  <c r="J203" i="3" s="1"/>
  <c r="AC202" i="3"/>
  <c r="V203" i="3" s="1"/>
  <c r="L203" i="3" l="1"/>
  <c r="M203" i="3"/>
  <c r="N203" i="3"/>
  <c r="K203" i="3"/>
  <c r="U203" i="3"/>
  <c r="O203" i="3" l="1"/>
  <c r="P203" i="3" s="1"/>
  <c r="I204" i="3" s="1"/>
  <c r="N204" i="3" s="1"/>
  <c r="Z203" i="3"/>
  <c r="X203" i="3" l="1"/>
  <c r="AA203" i="3"/>
  <c r="Y203" i="3"/>
  <c r="W203" i="3"/>
  <c r="AB203" i="3"/>
  <c r="J204" i="3"/>
  <c r="K204" i="3"/>
  <c r="L204" i="3"/>
  <c r="M204" i="3"/>
  <c r="AC203" i="3" l="1"/>
  <c r="V204" i="3" s="1"/>
  <c r="U204" i="3"/>
  <c r="X204" i="3" l="1"/>
  <c r="Z204" i="3"/>
  <c r="W204" i="3"/>
  <c r="Y204" i="3"/>
  <c r="AA204" i="3"/>
  <c r="O204" i="3"/>
  <c r="AB204" i="3"/>
  <c r="AC204" i="3" l="1"/>
  <c r="V205" i="3" s="1"/>
  <c r="U205" i="3"/>
  <c r="P204" i="3"/>
  <c r="I205" i="3" s="1"/>
  <c r="N205" i="3" s="1"/>
  <c r="AA205" i="3" l="1"/>
  <c r="Y205" i="3"/>
  <c r="L205" i="3"/>
  <c r="M205" i="3"/>
  <c r="O205" i="3"/>
  <c r="AB205" i="3"/>
  <c r="J205" i="3"/>
  <c r="K205" i="3"/>
  <c r="W205" i="3"/>
  <c r="X205" i="3"/>
  <c r="Z205" i="3"/>
  <c r="P205" i="3" l="1"/>
  <c r="I206" i="3" s="1"/>
  <c r="K206" i="3" s="1"/>
  <c r="AC205" i="3"/>
  <c r="V206" i="3" s="1"/>
  <c r="U206" i="3"/>
  <c r="AA206" i="3" l="1"/>
  <c r="M206" i="3"/>
  <c r="L206" i="3"/>
  <c r="N206" i="3"/>
  <c r="J206" i="3"/>
  <c r="Y206" i="3"/>
  <c r="W206" i="3"/>
  <c r="X206" i="3"/>
  <c r="Z206" i="3"/>
  <c r="O206" i="3"/>
  <c r="AB206" i="3"/>
  <c r="AC206" i="3" l="1"/>
  <c r="V207" i="3" s="1"/>
  <c r="P206" i="3"/>
  <c r="I207" i="3" s="1"/>
  <c r="J207" i="3" l="1"/>
  <c r="K207" i="3"/>
  <c r="N207" i="3"/>
  <c r="U207" i="3"/>
  <c r="M207" i="3"/>
  <c r="L207" i="3"/>
  <c r="W207" i="3" l="1"/>
  <c r="Z207" i="3"/>
  <c r="X207" i="3"/>
  <c r="AA207" i="3"/>
  <c r="Y207" i="3"/>
  <c r="O207" i="3"/>
  <c r="AB207" i="3"/>
  <c r="AC207" i="3" l="1"/>
  <c r="V208" i="3" s="1"/>
  <c r="U208" i="3"/>
  <c r="P207" i="3"/>
  <c r="I208" i="3" s="1"/>
  <c r="N208" i="3" s="1"/>
  <c r="Z208" i="3" l="1"/>
  <c r="O208" i="3"/>
  <c r="M208" i="3"/>
  <c r="J208" i="3"/>
  <c r="K208" i="3"/>
  <c r="L208" i="3"/>
  <c r="X208" i="3" l="1"/>
  <c r="Y208" i="3"/>
  <c r="W208" i="3"/>
  <c r="AB208" i="3"/>
  <c r="AA208" i="3"/>
  <c r="P208" i="3"/>
  <c r="I209" i="3" s="1"/>
  <c r="N209" i="3" s="1"/>
  <c r="U209" i="3"/>
  <c r="AC208" i="3" l="1"/>
  <c r="V209" i="3" s="1"/>
  <c r="K209" i="3"/>
  <c r="J209" i="3"/>
  <c r="L209" i="3"/>
  <c r="M209" i="3"/>
  <c r="O209" i="3"/>
  <c r="Y209" i="3" l="1"/>
  <c r="AA209" i="3"/>
  <c r="X209" i="3"/>
  <c r="AB209" i="3"/>
  <c r="Z209" i="3"/>
  <c r="W209" i="3"/>
  <c r="P209" i="3"/>
  <c r="I210" i="3" s="1"/>
  <c r="N210" i="3" s="1"/>
  <c r="AC209" i="3" l="1"/>
  <c r="V210" i="3" s="1"/>
  <c r="U210" i="3"/>
  <c r="L210" i="3"/>
  <c r="K210" i="3"/>
  <c r="J210" i="3"/>
  <c r="M210" i="3"/>
  <c r="Y210" i="3" l="1"/>
  <c r="AA210" i="3"/>
  <c r="Z210" i="3"/>
  <c r="X210" i="3"/>
  <c r="W210" i="3"/>
  <c r="O210" i="3"/>
  <c r="AB210" i="3"/>
  <c r="AC210" i="3" l="1"/>
  <c r="V211" i="3" s="1"/>
  <c r="P210" i="3"/>
  <c r="I211" i="3" s="1"/>
  <c r="M211" i="3" s="1"/>
  <c r="L211" i="3" l="1"/>
  <c r="N211" i="3"/>
  <c r="K211" i="3"/>
  <c r="J211" i="3"/>
  <c r="U211" i="3"/>
  <c r="O211" i="3" l="1"/>
  <c r="AB211" i="3"/>
  <c r="X211" i="3"/>
  <c r="W211" i="3"/>
  <c r="Y211" i="3"/>
  <c r="Z211" i="3"/>
  <c r="AA211" i="3"/>
  <c r="AC211" i="3" l="1"/>
  <c r="V212" i="3" s="1"/>
  <c r="U212" i="3"/>
  <c r="P211" i="3"/>
  <c r="I212" i="3" s="1"/>
  <c r="M212" i="3" s="1"/>
  <c r="O212" i="3" l="1"/>
  <c r="X212" i="3"/>
  <c r="N212" i="3"/>
  <c r="L212" i="3"/>
  <c r="J212" i="3"/>
  <c r="K212" i="3"/>
  <c r="AB212" i="3" l="1"/>
  <c r="AA212" i="3"/>
  <c r="Y212" i="3"/>
  <c r="W212" i="3"/>
  <c r="Z212" i="3"/>
  <c r="P212" i="3"/>
  <c r="I213" i="3" s="1"/>
  <c r="M213" i="3" s="1"/>
  <c r="U213" i="3"/>
  <c r="AC212" i="3" l="1"/>
  <c r="V213" i="3" s="1"/>
  <c r="N213" i="3"/>
  <c r="L213" i="3"/>
  <c r="K213" i="3"/>
  <c r="O213" i="3"/>
  <c r="J213" i="3"/>
  <c r="X213" i="3" l="1"/>
  <c r="Y213" i="3"/>
  <c r="P213" i="3"/>
  <c r="I214" i="3" s="1"/>
  <c r="L214" i="3" s="1"/>
  <c r="AA213" i="3"/>
  <c r="Z213" i="3"/>
  <c r="AB213" i="3"/>
  <c r="W213" i="3" l="1"/>
  <c r="AC213" i="3" s="1"/>
  <c r="V214" i="3" s="1"/>
  <c r="N214" i="3"/>
  <c r="M214" i="3"/>
  <c r="J214" i="3"/>
  <c r="K214" i="3"/>
  <c r="U214" i="3"/>
  <c r="O214" i="3" l="1"/>
  <c r="P214" i="3" s="1"/>
  <c r="I215" i="3" s="1"/>
  <c r="Y214" i="3"/>
  <c r="AA214" i="3"/>
  <c r="Z214" i="3" l="1"/>
  <c r="W214" i="3"/>
  <c r="AB214" i="3"/>
  <c r="X214" i="3"/>
  <c r="N215" i="3"/>
  <c r="J215" i="3"/>
  <c r="K215" i="3"/>
  <c r="M215" i="3"/>
  <c r="L215" i="3"/>
  <c r="AC214" i="3" l="1"/>
  <c r="V215" i="3" s="1"/>
  <c r="U215" i="3" l="1"/>
  <c r="O215" i="3" s="1"/>
  <c r="P215" i="3" s="1"/>
  <c r="I216" i="3" s="1"/>
  <c r="M216" i="3" s="1"/>
  <c r="AA215" i="3"/>
  <c r="W215" i="3" l="1"/>
  <c r="Y215" i="3"/>
  <c r="X215" i="3"/>
  <c r="Z215" i="3"/>
  <c r="AB215" i="3"/>
  <c r="J216" i="3"/>
  <c r="L216" i="3"/>
  <c r="K216" i="3"/>
  <c r="N216" i="3"/>
  <c r="U216" i="3"/>
  <c r="AC215" i="3" l="1"/>
  <c r="V216" i="3" s="1"/>
  <c r="O216" i="3"/>
  <c r="P216" i="3" s="1"/>
  <c r="I217" i="3" s="1"/>
  <c r="M217" i="3" s="1"/>
  <c r="X216" i="3" l="1"/>
  <c r="AB216" i="3"/>
  <c r="Y216" i="3"/>
  <c r="Z216" i="3"/>
  <c r="AA216" i="3"/>
  <c r="W216" i="3"/>
  <c r="N217" i="3"/>
  <c r="K217" i="3"/>
  <c r="J217" i="3"/>
  <c r="L217" i="3"/>
  <c r="U217" i="3"/>
  <c r="AC216" i="3" l="1"/>
  <c r="V217" i="3" s="1"/>
  <c r="O217" i="3"/>
  <c r="P217" i="3" s="1"/>
  <c r="I218" i="3" s="1"/>
  <c r="N218" i="3" s="1"/>
  <c r="AB217" i="3" l="1"/>
  <c r="X217" i="3"/>
  <c r="AA217" i="3"/>
  <c r="Y217" i="3"/>
  <c r="W217" i="3"/>
  <c r="Z217" i="3"/>
  <c r="J218" i="3"/>
  <c r="K218" i="3"/>
  <c r="M218" i="3"/>
  <c r="L218" i="3"/>
  <c r="U218" i="3"/>
  <c r="AC217" i="3" l="1"/>
  <c r="V218" i="3" s="1"/>
  <c r="O218" i="3"/>
  <c r="P218" i="3" s="1"/>
  <c r="I219" i="3" s="1"/>
  <c r="X218" i="3" l="1"/>
  <c r="AA218" i="3"/>
  <c r="AB218" i="3"/>
  <c r="Z218" i="3"/>
  <c r="W218" i="3"/>
  <c r="Y218" i="3"/>
  <c r="L219" i="3"/>
  <c r="J219" i="3"/>
  <c r="K219" i="3"/>
  <c r="N219" i="3"/>
  <c r="M219" i="3"/>
  <c r="AC218" i="3" l="1"/>
  <c r="V219" i="3" s="1"/>
  <c r="U219" i="3"/>
  <c r="O219" i="3" l="1"/>
  <c r="P219" i="3" s="1"/>
  <c r="I220" i="3" s="1"/>
  <c r="AA219" i="3"/>
  <c r="AB219" i="3"/>
  <c r="Y219" i="3"/>
  <c r="W219" i="3" l="1"/>
  <c r="Z219" i="3"/>
  <c r="X219" i="3"/>
  <c r="J220" i="3"/>
  <c r="K220" i="3"/>
  <c r="L220" i="3"/>
  <c r="M220" i="3"/>
  <c r="N220" i="3"/>
  <c r="AC219" i="3" l="1"/>
  <c r="V220" i="3" s="1"/>
  <c r="U220" i="3"/>
  <c r="O220" i="3" s="1"/>
  <c r="P220" i="3" s="1"/>
  <c r="I221" i="3" s="1"/>
  <c r="M221" i="3" s="1"/>
  <c r="Y220" i="3" l="1"/>
  <c r="X220" i="3"/>
  <c r="N221" i="3"/>
  <c r="K221" i="3"/>
  <c r="J221" i="3"/>
  <c r="L221" i="3"/>
  <c r="AB220" i="3"/>
  <c r="Z220" i="3"/>
  <c r="AA220" i="3"/>
  <c r="W220" i="3" l="1"/>
  <c r="AC220" i="3" s="1"/>
  <c r="V221" i="3" s="1"/>
  <c r="U221" i="3"/>
  <c r="O221" i="3" l="1"/>
  <c r="P221" i="3" s="1"/>
  <c r="I222" i="3" s="1"/>
  <c r="Y221" i="3"/>
  <c r="AA221" i="3"/>
  <c r="W221" i="3"/>
  <c r="Z221" i="3"/>
  <c r="X221" i="3"/>
  <c r="AB221" i="3"/>
  <c r="J222" i="3" l="1"/>
  <c r="K222" i="3"/>
  <c r="M222" i="3"/>
  <c r="L222" i="3"/>
  <c r="N222" i="3"/>
  <c r="AC221" i="3"/>
  <c r="V222" i="3" s="1"/>
  <c r="U222" i="3" l="1"/>
  <c r="O222" i="3" l="1"/>
  <c r="P222" i="3" s="1"/>
  <c r="I223" i="3" s="1"/>
  <c r="L223" i="3" s="1"/>
  <c r="AB222" i="3"/>
  <c r="Z222" i="3"/>
  <c r="W222" i="3"/>
  <c r="X222" i="3"/>
  <c r="Y222" i="3"/>
  <c r="AA222" i="3"/>
  <c r="M223" i="3" l="1"/>
  <c r="J223" i="3"/>
  <c r="K223" i="3"/>
  <c r="N223" i="3"/>
  <c r="AC222" i="3"/>
  <c r="V223" i="3" s="1"/>
  <c r="U223" i="3" l="1"/>
  <c r="O223" i="3" s="1"/>
  <c r="P223" i="3" s="1"/>
  <c r="I224" i="3" s="1"/>
  <c r="N224" i="3" s="1"/>
  <c r="W223" i="3"/>
  <c r="L224" i="3" l="1"/>
  <c r="M224" i="3"/>
  <c r="J224" i="3"/>
  <c r="K224" i="3"/>
  <c r="AB223" i="3"/>
  <c r="Z223" i="3"/>
  <c r="AA223" i="3"/>
  <c r="Y223" i="3"/>
  <c r="X223" i="3"/>
  <c r="AC223" i="3" l="1"/>
  <c r="V224" i="3" s="1"/>
  <c r="U224" i="3" l="1"/>
  <c r="O224" i="3" s="1"/>
  <c r="P224" i="3" s="1"/>
  <c r="I225" i="3" s="1"/>
  <c r="X224" i="3" l="1"/>
  <c r="K225" i="3"/>
  <c r="J225" i="3"/>
  <c r="M225" i="3"/>
  <c r="L225" i="3"/>
  <c r="N225" i="3"/>
  <c r="W224" i="3"/>
  <c r="AA224" i="3"/>
  <c r="AB224" i="3"/>
  <c r="Z224" i="3"/>
  <c r="Y224" i="3"/>
  <c r="AC224" i="3" l="1"/>
  <c r="V225" i="3" s="1"/>
  <c r="U225" i="3"/>
  <c r="O225" i="3" l="1"/>
  <c r="P225" i="3" s="1"/>
  <c r="I226" i="3" s="1"/>
  <c r="Z225" i="3"/>
  <c r="X225" i="3" l="1"/>
  <c r="Y225" i="3"/>
  <c r="AA225" i="3"/>
  <c r="AB225" i="3"/>
  <c r="W225" i="3"/>
  <c r="M226" i="3"/>
  <c r="K226" i="3"/>
  <c r="J226" i="3"/>
  <c r="L226" i="3"/>
  <c r="N226" i="3"/>
  <c r="AC225" i="3" l="1"/>
  <c r="V226" i="3" s="1"/>
  <c r="U226" i="3"/>
  <c r="O226" i="3" l="1"/>
  <c r="P226" i="3" s="1"/>
  <c r="I227" i="3" s="1"/>
  <c r="N227" i="3" s="1"/>
  <c r="Y226" i="3"/>
  <c r="AA226" i="3"/>
  <c r="W226" i="3"/>
  <c r="X226" i="3"/>
  <c r="Z226" i="3"/>
  <c r="AB226" i="3"/>
  <c r="M227" i="3" l="1"/>
  <c r="J227" i="3"/>
  <c r="K227" i="3"/>
  <c r="L227" i="3"/>
  <c r="AC226" i="3"/>
  <c r="V227" i="3" s="1"/>
  <c r="U227" i="3" l="1"/>
  <c r="O227" i="3" l="1"/>
  <c r="P227" i="3" s="1"/>
  <c r="I228" i="3" s="1"/>
  <c r="AA227" i="3"/>
  <c r="AB227" i="3"/>
  <c r="Y227" i="3"/>
  <c r="Z227" i="3" l="1"/>
  <c r="X227" i="3"/>
  <c r="W227" i="3"/>
  <c r="J228" i="3"/>
  <c r="K228" i="3"/>
  <c r="M228" i="3"/>
  <c r="L228" i="3"/>
  <c r="N228" i="3"/>
  <c r="AC227" i="3" l="1"/>
  <c r="V228" i="3" s="1"/>
  <c r="U228" i="3"/>
  <c r="X228" i="3" l="1"/>
  <c r="O228" i="3"/>
  <c r="P228" i="3" s="1"/>
  <c r="I229" i="3" s="1"/>
  <c r="N229" i="3" s="1"/>
  <c r="AB228" i="3"/>
  <c r="W228" i="3"/>
  <c r="Z228" i="3"/>
  <c r="AA228" i="3"/>
  <c r="Y228" i="3"/>
  <c r="J229" i="3" l="1"/>
  <c r="K229" i="3"/>
  <c r="M229" i="3"/>
  <c r="L229" i="3"/>
  <c r="AC228" i="3"/>
  <c r="V229" i="3" s="1"/>
  <c r="U229" i="3"/>
  <c r="O229" i="3" l="1"/>
  <c r="P229" i="3" s="1"/>
  <c r="I230" i="3" s="1"/>
  <c r="X229" i="3"/>
  <c r="AB229" i="3" l="1"/>
  <c r="W229" i="3"/>
  <c r="Z229" i="3"/>
  <c r="AA229" i="3"/>
  <c r="Y229" i="3"/>
  <c r="K230" i="3"/>
  <c r="J230" i="3"/>
  <c r="M230" i="3"/>
  <c r="N230" i="3"/>
  <c r="L230" i="3"/>
  <c r="AC229" i="3" l="1"/>
  <c r="V230" i="3" s="1"/>
  <c r="U230" i="3" l="1"/>
  <c r="O230" i="3" s="1"/>
  <c r="P230" i="3" s="1"/>
  <c r="I231" i="3" s="1"/>
  <c r="M231" i="3" s="1"/>
  <c r="Y230" i="3"/>
  <c r="U231" i="3" l="1"/>
  <c r="O231" i="3" s="1"/>
  <c r="L231" i="3"/>
  <c r="J231" i="3"/>
  <c r="K231" i="3"/>
  <c r="N231" i="3"/>
  <c r="AB230" i="3"/>
  <c r="X230" i="3"/>
  <c r="AA230" i="3"/>
  <c r="W230" i="3"/>
  <c r="Z230" i="3"/>
  <c r="P231" i="3" l="1"/>
  <c r="I232" i="3" s="1"/>
  <c r="M232" i="3" s="1"/>
  <c r="AC230" i="3"/>
  <c r="V231" i="3" s="1"/>
  <c r="U232" i="3"/>
  <c r="N232" i="3" l="1"/>
  <c r="L232" i="3"/>
  <c r="K232" i="3"/>
  <c r="J232" i="3"/>
  <c r="Z231" i="3"/>
  <c r="AB231" i="3"/>
  <c r="W231" i="3"/>
  <c r="AA231" i="3"/>
  <c r="Y231" i="3"/>
  <c r="X231" i="3"/>
  <c r="O232" i="3"/>
  <c r="P232" i="3" l="1"/>
  <c r="I233" i="3" s="1"/>
  <c r="L233" i="3" s="1"/>
  <c r="AC231" i="3"/>
  <c r="V232" i="3" s="1"/>
  <c r="U233" i="3"/>
  <c r="J233" i="3" l="1"/>
  <c r="M233" i="3"/>
  <c r="K233" i="3"/>
  <c r="N233" i="3"/>
  <c r="X232" i="3"/>
  <c r="O233" i="3"/>
  <c r="P233" i="3" l="1"/>
  <c r="I234" i="3" s="1"/>
  <c r="N234" i="3" s="1"/>
  <c r="AB232" i="3"/>
  <c r="Z232" i="3"/>
  <c r="W232" i="3"/>
  <c r="AA232" i="3"/>
  <c r="Y232" i="3"/>
  <c r="M234" i="3" l="1"/>
  <c r="K234" i="3"/>
  <c r="J234" i="3"/>
  <c r="L234" i="3"/>
  <c r="AC232" i="3"/>
  <c r="V233" i="3" s="1"/>
  <c r="U234" i="3"/>
  <c r="X233" i="3" l="1"/>
  <c r="AB233" i="3"/>
  <c r="Y233" i="3"/>
  <c r="AA233" i="3"/>
  <c r="W233" i="3"/>
  <c r="Z233" i="3"/>
  <c r="O234" i="3"/>
  <c r="P234" i="3" s="1"/>
  <c r="I235" i="3" s="1"/>
  <c r="AC233" i="3" l="1"/>
  <c r="V234" i="3" s="1"/>
  <c r="N235" i="3"/>
  <c r="K235" i="3"/>
  <c r="J235" i="3"/>
  <c r="M235" i="3"/>
  <c r="L235" i="3"/>
  <c r="X234" i="3" l="1"/>
  <c r="W234" i="3"/>
  <c r="Z234" i="3"/>
  <c r="AA234" i="3"/>
  <c r="Y234" i="3"/>
  <c r="AB234" i="3"/>
  <c r="U235" i="3"/>
  <c r="AC234" i="3" l="1"/>
  <c r="V235" i="3" s="1"/>
  <c r="O235" i="3"/>
  <c r="AB235" i="3" l="1"/>
  <c r="Y235" i="3"/>
  <c r="Z235" i="3"/>
  <c r="AA235" i="3"/>
  <c r="X235" i="3"/>
  <c r="U236" i="3"/>
  <c r="P235" i="3"/>
  <c r="I236" i="3" s="1"/>
  <c r="W235" i="3" l="1"/>
  <c r="AC235" i="3" s="1"/>
  <c r="V236" i="3" s="1"/>
  <c r="AA236" i="3" s="1"/>
  <c r="K236" i="3"/>
  <c r="J236" i="3"/>
  <c r="L236" i="3"/>
  <c r="O236" i="3"/>
  <c r="N236" i="3"/>
  <c r="M236" i="3"/>
  <c r="X236" i="3" l="1"/>
  <c r="AB236" i="3"/>
  <c r="Y236" i="3"/>
  <c r="W236" i="3"/>
  <c r="Z236" i="3"/>
  <c r="P236" i="3"/>
  <c r="I237" i="3" s="1"/>
  <c r="N237" i="3" s="1"/>
  <c r="AC236" i="3" l="1"/>
  <c r="V237" i="3" s="1"/>
  <c r="M237" i="3"/>
  <c r="J237" i="3"/>
  <c r="K237" i="3"/>
  <c r="L237" i="3"/>
  <c r="U237" i="3"/>
  <c r="O237" i="3" l="1"/>
  <c r="AB237" i="3"/>
  <c r="W237" i="3"/>
  <c r="X237" i="3"/>
  <c r="Z237" i="3"/>
  <c r="Y237" i="3"/>
  <c r="AA237" i="3"/>
  <c r="AC237" i="3" l="1"/>
  <c r="V238" i="3" s="1"/>
  <c r="U238" i="3"/>
  <c r="P237" i="3"/>
  <c r="I238" i="3" s="1"/>
  <c r="N238" i="3" s="1"/>
  <c r="Y238" i="3" l="1"/>
  <c r="M238" i="3"/>
  <c r="O238" i="3"/>
  <c r="AB238" i="3"/>
  <c r="J238" i="3"/>
  <c r="K238" i="3"/>
  <c r="L238" i="3"/>
  <c r="AA238" i="3"/>
  <c r="W238" i="3"/>
  <c r="Z238" i="3"/>
  <c r="X238" i="3"/>
  <c r="P238" i="3" l="1"/>
  <c r="I239" i="3" s="1"/>
  <c r="J239" i="3" s="1"/>
  <c r="AC238" i="3"/>
  <c r="V239" i="3" s="1"/>
  <c r="U239" i="3"/>
  <c r="M239" i="3" l="1"/>
  <c r="L239" i="3"/>
  <c r="N239" i="3"/>
  <c r="K239" i="3"/>
  <c r="O239" i="3"/>
  <c r="AB239" i="3"/>
  <c r="Z239" i="3"/>
  <c r="X239" i="3"/>
  <c r="Y239" i="3"/>
  <c r="W239" i="3"/>
  <c r="AA239" i="3"/>
  <c r="AC239" i="3" l="1"/>
  <c r="V240" i="3" s="1"/>
  <c r="P239" i="3"/>
  <c r="I240" i="3" s="1"/>
  <c r="J240" i="3" l="1"/>
  <c r="K240" i="3"/>
  <c r="M240" i="3"/>
  <c r="U240" i="3"/>
  <c r="L240" i="3"/>
  <c r="N240" i="3"/>
  <c r="O240" i="3" l="1"/>
  <c r="AB240" i="3"/>
  <c r="AA240" i="3"/>
  <c r="X240" i="3"/>
  <c r="W240" i="3"/>
  <c r="Z240" i="3"/>
  <c r="Y240" i="3"/>
  <c r="AC240" i="3" l="1"/>
  <c r="V241" i="3" s="1"/>
  <c r="U241" i="3"/>
  <c r="P240" i="3"/>
  <c r="I241" i="3" s="1"/>
  <c r="L241" i="3" s="1"/>
  <c r="AA241" i="3" l="1"/>
  <c r="N241" i="3"/>
  <c r="X241" i="3"/>
  <c r="W241" i="3"/>
  <c r="Z241" i="3"/>
  <c r="Y241" i="3"/>
  <c r="M241" i="3"/>
  <c r="K241" i="3"/>
  <c r="J241" i="3"/>
  <c r="O241" i="3"/>
  <c r="AB241" i="3"/>
  <c r="P241" i="3" l="1"/>
  <c r="I242" i="3" s="1"/>
  <c r="J242" i="3" s="1"/>
  <c r="AC241" i="3"/>
  <c r="V242" i="3" s="1"/>
  <c r="L242" i="3" l="1"/>
  <c r="M242" i="3"/>
  <c r="N242" i="3"/>
  <c r="K242" i="3"/>
  <c r="U242" i="3"/>
  <c r="O242" i="3" l="1"/>
  <c r="AB242" i="3"/>
  <c r="AA242" i="3"/>
  <c r="W242" i="3"/>
  <c r="X242" i="3"/>
  <c r="Y242" i="3"/>
  <c r="Z242" i="3"/>
  <c r="AC242" i="3" l="1"/>
  <c r="V243" i="3" s="1"/>
  <c r="U243" i="3"/>
  <c r="P242" i="3"/>
  <c r="I243" i="3" s="1"/>
  <c r="M243" i="3" s="1"/>
  <c r="AA243" i="3" l="1"/>
  <c r="Y243" i="3"/>
  <c r="N243" i="3"/>
  <c r="L243" i="3"/>
  <c r="W243" i="3"/>
  <c r="X243" i="3"/>
  <c r="Z243" i="3"/>
  <c r="K243" i="3"/>
  <c r="J243" i="3"/>
  <c r="O243" i="3"/>
  <c r="AB243" i="3"/>
  <c r="P243" i="3" l="1"/>
  <c r="I244" i="3" s="1"/>
  <c r="L244" i="3" s="1"/>
  <c r="AC243" i="3"/>
  <c r="V244" i="3" s="1"/>
  <c r="N244" i="3" l="1"/>
  <c r="J244" i="3"/>
  <c r="K244" i="3"/>
  <c r="M244" i="3"/>
  <c r="U244" i="3"/>
  <c r="Z244" i="3" l="1"/>
  <c r="X244" i="3"/>
  <c r="W244" i="3"/>
  <c r="Y244" i="3"/>
  <c r="AA244" i="3"/>
  <c r="O244" i="3"/>
  <c r="AB244" i="3"/>
  <c r="P244" i="3" l="1"/>
  <c r="I245" i="3" s="1"/>
  <c r="M245" i="3" s="1"/>
  <c r="AC244" i="3"/>
  <c r="V245" i="3" s="1"/>
  <c r="U245" i="3" l="1"/>
  <c r="L245" i="3"/>
  <c r="J245" i="3"/>
  <c r="K245" i="3"/>
  <c r="N245" i="3"/>
  <c r="AA245" i="3" l="1"/>
  <c r="W245" i="3"/>
  <c r="Z245" i="3"/>
  <c r="X245" i="3"/>
  <c r="Y245" i="3"/>
  <c r="O245" i="3"/>
  <c r="AB245" i="3"/>
  <c r="AC245" i="3" l="1"/>
  <c r="V246" i="3" s="1"/>
  <c r="P245" i="3"/>
  <c r="I246" i="3" s="1"/>
  <c r="N246" i="3" s="1"/>
  <c r="U246" i="3"/>
  <c r="M246" i="3" l="1"/>
  <c r="Z246" i="3"/>
  <c r="X246" i="3"/>
  <c r="W246" i="3"/>
  <c r="AA246" i="3"/>
  <c r="Y246" i="3"/>
  <c r="O246" i="3"/>
  <c r="AB246" i="3"/>
  <c r="K246" i="3"/>
  <c r="J246" i="3"/>
  <c r="L246" i="3"/>
  <c r="P246" i="3" l="1"/>
  <c r="I247" i="3" s="1"/>
  <c r="K247" i="3" s="1"/>
  <c r="AC246" i="3"/>
  <c r="V247" i="3" s="1"/>
  <c r="U247" i="3"/>
  <c r="M247" i="3" l="1"/>
  <c r="N247" i="3"/>
  <c r="L247" i="3"/>
  <c r="J247" i="3"/>
  <c r="X247" i="3"/>
  <c r="W247" i="3"/>
  <c r="Z247" i="3"/>
  <c r="Y247" i="3"/>
  <c r="AA247" i="3"/>
  <c r="O247" i="3"/>
  <c r="AB247" i="3"/>
  <c r="AC247" i="3" l="1"/>
  <c r="V248" i="3" s="1"/>
  <c r="U248" i="3"/>
  <c r="P247" i="3"/>
  <c r="I248" i="3" s="1"/>
  <c r="M248" i="3" s="1"/>
  <c r="AA248" i="3" l="1"/>
  <c r="Y248" i="3"/>
  <c r="L248" i="3"/>
  <c r="N248" i="3"/>
  <c r="O248" i="3"/>
  <c r="AB248" i="3"/>
  <c r="J248" i="3"/>
  <c r="K248" i="3"/>
  <c r="Z248" i="3"/>
  <c r="X248" i="3"/>
  <c r="W248" i="3"/>
  <c r="P248" i="3" l="1"/>
  <c r="I249" i="3" s="1"/>
  <c r="N249" i="3" s="1"/>
  <c r="AC248" i="3"/>
  <c r="V249" i="3" s="1"/>
  <c r="U249" i="3"/>
  <c r="AA249" i="3" l="1"/>
  <c r="K249" i="3"/>
  <c r="M249" i="3"/>
  <c r="J249" i="3"/>
  <c r="L249" i="3"/>
  <c r="Y249" i="3"/>
  <c r="Z249" i="3"/>
  <c r="X249" i="3"/>
  <c r="W249" i="3"/>
  <c r="O249" i="3"/>
  <c r="AB249" i="3"/>
  <c r="AC249" i="3" l="1"/>
  <c r="V250" i="3" s="1"/>
  <c r="P249" i="3"/>
  <c r="I250" i="3" s="1"/>
  <c r="N250" i="3" l="1"/>
  <c r="K250" i="3"/>
  <c r="J250" i="3"/>
  <c r="M250" i="3"/>
  <c r="L250" i="3"/>
  <c r="U250" i="3"/>
  <c r="W250" i="3" l="1"/>
  <c r="Z250" i="3"/>
  <c r="X250" i="3"/>
  <c r="Y250" i="3"/>
  <c r="AA250" i="3"/>
  <c r="O250" i="3"/>
  <c r="AB250" i="3"/>
  <c r="AC250" i="3" l="1"/>
  <c r="V251" i="3" s="1"/>
  <c r="U251" i="3"/>
  <c r="P250" i="3"/>
  <c r="I251" i="3" s="1"/>
  <c r="M251" i="3" s="1"/>
  <c r="L251" i="3" l="1"/>
  <c r="N251" i="3"/>
  <c r="K251" i="3"/>
  <c r="J251" i="3"/>
  <c r="AA251" i="3"/>
  <c r="W251" i="3"/>
  <c r="Z251" i="3"/>
  <c r="X251" i="3"/>
  <c r="Y251" i="3"/>
  <c r="O251" i="3"/>
  <c r="AB251" i="3"/>
  <c r="AC251" i="3" l="1"/>
  <c r="V252" i="3" s="1"/>
  <c r="U252" i="3"/>
  <c r="P251" i="3"/>
  <c r="I252" i="3" s="1"/>
  <c r="M252" i="3" s="1"/>
  <c r="AA252" i="3" l="1"/>
  <c r="Y252" i="3"/>
  <c r="J252" i="3"/>
  <c r="K252" i="3"/>
  <c r="Z252" i="3"/>
  <c r="W252" i="3"/>
  <c r="X252" i="3"/>
  <c r="O252" i="3"/>
  <c r="AB252" i="3"/>
  <c r="N252" i="3"/>
  <c r="L252" i="3"/>
  <c r="AC252" i="3" l="1"/>
  <c r="V253" i="3" s="1"/>
  <c r="P252" i="3"/>
  <c r="I253" i="3" s="1"/>
  <c r="L253" i="3" s="1"/>
  <c r="U253" i="3"/>
  <c r="Y253" i="3" l="1"/>
  <c r="K253" i="3"/>
  <c r="N253" i="3"/>
  <c r="AA253" i="3"/>
  <c r="M253" i="3"/>
  <c r="J253" i="3"/>
  <c r="X253" i="3"/>
  <c r="Z253" i="3"/>
  <c r="W253" i="3"/>
  <c r="O253" i="3"/>
  <c r="AB253" i="3"/>
  <c r="P253" i="3" l="1"/>
  <c r="I254" i="3" s="1"/>
  <c r="M254" i="3" s="1"/>
  <c r="AC253" i="3"/>
  <c r="V254" i="3" s="1"/>
  <c r="N254" i="3" l="1"/>
  <c r="U254" i="3"/>
  <c r="L254" i="3"/>
  <c r="J254" i="3"/>
  <c r="K254" i="3"/>
  <c r="O254" i="3" l="1"/>
  <c r="AB254" i="3"/>
  <c r="Y254" i="3"/>
  <c r="Z254" i="3"/>
  <c r="X254" i="3"/>
  <c r="W254" i="3"/>
  <c r="AA254" i="3"/>
  <c r="AC254" i="3" l="1"/>
  <c r="V255" i="3" s="1"/>
  <c r="U255" i="3"/>
  <c r="P254" i="3"/>
  <c r="I255" i="3" s="1"/>
  <c r="M255" i="3" s="1"/>
  <c r="AA255" i="3" l="1"/>
  <c r="L255" i="3"/>
  <c r="K255" i="3"/>
  <c r="J255" i="3"/>
  <c r="N255" i="3"/>
  <c r="O255" i="3"/>
  <c r="AB255" i="3"/>
  <c r="W255" i="3"/>
  <c r="Z255" i="3"/>
  <c r="X255" i="3"/>
  <c r="Y255" i="3"/>
  <c r="P255" i="3" l="1"/>
  <c r="I256" i="3" s="1"/>
  <c r="L256" i="3" s="1"/>
  <c r="AC255" i="3"/>
  <c r="V256" i="3" s="1"/>
  <c r="M256" i="3" l="1"/>
  <c r="K256" i="3"/>
  <c r="N256" i="3"/>
  <c r="J256" i="3"/>
  <c r="U256" i="3"/>
  <c r="W256" i="3" l="1"/>
  <c r="X256" i="3"/>
  <c r="Z256" i="3"/>
  <c r="Y256" i="3"/>
  <c r="AA256" i="3"/>
  <c r="O256" i="3"/>
  <c r="AB256" i="3"/>
  <c r="AC256" i="3" l="1"/>
  <c r="V257" i="3" s="1"/>
  <c r="P256" i="3"/>
  <c r="I257" i="3" s="1"/>
  <c r="L257" i="3" s="1"/>
  <c r="M257" i="3" l="1"/>
  <c r="N257" i="3"/>
  <c r="K257" i="3"/>
  <c r="J257" i="3"/>
  <c r="U257" i="3"/>
  <c r="O257" i="3" l="1"/>
  <c r="AB257" i="3"/>
  <c r="AA257" i="3"/>
  <c r="X257" i="3"/>
  <c r="W257" i="3"/>
  <c r="Z257" i="3"/>
  <c r="Y257" i="3"/>
  <c r="AC257" i="3" l="1"/>
  <c r="V258" i="3" s="1"/>
  <c r="U258" i="3"/>
  <c r="P257" i="3"/>
  <c r="I258" i="3" s="1"/>
  <c r="L258" i="3" s="1"/>
  <c r="Y258" i="3" l="1"/>
  <c r="AA258" i="3"/>
  <c r="N258" i="3"/>
  <c r="K258" i="3"/>
  <c r="J258" i="3"/>
  <c r="X258" i="3"/>
  <c r="W258" i="3"/>
  <c r="Z258" i="3"/>
  <c r="M258" i="3"/>
  <c r="O258" i="3"/>
  <c r="AB258" i="3"/>
  <c r="AC258" i="3" l="1"/>
  <c r="V259" i="3" s="1"/>
  <c r="U259" i="3"/>
  <c r="P258" i="3"/>
  <c r="I259" i="3" s="1"/>
  <c r="L259" i="3" s="1"/>
  <c r="AA259" i="3" l="1"/>
  <c r="Y259" i="3"/>
  <c r="X259" i="3"/>
  <c r="W259" i="3"/>
  <c r="Z259" i="3"/>
  <c r="O259" i="3"/>
  <c r="AB259" i="3"/>
  <c r="M259" i="3"/>
  <c r="K259" i="3"/>
  <c r="J259" i="3"/>
  <c r="N259" i="3"/>
  <c r="P259" i="3" l="1"/>
  <c r="I260" i="3" s="1"/>
  <c r="N260" i="3" s="1"/>
  <c r="AC259" i="3"/>
  <c r="V260" i="3" s="1"/>
  <c r="L260" i="3" l="1"/>
  <c r="M260" i="3"/>
  <c r="J260" i="3"/>
  <c r="K260" i="3"/>
  <c r="U260" i="3"/>
  <c r="Z260" i="3" l="1"/>
  <c r="W260" i="3"/>
  <c r="X260" i="3"/>
  <c r="Y260" i="3"/>
  <c r="AA260" i="3"/>
  <c r="O260" i="3"/>
  <c r="AB260" i="3"/>
  <c r="AC260" i="3" l="1"/>
  <c r="V261" i="3" s="1"/>
  <c r="U261" i="3"/>
  <c r="P260" i="3"/>
  <c r="I261" i="3" s="1"/>
  <c r="M261" i="3" s="1"/>
  <c r="AA261" i="3" l="1"/>
  <c r="Y261" i="3"/>
  <c r="N261" i="3"/>
  <c r="K261" i="3"/>
  <c r="J261" i="3"/>
  <c r="L261" i="3"/>
  <c r="X261" i="3"/>
  <c r="Z261" i="3"/>
  <c r="W261" i="3"/>
  <c r="O261" i="3"/>
  <c r="AB261" i="3"/>
  <c r="P261" i="3" l="1"/>
  <c r="I262" i="3" s="1"/>
  <c r="N262" i="3" s="1"/>
  <c r="AC261" i="3"/>
  <c r="V262" i="3" s="1"/>
  <c r="M262" i="3" l="1"/>
  <c r="L262" i="3"/>
  <c r="K262" i="3"/>
  <c r="J262" i="3"/>
  <c r="U262" i="3"/>
  <c r="Z262" i="3" l="1"/>
  <c r="W262" i="3"/>
  <c r="X262" i="3"/>
  <c r="Y262" i="3"/>
  <c r="AA262" i="3"/>
  <c r="O262" i="3"/>
  <c r="AB262" i="3"/>
  <c r="AC262" i="3" l="1"/>
  <c r="V263" i="3" s="1"/>
  <c r="U263" i="3"/>
  <c r="P262" i="3"/>
  <c r="I263" i="3" s="1"/>
  <c r="J263" i="3" l="1"/>
  <c r="K263" i="3"/>
  <c r="L263" i="3"/>
  <c r="N263" i="3"/>
  <c r="M263" i="3"/>
  <c r="O263" i="3"/>
  <c r="AB263" i="3"/>
  <c r="W263" i="3"/>
  <c r="X263" i="3"/>
  <c r="Z263" i="3"/>
  <c r="AA263" i="3"/>
  <c r="Y263" i="3"/>
  <c r="AC263" i="3" l="1"/>
  <c r="V264" i="3" s="1"/>
  <c r="P263" i="3"/>
  <c r="I264" i="3" s="1"/>
  <c r="M264" i="3" s="1"/>
  <c r="U264" i="3"/>
  <c r="L264" i="3" l="1"/>
  <c r="K264" i="3"/>
  <c r="J264" i="3"/>
  <c r="N264" i="3"/>
  <c r="AA264" i="3"/>
  <c r="O264" i="3"/>
  <c r="AB264" i="3"/>
  <c r="W264" i="3"/>
  <c r="X264" i="3"/>
  <c r="Z264" i="3"/>
  <c r="Y264" i="3"/>
  <c r="AC264" i="3" l="1"/>
  <c r="V265" i="3" s="1"/>
  <c r="U265" i="3"/>
  <c r="P264" i="3"/>
  <c r="I265" i="3" s="1"/>
  <c r="Y265" i="3" l="1"/>
  <c r="N265" i="3"/>
  <c r="K265" i="3"/>
  <c r="J265" i="3"/>
  <c r="L265" i="3"/>
  <c r="M265" i="3"/>
  <c r="AA265" i="3"/>
  <c r="W265" i="3"/>
  <c r="Z265" i="3"/>
  <c r="X265" i="3"/>
  <c r="O265" i="3"/>
  <c r="AB265" i="3"/>
  <c r="P265" i="3" l="1"/>
  <c r="I266" i="3" s="1"/>
  <c r="J266" i="3" s="1"/>
  <c r="AC265" i="3"/>
  <c r="V266" i="3" s="1"/>
  <c r="U266" i="3"/>
  <c r="L266" i="3" l="1"/>
  <c r="M266" i="3"/>
  <c r="N266" i="3"/>
  <c r="K266" i="3"/>
  <c r="Y266" i="3"/>
  <c r="X266" i="3"/>
  <c r="W266" i="3"/>
  <c r="Z266" i="3"/>
  <c r="O266" i="3"/>
  <c r="AB266" i="3" l="1"/>
  <c r="AA266" i="3"/>
  <c r="U267" i="3"/>
  <c r="P266" i="3"/>
  <c r="I267" i="3" s="1"/>
  <c r="N267" i="3" s="1"/>
  <c r="AC266" i="3" l="1"/>
  <c r="V267" i="3" s="1"/>
  <c r="O267" i="3"/>
  <c r="L267" i="3"/>
  <c r="J267" i="3"/>
  <c r="K267" i="3"/>
  <c r="M267" i="3"/>
  <c r="W267" i="3" l="1"/>
  <c r="AB267" i="3"/>
  <c r="X267" i="3"/>
  <c r="Y267" i="3"/>
  <c r="Z267" i="3"/>
  <c r="AA267" i="3"/>
  <c r="P267" i="3"/>
  <c r="I268" i="3" s="1"/>
  <c r="AC267" i="3" l="1"/>
  <c r="V268" i="3" s="1"/>
  <c r="U268" i="3"/>
  <c r="K268" i="3"/>
  <c r="J268" i="3"/>
  <c r="N268" i="3"/>
  <c r="M268" i="3"/>
  <c r="L268" i="3"/>
  <c r="AB268" i="3" l="1"/>
  <c r="O268" i="3"/>
  <c r="Y268" i="3"/>
  <c r="X268" i="3"/>
  <c r="AA268" i="3"/>
  <c r="Z268" i="3"/>
  <c r="W268" i="3"/>
  <c r="AC268" i="3" l="1"/>
  <c r="V269" i="3" s="1"/>
  <c r="U269" i="3"/>
  <c r="P268" i="3"/>
  <c r="I269" i="3" s="1"/>
  <c r="L269" i="3" s="1"/>
  <c r="AA269" i="3" l="1"/>
  <c r="Y269" i="3"/>
  <c r="M269" i="3"/>
  <c r="N269" i="3"/>
  <c r="W269" i="3"/>
  <c r="Z269" i="3"/>
  <c r="X269" i="3"/>
  <c r="J269" i="3"/>
  <c r="K269" i="3"/>
  <c r="O269" i="3"/>
  <c r="AB269" i="3"/>
  <c r="P269" i="3" l="1"/>
  <c r="I270" i="3" s="1"/>
  <c r="N270" i="3" s="1"/>
  <c r="AC269" i="3"/>
  <c r="V270" i="3" s="1"/>
  <c r="M270" i="3" l="1"/>
  <c r="K270" i="3"/>
  <c r="J270" i="3"/>
  <c r="L270" i="3"/>
  <c r="U270" i="3"/>
  <c r="O270" i="3" l="1"/>
  <c r="AB270" i="3"/>
  <c r="W270" i="3"/>
  <c r="Z270" i="3"/>
  <c r="X270" i="3"/>
  <c r="AA270" i="3"/>
  <c r="Y270" i="3"/>
  <c r="AC270" i="3" l="1"/>
  <c r="V271" i="3" s="1"/>
  <c r="U271" i="3"/>
  <c r="P270" i="3"/>
  <c r="I271" i="3" s="1"/>
  <c r="N271" i="3" s="1"/>
  <c r="AA271" i="3" l="1"/>
  <c r="Y271" i="3"/>
  <c r="M271" i="3"/>
  <c r="L271" i="3"/>
  <c r="J271" i="3"/>
  <c r="K271" i="3"/>
  <c r="X271" i="3"/>
  <c r="Z271" i="3"/>
  <c r="W271" i="3"/>
  <c r="O271" i="3"/>
  <c r="AB271" i="3"/>
  <c r="P271" i="3" l="1"/>
  <c r="I272" i="3" s="1"/>
  <c r="K272" i="3" s="1"/>
  <c r="AC271" i="3"/>
  <c r="V272" i="3" s="1"/>
  <c r="U272" i="3"/>
  <c r="M272" i="3" l="1"/>
  <c r="L272" i="3"/>
  <c r="N272" i="3"/>
  <c r="Y272" i="3"/>
  <c r="J272" i="3"/>
  <c r="AB272" i="3"/>
  <c r="AA272" i="3"/>
  <c r="W272" i="3"/>
  <c r="Z272" i="3"/>
  <c r="X272" i="3"/>
  <c r="O272" i="3"/>
  <c r="AC272" i="3" l="1"/>
  <c r="V273" i="3" s="1"/>
  <c r="U273" i="3"/>
  <c r="P272" i="3"/>
  <c r="I273" i="3" s="1"/>
  <c r="M273" i="3" s="1"/>
  <c r="AA273" i="3" l="1"/>
  <c r="Z273" i="3"/>
  <c r="X273" i="3"/>
  <c r="W273" i="3"/>
  <c r="O273" i="3"/>
  <c r="AB273" i="3"/>
  <c r="K273" i="3"/>
  <c r="J273" i="3"/>
  <c r="N273" i="3"/>
  <c r="L273" i="3"/>
  <c r="Y273" i="3"/>
  <c r="AC273" i="3" l="1"/>
  <c r="V274" i="3" s="1"/>
  <c r="P273" i="3"/>
  <c r="I274" i="3" s="1"/>
  <c r="J274" i="3" s="1"/>
  <c r="U274" i="3"/>
  <c r="Y274" i="3" l="1"/>
  <c r="M274" i="3"/>
  <c r="N274" i="3"/>
  <c r="L274" i="3"/>
  <c r="K274" i="3"/>
  <c r="AA274" i="3"/>
  <c r="O274" i="3"/>
  <c r="AB274" i="3"/>
  <c r="Z274" i="3"/>
  <c r="W274" i="3"/>
  <c r="X274" i="3"/>
  <c r="AC274" i="3" l="1"/>
  <c r="V275" i="3" s="1"/>
  <c r="U275" i="3"/>
  <c r="P274" i="3"/>
  <c r="I275" i="3" s="1"/>
  <c r="L275" i="3" s="1"/>
  <c r="Y275" i="3" l="1"/>
  <c r="N275" i="3"/>
  <c r="M275" i="3"/>
  <c r="AA275" i="3"/>
  <c r="W275" i="3"/>
  <c r="Z275" i="3"/>
  <c r="X275" i="3"/>
  <c r="K275" i="3"/>
  <c r="J275" i="3"/>
  <c r="O275" i="3"/>
  <c r="AB275" i="3"/>
  <c r="P275" i="3" l="1"/>
  <c r="I276" i="3" s="1"/>
  <c r="N276" i="3" s="1"/>
  <c r="AC275" i="3"/>
  <c r="V276" i="3" s="1"/>
  <c r="L276" i="3" l="1"/>
  <c r="M276" i="3"/>
  <c r="K276" i="3"/>
  <c r="J276" i="3"/>
  <c r="U276" i="3"/>
  <c r="O276" i="3" l="1"/>
  <c r="AB276" i="3"/>
  <c r="Y276" i="3"/>
  <c r="Z276" i="3"/>
  <c r="X276" i="3"/>
  <c r="W276" i="3"/>
  <c r="AA276" i="3"/>
  <c r="AC276" i="3" l="1"/>
  <c r="V277" i="3" s="1"/>
  <c r="U277" i="3"/>
  <c r="P276" i="3"/>
  <c r="I277" i="3" s="1"/>
  <c r="N277" i="3" s="1"/>
  <c r="AA277" i="3" l="1"/>
  <c r="L277" i="3"/>
  <c r="M277" i="3"/>
  <c r="X277" i="3"/>
  <c r="W277" i="3"/>
  <c r="Z277" i="3"/>
  <c r="Y277" i="3"/>
  <c r="K277" i="3"/>
  <c r="J277" i="3"/>
  <c r="O277" i="3"/>
  <c r="AB277" i="3"/>
  <c r="P277" i="3" l="1"/>
  <c r="I278" i="3" s="1"/>
  <c r="K278" i="3" s="1"/>
  <c r="AC277" i="3"/>
  <c r="V278" i="3" s="1"/>
  <c r="U278" i="3"/>
  <c r="M278" i="3" l="1"/>
  <c r="L278" i="3"/>
  <c r="N278" i="3"/>
  <c r="J278" i="3"/>
  <c r="AB278" i="3"/>
  <c r="Z278" i="3"/>
  <c r="W278" i="3"/>
  <c r="X278" i="3"/>
  <c r="Y278" i="3"/>
  <c r="AA278" i="3"/>
  <c r="O278" i="3"/>
  <c r="AC278" i="3" l="1"/>
  <c r="V279" i="3" s="1"/>
  <c r="U279" i="3"/>
  <c r="P278" i="3"/>
  <c r="I279" i="3" s="1"/>
  <c r="M279" i="3" s="1"/>
  <c r="AB279" i="3" l="1"/>
  <c r="L279" i="3"/>
  <c r="O279" i="3"/>
  <c r="K279" i="3"/>
  <c r="J279" i="3"/>
  <c r="N279" i="3"/>
  <c r="Z279" i="3"/>
  <c r="W279" i="3"/>
  <c r="X279" i="3"/>
  <c r="AA279" i="3"/>
  <c r="Y279" i="3"/>
  <c r="P279" i="3" l="1"/>
  <c r="I280" i="3" s="1"/>
  <c r="N280" i="3" s="1"/>
  <c r="AC279" i="3"/>
  <c r="V280" i="3" s="1"/>
  <c r="U280" i="3"/>
  <c r="L280" i="3" l="1"/>
  <c r="M280" i="3"/>
  <c r="K280" i="3"/>
  <c r="J280" i="3"/>
  <c r="O280" i="3"/>
  <c r="AB280" i="3"/>
  <c r="X280" i="3"/>
  <c r="Z280" i="3"/>
  <c r="W280" i="3"/>
  <c r="Y280" i="3"/>
  <c r="AA280" i="3"/>
  <c r="AC280" i="3" l="1"/>
  <c r="V281" i="3" s="1"/>
  <c r="U281" i="3"/>
  <c r="P280" i="3"/>
  <c r="I281" i="3" s="1"/>
  <c r="L281" i="3" s="1"/>
  <c r="Y281" i="3" l="1"/>
  <c r="N281" i="3"/>
  <c r="K281" i="3"/>
  <c r="J281" i="3"/>
  <c r="O281" i="3"/>
  <c r="AB281" i="3"/>
  <c r="M281" i="3"/>
  <c r="W281" i="3"/>
  <c r="X281" i="3"/>
  <c r="Z281" i="3"/>
  <c r="AA281" i="3"/>
  <c r="AC281" i="3" l="1"/>
  <c r="V282" i="3" s="1"/>
  <c r="U282" i="3"/>
  <c r="P281" i="3"/>
  <c r="I282" i="3" s="1"/>
  <c r="M282" i="3" s="1"/>
  <c r="L282" i="3" l="1"/>
  <c r="O282" i="3"/>
  <c r="AB282" i="3"/>
  <c r="J282" i="3"/>
  <c r="K282" i="3"/>
  <c r="W282" i="3"/>
  <c r="Z282" i="3"/>
  <c r="X282" i="3"/>
  <c r="AA282" i="3"/>
  <c r="Y282" i="3"/>
  <c r="N282" i="3"/>
  <c r="P282" i="3" l="1"/>
  <c r="I283" i="3" s="1"/>
  <c r="N283" i="3" s="1"/>
  <c r="AC282" i="3"/>
  <c r="V283" i="3" s="1"/>
  <c r="U283" i="3"/>
  <c r="M283" i="3" l="1"/>
  <c r="L283" i="3"/>
  <c r="K283" i="3"/>
  <c r="J283" i="3"/>
  <c r="O283" i="3"/>
  <c r="AB283" i="3"/>
  <c r="W283" i="3"/>
  <c r="Z283" i="3"/>
  <c r="X283" i="3"/>
  <c r="AA283" i="3"/>
  <c r="Y283" i="3"/>
  <c r="AC283" i="3" l="1"/>
  <c r="V284" i="3" s="1"/>
  <c r="U284" i="3"/>
  <c r="P283" i="3"/>
  <c r="I284" i="3" s="1"/>
  <c r="N284" i="3" s="1"/>
  <c r="AA284" i="3" l="1"/>
  <c r="L284" i="3"/>
  <c r="M284" i="3"/>
  <c r="J284" i="3"/>
  <c r="K284" i="3"/>
  <c r="W284" i="3"/>
  <c r="X284" i="3"/>
  <c r="Z284" i="3"/>
  <c r="Y284" i="3"/>
  <c r="O284" i="3"/>
  <c r="AB284" i="3"/>
  <c r="AC284" i="3" l="1"/>
  <c r="V285" i="3" s="1"/>
  <c r="U285" i="3"/>
  <c r="P284" i="3"/>
  <c r="I285" i="3" s="1"/>
  <c r="L285" i="3" s="1"/>
  <c r="Y285" i="3" l="1"/>
  <c r="AA285" i="3"/>
  <c r="N285" i="3"/>
  <c r="O285" i="3"/>
  <c r="AB285" i="3"/>
  <c r="Z285" i="3"/>
  <c r="W285" i="3"/>
  <c r="X285" i="3"/>
  <c r="J285" i="3"/>
  <c r="K285" i="3"/>
  <c r="M285" i="3"/>
  <c r="AC285" i="3" l="1"/>
  <c r="V286" i="3" s="1"/>
  <c r="P285" i="3"/>
  <c r="I286" i="3" s="1"/>
  <c r="K286" i="3" s="1"/>
  <c r="U286" i="3"/>
  <c r="AA286" i="3" l="1"/>
  <c r="L286" i="3"/>
  <c r="N286" i="3"/>
  <c r="M286" i="3"/>
  <c r="J286" i="3"/>
  <c r="O286" i="3"/>
  <c r="AB286" i="3"/>
  <c r="X286" i="3"/>
  <c r="W286" i="3"/>
  <c r="Z286" i="3"/>
  <c r="Y286" i="3"/>
  <c r="AC286" i="3" l="1"/>
  <c r="V287" i="3" s="1"/>
  <c r="U287" i="3"/>
  <c r="P286" i="3"/>
  <c r="I287" i="3" s="1"/>
  <c r="L287" i="3" s="1"/>
  <c r="AA287" i="3" l="1"/>
  <c r="Y287" i="3"/>
  <c r="N287" i="3"/>
  <c r="K287" i="3"/>
  <c r="J287" i="3"/>
  <c r="M287" i="3"/>
  <c r="O287" i="3"/>
  <c r="AB287" i="3"/>
  <c r="W287" i="3"/>
  <c r="X287" i="3"/>
  <c r="Z287" i="3"/>
  <c r="P287" i="3" l="1"/>
  <c r="I288" i="3" s="1"/>
  <c r="J288" i="3" s="1"/>
  <c r="AC287" i="3"/>
  <c r="V288" i="3" s="1"/>
  <c r="U288" i="3"/>
  <c r="M288" i="3" l="1"/>
  <c r="L288" i="3"/>
  <c r="N288" i="3"/>
  <c r="K288" i="3"/>
  <c r="X288" i="3"/>
  <c r="W288" i="3"/>
  <c r="Z288" i="3"/>
  <c r="AA288" i="3"/>
  <c r="O288" i="3"/>
  <c r="AB288" i="3"/>
  <c r="Y288" i="3"/>
  <c r="AC288" i="3" l="1"/>
  <c r="V289" i="3" s="1"/>
  <c r="U289" i="3"/>
  <c r="P288" i="3"/>
  <c r="I289" i="3" s="1"/>
  <c r="AA289" i="3" l="1"/>
  <c r="Y289" i="3"/>
  <c r="O289" i="3"/>
  <c r="AB289" i="3"/>
  <c r="N289" i="3"/>
  <c r="J289" i="3"/>
  <c r="K289" i="3"/>
  <c r="M289" i="3"/>
  <c r="L289" i="3"/>
  <c r="Z289" i="3"/>
  <c r="X289" i="3"/>
  <c r="W289" i="3"/>
  <c r="P289" i="3" l="1"/>
  <c r="I290" i="3" s="1"/>
  <c r="L290" i="3" s="1"/>
  <c r="AC289" i="3"/>
  <c r="V290" i="3" s="1"/>
  <c r="U290" i="3"/>
  <c r="M290" i="3" l="1"/>
  <c r="K290" i="3"/>
  <c r="N290" i="3"/>
  <c r="J290" i="3"/>
  <c r="W290" i="3"/>
  <c r="AA290" i="3"/>
  <c r="Z290" i="3"/>
  <c r="X290" i="3"/>
  <c r="O290" i="3"/>
  <c r="AB290" i="3"/>
  <c r="Y290" i="3"/>
  <c r="AC290" i="3" l="1"/>
  <c r="V291" i="3" s="1"/>
  <c r="U291" i="3"/>
  <c r="P290" i="3"/>
  <c r="I291" i="3" s="1"/>
  <c r="Y291" i="3" l="1"/>
  <c r="AA291" i="3"/>
  <c r="J291" i="3"/>
  <c r="K291" i="3"/>
  <c r="M291" i="3"/>
  <c r="N291" i="3"/>
  <c r="O291" i="3"/>
  <c r="AB291" i="3"/>
  <c r="L291" i="3"/>
  <c r="X291" i="3"/>
  <c r="W291" i="3"/>
  <c r="Z291" i="3"/>
  <c r="P291" i="3" l="1"/>
  <c r="I292" i="3" s="1"/>
  <c r="M292" i="3" s="1"/>
  <c r="AC291" i="3"/>
  <c r="V292" i="3" s="1"/>
  <c r="N292" i="3" l="1"/>
  <c r="L292" i="3"/>
  <c r="J292" i="3"/>
  <c r="K292" i="3"/>
  <c r="U292" i="3"/>
  <c r="O292" i="3" l="1"/>
  <c r="AB292" i="3"/>
  <c r="Z292" i="3"/>
  <c r="X292" i="3"/>
  <c r="W292" i="3"/>
  <c r="AA292" i="3"/>
  <c r="Y292" i="3"/>
  <c r="AC292" i="3" l="1"/>
  <c r="V293" i="3" s="1"/>
  <c r="U293" i="3"/>
  <c r="P292" i="3"/>
  <c r="I293" i="3" s="1"/>
  <c r="Y293" i="3" l="1"/>
  <c r="AA293" i="3"/>
  <c r="N293" i="3"/>
  <c r="K293" i="3"/>
  <c r="J293" i="3"/>
  <c r="L293" i="3"/>
  <c r="M293" i="3"/>
  <c r="X293" i="3"/>
  <c r="W293" i="3"/>
  <c r="Z293" i="3"/>
  <c r="O293" i="3"/>
  <c r="AB293" i="3"/>
  <c r="AC293" i="3" l="1"/>
  <c r="V294" i="3" s="1"/>
  <c r="P293" i="3"/>
  <c r="I294" i="3" s="1"/>
  <c r="L294" i="3" s="1"/>
  <c r="K294" i="3" l="1"/>
  <c r="J294" i="3"/>
  <c r="N294" i="3"/>
  <c r="U294" i="3"/>
  <c r="M294" i="3"/>
  <c r="O294" i="3" l="1"/>
  <c r="AB294" i="3"/>
  <c r="X294" i="3"/>
  <c r="W294" i="3"/>
  <c r="Z294" i="3"/>
  <c r="Y294" i="3"/>
  <c r="AA294" i="3"/>
  <c r="AC294" i="3" l="1"/>
  <c r="V295" i="3" s="1"/>
  <c r="U295" i="3"/>
  <c r="P294" i="3"/>
  <c r="I295" i="3" s="1"/>
  <c r="Y295" i="3" l="1"/>
  <c r="AA295" i="3"/>
  <c r="J295" i="3"/>
  <c r="K295" i="3"/>
  <c r="L295" i="3"/>
  <c r="N295" i="3"/>
  <c r="M295" i="3"/>
  <c r="W295" i="3"/>
  <c r="X295" i="3"/>
  <c r="Z295" i="3"/>
  <c r="O295" i="3"/>
  <c r="AB295" i="3"/>
  <c r="AC295" i="3" l="1"/>
  <c r="V296" i="3" s="1"/>
  <c r="P295" i="3"/>
  <c r="I296" i="3" s="1"/>
  <c r="K296" i="3" s="1"/>
  <c r="U296" i="3"/>
  <c r="M296" i="3" l="1"/>
  <c r="L296" i="3"/>
  <c r="N296" i="3"/>
  <c r="J296" i="3"/>
  <c r="O296" i="3"/>
  <c r="AB296" i="3"/>
  <c r="Z296" i="3"/>
  <c r="X296" i="3"/>
  <c r="W296" i="3"/>
  <c r="AA296" i="3"/>
  <c r="Y296" i="3"/>
  <c r="AC296" i="3" l="1"/>
  <c r="V297" i="3" s="1"/>
  <c r="U297" i="3"/>
  <c r="P296" i="3"/>
  <c r="I297" i="3" s="1"/>
  <c r="M297" i="3" s="1"/>
  <c r="Y297" i="3" l="1"/>
  <c r="AA297" i="3"/>
  <c r="K297" i="3"/>
  <c r="J297" i="3"/>
  <c r="L297" i="3"/>
  <c r="N297" i="3"/>
  <c r="W297" i="3"/>
  <c r="Z297" i="3"/>
  <c r="X297" i="3"/>
  <c r="O297" i="3"/>
  <c r="AB297" i="3"/>
  <c r="P297" i="3" l="1"/>
  <c r="I298" i="3" s="1"/>
  <c r="N298" i="3" s="1"/>
  <c r="AC297" i="3"/>
  <c r="V298" i="3" s="1"/>
  <c r="L298" i="3" l="1"/>
  <c r="M298" i="3"/>
  <c r="K298" i="3"/>
  <c r="J298" i="3"/>
  <c r="U298" i="3"/>
  <c r="AA298" i="3" l="1"/>
  <c r="W298" i="3"/>
  <c r="Z298" i="3"/>
  <c r="X298" i="3"/>
  <c r="Y298" i="3"/>
  <c r="O298" i="3"/>
  <c r="AB298" i="3"/>
  <c r="P298" i="3" l="1"/>
  <c r="I299" i="3" s="1"/>
  <c r="AC298" i="3"/>
  <c r="V299" i="3" s="1"/>
  <c r="J299" i="3" l="1"/>
  <c r="K299" i="3"/>
  <c r="N299" i="3"/>
  <c r="U299" i="3"/>
  <c r="M299" i="3"/>
  <c r="L299" i="3"/>
  <c r="Z299" i="3" l="1"/>
  <c r="X299" i="3"/>
  <c r="W299" i="3"/>
  <c r="Y299" i="3"/>
  <c r="AA299" i="3"/>
  <c r="O299" i="3"/>
  <c r="AB299" i="3"/>
  <c r="AC299" i="3" l="1"/>
  <c r="V300" i="3" s="1"/>
  <c r="U300" i="3"/>
  <c r="P299" i="3"/>
  <c r="I300" i="3" s="1"/>
  <c r="L300" i="3" s="1"/>
  <c r="M300" i="3" l="1"/>
  <c r="N300" i="3"/>
  <c r="J300" i="3"/>
  <c r="K300" i="3"/>
  <c r="W300" i="3"/>
  <c r="X300" i="3"/>
  <c r="Z300" i="3"/>
  <c r="AA300" i="3"/>
  <c r="Y300" i="3"/>
  <c r="O300" i="3"/>
  <c r="AB300" i="3"/>
  <c r="P300" i="3" l="1"/>
  <c r="I301" i="3" s="1"/>
  <c r="M301" i="3" s="1"/>
  <c r="AC300" i="3"/>
  <c r="V301" i="3" s="1"/>
  <c r="U301" i="3"/>
  <c r="N301" i="3" l="1"/>
  <c r="L301" i="3"/>
  <c r="J301" i="3"/>
  <c r="K301" i="3"/>
  <c r="O301" i="3"/>
  <c r="AB301" i="3"/>
  <c r="X301" i="3"/>
  <c r="W301" i="3"/>
  <c r="Z301" i="3"/>
  <c r="Y301" i="3"/>
  <c r="AA301" i="3"/>
  <c r="AC301" i="3" l="1"/>
  <c r="V302" i="3" s="1"/>
  <c r="U302" i="3"/>
  <c r="P301" i="3"/>
  <c r="I302" i="3" s="1"/>
  <c r="M302" i="3" s="1"/>
  <c r="N302" i="3" l="1"/>
  <c r="J302" i="3"/>
  <c r="K302" i="3"/>
  <c r="L302" i="3"/>
  <c r="X302" i="3"/>
  <c r="W302" i="3"/>
  <c r="Z302" i="3"/>
  <c r="Y302" i="3"/>
  <c r="AA302" i="3"/>
  <c r="O302" i="3"/>
  <c r="AB302" i="3"/>
  <c r="AC302" i="3" l="1"/>
  <c r="V303" i="3" s="1"/>
  <c r="P302" i="3"/>
  <c r="I303" i="3" s="1"/>
  <c r="M303" i="3" s="1"/>
  <c r="U303" i="3"/>
  <c r="Y303" i="3" l="1"/>
  <c r="N303" i="3"/>
  <c r="J303" i="3"/>
  <c r="K303" i="3"/>
  <c r="L303" i="3"/>
  <c r="O303" i="3"/>
  <c r="AB303" i="3"/>
  <c r="AA303" i="3"/>
  <c r="X303" i="3"/>
  <c r="Z303" i="3"/>
  <c r="W303" i="3"/>
  <c r="AC303" i="3" l="1"/>
  <c r="V304" i="3" s="1"/>
  <c r="U304" i="3"/>
  <c r="P303" i="3"/>
  <c r="I304" i="3" s="1"/>
  <c r="AA304" i="3" l="1"/>
  <c r="Y304" i="3"/>
  <c r="L304" i="3"/>
  <c r="K304" i="3"/>
  <c r="J304" i="3"/>
  <c r="O304" i="3"/>
  <c r="AB304" i="3"/>
  <c r="M304" i="3"/>
  <c r="N304" i="3"/>
  <c r="X304" i="3"/>
  <c r="Z304" i="3"/>
  <c r="W304" i="3"/>
  <c r="AC304" i="3" l="1"/>
  <c r="V305" i="3" s="1"/>
  <c r="P304" i="3"/>
  <c r="I305" i="3" s="1"/>
  <c r="K305" i="3" s="1"/>
  <c r="U305" i="3"/>
  <c r="AB305" i="3" l="1"/>
  <c r="M305" i="3"/>
  <c r="N305" i="3"/>
  <c r="L305" i="3"/>
  <c r="J305" i="3"/>
  <c r="Z305" i="3"/>
  <c r="W305" i="3"/>
  <c r="X305" i="3"/>
  <c r="Y305" i="3"/>
  <c r="AA305" i="3"/>
  <c r="O305" i="3"/>
  <c r="AC305" i="3" l="1"/>
  <c r="V306" i="3" s="1"/>
  <c r="U306" i="3"/>
  <c r="P305" i="3"/>
  <c r="I306" i="3" s="1"/>
  <c r="N306" i="3" l="1"/>
  <c r="K306" i="3"/>
  <c r="J306" i="3"/>
  <c r="L306" i="3"/>
  <c r="M306" i="3"/>
  <c r="AA306" i="3"/>
  <c r="W306" i="3"/>
  <c r="Z306" i="3"/>
  <c r="X306" i="3"/>
  <c r="Y306" i="3"/>
  <c r="O306" i="3"/>
  <c r="AB306" i="3"/>
  <c r="AC306" i="3" l="1"/>
  <c r="V307" i="3" s="1"/>
  <c r="P306" i="3"/>
  <c r="I307" i="3" s="1"/>
  <c r="M307" i="3" s="1"/>
  <c r="U307" i="3"/>
  <c r="N307" i="3" l="1"/>
  <c r="L307" i="3"/>
  <c r="K307" i="3"/>
  <c r="J307" i="3"/>
  <c r="O307" i="3"/>
  <c r="AB307" i="3"/>
  <c r="W307" i="3"/>
  <c r="X307" i="3"/>
  <c r="Z307" i="3"/>
  <c r="Y307" i="3"/>
  <c r="AA307" i="3"/>
  <c r="AC307" i="3" l="1"/>
  <c r="V308" i="3" s="1"/>
  <c r="U308" i="3"/>
  <c r="P307" i="3"/>
  <c r="I308" i="3" s="1"/>
  <c r="N308" i="3" l="1"/>
  <c r="J308" i="3"/>
  <c r="K308" i="3"/>
  <c r="O308" i="3"/>
  <c r="AB308" i="3"/>
  <c r="L308" i="3"/>
  <c r="M308" i="3"/>
  <c r="Y308" i="3"/>
  <c r="X308" i="3"/>
  <c r="W308" i="3"/>
  <c r="Z308" i="3"/>
  <c r="AA308" i="3"/>
  <c r="AC308" i="3" l="1"/>
  <c r="V309" i="3" s="1"/>
  <c r="U309" i="3"/>
  <c r="P308" i="3"/>
  <c r="I309" i="3" s="1"/>
  <c r="M309" i="3" s="1"/>
  <c r="Y309" i="3" l="1"/>
  <c r="AB309" i="3"/>
  <c r="O309" i="3"/>
  <c r="J309" i="3"/>
  <c r="K309" i="3"/>
  <c r="N309" i="3"/>
  <c r="L309" i="3"/>
  <c r="AA309" i="3"/>
  <c r="X309" i="3"/>
  <c r="W309" i="3"/>
  <c r="Z309" i="3"/>
  <c r="P309" i="3" l="1"/>
  <c r="I310" i="3" s="1"/>
  <c r="J310" i="3" s="1"/>
  <c r="AC309" i="3"/>
  <c r="V310" i="3" s="1"/>
  <c r="M310" i="3" l="1"/>
  <c r="N310" i="3"/>
  <c r="L310" i="3"/>
  <c r="U310" i="3"/>
  <c r="W310" i="3"/>
  <c r="K310" i="3"/>
  <c r="AA310" i="3" l="1"/>
  <c r="Y310" i="3"/>
  <c r="Z310" i="3"/>
  <c r="X310" i="3"/>
  <c r="O310" i="3"/>
  <c r="P310" i="3" s="1"/>
  <c r="I311" i="3" s="1"/>
  <c r="L311" i="3" s="1"/>
  <c r="AB310" i="3"/>
  <c r="U311" i="3"/>
  <c r="AC310" i="3" l="1"/>
  <c r="V311" i="3" s="1"/>
  <c r="W311" i="3" s="1"/>
  <c r="N311" i="3"/>
  <c r="K311" i="3"/>
  <c r="J311" i="3"/>
  <c r="M311" i="3"/>
  <c r="O311" i="3"/>
  <c r="Z311" i="3" l="1"/>
  <c r="AA311" i="3"/>
  <c r="Y311" i="3"/>
  <c r="X311" i="3"/>
  <c r="AB311" i="3"/>
  <c r="P311" i="3"/>
  <c r="I312" i="3" s="1"/>
  <c r="M312" i="3" s="1"/>
  <c r="AC311" i="3" l="1"/>
  <c r="V312" i="3" s="1"/>
  <c r="L312" i="3"/>
  <c r="N312" i="3"/>
  <c r="J312" i="3"/>
  <c r="K312" i="3"/>
  <c r="U312" i="3"/>
  <c r="Z312" i="3" l="1"/>
  <c r="X312" i="3"/>
  <c r="AA312" i="3"/>
  <c r="Y312" i="3"/>
  <c r="W312" i="3"/>
  <c r="O312" i="3"/>
  <c r="AB312" i="3"/>
  <c r="AC312" i="3" l="1"/>
  <c r="V313" i="3" s="1"/>
  <c r="P312" i="3"/>
  <c r="I313" i="3" s="1"/>
  <c r="J313" i="3" l="1"/>
  <c r="K313" i="3"/>
  <c r="N313" i="3"/>
  <c r="M313" i="3"/>
  <c r="L313" i="3"/>
  <c r="U313" i="3"/>
  <c r="X313" i="3" l="1"/>
  <c r="Y313" i="3"/>
  <c r="W313" i="3"/>
  <c r="AA313" i="3"/>
  <c r="Z313" i="3"/>
  <c r="O313" i="3"/>
  <c r="AB313" i="3"/>
  <c r="AC313" i="3" l="1"/>
  <c r="V314" i="3" s="1"/>
  <c r="P313" i="3"/>
  <c r="I314" i="3" s="1"/>
  <c r="L314" i="3" l="1"/>
  <c r="K314" i="3"/>
  <c r="J314" i="3"/>
  <c r="N314" i="3"/>
  <c r="M314" i="3"/>
  <c r="U314" i="3"/>
  <c r="O314" i="3" l="1"/>
  <c r="AB314" i="3"/>
  <c r="X314" i="3"/>
  <c r="AA314" i="3"/>
  <c r="Y314" i="3"/>
  <c r="W314" i="3"/>
  <c r="Z314" i="3"/>
  <c r="AC314" i="3" l="1"/>
  <c r="V315" i="3" s="1"/>
  <c r="U315" i="3"/>
  <c r="P314" i="3"/>
  <c r="I315" i="3" s="1"/>
  <c r="Y315" i="3" l="1"/>
  <c r="AA315" i="3"/>
  <c r="N315" i="3"/>
  <c r="K315" i="3"/>
  <c r="J315" i="3"/>
  <c r="L315" i="3"/>
  <c r="M315" i="3"/>
  <c r="X315" i="3"/>
  <c r="Z315" i="3"/>
  <c r="W315" i="3"/>
  <c r="O315" i="3"/>
  <c r="AB315" i="3"/>
  <c r="P315" i="3" l="1"/>
  <c r="I316" i="3" s="1"/>
  <c r="K316" i="3" s="1"/>
  <c r="AC315" i="3"/>
  <c r="V316" i="3" s="1"/>
  <c r="N316" i="3" l="1"/>
  <c r="L316" i="3"/>
  <c r="M316" i="3"/>
  <c r="J316" i="3"/>
  <c r="U316" i="3"/>
  <c r="Y316" i="3" l="1"/>
  <c r="W316" i="3"/>
  <c r="X316" i="3"/>
  <c r="Z316" i="3"/>
  <c r="AA316" i="3"/>
  <c r="O316" i="3"/>
  <c r="AB316" i="3"/>
  <c r="AC316" i="3" l="1"/>
  <c r="V317" i="3" s="1"/>
  <c r="U317" i="3"/>
  <c r="P316" i="3"/>
  <c r="I317" i="3" s="1"/>
  <c r="L317" i="3" s="1"/>
  <c r="Y317" i="3" l="1"/>
  <c r="N317" i="3"/>
  <c r="M317" i="3"/>
  <c r="J317" i="3"/>
  <c r="K317" i="3"/>
  <c r="AA317" i="3"/>
  <c r="X317" i="3"/>
  <c r="W317" i="3"/>
  <c r="Z317" i="3"/>
  <c r="O317" i="3"/>
  <c r="AB317" i="3"/>
  <c r="AC317" i="3" l="1"/>
  <c r="V318" i="3" s="1"/>
  <c r="U318" i="3"/>
  <c r="P317" i="3"/>
  <c r="I318" i="3" s="1"/>
  <c r="AA318" i="3" l="1"/>
  <c r="K318" i="3"/>
  <c r="J318" i="3"/>
  <c r="L318" i="3"/>
  <c r="Y318" i="3"/>
  <c r="Z318" i="3"/>
  <c r="W318" i="3"/>
  <c r="X318" i="3"/>
  <c r="O318" i="3"/>
  <c r="AB318" i="3"/>
  <c r="M318" i="3"/>
  <c r="N318" i="3"/>
  <c r="AC318" i="3" l="1"/>
  <c r="V319" i="3" s="1"/>
  <c r="P318" i="3"/>
  <c r="I319" i="3" s="1"/>
  <c r="N319" i="3" s="1"/>
  <c r="U319" i="3"/>
  <c r="AA319" i="3" l="1"/>
  <c r="M319" i="3"/>
  <c r="J319" i="3"/>
  <c r="Y319" i="3"/>
  <c r="K319" i="3"/>
  <c r="L319" i="3"/>
  <c r="O319" i="3"/>
  <c r="AB319" i="3"/>
  <c r="X319" i="3"/>
  <c r="Z319" i="3"/>
  <c r="W319" i="3"/>
  <c r="AC319" i="3" l="1"/>
  <c r="V320" i="3" s="1"/>
  <c r="U320" i="3"/>
  <c r="P319" i="3"/>
  <c r="I320" i="3" s="1"/>
  <c r="K320" i="3" l="1"/>
  <c r="J320" i="3"/>
  <c r="M320" i="3"/>
  <c r="W320" i="3"/>
  <c r="Z320" i="3"/>
  <c r="X320" i="3"/>
  <c r="Y320" i="3"/>
  <c r="O320" i="3"/>
  <c r="AB320" i="3"/>
  <c r="L320" i="3"/>
  <c r="N320" i="3"/>
  <c r="AA320" i="3"/>
  <c r="AC320" i="3" l="1"/>
  <c r="V321" i="3" s="1"/>
  <c r="P320" i="3"/>
  <c r="I321" i="3" s="1"/>
  <c r="M321" i="3" s="1"/>
  <c r="U321" i="3"/>
  <c r="AA321" i="3" l="1"/>
  <c r="J321" i="3"/>
  <c r="L321" i="3"/>
  <c r="K321" i="3"/>
  <c r="N321" i="3"/>
  <c r="Y321" i="3"/>
  <c r="X321" i="3"/>
  <c r="Z321" i="3"/>
  <c r="W321" i="3"/>
  <c r="O321" i="3"/>
  <c r="AB321" i="3"/>
  <c r="AC321" i="3" l="1"/>
  <c r="V322" i="3" s="1"/>
  <c r="P321" i="3"/>
  <c r="I322" i="3" s="1"/>
  <c r="N322" i="3" l="1"/>
  <c r="K322" i="3"/>
  <c r="J322" i="3"/>
  <c r="L322" i="3"/>
  <c r="M322" i="3"/>
  <c r="U322" i="3"/>
  <c r="O322" i="3" l="1"/>
  <c r="AB322" i="3"/>
  <c r="AA322" i="3"/>
  <c r="Z322" i="3"/>
  <c r="Y322" i="3"/>
  <c r="W322" i="3"/>
  <c r="X322" i="3"/>
  <c r="AC322" i="3" l="1"/>
  <c r="V323" i="3" s="1"/>
  <c r="P322" i="3"/>
  <c r="I323" i="3" s="1"/>
  <c r="K323" i="3" l="1"/>
  <c r="J323" i="3"/>
  <c r="L323" i="3"/>
  <c r="U323" i="3"/>
  <c r="N323" i="3"/>
  <c r="M323" i="3"/>
  <c r="AB323" i="3" l="1"/>
  <c r="AA323" i="3"/>
  <c r="W323" i="3"/>
  <c r="X323" i="3"/>
  <c r="Z323" i="3"/>
  <c r="Y323" i="3"/>
  <c r="O323" i="3"/>
  <c r="AC323" i="3" l="1"/>
  <c r="V324" i="3" s="1"/>
  <c r="U324" i="3"/>
  <c r="P323" i="3"/>
  <c r="I324" i="3" s="1"/>
  <c r="L324" i="3" s="1"/>
  <c r="N324" i="3" l="1"/>
  <c r="O324" i="3"/>
  <c r="AB324" i="3"/>
  <c r="M324" i="3"/>
  <c r="J324" i="3"/>
  <c r="K324" i="3"/>
  <c r="AA324" i="3"/>
  <c r="W324" i="3"/>
  <c r="X324" i="3"/>
  <c r="Z324" i="3"/>
  <c r="Y324" i="3"/>
  <c r="P324" i="3" l="1"/>
  <c r="I325" i="3" s="1"/>
  <c r="L325" i="3" s="1"/>
  <c r="AC324" i="3"/>
  <c r="V325" i="3" s="1"/>
  <c r="N325" i="3" l="1"/>
  <c r="M325" i="3"/>
  <c r="J325" i="3"/>
  <c r="K325" i="3"/>
  <c r="U325" i="3"/>
  <c r="O325" i="3" l="1"/>
  <c r="AB325" i="3"/>
  <c r="Z325" i="3"/>
  <c r="X325" i="3"/>
  <c r="AA325" i="3"/>
  <c r="W325" i="3"/>
  <c r="Y325" i="3"/>
  <c r="AC325" i="3" l="1"/>
  <c r="V326" i="3" s="1"/>
  <c r="U326" i="3"/>
  <c r="P325" i="3"/>
  <c r="I326" i="3" s="1"/>
  <c r="M326" i="3" s="1"/>
  <c r="AA326" i="3" l="1"/>
  <c r="L326" i="3"/>
  <c r="N326" i="3"/>
  <c r="J326" i="3"/>
  <c r="K326" i="3"/>
  <c r="AB326" i="3"/>
  <c r="Y326" i="3"/>
  <c r="Z326" i="3"/>
  <c r="W326" i="3"/>
  <c r="X326" i="3"/>
  <c r="O326" i="3"/>
  <c r="P326" i="3" l="1"/>
  <c r="I327" i="3" s="1"/>
  <c r="L327" i="3" s="1"/>
  <c r="AC326" i="3"/>
  <c r="V327" i="3" s="1"/>
  <c r="M327" i="3" l="1"/>
  <c r="N327" i="3"/>
  <c r="J327" i="3"/>
  <c r="K327" i="3"/>
  <c r="U327" i="3"/>
  <c r="W327" i="3" l="1"/>
  <c r="X327" i="3"/>
  <c r="Z327" i="3"/>
  <c r="Y327" i="3"/>
  <c r="AA327" i="3"/>
  <c r="O327" i="3"/>
  <c r="AB327" i="3"/>
  <c r="AC327" i="3" l="1"/>
  <c r="V328" i="3" s="1"/>
  <c r="U328" i="3"/>
  <c r="P327" i="3"/>
  <c r="I328" i="3" s="1"/>
  <c r="N328" i="3" s="1"/>
  <c r="AA328" i="3" l="1"/>
  <c r="M328" i="3"/>
  <c r="L328" i="3"/>
  <c r="J328" i="3"/>
  <c r="K328" i="3"/>
  <c r="Y328" i="3"/>
  <c r="W328" i="3"/>
  <c r="X328" i="3"/>
  <c r="Z328" i="3"/>
  <c r="O328" i="3"/>
  <c r="AB328" i="3"/>
  <c r="AC328" i="3" l="1"/>
  <c r="V329" i="3" s="1"/>
  <c r="U329" i="3"/>
  <c r="P328" i="3"/>
  <c r="I329" i="3" s="1"/>
  <c r="N329" i="3" s="1"/>
  <c r="AA329" i="3" l="1"/>
  <c r="Y329" i="3"/>
  <c r="AB329" i="3"/>
  <c r="M329" i="3"/>
  <c r="O329" i="3"/>
  <c r="J329" i="3"/>
  <c r="K329" i="3"/>
  <c r="Z329" i="3"/>
  <c r="X329" i="3"/>
  <c r="W329" i="3"/>
  <c r="L329" i="3"/>
  <c r="AC329" i="3" l="1"/>
  <c r="V330" i="3" s="1"/>
  <c r="P329" i="3"/>
  <c r="I330" i="3" s="1"/>
  <c r="L330" i="3" s="1"/>
  <c r="U330" i="3"/>
  <c r="N330" i="3" l="1"/>
  <c r="M330" i="3"/>
  <c r="K330" i="3"/>
  <c r="J330" i="3"/>
  <c r="W330" i="3"/>
  <c r="X330" i="3"/>
  <c r="Z330" i="3"/>
  <c r="Y330" i="3"/>
  <c r="AA330" i="3"/>
  <c r="O330" i="3"/>
  <c r="AB330" i="3"/>
  <c r="AC330" i="3" l="1"/>
  <c r="V331" i="3" s="1"/>
  <c r="U331" i="3"/>
  <c r="P330" i="3"/>
  <c r="I331" i="3" s="1"/>
  <c r="Y331" i="3" l="1"/>
  <c r="J331" i="3"/>
  <c r="K331" i="3"/>
  <c r="L331" i="3"/>
  <c r="O331" i="3"/>
  <c r="AB331" i="3"/>
  <c r="M331" i="3"/>
  <c r="N331" i="3"/>
  <c r="X331" i="3"/>
  <c r="Z331" i="3"/>
  <c r="AA331" i="3"/>
  <c r="W331" i="3"/>
  <c r="P331" i="3" l="1"/>
  <c r="I332" i="3" s="1"/>
  <c r="L332" i="3" s="1"/>
  <c r="AC331" i="3"/>
  <c r="V332" i="3" s="1"/>
  <c r="N332" i="3" l="1"/>
  <c r="J332" i="3"/>
  <c r="K332" i="3"/>
  <c r="M332" i="3"/>
  <c r="U332" i="3"/>
  <c r="X332" i="3" l="1"/>
  <c r="W332" i="3"/>
  <c r="Z332" i="3"/>
  <c r="AA332" i="3"/>
  <c r="Y332" i="3"/>
  <c r="O332" i="3"/>
  <c r="AB332" i="3"/>
  <c r="P332" i="3" l="1"/>
  <c r="I333" i="3" s="1"/>
  <c r="AC332" i="3"/>
  <c r="V333" i="3" s="1"/>
  <c r="U333" i="3" l="1"/>
  <c r="K333" i="3"/>
  <c r="J333" i="3"/>
  <c r="N333" i="3"/>
  <c r="M333" i="3"/>
  <c r="L333" i="3"/>
  <c r="X333" i="3" l="1"/>
  <c r="Z333" i="3"/>
  <c r="W333" i="3"/>
  <c r="AA333" i="3"/>
  <c r="Y333" i="3"/>
  <c r="O333" i="3"/>
  <c r="AB333" i="3"/>
  <c r="AC333" i="3" l="1"/>
  <c r="V334" i="3" s="1"/>
  <c r="U334" i="3"/>
  <c r="P333" i="3"/>
  <c r="I334" i="3" s="1"/>
  <c r="N334" i="3" s="1"/>
  <c r="AA334" i="3" l="1"/>
  <c r="Y334" i="3"/>
  <c r="M334" i="3"/>
  <c r="W334" i="3"/>
  <c r="Z334" i="3"/>
  <c r="X334" i="3"/>
  <c r="L334" i="3"/>
  <c r="K334" i="3"/>
  <c r="J334" i="3"/>
  <c r="O334" i="3"/>
  <c r="AB334" i="3"/>
  <c r="P334" i="3" l="1"/>
  <c r="I335" i="3" s="1"/>
  <c r="K335" i="3" s="1"/>
  <c r="AC334" i="3"/>
  <c r="V335" i="3" s="1"/>
  <c r="U335" i="3"/>
  <c r="N335" i="3" l="1"/>
  <c r="M335" i="3"/>
  <c r="L335" i="3"/>
  <c r="J335" i="3"/>
  <c r="X335" i="3"/>
  <c r="Z335" i="3"/>
  <c r="W335" i="3"/>
  <c r="AA335" i="3"/>
  <c r="Y335" i="3"/>
  <c r="O335" i="3"/>
  <c r="AB335" i="3"/>
  <c r="AC335" i="3" l="1"/>
  <c r="V336" i="3" s="1"/>
  <c r="U336" i="3"/>
  <c r="P335" i="3"/>
  <c r="I336" i="3" s="1"/>
  <c r="L336" i="3" s="1"/>
  <c r="K336" i="3" l="1"/>
  <c r="J336" i="3"/>
  <c r="M336" i="3"/>
  <c r="Z336" i="3"/>
  <c r="X336" i="3"/>
  <c r="AA336" i="3"/>
  <c r="W336" i="3"/>
  <c r="Y336" i="3"/>
  <c r="N336" i="3"/>
  <c r="O336" i="3"/>
  <c r="AB336" i="3"/>
  <c r="P336" i="3" l="1"/>
  <c r="I337" i="3" s="1"/>
  <c r="J337" i="3" s="1"/>
  <c r="AC336" i="3"/>
  <c r="V337" i="3" s="1"/>
  <c r="N337" i="3" l="1"/>
  <c r="M337" i="3"/>
  <c r="L337" i="3"/>
  <c r="K337" i="3"/>
  <c r="U337" i="3"/>
  <c r="Y337" i="3" l="1"/>
  <c r="X337" i="3"/>
  <c r="AA337" i="3"/>
  <c r="W337" i="3"/>
  <c r="Z337" i="3"/>
  <c r="O337" i="3"/>
  <c r="AB337" i="3"/>
  <c r="P337" i="3" l="1"/>
  <c r="I338" i="3" s="1"/>
  <c r="L338" i="3" s="1"/>
  <c r="AC337" i="3"/>
  <c r="V338" i="3" s="1"/>
  <c r="U338" i="3" l="1"/>
  <c r="N338" i="3"/>
  <c r="K338" i="3"/>
  <c r="J338" i="3"/>
  <c r="M338" i="3"/>
  <c r="O338" i="3" l="1"/>
  <c r="AB338" i="3"/>
  <c r="X338" i="3"/>
  <c r="Z338" i="3"/>
  <c r="W338" i="3"/>
  <c r="Y338" i="3"/>
  <c r="AA338" i="3"/>
  <c r="AC338" i="3" l="1"/>
  <c r="V339" i="3" s="1"/>
  <c r="U339" i="3"/>
  <c r="P338" i="3"/>
  <c r="I339" i="3" s="1"/>
  <c r="M339" i="3" s="1"/>
  <c r="Y339" i="3" l="1"/>
  <c r="L339" i="3"/>
  <c r="J339" i="3"/>
  <c r="K339" i="3"/>
  <c r="N339" i="3"/>
  <c r="X339" i="3"/>
  <c r="Z339" i="3"/>
  <c r="W339" i="3"/>
  <c r="AA339" i="3"/>
  <c r="O339" i="3"/>
  <c r="AB339" i="3"/>
  <c r="P339" i="3" l="1"/>
  <c r="I340" i="3" s="1"/>
  <c r="K340" i="3" s="1"/>
  <c r="AC339" i="3"/>
  <c r="V340" i="3" s="1"/>
  <c r="N340" i="3" l="1"/>
  <c r="L340" i="3"/>
  <c r="M340" i="3"/>
  <c r="J340" i="3"/>
  <c r="U340" i="3"/>
  <c r="O340" i="3" l="1"/>
  <c r="AB340" i="3"/>
  <c r="W340" i="3"/>
  <c r="X340" i="3"/>
  <c r="Z340" i="3"/>
  <c r="AA340" i="3"/>
  <c r="Y340" i="3"/>
  <c r="AC340" i="3" l="1"/>
  <c r="V341" i="3" s="1"/>
  <c r="U341" i="3"/>
  <c r="P340" i="3"/>
  <c r="I341" i="3" s="1"/>
  <c r="M341" i="3" s="1"/>
  <c r="Y341" i="3" l="1"/>
  <c r="AB341" i="3"/>
  <c r="O341" i="3"/>
  <c r="K341" i="3"/>
  <c r="J341" i="3"/>
  <c r="N341" i="3"/>
  <c r="AA341" i="3"/>
  <c r="Z341" i="3"/>
  <c r="W341" i="3"/>
  <c r="X341" i="3"/>
  <c r="L341" i="3"/>
  <c r="AC341" i="3" l="1"/>
  <c r="V342" i="3" s="1"/>
  <c r="P341" i="3"/>
  <c r="I342" i="3" s="1"/>
  <c r="J342" i="3" s="1"/>
  <c r="U342" i="3"/>
  <c r="N342" i="3" l="1"/>
  <c r="M342" i="3"/>
  <c r="L342" i="3"/>
  <c r="K342" i="3"/>
  <c r="Z342" i="3"/>
  <c r="W342" i="3"/>
  <c r="X342" i="3"/>
  <c r="Y342" i="3"/>
  <c r="O342" i="3"/>
  <c r="AB342" i="3"/>
  <c r="AA342" i="3"/>
  <c r="AC342" i="3" l="1"/>
  <c r="V343" i="3" s="1"/>
  <c r="P342" i="3"/>
  <c r="I343" i="3" s="1"/>
  <c r="L343" i="3" s="1"/>
  <c r="U343" i="3" l="1"/>
  <c r="J343" i="3"/>
  <c r="K343" i="3"/>
  <c r="M343" i="3"/>
  <c r="N343" i="3"/>
  <c r="X343" i="3" l="1"/>
  <c r="W343" i="3"/>
  <c r="Z343" i="3"/>
  <c r="Y343" i="3"/>
  <c r="AA343" i="3"/>
  <c r="O343" i="3"/>
  <c r="AB343" i="3"/>
  <c r="AC343" i="3" l="1"/>
  <c r="V344" i="3" s="1"/>
  <c r="U344" i="3"/>
  <c r="P343" i="3"/>
  <c r="I344" i="3" s="1"/>
  <c r="L344" i="3" s="1"/>
  <c r="AA344" i="3" l="1"/>
  <c r="O344" i="3"/>
  <c r="AB344" i="3"/>
  <c r="M344" i="3"/>
  <c r="J344" i="3"/>
  <c r="K344" i="3"/>
  <c r="N344" i="3"/>
  <c r="Z344" i="3"/>
  <c r="W344" i="3"/>
  <c r="X344" i="3"/>
  <c r="Y344" i="3"/>
  <c r="P344" i="3" l="1"/>
  <c r="I345" i="3" s="1"/>
  <c r="M345" i="3" s="1"/>
  <c r="AC344" i="3"/>
  <c r="V345" i="3" s="1"/>
  <c r="U345" i="3"/>
  <c r="J345" i="3" l="1"/>
  <c r="L345" i="3"/>
  <c r="N345" i="3"/>
  <c r="K345" i="3"/>
  <c r="O345" i="3"/>
  <c r="AB345" i="3"/>
  <c r="Z345" i="3"/>
  <c r="W345" i="3"/>
  <c r="X345" i="3"/>
  <c r="AA345" i="3"/>
  <c r="Y345" i="3"/>
  <c r="AC345" i="3" l="1"/>
  <c r="V346" i="3" s="1"/>
  <c r="P345" i="3"/>
  <c r="I346" i="3" s="1"/>
  <c r="N346" i="3" s="1"/>
  <c r="M346" i="3" l="1"/>
  <c r="L346" i="3"/>
  <c r="J346" i="3"/>
  <c r="K346" i="3"/>
  <c r="U346" i="3"/>
  <c r="Z346" i="3" l="1"/>
  <c r="AA346" i="3"/>
  <c r="Y346" i="3"/>
  <c r="X346" i="3"/>
  <c r="W346" i="3"/>
  <c r="O346" i="3"/>
  <c r="AB346" i="3"/>
  <c r="P346" i="3" l="1"/>
  <c r="I347" i="3" s="1"/>
  <c r="L347" i="3" s="1"/>
  <c r="AC346" i="3"/>
  <c r="V347" i="3" s="1"/>
  <c r="N347" i="3" l="1"/>
  <c r="U347" i="3"/>
  <c r="M347" i="3"/>
  <c r="J347" i="3"/>
  <c r="K347" i="3"/>
  <c r="O347" i="3" l="1"/>
  <c r="AB347" i="3"/>
  <c r="W347" i="3"/>
  <c r="Z347" i="3"/>
  <c r="X347" i="3"/>
  <c r="Y347" i="3"/>
  <c r="AA347" i="3"/>
  <c r="AC347" i="3" l="1"/>
  <c r="V348" i="3" s="1"/>
  <c r="U348" i="3"/>
  <c r="P347" i="3"/>
  <c r="I348" i="3" s="1"/>
  <c r="M348" i="3" s="1"/>
  <c r="AA348" i="3" l="1"/>
  <c r="Y348" i="3"/>
  <c r="N348" i="3"/>
  <c r="O348" i="3"/>
  <c r="AB348" i="3"/>
  <c r="L348" i="3"/>
  <c r="K348" i="3"/>
  <c r="J348" i="3"/>
  <c r="W348" i="3"/>
  <c r="X348" i="3"/>
  <c r="Z348" i="3"/>
  <c r="P348" i="3" l="1"/>
  <c r="I349" i="3" s="1"/>
  <c r="N349" i="3" s="1"/>
  <c r="AC348" i="3"/>
  <c r="V349" i="3" s="1"/>
  <c r="U349" i="3"/>
  <c r="M349" i="3" l="1"/>
  <c r="Y349" i="3"/>
  <c r="K349" i="3"/>
  <c r="J349" i="3"/>
  <c r="L349" i="3"/>
  <c r="AA349" i="3"/>
  <c r="X349" i="3"/>
  <c r="Z349" i="3"/>
  <c r="W349" i="3"/>
  <c r="O349" i="3"/>
  <c r="AB349" i="3"/>
  <c r="P349" i="3" l="1"/>
  <c r="I350" i="3" s="1"/>
  <c r="M350" i="3" s="1"/>
  <c r="AC349" i="3"/>
  <c r="V350" i="3" s="1"/>
  <c r="N350" i="3" l="1"/>
  <c r="U350" i="3"/>
  <c r="L350" i="3"/>
  <c r="K350" i="3"/>
  <c r="J350" i="3"/>
  <c r="AA350" i="3" l="1"/>
  <c r="X350" i="3"/>
  <c r="Z350" i="3"/>
  <c r="W350" i="3"/>
  <c r="Y350" i="3"/>
  <c r="O350" i="3"/>
  <c r="AB350" i="3"/>
  <c r="AC350" i="3" l="1"/>
  <c r="V351" i="3" s="1"/>
  <c r="U351" i="3"/>
  <c r="P350" i="3"/>
  <c r="I351" i="3" s="1"/>
  <c r="M351" i="3" s="1"/>
  <c r="Y351" i="3" l="1"/>
  <c r="AA351" i="3"/>
  <c r="L351" i="3"/>
  <c r="J351" i="3"/>
  <c r="K351" i="3"/>
  <c r="N351" i="3"/>
  <c r="X351" i="3"/>
  <c r="Z351" i="3"/>
  <c r="W351" i="3"/>
  <c r="O351" i="3"/>
  <c r="AB351" i="3"/>
  <c r="AC351" i="3" l="1"/>
  <c r="V352" i="3" s="1"/>
  <c r="P351" i="3"/>
  <c r="I352" i="3" s="1"/>
  <c r="N352" i="3" s="1"/>
  <c r="U352" i="3"/>
  <c r="Y352" i="3" l="1"/>
  <c r="J352" i="3"/>
  <c r="L352" i="3"/>
  <c r="K352" i="3"/>
  <c r="AA352" i="3"/>
  <c r="M352" i="3"/>
  <c r="Z352" i="3"/>
  <c r="X352" i="3"/>
  <c r="W352" i="3"/>
  <c r="O352" i="3"/>
  <c r="AB352" i="3"/>
  <c r="P352" i="3" l="1"/>
  <c r="I353" i="3" s="1"/>
  <c r="AC352" i="3"/>
  <c r="V353" i="3" s="1"/>
  <c r="U353" i="3" l="1"/>
  <c r="K353" i="3"/>
  <c r="J353" i="3"/>
  <c r="N353" i="3"/>
  <c r="L353" i="3"/>
  <c r="M353" i="3"/>
  <c r="X353" i="3" l="1"/>
  <c r="W353" i="3"/>
  <c r="Z353" i="3"/>
  <c r="Y353" i="3"/>
  <c r="AA353" i="3"/>
  <c r="O353" i="3"/>
  <c r="AB353" i="3"/>
  <c r="AC353" i="3" l="1"/>
  <c r="V354" i="3" s="1"/>
  <c r="U354" i="3"/>
  <c r="P353" i="3"/>
  <c r="I354" i="3" s="1"/>
  <c r="L354" i="3" s="1"/>
  <c r="AA354" i="3" l="1"/>
  <c r="M354" i="3"/>
  <c r="N354" i="3"/>
  <c r="Y354" i="3"/>
  <c r="Z354" i="3"/>
  <c r="W354" i="3"/>
  <c r="X354" i="3"/>
  <c r="J354" i="3"/>
  <c r="K354" i="3"/>
  <c r="O354" i="3"/>
  <c r="AB354" i="3"/>
  <c r="P354" i="3" l="1"/>
  <c r="I355" i="3" s="1"/>
  <c r="L355" i="3" s="1"/>
  <c r="AC354" i="3"/>
  <c r="V355" i="3" s="1"/>
  <c r="M355" i="3" l="1"/>
  <c r="J355" i="3"/>
  <c r="K355" i="3"/>
  <c r="N355" i="3"/>
  <c r="U355" i="3"/>
  <c r="Z355" i="3" l="1"/>
  <c r="X355" i="3"/>
  <c r="AA355" i="3"/>
  <c r="W355" i="3"/>
  <c r="Y355" i="3"/>
  <c r="O355" i="3"/>
  <c r="AB355" i="3"/>
  <c r="AC355" i="3" l="1"/>
  <c r="V356" i="3" s="1"/>
  <c r="U356" i="3"/>
  <c r="P355" i="3"/>
  <c r="I356" i="3" s="1"/>
  <c r="M356" i="3" s="1"/>
  <c r="Y356" i="3" l="1"/>
  <c r="AA356" i="3"/>
  <c r="L356" i="3"/>
  <c r="K356" i="3"/>
  <c r="J356" i="3"/>
  <c r="N356" i="3"/>
  <c r="W356" i="3"/>
  <c r="X356" i="3"/>
  <c r="Z356" i="3"/>
  <c r="O356" i="3"/>
  <c r="AB356" i="3"/>
  <c r="AC356" i="3" l="1"/>
  <c r="V357" i="3" s="1"/>
  <c r="P356" i="3"/>
  <c r="I357" i="3" s="1"/>
  <c r="M357" i="3" s="1"/>
  <c r="U357" i="3"/>
  <c r="AA357" i="3" l="1"/>
  <c r="L357" i="3"/>
  <c r="K357" i="3"/>
  <c r="J357" i="3"/>
  <c r="Y357" i="3"/>
  <c r="N357" i="3"/>
  <c r="Z357" i="3"/>
  <c r="W357" i="3"/>
  <c r="X357" i="3"/>
  <c r="O357" i="3"/>
  <c r="AB357" i="3"/>
  <c r="AC357" i="3" l="1"/>
  <c r="V358" i="3" s="1"/>
  <c r="P357" i="3"/>
  <c r="I358" i="3" s="1"/>
  <c r="M358" i="3" s="1"/>
  <c r="J358" i="3" l="1"/>
  <c r="K358" i="3"/>
  <c r="N358" i="3"/>
  <c r="L358" i="3"/>
  <c r="U358" i="3"/>
  <c r="Y358" i="3" l="1"/>
  <c r="Z358" i="3"/>
  <c r="W358" i="3"/>
  <c r="X358" i="3"/>
  <c r="AA358" i="3"/>
  <c r="O358" i="3"/>
  <c r="AB358" i="3"/>
  <c r="AC358" i="3" l="1"/>
  <c r="V359" i="3" s="1"/>
  <c r="U359" i="3"/>
  <c r="P358" i="3"/>
  <c r="I359" i="3" s="1"/>
  <c r="N359" i="3" s="1"/>
  <c r="AA359" i="3" l="1"/>
  <c r="Y359" i="3"/>
  <c r="M359" i="3"/>
  <c r="L359" i="3"/>
  <c r="O359" i="3"/>
  <c r="AB359" i="3"/>
  <c r="K359" i="3"/>
  <c r="J359" i="3"/>
  <c r="X359" i="3"/>
  <c r="W359" i="3"/>
  <c r="Z359" i="3"/>
  <c r="P359" i="3" l="1"/>
  <c r="I360" i="3" s="1"/>
  <c r="M360" i="3" s="1"/>
  <c r="AC359" i="3"/>
  <c r="V360" i="3" s="1"/>
  <c r="U360" i="3"/>
  <c r="L360" i="3" l="1"/>
  <c r="N360" i="3"/>
  <c r="K360" i="3"/>
  <c r="J360" i="3"/>
  <c r="O360" i="3"/>
  <c r="AB360" i="3"/>
  <c r="Z360" i="3"/>
  <c r="AA360" i="3"/>
  <c r="W360" i="3"/>
  <c r="X360" i="3"/>
  <c r="Y360" i="3"/>
  <c r="AC360" i="3" l="1"/>
  <c r="V361" i="3" s="1"/>
  <c r="P360" i="3"/>
  <c r="I361" i="3" s="1"/>
  <c r="M361" i="3" l="1"/>
  <c r="K361" i="3"/>
  <c r="J361" i="3"/>
  <c r="L361" i="3"/>
  <c r="U361" i="3"/>
  <c r="N361" i="3"/>
  <c r="O361" i="3" l="1"/>
  <c r="AB361" i="3"/>
  <c r="W361" i="3"/>
  <c r="Z361" i="3"/>
  <c r="X361" i="3"/>
  <c r="Y361" i="3"/>
  <c r="AA361" i="3"/>
  <c r="AC361" i="3" l="1"/>
  <c r="V362" i="3" s="1"/>
  <c r="U362" i="3"/>
  <c r="P361" i="3"/>
  <c r="I362" i="3" s="1"/>
  <c r="Y362" i="3" l="1"/>
  <c r="AB362" i="3"/>
  <c r="O362" i="3"/>
  <c r="J362" i="3"/>
  <c r="K362" i="3"/>
  <c r="L362" i="3"/>
  <c r="N362" i="3"/>
  <c r="M362" i="3"/>
  <c r="AA362" i="3"/>
  <c r="W362" i="3"/>
  <c r="X362" i="3"/>
  <c r="Z362" i="3"/>
  <c r="AC362" i="3" l="1"/>
  <c r="V363" i="3" s="1"/>
  <c r="P362" i="3"/>
  <c r="I363" i="3" s="1"/>
  <c r="M363" i="3" s="1"/>
  <c r="U363" i="3"/>
  <c r="N363" i="3" l="1"/>
  <c r="L363" i="3"/>
  <c r="J363" i="3"/>
  <c r="K363" i="3"/>
  <c r="Z363" i="3"/>
  <c r="W363" i="3"/>
  <c r="Y363" i="3"/>
  <c r="X363" i="3"/>
  <c r="AA363" i="3"/>
  <c r="O363" i="3"/>
  <c r="AB363" i="3"/>
  <c r="AC363" i="3" l="1"/>
  <c r="V364" i="3" s="1"/>
  <c r="P363" i="3"/>
  <c r="I364" i="3" s="1"/>
  <c r="K364" i="3" l="1"/>
  <c r="J364" i="3"/>
  <c r="M364" i="3"/>
  <c r="U364" i="3"/>
  <c r="L364" i="3"/>
  <c r="N364" i="3"/>
  <c r="O364" i="3" l="1"/>
  <c r="AB364" i="3"/>
  <c r="X364" i="3"/>
  <c r="W364" i="3"/>
  <c r="Z364" i="3"/>
  <c r="AA364" i="3"/>
  <c r="Y364" i="3"/>
  <c r="AC364" i="3" l="1"/>
  <c r="V365" i="3" s="1"/>
  <c r="U365" i="3"/>
  <c r="P364" i="3"/>
  <c r="I365" i="3" s="1"/>
  <c r="N365" i="3" s="1"/>
  <c r="Y365" i="3" l="1"/>
  <c r="M365" i="3"/>
  <c r="K365" i="3"/>
  <c r="J365" i="3"/>
  <c r="O365" i="3"/>
  <c r="AB365" i="3"/>
  <c r="L365" i="3"/>
  <c r="X365" i="3"/>
  <c r="Z365" i="3"/>
  <c r="W365" i="3"/>
  <c r="AA365" i="3"/>
  <c r="P365" i="3" l="1"/>
  <c r="I366" i="3" s="1"/>
  <c r="M366" i="3" s="1"/>
  <c r="AC365" i="3"/>
  <c r="V366" i="3" s="1"/>
  <c r="N366" i="3" l="1"/>
  <c r="L366" i="3"/>
  <c r="K366" i="3"/>
  <c r="J366" i="3"/>
  <c r="U366" i="3"/>
  <c r="W366" i="3" l="1"/>
  <c r="X366" i="3"/>
  <c r="Z366" i="3"/>
  <c r="Y366" i="3"/>
  <c r="AA366" i="3"/>
  <c r="O366" i="3"/>
  <c r="AB366" i="3"/>
  <c r="AC366" i="3" l="1"/>
  <c r="V367" i="3" s="1"/>
  <c r="U367" i="3"/>
  <c r="P366" i="3"/>
  <c r="I367" i="3" s="1"/>
  <c r="M367" i="3" s="1"/>
  <c r="N367" i="3" l="1"/>
  <c r="L367" i="3"/>
  <c r="O367" i="3"/>
  <c r="AB367" i="3"/>
  <c r="K367" i="3"/>
  <c r="J367" i="3"/>
  <c r="AA367" i="3"/>
  <c r="Z367" i="3"/>
  <c r="X367" i="3"/>
  <c r="W367" i="3"/>
  <c r="Y367" i="3"/>
  <c r="P367" i="3" l="1"/>
  <c r="I368" i="3" s="1"/>
  <c r="L368" i="3" s="1"/>
  <c r="AC367" i="3"/>
  <c r="V368" i="3" s="1"/>
  <c r="U368" i="3"/>
  <c r="J368" i="3" l="1"/>
  <c r="K368" i="3"/>
  <c r="M368" i="3"/>
  <c r="AA368" i="3"/>
  <c r="N368" i="3"/>
  <c r="Y368" i="3"/>
  <c r="O368" i="3"/>
  <c r="AB368" i="3"/>
  <c r="W368" i="3"/>
  <c r="Z368" i="3"/>
  <c r="X368" i="3"/>
  <c r="AC368" i="3" l="1"/>
  <c r="V369" i="3" s="1"/>
  <c r="U369" i="3"/>
  <c r="P368" i="3"/>
  <c r="I369" i="3" s="1"/>
  <c r="M369" i="3" s="1"/>
  <c r="Y369" i="3" l="1"/>
  <c r="N369" i="3"/>
  <c r="L369" i="3"/>
  <c r="J369" i="3"/>
  <c r="K369" i="3"/>
  <c r="Z369" i="3"/>
  <c r="W369" i="3"/>
  <c r="X369" i="3"/>
  <c r="AA369" i="3"/>
  <c r="O369" i="3"/>
  <c r="AB369" i="3"/>
  <c r="P369" i="3" l="1"/>
  <c r="I370" i="3" s="1"/>
  <c r="N370" i="3" s="1"/>
  <c r="AC369" i="3"/>
  <c r="V370" i="3" s="1"/>
  <c r="L370" i="3" l="1"/>
  <c r="U370" i="3"/>
  <c r="J370" i="3"/>
  <c r="K370" i="3"/>
  <c r="M370" i="3"/>
  <c r="Y370" i="3" l="1"/>
  <c r="Z370" i="3"/>
  <c r="X370" i="3"/>
  <c r="W370" i="3"/>
  <c r="AA370" i="3"/>
  <c r="O370" i="3"/>
  <c r="AB370" i="3"/>
  <c r="AC370" i="3" l="1"/>
  <c r="V371" i="3" s="1"/>
  <c r="P370" i="3"/>
  <c r="I371" i="3" s="1"/>
  <c r="M371" i="3" s="1"/>
  <c r="U371" i="3" l="1"/>
  <c r="J371" i="3"/>
  <c r="K371" i="3"/>
  <c r="N371" i="3"/>
  <c r="L371" i="3"/>
  <c r="O371" i="3" l="1"/>
  <c r="AB371" i="3"/>
  <c r="W371" i="3"/>
  <c r="X371" i="3"/>
  <c r="Z371" i="3"/>
  <c r="AA371" i="3"/>
  <c r="Y371" i="3"/>
  <c r="AC371" i="3" l="1"/>
  <c r="V372" i="3" s="1"/>
  <c r="U372" i="3"/>
  <c r="P371" i="3"/>
  <c r="I372" i="3" s="1"/>
  <c r="M372" i="3" s="1"/>
  <c r="AA372" i="3" l="1"/>
  <c r="O372" i="3"/>
  <c r="AB372" i="3"/>
  <c r="L372" i="3"/>
  <c r="K372" i="3"/>
  <c r="J372" i="3"/>
  <c r="N372" i="3"/>
  <c r="Y372" i="3"/>
  <c r="X372" i="3"/>
  <c r="Z372" i="3"/>
  <c r="W372" i="3"/>
  <c r="P372" i="3" l="1"/>
  <c r="I373" i="3" s="1"/>
  <c r="N373" i="3" s="1"/>
  <c r="AC372" i="3"/>
  <c r="V373" i="3" s="1"/>
  <c r="U373" i="3"/>
  <c r="L373" i="3" l="1"/>
  <c r="M373" i="3"/>
  <c r="J373" i="3"/>
  <c r="K373" i="3"/>
  <c r="X373" i="3"/>
  <c r="W373" i="3"/>
  <c r="AA373" i="3"/>
  <c r="Z373" i="3"/>
  <c r="Y373" i="3"/>
  <c r="O373" i="3"/>
  <c r="AB373" i="3"/>
  <c r="AC373" i="3" l="1"/>
  <c r="V374" i="3" s="1"/>
  <c r="P373" i="3"/>
  <c r="I374" i="3" s="1"/>
  <c r="L374" i="3" s="1"/>
  <c r="N374" i="3" l="1"/>
  <c r="K374" i="3"/>
  <c r="J374" i="3"/>
  <c r="U374" i="3"/>
  <c r="M374" i="3"/>
  <c r="Z374" i="3" l="1"/>
  <c r="W374" i="3"/>
  <c r="X374" i="3"/>
  <c r="AA374" i="3"/>
  <c r="Y374" i="3"/>
  <c r="O374" i="3"/>
  <c r="AB374" i="3"/>
  <c r="AC374" i="3" l="1"/>
  <c r="V375" i="3" s="1"/>
  <c r="U375" i="3"/>
  <c r="P374" i="3"/>
  <c r="I375" i="3" s="1"/>
  <c r="M375" i="3" s="1"/>
  <c r="Y375" i="3" l="1"/>
  <c r="AA375" i="3"/>
  <c r="L375" i="3"/>
  <c r="W375" i="3"/>
  <c r="X375" i="3"/>
  <c r="Z375" i="3"/>
  <c r="N375" i="3"/>
  <c r="J375" i="3"/>
  <c r="K375" i="3"/>
  <c r="O375" i="3"/>
  <c r="AB375" i="3"/>
  <c r="P375" i="3" l="1"/>
  <c r="I376" i="3" s="1"/>
  <c r="M376" i="3" s="1"/>
  <c r="AC375" i="3"/>
  <c r="V376" i="3" s="1"/>
  <c r="N376" i="3" l="1"/>
  <c r="L376" i="3"/>
  <c r="K376" i="3"/>
  <c r="J376" i="3"/>
  <c r="U376" i="3"/>
  <c r="W376" i="3" l="1"/>
  <c r="Z376" i="3"/>
  <c r="X376" i="3"/>
  <c r="AA376" i="3"/>
  <c r="Y376" i="3"/>
  <c r="O376" i="3"/>
  <c r="AB376" i="3"/>
  <c r="AC376" i="3" l="1"/>
  <c r="V377" i="3" s="1"/>
  <c r="U377" i="3"/>
  <c r="P376" i="3"/>
  <c r="I377" i="3" s="1"/>
  <c r="N377" i="3" s="1"/>
  <c r="Y377" i="3" l="1"/>
  <c r="AA377" i="3"/>
  <c r="L377" i="3"/>
  <c r="J377" i="3"/>
  <c r="K377" i="3"/>
  <c r="AB377" i="3"/>
  <c r="X377" i="3"/>
  <c r="Z377" i="3"/>
  <c r="W377" i="3"/>
  <c r="M377" i="3"/>
  <c r="O377" i="3"/>
  <c r="P377" i="3" l="1"/>
  <c r="I378" i="3" s="1"/>
  <c r="J378" i="3" s="1"/>
  <c r="AC377" i="3"/>
  <c r="V378" i="3" s="1"/>
  <c r="N378" i="3" l="1"/>
  <c r="M378" i="3"/>
  <c r="L378" i="3"/>
  <c r="K378" i="3"/>
  <c r="U378" i="3"/>
  <c r="O378" i="3" l="1"/>
  <c r="AB378" i="3"/>
  <c r="AA378" i="3"/>
  <c r="X378" i="3"/>
  <c r="Z378" i="3"/>
  <c r="W378" i="3"/>
  <c r="Y378" i="3"/>
  <c r="AC378" i="3" l="1"/>
  <c r="V379" i="3" s="1"/>
  <c r="P378" i="3"/>
  <c r="I379" i="3" s="1"/>
  <c r="L379" i="3" s="1"/>
  <c r="J379" i="3" l="1"/>
  <c r="K379" i="3"/>
  <c r="N379" i="3"/>
  <c r="AG378" i="3"/>
  <c r="U379" i="3"/>
  <c r="M379" i="3"/>
  <c r="O379" i="3" l="1"/>
  <c r="AB379" i="3"/>
  <c r="Y379" i="3" l="1"/>
  <c r="AA379" i="3"/>
  <c r="W379" i="3"/>
  <c r="Z379" i="3"/>
  <c r="X379" i="3"/>
  <c r="P379" i="3"/>
  <c r="I380" i="3" s="1"/>
  <c r="L380" i="3" s="1"/>
  <c r="AC379" i="3" l="1"/>
  <c r="V380" i="3" s="1"/>
  <c r="K380" i="3"/>
  <c r="J380" i="3"/>
  <c r="M380" i="3"/>
  <c r="N380" i="3"/>
  <c r="AG379" i="3" l="1"/>
  <c r="U380" i="3"/>
  <c r="Z380" i="3" s="1"/>
  <c r="AA380" i="3" l="1"/>
  <c r="Y380" i="3"/>
  <c r="W380" i="3"/>
  <c r="AB380" i="3"/>
  <c r="O380" i="3"/>
  <c r="X380" i="3"/>
  <c r="AC380" i="3" l="1"/>
  <c r="V381" i="3" s="1"/>
  <c r="P380" i="3"/>
  <c r="I381" i="3" s="1"/>
  <c r="J381" i="3" l="1"/>
  <c r="K381" i="3"/>
  <c r="L381" i="3"/>
  <c r="N381" i="3"/>
  <c r="M381" i="3"/>
  <c r="AG380" i="3" l="1"/>
  <c r="U381" i="3"/>
  <c r="Z381" i="3" s="1"/>
  <c r="Y381" i="3" l="1"/>
  <c r="AA381" i="3"/>
  <c r="W381" i="3"/>
  <c r="O381" i="3"/>
  <c r="AB381" i="3"/>
  <c r="X381" i="3"/>
  <c r="AC381" i="3" l="1"/>
  <c r="V382" i="3" s="1"/>
  <c r="P381" i="3"/>
  <c r="I382" i="3" s="1"/>
  <c r="M382" i="3" s="1"/>
  <c r="L382" i="3" l="1"/>
  <c r="N382" i="3"/>
  <c r="J382" i="3"/>
  <c r="K382" i="3"/>
  <c r="AG381" i="3" l="1"/>
  <c r="U382" i="3"/>
  <c r="O382" i="3" l="1"/>
  <c r="AB382" i="3"/>
  <c r="AA382" i="3" l="1"/>
  <c r="Y382" i="3"/>
  <c r="W382" i="3"/>
  <c r="Z382" i="3"/>
  <c r="X382" i="3"/>
  <c r="P382" i="3"/>
  <c r="I383" i="3" s="1"/>
  <c r="N383" i="3" s="1"/>
  <c r="AC382" i="3" l="1"/>
  <c r="V383" i="3" s="1"/>
  <c r="L383" i="3"/>
  <c r="M383" i="3"/>
  <c r="U383" i="3"/>
  <c r="K383" i="3"/>
  <c r="J383" i="3"/>
  <c r="O383" i="3" l="1"/>
  <c r="AB383" i="3"/>
  <c r="X383" i="3"/>
  <c r="W383" i="3"/>
  <c r="Z383" i="3"/>
  <c r="AA383" i="3"/>
  <c r="Y383" i="3"/>
  <c r="AC383" i="3" l="1"/>
  <c r="V384" i="3" s="1"/>
  <c r="U384" i="3"/>
  <c r="P383" i="3"/>
  <c r="I384" i="3" s="1"/>
  <c r="N384" i="3" s="1"/>
  <c r="AB384" i="3" l="1"/>
  <c r="M384" i="3"/>
  <c r="L384" i="3"/>
  <c r="O384" i="3"/>
  <c r="J384" i="3"/>
  <c r="K384" i="3"/>
  <c r="X384" i="3"/>
  <c r="Z384" i="3"/>
  <c r="W384" i="3"/>
  <c r="AA384" i="3"/>
  <c r="Y384" i="3"/>
  <c r="P384" i="3" l="1"/>
  <c r="I385" i="3" s="1"/>
  <c r="K385" i="3" s="1"/>
  <c r="AC384" i="3"/>
  <c r="V385" i="3" s="1"/>
  <c r="U385" i="3"/>
  <c r="N385" i="3" l="1"/>
  <c r="L385" i="3"/>
  <c r="M385" i="3"/>
  <c r="Y385" i="3"/>
  <c r="J385" i="3"/>
  <c r="AA385" i="3"/>
  <c r="X385" i="3"/>
  <c r="W385" i="3"/>
  <c r="Z385" i="3"/>
  <c r="O385" i="3"/>
  <c r="AB385" i="3"/>
  <c r="AC385" i="3" l="1"/>
  <c r="V386" i="3" s="1"/>
  <c r="U386" i="3"/>
  <c r="P385" i="3"/>
  <c r="I386" i="3" s="1"/>
  <c r="Y386" i="3" l="1"/>
  <c r="AA386" i="3"/>
  <c r="N386" i="3"/>
  <c r="K386" i="3"/>
  <c r="J386" i="3"/>
  <c r="L386" i="3"/>
  <c r="O386" i="3"/>
  <c r="AB386" i="3"/>
  <c r="M386" i="3"/>
  <c r="X386" i="3"/>
  <c r="Z386" i="3"/>
  <c r="W386" i="3"/>
  <c r="P386" i="3" l="1"/>
  <c r="I387" i="3" s="1"/>
  <c r="K387" i="3" s="1"/>
  <c r="AC386" i="3"/>
  <c r="V387" i="3" s="1"/>
  <c r="M387" i="3" l="1"/>
  <c r="N387" i="3"/>
  <c r="L387" i="3"/>
  <c r="J387" i="3"/>
  <c r="U387" i="3"/>
  <c r="O387" i="3" l="1"/>
  <c r="AB387" i="3"/>
  <c r="W387" i="3"/>
  <c r="Z387" i="3"/>
  <c r="X387" i="3"/>
  <c r="AA387" i="3"/>
  <c r="Y387" i="3"/>
  <c r="AC387" i="3" l="1"/>
  <c r="V388" i="3" s="1"/>
  <c r="U388" i="3"/>
  <c r="P387" i="3"/>
  <c r="I388" i="3" s="1"/>
  <c r="X388" i="3" l="1"/>
  <c r="M388" i="3"/>
  <c r="K388" i="3"/>
  <c r="J388" i="3"/>
  <c r="L388" i="3"/>
  <c r="N388" i="3"/>
  <c r="O388" i="3"/>
  <c r="AA388" i="3"/>
  <c r="Y388" i="3"/>
  <c r="AB388" i="3" l="1"/>
  <c r="W388" i="3"/>
  <c r="Z388" i="3"/>
  <c r="P388" i="3"/>
  <c r="I389" i="3" s="1"/>
  <c r="J389" i="3" s="1"/>
  <c r="U389" i="3"/>
  <c r="AC388" i="3" l="1"/>
  <c r="V389" i="3" s="1"/>
  <c r="M389" i="3"/>
  <c r="L389" i="3"/>
  <c r="N389" i="3"/>
  <c r="K389" i="3"/>
  <c r="O389" i="3"/>
  <c r="X389" i="3" l="1"/>
  <c r="Z389" i="3"/>
  <c r="AA389" i="3"/>
  <c r="Y389" i="3"/>
  <c r="AB389" i="3"/>
  <c r="U390" i="3"/>
  <c r="P389" i="3"/>
  <c r="I390" i="3" s="1"/>
  <c r="M390" i="3" s="1"/>
  <c r="W389" i="3" l="1"/>
  <c r="AC389" i="3" s="1"/>
  <c r="V390" i="3" s="1"/>
  <c r="N390" i="3"/>
  <c r="J390" i="3"/>
  <c r="K390" i="3"/>
  <c r="L390" i="3"/>
  <c r="O390" i="3"/>
  <c r="Y390" i="3" l="1"/>
  <c r="X390" i="3"/>
  <c r="AB390" i="3"/>
  <c r="AA390" i="3"/>
  <c r="W390" i="3"/>
  <c r="Z390" i="3"/>
  <c r="P390" i="3"/>
  <c r="I391" i="3" s="1"/>
  <c r="N391" i="3" s="1"/>
  <c r="U391" i="3"/>
  <c r="AC390" i="3" l="1"/>
  <c r="V391" i="3" s="1"/>
  <c r="Y391" i="3" s="1"/>
  <c r="L391" i="3"/>
  <c r="J391" i="3"/>
  <c r="K391" i="3"/>
  <c r="M391" i="3"/>
  <c r="O391" i="3"/>
  <c r="AA391" i="3" l="1"/>
  <c r="P391" i="3"/>
  <c r="I392" i="3" s="1"/>
  <c r="Z391" i="3" l="1"/>
  <c r="AB391" i="3"/>
  <c r="X391" i="3"/>
  <c r="W391" i="3"/>
  <c r="M392" i="3"/>
  <c r="J392" i="3"/>
  <c r="K392" i="3"/>
  <c r="U392" i="3"/>
  <c r="N392" i="3"/>
  <c r="L392" i="3"/>
  <c r="AC391" i="3" l="1"/>
  <c r="V392" i="3" s="1"/>
  <c r="AA392" i="3" s="1"/>
  <c r="O392" i="3"/>
  <c r="Y392" i="3" l="1"/>
  <c r="U393" i="3"/>
  <c r="P392" i="3"/>
  <c r="I393" i="3" s="1"/>
  <c r="W392" i="3" l="1"/>
  <c r="Z392" i="3"/>
  <c r="AB392" i="3"/>
  <c r="X392" i="3"/>
  <c r="M393" i="3"/>
  <c r="K393" i="3"/>
  <c r="J393" i="3"/>
  <c r="L393" i="3"/>
  <c r="N393" i="3"/>
  <c r="O393" i="3"/>
  <c r="AC392" i="3" l="1"/>
  <c r="V393" i="3" s="1"/>
  <c r="X393" i="3" s="1"/>
  <c r="U394" i="3"/>
  <c r="P393" i="3"/>
  <c r="I394" i="3" s="1"/>
  <c r="M394" i="3" s="1"/>
  <c r="AA393" i="3" l="1"/>
  <c r="Y393" i="3"/>
  <c r="Z393" i="3"/>
  <c r="W393" i="3"/>
  <c r="AB393" i="3"/>
  <c r="L394" i="3"/>
  <c r="J394" i="3"/>
  <c r="K394" i="3"/>
  <c r="O394" i="3"/>
  <c r="N394" i="3"/>
  <c r="AC393" i="3" l="1"/>
  <c r="V394" i="3" s="1"/>
  <c r="Z394" i="3" s="1"/>
  <c r="P394" i="3"/>
  <c r="I395" i="3" s="1"/>
  <c r="N395" i="3" s="1"/>
  <c r="U395" i="3"/>
  <c r="Y394" i="3" l="1"/>
  <c r="M395" i="3"/>
  <c r="AA394" i="3"/>
  <c r="AB394" i="3"/>
  <c r="X394" i="3"/>
  <c r="W394" i="3"/>
  <c r="K395" i="3"/>
  <c r="J395" i="3"/>
  <c r="L395" i="3"/>
  <c r="O395" i="3"/>
  <c r="AC394" i="3" l="1"/>
  <c r="V395" i="3" s="1"/>
  <c r="Y395" i="3" s="1"/>
  <c r="U396" i="3"/>
  <c r="P395" i="3"/>
  <c r="I396" i="3" s="1"/>
  <c r="M396" i="3" s="1"/>
  <c r="AB395" i="3" l="1"/>
  <c r="Z395" i="3"/>
  <c r="X395" i="3"/>
  <c r="W395" i="3"/>
  <c r="AA395" i="3"/>
  <c r="N396" i="3"/>
  <c r="O396" i="3"/>
  <c r="L396" i="3"/>
  <c r="K396" i="3"/>
  <c r="J396" i="3"/>
  <c r="AC395" i="3" l="1"/>
  <c r="V396" i="3" s="1"/>
  <c r="W396" i="3" s="1"/>
  <c r="P396" i="3"/>
  <c r="I397" i="3" s="1"/>
  <c r="L397" i="3" s="1"/>
  <c r="U397" i="3"/>
  <c r="AA396" i="3" l="1"/>
  <c r="Z396" i="3"/>
  <c r="X396" i="3"/>
  <c r="Y396" i="3"/>
  <c r="AB396" i="3"/>
  <c r="M397" i="3"/>
  <c r="K397" i="3"/>
  <c r="J397" i="3"/>
  <c r="N397" i="3"/>
  <c r="O397" i="3"/>
  <c r="AC396" i="3" l="1"/>
  <c r="V397" i="3" s="1"/>
  <c r="AA397" i="3" s="1"/>
  <c r="U398" i="3"/>
  <c r="P397" i="3"/>
  <c r="I398" i="3" s="1"/>
  <c r="N398" i="3" s="1"/>
  <c r="AB397" i="3" l="1"/>
  <c r="Z397" i="3"/>
  <c r="X397" i="3"/>
  <c r="W397" i="3"/>
  <c r="Y397" i="3"/>
  <c r="M398" i="3"/>
  <c r="L398" i="3"/>
  <c r="J398" i="3"/>
  <c r="K398" i="3"/>
  <c r="O398" i="3"/>
  <c r="AC397" i="3" l="1"/>
  <c r="V398" i="3" s="1"/>
  <c r="W398" i="3" s="1"/>
  <c r="P398" i="3"/>
  <c r="I399" i="3" s="1"/>
  <c r="M399" i="3" s="1"/>
  <c r="U399" i="3"/>
  <c r="X398" i="3" l="1"/>
  <c r="AA398" i="3"/>
  <c r="Y398" i="3"/>
  <c r="Z398" i="3"/>
  <c r="AB398" i="3"/>
  <c r="L399" i="3"/>
  <c r="N399" i="3"/>
  <c r="K399" i="3"/>
  <c r="J399" i="3"/>
  <c r="O399" i="3"/>
  <c r="AC398" i="3" l="1"/>
  <c r="V399" i="3" s="1"/>
  <c r="Y399" i="3" s="1"/>
  <c r="U400" i="3"/>
  <c r="P399" i="3"/>
  <c r="I400" i="3" s="1"/>
  <c r="Z399" i="3" l="1"/>
  <c r="AB399" i="3"/>
  <c r="W399" i="3"/>
  <c r="AA399" i="3"/>
  <c r="X399" i="3"/>
  <c r="M400" i="3"/>
  <c r="J400" i="3"/>
  <c r="K400" i="3"/>
  <c r="N400" i="3"/>
  <c r="L400" i="3"/>
  <c r="O400" i="3"/>
  <c r="AC399" i="3" l="1"/>
  <c r="V400" i="3" s="1"/>
  <c r="AA400" i="3" s="1"/>
  <c r="P400" i="3"/>
  <c r="I401" i="3" s="1"/>
  <c r="K401" i="3" s="1"/>
  <c r="U401" i="3"/>
  <c r="Y400" i="3" l="1"/>
  <c r="W400" i="3"/>
  <c r="AB400" i="3"/>
  <c r="X400" i="3"/>
  <c r="Z400" i="3"/>
  <c r="N401" i="3"/>
  <c r="L401" i="3"/>
  <c r="M401" i="3"/>
  <c r="J401" i="3"/>
  <c r="O401" i="3"/>
  <c r="AC400" i="3" l="1"/>
  <c r="V401" i="3" s="1"/>
  <c r="W401" i="3" s="1"/>
  <c r="U402" i="3"/>
  <c r="P401" i="3"/>
  <c r="I402" i="3" s="1"/>
  <c r="N402" i="3" s="1"/>
  <c r="AA401" i="3" l="1"/>
  <c r="Y401" i="3"/>
  <c r="AB401" i="3"/>
  <c r="Z401" i="3"/>
  <c r="X401" i="3"/>
  <c r="M402" i="3"/>
  <c r="K402" i="3"/>
  <c r="J402" i="3"/>
  <c r="L402" i="3"/>
  <c r="O402" i="3"/>
  <c r="AC401" i="3" l="1"/>
  <c r="V402" i="3" s="1"/>
  <c r="W402" i="3" s="1"/>
  <c r="P402" i="3"/>
  <c r="I403" i="3" s="1"/>
  <c r="J403" i="3" s="1"/>
  <c r="U403" i="3"/>
  <c r="AA402" i="3" l="1"/>
  <c r="AB402" i="3"/>
  <c r="Y402" i="3"/>
  <c r="Z402" i="3"/>
  <c r="X402" i="3"/>
  <c r="L403" i="3"/>
  <c r="N403" i="3"/>
  <c r="M403" i="3"/>
  <c r="K403" i="3"/>
  <c r="O403" i="3"/>
  <c r="AC402" i="3" l="1"/>
  <c r="V403" i="3" s="1"/>
  <c r="X403" i="3" s="1"/>
  <c r="U404" i="3"/>
  <c r="P403" i="3"/>
  <c r="I404" i="3" s="1"/>
  <c r="L404" i="3" s="1"/>
  <c r="AB403" i="3" l="1"/>
  <c r="Z403" i="3"/>
  <c r="W403" i="3"/>
  <c r="AA403" i="3"/>
  <c r="Y403" i="3"/>
  <c r="N404" i="3"/>
  <c r="J404" i="3"/>
  <c r="K404" i="3"/>
  <c r="M404" i="3"/>
  <c r="O404" i="3"/>
  <c r="AC403" i="3" l="1"/>
  <c r="V404" i="3" s="1"/>
  <c r="P404" i="3"/>
  <c r="I405" i="3" s="1"/>
  <c r="J405" i="3" s="1"/>
  <c r="U405" i="3"/>
  <c r="AB404" i="3" l="1"/>
  <c r="AA404" i="3"/>
  <c r="Y404" i="3"/>
  <c r="Z404" i="3"/>
  <c r="W404" i="3"/>
  <c r="X404" i="3"/>
  <c r="L405" i="3"/>
  <c r="M405" i="3"/>
  <c r="N405" i="3"/>
  <c r="K405" i="3"/>
  <c r="O405" i="3"/>
  <c r="AC404" i="3" l="1"/>
  <c r="V405" i="3" s="1"/>
  <c r="U406" i="3"/>
  <c r="P405" i="3"/>
  <c r="I406" i="3" s="1"/>
  <c r="AB405" i="3" l="1"/>
  <c r="X405" i="3"/>
  <c r="Z405" i="3"/>
  <c r="W405" i="3"/>
  <c r="AA405" i="3"/>
  <c r="Y405" i="3"/>
  <c r="J406" i="3"/>
  <c r="K406" i="3"/>
  <c r="L406" i="3"/>
  <c r="N406" i="3"/>
  <c r="M406" i="3"/>
  <c r="O406" i="3"/>
  <c r="AC405" i="3" l="1"/>
  <c r="V406" i="3" s="1"/>
  <c r="P406" i="3"/>
  <c r="I407" i="3" s="1"/>
  <c r="K407" i="3" s="1"/>
  <c r="U407" i="3"/>
  <c r="AB406" i="3" l="1"/>
  <c r="X406" i="3"/>
  <c r="W406" i="3"/>
  <c r="Z406" i="3"/>
  <c r="AA406" i="3"/>
  <c r="Y406" i="3"/>
  <c r="L407" i="3"/>
  <c r="M407" i="3"/>
  <c r="N407" i="3"/>
  <c r="J407" i="3"/>
  <c r="O407" i="3"/>
  <c r="AC406" i="3" l="1"/>
  <c r="V407" i="3" s="1"/>
  <c r="U408" i="3"/>
  <c r="P407" i="3"/>
  <c r="I408" i="3" s="1"/>
  <c r="M408" i="3" s="1"/>
  <c r="W407" i="3" l="1"/>
  <c r="X407" i="3"/>
  <c r="Z407" i="3"/>
  <c r="AA407" i="3"/>
  <c r="AB407" i="3"/>
  <c r="Y407" i="3"/>
  <c r="L408" i="3"/>
  <c r="N408" i="3"/>
  <c r="O408" i="3"/>
  <c r="K408" i="3"/>
  <c r="J408" i="3"/>
  <c r="AC407" i="3" l="1"/>
  <c r="V408" i="3" s="1"/>
  <c r="P408" i="3"/>
  <c r="I409" i="3" s="1"/>
  <c r="N409" i="3" s="1"/>
  <c r="U409" i="3"/>
  <c r="Z408" i="3" l="1"/>
  <c r="W408" i="3"/>
  <c r="X408" i="3"/>
  <c r="Y408" i="3"/>
  <c r="AA408" i="3"/>
  <c r="AB408" i="3"/>
  <c r="L409" i="3"/>
  <c r="K409" i="3"/>
  <c r="M409" i="3"/>
  <c r="J409" i="3"/>
  <c r="O409" i="3"/>
  <c r="AC408" i="3" l="1"/>
  <c r="V409" i="3" s="1"/>
  <c r="P409" i="3"/>
  <c r="I410" i="3" s="1"/>
  <c r="L410" i="3" s="1"/>
  <c r="X409" i="3" l="1"/>
  <c r="W409" i="3"/>
  <c r="Z409" i="3"/>
  <c r="AB409" i="3"/>
  <c r="Y409" i="3"/>
  <c r="AA409" i="3"/>
  <c r="N410" i="3"/>
  <c r="K410" i="3"/>
  <c r="J410" i="3"/>
  <c r="M410" i="3"/>
  <c r="U410" i="3"/>
  <c r="AC409" i="3" l="1"/>
  <c r="V410" i="3" s="1"/>
  <c r="W410" i="3" s="1"/>
  <c r="O410" i="3"/>
  <c r="AB410" i="3" l="1"/>
  <c r="AA410" i="3"/>
  <c r="Y410" i="3"/>
  <c r="X410" i="3"/>
  <c r="Z410" i="3"/>
  <c r="U411" i="3"/>
  <c r="P410" i="3"/>
  <c r="I411" i="3" s="1"/>
  <c r="AC410" i="3" l="1"/>
  <c r="V411" i="3" s="1"/>
  <c r="AA411" i="3" s="1"/>
  <c r="L411" i="3"/>
  <c r="J411" i="3"/>
  <c r="K411" i="3"/>
  <c r="N411" i="3"/>
  <c r="M411" i="3"/>
  <c r="O411" i="3"/>
  <c r="Y411" i="3" l="1"/>
  <c r="W411" i="3"/>
  <c r="Z411" i="3"/>
  <c r="X411" i="3"/>
  <c r="AB411" i="3"/>
  <c r="P411" i="3"/>
  <c r="I412" i="3" s="1"/>
  <c r="K412" i="3" s="1"/>
  <c r="U412" i="3"/>
  <c r="AC411" i="3" l="1"/>
  <c r="V412" i="3" s="1"/>
  <c r="AA412" i="3" s="1"/>
  <c r="M412" i="3"/>
  <c r="L412" i="3"/>
  <c r="N412" i="3"/>
  <c r="J412" i="3"/>
  <c r="O412" i="3"/>
  <c r="Y412" i="3" l="1"/>
  <c r="Z412" i="3"/>
  <c r="X412" i="3"/>
  <c r="W412" i="3"/>
  <c r="AB412" i="3"/>
  <c r="U413" i="3"/>
  <c r="P412" i="3"/>
  <c r="I413" i="3" s="1"/>
  <c r="N413" i="3" s="1"/>
  <c r="AC412" i="3" l="1"/>
  <c r="V413" i="3" s="1"/>
  <c r="Y413" i="3"/>
  <c r="L413" i="3"/>
  <c r="J413" i="3"/>
  <c r="K413" i="3"/>
  <c r="O413" i="3"/>
  <c r="AB413" i="3"/>
  <c r="M413" i="3"/>
  <c r="W413" i="3"/>
  <c r="X413" i="3"/>
  <c r="Z413" i="3"/>
  <c r="AA413" i="3"/>
  <c r="AC413" i="3" l="1"/>
  <c r="V414" i="3" s="1"/>
  <c r="U414" i="3"/>
  <c r="P413" i="3"/>
  <c r="I414" i="3" s="1"/>
  <c r="AA414" i="3" l="1"/>
  <c r="Y414" i="3"/>
  <c r="M414" i="3"/>
  <c r="K414" i="3"/>
  <c r="J414" i="3"/>
  <c r="O414" i="3"/>
  <c r="AB414" i="3"/>
  <c r="L414" i="3"/>
  <c r="X414" i="3"/>
  <c r="Z414" i="3"/>
  <c r="W414" i="3"/>
  <c r="N414" i="3"/>
  <c r="AC414" i="3" l="1"/>
  <c r="V415" i="3" s="1"/>
  <c r="P414" i="3"/>
  <c r="I415" i="3" s="1"/>
  <c r="M415" i="3" s="1"/>
  <c r="U415" i="3"/>
  <c r="L415" i="3" l="1"/>
  <c r="N415" i="3"/>
  <c r="J415" i="3"/>
  <c r="K415" i="3"/>
  <c r="O415" i="3"/>
  <c r="AB415" i="3"/>
  <c r="Y415" i="3"/>
  <c r="X415" i="3"/>
  <c r="Z415" i="3"/>
  <c r="W415" i="3"/>
  <c r="AA415" i="3"/>
  <c r="AC415" i="3" l="1"/>
  <c r="V416" i="3" s="1"/>
  <c r="U416" i="3"/>
  <c r="P415" i="3"/>
  <c r="I416" i="3" s="1"/>
  <c r="Y416" i="3" l="1"/>
  <c r="AB416" i="3"/>
  <c r="O416" i="3"/>
  <c r="K416" i="3"/>
  <c r="J416" i="3"/>
  <c r="M416" i="3"/>
  <c r="L416" i="3"/>
  <c r="N416" i="3"/>
  <c r="AA416" i="3"/>
  <c r="X416" i="3"/>
  <c r="Z416" i="3"/>
  <c r="W416" i="3"/>
  <c r="AC416" i="3" l="1"/>
  <c r="V417" i="3" s="1"/>
  <c r="P416" i="3"/>
  <c r="I417" i="3" s="1"/>
  <c r="K417" i="3" s="1"/>
  <c r="U417" i="3"/>
  <c r="L417" i="3" l="1"/>
  <c r="M417" i="3"/>
  <c r="N417" i="3"/>
  <c r="J417" i="3"/>
  <c r="X417" i="3"/>
  <c r="Z417" i="3"/>
  <c r="W417" i="3"/>
  <c r="Y417" i="3"/>
  <c r="O417" i="3"/>
  <c r="AB417" i="3"/>
  <c r="AA417" i="3"/>
  <c r="AC417" i="3" l="1"/>
  <c r="V418" i="3" s="1"/>
  <c r="U418" i="3"/>
  <c r="P417" i="3"/>
  <c r="I418" i="3" s="1"/>
  <c r="N418" i="3" s="1"/>
  <c r="Y418" i="3" l="1"/>
  <c r="AA418" i="3"/>
  <c r="L418" i="3"/>
  <c r="M418" i="3"/>
  <c r="K418" i="3"/>
  <c r="J418" i="3"/>
  <c r="Z418" i="3"/>
  <c r="W418" i="3"/>
  <c r="X418" i="3"/>
  <c r="O418" i="3"/>
  <c r="AB418" i="3"/>
  <c r="P418" i="3" l="1"/>
  <c r="I419" i="3" s="1"/>
  <c r="J419" i="3" s="1"/>
  <c r="AC418" i="3"/>
  <c r="V419" i="3" s="1"/>
  <c r="L419" i="3" l="1"/>
  <c r="N419" i="3"/>
  <c r="M419" i="3"/>
  <c r="K419" i="3"/>
  <c r="U419" i="3"/>
  <c r="AA419" i="3" l="1"/>
  <c r="W419" i="3"/>
  <c r="Z419" i="3"/>
  <c r="X419" i="3"/>
  <c r="Y419" i="3"/>
  <c r="O419" i="3"/>
  <c r="AB419" i="3"/>
  <c r="AC419" i="3" l="1"/>
  <c r="V420" i="3" s="1"/>
  <c r="U420" i="3"/>
  <c r="P419" i="3"/>
  <c r="I420" i="3" s="1"/>
  <c r="K420" i="3" l="1"/>
  <c r="J420" i="3"/>
  <c r="O420" i="3"/>
  <c r="AB420" i="3"/>
  <c r="M420" i="3"/>
  <c r="N420" i="3"/>
  <c r="L420" i="3"/>
  <c r="W420" i="3"/>
  <c r="Z420" i="3"/>
  <c r="X420" i="3"/>
  <c r="Y420" i="3"/>
  <c r="AA420" i="3"/>
  <c r="P420" i="3" l="1"/>
  <c r="I421" i="3" s="1"/>
  <c r="J421" i="3" s="1"/>
  <c r="AC420" i="3"/>
  <c r="V421" i="3" s="1"/>
  <c r="L421" i="3" l="1"/>
  <c r="M421" i="3"/>
  <c r="N421" i="3"/>
  <c r="K421" i="3"/>
  <c r="U421" i="3"/>
  <c r="W421" i="3" l="1"/>
  <c r="X421" i="3"/>
  <c r="Z421" i="3"/>
  <c r="Y421" i="3"/>
  <c r="AA421" i="3"/>
  <c r="O421" i="3"/>
  <c r="AB421" i="3"/>
  <c r="AC421" i="3" l="1"/>
  <c r="V422" i="3" s="1"/>
  <c r="U422" i="3"/>
  <c r="P421" i="3"/>
  <c r="I422" i="3" s="1"/>
  <c r="N422" i="3" l="1"/>
  <c r="J422" i="3"/>
  <c r="K422" i="3"/>
  <c r="M422" i="3"/>
  <c r="L422" i="3"/>
  <c r="AA422" i="3"/>
  <c r="Z422" i="3"/>
  <c r="X422" i="3"/>
  <c r="W422" i="3"/>
  <c r="Y422" i="3"/>
  <c r="O422" i="3"/>
  <c r="AB422" i="3"/>
  <c r="P422" i="3" l="1"/>
  <c r="I423" i="3" s="1"/>
  <c r="K423" i="3" s="1"/>
  <c r="AC422" i="3"/>
  <c r="V423" i="3" s="1"/>
  <c r="M423" i="3" l="1"/>
  <c r="N423" i="3"/>
  <c r="U423" i="3"/>
  <c r="O423" i="3" s="1"/>
  <c r="Y423" i="3"/>
  <c r="L423" i="3"/>
  <c r="J423" i="3"/>
  <c r="AA423" i="3" l="1"/>
  <c r="W423" i="3"/>
  <c r="Z423" i="3"/>
  <c r="X423" i="3"/>
  <c r="AB423" i="3"/>
  <c r="U424" i="3"/>
  <c r="P423" i="3"/>
  <c r="I424" i="3" s="1"/>
  <c r="AC423" i="3" l="1"/>
  <c r="V424" i="3" s="1"/>
  <c r="K424" i="3"/>
  <c r="J424" i="3"/>
  <c r="N424" i="3"/>
  <c r="O424" i="3"/>
  <c r="M424" i="3"/>
  <c r="L424" i="3"/>
  <c r="AB424" i="3" l="1"/>
  <c r="W424" i="3"/>
  <c r="Y424" i="3"/>
  <c r="AA424" i="3"/>
  <c r="X424" i="3"/>
  <c r="Z424" i="3"/>
  <c r="P424" i="3"/>
  <c r="I425" i="3" s="1"/>
  <c r="M425" i="3" s="1"/>
  <c r="AC424" i="3" l="1"/>
  <c r="V425" i="3" s="1"/>
  <c r="C32" i="3"/>
  <c r="L425" i="3"/>
  <c r="K425" i="3"/>
  <c r="J425" i="3"/>
  <c r="N425" i="3"/>
  <c r="U425" i="3"/>
  <c r="O425" i="3" l="1"/>
  <c r="AB425" i="3"/>
  <c r="W425" i="3"/>
  <c r="X425" i="3"/>
  <c r="Z425" i="3"/>
  <c r="Y425" i="3"/>
  <c r="AA425" i="3"/>
  <c r="AC425" i="3" l="1"/>
  <c r="V426" i="3" s="1"/>
  <c r="U426" i="3"/>
  <c r="P425" i="3"/>
  <c r="I426" i="3" s="1"/>
  <c r="M426" i="3" s="1"/>
  <c r="L426" i="3" l="1"/>
  <c r="K426" i="3"/>
  <c r="J426" i="3"/>
  <c r="N426" i="3"/>
  <c r="O426" i="3"/>
  <c r="AB426" i="3"/>
  <c r="Z426" i="3"/>
  <c r="X426" i="3"/>
  <c r="W426" i="3"/>
  <c r="Y426" i="3"/>
  <c r="AA426" i="3"/>
  <c r="P426" i="3" l="1"/>
  <c r="I427" i="3" s="1"/>
  <c r="L427" i="3" s="1"/>
  <c r="AC426" i="3"/>
  <c r="V427" i="3" s="1"/>
  <c r="U427" i="3"/>
  <c r="J427" i="3" l="1"/>
  <c r="K427" i="3"/>
  <c r="N427" i="3"/>
  <c r="M427" i="3"/>
  <c r="O427" i="3"/>
  <c r="AB427" i="3"/>
  <c r="Z427" i="3"/>
  <c r="X427" i="3"/>
  <c r="W427" i="3"/>
  <c r="AA427" i="3"/>
  <c r="Y427" i="3"/>
  <c r="AC427" i="3" l="1"/>
  <c r="V428" i="3" s="1"/>
  <c r="U428" i="3"/>
  <c r="P427" i="3"/>
  <c r="I428" i="3" s="1"/>
  <c r="N428" i="3" s="1"/>
  <c r="M428" i="3" l="1"/>
  <c r="L428" i="3"/>
  <c r="K428" i="3"/>
  <c r="J428" i="3"/>
  <c r="Z428" i="3"/>
  <c r="X428" i="3"/>
  <c r="W428" i="3"/>
  <c r="Y428" i="3"/>
  <c r="AA428" i="3"/>
  <c r="O428" i="3"/>
  <c r="AB428" i="3"/>
  <c r="AC428" i="3" l="1"/>
  <c r="V429" i="3" s="1"/>
  <c r="U429" i="3"/>
  <c r="AA429" i="3" s="1"/>
  <c r="P428" i="3"/>
  <c r="I429" i="3" s="1"/>
  <c r="L429" i="3" s="1"/>
  <c r="Y429" i="3" l="1"/>
  <c r="M429" i="3"/>
  <c r="J429" i="3"/>
  <c r="K429" i="3"/>
  <c r="N429" i="3"/>
  <c r="W429" i="3"/>
  <c r="X429" i="3"/>
  <c r="Z429" i="3"/>
  <c r="O429" i="3"/>
  <c r="AB429" i="3"/>
  <c r="P429" i="3" l="1"/>
  <c r="I430" i="3" s="1"/>
  <c r="M430" i="3" s="1"/>
  <c r="AC429" i="3"/>
  <c r="V430" i="3" s="1"/>
  <c r="L430" i="3" l="1"/>
  <c r="N430" i="3"/>
  <c r="J430" i="3"/>
  <c r="K430" i="3"/>
  <c r="U430" i="3"/>
  <c r="O430" i="3" l="1"/>
  <c r="AB430" i="3"/>
  <c r="Y430" i="3"/>
  <c r="X430" i="3"/>
  <c r="Z430" i="3"/>
  <c r="W430" i="3"/>
  <c r="AA430" i="3"/>
  <c r="AC430" i="3" l="1"/>
  <c r="V431" i="3" s="1"/>
  <c r="U431" i="3"/>
  <c r="P430" i="3"/>
  <c r="I431" i="3" s="1"/>
  <c r="L431" i="3" s="1"/>
  <c r="Y431" i="3" l="1"/>
  <c r="M431" i="3"/>
  <c r="J431" i="3"/>
  <c r="K431" i="3"/>
  <c r="W431" i="3"/>
  <c r="Z431" i="3"/>
  <c r="X431" i="3"/>
  <c r="AA431" i="3"/>
  <c r="N431" i="3"/>
  <c r="O431" i="3"/>
  <c r="AB431" i="3"/>
  <c r="P431" i="3" l="1"/>
  <c r="I432" i="3" s="1"/>
  <c r="K432" i="3" s="1"/>
  <c r="AC431" i="3"/>
  <c r="V432" i="3" s="1"/>
  <c r="U432" i="3"/>
  <c r="L432" i="3" l="1"/>
  <c r="N432" i="3"/>
  <c r="M432" i="3"/>
  <c r="J432" i="3"/>
  <c r="AA432" i="3"/>
  <c r="Y432" i="3"/>
  <c r="X432" i="3"/>
  <c r="W432" i="3"/>
  <c r="Z432" i="3"/>
  <c r="O432" i="3"/>
  <c r="AB432" i="3"/>
  <c r="AC432" i="3" l="1"/>
  <c r="V433" i="3" s="1"/>
  <c r="P432" i="3"/>
  <c r="I433" i="3" s="1"/>
  <c r="U433" i="3" l="1"/>
  <c r="M433" i="3"/>
  <c r="J433" i="3"/>
  <c r="K433" i="3"/>
  <c r="L433" i="3"/>
  <c r="N433" i="3"/>
  <c r="O433" i="3" l="1"/>
  <c r="AB433" i="3"/>
  <c r="AA433" i="3"/>
  <c r="W433" i="3"/>
  <c r="X433" i="3"/>
  <c r="Z433" i="3"/>
  <c r="Y433" i="3"/>
  <c r="AC433" i="3" l="1"/>
  <c r="V434" i="3" s="1"/>
  <c r="U434" i="3"/>
  <c r="P433" i="3"/>
  <c r="I434" i="3" s="1"/>
  <c r="N434" i="3" s="1"/>
  <c r="AA434" i="3" l="1"/>
  <c r="M434" i="3"/>
  <c r="L434" i="3"/>
  <c r="K434" i="3"/>
  <c r="J434" i="3"/>
  <c r="O434" i="3"/>
  <c r="AB434" i="3"/>
  <c r="W434" i="3"/>
  <c r="Z434" i="3"/>
  <c r="X434" i="3"/>
  <c r="Y434" i="3"/>
  <c r="AC434" i="3" l="1"/>
  <c r="V435" i="3" s="1"/>
  <c r="U435" i="3"/>
  <c r="P434" i="3"/>
  <c r="I435" i="3" s="1"/>
  <c r="N435" i="3" s="1"/>
  <c r="M435" i="3" l="1"/>
  <c r="K435" i="3"/>
  <c r="J435" i="3"/>
  <c r="X435" i="3"/>
  <c r="W435" i="3"/>
  <c r="Z435" i="3"/>
  <c r="AA435" i="3"/>
  <c r="Y435" i="3"/>
  <c r="O435" i="3"/>
  <c r="AB435" i="3"/>
  <c r="L435" i="3"/>
  <c r="P435" i="3" l="1"/>
  <c r="I436" i="3" s="1"/>
  <c r="M436" i="3" s="1"/>
  <c r="AC435" i="3"/>
  <c r="V436" i="3" s="1"/>
  <c r="U436" i="3"/>
  <c r="AA436" i="3" l="1"/>
  <c r="J436" i="3"/>
  <c r="N436" i="3"/>
  <c r="K436" i="3"/>
  <c r="Y436" i="3"/>
  <c r="L436" i="3"/>
  <c r="O436" i="3"/>
  <c r="AB436" i="3"/>
  <c r="X436" i="3"/>
  <c r="Z436" i="3"/>
  <c r="W436" i="3"/>
  <c r="AC436" i="3" l="1"/>
  <c r="V437" i="3" s="1"/>
  <c r="U437" i="3"/>
  <c r="P436" i="3"/>
  <c r="I437" i="3" s="1"/>
  <c r="N437" i="3" s="1"/>
  <c r="L437" i="3" l="1"/>
  <c r="M437" i="3"/>
  <c r="K437" i="3"/>
  <c r="J437" i="3"/>
  <c r="AA437" i="3"/>
  <c r="Z437" i="3"/>
  <c r="W437" i="3"/>
  <c r="X437" i="3"/>
  <c r="Y437" i="3"/>
  <c r="O437" i="3"/>
  <c r="AB437" i="3"/>
  <c r="P437" i="3" l="1"/>
  <c r="I438" i="3" s="1"/>
  <c r="K438" i="3" s="1"/>
  <c r="AC437" i="3"/>
  <c r="V438" i="3" s="1"/>
  <c r="U438" i="3"/>
  <c r="L438" i="3" l="1"/>
  <c r="M438" i="3"/>
  <c r="N438" i="3"/>
  <c r="J438" i="3"/>
  <c r="Y438" i="3"/>
  <c r="W438" i="3"/>
  <c r="X438" i="3"/>
  <c r="Z438" i="3"/>
  <c r="AA438" i="3"/>
  <c r="O438" i="3"/>
  <c r="AB438" i="3"/>
  <c r="AC438" i="3" l="1"/>
  <c r="V439" i="3" s="1"/>
  <c r="U439" i="3"/>
  <c r="P438" i="3"/>
  <c r="I439" i="3" s="1"/>
  <c r="L439" i="3" s="1"/>
  <c r="J439" i="3" l="1"/>
  <c r="K439" i="3"/>
  <c r="N439" i="3"/>
  <c r="M439" i="3"/>
  <c r="Z439" i="3"/>
  <c r="W439" i="3"/>
  <c r="X439" i="3"/>
  <c r="Y439" i="3"/>
  <c r="AA439" i="3"/>
  <c r="O439" i="3"/>
  <c r="AB439" i="3"/>
  <c r="AC439" i="3" l="1"/>
  <c r="V440" i="3" s="1"/>
  <c r="P439" i="3"/>
  <c r="I440" i="3" s="1"/>
  <c r="K440" i="3" s="1"/>
  <c r="U440" i="3"/>
  <c r="M440" i="3" l="1"/>
  <c r="N440" i="3"/>
  <c r="L440" i="3"/>
  <c r="J440" i="3"/>
  <c r="Z440" i="3"/>
  <c r="X440" i="3"/>
  <c r="W440" i="3"/>
  <c r="AA440" i="3"/>
  <c r="Y440" i="3"/>
  <c r="O440" i="3"/>
  <c r="AB440" i="3"/>
  <c r="AC440" i="3" l="1"/>
  <c r="V441" i="3" s="1"/>
  <c r="U441" i="3"/>
  <c r="P440" i="3"/>
  <c r="I441" i="3" s="1"/>
  <c r="M441" i="3" s="1"/>
  <c r="AB441" i="3" l="1"/>
  <c r="L441" i="3"/>
  <c r="O441" i="3"/>
  <c r="J441" i="3"/>
  <c r="K441" i="3"/>
  <c r="N441" i="3"/>
  <c r="Y441" i="3"/>
  <c r="Z441" i="3"/>
  <c r="W441" i="3"/>
  <c r="X441" i="3"/>
  <c r="AA441" i="3"/>
  <c r="P441" i="3" l="1"/>
  <c r="I442" i="3" s="1"/>
  <c r="K442" i="3" s="1"/>
  <c r="AC441" i="3"/>
  <c r="V442" i="3" s="1"/>
  <c r="U442" i="3"/>
  <c r="M442" i="3"/>
  <c r="L442" i="3" l="1"/>
  <c r="N442" i="3"/>
  <c r="J442" i="3"/>
  <c r="Z442" i="3"/>
  <c r="X442" i="3"/>
  <c r="W442" i="3"/>
  <c r="Y442" i="3"/>
  <c r="AA442" i="3"/>
  <c r="O442" i="3"/>
  <c r="AB442" i="3"/>
  <c r="AC442" i="3" l="1"/>
  <c r="V443" i="3" s="1"/>
  <c r="U443" i="3"/>
  <c r="P442" i="3"/>
  <c r="I443" i="3" s="1"/>
  <c r="L443" i="3" s="1"/>
  <c r="W443" i="3" l="1"/>
  <c r="M443" i="3"/>
  <c r="N443" i="3"/>
  <c r="O443" i="3"/>
  <c r="K443" i="3"/>
  <c r="J443" i="3"/>
  <c r="X443" i="3" l="1"/>
  <c r="AB443" i="3"/>
  <c r="Y443" i="3"/>
  <c r="Z443" i="3"/>
  <c r="AA443" i="3"/>
  <c r="P443" i="3"/>
  <c r="I444" i="3" s="1"/>
  <c r="M444" i="3" s="1"/>
  <c r="U444" i="3"/>
  <c r="AC443" i="3" l="1"/>
  <c r="V444" i="3" s="1"/>
  <c r="N444" i="3"/>
  <c r="K444" i="3"/>
  <c r="J444" i="3"/>
  <c r="L444" i="3"/>
  <c r="O444" i="3"/>
  <c r="W444" i="3" l="1"/>
  <c r="AB444" i="3"/>
  <c r="Y444" i="3"/>
  <c r="AA444" i="3"/>
  <c r="Z444" i="3"/>
  <c r="X444" i="3"/>
  <c r="U445" i="3"/>
  <c r="P444" i="3"/>
  <c r="I445" i="3" s="1"/>
  <c r="AC444" i="3" l="1"/>
  <c r="V445" i="3" s="1"/>
  <c r="O445" i="3"/>
  <c r="K445" i="3"/>
  <c r="J445" i="3"/>
  <c r="M445" i="3"/>
  <c r="N445" i="3"/>
  <c r="L445" i="3"/>
  <c r="AA445" i="3" l="1"/>
  <c r="AB445" i="3"/>
  <c r="Y445" i="3"/>
  <c r="W445" i="3"/>
  <c r="Z445" i="3"/>
  <c r="X445" i="3"/>
  <c r="P445" i="3"/>
  <c r="I446" i="3" s="1"/>
  <c r="K446" i="3" s="1"/>
  <c r="U446" i="3"/>
  <c r="AC445" i="3" l="1"/>
  <c r="V446" i="3" s="1"/>
  <c r="L446" i="3"/>
  <c r="M446" i="3"/>
  <c r="N446" i="3"/>
  <c r="J446" i="3"/>
  <c r="O446" i="3"/>
  <c r="Z446" i="3" l="1"/>
  <c r="AB446" i="3"/>
  <c r="AA446" i="3"/>
  <c r="Y446" i="3"/>
  <c r="X446" i="3"/>
  <c r="W446" i="3"/>
  <c r="U447" i="3"/>
  <c r="P446" i="3"/>
  <c r="I447" i="3" s="1"/>
  <c r="AC446" i="3" l="1"/>
  <c r="V447" i="3" s="1"/>
  <c r="J447" i="3"/>
  <c r="K447" i="3"/>
  <c r="N447" i="3"/>
  <c r="M447" i="3"/>
  <c r="L447" i="3"/>
  <c r="O447" i="3"/>
  <c r="Y447" i="3" l="1"/>
  <c r="AB447" i="3"/>
  <c r="AA447" i="3"/>
  <c r="Z447" i="3"/>
  <c r="W447" i="3"/>
  <c r="X447" i="3"/>
  <c r="P447" i="3"/>
  <c r="I448" i="3" s="1"/>
  <c r="J448" i="3" s="1"/>
  <c r="U448" i="3"/>
  <c r="AC447" i="3" l="1"/>
  <c r="V448" i="3" s="1"/>
  <c r="L448" i="3"/>
  <c r="M448" i="3"/>
  <c r="N448" i="3"/>
  <c r="K448" i="3"/>
  <c r="O448" i="3"/>
  <c r="W448" i="3" l="1"/>
  <c r="AB448" i="3"/>
  <c r="AA448" i="3"/>
  <c r="Y448" i="3"/>
  <c r="Z448" i="3"/>
  <c r="X448" i="3"/>
  <c r="U449" i="3"/>
  <c r="P448" i="3"/>
  <c r="I449" i="3" s="1"/>
  <c r="M449" i="3" s="1"/>
  <c r="AC448" i="3" l="1"/>
  <c r="V449" i="3" s="1"/>
  <c r="N449" i="3"/>
  <c r="L449" i="3"/>
  <c r="O449" i="3"/>
  <c r="J449" i="3"/>
  <c r="K449" i="3"/>
  <c r="AA449" i="3" l="1"/>
  <c r="X449" i="3"/>
  <c r="W449" i="3"/>
  <c r="AB449" i="3"/>
  <c r="Z449" i="3"/>
  <c r="Y449" i="3"/>
  <c r="P449" i="3"/>
  <c r="I450" i="3" s="1"/>
  <c r="N450" i="3" s="1"/>
  <c r="U450" i="3"/>
  <c r="AC449" i="3" l="1"/>
  <c r="V450" i="3" s="1"/>
  <c r="Y450" i="3" s="1"/>
  <c r="J450" i="3"/>
  <c r="L450" i="3"/>
  <c r="K450" i="3"/>
  <c r="M450" i="3"/>
  <c r="O450" i="3"/>
  <c r="AA450" i="3" l="1"/>
  <c r="X450" i="3"/>
  <c r="Z450" i="3"/>
  <c r="AB450" i="3"/>
  <c r="P450" i="3"/>
  <c r="I451" i="3" s="1"/>
  <c r="N451" i="3" s="1"/>
  <c r="W450" i="3" l="1"/>
  <c r="AC450" i="3" s="1"/>
  <c r="V451" i="3" s="1"/>
  <c r="L451" i="3"/>
  <c r="M451" i="3"/>
  <c r="K451" i="3"/>
  <c r="J451" i="3"/>
  <c r="U451" i="3"/>
  <c r="AB451" i="3" l="1"/>
  <c r="Y451" i="3"/>
  <c r="O451" i="3"/>
  <c r="P451" i="3" s="1"/>
  <c r="I452" i="3" s="1"/>
  <c r="W451" i="3" l="1"/>
  <c r="X451" i="3"/>
  <c r="Z451" i="3"/>
  <c r="AA451" i="3"/>
  <c r="U452" i="3"/>
  <c r="K452" i="3"/>
  <c r="J452" i="3"/>
  <c r="L452" i="3"/>
  <c r="M452" i="3"/>
  <c r="N452" i="3"/>
  <c r="AC451" i="3" l="1"/>
  <c r="V452" i="3" s="1"/>
  <c r="O452" i="3"/>
  <c r="AA452" i="3" l="1"/>
  <c r="AB452" i="3"/>
  <c r="Z452" i="3"/>
  <c r="W452" i="3"/>
  <c r="Y452" i="3"/>
  <c r="P452" i="3"/>
  <c r="I453" i="3" s="1"/>
  <c r="L453" i="3" s="1"/>
  <c r="X452" i="3" l="1"/>
  <c r="AC452" i="3" s="1"/>
  <c r="V453" i="3" s="1"/>
  <c r="N453" i="3"/>
  <c r="J453" i="3"/>
  <c r="K453" i="3"/>
  <c r="M453" i="3"/>
  <c r="U453" i="3"/>
  <c r="AA453" i="3" l="1"/>
  <c r="X453" i="3"/>
  <c r="W453" i="3"/>
  <c r="Z453" i="3"/>
  <c r="Y453" i="3"/>
  <c r="O453" i="3"/>
  <c r="AB453" i="3"/>
  <c r="AC453" i="3" l="1"/>
  <c r="V454" i="3" s="1"/>
  <c r="U454" i="3"/>
  <c r="P453" i="3"/>
  <c r="I454" i="3" s="1"/>
  <c r="M454" i="3" s="1"/>
  <c r="AA454" i="3" l="1"/>
  <c r="Y454" i="3"/>
  <c r="L454" i="3"/>
  <c r="N454" i="3"/>
  <c r="W454" i="3"/>
  <c r="X454" i="3"/>
  <c r="Z454" i="3"/>
  <c r="K454" i="3"/>
  <c r="J454" i="3"/>
  <c r="O454" i="3"/>
  <c r="AB454" i="3"/>
  <c r="P454" i="3" l="1"/>
  <c r="I455" i="3" s="1"/>
  <c r="M455" i="3" s="1"/>
  <c r="AC454" i="3"/>
  <c r="V455" i="3" s="1"/>
  <c r="K455" i="3" l="1"/>
  <c r="L455" i="3"/>
  <c r="J455" i="3"/>
  <c r="N455" i="3"/>
  <c r="U455" i="3"/>
  <c r="O455" i="3" l="1"/>
  <c r="AB455" i="3"/>
  <c r="AA455" i="3"/>
  <c r="X455" i="3"/>
  <c r="Z455" i="3"/>
  <c r="W455" i="3"/>
  <c r="Y455" i="3"/>
  <c r="AC455" i="3" l="1"/>
  <c r="V456" i="3" s="1"/>
  <c r="U456" i="3"/>
  <c r="P455" i="3"/>
  <c r="I456" i="3" s="1"/>
  <c r="N456" i="3" s="1"/>
  <c r="L456" i="3" l="1"/>
  <c r="K456" i="3"/>
  <c r="J456" i="3"/>
  <c r="M456" i="3"/>
  <c r="X456" i="3"/>
  <c r="W456" i="3"/>
  <c r="Z456" i="3"/>
  <c r="AA456" i="3"/>
  <c r="O456" i="3"/>
  <c r="AB456" i="3"/>
  <c r="Y456" i="3"/>
  <c r="AC456" i="3" l="1"/>
  <c r="V457" i="3" s="1"/>
  <c r="U457" i="3"/>
  <c r="P456" i="3"/>
  <c r="I457" i="3" s="1"/>
  <c r="AA457" i="3" l="1"/>
  <c r="Y457" i="3"/>
  <c r="J457" i="3"/>
  <c r="K457" i="3"/>
  <c r="L457" i="3"/>
  <c r="M457" i="3"/>
  <c r="N457" i="3"/>
  <c r="O457" i="3"/>
  <c r="AB457" i="3"/>
  <c r="Z457" i="3"/>
  <c r="X457" i="3"/>
  <c r="W457" i="3"/>
  <c r="AC457" i="3" l="1"/>
  <c r="V458" i="3" s="1"/>
  <c r="U458" i="3"/>
  <c r="P457" i="3"/>
  <c r="I458" i="3" s="1"/>
  <c r="AA458" i="3" l="1"/>
  <c r="Y458" i="3"/>
  <c r="M458" i="3"/>
  <c r="J458" i="3"/>
  <c r="K458" i="3"/>
  <c r="W458" i="3"/>
  <c r="X458" i="3"/>
  <c r="Z458" i="3"/>
  <c r="L458" i="3"/>
  <c r="O458" i="3"/>
  <c r="AB458" i="3"/>
  <c r="N458" i="3"/>
  <c r="AC458" i="3" l="1"/>
  <c r="V459" i="3" s="1"/>
  <c r="P458" i="3"/>
  <c r="I459" i="3" s="1"/>
  <c r="M459" i="3" s="1"/>
  <c r="U459" i="3"/>
  <c r="AA459" i="3" l="1"/>
  <c r="K459" i="3"/>
  <c r="J459" i="3"/>
  <c r="AB459" i="3"/>
  <c r="O459" i="3"/>
  <c r="Y459" i="3"/>
  <c r="L459" i="3"/>
  <c r="N459" i="3"/>
  <c r="Z459" i="3"/>
  <c r="X459" i="3"/>
  <c r="W459" i="3"/>
  <c r="AC459" i="3" l="1"/>
  <c r="V460" i="3" s="1"/>
  <c r="P459" i="3"/>
  <c r="I460" i="3" s="1"/>
  <c r="M460" i="3" s="1"/>
  <c r="U460" i="3"/>
  <c r="N460" i="3" l="1"/>
  <c r="K460" i="3"/>
  <c r="J460" i="3"/>
  <c r="L460" i="3"/>
  <c r="Z460" i="3"/>
  <c r="AA460" i="3"/>
  <c r="Y460" i="3"/>
  <c r="W460" i="3"/>
  <c r="X460" i="3"/>
  <c r="O460" i="3"/>
  <c r="AB460" i="3"/>
  <c r="P460" i="3" l="1"/>
  <c r="I461" i="3" s="1"/>
  <c r="M461" i="3" s="1"/>
  <c r="AC460" i="3"/>
  <c r="V461" i="3" s="1"/>
  <c r="U461" i="3" l="1"/>
  <c r="N461" i="3"/>
  <c r="J461" i="3"/>
  <c r="K461" i="3"/>
  <c r="L461" i="3"/>
  <c r="AA461" i="3" l="1"/>
  <c r="X461" i="3"/>
  <c r="Z461" i="3"/>
  <c r="W461" i="3"/>
  <c r="Y461" i="3"/>
  <c r="O461" i="3"/>
  <c r="AB461" i="3"/>
  <c r="AC461" i="3" l="1"/>
  <c r="V462" i="3" s="1"/>
  <c r="U462" i="3"/>
  <c r="P461" i="3"/>
  <c r="I462" i="3" s="1"/>
  <c r="M462" i="3" s="1"/>
  <c r="Y462" i="3" l="1"/>
  <c r="L462" i="3"/>
  <c r="W462" i="3"/>
  <c r="Z462" i="3"/>
  <c r="X462" i="3"/>
  <c r="O462" i="3"/>
  <c r="AB462" i="3"/>
  <c r="N462" i="3"/>
  <c r="J462" i="3"/>
  <c r="K462" i="3"/>
  <c r="AA462" i="3"/>
  <c r="P462" i="3" l="1"/>
  <c r="I463" i="3" s="1"/>
  <c r="J463" i="3" s="1"/>
  <c r="AC462" i="3"/>
  <c r="V463" i="3" s="1"/>
  <c r="U463" i="3"/>
  <c r="N463" i="3" l="1"/>
  <c r="AA463" i="3"/>
  <c r="M463" i="3"/>
  <c r="L463" i="3"/>
  <c r="K463" i="3"/>
  <c r="O463" i="3"/>
  <c r="AB463" i="3"/>
  <c r="Y463" i="3"/>
  <c r="X463" i="3"/>
  <c r="Z463" i="3"/>
  <c r="W463" i="3"/>
  <c r="AC463" i="3" l="1"/>
  <c r="V464" i="3" s="1"/>
  <c r="U464" i="3"/>
  <c r="P463" i="3"/>
  <c r="I464" i="3" s="1"/>
  <c r="N464" i="3" s="1"/>
  <c r="Y464" i="3" l="1"/>
  <c r="AA464" i="3"/>
  <c r="L464" i="3"/>
  <c r="M464" i="3"/>
  <c r="O464" i="3"/>
  <c r="AB464" i="3"/>
  <c r="J464" i="3"/>
  <c r="K464" i="3"/>
  <c r="W464" i="3"/>
  <c r="Z464" i="3"/>
  <c r="X464" i="3"/>
  <c r="P464" i="3" l="1"/>
  <c r="I465" i="3" s="1"/>
  <c r="N465" i="3" s="1"/>
  <c r="AC464" i="3"/>
  <c r="V465" i="3" s="1"/>
  <c r="U465" i="3"/>
  <c r="M465" i="3" l="1"/>
  <c r="Y465" i="3"/>
  <c r="L465" i="3"/>
  <c r="K465" i="3"/>
  <c r="J465" i="3"/>
  <c r="AA465" i="3"/>
  <c r="O465" i="3"/>
  <c r="AB465" i="3"/>
  <c r="Z465" i="3"/>
  <c r="W465" i="3"/>
  <c r="X465" i="3"/>
  <c r="AC465" i="3" l="1"/>
  <c r="V466" i="3" s="1"/>
  <c r="U466" i="3"/>
  <c r="P465" i="3"/>
  <c r="I466" i="3" s="1"/>
  <c r="AA466" i="3" l="1"/>
  <c r="Y466" i="3"/>
  <c r="N466" i="3"/>
  <c r="K466" i="3"/>
  <c r="J466" i="3"/>
  <c r="L466" i="3"/>
  <c r="Z466" i="3"/>
  <c r="W466" i="3"/>
  <c r="X466" i="3"/>
  <c r="M466" i="3"/>
  <c r="O466" i="3"/>
  <c r="AB466" i="3"/>
  <c r="AC466" i="3" l="1"/>
  <c r="V467" i="3" s="1"/>
  <c r="U467" i="3"/>
  <c r="P466" i="3"/>
  <c r="I467" i="3" s="1"/>
  <c r="M467" i="3" s="1"/>
  <c r="Y467" i="3" l="1"/>
  <c r="AA467" i="3"/>
  <c r="L467" i="3"/>
  <c r="J467" i="3"/>
  <c r="K467" i="3"/>
  <c r="O467" i="3"/>
  <c r="AB467" i="3"/>
  <c r="N467" i="3"/>
  <c r="W467" i="3"/>
  <c r="X467" i="3"/>
  <c r="Z467" i="3"/>
  <c r="P467" i="3" l="1"/>
  <c r="I468" i="3" s="1"/>
  <c r="M468" i="3" s="1"/>
  <c r="AC467" i="3"/>
  <c r="V468" i="3" s="1"/>
  <c r="U468" i="3"/>
  <c r="N468" i="3" l="1"/>
  <c r="J468" i="3"/>
  <c r="K468" i="3"/>
  <c r="L468" i="3"/>
  <c r="W468" i="3"/>
  <c r="Z468" i="3"/>
  <c r="X468" i="3"/>
  <c r="AA468" i="3"/>
  <c r="Y468" i="3"/>
  <c r="O468" i="3"/>
  <c r="AB468" i="3"/>
  <c r="AC468" i="3" l="1"/>
  <c r="V469" i="3" s="1"/>
  <c r="U469" i="3"/>
  <c r="P468" i="3"/>
  <c r="I469" i="3" s="1"/>
  <c r="M469" i="3" s="1"/>
  <c r="Y469" i="3" l="1"/>
  <c r="AB469" i="3"/>
  <c r="O469" i="3"/>
  <c r="J469" i="3"/>
  <c r="K469" i="3"/>
  <c r="L469" i="3"/>
  <c r="N469" i="3"/>
  <c r="X469" i="3"/>
  <c r="W469" i="3"/>
  <c r="Z469" i="3"/>
  <c r="AA469" i="3"/>
  <c r="P469" i="3" l="1"/>
  <c r="I470" i="3" s="1"/>
  <c r="J470" i="3" s="1"/>
  <c r="AC469" i="3"/>
  <c r="V470" i="3" s="1"/>
  <c r="U470" i="3"/>
  <c r="N470" i="3" l="1"/>
  <c r="L470" i="3"/>
  <c r="M470" i="3"/>
  <c r="K470" i="3"/>
  <c r="W470" i="3"/>
  <c r="Z470" i="3"/>
  <c r="X470" i="3"/>
  <c r="AA470" i="3"/>
  <c r="O470" i="3"/>
  <c r="AB470" i="3"/>
  <c r="Y470" i="3"/>
  <c r="AC470" i="3" l="1"/>
  <c r="V471" i="3" s="1"/>
  <c r="U471" i="3"/>
  <c r="P470" i="3"/>
  <c r="I471" i="3" s="1"/>
  <c r="Y471" i="3" l="1"/>
  <c r="AA471" i="3"/>
  <c r="K471" i="3"/>
  <c r="J471" i="3"/>
  <c r="L471" i="3"/>
  <c r="M471" i="3"/>
  <c r="N471" i="3"/>
  <c r="W471" i="3"/>
  <c r="Z471" i="3"/>
  <c r="X471" i="3"/>
  <c r="O471" i="3"/>
  <c r="AB471" i="3"/>
  <c r="P471" i="3" l="1"/>
  <c r="I472" i="3" s="1"/>
  <c r="J472" i="3" s="1"/>
  <c r="AC471" i="3"/>
  <c r="V472" i="3" s="1"/>
  <c r="L472" i="3" l="1"/>
  <c r="N472" i="3"/>
  <c r="M472" i="3"/>
  <c r="K472" i="3"/>
  <c r="U472" i="3"/>
  <c r="W472" i="3" l="1"/>
  <c r="Z472" i="3"/>
  <c r="X472" i="3"/>
  <c r="Y472" i="3"/>
  <c r="AA472" i="3"/>
  <c r="O472" i="3"/>
  <c r="AB472" i="3"/>
  <c r="AC472" i="3" l="1"/>
  <c r="V473" i="3" s="1"/>
  <c r="U473" i="3"/>
  <c r="P472" i="3"/>
  <c r="I473" i="3" s="1"/>
  <c r="L473" i="3" s="1"/>
  <c r="M473" i="3" l="1"/>
  <c r="N473" i="3"/>
  <c r="W473" i="3"/>
  <c r="X473" i="3"/>
  <c r="Z473" i="3"/>
  <c r="Y473" i="3"/>
  <c r="AA473" i="3"/>
  <c r="J473" i="3"/>
  <c r="K473" i="3"/>
  <c r="O473" i="3"/>
  <c r="AB473" i="3"/>
  <c r="P473" i="3" l="1"/>
  <c r="I474" i="3" s="1"/>
  <c r="M474" i="3" s="1"/>
  <c r="AC473" i="3"/>
  <c r="V474" i="3" s="1"/>
  <c r="U474" i="3"/>
  <c r="L474" i="3" l="1"/>
  <c r="J474" i="3"/>
  <c r="Y474" i="3"/>
  <c r="K474" i="3"/>
  <c r="N474" i="3"/>
  <c r="O474" i="3"/>
  <c r="AB474" i="3"/>
  <c r="X474" i="3"/>
  <c r="W474" i="3"/>
  <c r="Z474" i="3"/>
  <c r="AA474" i="3"/>
  <c r="AC474" i="3" l="1"/>
  <c r="V475" i="3" s="1"/>
  <c r="U475" i="3"/>
  <c r="P474" i="3"/>
  <c r="I475" i="3" s="1"/>
  <c r="L475" i="3" s="1"/>
  <c r="Y475" i="3" l="1"/>
  <c r="M475" i="3"/>
  <c r="N475" i="3"/>
  <c r="J475" i="3"/>
  <c r="K475" i="3"/>
  <c r="W475" i="3"/>
  <c r="X475" i="3"/>
  <c r="Z475" i="3"/>
  <c r="AA475" i="3"/>
  <c r="O475" i="3"/>
  <c r="AB475" i="3"/>
  <c r="P475" i="3" l="1"/>
  <c r="I476" i="3" s="1"/>
  <c r="K476" i="3" s="1"/>
  <c r="AC475" i="3"/>
  <c r="V476" i="3" s="1"/>
  <c r="U476" i="3"/>
  <c r="AA476" i="3" l="1"/>
  <c r="M476" i="3"/>
  <c r="L476" i="3"/>
  <c r="N476" i="3"/>
  <c r="AB476" i="3"/>
  <c r="J476" i="3"/>
  <c r="Y476" i="3"/>
  <c r="X476" i="3"/>
  <c r="W476" i="3"/>
  <c r="Z476" i="3"/>
  <c r="O476" i="3"/>
  <c r="AC476" i="3" l="1"/>
  <c r="V477" i="3" s="1"/>
  <c r="U477" i="3"/>
  <c r="P476" i="3"/>
  <c r="I477" i="3" s="1"/>
  <c r="M477" i="3" s="1"/>
  <c r="AA477" i="3" l="1"/>
  <c r="Y477" i="3"/>
  <c r="J477" i="3"/>
  <c r="K477" i="3"/>
  <c r="N477" i="3"/>
  <c r="W477" i="3"/>
  <c r="Z477" i="3"/>
  <c r="X477" i="3"/>
  <c r="L477" i="3"/>
  <c r="O477" i="3"/>
  <c r="AB477" i="3"/>
  <c r="P477" i="3" l="1"/>
  <c r="I478" i="3" s="1"/>
  <c r="J478" i="3" s="1"/>
  <c r="AC477" i="3"/>
  <c r="V478" i="3" s="1"/>
  <c r="U478" i="3"/>
  <c r="L478" i="3" l="1"/>
  <c r="Y478" i="3"/>
  <c r="N478" i="3"/>
  <c r="M478" i="3"/>
  <c r="K478" i="3"/>
  <c r="X478" i="3"/>
  <c r="Z478" i="3"/>
  <c r="AA478" i="3"/>
  <c r="W478" i="3"/>
  <c r="O478" i="3"/>
  <c r="AB478" i="3"/>
  <c r="P478" i="3" l="1"/>
  <c r="I479" i="3" s="1"/>
  <c r="M479" i="3" s="1"/>
  <c r="AC478" i="3"/>
  <c r="V479" i="3" s="1"/>
  <c r="K479" i="3" l="1"/>
  <c r="J479" i="3"/>
  <c r="U479" i="3"/>
  <c r="N479" i="3"/>
  <c r="L479" i="3"/>
  <c r="O479" i="3" l="1"/>
  <c r="AB479" i="3"/>
  <c r="W479" i="3"/>
  <c r="Z479" i="3"/>
  <c r="X479" i="3"/>
  <c r="Y479" i="3"/>
  <c r="AA479" i="3"/>
  <c r="AC479" i="3" l="1"/>
  <c r="V480" i="3" s="1"/>
  <c r="U480" i="3"/>
  <c r="P479" i="3"/>
  <c r="I480" i="3" s="1"/>
  <c r="Y480" i="3" l="1"/>
  <c r="AA480" i="3"/>
  <c r="L480" i="3"/>
  <c r="K480" i="3"/>
  <c r="J480" i="3"/>
  <c r="N480" i="3"/>
  <c r="M480" i="3"/>
  <c r="X480" i="3"/>
  <c r="Z480" i="3"/>
  <c r="W480" i="3"/>
  <c r="O480" i="3"/>
  <c r="AB480" i="3"/>
  <c r="P480" i="3" l="1"/>
  <c r="I481" i="3" s="1"/>
  <c r="K481" i="3" s="1"/>
  <c r="AC480" i="3"/>
  <c r="V481" i="3" s="1"/>
  <c r="N481" i="3" l="1"/>
  <c r="L481" i="3"/>
  <c r="M481" i="3"/>
  <c r="J481" i="3"/>
  <c r="U481" i="3"/>
  <c r="X481" i="3" l="1"/>
  <c r="Z481" i="3"/>
  <c r="W481" i="3"/>
  <c r="Y481" i="3"/>
  <c r="AA481" i="3"/>
  <c r="O481" i="3"/>
  <c r="AB481" i="3"/>
  <c r="AC481" i="3" l="1"/>
  <c r="V482" i="3" s="1"/>
  <c r="U482" i="3"/>
  <c r="P481" i="3"/>
  <c r="I482" i="3" s="1"/>
  <c r="N482" i="3" s="1"/>
  <c r="Y482" i="3" l="1"/>
  <c r="L482" i="3"/>
  <c r="J482" i="3"/>
  <c r="K482" i="3"/>
  <c r="M482" i="3"/>
  <c r="AB482" i="3"/>
  <c r="Z482" i="3"/>
  <c r="W482" i="3"/>
  <c r="X482" i="3"/>
  <c r="AA482" i="3"/>
  <c r="O482" i="3"/>
  <c r="P482" i="3" l="1"/>
  <c r="I483" i="3" s="1"/>
  <c r="K483" i="3" s="1"/>
  <c r="AC482" i="3"/>
  <c r="V483" i="3" s="1"/>
  <c r="U483" i="3"/>
  <c r="L483" i="3" l="1"/>
  <c r="M483" i="3"/>
  <c r="N483" i="3"/>
  <c r="J483" i="3"/>
  <c r="W483" i="3"/>
  <c r="X483" i="3"/>
  <c r="Z483" i="3"/>
  <c r="AA483" i="3"/>
  <c r="Y483" i="3"/>
  <c r="O483" i="3"/>
  <c r="AB483" i="3"/>
  <c r="AC483" i="3" l="1"/>
  <c r="V484" i="3" s="1"/>
  <c r="U484" i="3"/>
  <c r="P483" i="3"/>
  <c r="I484" i="3" s="1"/>
  <c r="N484" i="3" s="1"/>
  <c r="O484" i="3" l="1"/>
  <c r="AB484" i="3"/>
  <c r="J484" i="3"/>
  <c r="K484" i="3"/>
  <c r="M484" i="3"/>
  <c r="L484" i="3"/>
  <c r="Z484" i="3"/>
  <c r="W484" i="3"/>
  <c r="X484" i="3"/>
  <c r="Y484" i="3"/>
  <c r="AA484" i="3"/>
  <c r="P484" i="3" l="1"/>
  <c r="I485" i="3" s="1"/>
  <c r="N485" i="3" s="1"/>
  <c r="AC484" i="3"/>
  <c r="V485" i="3" s="1"/>
  <c r="U485" i="3"/>
  <c r="L485" i="3" l="1"/>
  <c r="J485" i="3"/>
  <c r="K485" i="3"/>
  <c r="M485" i="3"/>
  <c r="AA485" i="3"/>
  <c r="W485" i="3"/>
  <c r="Z485" i="3"/>
  <c r="X485" i="3"/>
  <c r="Y485" i="3"/>
  <c r="O485" i="3"/>
  <c r="AB485" i="3"/>
  <c r="AC485" i="3" l="1"/>
  <c r="V486" i="3" s="1"/>
  <c r="U486" i="3"/>
  <c r="P485" i="3"/>
  <c r="I486" i="3" s="1"/>
  <c r="N486" i="3" s="1"/>
  <c r="AA486" i="3" l="1"/>
  <c r="L486" i="3"/>
  <c r="M486" i="3"/>
  <c r="K486" i="3"/>
  <c r="J486" i="3"/>
  <c r="X486" i="3"/>
  <c r="Z486" i="3"/>
  <c r="W486" i="3"/>
  <c r="Y486" i="3"/>
  <c r="O486" i="3"/>
  <c r="AB486" i="3"/>
  <c r="AC486" i="3" l="1"/>
  <c r="V487" i="3" s="1"/>
  <c r="U487" i="3"/>
  <c r="P486" i="3"/>
  <c r="I487" i="3" s="1"/>
  <c r="AA487" i="3" l="1"/>
  <c r="Y487" i="3"/>
  <c r="M487" i="3"/>
  <c r="J487" i="3"/>
  <c r="K487" i="3"/>
  <c r="O487" i="3"/>
  <c r="AB487" i="3"/>
  <c r="N487" i="3"/>
  <c r="X487" i="3"/>
  <c r="W487" i="3"/>
  <c r="Z487" i="3"/>
  <c r="L487" i="3"/>
  <c r="AC487" i="3" l="1"/>
  <c r="V488" i="3" s="1"/>
  <c r="U488" i="3"/>
  <c r="P487" i="3"/>
  <c r="I488" i="3" s="1"/>
  <c r="M488" i="3" s="1"/>
  <c r="K488" i="3" l="1"/>
  <c r="J488" i="3"/>
  <c r="L488" i="3"/>
  <c r="O488" i="3"/>
  <c r="AB488" i="3"/>
  <c r="X488" i="3"/>
  <c r="W488" i="3"/>
  <c r="Z488" i="3"/>
  <c r="Y488" i="3"/>
  <c r="AA488" i="3"/>
  <c r="N488" i="3"/>
  <c r="P488" i="3" l="1"/>
  <c r="I489" i="3" s="1"/>
  <c r="L489" i="3" s="1"/>
  <c r="AC488" i="3"/>
  <c r="V489" i="3" s="1"/>
  <c r="U489" i="3"/>
  <c r="M489" i="3" l="1"/>
  <c r="K489" i="3"/>
  <c r="J489" i="3"/>
  <c r="N489" i="3"/>
  <c r="X489" i="3"/>
  <c r="W489" i="3"/>
  <c r="Z489" i="3"/>
  <c r="AA489" i="3"/>
  <c r="Y489" i="3"/>
  <c r="O489" i="3"/>
  <c r="AB489" i="3"/>
  <c r="AC489" i="3" l="1"/>
  <c r="V490" i="3" s="1"/>
  <c r="U490" i="3"/>
  <c r="P489" i="3"/>
  <c r="I490" i="3" s="1"/>
  <c r="N490" i="3" s="1"/>
  <c r="M490" i="3" l="1"/>
  <c r="L490" i="3"/>
  <c r="X490" i="3"/>
  <c r="Z490" i="3"/>
  <c r="W490" i="3"/>
  <c r="AA490" i="3"/>
  <c r="Y490" i="3"/>
  <c r="J490" i="3"/>
  <c r="K490" i="3"/>
  <c r="O490" i="3"/>
  <c r="AB490" i="3"/>
  <c r="AC490" i="3" l="1"/>
  <c r="V491" i="3" s="1"/>
  <c r="P490" i="3"/>
  <c r="I491" i="3" s="1"/>
  <c r="M491" i="3" s="1"/>
  <c r="U491" i="3"/>
  <c r="Y491" i="3" l="1"/>
  <c r="L491" i="3"/>
  <c r="N491" i="3"/>
  <c r="J491" i="3"/>
  <c r="K491" i="3"/>
  <c r="AA491" i="3"/>
  <c r="Z491" i="3"/>
  <c r="W491" i="3"/>
  <c r="X491" i="3"/>
  <c r="O491" i="3"/>
  <c r="AB491" i="3"/>
  <c r="P491" i="3" l="1"/>
  <c r="I492" i="3" s="1"/>
  <c r="N492" i="3" s="1"/>
  <c r="AC491" i="3"/>
  <c r="V492" i="3" s="1"/>
  <c r="L492" i="3" l="1"/>
  <c r="U492" i="3"/>
  <c r="M492" i="3"/>
  <c r="J492" i="3"/>
  <c r="K492" i="3"/>
  <c r="W492" i="3" l="1"/>
  <c r="Z492" i="3"/>
  <c r="X492" i="3"/>
  <c r="AA492" i="3"/>
  <c r="Y492" i="3"/>
  <c r="O492" i="3"/>
  <c r="AB492" i="3"/>
  <c r="AC492" i="3" l="1"/>
  <c r="V493" i="3" s="1"/>
  <c r="U493" i="3"/>
  <c r="P492" i="3"/>
  <c r="I493" i="3" s="1"/>
  <c r="M493" i="3" s="1"/>
  <c r="O493" i="3" l="1"/>
  <c r="AB493" i="3"/>
  <c r="J493" i="3"/>
  <c r="K493" i="3"/>
  <c r="N493" i="3"/>
  <c r="L493" i="3"/>
  <c r="AA493" i="3"/>
  <c r="X493" i="3"/>
  <c r="W493" i="3"/>
  <c r="Z493" i="3"/>
  <c r="Y493" i="3"/>
  <c r="P493" i="3" l="1"/>
  <c r="I494" i="3" s="1"/>
  <c r="N494" i="3" s="1"/>
  <c r="AC493" i="3"/>
  <c r="V494" i="3" s="1"/>
  <c r="M494" i="3" l="1"/>
  <c r="L494" i="3"/>
  <c r="J494" i="3"/>
  <c r="K494" i="3"/>
  <c r="U494" i="3"/>
  <c r="O494" i="3" l="1"/>
  <c r="AB494" i="3"/>
  <c r="Y494" i="3"/>
  <c r="W494" i="3"/>
  <c r="X494" i="3"/>
  <c r="Z494" i="3"/>
  <c r="AA494" i="3"/>
  <c r="AC494" i="3" l="1"/>
  <c r="V495" i="3" s="1"/>
  <c r="U495" i="3"/>
  <c r="P494" i="3"/>
  <c r="I495" i="3" s="1"/>
  <c r="L495" i="3" l="1"/>
  <c r="J495" i="3"/>
  <c r="K495" i="3"/>
  <c r="O495" i="3"/>
  <c r="AB495" i="3"/>
  <c r="M495" i="3"/>
  <c r="N495" i="3"/>
  <c r="Y495" i="3"/>
  <c r="W495" i="3"/>
  <c r="X495" i="3"/>
  <c r="Z495" i="3"/>
  <c r="AA495" i="3"/>
  <c r="AC495" i="3" l="1"/>
  <c r="V496" i="3" s="1"/>
  <c r="U496" i="3"/>
  <c r="P495" i="3"/>
  <c r="I496" i="3" s="1"/>
  <c r="M496" i="3" s="1"/>
  <c r="L496" i="3" l="1"/>
  <c r="Y496" i="3"/>
  <c r="X496" i="3"/>
  <c r="W496" i="3"/>
  <c r="Z496" i="3"/>
  <c r="K496" i="3"/>
  <c r="J496" i="3"/>
  <c r="O496" i="3"/>
  <c r="AB496" i="3"/>
  <c r="AA496" i="3"/>
  <c r="N496" i="3"/>
  <c r="AC496" i="3" l="1"/>
  <c r="V497" i="3" s="1"/>
  <c r="U497" i="3"/>
  <c r="P496" i="3"/>
  <c r="I497" i="3" s="1"/>
  <c r="M497" i="3" s="1"/>
  <c r="Y497" i="3" l="1"/>
  <c r="AA497" i="3"/>
  <c r="N497" i="3"/>
  <c r="O497" i="3"/>
  <c r="AB497" i="3"/>
  <c r="L497" i="3"/>
  <c r="J497" i="3"/>
  <c r="K497" i="3"/>
  <c r="Z497" i="3"/>
  <c r="X497" i="3"/>
  <c r="W497" i="3"/>
  <c r="AC497" i="3" l="1"/>
  <c r="V498" i="3" s="1"/>
  <c r="P497" i="3"/>
  <c r="I498" i="3" s="1"/>
  <c r="N498" i="3" s="1"/>
  <c r="U498" i="3"/>
  <c r="L498" i="3" l="1"/>
  <c r="J498" i="3"/>
  <c r="K498" i="3"/>
  <c r="M498" i="3"/>
  <c r="Y498" i="3"/>
  <c r="Z498" i="3"/>
  <c r="W498" i="3"/>
  <c r="X498" i="3"/>
  <c r="AA498" i="3"/>
  <c r="O498" i="3"/>
  <c r="AB498" i="3"/>
  <c r="AC498" i="3" l="1"/>
  <c r="V499" i="3" s="1"/>
  <c r="U499" i="3"/>
  <c r="P498" i="3"/>
  <c r="I499" i="3" s="1"/>
  <c r="L499" i="3" s="1"/>
  <c r="AA499" i="3" l="1"/>
  <c r="Y499" i="3"/>
  <c r="N499" i="3"/>
  <c r="J499" i="3"/>
  <c r="K499" i="3"/>
  <c r="M499" i="3"/>
  <c r="Z499" i="3"/>
  <c r="X499" i="3"/>
  <c r="W499" i="3"/>
  <c r="O499" i="3"/>
  <c r="AB499" i="3"/>
  <c r="AC499" i="3" l="1"/>
  <c r="V500" i="3" s="1"/>
  <c r="P499" i="3"/>
  <c r="I500" i="3" s="1"/>
  <c r="M500" i="3" s="1"/>
  <c r="U500" i="3"/>
  <c r="AA500" i="3" l="1"/>
  <c r="N500" i="3"/>
  <c r="L500" i="3"/>
  <c r="K500" i="3"/>
  <c r="J500" i="3"/>
  <c r="Y500" i="3"/>
  <c r="X500" i="3"/>
  <c r="Z500" i="3"/>
  <c r="W500" i="3"/>
  <c r="O500" i="3"/>
  <c r="AB500" i="3"/>
  <c r="AC500" i="3" l="1"/>
  <c r="V501" i="3" s="1"/>
  <c r="P500" i="3"/>
  <c r="I501" i="3" s="1"/>
  <c r="M501" i="3" s="1"/>
  <c r="K501" i="3" l="1"/>
  <c r="J501" i="3"/>
  <c r="N501" i="3"/>
  <c r="L501" i="3"/>
  <c r="U501" i="3"/>
  <c r="O501" i="3" l="1"/>
  <c r="AB501" i="3"/>
  <c r="Z501" i="3"/>
  <c r="X501" i="3"/>
  <c r="W501" i="3"/>
  <c r="Y501" i="3"/>
  <c r="AA501" i="3"/>
  <c r="AC501" i="3" l="1"/>
  <c r="V502" i="3" s="1"/>
  <c r="U502" i="3"/>
  <c r="P501" i="3"/>
  <c r="I502" i="3" s="1"/>
  <c r="M502" i="3" s="1"/>
  <c r="AA502" i="3" l="1"/>
  <c r="Y502" i="3"/>
  <c r="N502" i="3"/>
  <c r="L502" i="3"/>
  <c r="O502" i="3"/>
  <c r="AB502" i="3"/>
  <c r="K502" i="3"/>
  <c r="J502" i="3"/>
  <c r="Z502" i="3"/>
  <c r="W502" i="3"/>
  <c r="X502" i="3"/>
  <c r="P502" i="3" l="1"/>
  <c r="I503" i="3" s="1"/>
  <c r="M503" i="3" s="1"/>
  <c r="AC502" i="3"/>
  <c r="V503" i="3" s="1"/>
  <c r="U503" i="3"/>
  <c r="J503" i="3" l="1"/>
  <c r="L503" i="3"/>
  <c r="K503" i="3"/>
  <c r="N503" i="3"/>
  <c r="Y503" i="3"/>
  <c r="W503" i="3"/>
  <c r="AA503" i="3"/>
  <c r="X503" i="3"/>
  <c r="Z503" i="3"/>
  <c r="O503" i="3"/>
  <c r="AB503" i="3"/>
  <c r="AC503" i="3" l="1"/>
  <c r="V504" i="3" s="1"/>
  <c r="P503" i="3"/>
  <c r="I504" i="3" s="1"/>
  <c r="J504" i="3" l="1"/>
  <c r="K504" i="3"/>
  <c r="L504" i="3"/>
  <c r="N504" i="3"/>
  <c r="M504" i="3"/>
  <c r="U504" i="3"/>
  <c r="X504" i="3" l="1"/>
  <c r="W504" i="3"/>
  <c r="Z504" i="3"/>
  <c r="AA504" i="3"/>
  <c r="Y504" i="3"/>
  <c r="O504" i="3"/>
  <c r="AB504" i="3"/>
  <c r="AC504" i="3" l="1"/>
  <c r="V505" i="3" s="1"/>
  <c r="U505" i="3"/>
  <c r="P504" i="3"/>
  <c r="I505" i="3" s="1"/>
  <c r="M505" i="3" l="1"/>
  <c r="K505" i="3"/>
  <c r="J505" i="3"/>
  <c r="N505" i="3"/>
  <c r="L505" i="3"/>
  <c r="O505" i="3"/>
  <c r="AB505" i="3"/>
  <c r="W505" i="3"/>
  <c r="X505" i="3"/>
  <c r="Y505" i="3"/>
  <c r="Z505" i="3"/>
  <c r="AA505" i="3"/>
  <c r="P505" i="3" l="1"/>
  <c r="I506" i="3" s="1"/>
  <c r="J506" i="3" s="1"/>
  <c r="AC505" i="3"/>
  <c r="V506" i="3" s="1"/>
  <c r="N506" i="3" l="1"/>
  <c r="L506" i="3"/>
  <c r="M506" i="3"/>
  <c r="K506" i="3"/>
  <c r="U506" i="3"/>
  <c r="O506" i="3" l="1"/>
  <c r="AB506" i="3"/>
  <c r="W506" i="3"/>
  <c r="Z506" i="3"/>
  <c r="AA506" i="3"/>
  <c r="X506" i="3"/>
  <c r="Y506" i="3"/>
  <c r="AC506" i="3" l="1"/>
  <c r="V507" i="3" s="1"/>
  <c r="U507" i="3"/>
  <c r="P506" i="3"/>
  <c r="I507" i="3" s="1"/>
  <c r="N507" i="3" s="1"/>
  <c r="AA507" i="3" l="1"/>
  <c r="L507" i="3"/>
  <c r="J507" i="3"/>
  <c r="K507" i="3"/>
  <c r="M507" i="3"/>
  <c r="Y507" i="3"/>
  <c r="W507" i="3"/>
  <c r="Z507" i="3"/>
  <c r="X507" i="3"/>
  <c r="O507" i="3"/>
  <c r="AB507" i="3"/>
  <c r="P507" i="3" l="1"/>
  <c r="I508" i="3" s="1"/>
  <c r="N508" i="3" s="1"/>
  <c r="AC507" i="3"/>
  <c r="V508" i="3" s="1"/>
  <c r="M508" i="3"/>
  <c r="O508" i="3" l="1"/>
  <c r="AB508" i="3"/>
  <c r="L508" i="3"/>
  <c r="K508" i="3"/>
  <c r="J508" i="3"/>
  <c r="Z508" i="3"/>
  <c r="W508" i="3"/>
  <c r="AA508" i="3"/>
  <c r="Y508" i="3"/>
  <c r="X508" i="3"/>
  <c r="P508" i="3" l="1"/>
  <c r="I509" i="3" s="1"/>
  <c r="N509" i="3" s="1"/>
  <c r="AC508" i="3"/>
  <c r="V509" i="3" s="1"/>
  <c r="W509" i="3" l="1"/>
  <c r="AB509" i="3"/>
  <c r="M509" i="3"/>
  <c r="J509" i="3"/>
  <c r="O509" i="3"/>
  <c r="L509" i="3"/>
  <c r="K509" i="3"/>
  <c r="AA509" i="3" l="1"/>
  <c r="Y509" i="3"/>
  <c r="X509" i="3"/>
  <c r="Z509" i="3"/>
  <c r="P509" i="3"/>
  <c r="I510" i="3" s="1"/>
  <c r="M510" i="3" s="1"/>
  <c r="AC509" i="3" l="1"/>
  <c r="V510" i="3" s="1"/>
  <c r="O510" i="3"/>
  <c r="N510" i="3"/>
  <c r="L510" i="3"/>
  <c r="J510" i="3"/>
  <c r="K510" i="3"/>
  <c r="W510" i="3" l="1"/>
  <c r="AB510" i="3"/>
  <c r="Z510" i="3"/>
  <c r="Y510" i="3"/>
  <c r="AA510" i="3"/>
  <c r="P510" i="3"/>
  <c r="I511" i="3" s="1"/>
  <c r="J511" i="3" s="1"/>
  <c r="X510" i="3"/>
  <c r="O511" i="3" l="1"/>
  <c r="AC510" i="3"/>
  <c r="V511" i="3" s="1"/>
  <c r="M511" i="3"/>
  <c r="L511" i="3"/>
  <c r="N511" i="3"/>
  <c r="K511" i="3"/>
  <c r="Y511" i="3" l="1"/>
  <c r="P511" i="3"/>
  <c r="I512" i="3" s="1"/>
  <c r="N512" i="3" s="1"/>
  <c r="AA511" i="3"/>
  <c r="X511" i="3"/>
  <c r="Z511" i="3"/>
  <c r="AB511" i="3"/>
  <c r="W511" i="3"/>
  <c r="K512" i="3" l="1"/>
  <c r="J512" i="3"/>
  <c r="M512" i="3"/>
  <c r="L512" i="3"/>
  <c r="O512" i="3"/>
  <c r="AC511" i="3"/>
  <c r="V512" i="3" s="1"/>
  <c r="AA512" i="3" l="1"/>
  <c r="P512" i="3"/>
  <c r="I513" i="3" s="1"/>
  <c r="J513" i="3" s="1"/>
  <c r="Y512" i="3"/>
  <c r="X512" i="3"/>
  <c r="AB512" i="3"/>
  <c r="W512" i="3"/>
  <c r="Z512" i="3"/>
  <c r="M513" i="3" l="1"/>
  <c r="L513" i="3"/>
  <c r="K513" i="3"/>
  <c r="N513" i="3"/>
  <c r="O513" i="3"/>
  <c r="AC512" i="3"/>
  <c r="V513" i="3" s="1"/>
  <c r="P513" i="3" l="1"/>
  <c r="I514" i="3" s="1"/>
  <c r="N514" i="3" s="1"/>
  <c r="X513" i="3"/>
  <c r="M514" i="3" l="1"/>
  <c r="L514" i="3"/>
  <c r="O514" i="3"/>
  <c r="J514" i="3"/>
  <c r="K514" i="3"/>
  <c r="Z513" i="3"/>
  <c r="AB513" i="3"/>
  <c r="AA513" i="3"/>
  <c r="Y513" i="3"/>
  <c r="W513" i="3"/>
  <c r="P514" i="3" l="1"/>
  <c r="I515" i="3" s="1"/>
  <c r="M515" i="3" s="1"/>
  <c r="AC513" i="3"/>
  <c r="V514" i="3" s="1"/>
  <c r="L515" i="3"/>
  <c r="O515" i="3" l="1"/>
  <c r="K515" i="3"/>
  <c r="N515" i="3"/>
  <c r="J515" i="3"/>
  <c r="X514" i="3"/>
  <c r="Z514" i="3"/>
  <c r="Y514" i="3"/>
  <c r="AB514" i="3"/>
  <c r="W514" i="3"/>
  <c r="AA514" i="3"/>
  <c r="P515" i="3" l="1"/>
  <c r="I516" i="3" s="1"/>
  <c r="O516" i="3" s="1"/>
  <c r="AC514" i="3"/>
  <c r="V515" i="3" s="1"/>
  <c r="K516" i="3" l="1"/>
  <c r="L516" i="3"/>
  <c r="N516" i="3"/>
  <c r="M516" i="3"/>
  <c r="J516" i="3"/>
  <c r="AA515" i="3"/>
  <c r="X515" i="3"/>
  <c r="Z515" i="3"/>
  <c r="Y515" i="3"/>
  <c r="AB515" i="3"/>
  <c r="W515" i="3"/>
  <c r="P516" i="3" l="1"/>
  <c r="I517" i="3" s="1"/>
  <c r="L517" i="3" s="1"/>
  <c r="AC515" i="3"/>
  <c r="V516" i="3" s="1"/>
  <c r="N517" i="3"/>
  <c r="M517" i="3"/>
  <c r="O517" i="3" l="1"/>
  <c r="K517" i="3"/>
  <c r="J517" i="3"/>
  <c r="AB516" i="3"/>
  <c r="AA516" i="3"/>
  <c r="Z516" i="3"/>
  <c r="Y516" i="3"/>
  <c r="W516" i="3"/>
  <c r="X516" i="3"/>
  <c r="P517" i="3" l="1"/>
  <c r="I518" i="3" s="1"/>
  <c r="M518" i="3" s="1"/>
  <c r="AC516" i="3"/>
  <c r="V517" i="3" s="1"/>
  <c r="N518" i="3"/>
  <c r="L518" i="3"/>
  <c r="K518" i="3" l="1"/>
  <c r="O518" i="3"/>
  <c r="J518" i="3"/>
  <c r="Y517" i="3"/>
  <c r="W517" i="3"/>
  <c r="Z517" i="3"/>
  <c r="AA517" i="3"/>
  <c r="X517" i="3"/>
  <c r="AB517" i="3"/>
  <c r="P518" i="3" l="1"/>
  <c r="I519" i="3" s="1"/>
  <c r="O519" i="3" s="1"/>
  <c r="AC517" i="3"/>
  <c r="V518" i="3" s="1"/>
  <c r="N519" i="3"/>
  <c r="L519" i="3"/>
  <c r="M519" i="3"/>
  <c r="J519" i="3"/>
  <c r="K519" i="3"/>
  <c r="AA518" i="3"/>
  <c r="Y518" i="3" l="1"/>
  <c r="Z518" i="3"/>
  <c r="P519" i="3"/>
  <c r="I520" i="3" s="1"/>
  <c r="N520" i="3" s="1"/>
  <c r="X518" i="3" l="1"/>
  <c r="AB518" i="3"/>
  <c r="W518" i="3"/>
  <c r="J520" i="3"/>
  <c r="O520" i="3"/>
  <c r="K520" i="3"/>
  <c r="M520" i="3"/>
  <c r="L520" i="3"/>
  <c r="AC518" i="3" l="1"/>
  <c r="V519" i="3" s="1"/>
  <c r="X519" i="3" s="1"/>
  <c r="P520" i="3"/>
  <c r="I521" i="3" s="1"/>
  <c r="L521" i="3" s="1"/>
  <c r="Y519" i="3" l="1"/>
  <c r="AA519" i="3"/>
  <c r="Z519" i="3"/>
  <c r="AB519" i="3"/>
  <c r="W519" i="3"/>
  <c r="N521" i="3"/>
  <c r="K521" i="3"/>
  <c r="O521" i="3"/>
  <c r="M521" i="3"/>
  <c r="J521" i="3"/>
  <c r="AC519" i="3" l="1"/>
  <c r="V520" i="3" s="1"/>
  <c r="X520" i="3" s="1"/>
  <c r="P521" i="3"/>
  <c r="I522" i="3" s="1"/>
  <c r="M522" i="3" s="1"/>
  <c r="Y520" i="3" l="1"/>
  <c r="Z520" i="3"/>
  <c r="AB520" i="3"/>
  <c r="W520" i="3"/>
  <c r="AA520" i="3"/>
  <c r="N522" i="3"/>
  <c r="L522" i="3"/>
  <c r="O522" i="3"/>
  <c r="J522" i="3"/>
  <c r="K522" i="3"/>
  <c r="AC520" i="3" l="1"/>
  <c r="V521" i="3" s="1"/>
  <c r="P522" i="3"/>
  <c r="I523" i="3" s="1"/>
  <c r="N523" i="3" s="1"/>
  <c r="Y521" i="3"/>
  <c r="M523" i="3" l="1"/>
  <c r="K523" i="3"/>
  <c r="J523" i="3"/>
  <c r="L523" i="3"/>
  <c r="O523" i="3"/>
  <c r="Z521" i="3"/>
  <c r="AB521" i="3"/>
  <c r="W521" i="3"/>
  <c r="X521" i="3"/>
  <c r="AA521" i="3"/>
  <c r="P523" i="3" l="1"/>
  <c r="I524" i="3" s="1"/>
  <c r="N524" i="3" s="1"/>
  <c r="AC521" i="3"/>
  <c r="V522" i="3" s="1"/>
  <c r="M524" i="3" l="1"/>
  <c r="L524" i="3"/>
  <c r="Y522" i="3"/>
  <c r="W522" i="3"/>
  <c r="K524" i="3"/>
  <c r="O524" i="3"/>
  <c r="J524" i="3"/>
  <c r="AB522" i="3"/>
  <c r="Z522" i="3"/>
  <c r="X522" i="3"/>
  <c r="AA522" i="3"/>
  <c r="P524" i="3" l="1"/>
  <c r="I525" i="3" s="1"/>
  <c r="O525" i="3" s="1"/>
  <c r="AC522" i="3"/>
  <c r="V523" i="3" s="1"/>
  <c r="N525" i="3" l="1"/>
  <c r="L525" i="3"/>
  <c r="M525" i="3"/>
  <c r="K525" i="3"/>
  <c r="J525" i="3"/>
  <c r="Y523" i="3"/>
  <c r="Z523" i="3"/>
  <c r="AB523" i="3"/>
  <c r="W523" i="3"/>
  <c r="AA523" i="3"/>
  <c r="P525" i="3" l="1"/>
  <c r="I526" i="3" s="1"/>
  <c r="J526" i="3" s="1"/>
  <c r="X523" i="3"/>
  <c r="AC523" i="3" s="1"/>
  <c r="V524" i="3" s="1"/>
  <c r="O526" i="3" l="1"/>
  <c r="K526" i="3"/>
  <c r="M526" i="3"/>
  <c r="N526" i="3"/>
  <c r="L526" i="3"/>
  <c r="AA524" i="3"/>
  <c r="Y524" i="3"/>
  <c r="AB524" i="3"/>
  <c r="X524" i="3"/>
  <c r="W524" i="3"/>
  <c r="Z524" i="3"/>
  <c r="P526" i="3" l="1"/>
  <c r="I527" i="3" s="1"/>
  <c r="J527" i="3" s="1"/>
  <c r="AC524" i="3"/>
  <c r="V525" i="3" s="1"/>
  <c r="K527" i="3" l="1"/>
  <c r="O527" i="3"/>
  <c r="N527" i="3"/>
  <c r="L527" i="3"/>
  <c r="M527" i="3"/>
  <c r="AA525" i="3"/>
  <c r="W525" i="3"/>
  <c r="Y525" i="3"/>
  <c r="X525" i="3"/>
  <c r="Z525" i="3"/>
  <c r="P527" i="3" l="1"/>
  <c r="I528" i="3" s="1"/>
  <c r="K528" i="3" s="1"/>
  <c r="AB525" i="3"/>
  <c r="AC525" i="3" s="1"/>
  <c r="V526" i="3" s="1"/>
  <c r="J528" i="3" l="1"/>
  <c r="O528" i="3"/>
  <c r="L528" i="3"/>
  <c r="M528" i="3"/>
  <c r="N528" i="3"/>
  <c r="AA526" i="3"/>
  <c r="P528" i="3" l="1"/>
  <c r="I529" i="3" s="1"/>
  <c r="N529" i="3" s="1"/>
  <c r="AB526" i="3"/>
  <c r="Z526" i="3"/>
  <c r="X526" i="3"/>
  <c r="W526" i="3"/>
  <c r="Y526" i="3"/>
  <c r="M529" i="3" l="1"/>
  <c r="L529" i="3"/>
  <c r="O529" i="3"/>
  <c r="J529" i="3"/>
  <c r="K529" i="3"/>
  <c r="AC526" i="3"/>
  <c r="V527" i="3" s="1"/>
  <c r="P529" i="3" l="1"/>
  <c r="I530" i="3" s="1"/>
  <c r="K530" i="3" s="1"/>
  <c r="Y527" i="3"/>
  <c r="Z527" i="3"/>
  <c r="AB527" i="3"/>
  <c r="W527" i="3"/>
  <c r="X527" i="3"/>
  <c r="AA527" i="3"/>
  <c r="N530" i="3" l="1"/>
  <c r="L530" i="3"/>
  <c r="M530" i="3"/>
  <c r="J530" i="3"/>
  <c r="O530" i="3"/>
  <c r="AC527" i="3"/>
  <c r="V528" i="3" s="1"/>
  <c r="P530" i="3" l="1"/>
  <c r="I531" i="3" s="1"/>
  <c r="J531" i="3" s="1"/>
  <c r="AA528" i="3"/>
  <c r="X528" i="3"/>
  <c r="Y528" i="3"/>
  <c r="AB528" i="3"/>
  <c r="W528" i="3"/>
  <c r="Z528" i="3"/>
  <c r="M531" i="3" l="1"/>
  <c r="N531" i="3"/>
  <c r="L531" i="3"/>
  <c r="O531" i="3"/>
  <c r="K531" i="3"/>
  <c r="AC528" i="3"/>
  <c r="V529" i="3" s="1"/>
  <c r="P531" i="3" l="1"/>
  <c r="I532" i="3" s="1"/>
  <c r="J532" i="3" s="1"/>
  <c r="M532" i="3"/>
  <c r="Y529" i="3"/>
  <c r="Z529" i="3"/>
  <c r="AB529" i="3"/>
  <c r="AA529" i="3"/>
  <c r="X529" i="3"/>
  <c r="W529" i="3"/>
  <c r="N532" i="3" l="1"/>
  <c r="L532" i="3"/>
  <c r="O532" i="3"/>
  <c r="K532" i="3"/>
  <c r="AC529" i="3"/>
  <c r="V530" i="3" s="1"/>
  <c r="P532" i="3" l="1"/>
  <c r="I533" i="3" s="1"/>
  <c r="J533" i="3" s="1"/>
  <c r="N533" i="3"/>
  <c r="M533" i="3"/>
  <c r="AB530" i="3"/>
  <c r="Y530" i="3"/>
  <c r="AA530" i="3"/>
  <c r="Z530" i="3"/>
  <c r="W530" i="3"/>
  <c r="X530" i="3"/>
  <c r="L533" i="3" l="1"/>
  <c r="O533" i="3"/>
  <c r="K533" i="3"/>
  <c r="AC530" i="3"/>
  <c r="V531" i="3" s="1"/>
  <c r="P533" i="3" l="1"/>
  <c r="I534" i="3" s="1"/>
  <c r="M534" i="3" s="1"/>
  <c r="L534" i="3"/>
  <c r="N534" i="3"/>
  <c r="J534" i="3"/>
  <c r="AA531" i="3"/>
  <c r="K534" i="3" l="1"/>
  <c r="O534" i="3"/>
  <c r="P534" i="3" s="1"/>
  <c r="I535" i="3" s="1"/>
  <c r="K535" i="3" s="1"/>
  <c r="AB531" i="3"/>
  <c r="Y531" i="3"/>
  <c r="X531" i="3"/>
  <c r="Z531" i="3"/>
  <c r="W531" i="3"/>
  <c r="O535" i="3" l="1"/>
  <c r="N535" i="3"/>
  <c r="M535" i="3"/>
  <c r="L535" i="3"/>
  <c r="J535" i="3"/>
  <c r="AC531" i="3"/>
  <c r="V532" i="3" s="1"/>
  <c r="P535" i="3" l="1"/>
  <c r="I536" i="3" s="1"/>
  <c r="M536" i="3" s="1"/>
  <c r="X532" i="3"/>
  <c r="AA532" i="3"/>
  <c r="Y532" i="3"/>
  <c r="AB532" i="3"/>
  <c r="Z532" i="3"/>
  <c r="W532" i="3"/>
  <c r="K536" i="3" l="1"/>
  <c r="O536" i="3"/>
  <c r="J536" i="3"/>
  <c r="N536" i="3"/>
  <c r="L536" i="3"/>
  <c r="AC532" i="3"/>
  <c r="V533" i="3" s="1"/>
  <c r="P536" i="3" l="1"/>
  <c r="I537" i="3" s="1"/>
  <c r="K537" i="3" s="1"/>
  <c r="M537" i="3"/>
  <c r="AB533" i="3"/>
  <c r="W533" i="3"/>
  <c r="X533" i="3"/>
  <c r="Y533" i="3"/>
  <c r="Z533" i="3"/>
  <c r="AA533" i="3"/>
  <c r="L537" i="3" l="1"/>
  <c r="N537" i="3"/>
  <c r="O537" i="3"/>
  <c r="J537" i="3"/>
  <c r="AC533" i="3"/>
  <c r="V534" i="3" s="1"/>
  <c r="P537" i="3" l="1"/>
  <c r="I538" i="3" s="1"/>
  <c r="M538" i="3" s="1"/>
  <c r="L538" i="3"/>
  <c r="N538" i="3"/>
  <c r="O538" i="3" l="1"/>
  <c r="K538" i="3"/>
  <c r="J538" i="3"/>
  <c r="AB534" i="3"/>
  <c r="X534" i="3"/>
  <c r="Z534" i="3"/>
  <c r="AA534" i="3"/>
  <c r="Y534" i="3"/>
  <c r="W534" i="3"/>
  <c r="P538" i="3" l="1"/>
  <c r="I539" i="3" s="1"/>
  <c r="J539" i="3" s="1"/>
  <c r="L539" i="3"/>
  <c r="N539" i="3"/>
  <c r="AC534" i="3"/>
  <c r="V535" i="3" s="1"/>
  <c r="M539" i="3" l="1"/>
  <c r="K539" i="3"/>
  <c r="O539" i="3"/>
  <c r="P539" i="3" l="1"/>
  <c r="I540" i="3" s="1"/>
  <c r="L540" i="3" s="1"/>
  <c r="N540" i="3"/>
  <c r="M540" i="3"/>
  <c r="O540" i="3"/>
  <c r="W535" i="3"/>
  <c r="X535" i="3"/>
  <c r="Z535" i="3"/>
  <c r="AB535" i="3"/>
  <c r="AA535" i="3"/>
  <c r="Y535" i="3"/>
  <c r="K540" i="3" l="1"/>
  <c r="J540" i="3"/>
  <c r="P540" i="3" s="1"/>
  <c r="I541" i="3" s="1"/>
  <c r="L541" i="3" s="1"/>
  <c r="AC535" i="3"/>
  <c r="V536" i="3" s="1"/>
  <c r="M541" i="3" l="1"/>
  <c r="N541" i="3"/>
  <c r="O541" i="3"/>
  <c r="J541" i="3"/>
  <c r="K541" i="3"/>
  <c r="Y536" i="3"/>
  <c r="W536" i="3"/>
  <c r="AB536" i="3"/>
  <c r="Z536" i="3"/>
  <c r="X536" i="3"/>
  <c r="AA536" i="3"/>
  <c r="P541" i="3" l="1"/>
  <c r="I542" i="3" s="1"/>
  <c r="AC536" i="3"/>
  <c r="V537" i="3" s="1"/>
  <c r="O542" i="3" l="1"/>
  <c r="J542" i="3"/>
  <c r="L542" i="3"/>
  <c r="N542" i="3"/>
  <c r="M542" i="3"/>
  <c r="K542" i="3"/>
  <c r="Z537" i="3"/>
  <c r="W537" i="3"/>
  <c r="AB537" i="3"/>
  <c r="X537" i="3"/>
  <c r="AA537" i="3"/>
  <c r="Y537" i="3"/>
  <c r="P542" i="3" l="1"/>
  <c r="I543" i="3" s="1"/>
  <c r="N543" i="3" s="1"/>
  <c r="AC537" i="3"/>
  <c r="V538" i="3" s="1"/>
  <c r="L543" i="3" l="1"/>
  <c r="O543" i="3"/>
  <c r="K543" i="3"/>
  <c r="J543" i="3"/>
  <c r="M543" i="3"/>
  <c r="AA538" i="3"/>
  <c r="W538" i="3"/>
  <c r="Z538" i="3"/>
  <c r="X538" i="3"/>
  <c r="AB538" i="3"/>
  <c r="Y538" i="3"/>
  <c r="P543" i="3" l="1"/>
  <c r="I544" i="3" s="1"/>
  <c r="O544" i="3" s="1"/>
  <c r="N544" i="3"/>
  <c r="M544" i="3"/>
  <c r="AC538" i="3"/>
  <c r="V539" i="3" s="1"/>
  <c r="L544" i="3" l="1"/>
  <c r="J544" i="3"/>
  <c r="K544" i="3"/>
  <c r="AA539" i="3"/>
  <c r="AB539" i="3"/>
  <c r="W539" i="3"/>
  <c r="Z539" i="3"/>
  <c r="X539" i="3"/>
  <c r="Y539" i="3"/>
  <c r="P544" i="3" l="1"/>
  <c r="I545" i="3" s="1"/>
  <c r="K545" i="3" s="1"/>
  <c r="M545" i="3"/>
  <c r="L545" i="3"/>
  <c r="N545" i="3"/>
  <c r="AC539" i="3"/>
  <c r="V540" i="3" s="1"/>
  <c r="O545" i="3" l="1"/>
  <c r="J545" i="3"/>
  <c r="Z540" i="3"/>
  <c r="W540" i="3"/>
  <c r="AB540" i="3"/>
  <c r="Y540" i="3"/>
  <c r="AA540" i="3"/>
  <c r="X540" i="3"/>
  <c r="P545" i="3" l="1"/>
  <c r="I546" i="3" s="1"/>
  <c r="K546" i="3" s="1"/>
  <c r="L546" i="3"/>
  <c r="N546" i="3"/>
  <c r="M546" i="3"/>
  <c r="AC540" i="3"/>
  <c r="V541" i="3" s="1"/>
  <c r="O546" i="3" l="1"/>
  <c r="J546" i="3"/>
  <c r="X541" i="3"/>
  <c r="AB541" i="3"/>
  <c r="AA541" i="3"/>
  <c r="Y541" i="3"/>
  <c r="W541" i="3"/>
  <c r="Z541" i="3"/>
  <c r="P546" i="3" l="1"/>
  <c r="I547" i="3" s="1"/>
  <c r="K547" i="3" s="1"/>
  <c r="AC541" i="3"/>
  <c r="V542" i="3" s="1"/>
  <c r="M547" i="3" l="1"/>
  <c r="L547" i="3"/>
  <c r="N547" i="3"/>
  <c r="O547" i="3"/>
  <c r="J547" i="3"/>
  <c r="Z542" i="3"/>
  <c r="AA542" i="3"/>
  <c r="Y542" i="3"/>
  <c r="X542" i="3"/>
  <c r="AB542" i="3"/>
  <c r="W542" i="3"/>
  <c r="P547" i="3" l="1"/>
  <c r="I548" i="3" s="1"/>
  <c r="L548" i="3" s="1"/>
  <c r="M548" i="3"/>
  <c r="N548" i="3"/>
  <c r="AC542" i="3"/>
  <c r="V543" i="3" s="1"/>
  <c r="O548" i="3" l="1"/>
  <c r="J548" i="3"/>
  <c r="K548" i="3"/>
  <c r="X543" i="3"/>
  <c r="Z543" i="3"/>
  <c r="AB543" i="3"/>
  <c r="W543" i="3"/>
  <c r="AA543" i="3"/>
  <c r="Y543" i="3"/>
  <c r="P548" i="3" l="1"/>
  <c r="I549" i="3" s="1"/>
  <c r="K549" i="3" s="1"/>
  <c r="O549" i="3"/>
  <c r="AC543" i="3"/>
  <c r="V544" i="3" s="1"/>
  <c r="M549" i="3" l="1"/>
  <c r="L549" i="3"/>
  <c r="N549" i="3"/>
  <c r="J549" i="3"/>
  <c r="N550" i="3"/>
  <c r="M550" i="3"/>
  <c r="L550" i="3"/>
  <c r="X544" i="3"/>
  <c r="Y544" i="3"/>
  <c r="AA544" i="3"/>
  <c r="W544" i="3"/>
  <c r="Z544" i="3"/>
  <c r="AB544" i="3"/>
  <c r="P549" i="3" l="1"/>
  <c r="I550" i="3" s="1"/>
  <c r="K550" i="3" s="1"/>
  <c r="AC544" i="3"/>
  <c r="V545" i="3" s="1"/>
  <c r="O550" i="3" l="1"/>
  <c r="M551" i="3" s="1"/>
  <c r="J550" i="3"/>
  <c r="X545" i="3"/>
  <c r="AA545" i="3"/>
  <c r="Y545" i="3"/>
  <c r="Z545" i="3"/>
  <c r="AB545" i="3"/>
  <c r="L551" i="3" l="1"/>
  <c r="P550" i="3"/>
  <c r="I551" i="3" s="1"/>
  <c r="W545" i="3"/>
  <c r="AC545" i="3" s="1"/>
  <c r="V546" i="3" s="1"/>
  <c r="N551" i="3" l="1"/>
  <c r="J551" i="3"/>
  <c r="K551" i="3"/>
  <c r="O551" i="3"/>
  <c r="AB546" i="3"/>
  <c r="AA546" i="3"/>
  <c r="Y546" i="3"/>
  <c r="W546" i="3"/>
  <c r="X546" i="3"/>
  <c r="Z546" i="3"/>
  <c r="N552" i="3" l="1"/>
  <c r="M552" i="3"/>
  <c r="L552" i="3"/>
  <c r="P551" i="3"/>
  <c r="I552" i="3" s="1"/>
  <c r="AC546" i="3"/>
  <c r="V547" i="3" s="1"/>
  <c r="K552" i="3" l="1"/>
  <c r="J552" i="3"/>
  <c r="O552" i="3"/>
  <c r="Y547" i="3"/>
  <c r="W547" i="3"/>
  <c r="AB547" i="3"/>
  <c r="AA547" i="3"/>
  <c r="Z547" i="3"/>
  <c r="X547" i="3"/>
  <c r="L553" i="3" l="1"/>
  <c r="M553" i="3"/>
  <c r="N553" i="3"/>
  <c r="P552" i="3"/>
  <c r="I553" i="3" s="1"/>
  <c r="AC547" i="3"/>
  <c r="V548" i="3" s="1"/>
  <c r="K553" i="3" l="1"/>
  <c r="J553" i="3"/>
  <c r="O553" i="3"/>
  <c r="L554" i="3" s="1"/>
  <c r="Z548" i="3"/>
  <c r="X548" i="3"/>
  <c r="AB548" i="3"/>
  <c r="W548" i="3"/>
  <c r="Y548" i="3"/>
  <c r="AA548" i="3"/>
  <c r="N554" i="3" l="1"/>
  <c r="M554" i="3"/>
  <c r="P553" i="3"/>
  <c r="I554" i="3" s="1"/>
  <c r="AC548" i="3"/>
  <c r="V549" i="3" s="1"/>
  <c r="Y549" i="3" s="1"/>
  <c r="K554" i="3" l="1"/>
  <c r="O554" i="3"/>
  <c r="J554" i="3"/>
  <c r="AA549" i="3"/>
  <c r="AB549" i="3"/>
  <c r="X549" i="3"/>
  <c r="Z549" i="3"/>
  <c r="W549" i="3"/>
  <c r="M555" i="3" l="1"/>
  <c r="N555" i="3"/>
  <c r="L555" i="3"/>
  <c r="P554" i="3"/>
  <c r="I555" i="3" s="1"/>
  <c r="AC549" i="3"/>
  <c r="V550" i="3" s="1"/>
  <c r="AA550" i="3" s="1"/>
  <c r="O555" i="3" l="1"/>
  <c r="K555" i="3"/>
  <c r="J555" i="3"/>
  <c r="Y550" i="3"/>
  <c r="Z550" i="3"/>
  <c r="AB550" i="3"/>
  <c r="W550" i="3"/>
  <c r="X550" i="3"/>
  <c r="AG375" i="3"/>
  <c r="C31" i="3"/>
  <c r="L556" i="3" l="1"/>
  <c r="N556" i="3"/>
  <c r="P555" i="3"/>
  <c r="I556" i="3" s="1"/>
  <c r="M556" i="3"/>
  <c r="AC550" i="3"/>
  <c r="V551" i="3" s="1"/>
  <c r="Y551" i="3" s="1"/>
  <c r="O556" i="3" l="1"/>
  <c r="J556" i="3"/>
  <c r="K556" i="3"/>
  <c r="P556" i="3" s="1"/>
  <c r="I557" i="3" s="1"/>
  <c r="AA551" i="3"/>
  <c r="AB551" i="3"/>
  <c r="W551" i="3"/>
  <c r="Z551" i="3"/>
  <c r="M557" i="3" l="1"/>
  <c r="N557" i="3"/>
  <c r="L557" i="3"/>
  <c r="K557" i="3"/>
  <c r="O557" i="3"/>
  <c r="J557" i="3"/>
  <c r="X551" i="3"/>
  <c r="P557" i="3" l="1"/>
  <c r="I558" i="3" s="1"/>
  <c r="M558" i="3"/>
  <c r="N558" i="3"/>
  <c r="L558" i="3"/>
  <c r="O558" i="3"/>
  <c r="J558" i="3"/>
  <c r="K558" i="3"/>
  <c r="AC551" i="3"/>
  <c r="V552" i="3" s="1"/>
  <c r="AA552" i="3" s="1"/>
  <c r="N559" i="3" l="1"/>
  <c r="L559" i="3"/>
  <c r="M559" i="3"/>
  <c r="P558" i="3"/>
  <c r="I559" i="3" s="1"/>
  <c r="Y552" i="3"/>
  <c r="K559" i="3" l="1"/>
  <c r="J559" i="3"/>
  <c r="O559" i="3"/>
  <c r="L560" i="3" s="1"/>
  <c r="X552" i="3"/>
  <c r="AB552" i="3"/>
  <c r="W552" i="3"/>
  <c r="Z552" i="3"/>
  <c r="P559" i="3" l="1"/>
  <c r="I560" i="3" s="1"/>
  <c r="K560" i="3" s="1"/>
  <c r="O560" i="3"/>
  <c r="N561" i="3" s="1"/>
  <c r="J560" i="3"/>
  <c r="N560" i="3"/>
  <c r="M560" i="3"/>
  <c r="AC552" i="3"/>
  <c r="V553" i="3" s="1"/>
  <c r="Y553" i="3" s="1"/>
  <c r="P560" i="3" l="1"/>
  <c r="I561" i="3" s="1"/>
  <c r="M561" i="3"/>
  <c r="L561" i="3"/>
  <c r="K561" i="3"/>
  <c r="O561" i="3"/>
  <c r="M562" i="3" s="1"/>
  <c r="J561" i="3"/>
  <c r="AA553" i="3"/>
  <c r="Z553" i="3"/>
  <c r="AB553" i="3"/>
  <c r="X553" i="3"/>
  <c r="W553" i="3"/>
  <c r="L562" i="3" l="1"/>
  <c r="N562" i="3"/>
  <c r="P561" i="3"/>
  <c r="I562" i="3" s="1"/>
  <c r="AC553" i="3"/>
  <c r="V554" i="3" s="1"/>
  <c r="AA554" i="3" s="1"/>
  <c r="J562" i="3" l="1"/>
  <c r="O562" i="3"/>
  <c r="K562" i="3"/>
  <c r="Y554" i="3"/>
  <c r="Z554" i="3"/>
  <c r="W554" i="3"/>
  <c r="X554" i="3"/>
  <c r="AB554" i="3"/>
  <c r="M563" i="3" l="1"/>
  <c r="P562" i="3"/>
  <c r="I563" i="3" s="1"/>
  <c r="K563" i="3" s="1"/>
  <c r="L563" i="3"/>
  <c r="O563" i="3"/>
  <c r="N563" i="3"/>
  <c r="AC554" i="3"/>
  <c r="V555" i="3" s="1"/>
  <c r="Y555" i="3" s="1"/>
  <c r="J563" i="3" l="1"/>
  <c r="P563" i="3"/>
  <c r="I564" i="3" s="1"/>
  <c r="K564" i="3" s="1"/>
  <c r="M564" i="3"/>
  <c r="J564" i="3"/>
  <c r="N564" i="3"/>
  <c r="L564" i="3"/>
  <c r="O564" i="3"/>
  <c r="AA555" i="3"/>
  <c r="P564" i="3" l="1"/>
  <c r="I565" i="3" s="1"/>
  <c r="K565" i="3" s="1"/>
  <c r="L565" i="3"/>
  <c r="N565" i="3"/>
  <c r="M565" i="3"/>
  <c r="Z555" i="3"/>
  <c r="X555" i="3"/>
  <c r="W555" i="3"/>
  <c r="AB555" i="3"/>
  <c r="O565" i="3" l="1"/>
  <c r="J565" i="3"/>
  <c r="AC555" i="3"/>
  <c r="V556" i="3" s="1"/>
  <c r="Y556" i="3" s="1"/>
  <c r="P565" i="3" l="1"/>
  <c r="I566" i="3" s="1"/>
  <c r="K566" i="3" s="1"/>
  <c r="L566" i="3"/>
  <c r="N566" i="3"/>
  <c r="O566" i="3"/>
  <c r="AA556" i="3"/>
  <c r="W556" i="3"/>
  <c r="M566" i="3" l="1"/>
  <c r="J566" i="3"/>
  <c r="P566" i="3" s="1"/>
  <c r="I567" i="3" s="1"/>
  <c r="K567" i="3" s="1"/>
  <c r="N567" i="3"/>
  <c r="M567" i="3"/>
  <c r="L567" i="3"/>
  <c r="AB556" i="3"/>
  <c r="X556" i="3"/>
  <c r="Z556" i="3"/>
  <c r="J567" i="3" l="1"/>
  <c r="O567" i="3"/>
  <c r="AC556" i="3"/>
  <c r="V557" i="3" s="1"/>
  <c r="AA557" i="3" s="1"/>
  <c r="P567" i="3" l="1"/>
  <c r="I568" i="3" s="1"/>
  <c r="L568" i="3" s="1"/>
  <c r="N568" i="3"/>
  <c r="M568" i="3"/>
  <c r="Y557" i="3"/>
  <c r="W557" i="3"/>
  <c r="AB557" i="3"/>
  <c r="Z557" i="3"/>
  <c r="X557" i="3"/>
  <c r="J568" i="3" l="1"/>
  <c r="K568" i="3"/>
  <c r="O568" i="3"/>
  <c r="AC557" i="3"/>
  <c r="V558" i="3" s="1"/>
  <c r="AA558" i="3" s="1"/>
  <c r="P568" i="3" l="1"/>
  <c r="I569" i="3" s="1"/>
  <c r="L569" i="3" s="1"/>
  <c r="O569" i="3"/>
  <c r="J569" i="3"/>
  <c r="N569" i="3"/>
  <c r="M569" i="3"/>
  <c r="Y558" i="3"/>
  <c r="K569" i="3" l="1"/>
  <c r="P569" i="3" s="1"/>
  <c r="I570" i="3" s="1"/>
  <c r="J570" i="3" s="1"/>
  <c r="Z558" i="3"/>
  <c r="X558" i="3"/>
  <c r="W558" i="3"/>
  <c r="AB558" i="3"/>
  <c r="K570" i="3" l="1"/>
  <c r="N570" i="3"/>
  <c r="M570" i="3"/>
  <c r="L570" i="3"/>
  <c r="O570" i="3"/>
  <c r="AC558" i="3"/>
  <c r="V559" i="3" s="1"/>
  <c r="AA559" i="3" s="1"/>
  <c r="P570" i="3" l="1"/>
  <c r="I571" i="3" s="1"/>
  <c r="O571" i="3" s="1"/>
  <c r="L571" i="3"/>
  <c r="N571" i="3"/>
  <c r="Y559" i="3"/>
  <c r="M571" i="3"/>
  <c r="AB559" i="3"/>
  <c r="Z559" i="3"/>
  <c r="X559" i="3"/>
  <c r="W559" i="3"/>
  <c r="J571" i="3" l="1"/>
  <c r="K571" i="3"/>
  <c r="AC559" i="3"/>
  <c r="V560" i="3" s="1"/>
  <c r="AA560" i="3" s="1"/>
  <c r="P571" i="3" l="1"/>
  <c r="I572" i="3" s="1"/>
  <c r="L572" i="3" s="1"/>
  <c r="Y560" i="3"/>
  <c r="N572" i="3"/>
  <c r="M572" i="3"/>
  <c r="AB560" i="3"/>
  <c r="Z560" i="3"/>
  <c r="X560" i="3"/>
  <c r="W560" i="3"/>
  <c r="O572" i="3" l="1"/>
  <c r="J572" i="3"/>
  <c r="K572" i="3"/>
  <c r="AC560" i="3"/>
  <c r="V561" i="3" s="1"/>
  <c r="AA561" i="3" s="1"/>
  <c r="P572" i="3" l="1"/>
  <c r="I573" i="3" s="1"/>
  <c r="J573" i="3" s="1"/>
  <c r="N573" i="3"/>
  <c r="L573" i="3"/>
  <c r="Y561" i="3"/>
  <c r="W561" i="3"/>
  <c r="X561" i="3"/>
  <c r="Z561" i="3"/>
  <c r="AB561" i="3"/>
  <c r="M573" i="3" l="1"/>
  <c r="O573" i="3"/>
  <c r="K573" i="3"/>
  <c r="AC561" i="3"/>
  <c r="V562" i="3" s="1"/>
  <c r="AA562" i="3" s="1"/>
  <c r="P573" i="3" l="1"/>
  <c r="I574" i="3" s="1"/>
  <c r="K574" i="3" s="1"/>
  <c r="N574" i="3"/>
  <c r="O574" i="3"/>
  <c r="L574" i="3"/>
  <c r="M574" i="3"/>
  <c r="Y562" i="3"/>
  <c r="J574" i="3" l="1"/>
  <c r="P574" i="3" s="1"/>
  <c r="I575" i="3" s="1"/>
  <c r="X562" i="3"/>
  <c r="AB562" i="3"/>
  <c r="W562" i="3"/>
  <c r="Z562" i="3"/>
  <c r="M575" i="3" l="1"/>
  <c r="L575" i="3"/>
  <c r="N575" i="3"/>
  <c r="K575" i="3"/>
  <c r="J575" i="3"/>
  <c r="O575" i="3"/>
  <c r="AC562" i="3"/>
  <c r="V563" i="3" s="1"/>
  <c r="AA563" i="3" s="1"/>
  <c r="P575" i="3" l="1"/>
  <c r="I576" i="3" s="1"/>
  <c r="K576" i="3" s="1"/>
  <c r="L576" i="3"/>
  <c r="M576" i="3"/>
  <c r="N576" i="3"/>
  <c r="Y563" i="3"/>
  <c r="W563" i="3"/>
  <c r="Z563" i="3"/>
  <c r="AB563" i="3"/>
  <c r="X563" i="3"/>
  <c r="O576" i="3" l="1"/>
  <c r="J576" i="3"/>
  <c r="AC563" i="3"/>
  <c r="V564" i="3" s="1"/>
  <c r="AA564" i="3" s="1"/>
  <c r="P576" i="3" l="1"/>
  <c r="I577" i="3" s="1"/>
  <c r="K577" i="3" s="1"/>
  <c r="O577" i="3"/>
  <c r="L577" i="3"/>
  <c r="M577" i="3"/>
  <c r="N577" i="3"/>
  <c r="Y564" i="3"/>
  <c r="Z564" i="3"/>
  <c r="AB564" i="3"/>
  <c r="W564" i="3"/>
  <c r="X564" i="3"/>
  <c r="J577" i="3" l="1"/>
  <c r="P577" i="3"/>
  <c r="I578" i="3" s="1"/>
  <c r="J578" i="3" s="1"/>
  <c r="AC564" i="3"/>
  <c r="V565" i="3" s="1"/>
  <c r="Y565" i="3" s="1"/>
  <c r="K578" i="3" l="1"/>
  <c r="O578" i="3"/>
  <c r="N578" i="3"/>
  <c r="M578" i="3"/>
  <c r="L578" i="3"/>
  <c r="AA565" i="3"/>
  <c r="AB565" i="3"/>
  <c r="Z565" i="3"/>
  <c r="W565" i="3"/>
  <c r="X565" i="3"/>
  <c r="P578" i="3" l="1"/>
  <c r="I579" i="3" s="1"/>
  <c r="L579" i="3" s="1"/>
  <c r="M579" i="3"/>
  <c r="AC565" i="3"/>
  <c r="V566" i="3" s="1"/>
  <c r="Y566" i="3" s="1"/>
  <c r="K579" i="3" l="1"/>
  <c r="O579" i="3"/>
  <c r="J579" i="3"/>
  <c r="N579" i="3"/>
  <c r="AA566" i="3"/>
  <c r="X566" i="3"/>
  <c r="W566" i="3"/>
  <c r="Z566" i="3"/>
  <c r="AB566" i="3"/>
  <c r="P579" i="3" l="1"/>
  <c r="I580" i="3" s="1"/>
  <c r="L580" i="3" s="1"/>
  <c r="AC566" i="3"/>
  <c r="V567" i="3" s="1"/>
  <c r="AA567" i="3" s="1"/>
  <c r="O580" i="3" l="1"/>
  <c r="J580" i="3"/>
  <c r="K580" i="3"/>
  <c r="M580" i="3"/>
  <c r="N580" i="3"/>
  <c r="Y567" i="3"/>
  <c r="X567" i="3"/>
  <c r="AB567" i="3"/>
  <c r="W567" i="3"/>
  <c r="Z567" i="3"/>
  <c r="P580" i="3" l="1"/>
  <c r="I581" i="3" s="1"/>
  <c r="J581" i="3" s="1"/>
  <c r="N581" i="3"/>
  <c r="M581" i="3"/>
  <c r="L581" i="3"/>
  <c r="O581" i="3"/>
  <c r="AC567" i="3"/>
  <c r="V568" i="3" s="1"/>
  <c r="AA568" i="3" s="1"/>
  <c r="K581" i="3" l="1"/>
  <c r="Y568" i="3"/>
  <c r="P581" i="3"/>
  <c r="I582" i="3" s="1"/>
  <c r="J582" i="3" s="1"/>
  <c r="AB568" i="3"/>
  <c r="W568" i="3"/>
  <c r="X568" i="3"/>
  <c r="Z568" i="3"/>
  <c r="N582" i="3" l="1"/>
  <c r="L582" i="3"/>
  <c r="M582" i="3"/>
  <c r="O582" i="3"/>
  <c r="K582" i="3"/>
  <c r="AC568" i="3"/>
  <c r="V569" i="3" s="1"/>
  <c r="AA569" i="3" s="1"/>
  <c r="Y569" i="3" l="1"/>
  <c r="P582" i="3"/>
  <c r="I583" i="3" s="1"/>
  <c r="J583" i="3" s="1"/>
  <c r="Z569" i="3"/>
  <c r="W569" i="3"/>
  <c r="AB569" i="3"/>
  <c r="X569" i="3"/>
  <c r="N583" i="3" l="1"/>
  <c r="M583" i="3"/>
  <c r="L583" i="3"/>
  <c r="K583" i="3"/>
  <c r="O583" i="3"/>
  <c r="AC569" i="3"/>
  <c r="V570" i="3" s="1"/>
  <c r="Y570" i="3" s="1"/>
  <c r="AA570" i="3" l="1"/>
  <c r="P583" i="3"/>
  <c r="I584" i="3" s="1"/>
  <c r="J584" i="3" s="1"/>
  <c r="Z570" i="3"/>
  <c r="W570" i="3"/>
  <c r="X570" i="3"/>
  <c r="AB570" i="3"/>
  <c r="O584" i="3" l="1"/>
  <c r="L584" i="3"/>
  <c r="N584" i="3"/>
  <c r="M584" i="3"/>
  <c r="K584" i="3"/>
  <c r="AC570" i="3"/>
  <c r="V571" i="3" s="1"/>
  <c r="Y571" i="3" s="1"/>
  <c r="P584" i="3" l="1"/>
  <c r="I585" i="3" s="1"/>
  <c r="L585" i="3" s="1"/>
  <c r="AA571" i="3"/>
  <c r="W571" i="3"/>
  <c r="Z571" i="3"/>
  <c r="X571" i="3"/>
  <c r="AB571" i="3"/>
  <c r="O585" i="3" l="1"/>
  <c r="J585" i="3"/>
  <c r="K585" i="3"/>
  <c r="N585" i="3"/>
  <c r="M585" i="3"/>
  <c r="AC571" i="3"/>
  <c r="V572" i="3" s="1"/>
  <c r="AA572" i="3" s="1"/>
  <c r="P585" i="3" l="1"/>
  <c r="I586" i="3" s="1"/>
  <c r="K586" i="3" s="1"/>
  <c r="Y572" i="3"/>
  <c r="L586" i="3" l="1"/>
  <c r="M586" i="3"/>
  <c r="N586" i="3"/>
  <c r="J586" i="3"/>
  <c r="O586" i="3"/>
  <c r="W572" i="3"/>
  <c r="Z572" i="3"/>
  <c r="AB572" i="3"/>
  <c r="X572" i="3"/>
  <c r="P586" i="3" l="1"/>
  <c r="I587" i="3" s="1"/>
  <c r="J587" i="3" s="1"/>
  <c r="AC572" i="3"/>
  <c r="V573" i="3" s="1"/>
  <c r="Y573" i="3" s="1"/>
  <c r="O587" i="3" l="1"/>
  <c r="M587" i="3"/>
  <c r="N587" i="3"/>
  <c r="L587" i="3"/>
  <c r="K587" i="3"/>
  <c r="AA573" i="3"/>
  <c r="P587" i="3" l="1"/>
  <c r="I588" i="3" s="1"/>
  <c r="M588" i="3" s="1"/>
  <c r="AB573" i="3"/>
  <c r="X573" i="3"/>
  <c r="W573" i="3"/>
  <c r="Z573" i="3"/>
  <c r="O588" i="3" l="1"/>
  <c r="K588" i="3"/>
  <c r="J588" i="3"/>
  <c r="L588" i="3"/>
  <c r="N588" i="3"/>
  <c r="AC573" i="3"/>
  <c r="V574" i="3" s="1"/>
  <c r="AA574" i="3" s="1"/>
  <c r="P588" i="3" l="1"/>
  <c r="I589" i="3" s="1"/>
  <c r="M589" i="3" s="1"/>
  <c r="Y574" i="3"/>
  <c r="L589" i="3"/>
  <c r="AB574" i="3"/>
  <c r="Z574" i="3"/>
  <c r="W574" i="3"/>
  <c r="X574" i="3"/>
  <c r="N589" i="3" l="1"/>
  <c r="J589" i="3"/>
  <c r="O589" i="3"/>
  <c r="K589" i="3"/>
  <c r="AC574" i="3"/>
  <c r="V575" i="3" s="1"/>
  <c r="Y575" i="3" s="1"/>
  <c r="P589" i="3" l="1"/>
  <c r="I590" i="3" s="1"/>
  <c r="J590" i="3" s="1"/>
  <c r="AA575" i="3"/>
  <c r="X575" i="3"/>
  <c r="W575" i="3"/>
  <c r="Z575" i="3"/>
  <c r="AB575" i="3"/>
  <c r="O590" i="3" l="1"/>
  <c r="K590" i="3"/>
  <c r="N590" i="3"/>
  <c r="L590" i="3"/>
  <c r="M590" i="3"/>
  <c r="AC575" i="3"/>
  <c r="V576" i="3" s="1"/>
  <c r="AA576" i="3" s="1"/>
  <c r="P590" i="3" l="1"/>
  <c r="I591" i="3" s="1"/>
  <c r="K591" i="3" s="1"/>
  <c r="M591" i="3"/>
  <c r="N591" i="3"/>
  <c r="L591" i="3"/>
  <c r="Y576" i="3"/>
  <c r="O591" i="3" l="1"/>
  <c r="J591" i="3"/>
  <c r="X576" i="3"/>
  <c r="Z576" i="3"/>
  <c r="AB576" i="3"/>
  <c r="W576" i="3"/>
  <c r="P591" i="3" l="1"/>
  <c r="I592" i="3" s="1"/>
  <c r="N592" i="3" s="1"/>
  <c r="M592" i="3"/>
  <c r="L592" i="3"/>
  <c r="J592" i="3"/>
  <c r="AC576" i="3"/>
  <c r="V577" i="3" s="1"/>
  <c r="AA577" i="3" s="1"/>
  <c r="O592" i="3" l="1"/>
  <c r="K592" i="3"/>
  <c r="Y577" i="3"/>
  <c r="Z577" i="3"/>
  <c r="W577" i="3"/>
  <c r="X577" i="3"/>
  <c r="AB577" i="3"/>
  <c r="P592" i="3" l="1"/>
  <c r="I593" i="3" s="1"/>
  <c r="K593" i="3" s="1"/>
  <c r="N593" i="3"/>
  <c r="L593" i="3"/>
  <c r="M593" i="3"/>
  <c r="O593" i="3"/>
  <c r="J593" i="3"/>
  <c r="AC577" i="3"/>
  <c r="V578" i="3" s="1"/>
  <c r="Y578" i="3" s="1"/>
  <c r="P593" i="3" l="1"/>
  <c r="I594" i="3" s="1"/>
  <c r="J594" i="3" s="1"/>
  <c r="AA578" i="3"/>
  <c r="N594" i="3" l="1"/>
  <c r="L594" i="3"/>
  <c r="K594" i="3"/>
  <c r="M594" i="3"/>
  <c r="O594" i="3"/>
  <c r="AB578" i="3"/>
  <c r="Z578" i="3"/>
  <c r="W578" i="3"/>
  <c r="X578" i="3"/>
  <c r="P594" i="3" l="1"/>
  <c r="I595" i="3" s="1"/>
  <c r="J595" i="3" s="1"/>
  <c r="N595" i="3"/>
  <c r="L595" i="3"/>
  <c r="AC578" i="3"/>
  <c r="V579" i="3" s="1"/>
  <c r="AA579" i="3" s="1"/>
  <c r="O595" i="3" l="1"/>
  <c r="M595" i="3"/>
  <c r="K595" i="3"/>
  <c r="Y579" i="3"/>
  <c r="P595" i="3" l="1"/>
  <c r="I596" i="3" s="1"/>
  <c r="M596" i="3" s="1"/>
  <c r="Z579" i="3"/>
  <c r="W579" i="3"/>
  <c r="AB579" i="3"/>
  <c r="X579" i="3"/>
  <c r="N596" i="3" l="1"/>
  <c r="L596" i="3"/>
  <c r="K596" i="3"/>
  <c r="J596" i="3"/>
  <c r="O596" i="3"/>
  <c r="AC579" i="3"/>
  <c r="V580" i="3" s="1"/>
  <c r="AA580" i="3" s="1"/>
  <c r="P596" i="3" l="1"/>
  <c r="I597" i="3" s="1"/>
  <c r="L597" i="3" s="1"/>
  <c r="M597" i="3"/>
  <c r="N597" i="3"/>
  <c r="Y580" i="3"/>
  <c r="W580" i="3"/>
  <c r="Z580" i="3"/>
  <c r="X580" i="3"/>
  <c r="AB580" i="3"/>
  <c r="O597" i="3" l="1"/>
  <c r="K597" i="3"/>
  <c r="J597" i="3"/>
  <c r="AC580" i="3"/>
  <c r="V581" i="3" s="1"/>
  <c r="W581" i="3" s="1"/>
  <c r="P597" i="3" l="1"/>
  <c r="I598" i="3" s="1"/>
  <c r="L598" i="3" s="1"/>
  <c r="N598" i="3"/>
  <c r="M598" i="3"/>
  <c r="Y581" i="3"/>
  <c r="AA581" i="3"/>
  <c r="X581" i="3"/>
  <c r="Z581" i="3"/>
  <c r="AB581" i="3"/>
  <c r="O598" i="3" l="1"/>
  <c r="J598" i="3"/>
  <c r="K598" i="3"/>
  <c r="P598" i="3"/>
  <c r="I599" i="3" s="1"/>
  <c r="K599" i="3" s="1"/>
  <c r="M599" i="3"/>
  <c r="AC581" i="3"/>
  <c r="V582" i="3" s="1"/>
  <c r="W582" i="3" s="1"/>
  <c r="N599" i="3" l="1"/>
  <c r="O599" i="3"/>
  <c r="L599" i="3"/>
  <c r="J599" i="3"/>
  <c r="AA582" i="3"/>
  <c r="Y582" i="3"/>
  <c r="X582" i="3"/>
  <c r="AB582" i="3"/>
  <c r="Z582" i="3"/>
  <c r="P599" i="3" l="1"/>
  <c r="I600" i="3" s="1"/>
  <c r="O600" i="3" s="1"/>
  <c r="AC582" i="3"/>
  <c r="V583" i="3" s="1"/>
  <c r="AB583" i="3" s="1"/>
  <c r="K600" i="3" l="1"/>
  <c r="J600" i="3"/>
  <c r="L600" i="3"/>
  <c r="M600" i="3"/>
  <c r="N600" i="3"/>
  <c r="Y583" i="3"/>
  <c r="AA583" i="3"/>
  <c r="W583" i="3"/>
  <c r="X583" i="3"/>
  <c r="Z583" i="3"/>
  <c r="P600" i="3" l="1"/>
  <c r="I601" i="3" s="1"/>
  <c r="M601" i="3" s="1"/>
  <c r="L601" i="3"/>
  <c r="N601" i="3"/>
  <c r="AC583" i="3"/>
  <c r="V584" i="3" s="1"/>
  <c r="Z584" i="3" s="1"/>
  <c r="K601" i="3" l="1"/>
  <c r="J601" i="3"/>
  <c r="O601" i="3"/>
  <c r="P601" i="3" s="1"/>
  <c r="I602" i="3" s="1"/>
  <c r="AA584" i="3"/>
  <c r="AB584" i="3"/>
  <c r="W584" i="3"/>
  <c r="X584" i="3"/>
  <c r="Y584" i="3"/>
  <c r="M602" i="3" l="1"/>
  <c r="N602" i="3"/>
  <c r="L602" i="3"/>
  <c r="O602" i="3"/>
  <c r="K602" i="3"/>
  <c r="J602" i="3"/>
  <c r="AC584" i="3"/>
  <c r="V585" i="3" s="1"/>
  <c r="W585" i="3" s="1"/>
  <c r="P602" i="3" l="1"/>
  <c r="I603" i="3" s="1"/>
  <c r="K603" i="3" s="1"/>
  <c r="M603" i="3"/>
  <c r="N603" i="3"/>
  <c r="L603" i="3"/>
  <c r="Y585" i="3"/>
  <c r="AA585" i="3"/>
  <c r="J603" i="3"/>
  <c r="O603" i="3"/>
  <c r="Z585" i="3"/>
  <c r="AB585" i="3"/>
  <c r="X585" i="3"/>
  <c r="P603" i="3" l="1"/>
  <c r="I604" i="3" s="1"/>
  <c r="L604" i="3" s="1"/>
  <c r="AC585" i="3"/>
  <c r="V586" i="3" s="1"/>
  <c r="X586" i="3" s="1"/>
  <c r="M604" i="3" l="1"/>
  <c r="J604" i="3"/>
  <c r="N604" i="3"/>
  <c r="O604" i="3"/>
  <c r="K604" i="3"/>
  <c r="AB586" i="3"/>
  <c r="Z586" i="3"/>
  <c r="W586" i="3"/>
  <c r="AA586" i="3"/>
  <c r="Y586" i="3"/>
  <c r="P604" i="3" l="1"/>
  <c r="I605" i="3" s="1"/>
  <c r="K605" i="3" s="1"/>
  <c r="AC586" i="3"/>
  <c r="V587" i="3" s="1"/>
  <c r="W587" i="3" s="1"/>
  <c r="L605" i="3"/>
  <c r="M605" i="3"/>
  <c r="N605" i="3"/>
  <c r="O605" i="3"/>
  <c r="J605" i="3"/>
  <c r="AA587" i="3" l="1"/>
  <c r="Y587" i="3"/>
  <c r="Z587" i="3"/>
  <c r="AB587" i="3"/>
  <c r="X587" i="3"/>
  <c r="P605" i="3"/>
  <c r="I606" i="3" s="1"/>
  <c r="AC587" i="3" l="1"/>
  <c r="V588" i="3" s="1"/>
  <c r="W588" i="3" s="1"/>
  <c r="O606" i="3"/>
  <c r="M606" i="3"/>
  <c r="L606" i="3"/>
  <c r="J606" i="3"/>
  <c r="K606" i="3"/>
  <c r="N606" i="3"/>
  <c r="Y588" i="3"/>
  <c r="AA588" i="3"/>
  <c r="Z588" i="3" l="1"/>
  <c r="X588" i="3"/>
  <c r="AB588" i="3"/>
  <c r="AC588" i="3" s="1"/>
  <c r="V589" i="3" s="1"/>
  <c r="AA589" i="3" s="1"/>
  <c r="P606" i="3"/>
  <c r="I607" i="3" s="1"/>
  <c r="M607" i="3" s="1"/>
  <c r="N607" i="3" l="1"/>
  <c r="L607" i="3"/>
  <c r="K607" i="3"/>
  <c r="O607" i="3"/>
  <c r="AB589" i="3"/>
  <c r="J607" i="3"/>
  <c r="Y589" i="3"/>
  <c r="X589" i="3"/>
  <c r="W589" i="3"/>
  <c r="Z589" i="3"/>
  <c r="P607" i="3" l="1"/>
  <c r="I608" i="3" s="1"/>
  <c r="K608" i="3" s="1"/>
  <c r="AC589" i="3"/>
  <c r="V590" i="3" s="1"/>
  <c r="Y590" i="3" s="1"/>
  <c r="N608" i="3" l="1"/>
  <c r="O608" i="3"/>
  <c r="L608" i="3"/>
  <c r="M608" i="3"/>
  <c r="J608" i="3"/>
  <c r="AB590" i="3"/>
  <c r="AA590" i="3"/>
  <c r="X590" i="3"/>
  <c r="Z590" i="3"/>
  <c r="W590" i="3"/>
  <c r="P608" i="3" l="1"/>
  <c r="I609" i="3" s="1"/>
  <c r="N609" i="3" s="1"/>
  <c r="AC590" i="3"/>
  <c r="V591" i="3" s="1"/>
  <c r="Y591" i="3" s="1"/>
  <c r="K609" i="3" l="1"/>
  <c r="J609" i="3"/>
  <c r="O609" i="3"/>
  <c r="L609" i="3"/>
  <c r="M609" i="3"/>
  <c r="AA591" i="3"/>
  <c r="X591" i="3"/>
  <c r="W591" i="3"/>
  <c r="Z591" i="3"/>
  <c r="AB591" i="3"/>
  <c r="P609" i="3" l="1"/>
  <c r="I610" i="3" s="1"/>
  <c r="L610" i="3" s="1"/>
  <c r="AC591" i="3"/>
  <c r="V592" i="3" s="1"/>
  <c r="Y592" i="3" s="1"/>
  <c r="N610" i="3" l="1"/>
  <c r="K610" i="3"/>
  <c r="J610" i="3"/>
  <c r="O610" i="3"/>
  <c r="M610" i="3"/>
  <c r="X592" i="3"/>
  <c r="AB592" i="3"/>
  <c r="W592" i="3"/>
  <c r="Z592" i="3"/>
  <c r="AA592" i="3"/>
  <c r="P610" i="3" l="1"/>
  <c r="I611" i="3" s="1"/>
  <c r="J611" i="3" s="1"/>
  <c r="AC592" i="3"/>
  <c r="V593" i="3" s="1"/>
  <c r="AA593" i="3" s="1"/>
  <c r="M611" i="3" l="1"/>
  <c r="L611" i="3"/>
  <c r="O611" i="3"/>
  <c r="K611" i="3"/>
  <c r="N611" i="3"/>
  <c r="AB593" i="3"/>
  <c r="X593" i="3"/>
  <c r="Z593" i="3"/>
  <c r="W593" i="3"/>
  <c r="Y593" i="3"/>
  <c r="P611" i="3" l="1"/>
  <c r="I612" i="3" s="1"/>
  <c r="K612" i="3" s="1"/>
  <c r="AC593" i="3"/>
  <c r="V594" i="3" s="1"/>
  <c r="AA594" i="3" s="1"/>
  <c r="L612" i="3" l="1"/>
  <c r="N612" i="3"/>
  <c r="J612" i="3"/>
  <c r="M612" i="3"/>
  <c r="O612" i="3"/>
  <c r="Y594" i="3"/>
  <c r="AB594" i="3"/>
  <c r="X594" i="3"/>
  <c r="Z594" i="3"/>
  <c r="W594" i="3"/>
  <c r="P612" i="3" l="1"/>
  <c r="I613" i="3" s="1"/>
  <c r="L613" i="3" s="1"/>
  <c r="M613" i="3"/>
  <c r="AC594" i="3"/>
  <c r="V595" i="3" s="1"/>
  <c r="AA595" i="3" s="1"/>
  <c r="N613" i="3" l="1"/>
  <c r="O613" i="3"/>
  <c r="J613" i="3"/>
  <c r="K613" i="3"/>
  <c r="W595" i="3"/>
  <c r="AB595" i="3"/>
  <c r="Z595" i="3"/>
  <c r="X595" i="3"/>
  <c r="Y595" i="3"/>
  <c r="P613" i="3" l="1"/>
  <c r="I614" i="3" s="1"/>
  <c r="K614" i="3" s="1"/>
  <c r="L614" i="3"/>
  <c r="AC595" i="3"/>
  <c r="V596" i="3" s="1"/>
  <c r="AA596" i="3" s="1"/>
  <c r="Y596" i="3" l="1"/>
  <c r="M614" i="3"/>
  <c r="N614" i="3"/>
  <c r="O614" i="3"/>
  <c r="J614" i="3"/>
  <c r="AB596" i="3"/>
  <c r="Z596" i="3"/>
  <c r="W596" i="3"/>
  <c r="X596" i="3"/>
  <c r="P614" i="3" l="1"/>
  <c r="I615" i="3" s="1"/>
  <c r="J615" i="3" s="1"/>
  <c r="N615" i="3"/>
  <c r="AC596" i="3"/>
  <c r="V597" i="3" s="1"/>
  <c r="AA597" i="3" s="1"/>
  <c r="Y597" i="3" l="1"/>
  <c r="X597" i="3"/>
  <c r="L615" i="3"/>
  <c r="M615" i="3"/>
  <c r="O615" i="3"/>
  <c r="K615" i="3"/>
  <c r="W597" i="3"/>
  <c r="AB597" i="3"/>
  <c r="Z597" i="3"/>
  <c r="P615" i="3" l="1"/>
  <c r="I616" i="3" s="1"/>
  <c r="K616" i="3" s="1"/>
  <c r="AC597" i="3"/>
  <c r="V598" i="3" s="1"/>
  <c r="AA598" i="3" s="1"/>
  <c r="Y598" i="3" l="1"/>
  <c r="M616" i="3"/>
  <c r="J616" i="3"/>
  <c r="O616" i="3"/>
  <c r="N616" i="3"/>
  <c r="L616" i="3"/>
  <c r="X598" i="3"/>
  <c r="AB598" i="3"/>
  <c r="Z598" i="3"/>
  <c r="W598" i="3"/>
  <c r="P616" i="3" l="1"/>
  <c r="I617" i="3" s="1"/>
  <c r="K617" i="3" s="1"/>
  <c r="L617" i="3"/>
  <c r="N617" i="3"/>
  <c r="AC598" i="3"/>
  <c r="V599" i="3" s="1"/>
  <c r="W599" i="3" s="1"/>
  <c r="J617" i="3" l="1"/>
  <c r="O617" i="3"/>
  <c r="M617" i="3"/>
  <c r="AA599" i="3"/>
  <c r="Y599" i="3"/>
  <c r="AB599" i="3"/>
  <c r="X599" i="3"/>
  <c r="Z599" i="3"/>
  <c r="P617" i="3" l="1"/>
  <c r="I618" i="3" s="1"/>
  <c r="K618" i="3" s="1"/>
  <c r="M618" i="3"/>
  <c r="AC599" i="3"/>
  <c r="V600" i="3" s="1"/>
  <c r="AB600" i="3" s="1"/>
  <c r="N618" i="3" l="1"/>
  <c r="L618" i="3"/>
  <c r="J618" i="3"/>
  <c r="O618" i="3"/>
  <c r="AA600" i="3"/>
  <c r="Y600" i="3"/>
  <c r="W600" i="3"/>
  <c r="X600" i="3"/>
  <c r="Z600" i="3"/>
  <c r="P618" i="3" l="1"/>
  <c r="I619" i="3" s="1"/>
  <c r="K619" i="3" s="1"/>
  <c r="N619" i="3"/>
  <c r="L619" i="3"/>
  <c r="M619" i="3"/>
  <c r="AC600" i="3"/>
  <c r="V601" i="3" s="1"/>
  <c r="AB601" i="3" s="1"/>
  <c r="J619" i="3" l="1"/>
  <c r="O619" i="3"/>
  <c r="P619" i="3"/>
  <c r="I620" i="3" s="1"/>
  <c r="J620" i="3" s="1"/>
  <c r="L620" i="3"/>
  <c r="N620" i="3"/>
  <c r="Y601" i="3"/>
  <c r="AA601" i="3"/>
  <c r="Z601" i="3"/>
  <c r="W601" i="3"/>
  <c r="X601" i="3"/>
  <c r="M620" i="3" l="1"/>
  <c r="O620" i="3"/>
  <c r="K620" i="3"/>
  <c r="AC601" i="3"/>
  <c r="V602" i="3" s="1"/>
  <c r="AB602" i="3" s="1"/>
  <c r="P620" i="3" l="1"/>
  <c r="I621" i="3" s="1"/>
  <c r="N621" i="3" s="1"/>
  <c r="L621" i="3"/>
  <c r="O621" i="3"/>
  <c r="M621" i="3"/>
  <c r="K621" i="3"/>
  <c r="J621" i="3"/>
  <c r="W602" i="3"/>
  <c r="Z602" i="3"/>
  <c r="X602" i="3"/>
  <c r="AA602" i="3"/>
  <c r="Y602" i="3"/>
  <c r="P621" i="3" l="1"/>
  <c r="I622" i="3" s="1"/>
  <c r="O622" i="3" s="1"/>
  <c r="M622" i="3"/>
  <c r="N622" i="3"/>
  <c r="L622" i="3"/>
  <c r="AC602" i="3"/>
  <c r="V603" i="3" s="1"/>
  <c r="W603" i="3" s="1"/>
  <c r="J622" i="3" l="1"/>
  <c r="K622" i="3"/>
  <c r="AA603" i="3"/>
  <c r="Z603" i="3"/>
  <c r="X603" i="3"/>
  <c r="AB603" i="3"/>
  <c r="Y603" i="3"/>
  <c r="P622" i="3" l="1"/>
  <c r="I623" i="3" s="1"/>
  <c r="J623" i="3" s="1"/>
  <c r="O623" i="3"/>
  <c r="AC603" i="3"/>
  <c r="V604" i="3" s="1"/>
  <c r="W604" i="3" s="1"/>
  <c r="M623" i="3" l="1"/>
  <c r="N623" i="3"/>
  <c r="L623" i="3"/>
  <c r="K623" i="3"/>
  <c r="Z604" i="3"/>
  <c r="Y604" i="3"/>
  <c r="AB604" i="3"/>
  <c r="AA604" i="3"/>
  <c r="X604" i="3"/>
  <c r="P623" i="3" l="1"/>
  <c r="I624" i="3" s="1"/>
  <c r="M624" i="3" s="1"/>
  <c r="N624" i="3"/>
  <c r="O624" i="3"/>
  <c r="J624" i="3"/>
  <c r="L624" i="3"/>
  <c r="AC604" i="3"/>
  <c r="V605" i="3" s="1"/>
  <c r="Y605" i="3" s="1"/>
  <c r="K624" i="3" l="1"/>
  <c r="X605" i="3"/>
  <c r="Z605" i="3"/>
  <c r="AB605" i="3"/>
  <c r="W605" i="3"/>
  <c r="AA605" i="3"/>
  <c r="P624" i="3" l="1"/>
  <c r="I625" i="3" s="1"/>
  <c r="M625" i="3" s="1"/>
  <c r="AC605" i="3"/>
  <c r="V606" i="3" s="1"/>
  <c r="X606" i="3" s="1"/>
  <c r="L625" i="3" l="1"/>
  <c r="K625" i="3"/>
  <c r="J625" i="3"/>
  <c r="O625" i="3"/>
  <c r="N625" i="3"/>
  <c r="W606" i="3"/>
  <c r="Y606" i="3"/>
  <c r="AA606" i="3"/>
  <c r="AB606" i="3"/>
  <c r="Z606" i="3"/>
  <c r="P625" i="3" l="1"/>
  <c r="I626" i="3" s="1"/>
  <c r="AC606" i="3"/>
  <c r="V607" i="3" s="1"/>
  <c r="X607" i="3" s="1"/>
  <c r="L626" i="3" l="1"/>
  <c r="J626" i="3"/>
  <c r="K626" i="3"/>
  <c r="O626" i="3"/>
  <c r="M626" i="3"/>
  <c r="N626" i="3"/>
  <c r="Z607" i="3"/>
  <c r="AA607" i="3"/>
  <c r="AB607" i="3"/>
  <c r="Y607" i="3"/>
  <c r="W607" i="3"/>
  <c r="P626" i="3" l="1"/>
  <c r="I627" i="3" s="1"/>
  <c r="AC607" i="3"/>
  <c r="V608" i="3" s="1"/>
  <c r="AA608" i="3" s="1"/>
  <c r="L627" i="3" l="1"/>
  <c r="J627" i="3"/>
  <c r="K627" i="3"/>
  <c r="O627" i="3"/>
  <c r="N627" i="3"/>
  <c r="M627" i="3"/>
  <c r="Y608" i="3"/>
  <c r="AB608" i="3"/>
  <c r="X608" i="3"/>
  <c r="Z608" i="3"/>
  <c r="W608" i="3"/>
  <c r="P627" i="3" l="1"/>
  <c r="I628" i="3" s="1"/>
  <c r="AC608" i="3"/>
  <c r="V609" i="3" s="1"/>
  <c r="Z609" i="3" s="1"/>
  <c r="O628" i="3" l="1"/>
  <c r="K628" i="3"/>
  <c r="J628" i="3"/>
  <c r="N628" i="3"/>
  <c r="M628" i="3"/>
  <c r="L628" i="3"/>
  <c r="AA609" i="3"/>
  <c r="Y609" i="3"/>
  <c r="X609" i="3"/>
  <c r="W609" i="3"/>
  <c r="AB609" i="3"/>
  <c r="P628" i="3" l="1"/>
  <c r="I629" i="3" s="1"/>
  <c r="M629" i="3"/>
  <c r="N629" i="3"/>
  <c r="L629" i="3"/>
  <c r="AC609" i="3"/>
  <c r="V610" i="3" s="1"/>
  <c r="Y610" i="3" s="1"/>
  <c r="K629" i="3" l="1"/>
  <c r="O629" i="3"/>
  <c r="J629" i="3"/>
  <c r="W610" i="3"/>
  <c r="X610" i="3"/>
  <c r="Z610" i="3"/>
  <c r="AB610" i="3"/>
  <c r="AA610" i="3"/>
  <c r="P629" i="3" l="1"/>
  <c r="I630" i="3" s="1"/>
  <c r="L630" i="3" s="1"/>
  <c r="M630" i="3"/>
  <c r="O630" i="3"/>
  <c r="K630" i="3"/>
  <c r="J630" i="3"/>
  <c r="N630" i="3"/>
  <c r="AC610" i="3"/>
  <c r="V611" i="3" s="1"/>
  <c r="AA611" i="3" s="1"/>
  <c r="P630" i="3" l="1"/>
  <c r="I631" i="3" s="1"/>
  <c r="Z611" i="3"/>
  <c r="X611" i="3"/>
  <c r="AB611" i="3"/>
  <c r="Y611" i="3"/>
  <c r="W611" i="3"/>
  <c r="K631" i="3" l="1"/>
  <c r="O631" i="3"/>
  <c r="J631" i="3"/>
  <c r="M631" i="3"/>
  <c r="N631" i="3"/>
  <c r="L631" i="3"/>
  <c r="AC611" i="3"/>
  <c r="V612" i="3" s="1"/>
  <c r="W612" i="3" s="1"/>
  <c r="P631" i="3" l="1"/>
  <c r="I632" i="3" s="1"/>
  <c r="AB612" i="3"/>
  <c r="Y612" i="3"/>
  <c r="Z612" i="3"/>
  <c r="X612" i="3"/>
  <c r="AA612" i="3"/>
  <c r="M632" i="3" l="1"/>
  <c r="J632" i="3"/>
  <c r="K632" i="3"/>
  <c r="O632" i="3"/>
  <c r="N632" i="3"/>
  <c r="L632" i="3"/>
  <c r="AC612" i="3"/>
  <c r="V613" i="3" s="1"/>
  <c r="AA613" i="3" s="1"/>
  <c r="P632" i="3" l="1"/>
  <c r="I633" i="3" s="1"/>
  <c r="W613" i="3"/>
  <c r="Z613" i="3"/>
  <c r="AB613" i="3"/>
  <c r="Y613" i="3"/>
  <c r="X613" i="3"/>
  <c r="O633" i="3" l="1"/>
  <c r="K633" i="3"/>
  <c r="J633" i="3"/>
  <c r="M633" i="3"/>
  <c r="N633" i="3"/>
  <c r="L633" i="3"/>
  <c r="AC613" i="3"/>
  <c r="V614" i="3" s="1"/>
  <c r="Y614" i="3" s="1"/>
  <c r="P633" i="3" l="1"/>
  <c r="I634" i="3" s="1"/>
  <c r="N634" i="3"/>
  <c r="AA614" i="3"/>
  <c r="L634" i="3"/>
  <c r="Z614" i="3"/>
  <c r="AB614" i="3"/>
  <c r="W614" i="3"/>
  <c r="X614" i="3"/>
  <c r="O634" i="3" l="1"/>
  <c r="K634" i="3"/>
  <c r="J634" i="3"/>
  <c r="M634" i="3"/>
  <c r="P634" i="3" s="1"/>
  <c r="I635" i="3" s="1"/>
  <c r="M635" i="3" s="1"/>
  <c r="L635" i="3"/>
  <c r="N635" i="3"/>
  <c r="AC614" i="3"/>
  <c r="V615" i="3" s="1"/>
  <c r="Z615" i="3" s="1"/>
  <c r="Y615" i="3"/>
  <c r="AA615" i="3"/>
  <c r="O635" i="3" l="1"/>
  <c r="J635" i="3"/>
  <c r="K635" i="3"/>
  <c r="X615" i="3"/>
  <c r="W615" i="3"/>
  <c r="AB615" i="3"/>
  <c r="AC615" i="3" s="1"/>
  <c r="V616" i="3" s="1"/>
  <c r="X616" i="3" s="1"/>
  <c r="P635" i="3" l="1"/>
  <c r="I636" i="3" s="1"/>
  <c r="K636" i="3" s="1"/>
  <c r="J636" i="3"/>
  <c r="O636" i="3"/>
  <c r="M636" i="3"/>
  <c r="L636" i="3"/>
  <c r="N636" i="3"/>
  <c r="Y616" i="3"/>
  <c r="Z616" i="3"/>
  <c r="W616" i="3"/>
  <c r="AB616" i="3"/>
  <c r="AA616" i="3"/>
  <c r="P636" i="3" l="1"/>
  <c r="I637" i="3" s="1"/>
  <c r="AC616" i="3"/>
  <c r="V617" i="3" s="1"/>
  <c r="Z617" i="3" s="1"/>
  <c r="AA617" i="3"/>
  <c r="Y617" i="3"/>
  <c r="O637" i="3" l="1"/>
  <c r="K637" i="3"/>
  <c r="J637" i="3"/>
  <c r="N637" i="3"/>
  <c r="L637" i="3"/>
  <c r="M637" i="3"/>
  <c r="W617" i="3"/>
  <c r="AB617" i="3"/>
  <c r="X617" i="3"/>
  <c r="P637" i="3" l="1"/>
  <c r="I638" i="3" s="1"/>
  <c r="M638" i="3"/>
  <c r="AC617" i="3"/>
  <c r="V618" i="3" s="1"/>
  <c r="X618" i="3" s="1"/>
  <c r="Y618" i="3"/>
  <c r="J638" i="3" l="1"/>
  <c r="N638" i="3"/>
  <c r="L638" i="3"/>
  <c r="K638" i="3"/>
  <c r="O638" i="3"/>
  <c r="AB618" i="3"/>
  <c r="W618" i="3"/>
  <c r="Z618" i="3"/>
  <c r="AA618" i="3"/>
  <c r="P638" i="3" l="1"/>
  <c r="I639" i="3" s="1"/>
  <c r="AC618" i="3"/>
  <c r="V619" i="3" s="1"/>
  <c r="Z619" i="3" s="1"/>
  <c r="K639" i="3" l="1"/>
  <c r="J639" i="3"/>
  <c r="O639" i="3"/>
  <c r="L639" i="3"/>
  <c r="AA619" i="3"/>
  <c r="N639" i="3"/>
  <c r="Y619" i="3"/>
  <c r="M639" i="3"/>
  <c r="AB619" i="3"/>
  <c r="W619" i="3"/>
  <c r="X619" i="3"/>
  <c r="P639" i="3" l="1"/>
  <c r="I640" i="3" s="1"/>
  <c r="AC619" i="3"/>
  <c r="V620" i="3" s="1"/>
  <c r="AB620" i="3" s="1"/>
  <c r="AA620" i="3"/>
  <c r="Y620" i="3"/>
  <c r="Z620" i="3"/>
  <c r="X620" i="3"/>
  <c r="O640" i="3" l="1"/>
  <c r="K640" i="3"/>
  <c r="J640" i="3"/>
  <c r="N640" i="3"/>
  <c r="L640" i="3"/>
  <c r="W620" i="3"/>
  <c r="AC620" i="3" s="1"/>
  <c r="V621" i="3" s="1"/>
  <c r="Y621" i="3" s="1"/>
  <c r="M640" i="3"/>
  <c r="P640" i="3" l="1"/>
  <c r="I641" i="3" s="1"/>
  <c r="J641" i="3" s="1"/>
  <c r="K641" i="3"/>
  <c r="O641" i="3"/>
  <c r="M641" i="3"/>
  <c r="L641" i="3"/>
  <c r="N641" i="3"/>
  <c r="AB621" i="3"/>
  <c r="AA621" i="3"/>
  <c r="Z621" i="3"/>
  <c r="W621" i="3"/>
  <c r="X621" i="3"/>
  <c r="P641" i="3" l="1"/>
  <c r="I642" i="3" s="1"/>
  <c r="K642" i="3" s="1"/>
  <c r="M642" i="3"/>
  <c r="L642" i="3"/>
  <c r="O642" i="3"/>
  <c r="J642" i="3"/>
  <c r="N642" i="3"/>
  <c r="AC621" i="3"/>
  <c r="V622" i="3" s="1"/>
  <c r="W622" i="3" s="1"/>
  <c r="P642" i="3" l="1"/>
  <c r="I643" i="3" s="1"/>
  <c r="L643" i="3" s="1"/>
  <c r="N643" i="3"/>
  <c r="M643" i="3"/>
  <c r="O643" i="3"/>
  <c r="J643" i="3"/>
  <c r="K643" i="3"/>
  <c r="AA622" i="3"/>
  <c r="Y622" i="3"/>
  <c r="AB622" i="3"/>
  <c r="Z622" i="3"/>
  <c r="X622" i="3"/>
  <c r="P643" i="3" l="1"/>
  <c r="I644" i="3" s="1"/>
  <c r="N644" i="3"/>
  <c r="L644" i="3"/>
  <c r="M644" i="3"/>
  <c r="AC622" i="3"/>
  <c r="V623" i="3" s="1"/>
  <c r="X623" i="3" s="1"/>
  <c r="J644" i="3" l="1"/>
  <c r="O644" i="3"/>
  <c r="K644" i="3"/>
  <c r="Z623" i="3"/>
  <c r="W623" i="3"/>
  <c r="AB623" i="3"/>
  <c r="Y623" i="3"/>
  <c r="AA623" i="3"/>
  <c r="P644" i="3" l="1"/>
  <c r="I645" i="3" s="1"/>
  <c r="M645" i="3" s="1"/>
  <c r="AC623" i="3"/>
  <c r="V624" i="3" s="1"/>
  <c r="Y624" i="3" s="1"/>
  <c r="L645" i="3" l="1"/>
  <c r="N645" i="3"/>
  <c r="O645" i="3"/>
  <c r="J645" i="3"/>
  <c r="K645" i="3"/>
  <c r="X624" i="3"/>
  <c r="Z624" i="3"/>
  <c r="AB624" i="3"/>
  <c r="AA624" i="3"/>
  <c r="W624" i="3"/>
  <c r="P645" i="3" l="1"/>
  <c r="I646" i="3" s="1"/>
  <c r="M646" i="3" s="1"/>
  <c r="N646" i="3"/>
  <c r="L646" i="3"/>
  <c r="AC624" i="3"/>
  <c r="V625" i="3" s="1"/>
  <c r="Z625" i="3" s="1"/>
  <c r="J646" i="3" l="1"/>
  <c r="O646" i="3"/>
  <c r="K646" i="3"/>
  <c r="X625" i="3"/>
  <c r="Y625" i="3"/>
  <c r="AA625" i="3"/>
  <c r="AB625" i="3"/>
  <c r="W625" i="3"/>
  <c r="P646" i="3" l="1"/>
  <c r="I647" i="3" s="1"/>
  <c r="L647" i="3"/>
  <c r="O647" i="3"/>
  <c r="K647" i="3"/>
  <c r="J647" i="3"/>
  <c r="AC625" i="3"/>
  <c r="V626" i="3" s="1"/>
  <c r="Z626" i="3" s="1"/>
  <c r="M647" i="3" l="1"/>
  <c r="N647" i="3"/>
  <c r="P647" i="3" s="1"/>
  <c r="I648" i="3" s="1"/>
  <c r="Y626" i="3"/>
  <c r="AA626" i="3"/>
  <c r="AB626" i="3"/>
  <c r="W626" i="3"/>
  <c r="X626" i="3"/>
  <c r="K648" i="3" l="1"/>
  <c r="O648" i="3"/>
  <c r="N649" i="3" s="1"/>
  <c r="J648" i="3"/>
  <c r="M648" i="3"/>
  <c r="L648" i="3"/>
  <c r="N648" i="3"/>
  <c r="AC626" i="3"/>
  <c r="V627" i="3" s="1"/>
  <c r="W627" i="3" s="1"/>
  <c r="P648" i="3" l="1"/>
  <c r="I649" i="3" s="1"/>
  <c r="J649" i="3" s="1"/>
  <c r="M649" i="3"/>
  <c r="L649" i="3"/>
  <c r="K649" i="3"/>
  <c r="AA627" i="3"/>
  <c r="X627" i="3"/>
  <c r="Y627" i="3"/>
  <c r="Z627" i="3"/>
  <c r="AB627" i="3"/>
  <c r="O649" i="3" l="1"/>
  <c r="L650" i="3"/>
  <c r="P649" i="3"/>
  <c r="I650" i="3" s="1"/>
  <c r="J650" i="3" s="1"/>
  <c r="N650" i="3"/>
  <c r="M650" i="3"/>
  <c r="O650" i="3"/>
  <c r="K650" i="3"/>
  <c r="AC627" i="3"/>
  <c r="V628" i="3" s="1"/>
  <c r="W628" i="3" s="1"/>
  <c r="P650" i="3" l="1"/>
  <c r="I651" i="3" s="1"/>
  <c r="Z628" i="3"/>
  <c r="AA628" i="3"/>
  <c r="Y628" i="3"/>
  <c r="AB628" i="3"/>
  <c r="X628" i="3"/>
  <c r="M651" i="3" l="1"/>
  <c r="N651" i="3"/>
  <c r="L651" i="3"/>
  <c r="J651" i="3"/>
  <c r="O651" i="3"/>
  <c r="K651" i="3"/>
  <c r="AC628" i="3"/>
  <c r="V629" i="3" s="1"/>
  <c r="AA629" i="3" s="1"/>
  <c r="P651" i="3" l="1"/>
  <c r="I652" i="3" s="1"/>
  <c r="L652" i="3" s="1"/>
  <c r="Y629" i="3"/>
  <c r="W629" i="3"/>
  <c r="X629" i="3"/>
  <c r="AB629" i="3"/>
  <c r="Z629" i="3"/>
  <c r="N652" i="3" l="1"/>
  <c r="M652" i="3"/>
  <c r="K652" i="3"/>
  <c r="O652" i="3"/>
  <c r="J652" i="3"/>
  <c r="AC629" i="3"/>
  <c r="V630" i="3" s="1"/>
  <c r="W630" i="3" s="1"/>
  <c r="P652" i="3" l="1"/>
  <c r="I653" i="3" s="1"/>
  <c r="N653" i="3" s="1"/>
  <c r="M653" i="3"/>
  <c r="Z630" i="3"/>
  <c r="AA630" i="3"/>
  <c r="Y630" i="3"/>
  <c r="AB630" i="3"/>
  <c r="X630" i="3"/>
  <c r="K653" i="3" l="1"/>
  <c r="O653" i="3"/>
  <c r="M654" i="3" s="1"/>
  <c r="J653" i="3"/>
  <c r="L653" i="3"/>
  <c r="AC630" i="3"/>
  <c r="V631" i="3" s="1"/>
  <c r="X631" i="3" s="1"/>
  <c r="L654" i="3" l="1"/>
  <c r="P653" i="3"/>
  <c r="I654" i="3" s="1"/>
  <c r="AB631" i="3"/>
  <c r="Y631" i="3"/>
  <c r="W631" i="3"/>
  <c r="AA631" i="3"/>
  <c r="Z631" i="3"/>
  <c r="N654" i="3" l="1"/>
  <c r="O654" i="3"/>
  <c r="K654" i="3"/>
  <c r="J654" i="3"/>
  <c r="AC631" i="3"/>
  <c r="V632" i="3" s="1"/>
  <c r="Y632" i="3" s="1"/>
  <c r="L655" i="3" l="1"/>
  <c r="P654" i="3"/>
  <c r="I655" i="3" s="1"/>
  <c r="K655" i="3" s="1"/>
  <c r="M655" i="3"/>
  <c r="W632" i="3"/>
  <c r="X632" i="3"/>
  <c r="AB632" i="3"/>
  <c r="Z632" i="3"/>
  <c r="AA632" i="3"/>
  <c r="N655" i="3" l="1"/>
  <c r="J655" i="3"/>
  <c r="O655" i="3"/>
  <c r="AC632" i="3"/>
  <c r="V633" i="3" s="1"/>
  <c r="X633" i="3" s="1"/>
  <c r="N656" i="3" l="1"/>
  <c r="L656" i="3"/>
  <c r="M656" i="3"/>
  <c r="P655" i="3"/>
  <c r="I656" i="3" s="1"/>
  <c r="AB633" i="3"/>
  <c r="Z633" i="3"/>
  <c r="Y633" i="3"/>
  <c r="AA633" i="3"/>
  <c r="W633" i="3"/>
  <c r="J656" i="3" l="1"/>
  <c r="O656" i="3"/>
  <c r="K656" i="3"/>
  <c r="AC633" i="3"/>
  <c r="V634" i="3" s="1"/>
  <c r="Z634" i="3" s="1"/>
  <c r="M657" i="3" l="1"/>
  <c r="L657" i="3"/>
  <c r="N657" i="3"/>
  <c r="P656" i="3"/>
  <c r="I657" i="3" s="1"/>
  <c r="X634" i="3"/>
  <c r="AB634" i="3"/>
  <c r="W634" i="3"/>
  <c r="AA634" i="3"/>
  <c r="Y634" i="3"/>
  <c r="K657" i="3" l="1"/>
  <c r="J657" i="3"/>
  <c r="O657" i="3"/>
  <c r="N658" i="3" s="1"/>
  <c r="AC634" i="3"/>
  <c r="V635" i="3" s="1"/>
  <c r="P657" i="3" l="1"/>
  <c r="I658" i="3" s="1"/>
  <c r="O658" i="3" s="1"/>
  <c r="L658" i="3"/>
  <c r="M658" i="3"/>
  <c r="Z635" i="3"/>
  <c r="W635" i="3"/>
  <c r="X635" i="3"/>
  <c r="Y635" i="3"/>
  <c r="AB635" i="3"/>
  <c r="AA635" i="3"/>
  <c r="J658" i="3" l="1"/>
  <c r="K658" i="3"/>
  <c r="N659" i="3" s="1"/>
  <c r="M659" i="3"/>
  <c r="AC635" i="3"/>
  <c r="V636" i="3" s="1"/>
  <c r="P658" i="3" l="1"/>
  <c r="I659" i="3" s="1"/>
  <c r="K659" i="3"/>
  <c r="O659" i="3"/>
  <c r="M660" i="3" s="1"/>
  <c r="J659" i="3"/>
  <c r="L659" i="3"/>
  <c r="P659" i="3" s="1"/>
  <c r="I660" i="3" s="1"/>
  <c r="J660" i="3" s="1"/>
  <c r="O660" i="3"/>
  <c r="K660" i="3"/>
  <c r="N660" i="3"/>
  <c r="Y636" i="3"/>
  <c r="AB636" i="3"/>
  <c r="Z636" i="3"/>
  <c r="X636" i="3"/>
  <c r="W636" i="3"/>
  <c r="AA636" i="3"/>
  <c r="L660" i="3" l="1"/>
  <c r="P660" i="3"/>
  <c r="I661" i="3" s="1"/>
  <c r="J661" i="3" s="1"/>
  <c r="L661" i="3"/>
  <c r="AC636" i="3"/>
  <c r="V637" i="3" s="1"/>
  <c r="N661" i="3" l="1"/>
  <c r="M661" i="3"/>
  <c r="K661" i="3"/>
  <c r="O661" i="3"/>
  <c r="Z637" i="3"/>
  <c r="W637" i="3"/>
  <c r="X637" i="3"/>
  <c r="AB637" i="3"/>
  <c r="Y637" i="3"/>
  <c r="AA637" i="3"/>
  <c r="P661" i="3" l="1"/>
  <c r="I662" i="3" s="1"/>
  <c r="M662" i="3" s="1"/>
  <c r="AC637" i="3"/>
  <c r="V638" i="3" s="1"/>
  <c r="N662" i="3" l="1"/>
  <c r="L662" i="3"/>
  <c r="J662" i="3"/>
  <c r="O662" i="3"/>
  <c r="K662" i="3"/>
  <c r="AB638" i="3"/>
  <c r="Z638" i="3"/>
  <c r="W638" i="3"/>
  <c r="Y638" i="3"/>
  <c r="X638" i="3"/>
  <c r="AA638" i="3"/>
  <c r="P662" i="3" l="1"/>
  <c r="I663" i="3" s="1"/>
  <c r="K663" i="3" s="1"/>
  <c r="AC638" i="3"/>
  <c r="V639" i="3" s="1"/>
  <c r="X639" i="3" s="1"/>
  <c r="Y639" i="3" l="1"/>
  <c r="AA639" i="3"/>
  <c r="L663" i="3"/>
  <c r="N663" i="3"/>
  <c r="M663" i="3"/>
  <c r="J663" i="3"/>
  <c r="O663" i="3"/>
  <c r="AB639" i="3"/>
  <c r="Z639" i="3"/>
  <c r="W639" i="3"/>
  <c r="P663" i="3" l="1"/>
  <c r="I664" i="3" s="1"/>
  <c r="L664" i="3" s="1"/>
  <c r="AC639" i="3"/>
  <c r="V640" i="3" s="1"/>
  <c r="Z640" i="3" s="1"/>
  <c r="AA640" i="3" l="1"/>
  <c r="M664" i="3"/>
  <c r="N664" i="3"/>
  <c r="K664" i="3"/>
  <c r="O664" i="3"/>
  <c r="J664" i="3"/>
  <c r="Y640" i="3"/>
  <c r="AB640" i="3"/>
  <c r="W640" i="3"/>
  <c r="X640" i="3"/>
  <c r="P664" i="3" l="1"/>
  <c r="I665" i="3" s="1"/>
  <c r="M665" i="3" s="1"/>
  <c r="AC640" i="3"/>
  <c r="V641" i="3" s="1"/>
  <c r="AA641" i="3" s="1"/>
  <c r="L665" i="3" l="1"/>
  <c r="N665" i="3"/>
  <c r="O665" i="3"/>
  <c r="J665" i="3"/>
  <c r="K665" i="3"/>
  <c r="X641" i="3"/>
  <c r="Y641" i="3"/>
  <c r="W641" i="3"/>
  <c r="Z641" i="3"/>
  <c r="AB641" i="3"/>
  <c r="P665" i="3" l="1"/>
  <c r="I666" i="3" s="1"/>
  <c r="J666" i="3" s="1"/>
  <c r="N666" i="3"/>
  <c r="M666" i="3"/>
  <c r="AC641" i="3"/>
  <c r="V642" i="3" s="1"/>
  <c r="X642" i="3" s="1"/>
  <c r="L666" i="3" l="1"/>
  <c r="Y642" i="3"/>
  <c r="AA642" i="3"/>
  <c r="AB642" i="3"/>
  <c r="O666" i="3"/>
  <c r="K666" i="3"/>
  <c r="Z642" i="3"/>
  <c r="W642" i="3"/>
  <c r="P666" i="3" l="1"/>
  <c r="I667" i="3" s="1"/>
  <c r="K667" i="3" s="1"/>
  <c r="L667" i="3"/>
  <c r="AC642" i="3"/>
  <c r="V643" i="3" s="1"/>
  <c r="AA643" i="3" s="1"/>
  <c r="Y643" i="3" l="1"/>
  <c r="N667" i="3"/>
  <c r="M667" i="3"/>
  <c r="AB643" i="3"/>
  <c r="Z643" i="3"/>
  <c r="W643" i="3"/>
  <c r="X643" i="3"/>
  <c r="O667" i="3"/>
  <c r="J667" i="3"/>
  <c r="AC643" i="3" l="1"/>
  <c r="V644" i="3" s="1"/>
  <c r="X644" i="3" s="1"/>
  <c r="P667" i="3"/>
  <c r="I668" i="3" s="1"/>
  <c r="J668" i="3" s="1"/>
  <c r="Z644" i="3"/>
  <c r="AB644" i="3"/>
  <c r="M668" i="3" l="1"/>
  <c r="O668" i="3"/>
  <c r="L668" i="3"/>
  <c r="AA644" i="3"/>
  <c r="Y644" i="3"/>
  <c r="N668" i="3"/>
  <c r="W644" i="3"/>
  <c r="K668" i="3"/>
  <c r="AC644" i="3" l="1"/>
  <c r="V645" i="3" s="1"/>
  <c r="Y645" i="3" s="1"/>
  <c r="AB645" i="3"/>
  <c r="P668" i="3"/>
  <c r="I669" i="3" s="1"/>
  <c r="N669" i="3" s="1"/>
  <c r="X645" i="3" l="1"/>
  <c r="W645" i="3"/>
  <c r="Z645" i="3"/>
  <c r="AA645" i="3"/>
  <c r="L669" i="3"/>
  <c r="M669" i="3"/>
  <c r="J669" i="3"/>
  <c r="K669" i="3"/>
  <c r="O669" i="3"/>
  <c r="AC645" i="3" l="1"/>
  <c r="V646" i="3" s="1"/>
  <c r="X646" i="3" s="1"/>
  <c r="Y646" i="3"/>
  <c r="AA646" i="3"/>
  <c r="Z646" i="3"/>
  <c r="AB646" i="3"/>
  <c r="W646" i="3"/>
  <c r="P669" i="3"/>
  <c r="I670" i="3" s="1"/>
  <c r="J670" i="3" s="1"/>
  <c r="N670" i="3"/>
  <c r="O670" i="3" l="1"/>
  <c r="M670" i="3"/>
  <c r="AC646" i="3"/>
  <c r="V647" i="3" s="1"/>
  <c r="Y647" i="3" s="1"/>
  <c r="L670" i="3"/>
  <c r="K670" i="3"/>
  <c r="P670" i="3" l="1"/>
  <c r="I671" i="3" s="1"/>
  <c r="K671" i="3" s="1"/>
  <c r="X647" i="3"/>
  <c r="Z647" i="3"/>
  <c r="W647" i="3"/>
  <c r="AB647" i="3"/>
  <c r="AA647" i="3"/>
  <c r="AC647" i="3" l="1"/>
  <c r="V648" i="3" s="1"/>
  <c r="X648" i="3" s="1"/>
  <c r="AA648" i="3"/>
  <c r="Y648" i="3"/>
  <c r="J671" i="3"/>
  <c r="O671" i="3"/>
  <c r="L671" i="3"/>
  <c r="AB648" i="3"/>
  <c r="W648" i="3"/>
  <c r="M671" i="3"/>
  <c r="N671" i="3"/>
  <c r="Z648" i="3" l="1"/>
  <c r="AC648" i="3" s="1"/>
  <c r="V649" i="3" s="1"/>
  <c r="AB649" i="3" s="1"/>
  <c r="P671" i="3"/>
  <c r="I672" i="3" s="1"/>
  <c r="J672" i="3" s="1"/>
  <c r="L672" i="3"/>
  <c r="M672" i="3"/>
  <c r="N672" i="3"/>
  <c r="O672" i="3" l="1"/>
  <c r="K672" i="3"/>
  <c r="Y649" i="3"/>
  <c r="W649" i="3"/>
  <c r="AA649" i="3"/>
  <c r="X649" i="3"/>
  <c r="Z649" i="3"/>
  <c r="AC649" i="3" s="1"/>
  <c r="V650" i="3" s="1"/>
  <c r="AA650" i="3" s="1"/>
  <c r="P672" i="3"/>
  <c r="I673" i="3" s="1"/>
  <c r="L673" i="3" s="1"/>
  <c r="O673" i="3" l="1"/>
  <c r="N673" i="3"/>
  <c r="K673" i="3"/>
  <c r="J673" i="3"/>
  <c r="M673" i="3"/>
  <c r="W650" i="3"/>
  <c r="Z650" i="3"/>
  <c r="AB650" i="3"/>
  <c r="X650" i="3"/>
  <c r="Y650" i="3"/>
  <c r="P673" i="3" l="1"/>
  <c r="I674" i="3" s="1"/>
  <c r="L674" i="3" s="1"/>
  <c r="N674" i="3"/>
  <c r="M674" i="3"/>
  <c r="K674" i="3"/>
  <c r="J674" i="3"/>
  <c r="O674" i="3"/>
  <c r="AC650" i="3"/>
  <c r="V651" i="3" s="1"/>
  <c r="AA651" i="3" s="1"/>
  <c r="P674" i="3" l="1"/>
  <c r="I675" i="3" s="1"/>
  <c r="N675" i="3" s="1"/>
  <c r="L675" i="3"/>
  <c r="M675" i="3"/>
  <c r="J675" i="3"/>
  <c r="O675" i="3"/>
  <c r="AB651" i="3"/>
  <c r="W651" i="3"/>
  <c r="X651" i="3"/>
  <c r="Z651" i="3"/>
  <c r="Y651" i="3"/>
  <c r="K675" i="3" l="1"/>
  <c r="P675" i="3" s="1"/>
  <c r="I676" i="3" s="1"/>
  <c r="M676" i="3" s="1"/>
  <c r="AC651" i="3"/>
  <c r="V652" i="3" s="1"/>
  <c r="N676" i="3" l="1"/>
  <c r="L676" i="3"/>
  <c r="K676" i="3"/>
  <c r="J676" i="3"/>
  <c r="O676" i="3"/>
  <c r="AA652" i="3"/>
  <c r="Z652" i="3"/>
  <c r="X652" i="3"/>
  <c r="W652" i="3"/>
  <c r="AB652" i="3"/>
  <c r="Y652" i="3"/>
  <c r="P676" i="3" l="1"/>
  <c r="I677" i="3" s="1"/>
  <c r="J677" i="3" s="1"/>
  <c r="M677" i="3"/>
  <c r="N677" i="3"/>
  <c r="L677" i="3"/>
  <c r="O677" i="3"/>
  <c r="AC652" i="3"/>
  <c r="V653" i="3" s="1"/>
  <c r="Z653" i="3" s="1"/>
  <c r="K677" i="3" l="1"/>
  <c r="P677" i="3"/>
  <c r="I678" i="3" s="1"/>
  <c r="N678" i="3" s="1"/>
  <c r="W653" i="3"/>
  <c r="X653" i="3"/>
  <c r="Y653" i="3"/>
  <c r="AB653" i="3"/>
  <c r="AA653" i="3"/>
  <c r="M678" i="3" l="1"/>
  <c r="L678" i="3"/>
  <c r="K678" i="3"/>
  <c r="O678" i="3"/>
  <c r="J678" i="3"/>
  <c r="AC653" i="3"/>
  <c r="V654" i="3" s="1"/>
  <c r="P678" i="3" l="1"/>
  <c r="I679" i="3" s="1"/>
  <c r="K679" i="3" s="1"/>
  <c r="L679" i="3"/>
  <c r="N679" i="3"/>
  <c r="AA654" i="3"/>
  <c r="W654" i="3"/>
  <c r="Y654" i="3"/>
  <c r="AB654" i="3"/>
  <c r="X654" i="3"/>
  <c r="Z654" i="3"/>
  <c r="M679" i="3" l="1"/>
  <c r="J679" i="3"/>
  <c r="O679" i="3"/>
  <c r="AC654" i="3"/>
  <c r="V655" i="3" s="1"/>
  <c r="P679" i="3" l="1"/>
  <c r="I680" i="3" s="1"/>
  <c r="L680" i="3" s="1"/>
  <c r="W655" i="3"/>
  <c r="Z655" i="3"/>
  <c r="AB655" i="3"/>
  <c r="AA655" i="3"/>
  <c r="X655" i="3"/>
  <c r="Y655" i="3"/>
  <c r="M680" i="3" l="1"/>
  <c r="N680" i="3"/>
  <c r="O680" i="3"/>
  <c r="K680" i="3"/>
  <c r="J680" i="3"/>
  <c r="AC655" i="3"/>
  <c r="V656" i="3" s="1"/>
  <c r="P680" i="3" l="1"/>
  <c r="I681" i="3" s="1"/>
  <c r="K681" i="3" s="1"/>
  <c r="M681" i="3"/>
  <c r="N681" i="3"/>
  <c r="L681" i="3"/>
  <c r="X656" i="3"/>
  <c r="Z656" i="3"/>
  <c r="W656" i="3"/>
  <c r="AB656" i="3"/>
  <c r="AA656" i="3"/>
  <c r="Y656" i="3"/>
  <c r="O681" i="3" l="1"/>
  <c r="J681" i="3"/>
  <c r="AC656" i="3"/>
  <c r="V657" i="3" s="1"/>
  <c r="P681" i="3" l="1"/>
  <c r="I682" i="3" s="1"/>
  <c r="M682" i="3"/>
  <c r="L682" i="3"/>
  <c r="N682" i="3"/>
  <c r="K682" i="3"/>
  <c r="O682" i="3"/>
  <c r="J682" i="3"/>
  <c r="Z657" i="3"/>
  <c r="W657" i="3"/>
  <c r="X657" i="3"/>
  <c r="AB657" i="3"/>
  <c r="AA657" i="3"/>
  <c r="Y657" i="3"/>
  <c r="P682" i="3" l="1"/>
  <c r="I683" i="3" s="1"/>
  <c r="K683" i="3" s="1"/>
  <c r="O683" i="3"/>
  <c r="L683" i="3"/>
  <c r="M683" i="3"/>
  <c r="N683" i="3"/>
  <c r="AC657" i="3"/>
  <c r="V658" i="3" s="1"/>
  <c r="J683" i="3" l="1"/>
  <c r="P683" i="3"/>
  <c r="I684" i="3" s="1"/>
  <c r="N684" i="3" s="1"/>
  <c r="O684" i="3"/>
  <c r="L684" i="3"/>
  <c r="M684" i="3"/>
  <c r="W658" i="3"/>
  <c r="X658" i="3"/>
  <c r="AB658" i="3"/>
  <c r="Z658" i="3"/>
  <c r="Y658" i="3"/>
  <c r="AA658" i="3"/>
  <c r="J684" i="3" l="1"/>
  <c r="K684" i="3"/>
  <c r="P684" i="3" s="1"/>
  <c r="I685" i="3" s="1"/>
  <c r="L685" i="3"/>
  <c r="M685" i="3"/>
  <c r="AC658" i="3"/>
  <c r="V659" i="3" s="1"/>
  <c r="N685" i="3" l="1"/>
  <c r="O685" i="3"/>
  <c r="K685" i="3"/>
  <c r="J685" i="3"/>
  <c r="Z659" i="3"/>
  <c r="AB659" i="3"/>
  <c r="W659" i="3"/>
  <c r="X659" i="3"/>
  <c r="AA659" i="3"/>
  <c r="Y659" i="3"/>
  <c r="N686" i="3" l="1"/>
  <c r="M686" i="3"/>
  <c r="P685" i="3"/>
  <c r="I686" i="3" s="1"/>
  <c r="K686" i="3" s="1"/>
  <c r="O686" i="3"/>
  <c r="L686" i="3"/>
  <c r="J686" i="3"/>
  <c r="AC659" i="3"/>
  <c r="V660" i="3" s="1"/>
  <c r="L687" i="3" l="1"/>
  <c r="M687" i="3"/>
  <c r="P686" i="3"/>
  <c r="I687" i="3" s="1"/>
  <c r="N687" i="3" s="1"/>
  <c r="O687" i="3"/>
  <c r="AB660" i="3"/>
  <c r="W660" i="3"/>
  <c r="X660" i="3"/>
  <c r="Z660" i="3"/>
  <c r="AA660" i="3"/>
  <c r="Y660" i="3"/>
  <c r="K687" i="3" l="1"/>
  <c r="J687" i="3"/>
  <c r="P687" i="3"/>
  <c r="I688" i="3" s="1"/>
  <c r="M688" i="3" s="1"/>
  <c r="L688" i="3"/>
  <c r="N688" i="3"/>
  <c r="J688" i="3"/>
  <c r="O688" i="3"/>
  <c r="K688" i="3"/>
  <c r="AC660" i="3"/>
  <c r="V661" i="3" s="1"/>
  <c r="P688" i="3" l="1"/>
  <c r="I689" i="3" s="1"/>
  <c r="L689" i="3" s="1"/>
  <c r="X661" i="3"/>
  <c r="AB661" i="3"/>
  <c r="Y661" i="3"/>
  <c r="AA661" i="3"/>
  <c r="W661" i="3"/>
  <c r="Z661" i="3"/>
  <c r="N689" i="3" l="1"/>
  <c r="O689" i="3"/>
  <c r="M689" i="3"/>
  <c r="K689" i="3"/>
  <c r="J689" i="3"/>
  <c r="AC661" i="3"/>
  <c r="V662" i="3" s="1"/>
  <c r="P689" i="3" l="1"/>
  <c r="I690" i="3" s="1"/>
  <c r="M690" i="3"/>
  <c r="L690" i="3"/>
  <c r="N690" i="3"/>
  <c r="J690" i="3"/>
  <c r="O690" i="3"/>
  <c r="K690" i="3"/>
  <c r="AB662" i="3"/>
  <c r="W662" i="3"/>
  <c r="X662" i="3"/>
  <c r="Z662" i="3"/>
  <c r="Y662" i="3"/>
  <c r="AA662" i="3"/>
  <c r="P690" i="3" l="1"/>
  <c r="I691" i="3" s="1"/>
  <c r="J691" i="3" s="1"/>
  <c r="L691" i="3"/>
  <c r="M691" i="3"/>
  <c r="N691" i="3"/>
  <c r="AC662" i="3"/>
  <c r="V663" i="3" s="1"/>
  <c r="K691" i="3" l="1"/>
  <c r="O691" i="3"/>
  <c r="P691" i="3" s="1"/>
  <c r="I692" i="3" s="1"/>
  <c r="L692" i="3" s="1"/>
  <c r="Z663" i="3"/>
  <c r="X663" i="3"/>
  <c r="AB663" i="3"/>
  <c r="W663" i="3"/>
  <c r="AA663" i="3"/>
  <c r="Y663" i="3"/>
  <c r="N692" i="3" l="1"/>
  <c r="M692" i="3"/>
  <c r="O692" i="3"/>
  <c r="K692" i="3"/>
  <c r="J692" i="3"/>
  <c r="AC663" i="3"/>
  <c r="V664" i="3" s="1"/>
  <c r="P692" i="3" l="1"/>
  <c r="I693" i="3" s="1"/>
  <c r="M693" i="3" s="1"/>
  <c r="N693" i="3"/>
  <c r="AB664" i="3"/>
  <c r="W664" i="3"/>
  <c r="X664" i="3"/>
  <c r="Z664" i="3"/>
  <c r="AA664" i="3"/>
  <c r="Y664" i="3"/>
  <c r="J693" i="3" l="1"/>
  <c r="L693" i="3"/>
  <c r="O693" i="3"/>
  <c r="K693" i="3"/>
  <c r="AC664" i="3"/>
  <c r="V665" i="3" s="1"/>
  <c r="P693" i="3" l="1"/>
  <c r="I694" i="3" s="1"/>
  <c r="M694" i="3" s="1"/>
  <c r="N694" i="3"/>
  <c r="K694" i="3"/>
  <c r="J694" i="3"/>
  <c r="O694" i="3"/>
  <c r="Z665" i="3"/>
  <c r="AA665" i="3"/>
  <c r="W665" i="3"/>
  <c r="X665" i="3"/>
  <c r="AB665" i="3"/>
  <c r="Y665" i="3"/>
  <c r="L694" i="3" l="1"/>
  <c r="P694" i="3"/>
  <c r="I695" i="3" s="1"/>
  <c r="N695" i="3" s="1"/>
  <c r="AC665" i="3"/>
  <c r="V666" i="3" s="1"/>
  <c r="L695" i="3" l="1"/>
  <c r="M695" i="3"/>
  <c r="K695" i="3"/>
  <c r="O695" i="3"/>
  <c r="J695" i="3"/>
  <c r="X666" i="3"/>
  <c r="Z666" i="3"/>
  <c r="W666" i="3"/>
  <c r="AB666" i="3"/>
  <c r="AA666" i="3"/>
  <c r="Y666" i="3"/>
  <c r="P695" i="3" l="1"/>
  <c r="I696" i="3" s="1"/>
  <c r="M696" i="3" s="1"/>
  <c r="AC666" i="3"/>
  <c r="V667" i="3" s="1"/>
  <c r="K696" i="3" l="1"/>
  <c r="J696" i="3"/>
  <c r="O696" i="3"/>
  <c r="L696" i="3"/>
  <c r="N696" i="3"/>
  <c r="AB667" i="3"/>
  <c r="Z667" i="3"/>
  <c r="W667" i="3"/>
  <c r="X667" i="3"/>
  <c r="AA667" i="3"/>
  <c r="Y667" i="3"/>
  <c r="P696" i="3" l="1"/>
  <c r="I697" i="3" s="1"/>
  <c r="M697" i="3" s="1"/>
  <c r="O697" i="3"/>
  <c r="K697" i="3"/>
  <c r="AC667" i="3"/>
  <c r="V668" i="3" s="1"/>
  <c r="X668" i="3" s="1"/>
  <c r="Y668" i="3" l="1"/>
  <c r="AA668" i="3"/>
  <c r="L697" i="3"/>
  <c r="J697" i="3"/>
  <c r="N697" i="3"/>
  <c r="Z668" i="3"/>
  <c r="W668" i="3"/>
  <c r="AB668" i="3"/>
  <c r="P697" i="3" l="1"/>
  <c r="I698" i="3" s="1"/>
  <c r="N698" i="3" s="1"/>
  <c r="M698" i="3"/>
  <c r="L698" i="3"/>
  <c r="J698" i="3"/>
  <c r="O698" i="3"/>
  <c r="AC668" i="3"/>
  <c r="V669" i="3" s="1"/>
  <c r="Z669" i="3" s="1"/>
  <c r="K698" i="3" l="1"/>
  <c r="P698" i="3"/>
  <c r="I699" i="3" s="1"/>
  <c r="M699" i="3" s="1"/>
  <c r="K699" i="3"/>
  <c r="L699" i="3"/>
  <c r="Y669" i="3"/>
  <c r="N699" i="3"/>
  <c r="AA669" i="3"/>
  <c r="W669" i="3"/>
  <c r="X669" i="3"/>
  <c r="AB669" i="3"/>
  <c r="O699" i="3" l="1"/>
  <c r="J699" i="3"/>
  <c r="P699" i="3"/>
  <c r="I700" i="3" s="1"/>
  <c r="N700" i="3" s="1"/>
  <c r="O700" i="3"/>
  <c r="AC669" i="3"/>
  <c r="V670" i="3" s="1"/>
  <c r="Z670" i="3" s="1"/>
  <c r="X670" i="3" l="1"/>
  <c r="Y670" i="3"/>
  <c r="AB670" i="3"/>
  <c r="K700" i="3"/>
  <c r="J700" i="3"/>
  <c r="M700" i="3"/>
  <c r="L700" i="3"/>
  <c r="AA670" i="3"/>
  <c r="W670" i="3"/>
  <c r="AC670" i="3" l="1"/>
  <c r="V671" i="3" s="1"/>
  <c r="P700" i="3"/>
  <c r="I701" i="3" s="1"/>
  <c r="M701" i="3" s="1"/>
  <c r="W671" i="3"/>
  <c r="Y671" i="3"/>
  <c r="AA671" i="3"/>
  <c r="AB671" i="3"/>
  <c r="Z671" i="3"/>
  <c r="X671" i="3"/>
  <c r="N701" i="3" l="1"/>
  <c r="K701" i="3"/>
  <c r="L701" i="3"/>
  <c r="O701" i="3"/>
  <c r="J701" i="3"/>
  <c r="AC671" i="3"/>
  <c r="V672" i="3" s="1"/>
  <c r="P701" i="3" l="1"/>
  <c r="I702" i="3" s="1"/>
  <c r="K702" i="3" s="1"/>
  <c r="M702" i="3"/>
  <c r="J702" i="3"/>
  <c r="O702" i="3"/>
  <c r="L702" i="3"/>
  <c r="N702" i="3"/>
  <c r="X672" i="3"/>
  <c r="Y672" i="3"/>
  <c r="W672" i="3"/>
  <c r="AB672" i="3"/>
  <c r="AA672" i="3"/>
  <c r="P702" i="3" l="1"/>
  <c r="I703" i="3" s="1"/>
  <c r="L703" i="3" s="1"/>
  <c r="N703" i="3"/>
  <c r="M703" i="3"/>
  <c r="O703" i="3"/>
  <c r="J703" i="3"/>
  <c r="Z672" i="3"/>
  <c r="AC672" i="3" s="1"/>
  <c r="V673" i="3" s="1"/>
  <c r="K703" i="3" l="1"/>
  <c r="P703" i="3"/>
  <c r="I704" i="3" s="1"/>
  <c r="K704" i="3" s="1"/>
  <c r="X673" i="3"/>
  <c r="AA673" i="3"/>
  <c r="Z673" i="3"/>
  <c r="AB673" i="3"/>
  <c r="Y673" i="3"/>
  <c r="W673" i="3"/>
  <c r="N704" i="3" l="1"/>
  <c r="L704" i="3"/>
  <c r="M704" i="3"/>
  <c r="O704" i="3"/>
  <c r="J704" i="3"/>
  <c r="AC673" i="3"/>
  <c r="V674" i="3" s="1"/>
  <c r="P704" i="3" l="1"/>
  <c r="I705" i="3" s="1"/>
  <c r="J705" i="3" s="1"/>
  <c r="Z674" i="3"/>
  <c r="X674" i="3"/>
  <c r="AA674" i="3"/>
  <c r="Y674" i="3"/>
  <c r="W674" i="3"/>
  <c r="L705" i="3" l="1"/>
  <c r="M705" i="3"/>
  <c r="N705" i="3"/>
  <c r="K705" i="3"/>
  <c r="O705" i="3"/>
  <c r="AB674" i="3"/>
  <c r="AC674" i="3" s="1"/>
  <c r="V675" i="3" s="1"/>
  <c r="P705" i="3" l="1"/>
  <c r="I706" i="3" s="1"/>
  <c r="N706" i="3"/>
  <c r="M706" i="3"/>
  <c r="W675" i="3"/>
  <c r="AB675" i="3"/>
  <c r="Z675" i="3"/>
  <c r="AA675" i="3"/>
  <c r="Y675" i="3"/>
  <c r="L706" i="3" l="1"/>
  <c r="O706" i="3"/>
  <c r="J706" i="3"/>
  <c r="K706" i="3"/>
  <c r="X675" i="3"/>
  <c r="AC675" i="3" s="1"/>
  <c r="V676" i="3" s="1"/>
  <c r="P706" i="3" l="1"/>
  <c r="I707" i="3" s="1"/>
  <c r="K707" i="3" s="1"/>
  <c r="N707" i="3"/>
  <c r="L707" i="3"/>
  <c r="Y676" i="3"/>
  <c r="X676" i="3"/>
  <c r="Z676" i="3"/>
  <c r="AB676" i="3"/>
  <c r="AA676" i="3"/>
  <c r="W676" i="3"/>
  <c r="M707" i="3" l="1"/>
  <c r="J707" i="3"/>
  <c r="O707" i="3"/>
  <c r="P707" i="3" s="1"/>
  <c r="I708" i="3" s="1"/>
  <c r="AC676" i="3"/>
  <c r="V677" i="3" s="1"/>
  <c r="M708" i="3" l="1"/>
  <c r="J708" i="3"/>
  <c r="N708" i="3"/>
  <c r="O708" i="3"/>
  <c r="K708" i="3"/>
  <c r="L708" i="3"/>
  <c r="X677" i="3"/>
  <c r="Y677" i="3"/>
  <c r="AA677" i="3"/>
  <c r="Z677" i="3"/>
  <c r="P708" i="3" l="1"/>
  <c r="I709" i="3" s="1"/>
  <c r="K709" i="3" s="1"/>
  <c r="L709" i="3"/>
  <c r="O709" i="3"/>
  <c r="J709" i="3"/>
  <c r="N709" i="3"/>
  <c r="M709" i="3"/>
  <c r="W677" i="3"/>
  <c r="AB677" i="3"/>
  <c r="P709" i="3" l="1"/>
  <c r="I710" i="3" s="1"/>
  <c r="K710" i="3" s="1"/>
  <c r="M710" i="3"/>
  <c r="N710" i="3"/>
  <c r="L710" i="3"/>
  <c r="J710" i="3"/>
  <c r="O710" i="3"/>
  <c r="P710" i="3" s="1"/>
  <c r="I711" i="3" s="1"/>
  <c r="K711" i="3" s="1"/>
  <c r="AC677" i="3"/>
  <c r="V678" i="3" s="1"/>
  <c r="AB678" i="3" s="1"/>
  <c r="M711" i="3" l="1"/>
  <c r="N711" i="3"/>
  <c r="L711" i="3"/>
  <c r="O711" i="3"/>
  <c r="J711" i="3"/>
  <c r="AA678" i="3"/>
  <c r="Y678" i="3"/>
  <c r="W678" i="3"/>
  <c r="Z678" i="3"/>
  <c r="X678" i="3"/>
  <c r="P711" i="3" l="1"/>
  <c r="I712" i="3" s="1"/>
  <c r="J712" i="3" s="1"/>
  <c r="M712" i="3"/>
  <c r="L712" i="3"/>
  <c r="O712" i="3"/>
  <c r="N712" i="3"/>
  <c r="AC678" i="3"/>
  <c r="V679" i="3" s="1"/>
  <c r="X679" i="3" s="1"/>
  <c r="K712" i="3" l="1"/>
  <c r="P712" i="3" s="1"/>
  <c r="I713" i="3" s="1"/>
  <c r="M713" i="3" s="1"/>
  <c r="Y679" i="3"/>
  <c r="AA679" i="3"/>
  <c r="AB679" i="3"/>
  <c r="W679" i="3"/>
  <c r="Z679" i="3"/>
  <c r="L713" i="3" l="1"/>
  <c r="N713" i="3"/>
  <c r="O713" i="3"/>
  <c r="K713" i="3"/>
  <c r="J713" i="3"/>
  <c r="AC679" i="3"/>
  <c r="V680" i="3" s="1"/>
  <c r="AB680" i="3" s="1"/>
  <c r="P713" i="3" l="1"/>
  <c r="I714" i="3" s="1"/>
  <c r="L714" i="3" s="1"/>
  <c r="N714" i="3"/>
  <c r="Y680" i="3"/>
  <c r="AA680" i="3"/>
  <c r="W680" i="3"/>
  <c r="X680" i="3"/>
  <c r="Z680" i="3"/>
  <c r="M714" i="3" l="1"/>
  <c r="J714" i="3"/>
  <c r="O714" i="3"/>
  <c r="K714" i="3"/>
  <c r="AC680" i="3"/>
  <c r="V681" i="3" s="1"/>
  <c r="Z681" i="3" s="1"/>
  <c r="P714" i="3" l="1"/>
  <c r="I715" i="3" s="1"/>
  <c r="O715" i="3" s="1"/>
  <c r="M715" i="3"/>
  <c r="AA681" i="3"/>
  <c r="Y681" i="3"/>
  <c r="AB681" i="3"/>
  <c r="X681" i="3"/>
  <c r="W681" i="3"/>
  <c r="L715" i="3" l="1"/>
  <c r="N715" i="3"/>
  <c r="J715" i="3"/>
  <c r="K715" i="3"/>
  <c r="AC681" i="3"/>
  <c r="V682" i="3" s="1"/>
  <c r="AB682" i="3" s="1"/>
  <c r="P715" i="3" l="1"/>
  <c r="I716" i="3" s="1"/>
  <c r="J716" i="3" s="1"/>
  <c r="AA682" i="3"/>
  <c r="Y682" i="3"/>
  <c r="Z682" i="3"/>
  <c r="W682" i="3"/>
  <c r="X682" i="3"/>
  <c r="N716" i="3" l="1"/>
  <c r="M716" i="3"/>
  <c r="L716" i="3"/>
  <c r="K716" i="3"/>
  <c r="O716" i="3"/>
  <c r="AC682" i="3"/>
  <c r="V683" i="3" s="1"/>
  <c r="Z683" i="3" s="1"/>
  <c r="P716" i="3" l="1"/>
  <c r="I717" i="3" s="1"/>
  <c r="M717" i="3" s="1"/>
  <c r="N717" i="3"/>
  <c r="L717" i="3"/>
  <c r="K717" i="3"/>
  <c r="O717" i="3"/>
  <c r="J717" i="3"/>
  <c r="AA683" i="3"/>
  <c r="Y683" i="3"/>
  <c r="AB683" i="3"/>
  <c r="W683" i="3"/>
  <c r="X683" i="3"/>
  <c r="P717" i="3" l="1"/>
  <c r="I718" i="3" s="1"/>
  <c r="M718" i="3" s="1"/>
  <c r="L718" i="3"/>
  <c r="N718" i="3"/>
  <c r="AC683" i="3"/>
  <c r="V684" i="3" s="1"/>
  <c r="Z684" i="3" s="1"/>
  <c r="J718" i="3" l="1"/>
  <c r="K718" i="3"/>
  <c r="O718" i="3"/>
  <c r="AA684" i="3"/>
  <c r="Y684" i="3"/>
  <c r="AB684" i="3"/>
  <c r="X684" i="3"/>
  <c r="W684" i="3"/>
  <c r="P718" i="3" l="1"/>
  <c r="I719" i="3" s="1"/>
  <c r="L719" i="3" s="1"/>
  <c r="O719" i="3"/>
  <c r="N719" i="3"/>
  <c r="M719" i="3"/>
  <c r="AC684" i="3"/>
  <c r="V685" i="3" s="1"/>
  <c r="Z685" i="3" s="1"/>
  <c r="J719" i="3" l="1"/>
  <c r="K719" i="3"/>
  <c r="AA685" i="3"/>
  <c r="W685" i="3"/>
  <c r="Y685" i="3"/>
  <c r="AB685" i="3"/>
  <c r="X685" i="3"/>
  <c r="P719" i="3" l="1"/>
  <c r="I720" i="3" s="1"/>
  <c r="N720" i="3" s="1"/>
  <c r="O720" i="3"/>
  <c r="AC685" i="3"/>
  <c r="V686" i="3" s="1"/>
  <c r="AA686" i="3" s="1"/>
  <c r="J720" i="3" l="1"/>
  <c r="L720" i="3"/>
  <c r="M720" i="3"/>
  <c r="K720" i="3"/>
  <c r="X686" i="3"/>
  <c r="AB686" i="3"/>
  <c r="Y686" i="3"/>
  <c r="Z686" i="3"/>
  <c r="W686" i="3"/>
  <c r="P720" i="3" l="1"/>
  <c r="I721" i="3" s="1"/>
  <c r="M721" i="3" s="1"/>
  <c r="L721" i="3"/>
  <c r="N721" i="3"/>
  <c r="K721" i="3"/>
  <c r="J721" i="3"/>
  <c r="AC686" i="3"/>
  <c r="V687" i="3" s="1"/>
  <c r="Y687" i="3" s="1"/>
  <c r="O721" i="3" l="1"/>
  <c r="P721" i="3" s="1"/>
  <c r="I722" i="3" s="1"/>
  <c r="K722" i="3" s="1"/>
  <c r="AA687" i="3"/>
  <c r="W687" i="3"/>
  <c r="AB687" i="3"/>
  <c r="Z687" i="3"/>
  <c r="X687" i="3"/>
  <c r="M722" i="3" l="1"/>
  <c r="J722" i="3"/>
  <c r="L722" i="3"/>
  <c r="O722" i="3"/>
  <c r="N722" i="3"/>
  <c r="AC687" i="3"/>
  <c r="V688" i="3" s="1"/>
  <c r="AA688" i="3" s="1"/>
  <c r="P722" i="3" l="1"/>
  <c r="I723" i="3" s="1"/>
  <c r="J723" i="3" s="1"/>
  <c r="Y688" i="3"/>
  <c r="X688" i="3"/>
  <c r="AB688" i="3"/>
  <c r="W688" i="3"/>
  <c r="Z688" i="3"/>
  <c r="L723" i="3" l="1"/>
  <c r="N723" i="3"/>
  <c r="M723" i="3"/>
  <c r="K723" i="3"/>
  <c r="O723" i="3"/>
  <c r="AC688" i="3"/>
  <c r="V689" i="3" s="1"/>
  <c r="AA689" i="3" s="1"/>
  <c r="P723" i="3" l="1"/>
  <c r="I724" i="3" s="1"/>
  <c r="M724" i="3" s="1"/>
  <c r="Y689" i="3"/>
  <c r="O724" i="3" l="1"/>
  <c r="L724" i="3"/>
  <c r="K724" i="3"/>
  <c r="J724" i="3"/>
  <c r="N724" i="3"/>
  <c r="Z689" i="3"/>
  <c r="AB689" i="3"/>
  <c r="X689" i="3"/>
  <c r="W689" i="3"/>
  <c r="P724" i="3" l="1"/>
  <c r="I725" i="3" s="1"/>
  <c r="O725" i="3" s="1"/>
  <c r="N725" i="3"/>
  <c r="M725" i="3"/>
  <c r="L725" i="3"/>
  <c r="AC689" i="3"/>
  <c r="V690" i="3" s="1"/>
  <c r="Y690" i="3" s="1"/>
  <c r="K725" i="3" l="1"/>
  <c r="J725" i="3"/>
  <c r="AA690" i="3"/>
  <c r="Z690" i="3"/>
  <c r="X690" i="3"/>
  <c r="W690" i="3"/>
  <c r="AB690" i="3"/>
  <c r="P725" i="3" l="1"/>
  <c r="I726" i="3" s="1"/>
  <c r="O726" i="3" s="1"/>
  <c r="N726" i="3"/>
  <c r="AC690" i="3"/>
  <c r="V691" i="3" s="1"/>
  <c r="AA691" i="3" s="1"/>
  <c r="M726" i="3" l="1"/>
  <c r="L726" i="3"/>
  <c r="K726" i="3"/>
  <c r="J726" i="3"/>
  <c r="Y691" i="3"/>
  <c r="P726" i="3" l="1"/>
  <c r="I727" i="3" s="1"/>
  <c r="K727" i="3" s="1"/>
  <c r="L727" i="3"/>
  <c r="AB691" i="3"/>
  <c r="X691" i="3"/>
  <c r="Z691" i="3"/>
  <c r="W691" i="3"/>
  <c r="M727" i="3" l="1"/>
  <c r="N727" i="3"/>
  <c r="J727" i="3"/>
  <c r="O727" i="3"/>
  <c r="P727" i="3" s="1"/>
  <c r="I728" i="3" s="1"/>
  <c r="J728" i="3" s="1"/>
  <c r="AC691" i="3"/>
  <c r="V692" i="3" s="1"/>
  <c r="AA692" i="3" s="1"/>
  <c r="M728" i="3" l="1"/>
  <c r="L728" i="3"/>
  <c r="N728" i="3"/>
  <c r="O728" i="3"/>
  <c r="K728" i="3"/>
  <c r="Y692" i="3"/>
  <c r="X692" i="3"/>
  <c r="AB692" i="3"/>
  <c r="Z692" i="3"/>
  <c r="W692" i="3"/>
  <c r="P728" i="3" l="1"/>
  <c r="I729" i="3" s="1"/>
  <c r="J729" i="3" s="1"/>
  <c r="O729" i="3"/>
  <c r="M729" i="3"/>
  <c r="K729" i="3"/>
  <c r="L729" i="3"/>
  <c r="N729" i="3"/>
  <c r="AC692" i="3"/>
  <c r="V693" i="3" s="1"/>
  <c r="AA693" i="3" s="1"/>
  <c r="P729" i="3" l="1"/>
  <c r="I730" i="3" s="1"/>
  <c r="L730" i="3" s="1"/>
  <c r="N730" i="3"/>
  <c r="M730" i="3"/>
  <c r="Y693" i="3"/>
  <c r="AB693" i="3"/>
  <c r="Z693" i="3"/>
  <c r="X693" i="3"/>
  <c r="W693" i="3"/>
  <c r="K730" i="3" l="1"/>
  <c r="O730" i="3"/>
  <c r="J730" i="3"/>
  <c r="AC693" i="3"/>
  <c r="V694" i="3" s="1"/>
  <c r="Y694" i="3" s="1"/>
  <c r="P730" i="3" l="1"/>
  <c r="I731" i="3" s="1"/>
  <c r="K731" i="3" s="1"/>
  <c r="N731" i="3"/>
  <c r="L731" i="3"/>
  <c r="M731" i="3"/>
  <c r="AA694" i="3"/>
  <c r="AB694" i="3"/>
  <c r="Z694" i="3"/>
  <c r="X694" i="3"/>
  <c r="W694" i="3"/>
  <c r="J731" i="3" l="1"/>
  <c r="O731" i="3"/>
  <c r="P731" i="3" s="1"/>
  <c r="I732" i="3" s="1"/>
  <c r="M732" i="3" s="1"/>
  <c r="AC694" i="3"/>
  <c r="V695" i="3" s="1"/>
  <c r="Y695" i="3" s="1"/>
  <c r="J732" i="3" l="1"/>
  <c r="K732" i="3"/>
  <c r="O732" i="3"/>
  <c r="L732" i="3"/>
  <c r="N732" i="3"/>
  <c r="AA695" i="3"/>
  <c r="W695" i="3"/>
  <c r="AB695" i="3"/>
  <c r="X695" i="3"/>
  <c r="Z695" i="3"/>
  <c r="P732" i="3" l="1"/>
  <c r="I733" i="3" s="1"/>
  <c r="AC695" i="3"/>
  <c r="V696" i="3" s="1"/>
  <c r="AA696" i="3" s="1"/>
  <c r="J733" i="3" l="1"/>
  <c r="O733" i="3"/>
  <c r="K733" i="3"/>
  <c r="L733" i="3"/>
  <c r="N733" i="3"/>
  <c r="M733" i="3"/>
  <c r="Y696" i="3"/>
  <c r="AB696" i="3"/>
  <c r="X696" i="3"/>
  <c r="Z696" i="3"/>
  <c r="W696" i="3"/>
  <c r="P733" i="3" l="1"/>
  <c r="I734" i="3" s="1"/>
  <c r="O734" i="3" s="1"/>
  <c r="L734" i="3"/>
  <c r="AC696" i="3"/>
  <c r="V697" i="3" s="1"/>
  <c r="Y697" i="3" s="1"/>
  <c r="J734" i="3" l="1"/>
  <c r="M734" i="3"/>
  <c r="N734" i="3"/>
  <c r="K734" i="3"/>
  <c r="AA697" i="3"/>
  <c r="AB697" i="3"/>
  <c r="W697" i="3"/>
  <c r="X697" i="3"/>
  <c r="Z697" i="3"/>
  <c r="P734" i="3" l="1"/>
  <c r="I735" i="3" s="1"/>
  <c r="O735" i="3" s="1"/>
  <c r="AC697" i="3"/>
  <c r="V698" i="3" s="1"/>
  <c r="Y698" i="3" s="1"/>
  <c r="N735" i="3" l="1"/>
  <c r="M735" i="3"/>
  <c r="K735" i="3"/>
  <c r="J735" i="3"/>
  <c r="L735" i="3"/>
  <c r="AA698" i="3"/>
  <c r="Z698" i="3"/>
  <c r="AB698" i="3"/>
  <c r="X698" i="3"/>
  <c r="W698" i="3"/>
  <c r="P735" i="3" l="1"/>
  <c r="I736" i="3" s="1"/>
  <c r="J736" i="3" s="1"/>
  <c r="AC698" i="3"/>
  <c r="V699" i="3" s="1"/>
  <c r="Y699" i="3" s="1"/>
  <c r="L736" i="3" l="1"/>
  <c r="M736" i="3"/>
  <c r="N736" i="3"/>
  <c r="K736" i="3"/>
  <c r="O736" i="3"/>
  <c r="AA699" i="3"/>
  <c r="AB699" i="3"/>
  <c r="X699" i="3"/>
  <c r="Z699" i="3"/>
  <c r="W699" i="3"/>
  <c r="P736" i="3" l="1"/>
  <c r="I737" i="3" s="1"/>
  <c r="K737" i="3" s="1"/>
  <c r="AC699" i="3"/>
  <c r="V700" i="3" s="1"/>
  <c r="AA700" i="3" s="1"/>
  <c r="N737" i="3" l="1"/>
  <c r="M737" i="3"/>
  <c r="L737" i="3"/>
  <c r="J737" i="3"/>
  <c r="O737" i="3"/>
  <c r="Y700" i="3"/>
  <c r="AB700" i="3"/>
  <c r="Z700" i="3"/>
  <c r="X700" i="3"/>
  <c r="W700" i="3"/>
  <c r="P737" i="3" l="1"/>
  <c r="I738" i="3" s="1"/>
  <c r="K738" i="3" s="1"/>
  <c r="M738" i="3"/>
  <c r="AC700" i="3"/>
  <c r="V701" i="3" s="1"/>
  <c r="AA701" i="3" s="1"/>
  <c r="L738" i="3" l="1"/>
  <c r="N738" i="3"/>
  <c r="O738" i="3"/>
  <c r="J738" i="3"/>
  <c r="Y701" i="3"/>
  <c r="X701" i="3"/>
  <c r="W701" i="3"/>
  <c r="Z701" i="3"/>
  <c r="AB701" i="3"/>
  <c r="P738" i="3" l="1"/>
  <c r="I739" i="3" s="1"/>
  <c r="K739" i="3" s="1"/>
  <c r="N739" i="3"/>
  <c r="L739" i="3"/>
  <c r="M739" i="3"/>
  <c r="O739" i="3"/>
  <c r="J739" i="3"/>
  <c r="AC701" i="3"/>
  <c r="V702" i="3" s="1"/>
  <c r="X702" i="3" s="1"/>
  <c r="P739" i="3" l="1"/>
  <c r="I740" i="3" s="1"/>
  <c r="N740" i="3" s="1"/>
  <c r="Y702" i="3"/>
  <c r="AA702" i="3"/>
  <c r="W702" i="3"/>
  <c r="Z702" i="3"/>
  <c r="AB702" i="3"/>
  <c r="M740" i="3" l="1"/>
  <c r="L740" i="3"/>
  <c r="K740" i="3"/>
  <c r="J740" i="3"/>
  <c r="O740" i="3"/>
  <c r="AC702" i="3"/>
  <c r="V703" i="3" s="1"/>
  <c r="X703" i="3" s="1"/>
  <c r="P740" i="3" l="1"/>
  <c r="I741" i="3" s="1"/>
  <c r="J741" i="3" s="1"/>
  <c r="O741" i="3"/>
  <c r="M741" i="3"/>
  <c r="N741" i="3"/>
  <c r="AA703" i="3"/>
  <c r="Y703" i="3"/>
  <c r="Z703" i="3"/>
  <c r="W703" i="3"/>
  <c r="AB703" i="3"/>
  <c r="L741" i="3" l="1"/>
  <c r="P741" i="3" s="1"/>
  <c r="I742" i="3" s="1"/>
  <c r="K742" i="3" s="1"/>
  <c r="K741" i="3"/>
  <c r="L742" i="3"/>
  <c r="N742" i="3"/>
  <c r="AC703" i="3"/>
  <c r="V704" i="3" s="1"/>
  <c r="AB704" i="3" s="1"/>
  <c r="M742" i="3" l="1"/>
  <c r="J742" i="3"/>
  <c r="O742" i="3"/>
  <c r="Y704" i="3"/>
  <c r="AA704" i="3"/>
  <c r="X704" i="3"/>
  <c r="W704" i="3"/>
  <c r="Z704" i="3"/>
  <c r="P742" i="3" l="1"/>
  <c r="I743" i="3" s="1"/>
  <c r="J743" i="3" s="1"/>
  <c r="AC704" i="3"/>
  <c r="V705" i="3" s="1"/>
  <c r="Y705" i="3" s="1"/>
  <c r="M743" i="3" l="1"/>
  <c r="L743" i="3"/>
  <c r="N743" i="3"/>
  <c r="K743" i="3"/>
  <c r="O743" i="3"/>
  <c r="AA705" i="3"/>
  <c r="X705" i="3"/>
  <c r="AB705" i="3"/>
  <c r="Z705" i="3"/>
  <c r="W705" i="3"/>
  <c r="P743" i="3" l="1"/>
  <c r="I744" i="3" s="1"/>
  <c r="J744" i="3" s="1"/>
  <c r="O744" i="3"/>
  <c r="K744" i="3"/>
  <c r="M744" i="3"/>
  <c r="N744" i="3"/>
  <c r="L744" i="3"/>
  <c r="AC705" i="3"/>
  <c r="V706" i="3" s="1"/>
  <c r="AA706" i="3" s="1"/>
  <c r="P744" i="3" l="1"/>
  <c r="I745" i="3" s="1"/>
  <c r="L745" i="3" s="1"/>
  <c r="Y706" i="3"/>
  <c r="AB706" i="3"/>
  <c r="X706" i="3"/>
  <c r="W706" i="3"/>
  <c r="M745" i="3" l="1"/>
  <c r="N745" i="3"/>
  <c r="K745" i="3"/>
  <c r="J745" i="3"/>
  <c r="O745" i="3"/>
  <c r="Z706" i="3"/>
  <c r="AC706" i="3" s="1"/>
  <c r="V707" i="3" s="1"/>
  <c r="AA707" i="3" s="1"/>
  <c r="P745" i="3" l="1"/>
  <c r="I746" i="3" s="1"/>
  <c r="M746" i="3" s="1"/>
  <c r="L746" i="3"/>
  <c r="N746" i="3"/>
  <c r="Y707" i="3"/>
  <c r="W707" i="3"/>
  <c r="X707" i="3"/>
  <c r="Z707" i="3"/>
  <c r="AB707" i="3"/>
  <c r="O746" i="3" l="1"/>
  <c r="J746" i="3"/>
  <c r="K746" i="3"/>
  <c r="AC707" i="3"/>
  <c r="V708" i="3" s="1"/>
  <c r="Y708" i="3" s="1"/>
  <c r="P746" i="3" l="1"/>
  <c r="I747" i="3" s="1"/>
  <c r="K747" i="3" s="1"/>
  <c r="N747" i="3"/>
  <c r="O747" i="3"/>
  <c r="M747" i="3"/>
  <c r="L747" i="3"/>
  <c r="AA708" i="3"/>
  <c r="W708" i="3"/>
  <c r="AB708" i="3"/>
  <c r="Z708" i="3"/>
  <c r="X708" i="3"/>
  <c r="J747" i="3" l="1"/>
  <c r="P747" i="3" s="1"/>
  <c r="I748" i="3" s="1"/>
  <c r="M748" i="3" s="1"/>
  <c r="N748" i="3"/>
  <c r="AC708" i="3"/>
  <c r="V709" i="3" s="1"/>
  <c r="AB709" i="3" s="1"/>
  <c r="L748" i="3" l="1"/>
  <c r="K748" i="3"/>
  <c r="O748" i="3"/>
  <c r="J748" i="3"/>
  <c r="Y709" i="3"/>
  <c r="AA709" i="3"/>
  <c r="Z709" i="3"/>
  <c r="X709" i="3"/>
  <c r="W709" i="3"/>
  <c r="P748" i="3" l="1"/>
  <c r="I749" i="3" s="1"/>
  <c r="J749" i="3" s="1"/>
  <c r="AC709" i="3"/>
  <c r="V710" i="3" s="1"/>
  <c r="AB710" i="3" s="1"/>
  <c r="N749" i="3" l="1"/>
  <c r="M749" i="3"/>
  <c r="L749" i="3"/>
  <c r="O749" i="3"/>
  <c r="K749" i="3"/>
  <c r="AA710" i="3"/>
  <c r="Y710" i="3"/>
  <c r="X710" i="3"/>
  <c r="W710" i="3"/>
  <c r="Z710" i="3"/>
  <c r="P749" i="3" l="1"/>
  <c r="I750" i="3" s="1"/>
  <c r="O750" i="3" s="1"/>
  <c r="AC710" i="3"/>
  <c r="V711" i="3" s="1"/>
  <c r="AB711" i="3" s="1"/>
  <c r="M750" i="3" l="1"/>
  <c r="N750" i="3"/>
  <c r="K750" i="3"/>
  <c r="L750" i="3"/>
  <c r="J750" i="3"/>
  <c r="AA711" i="3"/>
  <c r="Y711" i="3"/>
  <c r="X711" i="3"/>
  <c r="W711" i="3"/>
  <c r="Z711" i="3"/>
  <c r="P750" i="3" l="1"/>
  <c r="I751" i="3" s="1"/>
  <c r="J751" i="3"/>
  <c r="K751" i="3"/>
  <c r="O751" i="3"/>
  <c r="M751" i="3"/>
  <c r="N751" i="3"/>
  <c r="L751" i="3"/>
  <c r="AC711" i="3"/>
  <c r="V712" i="3" s="1"/>
  <c r="AB712" i="3" s="1"/>
  <c r="P751" i="3" l="1"/>
  <c r="I752" i="3" s="1"/>
  <c r="J752" i="3" s="1"/>
  <c r="N752" i="3"/>
  <c r="M752" i="3"/>
  <c r="L752" i="3"/>
  <c r="O752" i="3"/>
  <c r="K752" i="3"/>
  <c r="Y712" i="3"/>
  <c r="AA712" i="3"/>
  <c r="Z712" i="3"/>
  <c r="X712" i="3"/>
  <c r="W712" i="3"/>
  <c r="P752" i="3" l="1"/>
  <c r="I753" i="3" s="1"/>
  <c r="K753" i="3" s="1"/>
  <c r="L753" i="3"/>
  <c r="M753" i="3"/>
  <c r="N753" i="3"/>
  <c r="AC712" i="3"/>
  <c r="V713" i="3" s="1"/>
  <c r="X713" i="3" s="1"/>
  <c r="O753" i="3" l="1"/>
  <c r="J753" i="3"/>
  <c r="AA713" i="3"/>
  <c r="Y713" i="3"/>
  <c r="AB713" i="3"/>
  <c r="W713" i="3"/>
  <c r="Z713" i="3"/>
  <c r="P753" i="3" l="1"/>
  <c r="I754" i="3" s="1"/>
  <c r="K754" i="3" s="1"/>
  <c r="M754" i="3"/>
  <c r="N754" i="3"/>
  <c r="L754" i="3"/>
  <c r="O754" i="3"/>
  <c r="J754" i="3"/>
  <c r="AC713" i="3"/>
  <c r="V714" i="3" s="1"/>
  <c r="Y714" i="3" s="1"/>
  <c r="P754" i="3" l="1"/>
  <c r="I755" i="3" s="1"/>
  <c r="K755" i="3" s="1"/>
  <c r="M755" i="3"/>
  <c r="L755" i="3"/>
  <c r="W714" i="3"/>
  <c r="X714" i="3"/>
  <c r="Z714" i="3"/>
  <c r="AB714" i="3"/>
  <c r="AA714" i="3"/>
  <c r="J755" i="3" l="1"/>
  <c r="N755" i="3"/>
  <c r="O755" i="3"/>
  <c r="AC714" i="3"/>
  <c r="V715" i="3" s="1"/>
  <c r="Y715" i="3" s="1"/>
  <c r="P755" i="3" l="1"/>
  <c r="I756" i="3" s="1"/>
  <c r="J756" i="3" s="1"/>
  <c r="L756" i="3"/>
  <c r="N756" i="3"/>
  <c r="AA715" i="3"/>
  <c r="Z715" i="3"/>
  <c r="W715" i="3"/>
  <c r="AB715" i="3"/>
  <c r="X715" i="3"/>
  <c r="M756" i="3" l="1"/>
  <c r="O756" i="3"/>
  <c r="K756" i="3"/>
  <c r="AC715" i="3"/>
  <c r="V716" i="3" s="1"/>
  <c r="Z716" i="3" s="1"/>
  <c r="P756" i="3" l="1"/>
  <c r="I757" i="3" s="1"/>
  <c r="L757" i="3" s="1"/>
  <c r="M757" i="3"/>
  <c r="N757" i="3"/>
  <c r="X716" i="3"/>
  <c r="W716" i="3"/>
  <c r="AB716" i="3"/>
  <c r="AA716" i="3"/>
  <c r="Y716" i="3"/>
  <c r="J757" i="3" l="1"/>
  <c r="K757" i="3"/>
  <c r="O757" i="3"/>
  <c r="AC716" i="3"/>
  <c r="V717" i="3" s="1"/>
  <c r="Z717" i="3" s="1"/>
  <c r="P757" i="3" l="1"/>
  <c r="I758" i="3" s="1"/>
  <c r="K758" i="3" s="1"/>
  <c r="O758" i="3"/>
  <c r="J758" i="3"/>
  <c r="M758" i="3"/>
  <c r="N758" i="3"/>
  <c r="AA717" i="3"/>
  <c r="Y717" i="3"/>
  <c r="X717" i="3"/>
  <c r="W717" i="3"/>
  <c r="AB717" i="3"/>
  <c r="L758" i="3" l="1"/>
  <c r="P758" i="3" s="1"/>
  <c r="I759" i="3" s="1"/>
  <c r="J759" i="3" s="1"/>
  <c r="N759" i="3"/>
  <c r="AC717" i="3"/>
  <c r="V718" i="3" s="1"/>
  <c r="AB718" i="3" s="1"/>
  <c r="M759" i="3" l="1"/>
  <c r="L759" i="3"/>
  <c r="O759" i="3"/>
  <c r="K759" i="3"/>
  <c r="W718" i="3"/>
  <c r="Y718" i="3"/>
  <c r="Z718" i="3"/>
  <c r="X718" i="3"/>
  <c r="AA718" i="3"/>
  <c r="P759" i="3" l="1"/>
  <c r="I760" i="3" s="1"/>
  <c r="M760" i="3"/>
  <c r="J760" i="3"/>
  <c r="O760" i="3"/>
  <c r="K760" i="3"/>
  <c r="L760" i="3"/>
  <c r="N760" i="3"/>
  <c r="AC718" i="3"/>
  <c r="V719" i="3" s="1"/>
  <c r="Y719" i="3" s="1"/>
  <c r="P760" i="3" l="1"/>
  <c r="I761" i="3" s="1"/>
  <c r="L761" i="3" s="1"/>
  <c r="N761" i="3"/>
  <c r="M761" i="3"/>
  <c r="J761" i="3"/>
  <c r="O761" i="3"/>
  <c r="K761" i="3"/>
  <c r="AB719" i="3"/>
  <c r="Z719" i="3"/>
  <c r="AA719" i="3"/>
  <c r="X719" i="3"/>
  <c r="W719" i="3"/>
  <c r="P761" i="3" l="1"/>
  <c r="I762" i="3" s="1"/>
  <c r="L762" i="3" s="1"/>
  <c r="AC719" i="3"/>
  <c r="V720" i="3" s="1"/>
  <c r="AA720" i="3" s="1"/>
  <c r="N762" i="3" l="1"/>
  <c r="M762" i="3"/>
  <c r="K762" i="3"/>
  <c r="O762" i="3"/>
  <c r="J762" i="3"/>
  <c r="Y720" i="3"/>
  <c r="Z720" i="3"/>
  <c r="W720" i="3"/>
  <c r="AB720" i="3"/>
  <c r="X720" i="3"/>
  <c r="P762" i="3" l="1"/>
  <c r="I763" i="3" s="1"/>
  <c r="M763" i="3" s="1"/>
  <c r="AC720" i="3"/>
  <c r="V721" i="3" s="1"/>
  <c r="Y721" i="3" s="1"/>
  <c r="L763" i="3" l="1"/>
  <c r="N763" i="3"/>
  <c r="K763" i="3"/>
  <c r="J763" i="3"/>
  <c r="O763" i="3"/>
  <c r="AA721" i="3"/>
  <c r="X721" i="3"/>
  <c r="Z721" i="3"/>
  <c r="AB721" i="3"/>
  <c r="W721" i="3"/>
  <c r="P763" i="3" l="1"/>
  <c r="I764" i="3" s="1"/>
  <c r="L764" i="3"/>
  <c r="M764" i="3"/>
  <c r="N764" i="3"/>
  <c r="AC721" i="3"/>
  <c r="V722" i="3" s="1"/>
  <c r="Y722" i="3" s="1"/>
  <c r="K764" i="3" l="1"/>
  <c r="J764" i="3"/>
  <c r="O764" i="3"/>
  <c r="AA722" i="3"/>
  <c r="X722" i="3"/>
  <c r="AB722" i="3"/>
  <c r="Z722" i="3"/>
  <c r="W722" i="3"/>
  <c r="P764" i="3" l="1"/>
  <c r="I765" i="3" s="1"/>
  <c r="N765" i="3"/>
  <c r="M765" i="3"/>
  <c r="L765" i="3"/>
  <c r="AC722" i="3"/>
  <c r="V723" i="3" s="1"/>
  <c r="AA723" i="3" s="1"/>
  <c r="J765" i="3" l="1"/>
  <c r="O765" i="3"/>
  <c r="K765" i="3"/>
  <c r="Y723" i="3"/>
  <c r="X723" i="3"/>
  <c r="P765" i="3" l="1"/>
  <c r="I766" i="3" s="1"/>
  <c r="O766" i="3" s="1"/>
  <c r="L766" i="3"/>
  <c r="M766" i="3"/>
  <c r="W723" i="3"/>
  <c r="Z723" i="3"/>
  <c r="AB723" i="3"/>
  <c r="N766" i="3" l="1"/>
  <c r="K766" i="3"/>
  <c r="J766" i="3"/>
  <c r="P766" i="3" s="1"/>
  <c r="I767" i="3" s="1"/>
  <c r="M767" i="3" s="1"/>
  <c r="AC723" i="3"/>
  <c r="V724" i="3" s="1"/>
  <c r="AA724" i="3" s="1"/>
  <c r="L767" i="3" l="1"/>
  <c r="N767" i="3"/>
  <c r="K767" i="3"/>
  <c r="J767" i="3"/>
  <c r="O767" i="3"/>
  <c r="P767" i="3" s="1"/>
  <c r="I768" i="3" s="1"/>
  <c r="Y724" i="3"/>
  <c r="X724" i="3"/>
  <c r="Z724" i="3"/>
  <c r="AB724" i="3"/>
  <c r="W724" i="3"/>
  <c r="M768" i="3" l="1"/>
  <c r="J768" i="3"/>
  <c r="O768" i="3"/>
  <c r="K768" i="3"/>
  <c r="L768" i="3"/>
  <c r="N768" i="3"/>
  <c r="AC724" i="3"/>
  <c r="V725" i="3" s="1"/>
  <c r="X725" i="3" s="1"/>
  <c r="P768" i="3" l="1"/>
  <c r="I769" i="3" s="1"/>
  <c r="M769" i="3" s="1"/>
  <c r="Y725" i="3"/>
  <c r="AA725" i="3"/>
  <c r="Z725" i="3"/>
  <c r="W725" i="3"/>
  <c r="AB725" i="3"/>
  <c r="L769" i="3" l="1"/>
  <c r="N769" i="3"/>
  <c r="J769" i="3"/>
  <c r="K769" i="3"/>
  <c r="O769" i="3"/>
  <c r="AC725" i="3"/>
  <c r="V726" i="3" s="1"/>
  <c r="Z726" i="3" s="1"/>
  <c r="P769" i="3" l="1"/>
  <c r="I770" i="3" s="1"/>
  <c r="N770" i="3" s="1"/>
  <c r="Y726" i="3"/>
  <c r="AA726" i="3"/>
  <c r="AB726" i="3"/>
  <c r="W726" i="3"/>
  <c r="X726" i="3"/>
  <c r="L770" i="3" l="1"/>
  <c r="M770" i="3"/>
  <c r="K770" i="3"/>
  <c r="J770" i="3"/>
  <c r="O770" i="3"/>
  <c r="AC726" i="3"/>
  <c r="V727" i="3" s="1"/>
  <c r="Z727" i="3" s="1"/>
  <c r="P770" i="3" l="1"/>
  <c r="I771" i="3" s="1"/>
  <c r="L771" i="3" s="1"/>
  <c r="AA727" i="3"/>
  <c r="Y727" i="3"/>
  <c r="W727" i="3"/>
  <c r="AB727" i="3"/>
  <c r="X727" i="3"/>
  <c r="M771" i="3" l="1"/>
  <c r="N771" i="3"/>
  <c r="J771" i="3"/>
  <c r="K771" i="3"/>
  <c r="O771" i="3"/>
  <c r="AC727" i="3"/>
  <c r="V728" i="3" s="1"/>
  <c r="AB728" i="3" s="1"/>
  <c r="P771" i="3" l="1"/>
  <c r="I772" i="3" s="1"/>
  <c r="L772" i="3" s="1"/>
  <c r="Y728" i="3"/>
  <c r="AA728" i="3"/>
  <c r="X728" i="3"/>
  <c r="W728" i="3"/>
  <c r="Z728" i="3"/>
  <c r="M772" i="3" l="1"/>
  <c r="N772" i="3"/>
  <c r="J772" i="3"/>
  <c r="O772" i="3"/>
  <c r="K772" i="3"/>
  <c r="AC728" i="3"/>
  <c r="V729" i="3" s="1"/>
  <c r="AB729" i="3" s="1"/>
  <c r="P772" i="3" l="1"/>
  <c r="I773" i="3" s="1"/>
  <c r="L773" i="3" s="1"/>
  <c r="Y729" i="3"/>
  <c r="AA729" i="3"/>
  <c r="X729" i="3"/>
  <c r="W729" i="3"/>
  <c r="Z729" i="3"/>
  <c r="M773" i="3" l="1"/>
  <c r="N773" i="3"/>
  <c r="J773" i="3"/>
  <c r="K773" i="3"/>
  <c r="O773" i="3"/>
  <c r="P773" i="3" s="1"/>
  <c r="I774" i="3" s="1"/>
  <c r="AC729" i="3"/>
  <c r="V730" i="3" s="1"/>
  <c r="AB730" i="3" s="1"/>
  <c r="N774" i="3" l="1"/>
  <c r="K774" i="3"/>
  <c r="O774" i="3"/>
  <c r="J774" i="3"/>
  <c r="L774" i="3"/>
  <c r="M774" i="3"/>
  <c r="Y730" i="3"/>
  <c r="AA730" i="3"/>
  <c r="Z730" i="3"/>
  <c r="X730" i="3"/>
  <c r="W730" i="3"/>
  <c r="P774" i="3" l="1"/>
  <c r="I775" i="3" s="1"/>
  <c r="M775" i="3" s="1"/>
  <c r="N775" i="3"/>
  <c r="AC730" i="3"/>
  <c r="V731" i="3" s="1"/>
  <c r="W731" i="3" s="1"/>
  <c r="L775" i="3" l="1"/>
  <c r="O775" i="3"/>
  <c r="K775" i="3"/>
  <c r="J775" i="3"/>
  <c r="AA731" i="3"/>
  <c r="Y731" i="3"/>
  <c r="AB731" i="3"/>
  <c r="Z731" i="3"/>
  <c r="X731" i="3"/>
  <c r="P775" i="3" l="1"/>
  <c r="I776" i="3" s="1"/>
  <c r="L776" i="3"/>
  <c r="M776" i="3"/>
  <c r="N776" i="3"/>
  <c r="AC731" i="3"/>
  <c r="V732" i="3" s="1"/>
  <c r="W732" i="3" s="1"/>
  <c r="O776" i="3" l="1"/>
  <c r="K776" i="3"/>
  <c r="J776" i="3"/>
  <c r="AA732" i="3"/>
  <c r="Z732" i="3"/>
  <c r="Y732" i="3"/>
  <c r="AB732" i="3"/>
  <c r="X732" i="3"/>
  <c r="P776" i="3" l="1"/>
  <c r="I777" i="3" s="1"/>
  <c r="O777" i="3" s="1"/>
  <c r="J777" i="3"/>
  <c r="K777" i="3"/>
  <c r="M777" i="3"/>
  <c r="N777" i="3"/>
  <c r="L777" i="3"/>
  <c r="AC732" i="3"/>
  <c r="V733" i="3" s="1"/>
  <c r="AA733" i="3" s="1"/>
  <c r="P777" i="3" l="1"/>
  <c r="I778" i="3" s="1"/>
  <c r="M778" i="3"/>
  <c r="O778" i="3"/>
  <c r="L778" i="3"/>
  <c r="K778" i="3"/>
  <c r="J778" i="3"/>
  <c r="N778" i="3"/>
  <c r="AB733" i="3"/>
  <c r="Z733" i="3"/>
  <c r="X733" i="3"/>
  <c r="Y733" i="3"/>
  <c r="W733" i="3"/>
  <c r="P778" i="3" l="1"/>
  <c r="I779" i="3" s="1"/>
  <c r="N779" i="3"/>
  <c r="L779" i="3"/>
  <c r="M779" i="3"/>
  <c r="AC733" i="3"/>
  <c r="V734" i="3" s="1"/>
  <c r="W734" i="3" s="1"/>
  <c r="O779" i="3" l="1"/>
  <c r="K779" i="3"/>
  <c r="J779" i="3"/>
  <c r="X734" i="3"/>
  <c r="AA734" i="3"/>
  <c r="AB734" i="3"/>
  <c r="Z734" i="3"/>
  <c r="Y734" i="3"/>
  <c r="P779" i="3" l="1"/>
  <c r="I780" i="3" s="1"/>
  <c r="N780" i="3" s="1"/>
  <c r="L780" i="3"/>
  <c r="M780" i="3"/>
  <c r="O780" i="3"/>
  <c r="J780" i="3"/>
  <c r="AC734" i="3"/>
  <c r="V735" i="3" s="1"/>
  <c r="W735" i="3" s="1"/>
  <c r="K780" i="3" l="1"/>
  <c r="P780" i="3"/>
  <c r="I781" i="3" s="1"/>
  <c r="L781" i="3"/>
  <c r="N781" i="3"/>
  <c r="M781" i="3"/>
  <c r="J781" i="3"/>
  <c r="K781" i="3"/>
  <c r="O781" i="3"/>
  <c r="Y735" i="3"/>
  <c r="Z735" i="3"/>
  <c r="AB735" i="3"/>
  <c r="AA735" i="3"/>
  <c r="X735" i="3"/>
  <c r="P781" i="3" l="1"/>
  <c r="I782" i="3" s="1"/>
  <c r="AC735" i="3"/>
  <c r="V736" i="3" s="1"/>
  <c r="Z736" i="3" s="1"/>
  <c r="M782" i="3" l="1"/>
  <c r="O782" i="3"/>
  <c r="J782" i="3"/>
  <c r="K782" i="3"/>
  <c r="L782" i="3"/>
  <c r="N782" i="3"/>
  <c r="W736" i="3"/>
  <c r="AB736" i="3"/>
  <c r="Y736" i="3"/>
  <c r="X736" i="3"/>
  <c r="AA736" i="3"/>
  <c r="P782" i="3" l="1"/>
  <c r="I783" i="3" s="1"/>
  <c r="L783" i="3"/>
  <c r="M783" i="3"/>
  <c r="AC736" i="3"/>
  <c r="V737" i="3" s="1"/>
  <c r="W737" i="3" s="1"/>
  <c r="N783" i="3" l="1"/>
  <c r="K783" i="3"/>
  <c r="O783" i="3"/>
  <c r="J783" i="3"/>
  <c r="Y737" i="3"/>
  <c r="AA737" i="3"/>
  <c r="AB737" i="3"/>
  <c r="Z737" i="3"/>
  <c r="X737" i="3"/>
  <c r="P783" i="3" l="1"/>
  <c r="I784" i="3" s="1"/>
  <c r="K784" i="3" s="1"/>
  <c r="AC737" i="3"/>
  <c r="V738" i="3" s="1"/>
  <c r="Z738" i="3" s="1"/>
  <c r="N784" i="3" l="1"/>
  <c r="M784" i="3"/>
  <c r="J784" i="3"/>
  <c r="L784" i="3"/>
  <c r="O784" i="3"/>
  <c r="AH14" i="3"/>
  <c r="AH15" i="3"/>
  <c r="W738" i="3"/>
  <c r="AB738" i="3"/>
  <c r="AA738" i="3"/>
  <c r="X738" i="3"/>
  <c r="Y738" i="3"/>
  <c r="P784" i="3" l="1"/>
  <c r="C28" i="3" s="1"/>
  <c r="AH16" i="3"/>
  <c r="AH17" i="3"/>
  <c r="AH4" i="3"/>
  <c r="AH3" i="3"/>
  <c r="AH11" i="3"/>
  <c r="AH12" i="3"/>
  <c r="AH13" i="3" s="1"/>
  <c r="AC738" i="3"/>
  <c r="V739" i="3" s="1"/>
  <c r="W739" i="3" s="1"/>
  <c r="AH18" i="3" l="1"/>
  <c r="AH19" i="3"/>
  <c r="AH20" i="3" s="1"/>
  <c r="Y739" i="3"/>
  <c r="AA739" i="3"/>
  <c r="AB739" i="3"/>
  <c r="X739" i="3"/>
  <c r="Z739" i="3"/>
  <c r="AC739" i="3" l="1"/>
  <c r="V740" i="3" s="1"/>
  <c r="Z740" i="3" s="1"/>
  <c r="AA740" i="3"/>
  <c r="Y740" i="3" l="1"/>
  <c r="AB740" i="3"/>
  <c r="X740" i="3"/>
  <c r="W740" i="3"/>
  <c r="AC740" i="3" l="1"/>
  <c r="V741" i="3" s="1"/>
  <c r="Z741" i="3" s="1"/>
  <c r="Y741" i="3"/>
  <c r="AA741" i="3"/>
  <c r="W741" i="3" l="1"/>
  <c r="X741" i="3"/>
  <c r="AB741" i="3"/>
  <c r="AC741" i="3" l="1"/>
  <c r="V742" i="3" s="1"/>
  <c r="W742" i="3" s="1"/>
  <c r="AB742" i="3" l="1"/>
  <c r="Z742" i="3"/>
  <c r="AA742" i="3"/>
  <c r="Y742" i="3"/>
  <c r="X742" i="3"/>
  <c r="AC742" i="3" l="1"/>
  <c r="V743" i="3" s="1"/>
  <c r="Z743" i="3" s="1"/>
  <c r="AA743" i="3" l="1"/>
  <c r="Y743" i="3"/>
  <c r="W743" i="3"/>
  <c r="X743" i="3"/>
  <c r="AB743" i="3"/>
  <c r="AC743" i="3" l="1"/>
  <c r="V744" i="3" s="1"/>
  <c r="AB744" i="3" s="1"/>
  <c r="AA744" i="3"/>
  <c r="Y744" i="3"/>
  <c r="X744" i="3" l="1"/>
  <c r="W744" i="3"/>
  <c r="Z744" i="3"/>
  <c r="AC744" i="3" l="1"/>
  <c r="V745" i="3" s="1"/>
  <c r="AA745" i="3" s="1"/>
  <c r="Y745" i="3"/>
  <c r="X745" i="3" l="1"/>
  <c r="Z745" i="3"/>
  <c r="W745" i="3"/>
  <c r="AB745" i="3"/>
  <c r="AC745" i="3" l="1"/>
  <c r="V746" i="3" s="1"/>
  <c r="AA746" i="3" s="1"/>
  <c r="Y746" i="3" l="1"/>
  <c r="W746" i="3"/>
  <c r="Z746" i="3"/>
  <c r="X746" i="3"/>
  <c r="AB746" i="3"/>
  <c r="AC746" i="3" l="1"/>
  <c r="V747" i="3" s="1"/>
  <c r="X747" i="3" s="1"/>
  <c r="Y747" i="3"/>
  <c r="AA747" i="3"/>
  <c r="AB747" i="3" l="1"/>
  <c r="Z747" i="3"/>
  <c r="W747" i="3"/>
  <c r="AC747" i="3" l="1"/>
  <c r="V748" i="3" s="1"/>
  <c r="AB748" i="3" s="1"/>
  <c r="Z748" i="3" l="1"/>
  <c r="X748" i="3"/>
  <c r="Y748" i="3"/>
  <c r="AA748" i="3"/>
  <c r="W748" i="3"/>
  <c r="AC748" i="3" l="1"/>
  <c r="V749" i="3" s="1"/>
  <c r="Z749" i="3" s="1"/>
  <c r="AA749" i="3"/>
  <c r="Y749" i="3"/>
  <c r="AB749" i="3"/>
  <c r="W749" i="3"/>
  <c r="X749" i="3"/>
  <c r="AC749" i="3" l="1"/>
  <c r="V750" i="3" s="1"/>
  <c r="Y750" i="3" s="1"/>
  <c r="AA750" i="3"/>
  <c r="AB750" i="3"/>
  <c r="W750" i="3"/>
  <c r="Z750" i="3"/>
  <c r="X750" i="3"/>
  <c r="AC750" i="3" l="1"/>
  <c r="V751" i="3" s="1"/>
  <c r="AA751" i="3" s="1"/>
  <c r="Y751" i="3"/>
  <c r="AB751" i="3"/>
  <c r="Z751" i="3"/>
  <c r="W751" i="3"/>
  <c r="X751" i="3"/>
  <c r="AC751" i="3" l="1"/>
  <c r="V752" i="3" s="1"/>
  <c r="Y752" i="3" s="1"/>
  <c r="AB752" i="3"/>
  <c r="Z752" i="3" l="1"/>
  <c r="AA752" i="3"/>
  <c r="W752" i="3"/>
  <c r="X752" i="3"/>
  <c r="AC752" i="3" l="1"/>
  <c r="V753" i="3" s="1"/>
  <c r="Y753" i="3" s="1"/>
  <c r="AA753" i="3"/>
  <c r="X753" i="3" l="1"/>
  <c r="Z753" i="3"/>
  <c r="AB753" i="3"/>
  <c r="W753" i="3"/>
  <c r="AC753" i="3" l="1"/>
  <c r="V754" i="3" s="1"/>
  <c r="Z754" i="3" s="1"/>
  <c r="Y754" i="3"/>
  <c r="AA754" i="3"/>
  <c r="W754" i="3" l="1"/>
  <c r="AB754" i="3"/>
  <c r="X754" i="3"/>
  <c r="AC754" i="3" l="1"/>
  <c r="V755" i="3" s="1"/>
  <c r="W755" i="3" s="1"/>
  <c r="AA755" i="3"/>
  <c r="Y755" i="3"/>
  <c r="AB755" i="3"/>
  <c r="Z755" i="3"/>
  <c r="X755" i="3"/>
  <c r="AC755" i="3" l="1"/>
  <c r="V756" i="3" s="1"/>
  <c r="AB756" i="3" s="1"/>
  <c r="AA756" i="3" l="1"/>
  <c r="Y756" i="3"/>
  <c r="Z756" i="3"/>
  <c r="W756" i="3"/>
  <c r="X756" i="3"/>
  <c r="AC756" i="3" l="1"/>
  <c r="V757" i="3" s="1"/>
  <c r="Y757" i="3" s="1"/>
  <c r="Z757" i="3" l="1"/>
  <c r="W757" i="3"/>
  <c r="AB757" i="3"/>
  <c r="X757" i="3"/>
  <c r="AA757" i="3"/>
  <c r="AC757" i="3" l="1"/>
  <c r="V758" i="3" s="1"/>
  <c r="Y758" i="3" s="1"/>
  <c r="Z758" i="3" l="1"/>
  <c r="X758" i="3"/>
  <c r="AB758" i="3"/>
  <c r="AA758" i="3"/>
  <c r="W758" i="3"/>
  <c r="AC758" i="3" l="1"/>
  <c r="V759" i="3" s="1"/>
  <c r="AA759" i="3" s="1"/>
  <c r="AB759" i="3" l="1"/>
  <c r="X759" i="3"/>
  <c r="Y759" i="3"/>
  <c r="Z759" i="3"/>
  <c r="W759" i="3"/>
  <c r="AC759" i="3" l="1"/>
  <c r="V760" i="3" s="1"/>
  <c r="Y760" i="3" s="1"/>
  <c r="X760" i="3" l="1"/>
  <c r="AB760" i="3"/>
  <c r="Z760" i="3"/>
  <c r="W760" i="3"/>
  <c r="AA760" i="3"/>
  <c r="AC760" i="3" l="1"/>
  <c r="V761" i="3" s="1"/>
  <c r="X761" i="3" s="1"/>
  <c r="AB761" i="3" l="1"/>
  <c r="AA761" i="3"/>
  <c r="Y761" i="3"/>
  <c r="W761" i="3"/>
  <c r="Z761" i="3"/>
  <c r="AC761" i="3" l="1"/>
  <c r="V762" i="3" s="1"/>
  <c r="Z762" i="3" s="1"/>
  <c r="AA762" i="3" l="1"/>
  <c r="X762" i="3"/>
  <c r="W762" i="3"/>
  <c r="AB762" i="3"/>
  <c r="Y762" i="3"/>
  <c r="AC762" i="3" l="1"/>
  <c r="V763" i="3" s="1"/>
  <c r="AA763" i="3" s="1"/>
  <c r="Y763" i="3"/>
  <c r="Z763" i="3" l="1"/>
  <c r="W763" i="3"/>
  <c r="AB763" i="3"/>
  <c r="X763" i="3"/>
  <c r="AC763" i="3" l="1"/>
  <c r="V764" i="3" s="1"/>
  <c r="Z764" i="3" s="1"/>
  <c r="AA764" i="3" l="1"/>
  <c r="Y764" i="3"/>
  <c r="AB764" i="3"/>
  <c r="X764" i="3"/>
  <c r="W764" i="3"/>
  <c r="AC764" i="3" l="1"/>
  <c r="V765" i="3" s="1"/>
  <c r="X765" i="3" s="1"/>
  <c r="Y765" i="3"/>
  <c r="AA765" i="3" l="1"/>
  <c r="Z765" i="3"/>
  <c r="W765" i="3"/>
  <c r="AB765" i="3"/>
  <c r="AC765" i="3" l="1"/>
  <c r="V766" i="3" s="1"/>
  <c r="Y766" i="3" s="1"/>
  <c r="AA766" i="3"/>
  <c r="Z766" i="3" l="1"/>
  <c r="AB766" i="3"/>
  <c r="X766" i="3"/>
  <c r="W766" i="3"/>
  <c r="AC766" i="3" l="1"/>
  <c r="V767" i="3" s="1"/>
  <c r="X767" i="3" s="1"/>
  <c r="Y767" i="3"/>
  <c r="AA767" i="3"/>
  <c r="AB767" i="3" l="1"/>
  <c r="Z767" i="3"/>
  <c r="W767" i="3"/>
  <c r="AC767" i="3" l="1"/>
  <c r="V768" i="3" s="1"/>
  <c r="Z768" i="3" s="1"/>
  <c r="Y768" i="3"/>
  <c r="AA768" i="3"/>
  <c r="AB768" i="3" l="1"/>
  <c r="W768" i="3"/>
  <c r="X768" i="3"/>
  <c r="AC768" i="3" l="1"/>
  <c r="V769" i="3" s="1"/>
  <c r="X769" i="3" s="1"/>
  <c r="AA769" i="3"/>
  <c r="Y769" i="3"/>
  <c r="Z769" i="3" l="1"/>
  <c r="W769" i="3"/>
  <c r="AB769" i="3"/>
  <c r="AC769" i="3" l="1"/>
  <c r="V770" i="3" s="1"/>
  <c r="Z770" i="3" s="1"/>
  <c r="AA770" i="3"/>
  <c r="AB770" i="3" l="1"/>
  <c r="W770" i="3"/>
  <c r="X770" i="3"/>
  <c r="Y770" i="3"/>
  <c r="AC770" i="3" l="1"/>
  <c r="V771" i="3" s="1"/>
  <c r="AB771" i="3" s="1"/>
  <c r="AA771" i="3"/>
  <c r="Y771" i="3"/>
  <c r="Z771" i="3" l="1"/>
  <c r="W771" i="3"/>
  <c r="X771" i="3"/>
  <c r="AC771" i="3" l="1"/>
  <c r="V772" i="3" s="1"/>
  <c r="X772" i="3" s="1"/>
  <c r="AA772" i="3"/>
  <c r="Y772" i="3"/>
  <c r="W772" i="3" l="1"/>
  <c r="AB772" i="3"/>
  <c r="Z772" i="3"/>
  <c r="AC772" i="3" l="1"/>
  <c r="V773" i="3" s="1"/>
  <c r="W773" i="3" s="1"/>
  <c r="AA773" i="3"/>
  <c r="Y773" i="3"/>
  <c r="X773" i="3" l="1"/>
  <c r="Z773" i="3"/>
  <c r="AB773" i="3"/>
  <c r="AC773" i="3" l="1"/>
  <c r="V774" i="3" s="1"/>
  <c r="X774" i="3" s="1"/>
  <c r="Y774" i="3"/>
  <c r="AA774" i="3"/>
  <c r="AB774" i="3" l="1"/>
  <c r="W774" i="3"/>
  <c r="Z774" i="3"/>
  <c r="AC774" i="3" l="1"/>
  <c r="V775" i="3" s="1"/>
  <c r="W775" i="3" s="1"/>
  <c r="Y775" i="3"/>
  <c r="AA775" i="3"/>
  <c r="X775" i="3"/>
  <c r="Z775" i="3"/>
  <c r="AB775" i="3"/>
  <c r="AC775" i="3" l="1"/>
  <c r="V776" i="3" s="1"/>
  <c r="X776" i="3" s="1"/>
  <c r="Z776" i="3" l="1"/>
  <c r="AA776" i="3"/>
  <c r="Y776" i="3"/>
  <c r="AB776" i="3"/>
  <c r="W776" i="3"/>
  <c r="AC776" i="3" l="1"/>
  <c r="V777" i="3" s="1"/>
  <c r="Y777" i="3" s="1"/>
  <c r="AB777" i="3" l="1"/>
  <c r="Z777" i="3"/>
  <c r="AA777" i="3"/>
  <c r="X777" i="3"/>
  <c r="W777" i="3"/>
  <c r="AC777" i="3" l="1"/>
  <c r="V778" i="3" s="1"/>
  <c r="W778" i="3" s="1"/>
  <c r="AA778" i="3"/>
  <c r="Y778" i="3"/>
  <c r="Z778" i="3" l="1"/>
  <c r="AB778" i="3"/>
  <c r="X778" i="3"/>
  <c r="AC778" i="3" l="1"/>
  <c r="V779" i="3" s="1"/>
  <c r="W779" i="3" s="1"/>
  <c r="AA779" i="3"/>
  <c r="Y779" i="3"/>
  <c r="Z779" i="3" l="1"/>
  <c r="X779" i="3"/>
  <c r="AB779" i="3"/>
  <c r="AC779" i="3" l="1"/>
  <c r="V780" i="3" s="1"/>
  <c r="AA780" i="3" s="1"/>
  <c r="AB780" i="3"/>
  <c r="X780" i="3"/>
  <c r="W780" i="3" l="1"/>
  <c r="Z780" i="3"/>
  <c r="Y780" i="3"/>
  <c r="AC780" i="3" s="1"/>
  <c r="V781" i="3" s="1"/>
  <c r="X781" i="3" s="1"/>
  <c r="Y781" i="3" l="1"/>
  <c r="AA781" i="3"/>
  <c r="AB781" i="3"/>
  <c r="W781" i="3"/>
  <c r="Z781" i="3"/>
  <c r="AC781" i="3" l="1"/>
  <c r="V782" i="3" s="1"/>
  <c r="W782" i="3" s="1"/>
  <c r="X782" i="3" l="1"/>
  <c r="AB782" i="3"/>
  <c r="Z782" i="3"/>
  <c r="Y782" i="3"/>
  <c r="AA782" i="3"/>
  <c r="AC782" i="3" l="1"/>
  <c r="V783" i="3" s="1"/>
  <c r="X783" i="3" s="1"/>
  <c r="AB783" i="3"/>
  <c r="Y783" i="3"/>
  <c r="AA783" i="3"/>
  <c r="Z783" i="3"/>
  <c r="W783" i="3"/>
  <c r="AC783" i="3" l="1"/>
  <c r="V784" i="3" s="1"/>
  <c r="AA784" i="3" s="1"/>
  <c r="AB784" i="3" l="1"/>
  <c r="C13" i="3" s="1"/>
  <c r="Z784" i="3"/>
  <c r="W784" i="3"/>
  <c r="X784" i="3"/>
  <c r="Y784" i="3"/>
  <c r="AC784" i="3" l="1"/>
</calcChain>
</file>

<file path=xl/sharedStrings.xml><?xml version="1.0" encoding="utf-8"?>
<sst xmlns="http://schemas.openxmlformats.org/spreadsheetml/2006/main" count="256" uniqueCount="112">
  <si>
    <t>Purchase amount</t>
  </si>
  <si>
    <t>SA85-90 Light</t>
  </si>
  <si>
    <t>Start</t>
  </si>
  <si>
    <t>Interest</t>
  </si>
  <si>
    <t>End</t>
  </si>
  <si>
    <t>Mort</t>
  </si>
  <si>
    <t>Month</t>
  </si>
  <si>
    <t>Year</t>
  </si>
  <si>
    <t>Tpx</t>
  </si>
  <si>
    <t>TpxVt</t>
  </si>
  <si>
    <t>Annual interest</t>
  </si>
  <si>
    <t>Interest Accrual</t>
  </si>
  <si>
    <t>Monthly interest</t>
  </si>
  <si>
    <t>Annual Amount</t>
  </si>
  <si>
    <t xml:space="preserve">From </t>
  </si>
  <si>
    <t>To</t>
  </si>
  <si>
    <t>Tax Rate</t>
  </si>
  <si>
    <t>P 0 + 5% of the excess of P 48 000</t>
  </si>
  <si>
    <t>P 1 800 + 12.5% of the excess of P 84 000</t>
  </si>
  <si>
    <t>P 6 300 + 18.75% of the excess of P 120 000</t>
  </si>
  <si>
    <t>P 13 050 + 25% of the excess of P 156 000</t>
  </si>
  <si>
    <t>P 4 200 + 12.5% of the excess of P 84 000</t>
  </si>
  <si>
    <t>P 8 700 + 18.75% of the excess of P 120 000</t>
  </si>
  <si>
    <t>P 15 450 + 25% of the excess of P 156 000</t>
  </si>
  <si>
    <t>Fixed amount</t>
  </si>
  <si>
    <t>-</t>
  </si>
  <si>
    <t>Lowe end</t>
  </si>
  <si>
    <t>VAT</t>
  </si>
  <si>
    <t>Funeral Premium</t>
  </si>
  <si>
    <t>Ongoing Commission (2nd yr+)</t>
  </si>
  <si>
    <t>Upfront Commission (yr 1 only)</t>
  </si>
  <si>
    <t>Annual or Month</t>
  </si>
  <si>
    <t xml:space="preserve">	Purchase premium charge</t>
  </si>
  <si>
    <t>Allocation Amt</t>
  </si>
  <si>
    <t>Funeral</t>
  </si>
  <si>
    <t>Sum of benefits to Annuitant</t>
  </si>
  <si>
    <t>Present value of benefits to annuitant</t>
  </si>
  <si>
    <t>Amount invested</t>
  </si>
  <si>
    <t>Sum of fees to Insurer</t>
  </si>
  <si>
    <t>No of full pmts to annuitant</t>
  </si>
  <si>
    <t>Remainder paid in final payment</t>
  </si>
  <si>
    <t>Expected payment period</t>
  </si>
  <si>
    <t>Assumption Set</t>
  </si>
  <si>
    <t>Present value of fees to Insurer</t>
  </si>
  <si>
    <t>SA85-90</t>
  </si>
  <si>
    <t>Note: Tax not incoprated in model yet</t>
  </si>
  <si>
    <t>Sum of Asset management charges</t>
  </si>
  <si>
    <t>Present value of asset management charges</t>
  </si>
  <si>
    <t>Present value of Commission payments</t>
  </si>
  <si>
    <t>Sum of Commission payments</t>
  </si>
  <si>
    <t>Present value of all charges</t>
  </si>
  <si>
    <t>Present value of benefits to annuitant (excl funeral)</t>
  </si>
  <si>
    <t>Check total</t>
  </si>
  <si>
    <t>Admin
fee</t>
  </si>
  <si>
    <t>Asset
Man Fee</t>
  </si>
  <si>
    <t>Ongoing
Comm</t>
  </si>
  <si>
    <t>Annuity
Amount</t>
  </si>
  <si>
    <t>PV of Fees as % of assets managed</t>
  </si>
  <si>
    <t>Monthly</t>
  </si>
  <si>
    <t>Living Annuity Drawdown Percentage</t>
  </si>
  <si>
    <t>Expected life years remaining after start of Longevity insurance</t>
  </si>
  <si>
    <t>Asset Management fee (p.a.)</t>
  </si>
  <si>
    <t>Qx</t>
  </si>
  <si>
    <t>Age at which Annuity Drawdown stopped</t>
  </si>
  <si>
    <t>Starting
Age</t>
  </si>
  <si>
    <t>Age at which Life Guaranteed amount starts for Life</t>
  </si>
  <si>
    <t>Age at start of Living Annuity</t>
  </si>
  <si>
    <t>Total Fees</t>
  </si>
  <si>
    <t>Find 100</t>
  </si>
  <si>
    <t>Zero at Aged 100</t>
  </si>
  <si>
    <t>Zero at Aged 100 x 10,000</t>
  </si>
  <si>
    <t>Inputs</t>
  </si>
  <si>
    <t>If a Retirement annuity is selected to commence form the start.</t>
  </si>
  <si>
    <t>This is the calculation of the Life long annuity that would be starting, as soon as the Living annuity and Term for Living annuit had been selected</t>
  </si>
  <si>
    <t>This is a good guidline to what Living annuity can be afforded such that the same living standards can be maintained after the Longevity Guarantee (Retirement Annuity Starts)</t>
  </si>
  <si>
    <t>Disc factor Base</t>
  </si>
  <si>
    <t>Int in period
Base</t>
  </si>
  <si>
    <t>Living Annuity Certain Phase (before Transition Point)</t>
  </si>
  <si>
    <t>Retirement Annuity Phase (after Transition Point)</t>
  </si>
  <si>
    <t>Output</t>
  </si>
  <si>
    <t>Administration fee (p.a.) - For Life Annuity</t>
  </si>
  <si>
    <t>Investment Return</t>
  </si>
  <si>
    <t>Mortality Adjustment</t>
  </si>
  <si>
    <t>Age</t>
  </si>
  <si>
    <t>[x]</t>
  </si>
  <si>
    <t>q[x]</t>
  </si>
  <si>
    <t>q[x]+1</t>
  </si>
  <si>
    <t>q[x]+2</t>
  </si>
  <si>
    <t>q x+3</t>
  </si>
  <si>
    <t>x+3</t>
  </si>
  <si>
    <t>SA85-90 (light)</t>
  </si>
  <si>
    <t>Expected life years remaining after start of Reitrement Annuity</t>
  </si>
  <si>
    <t>Age at start of Reitrement Annuity</t>
  </si>
  <si>
    <t>Funds remaining at end of drawdown period is zero!</t>
  </si>
  <si>
    <t>Guarantee Period to apply when Retirement Annuty starts</t>
  </si>
  <si>
    <t>Check Minimum</t>
  </si>
  <si>
    <t>Living Annuity Period</t>
  </si>
  <si>
    <t>5 years</t>
  </si>
  <si>
    <t>Tracking survival</t>
  </si>
  <si>
    <t>Administration fee (p.a.) - For Living Annuity, and then for RA thereafter</t>
  </si>
  <si>
    <t>Discount Curve</t>
  </si>
  <si>
    <t>YTM</t>
  </si>
  <si>
    <t>Dur M</t>
  </si>
  <si>
    <t>Dur Y</t>
  </si>
  <si>
    <t>Per month</t>
  </si>
  <si>
    <t>Disc factor</t>
  </si>
  <si>
    <t>Use Curve?</t>
  </si>
  <si>
    <t>Yes</t>
  </si>
  <si>
    <t>Montye Markets + Gov bonds for Long temr</t>
  </si>
  <si>
    <t>Money Markets</t>
  </si>
  <si>
    <t>Gov Bonds</t>
  </si>
  <si>
    <t>Curve: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</si>
</sst>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-* #,##0.00_-;\-* #,##0.00_-;_-* &quot;-&quot;??_-;_-@_-"/>
    <numFmt numFmtId="165" formatCode="#,##0.00000_);\(#,##0.00000\)"/>
    <numFmt numFmtId="166" formatCode="_-* #,##0_-;\-* #,##0_-;_-* &quot;-&quot;??_-;_-@_-"/>
    <numFmt numFmtId="167" formatCode="_-* #,##0.0000_-;\-* #,##0.0000_-;_-* &quot;-&quot;??_-;_-@_-"/>
    <numFmt numFmtId="168" formatCode="0.000%"/>
    <numFmt numFmtId="169" formatCode="_-* #,##0.0000000_-;\-* #,##0.0000000_-;_-* &quot;-&quot;??_-;_-@_-"/>
    <numFmt numFmtId="170" formatCode="0.0000000"/>
    <numFmt numFmtId="171" formatCode="#,##0.0000_ ;\-#,##0.0000\ "/>
    <numFmt numFmtId="172" formatCode="#,##0_ ;\-#,##0\ "/>
    <numFmt numFmtId="173" formatCode="0.0000%"/>
    <numFmt numFmtId="174" formatCode="_-* #,##0.000000_-;\-* #,##0.000000_-;_-* &quot;-&quot;??_-;_-@_-"/>
    <numFmt numFmtId="175" formatCode="_-* #,##0.0000000000_-;\-* #,##0.0000000000_-;_-* &quot;-&quot;??_-;_-@_-"/>
    <numFmt numFmtId="176" formatCode="_-* #,##0.000000000000000000_-;\-* #,##0.000000000000000000_-;_-* &quot;-&quot;??_-;_-@_-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wissReSans"/>
      <family val="2"/>
    </font>
    <font>
      <sz val="11"/>
      <color rgb="FF0000FF"/>
      <name val="Calibri"/>
      <family val="2"/>
      <scheme val="minor"/>
    </font>
    <font>
      <sz val="11"/>
      <color rgb="FF0000FF"/>
      <name val="SwissReSans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0" fillId="0" borderId="0"/>
  </cellStyleXfs>
  <cellXfs count="208">
    <xf numFmtId="0" fontId="0" fillId="0" borderId="0" xfId="0"/>
    <xf numFmtId="0" fontId="2" fillId="0" borderId="0" xfId="0" applyFont="1"/>
    <xf numFmtId="166" fontId="0" fillId="0" borderId="0" xfId="1" applyNumberFormat="1" applyFont="1"/>
    <xf numFmtId="0" fontId="8" fillId="2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4" fontId="10" fillId="0" borderId="0" xfId="1" applyFont="1" applyAlignment="1">
      <alignment vertical="center"/>
    </xf>
    <xf numFmtId="164" fontId="0" fillId="0" borderId="0" xfId="1" applyFont="1" applyAlignment="1"/>
    <xf numFmtId="172" fontId="9" fillId="3" borderId="5" xfId="1" applyNumberFormat="1" applyFont="1" applyFill="1" applyBorder="1" applyAlignment="1">
      <alignment horizontal="center" vertical="center"/>
    </xf>
    <xf numFmtId="172" fontId="9" fillId="3" borderId="6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/>
    </xf>
    <xf numFmtId="172" fontId="9" fillId="3" borderId="8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 wrapText="1"/>
    </xf>
    <xf numFmtId="172" fontId="0" fillId="0" borderId="0" xfId="0" applyNumberFormat="1"/>
    <xf numFmtId="10" fontId="0" fillId="0" borderId="0" xfId="2" applyNumberFormat="1" applyFont="1"/>
    <xf numFmtId="166" fontId="0" fillId="5" borderId="12" xfId="1" applyNumberFormat="1" applyFont="1" applyFill="1" applyBorder="1" applyProtection="1">
      <protection locked="0"/>
    </xf>
    <xf numFmtId="166" fontId="0" fillId="5" borderId="0" xfId="1" applyNumberFormat="1" applyFont="1" applyFill="1" applyBorder="1" applyProtection="1">
      <protection locked="0"/>
    </xf>
    <xf numFmtId="10" fontId="0" fillId="5" borderId="0" xfId="0" applyNumberFormat="1" applyFill="1" applyProtection="1">
      <protection locked="0"/>
    </xf>
    <xf numFmtId="0" fontId="21" fillId="0" borderId="0" xfId="4" applyFont="1" applyAlignment="1">
      <alignment horizontal="centerContinuous"/>
    </xf>
    <xf numFmtId="165" fontId="20" fillId="0" borderId="0" xfId="4" applyNumberFormat="1" applyAlignment="1">
      <alignment horizontal="centerContinuous"/>
    </xf>
    <xf numFmtId="0" fontId="20" fillId="0" borderId="0" xfId="4" applyAlignment="1">
      <alignment horizontal="centerContinuous"/>
    </xf>
    <xf numFmtId="0" fontId="20" fillId="0" borderId="0" xfId="4"/>
    <xf numFmtId="0" fontId="20" fillId="0" borderId="0" xfId="4" applyAlignment="1">
      <alignment horizontal="right"/>
    </xf>
    <xf numFmtId="165" fontId="20" fillId="0" borderId="0" xfId="4" applyNumberFormat="1" applyAlignment="1">
      <alignment horizontal="right"/>
    </xf>
    <xf numFmtId="165" fontId="20" fillId="0" borderId="0" xfId="4" applyNumberFormat="1"/>
    <xf numFmtId="0" fontId="22" fillId="0" borderId="0" xfId="4" applyFont="1"/>
    <xf numFmtId="0" fontId="7" fillId="6" borderId="11" xfId="0" applyFont="1" applyFill="1" applyBorder="1" applyAlignment="1">
      <alignment horizontal="center"/>
    </xf>
    <xf numFmtId="9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0" fontId="2" fillId="0" borderId="12" xfId="0" applyFont="1" applyBorder="1"/>
    <xf numFmtId="0" fontId="2" fillId="0" borderId="12" xfId="0" applyFont="1" applyBorder="1" applyAlignment="1">
      <alignment horizontal="center" wrapText="1"/>
    </xf>
    <xf numFmtId="0" fontId="0" fillId="0" borderId="12" xfId="0" applyBorder="1"/>
    <xf numFmtId="0" fontId="2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37" fontId="0" fillId="0" borderId="12" xfId="0" applyNumberFormat="1" applyBorder="1"/>
    <xf numFmtId="0" fontId="2" fillId="0" borderId="14" xfId="0" applyFont="1" applyBorder="1"/>
    <xf numFmtId="0" fontId="2" fillId="0" borderId="15" xfId="0" applyFont="1" applyBorder="1"/>
    <xf numFmtId="0" fontId="4" fillId="0" borderId="14" xfId="0" applyFont="1" applyBorder="1"/>
    <xf numFmtId="0" fontId="4" fillId="0" borderId="12" xfId="0" applyFont="1" applyBorder="1"/>
    <xf numFmtId="0" fontId="5" fillId="0" borderId="12" xfId="3" applyFont="1" applyBorder="1"/>
    <xf numFmtId="0" fontId="5" fillId="0" borderId="15" xfId="3" applyFont="1" applyBorder="1"/>
    <xf numFmtId="0" fontId="6" fillId="0" borderId="14" xfId="0" applyFont="1" applyBorder="1" applyAlignment="1">
      <alignment horizontal="center"/>
    </xf>
    <xf numFmtId="0" fontId="6" fillId="0" borderId="12" xfId="0" applyFont="1" applyBorder="1"/>
    <xf numFmtId="170" fontId="7" fillId="0" borderId="12" xfId="0" applyNumberFormat="1" applyFont="1" applyBorder="1"/>
    <xf numFmtId="170" fontId="7" fillId="0" borderId="15" xfId="0" applyNumberFormat="1" applyFont="1" applyBorder="1"/>
    <xf numFmtId="164" fontId="2" fillId="0" borderId="0" xfId="0" applyNumberFormat="1" applyFont="1"/>
    <xf numFmtId="167" fontId="4" fillId="0" borderId="0" xfId="0" applyNumberFormat="1" applyFont="1"/>
    <xf numFmtId="164" fontId="13" fillId="0" borderId="0" xfId="0" applyNumberFormat="1" applyFont="1"/>
    <xf numFmtId="3" fontId="0" fillId="4" borderId="0" xfId="0" applyNumberFormat="1" applyFill="1" applyAlignment="1">
      <alignment horizontal="center" vertical="center"/>
    </xf>
    <xf numFmtId="37" fontId="18" fillId="4" borderId="0" xfId="1" applyNumberFormat="1" applyFont="1" applyFill="1" applyAlignment="1" applyProtection="1">
      <alignment horizontal="center" vertical="center"/>
    </xf>
    <xf numFmtId="37" fontId="4" fillId="4" borderId="0" xfId="1" applyNumberFormat="1" applyFont="1" applyFill="1" applyAlignment="1" applyProtection="1">
      <alignment horizontal="center" vertical="center"/>
    </xf>
    <xf numFmtId="0" fontId="0" fillId="4" borderId="0" xfId="0" applyFill="1"/>
    <xf numFmtId="164" fontId="13" fillId="4" borderId="0" xfId="0" applyNumberFormat="1" applyFont="1" applyFill="1"/>
    <xf numFmtId="166" fontId="17" fillId="0" borderId="0" xfId="0" applyNumberFormat="1" applyFont="1"/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6" xfId="0" applyBorder="1"/>
    <xf numFmtId="165" fontId="0" fillId="0" borderId="0" xfId="0" applyNumberFormat="1"/>
    <xf numFmtId="164" fontId="0" fillId="0" borderId="0" xfId="1" applyFont="1" applyBorder="1" applyProtection="1"/>
    <xf numFmtId="164" fontId="0" fillId="0" borderId="17" xfId="0" applyNumberFormat="1" applyBorder="1"/>
    <xf numFmtId="0" fontId="4" fillId="0" borderId="16" xfId="0" applyFont="1" applyBorder="1"/>
    <xf numFmtId="0" fontId="4" fillId="0" borderId="0" xfId="0" applyFont="1"/>
    <xf numFmtId="168" fontId="5" fillId="0" borderId="0" xfId="3" applyNumberFormat="1" applyFont="1"/>
    <xf numFmtId="171" fontId="5" fillId="0" borderId="0" xfId="1" applyNumberFormat="1" applyFont="1" applyBorder="1" applyAlignment="1" applyProtection="1">
      <alignment horizontal="center"/>
    </xf>
    <xf numFmtId="171" fontId="5" fillId="0" borderId="0" xfId="1" applyNumberFormat="1" applyFont="1" applyBorder="1" applyAlignment="1" applyProtection="1">
      <alignment horizontal="center" vertical="center"/>
    </xf>
    <xf numFmtId="171" fontId="5" fillId="0" borderId="17" xfId="1" applyNumberFormat="1" applyFont="1" applyBorder="1" applyAlignment="1" applyProtection="1">
      <alignment horizontal="center" vertical="center"/>
    </xf>
    <xf numFmtId="0" fontId="6" fillId="0" borderId="16" xfId="0" applyFont="1" applyBorder="1" applyAlignment="1">
      <alignment horizontal="center"/>
    </xf>
    <xf numFmtId="170" fontId="6" fillId="0" borderId="0" xfId="0" applyNumberFormat="1" applyFont="1"/>
    <xf numFmtId="164" fontId="6" fillId="0" borderId="17" xfId="1" applyFont="1" applyBorder="1" applyProtection="1"/>
    <xf numFmtId="164" fontId="4" fillId="0" borderId="0" xfId="0" applyNumberFormat="1" applyFont="1"/>
    <xf numFmtId="3" fontId="0" fillId="0" borderId="0" xfId="0" applyNumberFormat="1" applyAlignment="1">
      <alignment horizontal="center" vertical="center"/>
    </xf>
    <xf numFmtId="37" fontId="18" fillId="0" borderId="0" xfId="1" applyNumberFormat="1" applyFont="1" applyAlignment="1" applyProtection="1">
      <alignment horizontal="center" vertical="center"/>
    </xf>
    <xf numFmtId="37" fontId="4" fillId="0" borderId="0" xfId="1" applyNumberFormat="1" applyFont="1" applyAlignment="1" applyProtection="1">
      <alignment horizontal="center" vertical="center"/>
    </xf>
    <xf numFmtId="0" fontId="0" fillId="0" borderId="13" xfId="0" applyBorder="1"/>
    <xf numFmtId="0" fontId="12" fillId="0" borderId="12" xfId="0" applyFont="1" applyBorder="1"/>
    <xf numFmtId="166" fontId="12" fillId="0" borderId="12" xfId="1" applyNumberFormat="1" applyFont="1" applyBorder="1" applyProtection="1"/>
    <xf numFmtId="0" fontId="12" fillId="0" borderId="12" xfId="0" applyFont="1" applyBorder="1" applyAlignment="1">
      <alignment horizontal="left"/>
    </xf>
    <xf numFmtId="166" fontId="12" fillId="0" borderId="12" xfId="1" applyNumberFormat="1" applyFont="1" applyBorder="1" applyAlignment="1" applyProtection="1">
      <alignment horizontal="right"/>
    </xf>
    <xf numFmtId="166" fontId="0" fillId="0" borderId="12" xfId="1" applyNumberFormat="1" applyFont="1" applyBorder="1" applyProtection="1"/>
    <xf numFmtId="0" fontId="12" fillId="0" borderId="13" xfId="0" applyFont="1" applyBorder="1" applyAlignment="1">
      <alignment horizontal="left"/>
    </xf>
    <xf numFmtId="166" fontId="12" fillId="0" borderId="13" xfId="1" applyNumberFormat="1" applyFont="1" applyBorder="1" applyAlignment="1" applyProtection="1">
      <alignment horizontal="right"/>
    </xf>
    <xf numFmtId="0" fontId="12" fillId="0" borderId="0" xfId="0" applyFont="1"/>
    <xf numFmtId="166" fontId="12" fillId="0" borderId="0" xfId="1" applyNumberFormat="1" applyFont="1" applyBorder="1" applyProtection="1"/>
    <xf numFmtId="0" fontId="14" fillId="0" borderId="12" xfId="0" applyFont="1" applyBorder="1" applyAlignment="1">
      <alignment horizontal="left"/>
    </xf>
    <xf numFmtId="37" fontId="14" fillId="0" borderId="12" xfId="0" applyNumberFormat="1" applyFont="1" applyBorder="1"/>
    <xf numFmtId="0" fontId="12" fillId="0" borderId="13" xfId="0" applyFont="1" applyBorder="1"/>
    <xf numFmtId="166" fontId="12" fillId="0" borderId="13" xfId="1" applyNumberFormat="1" applyFont="1" applyBorder="1" applyProtection="1"/>
    <xf numFmtId="166" fontId="0" fillId="0" borderId="13" xfId="1" applyNumberFormat="1" applyFont="1" applyBorder="1" applyProtection="1"/>
    <xf numFmtId="0" fontId="14" fillId="0" borderId="0" xfId="0" applyFont="1" applyAlignment="1">
      <alignment horizontal="left"/>
    </xf>
    <xf numFmtId="166" fontId="14" fillId="0" borderId="0" xfId="0" applyNumberFormat="1" applyFont="1"/>
    <xf numFmtId="166" fontId="0" fillId="0" borderId="11" xfId="1" applyNumberFormat="1" applyFont="1" applyBorder="1" applyProtection="1"/>
    <xf numFmtId="0" fontId="14" fillId="0" borderId="13" xfId="0" applyFont="1" applyBorder="1" applyAlignment="1">
      <alignment horizontal="left"/>
    </xf>
    <xf numFmtId="10" fontId="14" fillId="0" borderId="13" xfId="2" applyNumberFormat="1" applyFont="1" applyBorder="1" applyProtection="1"/>
    <xf numFmtId="0" fontId="2" fillId="0" borderId="13" xfId="0" applyFont="1" applyBorder="1" applyAlignment="1">
      <alignment horizontal="left"/>
    </xf>
    <xf numFmtId="166" fontId="0" fillId="0" borderId="13" xfId="0" applyNumberFormat="1" applyBorder="1"/>
    <xf numFmtId="166" fontId="0" fillId="0" borderId="12" xfId="0" applyNumberFormat="1" applyBorder="1"/>
    <xf numFmtId="10" fontId="0" fillId="0" borderId="13" xfId="0" applyNumberFormat="1" applyBorder="1"/>
    <xf numFmtId="166" fontId="0" fillId="0" borderId="14" xfId="0" applyNumberFormat="1" applyBorder="1"/>
    <xf numFmtId="10" fontId="0" fillId="5" borderId="15" xfId="0" applyNumberFormat="1" applyFill="1" applyBorder="1"/>
    <xf numFmtId="166" fontId="0" fillId="0" borderId="18" xfId="0" applyNumberFormat="1" applyBorder="1"/>
    <xf numFmtId="10" fontId="0" fillId="5" borderId="19" xfId="0" applyNumberFormat="1" applyFill="1" applyBorder="1"/>
    <xf numFmtId="164" fontId="0" fillId="0" borderId="23" xfId="0" applyNumberFormat="1" applyBorder="1"/>
    <xf numFmtId="164" fontId="0" fillId="0" borderId="20" xfId="0" applyNumberFormat="1" applyBorder="1"/>
    <xf numFmtId="169" fontId="0" fillId="0" borderId="0" xfId="0" applyNumberFormat="1"/>
    <xf numFmtId="0" fontId="0" fillId="0" borderId="14" xfId="0" applyBorder="1"/>
    <xf numFmtId="166" fontId="0" fillId="0" borderId="15" xfId="1" applyNumberFormat="1" applyFont="1" applyBorder="1" applyProtection="1"/>
    <xf numFmtId="173" fontId="0" fillId="0" borderId="21" xfId="0" applyNumberFormat="1" applyBorder="1"/>
    <xf numFmtId="164" fontId="0" fillId="0" borderId="22" xfId="0" applyNumberFormat="1" applyBorder="1"/>
    <xf numFmtId="166" fontId="0" fillId="0" borderId="22" xfId="0" applyNumberFormat="1" applyBorder="1"/>
    <xf numFmtId="0" fontId="16" fillId="4" borderId="16" xfId="0" applyFont="1" applyFill="1" applyBorder="1"/>
    <xf numFmtId="166" fontId="16" fillId="4" borderId="22" xfId="0" applyNumberFormat="1" applyFont="1" applyFill="1" applyBorder="1"/>
    <xf numFmtId="0" fontId="16" fillId="4" borderId="18" xfId="0" applyFont="1" applyFill="1" applyBorder="1"/>
    <xf numFmtId="0" fontId="0" fillId="0" borderId="18" xfId="0" applyBorder="1"/>
    <xf numFmtId="166" fontId="0" fillId="0" borderId="19" xfId="0" applyNumberFormat="1" applyBorder="1"/>
    <xf numFmtId="165" fontId="0" fillId="0" borderId="13" xfId="0" applyNumberFormat="1" applyBorder="1"/>
    <xf numFmtId="164" fontId="0" fillId="0" borderId="13" xfId="1" applyFont="1" applyBorder="1" applyProtection="1"/>
    <xf numFmtId="164" fontId="0" fillId="0" borderId="19" xfId="0" applyNumberFormat="1" applyBorder="1"/>
    <xf numFmtId="0" fontId="6" fillId="0" borderId="18" xfId="0" applyFont="1" applyBorder="1" applyAlignment="1">
      <alignment horizontal="center"/>
    </xf>
    <xf numFmtId="170" fontId="6" fillId="0" borderId="13" xfId="0" applyNumberFormat="1" applyFont="1" applyBorder="1"/>
    <xf numFmtId="164" fontId="6" fillId="0" borderId="19" xfId="1" applyFont="1" applyBorder="1" applyProtection="1"/>
    <xf numFmtId="164" fontId="0" fillId="0" borderId="0" xfId="1" applyFont="1" applyProtection="1"/>
    <xf numFmtId="169" fontId="17" fillId="0" borderId="0" xfId="0" applyNumberFormat="1" applyFont="1"/>
    <xf numFmtId="0" fontId="18" fillId="0" borderId="0" xfId="0" applyFont="1"/>
    <xf numFmtId="0" fontId="4" fillId="0" borderId="18" xfId="0" applyFont="1" applyBorder="1"/>
    <xf numFmtId="0" fontId="4" fillId="0" borderId="13" xfId="0" applyFont="1" applyBorder="1"/>
    <xf numFmtId="168" fontId="5" fillId="0" borderId="13" xfId="3" applyNumberFormat="1" applyFont="1" applyBorder="1"/>
    <xf numFmtId="171" fontId="5" fillId="0" borderId="13" xfId="1" applyNumberFormat="1" applyFont="1" applyBorder="1" applyAlignment="1" applyProtection="1">
      <alignment horizontal="center"/>
    </xf>
    <xf numFmtId="171" fontId="5" fillId="0" borderId="13" xfId="1" applyNumberFormat="1" applyFont="1" applyBorder="1" applyAlignment="1" applyProtection="1">
      <alignment horizontal="center" vertical="center"/>
    </xf>
    <xf numFmtId="171" fontId="5" fillId="0" borderId="19" xfId="1" applyNumberFormat="1" applyFont="1" applyBorder="1" applyAlignment="1" applyProtection="1">
      <alignment horizontal="center" vertical="center"/>
    </xf>
    <xf numFmtId="37" fontId="0" fillId="0" borderId="0" xfId="1" applyNumberFormat="1" applyFont="1" applyAlignment="1" applyProtection="1">
      <alignment horizontal="center" vertical="center"/>
    </xf>
    <xf numFmtId="168" fontId="3" fillId="0" borderId="0" xfId="3" applyNumberFormat="1"/>
    <xf numFmtId="167" fontId="3" fillId="0" borderId="0" xfId="1" applyNumberFormat="1" applyFont="1" applyProtection="1"/>
    <xf numFmtId="164" fontId="3" fillId="0" borderId="0" xfId="3" applyNumberFormat="1"/>
    <xf numFmtId="166" fontId="16" fillId="4" borderId="23" xfId="0" applyNumberFormat="1" applyFont="1" applyFill="1" applyBorder="1" applyProtection="1">
      <protection locked="0"/>
    </xf>
    <xf numFmtId="10" fontId="0" fillId="5" borderId="12" xfId="0" applyNumberFormat="1" applyFill="1" applyBorder="1" applyProtection="1">
      <protection locked="0"/>
    </xf>
    <xf numFmtId="164" fontId="0" fillId="5" borderId="0" xfId="1" applyFont="1" applyFill="1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164" fontId="23" fillId="0" borderId="11" xfId="1" applyFont="1" applyBorder="1" applyProtection="1"/>
    <xf numFmtId="0" fontId="2" fillId="0" borderId="11" xfId="0" applyFont="1" applyBorder="1" applyAlignment="1">
      <alignment horizontal="center" vertical="center" shrinkToFit="1"/>
    </xf>
    <xf numFmtId="0" fontId="0" fillId="0" borderId="0" xfId="0" applyAlignment="1">
      <alignment horizontal="center"/>
    </xf>
    <xf numFmtId="164" fontId="0" fillId="0" borderId="0" xfId="1" applyFont="1"/>
    <xf numFmtId="174" fontId="0" fillId="0" borderId="0" xfId="1" applyNumberFormat="1" applyFont="1"/>
    <xf numFmtId="175" fontId="0" fillId="0" borderId="0" xfId="1" applyNumberFormat="1" applyFont="1"/>
    <xf numFmtId="176" fontId="0" fillId="0" borderId="0" xfId="1" applyNumberFormat="1" applyFont="1"/>
    <xf numFmtId="37" fontId="0" fillId="0" borderId="0" xfId="0" applyNumberFormat="1"/>
    <xf numFmtId="37" fontId="2" fillId="0" borderId="0" xfId="0" applyNumberFormat="1" applyFont="1"/>
    <xf numFmtId="0" fontId="2" fillId="0" borderId="0" xfId="0" applyFont="1" applyAlignment="1">
      <alignment horizontal="center"/>
    </xf>
    <xf numFmtId="3" fontId="0" fillId="0" borderId="0" xfId="0" applyNumberFormat="1"/>
    <xf numFmtId="15" fontId="13" fillId="0" borderId="11" xfId="4" applyNumberFormat="1" applyFont="1" applyBorder="1" applyAlignment="1">
      <alignment horizontal="center"/>
    </xf>
    <xf numFmtId="0" fontId="13" fillId="0" borderId="11" xfId="4" applyFont="1" applyBorder="1" applyAlignment="1">
      <alignment horizontal="center"/>
    </xf>
    <xf numFmtId="14" fontId="4" fillId="0" borderId="12" xfId="0" applyNumberFormat="1" applyFont="1" applyBorder="1" applyAlignment="1">
      <alignment horizontal="center"/>
    </xf>
    <xf numFmtId="2" fontId="24" fillId="0" borderId="12" xfId="4" applyNumberFormat="1" applyFont="1" applyBorder="1" applyAlignment="1">
      <alignment horizontal="center"/>
    </xf>
    <xf numFmtId="164" fontId="4" fillId="0" borderId="12" xfId="1" applyFont="1" applyBorder="1"/>
    <xf numFmtId="164" fontId="4" fillId="0" borderId="12" xfId="4" applyNumberFormat="1" applyFont="1" applyBorder="1"/>
    <xf numFmtId="14" fontId="4" fillId="0" borderId="0" xfId="0" applyNumberFormat="1" applyFont="1" applyAlignment="1">
      <alignment horizontal="center"/>
    </xf>
    <xf numFmtId="2" fontId="24" fillId="0" borderId="0" xfId="4" applyNumberFormat="1" applyFont="1" applyAlignment="1">
      <alignment horizontal="center"/>
    </xf>
    <xf numFmtId="164" fontId="4" fillId="0" borderId="0" xfId="1" applyFont="1" applyBorder="1"/>
    <xf numFmtId="164" fontId="4" fillId="0" borderId="0" xfId="4" applyNumberFormat="1" applyFont="1"/>
    <xf numFmtId="14" fontId="4" fillId="0" borderId="13" xfId="0" applyNumberFormat="1" applyFont="1" applyBorder="1" applyAlignment="1">
      <alignment horizontal="center"/>
    </xf>
    <xf numFmtId="2" fontId="4" fillId="0" borderId="13" xfId="4" applyNumberFormat="1" applyFont="1" applyBorder="1" applyAlignment="1">
      <alignment horizontal="center"/>
    </xf>
    <xf numFmtId="164" fontId="4" fillId="0" borderId="13" xfId="1" applyFont="1" applyBorder="1"/>
    <xf numFmtId="164" fontId="4" fillId="0" borderId="13" xfId="4" applyNumberFormat="1" applyFont="1" applyBorder="1"/>
    <xf numFmtId="164" fontId="4" fillId="7" borderId="11" xfId="1" applyFont="1" applyFill="1" applyBorder="1"/>
    <xf numFmtId="164" fontId="4" fillId="7" borderId="11" xfId="4" applyNumberFormat="1" applyFont="1" applyFill="1" applyBorder="1"/>
    <xf numFmtId="14" fontId="4" fillId="7" borderId="11" xfId="0" applyNumberFormat="1" applyFont="1" applyFill="1" applyBorder="1" applyAlignment="1">
      <alignment horizontal="center"/>
    </xf>
    <xf numFmtId="2" fontId="24" fillId="7" borderId="11" xfId="4" applyNumberFormat="1" applyFont="1" applyFill="1" applyBorder="1" applyAlignment="1">
      <alignment horizontal="center"/>
    </xf>
    <xf numFmtId="0" fontId="13" fillId="0" borderId="21" xfId="0" applyFont="1" applyBorder="1"/>
    <xf numFmtId="0" fontId="13" fillId="5" borderId="23" xfId="0" applyFont="1" applyFill="1" applyBorder="1"/>
    <xf numFmtId="0" fontId="13" fillId="0" borderId="11" xfId="0" applyFont="1" applyBorder="1"/>
    <xf numFmtId="10" fontId="4" fillId="0" borderId="0" xfId="2" applyNumberFormat="1" applyFont="1"/>
    <xf numFmtId="10" fontId="4" fillId="0" borderId="0" xfId="0" applyNumberFormat="1" applyFont="1"/>
    <xf numFmtId="10" fontId="13" fillId="0" borderId="11" xfId="2" applyNumberFormat="1" applyFont="1" applyBorder="1"/>
    <xf numFmtId="10" fontId="13" fillId="0" borderId="11" xfId="0" applyNumberFormat="1" applyFont="1" applyBorder="1"/>
    <xf numFmtId="0" fontId="0" fillId="5" borderId="13" xfId="0" applyFill="1" applyBorder="1" applyAlignment="1" applyProtection="1">
      <alignment horizontal="center"/>
      <protection locked="0"/>
    </xf>
    <xf numFmtId="164" fontId="23" fillId="0" borderId="0" xfId="1" applyFont="1" applyBorder="1"/>
    <xf numFmtId="164" fontId="0" fillId="0" borderId="0" xfId="1" applyFont="1" applyBorder="1"/>
    <xf numFmtId="164" fontId="0" fillId="0" borderId="13" xfId="1" applyFont="1" applyBorder="1"/>
    <xf numFmtId="0" fontId="23" fillId="0" borderId="0" xfId="0" applyFont="1"/>
    <xf numFmtId="0" fontId="0" fillId="0" borderId="11" xfId="0" applyBorder="1"/>
    <xf numFmtId="0" fontId="7" fillId="6" borderId="11" xfId="0" applyFont="1" applyFill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12" fillId="0" borderId="11" xfId="0" applyFont="1" applyBorder="1" applyAlignment="1" applyProtection="1">
      <alignment wrapText="1"/>
      <protection locked="0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2" fillId="0" borderId="12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11" xfId="0" applyFont="1" applyBorder="1" applyAlignment="1">
      <alignment wrapText="1"/>
    </xf>
  </cellXfs>
  <cellStyles count="5">
    <cellStyle name="Comma" xfId="1" builtinId="3"/>
    <cellStyle name="Normal" xfId="0" builtinId="0"/>
    <cellStyle name="Normal 2" xfId="4" xr:uid="{81298274-99FF-4306-A3B4-6A917F20E71F}"/>
    <cellStyle name="Normal 3" xfId="3" xr:uid="{2EE152C3-315B-4BA8-A8C5-7CE25F033B4B}"/>
    <cellStyle name="Per cent" xfId="2" builtinId="5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2882900</xdr:colOff>
          <xdr:row>23</xdr:row>
          <xdr:rowOff>38100</xdr:rowOff>
        </xdr:from>
        <xdr:to>
          <xdr:col>2</xdr:col>
          <xdr:colOff>673100</xdr:colOff>
          <xdr:row>25</xdr:row>
          <xdr:rowOff>139700</xdr:rowOff>
        </xdr:to>
        <xdr:sp macro="" textlink="">
          <xdr:nvSpPr>
            <xdr:cNvPr id="8561" name="Button 548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0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 Living Annuity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2235200</xdr:colOff>
          <xdr:row>24</xdr:row>
          <xdr:rowOff>12700</xdr:rowOff>
        </xdr:from>
        <xdr:to>
          <xdr:col>2</xdr:col>
          <xdr:colOff>660400</xdr:colOff>
          <xdr:row>25</xdr:row>
          <xdr:rowOff>165100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 From day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E767-289A-4974-9A2F-47F54EC4AFB2}">
  <sheetPr codeName="Sheet1"/>
  <dimension ref="B1:BZ2218"/>
  <sheetViews>
    <sheetView showGridLines="0" zoomScale="70" zoomScaleNormal="70" workbookViewId="0">
      <selection activeCell="E22" sqref="E22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customWidth="1"/>
    <col min="5" max="5" width="8.1640625" customWidth="1"/>
    <col min="6" max="6" width="8" customWidth="1"/>
    <col min="7" max="7" width="7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7.1640625" style="131" bestFit="1" customWidth="1"/>
    <col min="13" max="13" width="7.83203125" style="131" bestFit="1" customWidth="1"/>
    <col min="14" max="14" width="7.5" style="131" bestFit="1" customWidth="1"/>
    <col min="15" max="15" width="8.33203125" bestFit="1" customWidth="1"/>
    <col min="16" max="16" width="9.83203125" bestFit="1" customWidth="1"/>
    <col min="17" max="17" width="2.5" customWidth="1"/>
    <col min="18" max="18" width="6.33203125" bestFit="1" customWidth="1"/>
    <col min="19" max="19" width="7.6640625" bestFit="1" customWidth="1"/>
    <col min="20" max="20" width="7.6640625" customWidth="1"/>
    <col min="21" max="21" width="6.1640625" bestFit="1" customWidth="1"/>
    <col min="22" max="22" width="12.83203125" bestFit="1" customWidth="1"/>
    <col min="23" max="23" width="7.33203125" customWidth="1"/>
    <col min="24" max="24" width="6.83203125" style="131" bestFit="1" customWidth="1"/>
    <col min="25" max="25" width="6.6640625" style="131" bestFit="1" customWidth="1"/>
    <col min="26" max="26" width="7.83203125" style="131" bestFit="1" customWidth="1"/>
    <col min="27" max="27" width="7.5" style="131" bestFit="1" customWidth="1"/>
    <col min="28" max="28" width="8.33203125" bestFit="1" customWidth="1"/>
    <col min="29" max="29" width="8.83203125" bestFit="1" customWidth="1"/>
    <col min="30" max="30" width="2.1640625" customWidth="1"/>
    <col min="31" max="31" width="7.6640625" customWidth="1"/>
    <col min="32" max="32" width="5.832031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7" width="17.5" bestFit="1" customWidth="1"/>
    <col min="48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bestFit="1" customWidth="1"/>
    <col min="73" max="73" width="6.6640625" bestFit="1" customWidth="1"/>
    <col min="74" max="74" width="10.83203125" bestFit="1" customWidth="1"/>
    <col min="75" max="75" width="7.6640625" bestFit="1" customWidth="1"/>
  </cols>
  <sheetData>
    <row r="1" spans="2:78">
      <c r="E1" s="33" t="s">
        <v>79</v>
      </c>
      <c r="F1" s="188" t="s">
        <v>77</v>
      </c>
      <c r="G1" s="189"/>
      <c r="H1" s="189"/>
      <c r="I1" s="189"/>
      <c r="J1" s="189"/>
      <c r="K1" s="189"/>
      <c r="L1" s="189"/>
      <c r="M1" s="189"/>
      <c r="N1" s="189"/>
      <c r="O1" s="189"/>
      <c r="P1" s="189"/>
      <c r="R1" s="33" t="s">
        <v>79</v>
      </c>
      <c r="S1" s="188" t="s">
        <v>78</v>
      </c>
      <c r="T1" s="189"/>
      <c r="U1" s="189"/>
      <c r="V1" s="189"/>
      <c r="W1" s="189"/>
      <c r="X1" s="189"/>
      <c r="Y1" s="189"/>
      <c r="Z1" s="189"/>
      <c r="AA1" s="189"/>
      <c r="AB1" s="189"/>
      <c r="AC1" s="189"/>
      <c r="AF1" s="34"/>
      <c r="AG1" s="35"/>
      <c r="AH1" s="36"/>
      <c r="AU1" s="175" t="s">
        <v>106</v>
      </c>
    </row>
    <row r="2" spans="2:78">
      <c r="B2" s="33" t="s">
        <v>42</v>
      </c>
      <c r="C2" s="33" t="s">
        <v>71</v>
      </c>
      <c r="E2" s="37"/>
      <c r="F2" s="203" t="s">
        <v>64</v>
      </c>
      <c r="G2" s="38"/>
      <c r="H2" s="38"/>
      <c r="I2" s="37" t="s">
        <v>33</v>
      </c>
      <c r="J2" s="190" t="s">
        <v>3</v>
      </c>
      <c r="K2" s="192" t="s">
        <v>34</v>
      </c>
      <c r="L2" s="192" t="s">
        <v>53</v>
      </c>
      <c r="M2" s="192" t="s">
        <v>54</v>
      </c>
      <c r="N2" s="192" t="s">
        <v>55</v>
      </c>
      <c r="O2" s="194" t="s">
        <v>56</v>
      </c>
      <c r="P2" s="190" t="s">
        <v>4</v>
      </c>
      <c r="R2" s="37"/>
      <c r="S2" s="205" t="s">
        <v>64</v>
      </c>
      <c r="T2" s="37"/>
      <c r="U2" s="37"/>
      <c r="V2" s="37" t="s">
        <v>33</v>
      </c>
      <c r="W2" s="190" t="s">
        <v>3</v>
      </c>
      <c r="X2" s="192" t="s">
        <v>34</v>
      </c>
      <c r="Y2" s="192" t="s">
        <v>53</v>
      </c>
      <c r="Z2" s="192" t="s">
        <v>54</v>
      </c>
      <c r="AA2" s="192" t="s">
        <v>55</v>
      </c>
      <c r="AB2" s="194" t="s">
        <v>56</v>
      </c>
      <c r="AC2" s="190" t="s">
        <v>4</v>
      </c>
      <c r="AE2" s="37" t="s">
        <v>98</v>
      </c>
      <c r="AF2" s="37"/>
      <c r="AH2" s="36"/>
      <c r="AU2" s="176" t="s">
        <v>107</v>
      </c>
      <c r="BX2" s="1" t="s">
        <v>111</v>
      </c>
    </row>
    <row r="3" spans="2:78">
      <c r="B3" s="39" t="s">
        <v>66</v>
      </c>
      <c r="C3" s="22">
        <v>63</v>
      </c>
      <c r="E3" s="40" t="s">
        <v>6</v>
      </c>
      <c r="F3" s="204"/>
      <c r="G3" s="41" t="s">
        <v>62</v>
      </c>
      <c r="H3" s="41" t="s">
        <v>8</v>
      </c>
      <c r="I3" s="40" t="s">
        <v>2</v>
      </c>
      <c r="J3" s="191"/>
      <c r="K3" s="193"/>
      <c r="L3" s="193"/>
      <c r="M3" s="193"/>
      <c r="N3" s="193"/>
      <c r="O3" s="195"/>
      <c r="P3" s="191"/>
      <c r="Q3" s="148"/>
      <c r="R3" s="40" t="s">
        <v>6</v>
      </c>
      <c r="S3" s="206"/>
      <c r="T3" s="41" t="s">
        <v>62</v>
      </c>
      <c r="U3" s="41" t="s">
        <v>8</v>
      </c>
      <c r="V3" s="40" t="s">
        <v>2</v>
      </c>
      <c r="W3" s="191"/>
      <c r="X3" s="193"/>
      <c r="Y3" s="193"/>
      <c r="Z3" s="193"/>
      <c r="AA3" s="193"/>
      <c r="AB3" s="195"/>
      <c r="AC3" s="191"/>
      <c r="AE3" s="41" t="s">
        <v>62</v>
      </c>
      <c r="AF3" s="41" t="s">
        <v>8</v>
      </c>
      <c r="AG3" s="42" t="s">
        <v>35</v>
      </c>
      <c r="AH3" s="43">
        <f>-SUM(O:O)</f>
        <v>4949063.7727770554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7"/>
      <c r="BP3" s="177" t="s">
        <v>100</v>
      </c>
      <c r="BQ3" s="177" t="s">
        <v>104</v>
      </c>
      <c r="BR3" s="177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87"/>
    </row>
    <row r="4" spans="2:78">
      <c r="B4" t="s">
        <v>0</v>
      </c>
      <c r="C4" s="23">
        <v>2060661</v>
      </c>
      <c r="D4" s="2"/>
      <c r="E4">
        <v>1</v>
      </c>
      <c r="F4" s="54">
        <f>$C$3</f>
        <v>63</v>
      </c>
      <c r="G4" s="55">
        <f t="shared" ref="G4:G67" si="0">(1-(1-IF(F4&gt;$AJ$90,0,VLOOKUP(ROUND(F4,0),$AJ$4:$AK$90,2,FALSE)))^(1/12))*0</f>
        <v>0</v>
      </c>
      <c r="H4" s="56">
        <v>1</v>
      </c>
      <c r="I4" s="57">
        <f>C4*(1-$C$14-$C$15*(1+$C$20))</f>
        <v>1995956.2446000001</v>
      </c>
      <c r="J4" s="57">
        <f>(I4)*$AU4</f>
        <v>13615.402281289871</v>
      </c>
      <c r="K4" s="58">
        <f t="shared" ref="K4:K67" si="1">IF(I4=0,0,-$C$19)*H4</f>
        <v>-20</v>
      </c>
      <c r="L4" s="58">
        <f>-I4*($C$16/12)</f>
        <v>-1663.2968705000003</v>
      </c>
      <c r="M4" s="58">
        <f>-IF(MOD(E4-1,12)=0,1,0)*I4*($C$17)</f>
        <v>-14969.671834500001</v>
      </c>
      <c r="N4" s="58">
        <f>-I4*($C$18*(1+$C$20))/12</f>
        <v>0</v>
      </c>
      <c r="O4" s="59">
        <f t="shared" ref="O4:O67" si="2">-MIN(
IF(MOD(E4-1,IF($C$7="Annual",12,1))=0,1,0)
*IF(F4&lt;=$C$6,H4*$C$5*$C$4/IF($C$7="Monthly",12,1),$C$12),I4)</f>
        <v>-17172.174999999999</v>
      </c>
      <c r="P4" s="57">
        <f t="shared" ref="P4:P67" si="3">SUM(I4:O4)</f>
        <v>1975746.5031762898</v>
      </c>
      <c r="Q4" s="35"/>
      <c r="R4" s="60">
        <f ca="1">OFFSET($E$3,MATCH(C6,F4:F784,1)+1,0)</f>
        <v>62</v>
      </c>
      <c r="S4" s="56">
        <f>$C$6</f>
        <v>68</v>
      </c>
      <c r="T4" s="55">
        <f ca="1">(1-(1-IF(S4&gt;$AJ$90,0,VLOOKUP(ROUND(S4,0),$AJ$4:$AK$90,2,FALSE)))^(1/12))
*IF(S5-S$4&lt;SUBSTITUTE($C$8, "years", "", 1)/1,0,1)</f>
        <v>0</v>
      </c>
      <c r="U4" s="61">
        <f ca="1">OFFSET($H$3,MATCH(C6,F4:F784,1),0)*(1-T4)</f>
        <v>1</v>
      </c>
      <c r="V4" s="57">
        <f ca="1">OFFSET($I$4,MATCH(C6,$F$4:$F$784,1)-1,0)</f>
        <v>1533724.0412756323</v>
      </c>
      <c r="W4" s="57">
        <f t="shared" ref="W4:W67" ca="1" si="4">(V4)*$AU4</f>
        <v>10462.288372778572</v>
      </c>
      <c r="X4" s="58">
        <f ca="1">IF(V4=0,0,-$C$19)*U4</f>
        <v>-20</v>
      </c>
      <c r="Y4" s="58">
        <f ca="1">-V4*($D$16/12)</f>
        <v>-639.05168386484684</v>
      </c>
      <c r="Z4" s="58">
        <f ca="1">-IF(MOD(R4-1,12)=0,1,0)*V4*($C$17)</f>
        <v>0</v>
      </c>
      <c r="AA4" s="58">
        <f ca="1">-V4*($C$18*(1+$C$20))/12</f>
        <v>0</v>
      </c>
      <c r="AB4" s="59">
        <f ca="1">-MIN(IF(MOD(R4,IF($C$7="Annual",12,1))=0,1,0)*$C$39*U4/IF($C$7="Monthly",12,1),V4)</f>
        <v>-10155.66802739464</v>
      </c>
      <c r="AC4" s="57">
        <f t="shared" ref="AC4:AC67" ca="1" si="5">SUM(V4:AB4)</f>
        <v>1533371.6099371514</v>
      </c>
      <c r="AD4" s="35"/>
      <c r="AE4" s="55">
        <f>(1-(1-IF(S4&gt;$AJ$90,0,VLOOKUP(ROUND(S4,0),$AJ$4:$AK$90,2,FALSE)))^(1/12))</f>
        <v>2.9921707961534372E-3</v>
      </c>
      <c r="AF4" s="61">
        <f ca="1">OFFSET($H$3,MATCH(C6,F4:F784,1),0)*(1-AE4)</f>
        <v>0.99700782920384656</v>
      </c>
      <c r="AG4" s="63" t="s">
        <v>36</v>
      </c>
      <c r="AH4" s="35">
        <f>-SUMPRODUCT(O4:O1803,AT4:AT1803)</f>
        <v>1695466.5136978559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0.97770299999999999</v>
      </c>
      <c r="AP4" s="68">
        <f>AO4</f>
        <v>0.97770299999999999</v>
      </c>
      <c r="AR4" s="69">
        <f>ROUNDDOWN((AS4-1)/12,0)+1</f>
        <v>1</v>
      </c>
      <c r="AS4" s="70">
        <v>1</v>
      </c>
      <c r="AT4" s="71">
        <f>1-AU4</f>
        <v>0.99317850663403773</v>
      </c>
      <c r="AU4" s="72">
        <f>IF($AU$2="Yes",BQ4,((1+$AH$21)^(1/12))-1)</f>
        <v>6.8214933659622723E-3</v>
      </c>
      <c r="AV4" s="73">
        <f>(1+AU4)</f>
        <v>1.0068214933659623</v>
      </c>
      <c r="AW4" s="74">
        <f>AV4</f>
        <v>1.0068214933659623</v>
      </c>
      <c r="AY4" s="75">
        <f>1</f>
        <v>1</v>
      </c>
      <c r="AZ4" s="76">
        <f t="shared" ref="AZ4:BK4" ca="1" si="6">OFFSET($AV$3,($AY4*12-11)*AZ$3,0)</f>
        <v>1.0068214933659623</v>
      </c>
      <c r="BA4" s="76">
        <f t="shared" ca="1" si="6"/>
        <v>1.0068214933659623</v>
      </c>
      <c r="BB4" s="76">
        <f t="shared" ca="1" si="6"/>
        <v>1.0068214933659623</v>
      </c>
      <c r="BC4" s="76">
        <f t="shared" ca="1" si="6"/>
        <v>1.0068214933659623</v>
      </c>
      <c r="BD4" s="76">
        <f t="shared" ca="1" si="6"/>
        <v>1.0068214933659623</v>
      </c>
      <c r="BE4" s="76">
        <f t="shared" ca="1" si="6"/>
        <v>1.0068214933659623</v>
      </c>
      <c r="BF4" s="76">
        <f t="shared" ca="1" si="6"/>
        <v>1.0068214933659623</v>
      </c>
      <c r="BG4" s="76">
        <f t="shared" ca="1" si="6"/>
        <v>1.0068214933659623</v>
      </c>
      <c r="BH4" s="76">
        <f t="shared" ca="1" si="6"/>
        <v>1.0068214933659623</v>
      </c>
      <c r="BI4" s="76">
        <f t="shared" ca="1" si="6"/>
        <v>1.0068214933659623</v>
      </c>
      <c r="BJ4" s="76">
        <f t="shared" ca="1" si="6"/>
        <v>1.0068214933659623</v>
      </c>
      <c r="BK4" s="76">
        <f t="shared" ca="1" si="6"/>
        <v>1.0068214933659623</v>
      </c>
      <c r="BL4" s="76">
        <f t="shared" ref="BL4:BL35" ca="1" si="7">PRODUCT(AZ4:BK4)-1</f>
        <v>8.5000000000000853E-2</v>
      </c>
      <c r="BM4" s="77">
        <f ca="1">PRODUCT(AZ4:BK4)</f>
        <v>1.0850000000000009</v>
      </c>
      <c r="BO4" s="70">
        <v>1</v>
      </c>
      <c r="BP4" s="178">
        <f t="shared" ref="BP4:BP6" si="8">VLOOKUP(BO4,$BT$4:$BX$13,5,TRUE)/100</f>
        <v>8.5000000000000006E-2</v>
      </c>
      <c r="BQ4" s="179">
        <f>(1+BP4)^(1/12)-1</f>
        <v>6.8214933659622723E-3</v>
      </c>
      <c r="BR4" s="179">
        <f>1/(1+BQ4)</f>
        <v>0.99322472413341423</v>
      </c>
      <c r="BT4" s="171">
        <v>1</v>
      </c>
      <c r="BU4" s="172">
        <f t="shared" ref="BU4:BU12" si="9">BT4/12</f>
        <v>8.3333333333333329E-2</v>
      </c>
      <c r="BV4" s="173">
        <f>BV3+BT4</f>
        <v>45840</v>
      </c>
      <c r="BW4" s="174">
        <f>BW5</f>
        <v>5.28</v>
      </c>
      <c r="BX4" s="183">
        <v>8.5</v>
      </c>
      <c r="BY4" s="186" t="s">
        <v>109</v>
      </c>
    </row>
    <row r="5" spans="2:78">
      <c r="B5" t="s">
        <v>59</v>
      </c>
      <c r="C5" s="24">
        <v>0.1</v>
      </c>
      <c r="D5" s="64"/>
      <c r="E5">
        <f>E4+1</f>
        <v>2</v>
      </c>
      <c r="F5" s="64">
        <f>(E5-E4)/12+F4</f>
        <v>63.083333333333336</v>
      </c>
      <c r="G5" s="55">
        <f t="shared" si="0"/>
        <v>0</v>
      </c>
      <c r="H5" s="78">
        <f>H4*(1-G4)</f>
        <v>1</v>
      </c>
      <c r="I5" s="79">
        <f t="shared" ref="I5:I68" si="10">MAX(P4,0)*(1-G5)</f>
        <v>1975746.5031762898</v>
      </c>
      <c r="J5" s="79">
        <f t="shared" ref="J5:J67" si="11">(I5)*$AU5</f>
        <v>13477.541664240218</v>
      </c>
      <c r="K5" s="80">
        <f t="shared" si="1"/>
        <v>-20</v>
      </c>
      <c r="L5" s="80">
        <f t="shared" ref="L5:L68" si="12">IF(OR(I4+O4=0,K4=0),0,-I5*($C$16/12))</f>
        <v>-1646.455419313575</v>
      </c>
      <c r="M5" s="80">
        <f t="shared" ref="M5:M14" si="13">IF(OR(I4+O4=0,K4=0),0,-IF(MOD(E5-1,12)=0,1,0)*I5*($C$17))</f>
        <v>0</v>
      </c>
      <c r="N5" s="80">
        <f t="shared" ref="N5:N68" si="14">IF(OR(I4+O4=0,K4=0),0,-I5*($C$18*(1+$C$20))/12)</f>
        <v>0</v>
      </c>
      <c r="O5" s="81">
        <f t="shared" si="2"/>
        <v>-17172.174999999999</v>
      </c>
      <c r="P5" s="79">
        <f t="shared" si="3"/>
        <v>1970385.4144212164</v>
      </c>
      <c r="Q5" s="35"/>
      <c r="R5">
        <f t="shared" ref="R5:R68" ca="1" si="15">R4+1</f>
        <v>63</v>
      </c>
      <c r="S5" s="78">
        <f ca="1">(R5-R4)/12+S4</f>
        <v>68.083333333333329</v>
      </c>
      <c r="T5" s="55">
        <f t="shared" ref="T5:T68" ca="1" si="16">(1-(1-IF(S5&gt;$AJ$90,0,VLOOKUP(ROUND(S5,0),$AJ$4:$AK$90,2,FALSE)))^(1/12))
*IF(S6-S$4&lt;SUBSTITUTE($C$8, "years", "", 1)/1,0,1)</f>
        <v>0</v>
      </c>
      <c r="U5" s="78">
        <f t="shared" ref="U5:U68" ca="1" si="17">IF(S6-S$4&lt;SUBSTITUTE($C$8, "years", "", 1)/1,U4,AF4)*
(1-T5)</f>
        <v>1</v>
      </c>
      <c r="V5" s="79">
        <f ca="1">MAX(AC4,0)*(1-AE5)</f>
        <v>1528783.5001862468</v>
      </c>
      <c r="W5" s="79">
        <f t="shared" ca="1" si="4"/>
        <v>10428.586504513065</v>
      </c>
      <c r="X5" s="80">
        <f t="shared" ref="X5" ca="1" si="18">IF(V5=0,0,-$C$19)*U5</f>
        <v>-20</v>
      </c>
      <c r="Y5" s="80">
        <f ca="1">IF(OR(V4+AB4=0,X4=0),0,-V5*($D$16/12))</f>
        <v>-636.99312507760283</v>
      </c>
      <c r="Z5" s="80">
        <f t="shared" ref="Z5:Z68" ca="1" si="19">-IF(MOD(R5-1,12)=0,1,0)*V5*($C$17)</f>
        <v>0</v>
      </c>
      <c r="AA5" s="80">
        <f ca="1">IF(OR(V4+AB4=0,X4=0),0,-V5*($C$18*(1+$C$20))/12)</f>
        <v>0</v>
      </c>
      <c r="AB5" s="81">
        <f t="shared" ref="AB5:AB67" ca="1" si="20">-MIN(IF(MOD(R5,IF($C$7="Annual",12,1))=0,1,0)*$C$39*U5/IF($C$7="Monthly",12,1),V5)</f>
        <v>-10155.66802739464</v>
      </c>
      <c r="AC5" s="79">
        <f t="shared" ca="1" si="5"/>
        <v>1528399.4255382877</v>
      </c>
      <c r="AD5" s="35"/>
      <c r="AE5" s="55">
        <f ca="1">(1-(1-IF(S5&gt;$AJ$90,0,VLOOKUP(ROUND(S5,0),$AJ$4:$AK$90,2,FALSE)))^(1/12))</f>
        <v>2.9921707961534372E-3</v>
      </c>
      <c r="AF5" s="78">
        <f ca="1">AF4*(1-AE5)</f>
        <v>0.99402461149376653</v>
      </c>
      <c r="AG5" s="63" t="s">
        <v>37</v>
      </c>
      <c r="AH5" s="35">
        <f>C4</f>
        <v>2060661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 t="shared" ref="AM5:AM36" si="21">$C$6+E5-1</f>
        <v>69</v>
      </c>
      <c r="AN5" s="66">
        <f t="shared" ref="AN5:AN36" si="22">IF(AM5&gt;$AJ$90,0,VLOOKUP($C$6+E5-1,$AJ$4:$AK$90,2,FALSE))</f>
        <v>3.8643000000000004E-2</v>
      </c>
      <c r="AO5" s="67">
        <f>(1-IFERROR(AN5,1))*AO4</f>
        <v>0.93992162297100001</v>
      </c>
      <c r="AP5" s="68">
        <f t="shared" ref="AP5:AP36" ca="1" si="23">AO5/BM4</f>
        <v>0.8662872101115201</v>
      </c>
      <c r="AR5" s="69">
        <f t="shared" ref="AR5:AR68" si="24">ROUNDDOWN((AS5-1)/12,0)+1</f>
        <v>1</v>
      </c>
      <c r="AS5" s="70">
        <f>AS4+1</f>
        <v>2</v>
      </c>
      <c r="AT5" s="71">
        <f>(1-AU5)*AT4</f>
        <v>0.98640354603981728</v>
      </c>
      <c r="AU5" s="72">
        <f t="shared" ref="AU5:AU68" si="25">IF($AU$2="Yes",BQ5,((1+$AH$21)^(1/12))-1)</f>
        <v>6.8214933659622723E-3</v>
      </c>
      <c r="AV5" s="73">
        <f t="shared" ref="AV5:AV68" si="26">(1+AU5)</f>
        <v>1.0068214933659623</v>
      </c>
      <c r="AW5" s="74">
        <f>PRODUCT(AV$4:AV5)</f>
        <v>1.0136895195036664</v>
      </c>
      <c r="AY5" s="75">
        <f>AY4+1</f>
        <v>2</v>
      </c>
      <c r="AZ5" s="76">
        <f t="shared" ref="AZ5:BK14" ca="1" si="27">OFFSET($AV$3,($AY5*12-12)+AZ$3,0)</f>
        <v>1.0068214933659623</v>
      </c>
      <c r="BA5" s="76">
        <f t="shared" ca="1" si="27"/>
        <v>1.0068214933659623</v>
      </c>
      <c r="BB5" s="76">
        <f t="shared" ca="1" si="27"/>
        <v>1.0068214933659623</v>
      </c>
      <c r="BC5" s="76">
        <f t="shared" ca="1" si="27"/>
        <v>1.0068214933659623</v>
      </c>
      <c r="BD5" s="76">
        <f t="shared" ca="1" si="27"/>
        <v>1.0068214933659623</v>
      </c>
      <c r="BE5" s="76">
        <f t="shared" ca="1" si="27"/>
        <v>1.0068214933659623</v>
      </c>
      <c r="BF5" s="76">
        <f t="shared" ca="1" si="27"/>
        <v>1.0068214933659623</v>
      </c>
      <c r="BG5" s="76">
        <f t="shared" ca="1" si="27"/>
        <v>1.0068214933659623</v>
      </c>
      <c r="BH5" s="76">
        <f t="shared" ca="1" si="27"/>
        <v>1.0068214933659623</v>
      </c>
      <c r="BI5" s="76">
        <f t="shared" ca="1" si="27"/>
        <v>1.0068214933659623</v>
      </c>
      <c r="BJ5" s="76">
        <f t="shared" ca="1" si="27"/>
        <v>1.0068214933659623</v>
      </c>
      <c r="BK5" s="76">
        <f t="shared" ca="1" si="27"/>
        <v>1.0068214933659623</v>
      </c>
      <c r="BL5" s="76">
        <f t="shared" ca="1" si="7"/>
        <v>8.5000000000000853E-2</v>
      </c>
      <c r="BM5" s="77">
        <f t="shared" ref="BM5:BM36" ca="1" si="28">PRODUCT(AZ5:BK5)*BM4</f>
        <v>1.1772250000000017</v>
      </c>
      <c r="BO5" s="70">
        <f>BO4+1</f>
        <v>2</v>
      </c>
      <c r="BP5" s="178">
        <f t="shared" si="8"/>
        <v>8.5000000000000006E-2</v>
      </c>
      <c r="BQ5" s="179">
        <f t="shared" ref="BQ5:BQ68" si="29">(1+BP5)^(1/12)-1</f>
        <v>6.8214933659622723E-3</v>
      </c>
      <c r="BR5" s="179">
        <f>BR4/(1+BQ5)</f>
        <v>0.98649535262989674</v>
      </c>
      <c r="BT5" s="161">
        <f t="shared" ref="BT5:BT13" si="30">(BV5-BV$3)/30.4375</f>
        <v>4.1724845995893221</v>
      </c>
      <c r="BU5" s="162">
        <f t="shared" si="9"/>
        <v>0.34770704996577684</v>
      </c>
      <c r="BV5" s="159">
        <v>45966</v>
      </c>
      <c r="BW5" s="160">
        <v>5.28</v>
      </c>
      <c r="BX5" s="183">
        <v>8.5</v>
      </c>
      <c r="BY5" s="186" t="s">
        <v>109</v>
      </c>
    </row>
    <row r="6" spans="2:78">
      <c r="B6" t="s">
        <v>65</v>
      </c>
      <c r="C6" s="23">
        <v>68</v>
      </c>
      <c r="D6" s="64"/>
      <c r="E6">
        <f t="shared" ref="E6:E69" si="31">E5+1</f>
        <v>3</v>
      </c>
      <c r="F6" s="64">
        <f t="shared" ref="F6:F69" si="32">(E6-E5)/12+F5</f>
        <v>63.166666666666671</v>
      </c>
      <c r="G6" s="55">
        <f t="shared" si="0"/>
        <v>0</v>
      </c>
      <c r="H6" s="78">
        <f>H5*(1-G6)</f>
        <v>1</v>
      </c>
      <c r="I6" s="79">
        <f t="shared" si="10"/>
        <v>1970385.4144212164</v>
      </c>
      <c r="J6" s="79">
        <f t="shared" si="11"/>
        <v>13440.97103286315</v>
      </c>
      <c r="K6" s="80">
        <f t="shared" si="1"/>
        <v>-20</v>
      </c>
      <c r="L6" s="80">
        <f t="shared" si="12"/>
        <v>-1641.9878453510137</v>
      </c>
      <c r="M6" s="80">
        <f t="shared" si="13"/>
        <v>0</v>
      </c>
      <c r="N6" s="80">
        <f t="shared" si="14"/>
        <v>0</v>
      </c>
      <c r="O6" s="81">
        <f t="shared" si="2"/>
        <v>-17172.174999999999</v>
      </c>
      <c r="P6" s="79">
        <f t="shared" si="3"/>
        <v>1964992.2226087286</v>
      </c>
      <c r="Q6" s="35"/>
      <c r="R6">
        <f t="shared" ca="1" si="15"/>
        <v>64</v>
      </c>
      <c r="S6" s="78">
        <f t="shared" ref="S6:S69" ca="1" si="33">(R6-R5)/12+S5</f>
        <v>68.166666666666657</v>
      </c>
      <c r="T6" s="55">
        <f t="shared" ca="1" si="16"/>
        <v>0</v>
      </c>
      <c r="U6" s="78">
        <f t="shared" ca="1" si="17"/>
        <v>1</v>
      </c>
      <c r="V6" s="79">
        <f t="shared" ref="V6:V69" ca="1" si="34">MAX(AC5,0)*(1-AE6)</f>
        <v>1523826.1934123344</v>
      </c>
      <c r="W6" s="79">
        <f t="shared" ca="1" si="4"/>
        <v>10394.770269241782</v>
      </c>
      <c r="X6" s="80">
        <f t="shared" ref="X6:X69" ca="1" si="35">IF(V6=0,0,-$C$19)*U6</f>
        <v>-20</v>
      </c>
      <c r="Y6" s="80">
        <f t="shared" ref="Y6:Y69" ca="1" si="36">IF(OR(V5+AB5=0,X5=0),0,-V6*($D$16/12))</f>
        <v>-634.92758058847267</v>
      </c>
      <c r="Z6" s="80">
        <f t="shared" ca="1" si="19"/>
        <v>0</v>
      </c>
      <c r="AA6" s="80">
        <f t="shared" ref="AA6:AA69" ca="1" si="37">IF(OR(V5+AB5=0,X5=0),0,-V6*($C$18*(1+$C$20))/12)</f>
        <v>0</v>
      </c>
      <c r="AB6" s="81">
        <f t="shared" ca="1" si="20"/>
        <v>-10155.66802739464</v>
      </c>
      <c r="AC6" s="79">
        <f t="shared" ca="1" si="5"/>
        <v>1523410.3680735931</v>
      </c>
      <c r="AD6" s="35"/>
      <c r="AE6" s="55">
        <f t="shared" ref="AE6:AE69" ca="1" si="38">(1-(1-IF(S6&gt;$AJ$90,0,VLOOKUP(ROUND(S6,0),$AJ$4:$AK$90,2,FALSE)))^(1/12))</f>
        <v>2.9921707961534372E-3</v>
      </c>
      <c r="AF6" s="78">
        <f t="shared" ref="AF6:AF69" ca="1" si="39">AF5*(1-AE6)</f>
        <v>0.99105032008059712</v>
      </c>
      <c r="AG6" s="1" t="str">
        <f>C7&amp;" "&amp;"benefit under Living Annuity"</f>
        <v>Monthly benefit under Living Annuity</v>
      </c>
      <c r="AH6" s="35">
        <f>$C$4*$C$5/IF($C$7="Monthly",12,1)</f>
        <v>17172.174999999999</v>
      </c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si="21"/>
        <v>70</v>
      </c>
      <c r="AN6" s="66">
        <f t="shared" si="22"/>
        <v>4.224E-2</v>
      </c>
      <c r="AO6" s="67">
        <f t="shared" ref="AO6:AO69" si="40">(1-IFERROR(AN6,1))*AO5</f>
        <v>0.90021933361670492</v>
      </c>
      <c r="AP6" s="68">
        <f t="shared" ca="1" si="23"/>
        <v>0.76469607221788838</v>
      </c>
      <c r="AR6" s="69">
        <f t="shared" si="24"/>
        <v>1</v>
      </c>
      <c r="AS6" s="70">
        <f t="shared" ref="AS6:AS69" si="41">AS5+1</f>
        <v>3</v>
      </c>
      <c r="AT6" s="71">
        <f t="shared" ref="AT6:AT69" si="42">(1-AU6)*AT5</f>
        <v>0.97967480079434499</v>
      </c>
      <c r="AU6" s="72">
        <f t="shared" si="25"/>
        <v>6.8214933659622723E-3</v>
      </c>
      <c r="AV6" s="73">
        <f t="shared" si="26"/>
        <v>1.0068214933659623</v>
      </c>
      <c r="AW6" s="74">
        <f>PRODUCT(AV$4:AV6)</f>
        <v>1.0206043958361062</v>
      </c>
      <c r="AY6" s="75">
        <f t="shared" ref="AY6:AY69" si="43">AY5+1</f>
        <v>3</v>
      </c>
      <c r="AZ6" s="76">
        <f t="shared" ca="1" si="27"/>
        <v>1.0068214933659623</v>
      </c>
      <c r="BA6" s="76">
        <f t="shared" ca="1" si="27"/>
        <v>1.0068214933659623</v>
      </c>
      <c r="BB6" s="76">
        <f t="shared" ca="1" si="27"/>
        <v>1.0068214933659623</v>
      </c>
      <c r="BC6" s="76">
        <f t="shared" ca="1" si="27"/>
        <v>1.0068214933659623</v>
      </c>
      <c r="BD6" s="76">
        <f t="shared" ca="1" si="27"/>
        <v>1.0068214933659623</v>
      </c>
      <c r="BE6" s="76">
        <f t="shared" ca="1" si="27"/>
        <v>1.0068214933659623</v>
      </c>
      <c r="BF6" s="76">
        <f t="shared" ca="1" si="27"/>
        <v>1.0068214933659623</v>
      </c>
      <c r="BG6" s="76">
        <f t="shared" ca="1" si="27"/>
        <v>1.0068214933659623</v>
      </c>
      <c r="BH6" s="76">
        <f t="shared" ca="1" si="27"/>
        <v>1.0068214933659623</v>
      </c>
      <c r="BI6" s="76">
        <f t="shared" ca="1" si="27"/>
        <v>1.0068214933659623</v>
      </c>
      <c r="BJ6" s="76">
        <f t="shared" ca="1" si="27"/>
        <v>1.0068214933659623</v>
      </c>
      <c r="BK6" s="76">
        <f t="shared" ca="1" si="27"/>
        <v>1.0068214933659623</v>
      </c>
      <c r="BL6" s="76">
        <f t="shared" ca="1" si="7"/>
        <v>8.5000000000000853E-2</v>
      </c>
      <c r="BM6" s="77">
        <f t="shared" ca="1" si="28"/>
        <v>1.2772891250000029</v>
      </c>
      <c r="BO6" s="70">
        <f t="shared" ref="BO6:BO69" si="44">BO5+1</f>
        <v>3</v>
      </c>
      <c r="BP6" s="178">
        <f t="shared" si="8"/>
        <v>8.5000000000000006E-2</v>
      </c>
      <c r="BQ6" s="179">
        <f t="shared" si="29"/>
        <v>6.8214933659622723E-3</v>
      </c>
      <c r="BR6" s="179">
        <f>BR5/(1+BQ6)</f>
        <v>0.97981157447472433</v>
      </c>
      <c r="BT6" s="165">
        <f t="shared" si="30"/>
        <v>7.1622176591375766</v>
      </c>
      <c r="BU6" s="166">
        <f t="shared" si="9"/>
        <v>0.59685147159479801</v>
      </c>
      <c r="BV6" s="163">
        <v>46057</v>
      </c>
      <c r="BW6" s="164">
        <v>6.53</v>
      </c>
      <c r="BX6" s="183">
        <v>8.5</v>
      </c>
      <c r="BY6" s="186" t="s">
        <v>109</v>
      </c>
    </row>
    <row r="7" spans="2:78">
      <c r="B7" t="s">
        <v>31</v>
      </c>
      <c r="C7" s="145" t="s">
        <v>58</v>
      </c>
      <c r="E7">
        <f t="shared" si="31"/>
        <v>4</v>
      </c>
      <c r="F7" s="64">
        <f t="shared" si="32"/>
        <v>63.250000000000007</v>
      </c>
      <c r="G7" s="55">
        <f t="shared" si="0"/>
        <v>0</v>
      </c>
      <c r="H7" s="78">
        <f t="shared" ref="H7:H70" si="45">H6*(1-G7)</f>
        <v>1</v>
      </c>
      <c r="I7" s="79">
        <f t="shared" si="10"/>
        <v>1964992.2226087286</v>
      </c>
      <c r="J7" s="79">
        <f t="shared" si="11"/>
        <v>13404.181410692903</v>
      </c>
      <c r="K7" s="80">
        <f t="shared" si="1"/>
        <v>-20</v>
      </c>
      <c r="L7" s="80">
        <f t="shared" si="12"/>
        <v>-1637.4935188406073</v>
      </c>
      <c r="M7" s="80">
        <f t="shared" si="13"/>
        <v>0</v>
      </c>
      <c r="N7" s="80">
        <f t="shared" si="14"/>
        <v>0</v>
      </c>
      <c r="O7" s="81">
        <f t="shared" si="2"/>
        <v>-17172.174999999999</v>
      </c>
      <c r="P7" s="79">
        <f t="shared" si="3"/>
        <v>1959566.7355005809</v>
      </c>
      <c r="Q7" s="35"/>
      <c r="R7">
        <f t="shared" ca="1" si="15"/>
        <v>65</v>
      </c>
      <c r="S7" s="78">
        <f t="shared" ca="1" si="33"/>
        <v>68.249999999999986</v>
      </c>
      <c r="T7" s="55">
        <f t="shared" ca="1" si="16"/>
        <v>0</v>
      </c>
      <c r="U7" s="78">
        <f t="shared" ca="1" si="17"/>
        <v>1</v>
      </c>
      <c r="V7" s="79">
        <f t="shared" ca="1" si="34"/>
        <v>1518852.0640596859</v>
      </c>
      <c r="W7" s="79">
        <f t="shared" ca="1" si="4"/>
        <v>10360.839278861251</v>
      </c>
      <c r="X7" s="80">
        <f t="shared" ca="1" si="35"/>
        <v>-20</v>
      </c>
      <c r="Y7" s="80">
        <f t="shared" ca="1" si="36"/>
        <v>-632.85502669153584</v>
      </c>
      <c r="Z7" s="80">
        <f t="shared" ca="1" si="19"/>
        <v>0</v>
      </c>
      <c r="AA7" s="80">
        <f t="shared" ca="1" si="37"/>
        <v>0</v>
      </c>
      <c r="AB7" s="81">
        <f t="shared" ca="1" si="20"/>
        <v>-10155.66802739464</v>
      </c>
      <c r="AC7" s="79">
        <f t="shared" ca="1" si="5"/>
        <v>1518404.380284461</v>
      </c>
      <c r="AD7" s="35"/>
      <c r="AE7" s="55">
        <f t="shared" ca="1" si="38"/>
        <v>2.9921707961534372E-3</v>
      </c>
      <c r="AF7" s="78">
        <f t="shared" ca="1" si="39"/>
        <v>0.98808492825533345</v>
      </c>
      <c r="AG7" s="63" t="s">
        <v>39</v>
      </c>
      <c r="AH7" s="35">
        <f>COUNTIFS(O4:O1803,-AH6)</f>
        <v>61</v>
      </c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21"/>
        <v>71</v>
      </c>
      <c r="AN7" s="66">
        <f t="shared" si="22"/>
        <v>4.6112E-2</v>
      </c>
      <c r="AO7" s="67">
        <f t="shared" si="40"/>
        <v>0.85870841970497136</v>
      </c>
      <c r="AP7" s="68">
        <f t="shared" ca="1" si="23"/>
        <v>0.67228977597767414</v>
      </c>
      <c r="AR7" s="69">
        <f t="shared" si="24"/>
        <v>1</v>
      </c>
      <c r="AS7" s="70">
        <f t="shared" si="41"/>
        <v>4</v>
      </c>
      <c r="AT7" s="71">
        <f t="shared" si="42"/>
        <v>0.97299195563992591</v>
      </c>
      <c r="AU7" s="72">
        <f t="shared" si="25"/>
        <v>6.8214933659622723E-3</v>
      </c>
      <c r="AV7" s="73">
        <f t="shared" si="26"/>
        <v>1.0068214933659623</v>
      </c>
      <c r="AW7" s="74">
        <f>PRODUCT(AV$4:AV7)</f>
        <v>1.0275664419515742</v>
      </c>
      <c r="AY7" s="75">
        <f t="shared" si="43"/>
        <v>4</v>
      </c>
      <c r="AZ7" s="76">
        <f t="shared" ca="1" si="27"/>
        <v>1.0068214933659623</v>
      </c>
      <c r="BA7" s="76">
        <f t="shared" ca="1" si="27"/>
        <v>1.0068214933659623</v>
      </c>
      <c r="BB7" s="76">
        <f t="shared" ca="1" si="27"/>
        <v>1.0068214933659623</v>
      </c>
      <c r="BC7" s="76">
        <f t="shared" ca="1" si="27"/>
        <v>1.0068214933659623</v>
      </c>
      <c r="BD7" s="76">
        <f t="shared" ca="1" si="27"/>
        <v>1.0068214933659623</v>
      </c>
      <c r="BE7" s="76">
        <f t="shared" ca="1" si="27"/>
        <v>1.0068214933659623</v>
      </c>
      <c r="BF7" s="76">
        <f t="shared" ca="1" si="27"/>
        <v>1.0068214933659623</v>
      </c>
      <c r="BG7" s="76">
        <f t="shared" ca="1" si="27"/>
        <v>1.0068214933659623</v>
      </c>
      <c r="BH7" s="76">
        <f t="shared" ca="1" si="27"/>
        <v>1.0068214933659623</v>
      </c>
      <c r="BI7" s="76">
        <f t="shared" ca="1" si="27"/>
        <v>1.0068214933659623</v>
      </c>
      <c r="BJ7" s="76">
        <f t="shared" ca="1" si="27"/>
        <v>1.0068214933659623</v>
      </c>
      <c r="BK7" s="76">
        <f t="shared" ca="1" si="27"/>
        <v>1.0068214933659623</v>
      </c>
      <c r="BL7" s="76">
        <f t="shared" ca="1" si="7"/>
        <v>8.5000000000000853E-2</v>
      </c>
      <c r="BM7" s="77">
        <f t="shared" ca="1" si="28"/>
        <v>1.3858587006250043</v>
      </c>
      <c r="BO7" s="70">
        <f t="shared" si="44"/>
        <v>4</v>
      </c>
      <c r="BP7" s="178">
        <f>VLOOKUP(BO7,$BT$4:$BX$13,5,TRUE)/100</f>
        <v>8.5000000000000006E-2</v>
      </c>
      <c r="BQ7" s="179">
        <f t="shared" si="29"/>
        <v>6.8214933659622723E-3</v>
      </c>
      <c r="BR7" s="179">
        <f t="shared" ref="BR7:BR70" si="46">BR6/(1+BQ7)</f>
        <v>0.97317308076038433</v>
      </c>
      <c r="BT7" s="165">
        <f t="shared" si="30"/>
        <v>13.141683778234086</v>
      </c>
      <c r="BU7" s="166">
        <f t="shared" si="9"/>
        <v>1.0951403148528405</v>
      </c>
      <c r="BV7" s="163">
        <v>46239</v>
      </c>
      <c r="BW7" s="164">
        <v>6.62</v>
      </c>
      <c r="BX7" s="183">
        <v>8.5</v>
      </c>
      <c r="BY7" s="186" t="s">
        <v>109</v>
      </c>
    </row>
    <row r="8" spans="2:78">
      <c r="B8" s="82" t="s">
        <v>94</v>
      </c>
      <c r="C8" s="182" t="s">
        <v>97</v>
      </c>
      <c r="E8">
        <f t="shared" si="31"/>
        <v>5</v>
      </c>
      <c r="F8" s="64">
        <f t="shared" si="32"/>
        <v>63.333333333333343</v>
      </c>
      <c r="G8" s="55">
        <f t="shared" si="0"/>
        <v>0</v>
      </c>
      <c r="H8" s="78">
        <f t="shared" si="45"/>
        <v>1</v>
      </c>
      <c r="I8" s="79">
        <f t="shared" si="10"/>
        <v>1959566.7355005809</v>
      </c>
      <c r="J8" s="79">
        <f t="shared" si="11"/>
        <v>13367.17148637756</v>
      </c>
      <c r="K8" s="80">
        <f t="shared" si="1"/>
        <v>-20</v>
      </c>
      <c r="L8" s="80">
        <f t="shared" si="12"/>
        <v>-1632.9722795838175</v>
      </c>
      <c r="M8" s="80">
        <f t="shared" si="13"/>
        <v>0</v>
      </c>
      <c r="N8" s="80">
        <f t="shared" si="14"/>
        <v>0</v>
      </c>
      <c r="O8" s="81">
        <f t="shared" si="2"/>
        <v>-17172.174999999999</v>
      </c>
      <c r="P8" s="79">
        <f t="shared" si="3"/>
        <v>1954108.7597073745</v>
      </c>
      <c r="Q8" s="35"/>
      <c r="R8">
        <f t="shared" ca="1" si="15"/>
        <v>66</v>
      </c>
      <c r="S8" s="78">
        <f t="shared" ca="1" si="33"/>
        <v>68.333333333333314</v>
      </c>
      <c r="T8" s="55">
        <f t="shared" ca="1" si="16"/>
        <v>0</v>
      </c>
      <c r="U8" s="78">
        <f t="shared" ca="1" si="17"/>
        <v>1</v>
      </c>
      <c r="V8" s="79">
        <f t="shared" ca="1" si="34"/>
        <v>1513861.0550410224</v>
      </c>
      <c r="W8" s="79">
        <f t="shared" ca="1" si="4"/>
        <v>10326.793143950981</v>
      </c>
      <c r="X8" s="80">
        <f t="shared" ca="1" si="35"/>
        <v>-20</v>
      </c>
      <c r="Y8" s="80">
        <f t="shared" ca="1" si="36"/>
        <v>-630.77543960042601</v>
      </c>
      <c r="Z8" s="80">
        <f t="shared" ca="1" si="19"/>
        <v>0</v>
      </c>
      <c r="AA8" s="80">
        <f t="shared" ca="1" si="37"/>
        <v>0</v>
      </c>
      <c r="AB8" s="81">
        <f t="shared" ca="1" si="20"/>
        <v>-10155.66802739464</v>
      </c>
      <c r="AC8" s="79">
        <f t="shared" ca="1" si="5"/>
        <v>1513381.4047179781</v>
      </c>
      <c r="AD8" s="35"/>
      <c r="AE8" s="55">
        <f t="shared" ca="1" si="38"/>
        <v>2.9921707961534372E-3</v>
      </c>
      <c r="AF8" s="78">
        <f t="shared" ca="1" si="39"/>
        <v>0.98512840938888846</v>
      </c>
      <c r="AG8" s="63" t="s">
        <v>40</v>
      </c>
      <c r="AH8" s="35">
        <f>AH3-AH6*AH7</f>
        <v>3901561.0977770556</v>
      </c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21"/>
        <v>72</v>
      </c>
      <c r="AN8" s="66">
        <f t="shared" si="22"/>
        <v>5.0292000000000003E-2</v>
      </c>
      <c r="AO8" s="67">
        <f t="shared" si="40"/>
        <v>0.81552225586116889</v>
      </c>
      <c r="AP8" s="68">
        <f t="shared" ca="1" si="23"/>
        <v>0.58845988807760774</v>
      </c>
      <c r="AR8" s="69">
        <f t="shared" si="24"/>
        <v>1</v>
      </c>
      <c r="AS8" s="70">
        <f t="shared" si="41"/>
        <v>5</v>
      </c>
      <c r="AT8" s="71">
        <f t="shared" si="42"/>
        <v>0.96635469746939351</v>
      </c>
      <c r="AU8" s="72">
        <f t="shared" si="25"/>
        <v>6.8214933659622723E-3</v>
      </c>
      <c r="AV8" s="73">
        <f t="shared" si="26"/>
        <v>1.0068214933659623</v>
      </c>
      <c r="AW8" s="74">
        <f>PRODUCT(AV$4:AV8)</f>
        <v>1.0345759796184324</v>
      </c>
      <c r="AY8" s="75">
        <f t="shared" si="43"/>
        <v>5</v>
      </c>
      <c r="AZ8" s="76">
        <f t="shared" ca="1" si="27"/>
        <v>1.0068214933659623</v>
      </c>
      <c r="BA8" s="76">
        <f t="shared" ca="1" si="27"/>
        <v>1.0068214933659623</v>
      </c>
      <c r="BB8" s="76">
        <f t="shared" ca="1" si="27"/>
        <v>1.0068214933659623</v>
      </c>
      <c r="BC8" s="76">
        <f t="shared" ca="1" si="27"/>
        <v>1.0068214933659623</v>
      </c>
      <c r="BD8" s="76">
        <f t="shared" ca="1" si="27"/>
        <v>1.0068214933659623</v>
      </c>
      <c r="BE8" s="76">
        <f t="shared" ca="1" si="27"/>
        <v>1.0068214933659623</v>
      </c>
      <c r="BF8" s="76">
        <f t="shared" ca="1" si="27"/>
        <v>1.0068214933659623</v>
      </c>
      <c r="BG8" s="76">
        <f t="shared" ca="1" si="27"/>
        <v>1.0068214933659623</v>
      </c>
      <c r="BH8" s="76">
        <f t="shared" ca="1" si="27"/>
        <v>1.0068214933659623</v>
      </c>
      <c r="BI8" s="76">
        <f t="shared" ca="1" si="27"/>
        <v>1.0068214933659623</v>
      </c>
      <c r="BJ8" s="76">
        <f t="shared" ca="1" si="27"/>
        <v>1.0068214933659623</v>
      </c>
      <c r="BK8" s="76">
        <f t="shared" ca="1" si="27"/>
        <v>1.0068214933659623</v>
      </c>
      <c r="BL8" s="76">
        <f t="shared" ca="1" si="7"/>
        <v>8.5000000000000853E-2</v>
      </c>
      <c r="BM8" s="77">
        <f t="shared" ca="1" si="28"/>
        <v>1.5036566901781308</v>
      </c>
      <c r="BO8" s="70">
        <f t="shared" si="44"/>
        <v>5</v>
      </c>
      <c r="BP8" s="178">
        <f t="shared" ref="BP8:BP71" si="47">VLOOKUP(BO8,$BT$4:$BX$13,5,TRUE)/100</f>
        <v>8.5000000000000006E-2</v>
      </c>
      <c r="BQ8" s="179">
        <f t="shared" si="29"/>
        <v>6.8214933659622723E-3</v>
      </c>
      <c r="BR8" s="179">
        <f t="shared" si="46"/>
        <v>0.96657956467229755</v>
      </c>
      <c r="BT8" s="165">
        <f t="shared" si="30"/>
        <v>22.11088295687885</v>
      </c>
      <c r="BU8" s="166">
        <f t="shared" si="9"/>
        <v>1.8425735797399041</v>
      </c>
      <c r="BV8" s="163">
        <v>46512</v>
      </c>
      <c r="BW8" s="164">
        <v>6.73</v>
      </c>
      <c r="BX8" s="183">
        <v>8.5</v>
      </c>
      <c r="BY8" s="186" t="s">
        <v>109</v>
      </c>
    </row>
    <row r="9" spans="2:78">
      <c r="B9" s="83" t="s">
        <v>96</v>
      </c>
      <c r="C9" s="84">
        <f>StartofRA-StartofLA</f>
        <v>5</v>
      </c>
      <c r="D9" s="147" t="s">
        <v>95</v>
      </c>
      <c r="E9">
        <f t="shared" si="31"/>
        <v>6</v>
      </c>
      <c r="F9" s="64">
        <f t="shared" si="32"/>
        <v>63.416666666666679</v>
      </c>
      <c r="G9" s="55">
        <f t="shared" si="0"/>
        <v>0</v>
      </c>
      <c r="H9" s="78">
        <f t="shared" si="45"/>
        <v>1</v>
      </c>
      <c r="I9" s="79">
        <f t="shared" si="10"/>
        <v>1954108.7597073745</v>
      </c>
      <c r="J9" s="79">
        <f t="shared" si="11"/>
        <v>13329.939940712618</v>
      </c>
      <c r="K9" s="80">
        <f t="shared" si="1"/>
        <v>-20</v>
      </c>
      <c r="L9" s="80">
        <f t="shared" si="12"/>
        <v>-1628.4239664228121</v>
      </c>
      <c r="M9" s="80">
        <f t="shared" si="13"/>
        <v>0</v>
      </c>
      <c r="N9" s="80">
        <f t="shared" si="14"/>
        <v>0</v>
      </c>
      <c r="O9" s="81">
        <f t="shared" si="2"/>
        <v>-17172.174999999999</v>
      </c>
      <c r="P9" s="79">
        <f t="shared" si="3"/>
        <v>1948618.1006816642</v>
      </c>
      <c r="Q9" s="35"/>
      <c r="R9">
        <f t="shared" ca="1" si="15"/>
        <v>67</v>
      </c>
      <c r="S9" s="78">
        <f t="shared" ca="1" si="33"/>
        <v>68.416666666666643</v>
      </c>
      <c r="T9" s="55">
        <f t="shared" ca="1" si="16"/>
        <v>0</v>
      </c>
      <c r="U9" s="78">
        <f t="shared" ca="1" si="17"/>
        <v>1</v>
      </c>
      <c r="V9" s="79">
        <f t="shared" ca="1" si="34"/>
        <v>1508853.1090753393</v>
      </c>
      <c r="W9" s="79">
        <f t="shared" ca="1" si="4"/>
        <v>10292.631473768975</v>
      </c>
      <c r="X9" s="80">
        <f t="shared" ca="1" si="35"/>
        <v>-20</v>
      </c>
      <c r="Y9" s="80">
        <f t="shared" ca="1" si="36"/>
        <v>-628.68879544805804</v>
      </c>
      <c r="Z9" s="80">
        <f t="shared" ca="1" si="19"/>
        <v>0</v>
      </c>
      <c r="AA9" s="80">
        <f t="shared" ca="1" si="37"/>
        <v>0</v>
      </c>
      <c r="AB9" s="81">
        <f t="shared" ca="1" si="20"/>
        <v>-10155.66802739464</v>
      </c>
      <c r="AC9" s="79">
        <f t="shared" ca="1" si="5"/>
        <v>1508341.3837262655</v>
      </c>
      <c r="AD9" s="35"/>
      <c r="AE9" s="55">
        <f t="shared" ca="1" si="38"/>
        <v>2.9921707961534372E-3</v>
      </c>
      <c r="AF9" s="78">
        <f t="shared" ca="1" si="39"/>
        <v>0.98218073693185393</v>
      </c>
      <c r="AG9" s="85" t="s">
        <v>41</v>
      </c>
      <c r="AH9" s="86" t="str">
        <f>TEXT(AH7/IF(C7="Annual",1,12),"##0.00")&amp;" "&amp;"Years"</f>
        <v>0.05 Years</v>
      </c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21"/>
        <v>73</v>
      </c>
      <c r="AN9" s="66">
        <f t="shared" si="22"/>
        <v>5.4780000000000002E-2</v>
      </c>
      <c r="AO9" s="67">
        <f t="shared" si="40"/>
        <v>0.77084794668509404</v>
      </c>
      <c r="AP9" s="68">
        <f t="shared" ca="1" si="23"/>
        <v>0.51264889899420829</v>
      </c>
      <c r="AR9" s="69">
        <f t="shared" si="24"/>
        <v>1</v>
      </c>
      <c r="AS9" s="70">
        <f t="shared" si="41"/>
        <v>6</v>
      </c>
      <c r="AT9" s="71">
        <f t="shared" si="42"/>
        <v>0.95976271531143953</v>
      </c>
      <c r="AU9" s="72">
        <f t="shared" si="25"/>
        <v>6.8214933659622723E-3</v>
      </c>
      <c r="AV9" s="73">
        <f t="shared" si="26"/>
        <v>1.0068214933659623</v>
      </c>
      <c r="AW9" s="74">
        <f>PRODUCT(AV$4:AV9)</f>
        <v>1.0416333327999834</v>
      </c>
      <c r="AY9" s="75">
        <f t="shared" si="43"/>
        <v>6</v>
      </c>
      <c r="AZ9" s="76">
        <f t="shared" ca="1" si="27"/>
        <v>1.0068214933659623</v>
      </c>
      <c r="BA9" s="76">
        <f t="shared" ca="1" si="27"/>
        <v>1.0068214933659623</v>
      </c>
      <c r="BB9" s="76">
        <f t="shared" ca="1" si="27"/>
        <v>1.0068214933659623</v>
      </c>
      <c r="BC9" s="76">
        <f t="shared" ca="1" si="27"/>
        <v>1.0068214933659623</v>
      </c>
      <c r="BD9" s="76">
        <f t="shared" ca="1" si="27"/>
        <v>1.0068214933659623</v>
      </c>
      <c r="BE9" s="76">
        <f t="shared" ca="1" si="27"/>
        <v>1.0068214933659623</v>
      </c>
      <c r="BF9" s="76">
        <f t="shared" ca="1" si="27"/>
        <v>1.0068214933659623</v>
      </c>
      <c r="BG9" s="76">
        <f t="shared" ca="1" si="27"/>
        <v>1.0068214933659623</v>
      </c>
      <c r="BH9" s="76">
        <f t="shared" ca="1" si="27"/>
        <v>1.0068214933659623</v>
      </c>
      <c r="BI9" s="76">
        <f t="shared" ca="1" si="27"/>
        <v>1.0068214933659623</v>
      </c>
      <c r="BJ9" s="76">
        <f t="shared" ca="1" si="27"/>
        <v>1.0068214933659623</v>
      </c>
      <c r="BK9" s="76">
        <f t="shared" ca="1" si="27"/>
        <v>1.0068214933659623</v>
      </c>
      <c r="BL9" s="76">
        <f t="shared" ca="1" si="7"/>
        <v>8.5000000000000853E-2</v>
      </c>
      <c r="BM9" s="77">
        <f t="shared" ca="1" si="28"/>
        <v>1.6314675088432731</v>
      </c>
      <c r="BO9" s="70">
        <f t="shared" si="44"/>
        <v>6</v>
      </c>
      <c r="BP9" s="178">
        <f t="shared" si="47"/>
        <v>8.5000000000000006E-2</v>
      </c>
      <c r="BQ9" s="179">
        <f t="shared" si="29"/>
        <v>6.8214933659622723E-3</v>
      </c>
      <c r="BR9" s="179">
        <f t="shared" si="46"/>
        <v>0.9600307214746383</v>
      </c>
      <c r="BT9" s="165">
        <f t="shared" si="30"/>
        <v>50.168377823408626</v>
      </c>
      <c r="BU9" s="166">
        <f t="shared" si="9"/>
        <v>4.1806981519507191</v>
      </c>
      <c r="BV9" s="163">
        <v>47366</v>
      </c>
      <c r="BW9" s="164">
        <v>8.36</v>
      </c>
      <c r="BX9" s="183">
        <v>8.5</v>
      </c>
      <c r="BY9" s="186" t="s">
        <v>109</v>
      </c>
    </row>
    <row r="10" spans="2:78">
      <c r="B10" s="83" t="str">
        <f>"Living (Guaranteed) Annuity per "&amp;IF($C$7="Annual", "Annum", "Month")&amp; " between "&amp;ROUND(C3,0)&amp;" and "&amp;ROUND(C6,0)</f>
        <v>Living (Guaranteed) Annuity per Month between 63 and 68</v>
      </c>
      <c r="C10" s="84">
        <f>H4*$C$5*$C$4/IF($C$7="Monthly",12,1)</f>
        <v>17172.174999999999</v>
      </c>
      <c r="D10" s="87">
        <f>C10*IF($C$7="Monthly",12,1)</f>
        <v>206066.09999999998</v>
      </c>
      <c r="E10">
        <f t="shared" si="31"/>
        <v>7</v>
      </c>
      <c r="F10" s="64">
        <f t="shared" si="32"/>
        <v>63.500000000000014</v>
      </c>
      <c r="G10" s="55">
        <f t="shared" si="0"/>
        <v>0</v>
      </c>
      <c r="H10" s="78">
        <f t="shared" si="45"/>
        <v>1</v>
      </c>
      <c r="I10" s="79">
        <f t="shared" si="10"/>
        <v>1948618.1006816642</v>
      </c>
      <c r="J10" s="79">
        <f t="shared" si="11"/>
        <v>13292.485446593975</v>
      </c>
      <c r="K10" s="80">
        <f t="shared" si="1"/>
        <v>-20</v>
      </c>
      <c r="L10" s="80">
        <f t="shared" si="12"/>
        <v>-1623.8484172347203</v>
      </c>
      <c r="M10" s="80">
        <f t="shared" si="13"/>
        <v>0</v>
      </c>
      <c r="N10" s="80">
        <f t="shared" si="14"/>
        <v>0</v>
      </c>
      <c r="O10" s="81">
        <f t="shared" si="2"/>
        <v>-17172.174999999999</v>
      </c>
      <c r="P10" s="79">
        <f t="shared" si="3"/>
        <v>1943094.5627110235</v>
      </c>
      <c r="Q10" s="35"/>
      <c r="R10">
        <f t="shared" ca="1" si="15"/>
        <v>68</v>
      </c>
      <c r="S10" s="78">
        <f t="shared" ca="1" si="33"/>
        <v>68.499999999999972</v>
      </c>
      <c r="T10" s="55">
        <f t="shared" ca="1" si="16"/>
        <v>0</v>
      </c>
      <c r="U10" s="78">
        <f t="shared" ca="1" si="17"/>
        <v>1</v>
      </c>
      <c r="V10" s="79">
        <f t="shared" ca="1" si="34"/>
        <v>1503395.9334164322</v>
      </c>
      <c r="W10" s="79">
        <f t="shared" ca="1" si="4"/>
        <v>10255.40538621485</v>
      </c>
      <c r="X10" s="80">
        <f t="shared" ca="1" si="35"/>
        <v>-20</v>
      </c>
      <c r="Y10" s="80">
        <f t="shared" ca="1" si="36"/>
        <v>-626.4149722568468</v>
      </c>
      <c r="Z10" s="80">
        <f t="shared" ca="1" si="19"/>
        <v>0</v>
      </c>
      <c r="AA10" s="80">
        <f t="shared" ca="1" si="37"/>
        <v>0</v>
      </c>
      <c r="AB10" s="81">
        <f t="shared" ca="1" si="20"/>
        <v>-10155.66802739464</v>
      </c>
      <c r="AC10" s="79">
        <f t="shared" ca="1" si="5"/>
        <v>1502849.2558029955</v>
      </c>
      <c r="AD10" s="35"/>
      <c r="AE10" s="55">
        <f t="shared" ca="1" si="38"/>
        <v>3.2787340871175408E-3</v>
      </c>
      <c r="AF10" s="78">
        <f t="shared" ca="1" si="39"/>
        <v>0.97896042746996526</v>
      </c>
      <c r="AG10" s="88" t="s">
        <v>60</v>
      </c>
      <c r="AH10" s="89" t="str">
        <f>TEXT(SUM(AO:AO),"##0.00")&amp;" "&amp;"Years"</f>
        <v>0.12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21"/>
        <v>74</v>
      </c>
      <c r="AN10" s="66">
        <f t="shared" si="22"/>
        <v>5.9609000000000009E-2</v>
      </c>
      <c r="AO10" s="67">
        <f t="shared" si="40"/>
        <v>0.72489847143114228</v>
      </c>
      <c r="AP10" s="68">
        <f t="shared" ca="1" si="23"/>
        <v>0.44432295923876697</v>
      </c>
      <c r="AR10" s="69">
        <f t="shared" si="24"/>
        <v>1</v>
      </c>
      <c r="AS10" s="70">
        <f t="shared" si="41"/>
        <v>7</v>
      </c>
      <c r="AT10" s="71">
        <f t="shared" si="42"/>
        <v>0.95321570031604463</v>
      </c>
      <c r="AU10" s="72">
        <f t="shared" si="25"/>
        <v>6.8214933659622723E-3</v>
      </c>
      <c r="AV10" s="73">
        <f t="shared" si="26"/>
        <v>1.0068214933659623</v>
      </c>
      <c r="AW10" s="74">
        <f>PRODUCT(AV$4:AV10)</f>
        <v>1.0487388276694436</v>
      </c>
      <c r="AY10" s="75">
        <f t="shared" si="43"/>
        <v>7</v>
      </c>
      <c r="AZ10" s="76">
        <f t="shared" ca="1" si="27"/>
        <v>1.0068214933659623</v>
      </c>
      <c r="BA10" s="76">
        <f t="shared" ca="1" si="27"/>
        <v>1.0068214933659623</v>
      </c>
      <c r="BB10" s="76">
        <f t="shared" ca="1" si="27"/>
        <v>1.0069683003697136</v>
      </c>
      <c r="BC10" s="76">
        <f t="shared" ca="1" si="27"/>
        <v>1.0069683003697136</v>
      </c>
      <c r="BD10" s="76">
        <f t="shared" ca="1" si="27"/>
        <v>1.0069683003697136</v>
      </c>
      <c r="BE10" s="76">
        <f t="shared" ca="1" si="27"/>
        <v>1.0069683003697136</v>
      </c>
      <c r="BF10" s="76">
        <f t="shared" ca="1" si="27"/>
        <v>1.0069683003697136</v>
      </c>
      <c r="BG10" s="76">
        <f t="shared" ca="1" si="27"/>
        <v>1.0069683003697136</v>
      </c>
      <c r="BH10" s="76">
        <f t="shared" ca="1" si="27"/>
        <v>1.0069683003697136</v>
      </c>
      <c r="BI10" s="76">
        <f t="shared" ca="1" si="27"/>
        <v>1.0069683003697136</v>
      </c>
      <c r="BJ10" s="76">
        <f t="shared" ca="1" si="27"/>
        <v>1.0069683003697136</v>
      </c>
      <c r="BK10" s="76">
        <f t="shared" ca="1" si="27"/>
        <v>1.0069683003697136</v>
      </c>
      <c r="BL10" s="76">
        <f t="shared" ca="1" si="7"/>
        <v>8.6583102435744852E-2</v>
      </c>
      <c r="BM10" s="77">
        <f t="shared" ca="1" si="28"/>
        <v>1.7727250272820396</v>
      </c>
      <c r="BO10" s="70">
        <f t="shared" si="44"/>
        <v>7</v>
      </c>
      <c r="BP10" s="178">
        <f t="shared" si="47"/>
        <v>8.5000000000000006E-2</v>
      </c>
      <c r="BQ10" s="179">
        <f t="shared" si="29"/>
        <v>6.8214933659622723E-3</v>
      </c>
      <c r="BR10" s="179">
        <f t="shared" si="46"/>
        <v>0.95352624849625023</v>
      </c>
      <c r="BT10" s="165">
        <f t="shared" si="30"/>
        <v>74.316221765913753</v>
      </c>
      <c r="BU10" s="166">
        <f t="shared" si="9"/>
        <v>6.193018480492813</v>
      </c>
      <c r="BV10" s="163">
        <v>48101</v>
      </c>
      <c r="BW10" s="164">
        <v>8.69</v>
      </c>
      <c r="BX10" s="184">
        <f>BW10</f>
        <v>8.69</v>
      </c>
      <c r="BY10" t="s">
        <v>110</v>
      </c>
    </row>
    <row r="11" spans="2:78">
      <c r="B11" s="90" t="str">
        <f>"Funds remaining at end of drawdown period aged "&amp;ROUND(C6,0)</f>
        <v>Funds remaining at end of drawdown period aged 68</v>
      </c>
      <c r="C11" s="91">
        <f ca="1">OFFSET($I$4,MATCH(C6,$F$4:$F$784,1),0)</f>
        <v>1514213.1209711141</v>
      </c>
      <c r="E11">
        <f t="shared" si="31"/>
        <v>8</v>
      </c>
      <c r="F11" s="64">
        <f t="shared" si="32"/>
        <v>63.58333333333335</v>
      </c>
      <c r="G11" s="55">
        <f t="shared" si="0"/>
        <v>0</v>
      </c>
      <c r="H11" s="78">
        <f t="shared" si="45"/>
        <v>1</v>
      </c>
      <c r="I11" s="79">
        <f t="shared" si="10"/>
        <v>1943094.5627110235</v>
      </c>
      <c r="J11" s="79">
        <f t="shared" si="11"/>
        <v>13254.806668970608</v>
      </c>
      <c r="K11" s="80">
        <f t="shared" si="1"/>
        <v>-20</v>
      </c>
      <c r="L11" s="80">
        <f t="shared" si="12"/>
        <v>-1619.2454689258529</v>
      </c>
      <c r="M11" s="80">
        <f t="shared" si="13"/>
        <v>0</v>
      </c>
      <c r="N11" s="80">
        <f t="shared" si="14"/>
        <v>0</v>
      </c>
      <c r="O11" s="81">
        <f t="shared" si="2"/>
        <v>-17172.174999999999</v>
      </c>
      <c r="P11" s="79">
        <f t="shared" si="3"/>
        <v>1937537.948911068</v>
      </c>
      <c r="Q11" s="35"/>
      <c r="R11">
        <f t="shared" ca="1" si="15"/>
        <v>69</v>
      </c>
      <c r="S11" s="78">
        <f t="shared" ca="1" si="33"/>
        <v>68.5833333333333</v>
      </c>
      <c r="T11" s="55">
        <f t="shared" ca="1" si="16"/>
        <v>0</v>
      </c>
      <c r="U11" s="78">
        <f t="shared" ca="1" si="17"/>
        <v>1</v>
      </c>
      <c r="V11" s="79">
        <f t="shared" ca="1" si="34"/>
        <v>1497921.8127201949</v>
      </c>
      <c r="W11" s="79">
        <f t="shared" ca="1" si="4"/>
        <v>10218.063708200991</v>
      </c>
      <c r="X11" s="80">
        <f t="shared" ca="1" si="35"/>
        <v>-20</v>
      </c>
      <c r="Y11" s="80">
        <f t="shared" ca="1" si="36"/>
        <v>-624.13408863341454</v>
      </c>
      <c r="Z11" s="80">
        <f t="shared" ca="1" si="19"/>
        <v>0</v>
      </c>
      <c r="AA11" s="80">
        <f t="shared" ca="1" si="37"/>
        <v>0</v>
      </c>
      <c r="AB11" s="81">
        <f t="shared" ca="1" si="20"/>
        <v>-10155.66802739464</v>
      </c>
      <c r="AC11" s="79">
        <f t="shared" ca="1" si="5"/>
        <v>1497340.0743123679</v>
      </c>
      <c r="AD11" s="35"/>
      <c r="AE11" s="55">
        <f t="shared" ca="1" si="38"/>
        <v>3.2787340871175408E-3</v>
      </c>
      <c r="AF11" s="78">
        <f t="shared" ca="1" si="39"/>
        <v>0.97575067654648029</v>
      </c>
      <c r="AG11" s="92" t="s">
        <v>38</v>
      </c>
      <c r="AH11" s="93">
        <f>-SUM(L4:L1803)+$C$14*C4</f>
        <v>441936.58941555629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21"/>
        <v>75</v>
      </c>
      <c r="AN11" s="66">
        <f t="shared" si="22"/>
        <v>6.4834000000000003E-2</v>
      </c>
      <c r="AO11" s="67">
        <f t="shared" si="40"/>
        <v>0.67790040393437556</v>
      </c>
      <c r="AP11" s="68">
        <f t="shared" ca="1" si="23"/>
        <v>0.38240584044426762</v>
      </c>
      <c r="AR11" s="69">
        <f t="shared" si="24"/>
        <v>1</v>
      </c>
      <c r="AS11" s="70">
        <f t="shared" si="41"/>
        <v>8</v>
      </c>
      <c r="AT11" s="71">
        <f t="shared" si="42"/>
        <v>0.94671334574000765</v>
      </c>
      <c r="AU11" s="72">
        <f t="shared" si="25"/>
        <v>6.8214933659622723E-3</v>
      </c>
      <c r="AV11" s="73">
        <f t="shared" si="26"/>
        <v>1.0068214933659623</v>
      </c>
      <c r="AW11" s="74">
        <f>PRODUCT(AV$4:AV11)</f>
        <v>1.0558927926250177</v>
      </c>
      <c r="AY11" s="75">
        <f t="shared" si="43"/>
        <v>8</v>
      </c>
      <c r="AZ11" s="76">
        <f t="shared" ca="1" si="27"/>
        <v>1.0069683003697136</v>
      </c>
      <c r="BA11" s="76">
        <f t="shared" ca="1" si="27"/>
        <v>1.0069683003697136</v>
      </c>
      <c r="BB11" s="76">
        <f t="shared" ca="1" si="27"/>
        <v>1.0069683003697136</v>
      </c>
      <c r="BC11" s="76">
        <f t="shared" ca="1" si="27"/>
        <v>1.0069683003697136</v>
      </c>
      <c r="BD11" s="76">
        <f t="shared" ca="1" si="27"/>
        <v>1.0069683003697136</v>
      </c>
      <c r="BE11" s="76">
        <f t="shared" ca="1" si="27"/>
        <v>1.0069683003697136</v>
      </c>
      <c r="BF11" s="76">
        <f t="shared" ca="1" si="27"/>
        <v>1.0069683003697136</v>
      </c>
      <c r="BG11" s="76">
        <f t="shared" ca="1" si="27"/>
        <v>1.0069683003697136</v>
      </c>
      <c r="BH11" s="76">
        <f t="shared" ca="1" si="27"/>
        <v>1.0069683003697136</v>
      </c>
      <c r="BI11" s="76">
        <f t="shared" ca="1" si="27"/>
        <v>1.0069683003697136</v>
      </c>
      <c r="BJ11" s="76">
        <f t="shared" ca="1" si="27"/>
        <v>1.0069683003697136</v>
      </c>
      <c r="BK11" s="76">
        <f t="shared" ca="1" si="27"/>
        <v>1.0069683003697136</v>
      </c>
      <c r="BL11" s="76">
        <f t="shared" ca="1" si="7"/>
        <v>8.6899999999999311E-2</v>
      </c>
      <c r="BM11" s="77">
        <f t="shared" ca="1" si="28"/>
        <v>1.9267748321528477</v>
      </c>
      <c r="BO11" s="70">
        <f t="shared" si="44"/>
        <v>8</v>
      </c>
      <c r="BP11" s="178">
        <f t="shared" si="47"/>
        <v>8.5000000000000006E-2</v>
      </c>
      <c r="BQ11" s="179">
        <f t="shared" si="29"/>
        <v>6.8214933659622723E-3</v>
      </c>
      <c r="BR11" s="179">
        <f t="shared" si="46"/>
        <v>0.94706584511665748</v>
      </c>
      <c r="BT11" s="165">
        <f t="shared" si="30"/>
        <v>119.16221765913758</v>
      </c>
      <c r="BU11" s="166">
        <f t="shared" si="9"/>
        <v>9.9301848049281318</v>
      </c>
      <c r="BV11" s="163">
        <v>49466</v>
      </c>
      <c r="BW11" s="164">
        <v>8.83</v>
      </c>
      <c r="BX11" s="184">
        <f t="shared" ref="BX11:BX13" si="48">BW11</f>
        <v>8.83</v>
      </c>
      <c r="BY11" t="s">
        <v>110</v>
      </c>
    </row>
    <row r="12" spans="2:78">
      <c r="B12" s="94" t="str">
        <f>"Retirement Annuity per "&amp;IF($C$7="Annual", "Annum", "Month")&amp; " starting at "&amp;ROUND(C6,0)</f>
        <v>Retirement Annuity per Month starting at 68</v>
      </c>
      <c r="C12" s="95">
        <f>SolveLifeAnnuity/IF($C$7="Monthly",12,1)</f>
        <v>10155.66802739464</v>
      </c>
      <c r="D12" s="96">
        <f>C12*IF($C$7="Monthly",12,1)</f>
        <v>121868.01632873568</v>
      </c>
      <c r="E12">
        <f t="shared" si="31"/>
        <v>9</v>
      </c>
      <c r="F12" s="64">
        <f t="shared" si="32"/>
        <v>63.666666666666686</v>
      </c>
      <c r="G12" s="55">
        <f t="shared" si="0"/>
        <v>0</v>
      </c>
      <c r="H12" s="78">
        <f t="shared" si="45"/>
        <v>1</v>
      </c>
      <c r="I12" s="79">
        <f t="shared" si="10"/>
        <v>1937537.948911068</v>
      </c>
      <c r="J12" s="79">
        <f t="shared" si="11"/>
        <v>13216.902264796998</v>
      </c>
      <c r="K12" s="80">
        <f t="shared" si="1"/>
        <v>-20</v>
      </c>
      <c r="L12" s="80">
        <f t="shared" si="12"/>
        <v>-1614.6149574258902</v>
      </c>
      <c r="M12" s="80">
        <f t="shared" si="13"/>
        <v>0</v>
      </c>
      <c r="N12" s="80">
        <f t="shared" si="14"/>
        <v>0</v>
      </c>
      <c r="O12" s="81">
        <f t="shared" si="2"/>
        <v>-17172.174999999999</v>
      </c>
      <c r="P12" s="79">
        <f t="shared" si="3"/>
        <v>1931948.0612184389</v>
      </c>
      <c r="Q12" s="35"/>
      <c r="R12">
        <f t="shared" ca="1" si="15"/>
        <v>70</v>
      </c>
      <c r="S12" s="78">
        <f t="shared" ca="1" si="33"/>
        <v>68.666666666666629</v>
      </c>
      <c r="T12" s="55">
        <f t="shared" ca="1" si="16"/>
        <v>0</v>
      </c>
      <c r="U12" s="78">
        <f t="shared" ca="1" si="17"/>
        <v>1</v>
      </c>
      <c r="V12" s="79">
        <f t="shared" ca="1" si="34"/>
        <v>1492430.6943707129</v>
      </c>
      <c r="W12" s="79">
        <f t="shared" ca="1" si="4"/>
        <v>10180.606080808286</v>
      </c>
      <c r="X12" s="80">
        <f t="shared" ca="1" si="35"/>
        <v>-20</v>
      </c>
      <c r="Y12" s="80">
        <f t="shared" ca="1" si="36"/>
        <v>-621.84612265446378</v>
      </c>
      <c r="Z12" s="80">
        <f t="shared" ca="1" si="19"/>
        <v>0</v>
      </c>
      <c r="AA12" s="80">
        <f t="shared" ca="1" si="37"/>
        <v>0</v>
      </c>
      <c r="AB12" s="81">
        <f t="shared" ca="1" si="20"/>
        <v>-10155.66802739464</v>
      </c>
      <c r="AC12" s="79">
        <f t="shared" ca="1" si="5"/>
        <v>1491813.786301472</v>
      </c>
      <c r="AD12" s="35"/>
      <c r="AE12" s="55">
        <f t="shared" ca="1" si="38"/>
        <v>3.2787340871175408E-3</v>
      </c>
      <c r="AF12" s="78">
        <f t="shared" ca="1" si="39"/>
        <v>0.97255144954275929</v>
      </c>
      <c r="AG12" s="97" t="s">
        <v>43</v>
      </c>
      <c r="AH12" s="98">
        <f>-SUMPRODUCT(L4:L1803,AT4:AT1803)+$C$14*C4</f>
        <v>201521.23191176521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21"/>
        <v>76</v>
      </c>
      <c r="AN12" s="66">
        <f t="shared" si="22"/>
        <v>7.0521E-2</v>
      </c>
      <c r="AO12" s="67">
        <f t="shared" si="40"/>
        <v>0.63009418954851948</v>
      </c>
      <c r="AP12" s="68">
        <f t="shared" ca="1" si="23"/>
        <v>0.32702014736433677</v>
      </c>
      <c r="AR12" s="69">
        <f t="shared" si="24"/>
        <v>1</v>
      </c>
      <c r="AS12" s="70">
        <f t="shared" si="41"/>
        <v>9</v>
      </c>
      <c r="AT12" s="71">
        <f t="shared" si="42"/>
        <v>0.94025534693257429</v>
      </c>
      <c r="AU12" s="72">
        <f t="shared" si="25"/>
        <v>6.8214933659622723E-3</v>
      </c>
      <c r="AV12" s="73">
        <f t="shared" si="26"/>
        <v>1.0068214933659623</v>
      </c>
      <c r="AW12" s="74">
        <f>PRODUCT(AV$4:AV12)</f>
        <v>1.0630955583050765</v>
      </c>
      <c r="AY12" s="75">
        <f t="shared" si="43"/>
        <v>9</v>
      </c>
      <c r="AZ12" s="76">
        <f t="shared" ca="1" si="27"/>
        <v>1.0069683003697136</v>
      </c>
      <c r="BA12" s="76">
        <f t="shared" ca="1" si="27"/>
        <v>1.0069683003697136</v>
      </c>
      <c r="BB12" s="76">
        <f t="shared" ca="1" si="27"/>
        <v>1.0069683003697136</v>
      </c>
      <c r="BC12" s="76">
        <f t="shared" ca="1" si="27"/>
        <v>1.0069683003697136</v>
      </c>
      <c r="BD12" s="76">
        <f t="shared" ca="1" si="27"/>
        <v>1.0069683003697136</v>
      </c>
      <c r="BE12" s="76">
        <f t="shared" ca="1" si="27"/>
        <v>1.0069683003697136</v>
      </c>
      <c r="BF12" s="76">
        <f t="shared" ca="1" si="27"/>
        <v>1.0069683003697136</v>
      </c>
      <c r="BG12" s="76">
        <f t="shared" ca="1" si="27"/>
        <v>1.0069683003697136</v>
      </c>
      <c r="BH12" s="76">
        <f t="shared" ca="1" si="27"/>
        <v>1.0069683003697136</v>
      </c>
      <c r="BI12" s="76">
        <f t="shared" ca="1" si="27"/>
        <v>1.0069683003697136</v>
      </c>
      <c r="BJ12" s="76">
        <f t="shared" ca="1" si="27"/>
        <v>1.0069683003697136</v>
      </c>
      <c r="BK12" s="76">
        <f t="shared" ca="1" si="27"/>
        <v>1.0069683003697136</v>
      </c>
      <c r="BL12" s="76">
        <f t="shared" ca="1" si="7"/>
        <v>8.6899999999999311E-2</v>
      </c>
      <c r="BM12" s="77">
        <f t="shared" ca="1" si="28"/>
        <v>2.0942115650669288</v>
      </c>
      <c r="BO12" s="70">
        <f t="shared" si="44"/>
        <v>9</v>
      </c>
      <c r="BP12" s="178">
        <f t="shared" si="47"/>
        <v>8.5000000000000006E-2</v>
      </c>
      <c r="BQ12" s="179">
        <f t="shared" si="29"/>
        <v>6.8214933659622723E-3</v>
      </c>
      <c r="BR12" s="179">
        <f t="shared" si="46"/>
        <v>0.94064921275217095</v>
      </c>
      <c r="BT12" s="165">
        <f t="shared" si="30"/>
        <v>179.41683778234085</v>
      </c>
      <c r="BU12" s="166">
        <f t="shared" si="9"/>
        <v>14.951403148528405</v>
      </c>
      <c r="BV12" s="163">
        <v>51300</v>
      </c>
      <c r="BW12" s="164">
        <v>10.199999999999999</v>
      </c>
      <c r="BX12" s="184">
        <f t="shared" si="48"/>
        <v>10.199999999999999</v>
      </c>
      <c r="BY12" t="s">
        <v>110</v>
      </c>
    </row>
    <row r="13" spans="2:78">
      <c r="B13" s="196"/>
      <c r="C13" s="196"/>
      <c r="D13" s="99">
        <f>C12/C4*IF(C7="Annual",1,12)</f>
        <v>5.9140254670096482E-2</v>
      </c>
      <c r="E13">
        <f t="shared" si="31"/>
        <v>10</v>
      </c>
      <c r="F13" s="64">
        <f t="shared" si="32"/>
        <v>63.750000000000021</v>
      </c>
      <c r="G13" s="55">
        <f t="shared" si="0"/>
        <v>0</v>
      </c>
      <c r="H13" s="78">
        <f t="shared" si="45"/>
        <v>1</v>
      </c>
      <c r="I13" s="79">
        <f t="shared" si="10"/>
        <v>1931948.0612184389</v>
      </c>
      <c r="J13" s="79">
        <f t="shared" si="11"/>
        <v>13178.770882985255</v>
      </c>
      <c r="K13" s="80">
        <f t="shared" si="1"/>
        <v>-20</v>
      </c>
      <c r="L13" s="80">
        <f t="shared" si="12"/>
        <v>-1609.9567176820326</v>
      </c>
      <c r="M13" s="80">
        <f t="shared" si="13"/>
        <v>0</v>
      </c>
      <c r="N13" s="80">
        <f t="shared" si="14"/>
        <v>0</v>
      </c>
      <c r="O13" s="81">
        <f t="shared" si="2"/>
        <v>-17172.174999999999</v>
      </c>
      <c r="P13" s="79">
        <f t="shared" si="3"/>
        <v>1926324.7003837421</v>
      </c>
      <c r="Q13" s="35"/>
      <c r="R13">
        <f t="shared" ca="1" si="15"/>
        <v>71</v>
      </c>
      <c r="S13" s="78">
        <f t="shared" ca="1" si="33"/>
        <v>68.749999999999957</v>
      </c>
      <c r="T13" s="55">
        <f t="shared" ca="1" si="16"/>
        <v>0</v>
      </c>
      <c r="U13" s="78">
        <f t="shared" ca="1" si="17"/>
        <v>1</v>
      </c>
      <c r="V13" s="79">
        <f t="shared" ca="1" si="34"/>
        <v>1486922.5255886936</v>
      </c>
      <c r="W13" s="79">
        <f t="shared" ca="1" si="4"/>
        <v>10143.03214400314</v>
      </c>
      <c r="X13" s="80">
        <f t="shared" ca="1" si="35"/>
        <v>-20</v>
      </c>
      <c r="Y13" s="80">
        <f t="shared" ca="1" si="36"/>
        <v>-619.5510523286224</v>
      </c>
      <c r="Z13" s="80">
        <f t="shared" ca="1" si="19"/>
        <v>0</v>
      </c>
      <c r="AA13" s="80">
        <f t="shared" ca="1" si="37"/>
        <v>0</v>
      </c>
      <c r="AB13" s="81">
        <f t="shared" ca="1" si="20"/>
        <v>-10155.66802739464</v>
      </c>
      <c r="AC13" s="79">
        <f t="shared" ca="1" si="5"/>
        <v>1486270.3386529733</v>
      </c>
      <c r="AD13" s="35"/>
      <c r="AE13" s="55">
        <f t="shared" ca="1" si="38"/>
        <v>3.2787340871175408E-3</v>
      </c>
      <c r="AF13" s="78">
        <f t="shared" ca="1" si="39"/>
        <v>0.96936271195366785</v>
      </c>
      <c r="AG13" s="100" t="s">
        <v>57</v>
      </c>
      <c r="AH13" s="101">
        <f>AH12/C4</f>
        <v>9.7794461054858228E-2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21"/>
        <v>77</v>
      </c>
      <c r="AN13" s="66">
        <f t="shared" si="22"/>
        <v>7.6714000000000004E-2</v>
      </c>
      <c r="AO13" s="67">
        <f t="shared" si="40"/>
        <v>0.58175714389149435</v>
      </c>
      <c r="AP13" s="68">
        <f t="shared" ca="1" si="23"/>
        <v>0.27779291910886855</v>
      </c>
      <c r="AR13" s="69">
        <f t="shared" si="24"/>
        <v>1</v>
      </c>
      <c r="AS13" s="70">
        <f t="shared" si="41"/>
        <v>10</v>
      </c>
      <c r="AT13" s="71">
        <f t="shared" si="42"/>
        <v>0.93384140132116322</v>
      </c>
      <c r="AU13" s="72">
        <f t="shared" si="25"/>
        <v>6.8214933659622723E-3</v>
      </c>
      <c r="AV13" s="73">
        <f t="shared" si="26"/>
        <v>1.0068214933659623</v>
      </c>
      <c r="AW13" s="74">
        <f>PRODUCT(AV$4:AV13)</f>
        <v>1.0703474576034386</v>
      </c>
      <c r="AY13" s="75">
        <f t="shared" si="43"/>
        <v>10</v>
      </c>
      <c r="AZ13" s="76">
        <f t="shared" ca="1" si="27"/>
        <v>1.0069683003697136</v>
      </c>
      <c r="BA13" s="76">
        <f t="shared" ca="1" si="27"/>
        <v>1.0069683003697136</v>
      </c>
      <c r="BB13" s="76">
        <f t="shared" ca="1" si="27"/>
        <v>1.0069683003697136</v>
      </c>
      <c r="BC13" s="76">
        <f t="shared" ca="1" si="27"/>
        <v>1.0069683003697136</v>
      </c>
      <c r="BD13" s="76">
        <f t="shared" ca="1" si="27"/>
        <v>1.0069683003697136</v>
      </c>
      <c r="BE13" s="76">
        <f t="shared" ca="1" si="27"/>
        <v>1.0069683003697136</v>
      </c>
      <c r="BF13" s="76">
        <f t="shared" ca="1" si="27"/>
        <v>1.0069683003697136</v>
      </c>
      <c r="BG13" s="76">
        <f t="shared" ca="1" si="27"/>
        <v>1.0069683003697136</v>
      </c>
      <c r="BH13" s="76">
        <f t="shared" ca="1" si="27"/>
        <v>1.0069683003697136</v>
      </c>
      <c r="BI13" s="76">
        <f t="shared" ca="1" si="27"/>
        <v>1.0069683003697136</v>
      </c>
      <c r="BJ13" s="76">
        <f t="shared" ca="1" si="27"/>
        <v>1.0069683003697136</v>
      </c>
      <c r="BK13" s="76">
        <f t="shared" ca="1" si="27"/>
        <v>1.0070763234963247</v>
      </c>
      <c r="BL13" s="76">
        <f t="shared" ca="1" si="7"/>
        <v>8.7016597847489052E-2</v>
      </c>
      <c r="BM13" s="77">
        <f t="shared" ca="1" si="28"/>
        <v>2.2764427306319184</v>
      </c>
      <c r="BO13" s="70">
        <f t="shared" si="44"/>
        <v>10</v>
      </c>
      <c r="BP13" s="178">
        <f t="shared" si="47"/>
        <v>8.5000000000000006E-2</v>
      </c>
      <c r="BQ13" s="179">
        <f t="shared" si="29"/>
        <v>6.8214933659622723E-3</v>
      </c>
      <c r="BR13" s="179">
        <f t="shared" si="46"/>
        <v>0.9342760548420882</v>
      </c>
      <c r="BT13" s="169">
        <f t="shared" si="30"/>
        <v>218.05338809034907</v>
      </c>
      <c r="BU13" s="170">
        <f>BT13/12</f>
        <v>18.171115674195757</v>
      </c>
      <c r="BV13" s="167">
        <v>52476</v>
      </c>
      <c r="BW13" s="168">
        <v>10.91</v>
      </c>
      <c r="BX13" s="185">
        <f t="shared" si="48"/>
        <v>10.91</v>
      </c>
      <c r="BY13" s="82" t="s">
        <v>110</v>
      </c>
      <c r="BZ13" s="82"/>
    </row>
    <row r="14" spans="2:78">
      <c r="B14" s="39" t="s">
        <v>32</v>
      </c>
      <c r="C14" s="143">
        <v>0.02</v>
      </c>
      <c r="E14">
        <f t="shared" si="31"/>
        <v>11</v>
      </c>
      <c r="F14" s="64">
        <f t="shared" si="32"/>
        <v>63.833333333333357</v>
      </c>
      <c r="G14" s="55">
        <f t="shared" si="0"/>
        <v>0</v>
      </c>
      <c r="H14" s="78">
        <f t="shared" si="45"/>
        <v>1</v>
      </c>
      <c r="I14" s="79">
        <f t="shared" si="10"/>
        <v>1926324.7003837421</v>
      </c>
      <c r="J14" s="79">
        <f t="shared" si="11"/>
        <v>13140.411164356959</v>
      </c>
      <c r="K14" s="80">
        <f t="shared" si="1"/>
        <v>-20</v>
      </c>
      <c r="L14" s="80">
        <f t="shared" si="12"/>
        <v>-1605.2705836531186</v>
      </c>
      <c r="M14" s="80">
        <f t="shared" si="13"/>
        <v>0</v>
      </c>
      <c r="N14" s="80">
        <f t="shared" si="14"/>
        <v>0</v>
      </c>
      <c r="O14" s="81">
        <f t="shared" si="2"/>
        <v>-17172.174999999999</v>
      </c>
      <c r="P14" s="79">
        <f t="shared" si="3"/>
        <v>1920667.6659644458</v>
      </c>
      <c r="Q14" s="35"/>
      <c r="R14">
        <f t="shared" ca="1" si="15"/>
        <v>72</v>
      </c>
      <c r="S14" s="78">
        <f t="shared" ca="1" si="33"/>
        <v>68.833333333333286</v>
      </c>
      <c r="T14" s="55">
        <f t="shared" ca="1" si="16"/>
        <v>0</v>
      </c>
      <c r="U14" s="78">
        <f t="shared" ca="1" si="17"/>
        <v>1</v>
      </c>
      <c r="V14" s="79">
        <f t="shared" ca="1" si="34"/>
        <v>1481397.25343096</v>
      </c>
      <c r="W14" s="79">
        <f t="shared" ca="1" si="4"/>
        <v>10105.341536634025</v>
      </c>
      <c r="X14" s="80">
        <f t="shared" ca="1" si="35"/>
        <v>-20</v>
      </c>
      <c r="Y14" s="80">
        <f t="shared" ca="1" si="36"/>
        <v>-617.2488555962334</v>
      </c>
      <c r="Z14" s="80">
        <f t="shared" ca="1" si="19"/>
        <v>0</v>
      </c>
      <c r="AA14" s="80">
        <f t="shared" ca="1" si="37"/>
        <v>0</v>
      </c>
      <c r="AB14" s="81">
        <f t="shared" ca="1" si="20"/>
        <v>-10155.66802739464</v>
      </c>
      <c r="AC14" s="79">
        <f t="shared" ca="1" si="5"/>
        <v>1480709.6780846033</v>
      </c>
      <c r="AD14" s="35"/>
      <c r="AE14" s="55">
        <f t="shared" ca="1" si="38"/>
        <v>3.2787340871175408E-3</v>
      </c>
      <c r="AF14" s="78">
        <f t="shared" ca="1" si="39"/>
        <v>0.96618442938720461</v>
      </c>
      <c r="AG14" s="42" t="s">
        <v>46</v>
      </c>
      <c r="AH14" s="43">
        <f>-SUM(M4:M1803)</f>
        <v>308441.40412826929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21"/>
        <v>78</v>
      </c>
      <c r="AN14" s="66">
        <f t="shared" si="22"/>
        <v>8.3468000000000014E-2</v>
      </c>
      <c r="AO14" s="67">
        <f t="shared" si="40"/>
        <v>0.53319903860515916</v>
      </c>
      <c r="AP14" s="68">
        <f t="shared" ca="1" si="23"/>
        <v>0.23422466615584409</v>
      </c>
      <c r="AR14" s="69">
        <f t="shared" si="24"/>
        <v>1</v>
      </c>
      <c r="AS14" s="70">
        <f t="shared" si="41"/>
        <v>11</v>
      </c>
      <c r="AT14" s="71">
        <f t="shared" si="42"/>
        <v>0.92747120839718999</v>
      </c>
      <c r="AU14" s="72">
        <f t="shared" si="25"/>
        <v>6.8214933659622723E-3</v>
      </c>
      <c r="AV14" s="73">
        <f t="shared" si="26"/>
        <v>1.0068214933659623</v>
      </c>
      <c r="AW14" s="74">
        <f>PRODUCT(AV$4:AV14)</f>
        <v>1.0776488256847552</v>
      </c>
      <c r="AY14" s="75">
        <f t="shared" si="43"/>
        <v>11</v>
      </c>
      <c r="AZ14" s="76">
        <f t="shared" ca="1" si="27"/>
        <v>1.0070763234963247</v>
      </c>
      <c r="BA14" s="76">
        <f t="shared" ca="1" si="27"/>
        <v>1.0070763234963247</v>
      </c>
      <c r="BB14" s="76">
        <f t="shared" ca="1" si="27"/>
        <v>1.0070763234963247</v>
      </c>
      <c r="BC14" s="76">
        <f t="shared" ca="1" si="27"/>
        <v>1.0070763234963247</v>
      </c>
      <c r="BD14" s="76">
        <f t="shared" ca="1" si="27"/>
        <v>1.0070763234963247</v>
      </c>
      <c r="BE14" s="76">
        <f t="shared" ca="1" si="27"/>
        <v>1.0070763234963247</v>
      </c>
      <c r="BF14" s="76">
        <f t="shared" ca="1" si="27"/>
        <v>1.0070763234963247</v>
      </c>
      <c r="BG14" s="76">
        <f t="shared" ca="1" si="27"/>
        <v>1.0070763234963247</v>
      </c>
      <c r="BH14" s="76">
        <f t="shared" ca="1" si="27"/>
        <v>1.0070763234963247</v>
      </c>
      <c r="BI14" s="76">
        <f t="shared" ca="1" si="27"/>
        <v>1.0070763234963247</v>
      </c>
      <c r="BJ14" s="76">
        <f t="shared" ca="1" si="27"/>
        <v>1.0070763234963247</v>
      </c>
      <c r="BK14" s="76">
        <f t="shared" ca="1" si="27"/>
        <v>1.0070763234963247</v>
      </c>
      <c r="BL14" s="76">
        <f t="shared" ca="1" si="7"/>
        <v>8.8299999999998713E-2</v>
      </c>
      <c r="BM14" s="77">
        <f t="shared" ca="1" si="28"/>
        <v>2.4774526237467138</v>
      </c>
      <c r="BO14" s="70">
        <f t="shared" si="44"/>
        <v>11</v>
      </c>
      <c r="BP14" s="178">
        <f t="shared" si="47"/>
        <v>8.5000000000000006E-2</v>
      </c>
      <c r="BQ14" s="179">
        <f t="shared" si="29"/>
        <v>6.8214933659622723E-3</v>
      </c>
      <c r="BR14" s="179">
        <f t="shared" si="46"/>
        <v>0.92794607683498764</v>
      </c>
    </row>
    <row r="15" spans="2:78">
      <c r="B15" t="s">
        <v>30</v>
      </c>
      <c r="C15" s="24">
        <v>0.01</v>
      </c>
      <c r="E15">
        <f t="shared" si="31"/>
        <v>12</v>
      </c>
      <c r="F15" s="64">
        <f t="shared" si="32"/>
        <v>63.916666666666693</v>
      </c>
      <c r="G15" s="55">
        <f t="shared" si="0"/>
        <v>0</v>
      </c>
      <c r="H15" s="78">
        <f t="shared" si="45"/>
        <v>1</v>
      </c>
      <c r="I15" s="79">
        <f t="shared" si="10"/>
        <v>1920667.6659644458</v>
      </c>
      <c r="J15" s="79">
        <f t="shared" si="11"/>
        <v>13101.821741594709</v>
      </c>
      <c r="K15" s="80">
        <f t="shared" si="1"/>
        <v>-20</v>
      </c>
      <c r="L15" s="80">
        <f t="shared" si="12"/>
        <v>-1600.556388303705</v>
      </c>
      <c r="M15" s="80">
        <f>IF(OR(I14+O14=0,K14=0),0,-IF(MOD(E15-1,12)=0,1,0)*I15*($C$17))</f>
        <v>0</v>
      </c>
      <c r="N15" s="80">
        <f t="shared" si="14"/>
        <v>0</v>
      </c>
      <c r="O15" s="81">
        <f t="shared" si="2"/>
        <v>-17172.174999999999</v>
      </c>
      <c r="P15" s="79">
        <f t="shared" si="3"/>
        <v>1914976.7563177368</v>
      </c>
      <c r="Q15" s="35"/>
      <c r="R15">
        <f t="shared" ca="1" si="15"/>
        <v>73</v>
      </c>
      <c r="S15" s="78">
        <f t="shared" ca="1" si="33"/>
        <v>68.916666666666615</v>
      </c>
      <c r="T15" s="55">
        <f t="shared" ca="1" si="16"/>
        <v>0</v>
      </c>
      <c r="U15" s="78">
        <f t="shared" ca="1" si="17"/>
        <v>1</v>
      </c>
      <c r="V15" s="79">
        <f t="shared" ca="1" si="34"/>
        <v>1475854.8247899425</v>
      </c>
      <c r="W15" s="79">
        <f t="shared" ca="1" si="4"/>
        <v>10067.533896428004</v>
      </c>
      <c r="X15" s="80">
        <f t="shared" ca="1" si="35"/>
        <v>-20</v>
      </c>
      <c r="Y15" s="80">
        <f t="shared" ca="1" si="36"/>
        <v>-614.93951032914276</v>
      </c>
      <c r="Z15" s="80">
        <f t="shared" ca="1" si="19"/>
        <v>-11068.911185924568</v>
      </c>
      <c r="AA15" s="80">
        <f t="shared" ca="1" si="37"/>
        <v>0</v>
      </c>
      <c r="AB15" s="81">
        <f t="shared" ca="1" si="20"/>
        <v>-10155.66802739464</v>
      </c>
      <c r="AC15" s="79">
        <f t="shared" ca="1" si="5"/>
        <v>1464062.839962722</v>
      </c>
      <c r="AD15" s="35"/>
      <c r="AE15" s="55">
        <f t="shared" ca="1" si="38"/>
        <v>3.2787340871175408E-3</v>
      </c>
      <c r="AF15" s="78">
        <f t="shared" ca="1" si="39"/>
        <v>0.96301656756413057</v>
      </c>
      <c r="AG15" s="102" t="s">
        <v>47</v>
      </c>
      <c r="AH15" s="103">
        <f>-SUMPRODUCT(M4:M1803,AT4:AT1803)</f>
        <v>127599.95597709126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21"/>
        <v>79</v>
      </c>
      <c r="AN15" s="66">
        <f t="shared" si="22"/>
        <v>9.0848999999999999E-2</v>
      </c>
      <c r="AO15" s="67">
        <f t="shared" si="40"/>
        <v>0.48475843914691907</v>
      </c>
      <c r="AP15" s="68">
        <f t="shared" ca="1" si="23"/>
        <v>0.19566809653611325</v>
      </c>
      <c r="AR15" s="69">
        <f t="shared" si="24"/>
        <v>1</v>
      </c>
      <c r="AS15" s="70">
        <f t="shared" si="41"/>
        <v>12</v>
      </c>
      <c r="AT15" s="71">
        <f t="shared" si="42"/>
        <v>0.9211444697019876</v>
      </c>
      <c r="AU15" s="72">
        <f t="shared" si="25"/>
        <v>6.8214933659622723E-3</v>
      </c>
      <c r="AV15" s="73">
        <f t="shared" si="26"/>
        <v>1.0068214933659623</v>
      </c>
      <c r="AW15" s="74">
        <f>PRODUCT(AV$4:AV15)</f>
        <v>1.0850000000000009</v>
      </c>
      <c r="AY15" s="75">
        <f t="shared" si="43"/>
        <v>12</v>
      </c>
      <c r="AZ15" s="76">
        <f t="shared" ref="AZ15:BK24" ca="1" si="49">OFFSET($AV$3,($AY15*12-12)+AZ$3,0)</f>
        <v>1.0070763234963247</v>
      </c>
      <c r="BA15" s="76">
        <f t="shared" ca="1" si="49"/>
        <v>1.0070763234963247</v>
      </c>
      <c r="BB15" s="76">
        <f t="shared" ca="1" si="49"/>
        <v>1.0070763234963247</v>
      </c>
      <c r="BC15" s="76">
        <f t="shared" ca="1" si="49"/>
        <v>1.0070763234963247</v>
      </c>
      <c r="BD15" s="76">
        <f t="shared" ca="1" si="49"/>
        <v>1.0070763234963247</v>
      </c>
      <c r="BE15" s="76">
        <f t="shared" ca="1" si="49"/>
        <v>1.0070763234963247</v>
      </c>
      <c r="BF15" s="76">
        <f t="shared" ca="1" si="49"/>
        <v>1.0070763234963247</v>
      </c>
      <c r="BG15" s="76">
        <f t="shared" ca="1" si="49"/>
        <v>1.0070763234963247</v>
      </c>
      <c r="BH15" s="76">
        <f t="shared" ca="1" si="49"/>
        <v>1.0070763234963247</v>
      </c>
      <c r="BI15" s="76">
        <f t="shared" ca="1" si="49"/>
        <v>1.0070763234963247</v>
      </c>
      <c r="BJ15" s="76">
        <f t="shared" ca="1" si="49"/>
        <v>1.0070763234963247</v>
      </c>
      <c r="BK15" s="76">
        <f t="shared" ca="1" si="49"/>
        <v>1.0070763234963247</v>
      </c>
      <c r="BL15" s="76">
        <f t="shared" ca="1" si="7"/>
        <v>8.8299999999998713E-2</v>
      </c>
      <c r="BM15" s="77">
        <f t="shared" ca="1" si="28"/>
        <v>2.6962116904235454</v>
      </c>
      <c r="BO15" s="70">
        <f t="shared" si="44"/>
        <v>12</v>
      </c>
      <c r="BP15" s="178">
        <f t="shared" si="47"/>
        <v>8.5000000000000006E-2</v>
      </c>
      <c r="BQ15" s="179">
        <f t="shared" si="29"/>
        <v>6.8214933659622723E-3</v>
      </c>
      <c r="BR15" s="179">
        <f t="shared" si="46"/>
        <v>0.92165898617511455</v>
      </c>
    </row>
    <row r="16" spans="2:78">
      <c r="B16" t="s">
        <v>99</v>
      </c>
      <c r="C16" s="24">
        <v>0.01</v>
      </c>
      <c r="D16" s="24">
        <v>5.0000000000000001E-3</v>
      </c>
      <c r="E16">
        <f t="shared" si="31"/>
        <v>13</v>
      </c>
      <c r="F16" s="64">
        <f t="shared" si="32"/>
        <v>64.000000000000028</v>
      </c>
      <c r="G16" s="55">
        <f t="shared" si="0"/>
        <v>0</v>
      </c>
      <c r="H16" s="78">
        <f t="shared" si="45"/>
        <v>1</v>
      </c>
      <c r="I16" s="79">
        <f t="shared" si="10"/>
        <v>1914976.7563177368</v>
      </c>
      <c r="J16" s="79">
        <f t="shared" si="11"/>
        <v>13063.001239193392</v>
      </c>
      <c r="K16" s="80">
        <f t="shared" si="1"/>
        <v>-20</v>
      </c>
      <c r="L16" s="80">
        <f t="shared" si="12"/>
        <v>-1595.813963598114</v>
      </c>
      <c r="M16" s="80">
        <f t="shared" ref="M16:M79" si="50">IF(OR(I15+O15=0,K15=0),0,-IF(MOD(E16-1,12)=0,1,0)*I16*($C$17))</f>
        <v>-14362.325672383025</v>
      </c>
      <c r="N16" s="80">
        <f t="shared" si="14"/>
        <v>0</v>
      </c>
      <c r="O16" s="81">
        <f t="shared" si="2"/>
        <v>-17172.174999999999</v>
      </c>
      <c r="P16" s="79">
        <f t="shared" si="3"/>
        <v>1894889.4429209491</v>
      </c>
      <c r="Q16" s="35"/>
      <c r="R16">
        <f t="shared" ca="1" si="15"/>
        <v>74</v>
      </c>
      <c r="S16" s="78">
        <f t="shared" ca="1" si="33"/>
        <v>68.999999999999943</v>
      </c>
      <c r="T16" s="55">
        <f t="shared" ca="1" si="16"/>
        <v>0</v>
      </c>
      <c r="U16" s="78">
        <f t="shared" ca="1" si="17"/>
        <v>1</v>
      </c>
      <c r="V16" s="79">
        <f t="shared" ca="1" si="34"/>
        <v>1459262.5672236541</v>
      </c>
      <c r="W16" s="79">
        <f t="shared" ca="1" si="4"/>
        <v>9954.3499215132306</v>
      </c>
      <c r="X16" s="80">
        <f t="shared" ca="1" si="35"/>
        <v>-20</v>
      </c>
      <c r="Y16" s="80">
        <f t="shared" ca="1" si="36"/>
        <v>-608.02606967652264</v>
      </c>
      <c r="Z16" s="80">
        <f t="shared" ca="1" si="19"/>
        <v>0</v>
      </c>
      <c r="AA16" s="80">
        <f t="shared" ca="1" si="37"/>
        <v>0</v>
      </c>
      <c r="AB16" s="81">
        <f t="shared" ca="1" si="20"/>
        <v>-10155.66802739464</v>
      </c>
      <c r="AC16" s="79">
        <f t="shared" ca="1" si="5"/>
        <v>1458433.2230480961</v>
      </c>
      <c r="AD16" s="35"/>
      <c r="AE16" s="55">
        <f t="shared" ca="1" si="38"/>
        <v>3.2787340871175408E-3</v>
      </c>
      <c r="AF16" s="78">
        <f t="shared" ca="1" si="39"/>
        <v>0.95985909231759914</v>
      </c>
      <c r="AG16" s="42" t="s">
        <v>49</v>
      </c>
      <c r="AH16" s="43">
        <f>-SUM(N4:N1803)+C15*C4</f>
        <v>20606.61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21"/>
        <v>80</v>
      </c>
      <c r="AN16" s="66">
        <f t="shared" si="22"/>
        <v>9.8912000000000014E-2</v>
      </c>
      <c r="AO16" s="67">
        <f t="shared" si="40"/>
        <v>0.43681001241401901</v>
      </c>
      <c r="AP16" s="68">
        <f t="shared" ca="1" si="23"/>
        <v>0.1620087969967228</v>
      </c>
      <c r="AR16" s="69">
        <f t="shared" si="24"/>
        <v>2</v>
      </c>
      <c r="AS16" s="70">
        <f t="shared" si="41"/>
        <v>13</v>
      </c>
      <c r="AT16" s="71">
        <f t="shared" si="42"/>
        <v>0.91486088881282268</v>
      </c>
      <c r="AU16" s="72">
        <f t="shared" si="25"/>
        <v>6.8214933659622723E-3</v>
      </c>
      <c r="AV16" s="73">
        <f t="shared" si="26"/>
        <v>1.0068214933659623</v>
      </c>
      <c r="AW16" s="74">
        <f>PRODUCT(AV$4:AV16)</f>
        <v>1.0924013203020699</v>
      </c>
      <c r="AY16" s="75">
        <f t="shared" si="43"/>
        <v>13</v>
      </c>
      <c r="AZ16" s="76">
        <f t="shared" ca="1" si="49"/>
        <v>1.0070763234963247</v>
      </c>
      <c r="BA16" s="76">
        <f t="shared" ca="1" si="49"/>
        <v>1.0070763234963247</v>
      </c>
      <c r="BB16" s="76">
        <f t="shared" ca="1" si="49"/>
        <v>1.0070763234963247</v>
      </c>
      <c r="BC16" s="76">
        <f t="shared" ca="1" si="49"/>
        <v>1.0070763234963247</v>
      </c>
      <c r="BD16" s="76">
        <f t="shared" ca="1" si="49"/>
        <v>1.0070763234963247</v>
      </c>
      <c r="BE16" s="76">
        <f t="shared" ca="1" si="49"/>
        <v>1.0070763234963247</v>
      </c>
      <c r="BF16" s="76">
        <f t="shared" ca="1" si="49"/>
        <v>1.0070763234963247</v>
      </c>
      <c r="BG16" s="76">
        <f t="shared" ca="1" si="49"/>
        <v>1.0070763234963247</v>
      </c>
      <c r="BH16" s="76">
        <f t="shared" ca="1" si="49"/>
        <v>1.0070763234963247</v>
      </c>
      <c r="BI16" s="76">
        <f t="shared" ca="1" si="49"/>
        <v>1.0070763234963247</v>
      </c>
      <c r="BJ16" s="76">
        <f t="shared" ca="1" si="49"/>
        <v>1.0070763234963247</v>
      </c>
      <c r="BK16" s="76">
        <f t="shared" ca="1" si="49"/>
        <v>1.0070763234963247</v>
      </c>
      <c r="BL16" s="76">
        <f t="shared" ca="1" si="7"/>
        <v>8.8299999999998713E-2</v>
      </c>
      <c r="BM16" s="77">
        <f t="shared" ca="1" si="28"/>
        <v>2.9342871826879411</v>
      </c>
      <c r="BO16" s="70">
        <f t="shared" si="44"/>
        <v>13</v>
      </c>
      <c r="BP16" s="178">
        <f t="shared" si="47"/>
        <v>8.5000000000000006E-2</v>
      </c>
      <c r="BQ16" s="179">
        <f t="shared" si="29"/>
        <v>6.8214933659622723E-3</v>
      </c>
      <c r="BR16" s="179">
        <f t="shared" si="46"/>
        <v>0.9154144922888604</v>
      </c>
    </row>
    <row r="17" spans="2:70">
      <c r="B17" t="s">
        <v>61</v>
      </c>
      <c r="C17" s="24">
        <v>7.4999999999999997E-3</v>
      </c>
      <c r="E17">
        <f t="shared" si="31"/>
        <v>14</v>
      </c>
      <c r="F17" s="64">
        <f t="shared" si="32"/>
        <v>64.083333333333357</v>
      </c>
      <c r="G17" s="55">
        <f t="shared" si="0"/>
        <v>0</v>
      </c>
      <c r="H17" s="78">
        <f t="shared" si="45"/>
        <v>1</v>
      </c>
      <c r="I17" s="79">
        <f t="shared" si="10"/>
        <v>1894889.4429209491</v>
      </c>
      <c r="J17" s="79">
        <f t="shared" si="11"/>
        <v>12925.9757641172</v>
      </c>
      <c r="K17" s="80">
        <f t="shared" si="1"/>
        <v>-20</v>
      </c>
      <c r="L17" s="80">
        <f t="shared" si="12"/>
        <v>-1579.0745357674577</v>
      </c>
      <c r="M17" s="80">
        <f t="shared" si="50"/>
        <v>0</v>
      </c>
      <c r="N17" s="80">
        <f t="shared" si="14"/>
        <v>0</v>
      </c>
      <c r="O17" s="81">
        <f t="shared" si="2"/>
        <v>-17172.174999999999</v>
      </c>
      <c r="P17" s="79">
        <f t="shared" si="3"/>
        <v>1889044.1691492987</v>
      </c>
      <c r="Q17" s="35"/>
      <c r="R17">
        <f t="shared" ca="1" si="15"/>
        <v>75</v>
      </c>
      <c r="S17" s="78">
        <f t="shared" ca="1" si="33"/>
        <v>69.083333333333272</v>
      </c>
      <c r="T17" s="55">
        <f t="shared" ca="1" si="16"/>
        <v>0</v>
      </c>
      <c r="U17" s="78">
        <f t="shared" ca="1" si="17"/>
        <v>1</v>
      </c>
      <c r="V17" s="79">
        <f t="shared" ca="1" si="34"/>
        <v>1453651.4083259036</v>
      </c>
      <c r="W17" s="79">
        <f t="shared" ca="1" si="4"/>
        <v>9916.0734383168656</v>
      </c>
      <c r="X17" s="80">
        <f t="shared" ca="1" si="35"/>
        <v>-20</v>
      </c>
      <c r="Y17" s="80">
        <f t="shared" ca="1" si="36"/>
        <v>-605.68808680245991</v>
      </c>
      <c r="Z17" s="80">
        <f t="shared" ca="1" si="19"/>
        <v>0</v>
      </c>
      <c r="AA17" s="80">
        <f t="shared" ca="1" si="37"/>
        <v>0</v>
      </c>
      <c r="AB17" s="81">
        <f t="shared" ca="1" si="20"/>
        <v>-10155.66802739464</v>
      </c>
      <c r="AC17" s="79">
        <f t="shared" ca="1" si="5"/>
        <v>1452786.1256500233</v>
      </c>
      <c r="AD17" s="35"/>
      <c r="AE17" s="55">
        <f t="shared" ca="1" si="38"/>
        <v>3.2787340871175408E-3</v>
      </c>
      <c r="AF17" s="78">
        <f t="shared" ca="1" si="39"/>
        <v>0.9567119695927877</v>
      </c>
      <c r="AG17" s="102" t="s">
        <v>48</v>
      </c>
      <c r="AH17" s="103">
        <f>-SUMPRODUCT(N4:N1803,AT4:AT1803)+C15*C4</f>
        <v>20606.61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21"/>
        <v>81</v>
      </c>
      <c r="AN17" s="66">
        <f t="shared" si="22"/>
        <v>0.107712</v>
      </c>
      <c r="AO17" s="67">
        <f t="shared" si="40"/>
        <v>0.38976033235688018</v>
      </c>
      <c r="AP17" s="68">
        <f t="shared" ca="1" si="23"/>
        <v>0.13282964757384175</v>
      </c>
      <c r="AR17" s="69">
        <f t="shared" si="24"/>
        <v>2</v>
      </c>
      <c r="AS17" s="70">
        <f t="shared" si="41"/>
        <v>14</v>
      </c>
      <c r="AT17" s="71">
        <f t="shared" si="42"/>
        <v>0.90862017132900763</v>
      </c>
      <c r="AU17" s="72">
        <f t="shared" si="25"/>
        <v>6.8214933659622723E-3</v>
      </c>
      <c r="AV17" s="73">
        <f t="shared" si="26"/>
        <v>1.0068214933659623</v>
      </c>
      <c r="AW17" s="74">
        <f>PRODUCT(AV$4:AV17)</f>
        <v>1.099853128661479</v>
      </c>
      <c r="AY17" s="75">
        <f t="shared" si="43"/>
        <v>14</v>
      </c>
      <c r="AZ17" s="76">
        <f t="shared" ca="1" si="49"/>
        <v>1.0070763234963247</v>
      </c>
      <c r="BA17" s="76">
        <f t="shared" ca="1" si="49"/>
        <v>1.0070763234963247</v>
      </c>
      <c r="BB17" s="76">
        <f t="shared" ca="1" si="49"/>
        <v>1.0070763234963247</v>
      </c>
      <c r="BC17" s="76">
        <f t="shared" ca="1" si="49"/>
        <v>1.0070763234963247</v>
      </c>
      <c r="BD17" s="76">
        <f t="shared" ca="1" si="49"/>
        <v>1.0070763234963247</v>
      </c>
      <c r="BE17" s="76">
        <f t="shared" ca="1" si="49"/>
        <v>1.0070763234963247</v>
      </c>
      <c r="BF17" s="76">
        <f t="shared" ca="1" si="49"/>
        <v>1.0070763234963247</v>
      </c>
      <c r="BG17" s="76">
        <f t="shared" ca="1" si="49"/>
        <v>1.0070763234963247</v>
      </c>
      <c r="BH17" s="76">
        <f t="shared" ca="1" si="49"/>
        <v>1.0070763234963247</v>
      </c>
      <c r="BI17" s="76">
        <f t="shared" ca="1" si="49"/>
        <v>1.0070763234963247</v>
      </c>
      <c r="BJ17" s="76">
        <f t="shared" ca="1" si="49"/>
        <v>1.0070763234963247</v>
      </c>
      <c r="BK17" s="76">
        <f t="shared" ca="1" si="49"/>
        <v>1.0070763234963247</v>
      </c>
      <c r="BL17" s="76">
        <f t="shared" ca="1" si="7"/>
        <v>8.8299999999998713E-2</v>
      </c>
      <c r="BM17" s="77">
        <f t="shared" ca="1" si="28"/>
        <v>3.1933847409192824</v>
      </c>
      <c r="BO17" s="70">
        <f t="shared" si="44"/>
        <v>14</v>
      </c>
      <c r="BP17" s="178">
        <f t="shared" si="47"/>
        <v>8.5000000000000006E-2</v>
      </c>
      <c r="BQ17" s="179">
        <f t="shared" si="29"/>
        <v>6.8214933659622723E-3</v>
      </c>
      <c r="BR17" s="179">
        <f t="shared" si="46"/>
        <v>0.90921230657133278</v>
      </c>
    </row>
    <row r="18" spans="2:70">
      <c r="B18" t="s">
        <v>29</v>
      </c>
      <c r="C18" s="24">
        <v>0</v>
      </c>
      <c r="E18">
        <f t="shared" si="31"/>
        <v>15</v>
      </c>
      <c r="F18" s="64">
        <f t="shared" si="32"/>
        <v>64.166666666666686</v>
      </c>
      <c r="G18" s="55">
        <f t="shared" si="0"/>
        <v>0</v>
      </c>
      <c r="H18" s="78">
        <f t="shared" si="45"/>
        <v>1</v>
      </c>
      <c r="I18" s="79">
        <f t="shared" si="10"/>
        <v>1889044.1691492987</v>
      </c>
      <c r="J18" s="79">
        <f t="shared" si="11"/>
        <v>12886.102267861654</v>
      </c>
      <c r="K18" s="80">
        <f t="shared" si="1"/>
        <v>-20</v>
      </c>
      <c r="L18" s="80">
        <f t="shared" si="12"/>
        <v>-1574.2034742910823</v>
      </c>
      <c r="M18" s="80">
        <f t="shared" si="50"/>
        <v>0</v>
      </c>
      <c r="N18" s="80">
        <f t="shared" si="14"/>
        <v>0</v>
      </c>
      <c r="O18" s="81">
        <f t="shared" si="2"/>
        <v>-17172.174999999999</v>
      </c>
      <c r="P18" s="79">
        <f t="shared" si="3"/>
        <v>1883163.8929428691</v>
      </c>
      <c r="Q18" s="35"/>
      <c r="R18">
        <f t="shared" ca="1" si="15"/>
        <v>76</v>
      </c>
      <c r="S18" s="78">
        <f t="shared" ca="1" si="33"/>
        <v>69.1666666666666</v>
      </c>
      <c r="T18" s="55">
        <f t="shared" ca="1" si="16"/>
        <v>0</v>
      </c>
      <c r="U18" s="78">
        <f t="shared" ca="1" si="17"/>
        <v>1</v>
      </c>
      <c r="V18" s="79">
        <f t="shared" ca="1" si="34"/>
        <v>1448022.8262585632</v>
      </c>
      <c r="W18" s="79">
        <f t="shared" ca="1" si="4"/>
        <v>9877.6781030847287</v>
      </c>
      <c r="X18" s="80">
        <f t="shared" ca="1" si="35"/>
        <v>-20</v>
      </c>
      <c r="Y18" s="80">
        <f t="shared" ca="1" si="36"/>
        <v>-603.34284427440139</v>
      </c>
      <c r="Z18" s="80">
        <f t="shared" ca="1" si="19"/>
        <v>0</v>
      </c>
      <c r="AA18" s="80">
        <f t="shared" ca="1" si="37"/>
        <v>0</v>
      </c>
      <c r="AB18" s="81">
        <f t="shared" ca="1" si="20"/>
        <v>-10155.66802739464</v>
      </c>
      <c r="AC18" s="79">
        <f t="shared" ca="1" si="5"/>
        <v>1447121.4934899788</v>
      </c>
      <c r="AD18" s="35"/>
      <c r="AE18" s="55">
        <f t="shared" ca="1" si="38"/>
        <v>3.2787340871175408E-3</v>
      </c>
      <c r="AF18" s="78">
        <f t="shared" ca="1" si="39"/>
        <v>0.95357516544653043</v>
      </c>
      <c r="AG18" s="104" t="s">
        <v>50</v>
      </c>
      <c r="AH18" s="104">
        <f>SumOfFeesToInsurer
+SumOfAssetManagementCharges
+SumOfCommissionPayments
-SUM(K4:K1803)</f>
        <v>779904.60354382556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21"/>
        <v>82</v>
      </c>
      <c r="AN18" s="66">
        <f t="shared" si="22"/>
        <v>0.11730400000000001</v>
      </c>
      <c r="AO18" s="67">
        <f t="shared" si="40"/>
        <v>0.3440398863300887</v>
      </c>
      <c r="AP18" s="68">
        <f t="shared" ca="1" si="23"/>
        <v>0.10773518202227322</v>
      </c>
      <c r="AR18" s="69">
        <f t="shared" si="24"/>
        <v>2</v>
      </c>
      <c r="AS18" s="70">
        <f t="shared" si="41"/>
        <v>15</v>
      </c>
      <c r="AT18" s="71">
        <f t="shared" si="42"/>
        <v>0.9024220248581073</v>
      </c>
      <c r="AU18" s="72">
        <f t="shared" si="25"/>
        <v>6.8214933659622723E-3</v>
      </c>
      <c r="AV18" s="73">
        <f t="shared" si="26"/>
        <v>1.0068214933659623</v>
      </c>
      <c r="AW18" s="74">
        <f>PRODUCT(AV$4:AV18)</f>
        <v>1.1073557694821761</v>
      </c>
      <c r="AY18" s="75">
        <f t="shared" si="43"/>
        <v>15</v>
      </c>
      <c r="AZ18" s="76">
        <f t="shared" ca="1" si="49"/>
        <v>1.0070763234963247</v>
      </c>
      <c r="BA18" s="76">
        <f t="shared" ca="1" si="49"/>
        <v>1.0070763234963247</v>
      </c>
      <c r="BB18" s="76">
        <f t="shared" ca="1" si="49"/>
        <v>1.0070763234963247</v>
      </c>
      <c r="BC18" s="76">
        <f t="shared" ca="1" si="49"/>
        <v>1.0070763234963247</v>
      </c>
      <c r="BD18" s="76">
        <f t="shared" ca="1" si="49"/>
        <v>1.0070763234963247</v>
      </c>
      <c r="BE18" s="76">
        <f t="shared" ca="1" si="49"/>
        <v>1.0070763234963247</v>
      </c>
      <c r="BF18" s="76">
        <f t="shared" ca="1" si="49"/>
        <v>1.0070763234963247</v>
      </c>
      <c r="BG18" s="76">
        <f t="shared" ca="1" si="49"/>
        <v>1.0070763234963247</v>
      </c>
      <c r="BH18" s="76">
        <f t="shared" ca="1" si="49"/>
        <v>1.0070763234963247</v>
      </c>
      <c r="BI18" s="76">
        <f t="shared" ca="1" si="49"/>
        <v>1.0070763234963247</v>
      </c>
      <c r="BJ18" s="76">
        <f t="shared" ca="1" si="49"/>
        <v>1.0070763234963247</v>
      </c>
      <c r="BK18" s="76">
        <f t="shared" ca="1" si="49"/>
        <v>1.0081267366616946</v>
      </c>
      <c r="BL18" s="76">
        <f t="shared" ca="1" si="7"/>
        <v>8.9435132086019165E-2</v>
      </c>
      <c r="BM18" s="77">
        <f t="shared" ca="1" si="28"/>
        <v>3.4789855270248764</v>
      </c>
      <c r="BO18" s="70">
        <f t="shared" si="44"/>
        <v>15</v>
      </c>
      <c r="BP18" s="178">
        <f t="shared" si="47"/>
        <v>8.5000000000000006E-2</v>
      </c>
      <c r="BQ18" s="179">
        <f t="shared" si="29"/>
        <v>6.8214933659622723E-3</v>
      </c>
      <c r="BR18" s="179">
        <f t="shared" si="46"/>
        <v>0.90305214237301723</v>
      </c>
    </row>
    <row r="19" spans="2:70">
      <c r="B19" t="s">
        <v>28</v>
      </c>
      <c r="C19" s="144">
        <v>20</v>
      </c>
      <c r="E19">
        <f t="shared" si="31"/>
        <v>16</v>
      </c>
      <c r="F19" s="64">
        <f t="shared" si="32"/>
        <v>64.250000000000014</v>
      </c>
      <c r="G19" s="55">
        <f t="shared" si="0"/>
        <v>0</v>
      </c>
      <c r="H19" s="78">
        <f t="shared" si="45"/>
        <v>1</v>
      </c>
      <c r="I19" s="79">
        <f t="shared" si="10"/>
        <v>1883163.8929428691</v>
      </c>
      <c r="J19" s="79">
        <f t="shared" si="11"/>
        <v>12845.990002729468</v>
      </c>
      <c r="K19" s="80">
        <f t="shared" si="1"/>
        <v>-20</v>
      </c>
      <c r="L19" s="80">
        <f t="shared" si="12"/>
        <v>-1569.3032441190576</v>
      </c>
      <c r="M19" s="80">
        <f t="shared" si="50"/>
        <v>0</v>
      </c>
      <c r="N19" s="80">
        <f t="shared" si="14"/>
        <v>0</v>
      </c>
      <c r="O19" s="81">
        <f t="shared" si="2"/>
        <v>-17172.174999999999</v>
      </c>
      <c r="P19" s="79">
        <f t="shared" si="3"/>
        <v>1877248.4047014795</v>
      </c>
      <c r="Q19" s="35"/>
      <c r="R19">
        <f t="shared" ca="1" si="15"/>
        <v>77</v>
      </c>
      <c r="S19" s="78">
        <f t="shared" ca="1" si="33"/>
        <v>69.249999999999929</v>
      </c>
      <c r="T19" s="55">
        <f t="shared" ca="1" si="16"/>
        <v>0</v>
      </c>
      <c r="U19" s="78">
        <f t="shared" ca="1" si="17"/>
        <v>1</v>
      </c>
      <c r="V19" s="79">
        <f t="shared" ca="1" si="34"/>
        <v>1442376.7669210727</v>
      </c>
      <c r="W19" s="79">
        <f t="shared" ca="1" si="4"/>
        <v>9839.163546770209</v>
      </c>
      <c r="X19" s="80">
        <f t="shared" ca="1" si="35"/>
        <v>-20</v>
      </c>
      <c r="Y19" s="80">
        <f t="shared" ca="1" si="36"/>
        <v>-600.990319550447</v>
      </c>
      <c r="Z19" s="80">
        <f t="shared" ca="1" si="19"/>
        <v>0</v>
      </c>
      <c r="AA19" s="80">
        <f t="shared" ca="1" si="37"/>
        <v>0</v>
      </c>
      <c r="AB19" s="81">
        <f t="shared" ca="1" si="20"/>
        <v>-10155.66802739464</v>
      </c>
      <c r="AC19" s="79">
        <f t="shared" ca="1" si="5"/>
        <v>1441439.2721208977</v>
      </c>
      <c r="AD19" s="35"/>
      <c r="AE19" s="55">
        <f t="shared" ca="1" si="38"/>
        <v>3.2787340871175408E-3</v>
      </c>
      <c r="AF19" s="78">
        <f t="shared" ca="1" si="39"/>
        <v>0.95044864604695212</v>
      </c>
      <c r="AG19" s="35" t="s">
        <v>51</v>
      </c>
      <c r="AH19" s="35">
        <f>PresentValueOfFeesToInsurer
+PresentValueOfAssetManagementCharges
+PresentValueOfCommissionPayments
-SUMPRODUCT(K4:K1803,AT4:AT1803)</f>
        <v>352380.52557851287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21"/>
        <v>83</v>
      </c>
      <c r="AN19" s="66">
        <f t="shared" si="22"/>
        <v>0.127743</v>
      </c>
      <c r="AO19" s="67">
        <f t="shared" si="40"/>
        <v>0.30009119913062421</v>
      </c>
      <c r="AP19" s="68">
        <f t="shared" ca="1" si="23"/>
        <v>8.6258248791064432E-2</v>
      </c>
      <c r="AR19" s="69">
        <f t="shared" si="24"/>
        <v>2</v>
      </c>
      <c r="AS19" s="70">
        <f t="shared" si="41"/>
        <v>16</v>
      </c>
      <c r="AT19" s="71">
        <f t="shared" si="42"/>
        <v>0.89626615900223949</v>
      </c>
      <c r="AU19" s="72">
        <f t="shared" si="25"/>
        <v>6.8214933659622723E-3</v>
      </c>
      <c r="AV19" s="73">
        <f t="shared" si="26"/>
        <v>1.0068214933659623</v>
      </c>
      <c r="AW19" s="74">
        <f>PRODUCT(AV$4:AV19)</f>
        <v>1.1149095895174588</v>
      </c>
      <c r="AY19" s="75">
        <f t="shared" si="43"/>
        <v>16</v>
      </c>
      <c r="AZ19" s="76">
        <f t="shared" ca="1" si="49"/>
        <v>1.0081267366616946</v>
      </c>
      <c r="BA19" s="76">
        <f t="shared" ca="1" si="49"/>
        <v>1.0081267366616946</v>
      </c>
      <c r="BB19" s="76">
        <f t="shared" ca="1" si="49"/>
        <v>1.0081267366616946</v>
      </c>
      <c r="BC19" s="76">
        <f t="shared" ca="1" si="49"/>
        <v>1.0081267366616946</v>
      </c>
      <c r="BD19" s="76">
        <f t="shared" ca="1" si="49"/>
        <v>1.0081267366616946</v>
      </c>
      <c r="BE19" s="76">
        <f t="shared" ca="1" si="49"/>
        <v>1.0081267366616946</v>
      </c>
      <c r="BF19" s="76">
        <f t="shared" ca="1" si="49"/>
        <v>1.0081267366616946</v>
      </c>
      <c r="BG19" s="76">
        <f t="shared" ca="1" si="49"/>
        <v>1.0081267366616946</v>
      </c>
      <c r="BH19" s="76">
        <f t="shared" ca="1" si="49"/>
        <v>1.0081267366616946</v>
      </c>
      <c r="BI19" s="76">
        <f t="shared" ca="1" si="49"/>
        <v>1.0081267366616946</v>
      </c>
      <c r="BJ19" s="76">
        <f t="shared" ca="1" si="49"/>
        <v>1.0081267366616946</v>
      </c>
      <c r="BK19" s="76">
        <f t="shared" ca="1" si="49"/>
        <v>1.0081267366616946</v>
      </c>
      <c r="BL19" s="76">
        <f t="shared" ca="1" si="7"/>
        <v>0.10200000000000098</v>
      </c>
      <c r="BM19" s="77">
        <f t="shared" ca="1" si="28"/>
        <v>3.833842050781417</v>
      </c>
      <c r="BO19" s="70">
        <f t="shared" si="44"/>
        <v>16</v>
      </c>
      <c r="BP19" s="178">
        <f t="shared" si="47"/>
        <v>8.5000000000000006E-2</v>
      </c>
      <c r="BQ19" s="179">
        <f t="shared" si="29"/>
        <v>6.8214933659622723E-3</v>
      </c>
      <c r="BR19" s="179">
        <f t="shared" si="46"/>
        <v>0.89693371498652874</v>
      </c>
    </row>
    <row r="20" spans="2:70">
      <c r="B20" s="82" t="s">
        <v>27</v>
      </c>
      <c r="C20" s="105">
        <v>0.14000000000000001</v>
      </c>
      <c r="E20">
        <f t="shared" si="31"/>
        <v>17</v>
      </c>
      <c r="F20" s="64">
        <f t="shared" si="32"/>
        <v>64.333333333333343</v>
      </c>
      <c r="G20" s="55">
        <f t="shared" si="0"/>
        <v>0</v>
      </c>
      <c r="H20" s="78">
        <f t="shared" si="45"/>
        <v>1</v>
      </c>
      <c r="I20" s="79">
        <f t="shared" si="10"/>
        <v>1877248.4047014795</v>
      </c>
      <c r="J20" s="79">
        <f t="shared" si="11"/>
        <v>12805.637538934401</v>
      </c>
      <c r="K20" s="80">
        <f t="shared" si="1"/>
        <v>-20</v>
      </c>
      <c r="L20" s="80">
        <f t="shared" si="12"/>
        <v>-1564.3736705845663</v>
      </c>
      <c r="M20" s="80">
        <f t="shared" si="50"/>
        <v>0</v>
      </c>
      <c r="N20" s="80">
        <f t="shared" si="14"/>
        <v>0</v>
      </c>
      <c r="O20" s="81">
        <f t="shared" si="2"/>
        <v>-17172.174999999999</v>
      </c>
      <c r="P20" s="79">
        <f t="shared" si="3"/>
        <v>1871297.4935698293</v>
      </c>
      <c r="Q20" s="35"/>
      <c r="R20">
        <f t="shared" ca="1" si="15"/>
        <v>78</v>
      </c>
      <c r="S20" s="78">
        <f t="shared" ca="1" si="33"/>
        <v>69.333333333333258</v>
      </c>
      <c r="T20" s="55">
        <f t="shared" ca="1" si="16"/>
        <v>0</v>
      </c>
      <c r="U20" s="78">
        <f t="shared" ca="1" si="17"/>
        <v>1</v>
      </c>
      <c r="V20" s="79">
        <f t="shared" ca="1" si="34"/>
        <v>1436713.1760448851</v>
      </c>
      <c r="W20" s="79">
        <f t="shared" ca="1" si="4"/>
        <v>9800.5293991807703</v>
      </c>
      <c r="X20" s="80">
        <f t="shared" ca="1" si="35"/>
        <v>-20</v>
      </c>
      <c r="Y20" s="80">
        <f t="shared" ca="1" si="36"/>
        <v>-598.63049001870218</v>
      </c>
      <c r="Z20" s="80">
        <f t="shared" ca="1" si="19"/>
        <v>0</v>
      </c>
      <c r="AA20" s="80">
        <f t="shared" ca="1" si="37"/>
        <v>0</v>
      </c>
      <c r="AB20" s="81">
        <f t="shared" ca="1" si="20"/>
        <v>-10155.66802739464</v>
      </c>
      <c r="AC20" s="79">
        <f t="shared" ca="1" si="5"/>
        <v>1435739.4069266524</v>
      </c>
      <c r="AD20" s="35"/>
      <c r="AE20" s="55">
        <f t="shared" ca="1" si="38"/>
        <v>3.2787340871175408E-3</v>
      </c>
      <c r="AF20" s="78">
        <f t="shared" ca="1" si="39"/>
        <v>0.9473323776731033</v>
      </c>
      <c r="AG20" s="103" t="s">
        <v>52</v>
      </c>
      <c r="AH20" s="103">
        <f>PresentValueOfBenefitsToAnnuitant+PresentValueOfBenefitsToAnnuitantExclFuneral</f>
        <v>2047847.0392763687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21"/>
        <v>84</v>
      </c>
      <c r="AN20" s="66">
        <f t="shared" si="22"/>
        <v>0.13909500000000002</v>
      </c>
      <c r="AO20" s="67">
        <f t="shared" si="40"/>
        <v>0.25835001378755007</v>
      </c>
      <c r="AP20" s="68">
        <f t="shared" ca="1" si="23"/>
        <v>6.7386712954148165E-2</v>
      </c>
      <c r="AR20" s="69">
        <f t="shared" si="24"/>
        <v>2</v>
      </c>
      <c r="AS20" s="70">
        <f t="shared" si="41"/>
        <v>17</v>
      </c>
      <c r="AT20" s="71">
        <f t="shared" si="42"/>
        <v>0.89015228534446922</v>
      </c>
      <c r="AU20" s="72">
        <f t="shared" si="25"/>
        <v>6.8214933659622723E-3</v>
      </c>
      <c r="AV20" s="73">
        <f t="shared" si="26"/>
        <v>1.0068214933659623</v>
      </c>
      <c r="AW20" s="74">
        <f>PRODUCT(AV$4:AV20)</f>
        <v>1.1225149378859998</v>
      </c>
      <c r="AY20" s="75">
        <f t="shared" si="43"/>
        <v>17</v>
      </c>
      <c r="AZ20" s="76">
        <f t="shared" ca="1" si="49"/>
        <v>1.0081267366616946</v>
      </c>
      <c r="BA20" s="76">
        <f t="shared" ca="1" si="49"/>
        <v>1.0081267366616946</v>
      </c>
      <c r="BB20" s="76">
        <f t="shared" ca="1" si="49"/>
        <v>1.0081267366616946</v>
      </c>
      <c r="BC20" s="76">
        <f t="shared" ca="1" si="49"/>
        <v>1.0081267366616946</v>
      </c>
      <c r="BD20" s="76">
        <f t="shared" ca="1" si="49"/>
        <v>1.0081267366616946</v>
      </c>
      <c r="BE20" s="76">
        <f t="shared" ca="1" si="49"/>
        <v>1.0081267366616946</v>
      </c>
      <c r="BF20" s="76">
        <f t="shared" ca="1" si="49"/>
        <v>1.0081267366616946</v>
      </c>
      <c r="BG20" s="76">
        <f t="shared" ca="1" si="49"/>
        <v>1.0081267366616946</v>
      </c>
      <c r="BH20" s="76">
        <f t="shared" ca="1" si="49"/>
        <v>1.0081267366616946</v>
      </c>
      <c r="BI20" s="76">
        <f t="shared" ca="1" si="49"/>
        <v>1.0081267366616946</v>
      </c>
      <c r="BJ20" s="76">
        <f t="shared" ca="1" si="49"/>
        <v>1.0081267366616946</v>
      </c>
      <c r="BK20" s="76">
        <f t="shared" ca="1" si="49"/>
        <v>1.0081267366616946</v>
      </c>
      <c r="BL20" s="76">
        <f t="shared" ca="1" si="7"/>
        <v>0.10200000000000098</v>
      </c>
      <c r="BM20" s="77">
        <f t="shared" ca="1" si="28"/>
        <v>4.2248939399611256</v>
      </c>
      <c r="BO20" s="70">
        <f t="shared" si="44"/>
        <v>17</v>
      </c>
      <c r="BP20" s="178">
        <f t="shared" si="47"/>
        <v>8.5000000000000006E-2</v>
      </c>
      <c r="BQ20" s="179">
        <f t="shared" si="29"/>
        <v>6.8214933659622723E-3</v>
      </c>
      <c r="BR20" s="179">
        <f t="shared" si="46"/>
        <v>0.89085674163345341</v>
      </c>
    </row>
    <row r="21" spans="2:70">
      <c r="E21">
        <f t="shared" si="31"/>
        <v>18</v>
      </c>
      <c r="F21" s="64">
        <f t="shared" si="32"/>
        <v>64.416666666666671</v>
      </c>
      <c r="G21" s="55">
        <f t="shared" si="0"/>
        <v>0</v>
      </c>
      <c r="H21" s="78">
        <f t="shared" si="45"/>
        <v>1</v>
      </c>
      <c r="I21" s="79">
        <f t="shared" si="10"/>
        <v>1871297.4935698293</v>
      </c>
      <c r="J21" s="79">
        <f t="shared" si="11"/>
        <v>12765.043438128418</v>
      </c>
      <c r="K21" s="80">
        <f t="shared" si="1"/>
        <v>-20</v>
      </c>
      <c r="L21" s="80">
        <f t="shared" si="12"/>
        <v>-1559.4145779748578</v>
      </c>
      <c r="M21" s="80">
        <f t="shared" si="50"/>
        <v>0</v>
      </c>
      <c r="N21" s="80">
        <f t="shared" si="14"/>
        <v>0</v>
      </c>
      <c r="O21" s="81">
        <f t="shared" si="2"/>
        <v>-17172.174999999999</v>
      </c>
      <c r="P21" s="79">
        <f t="shared" si="3"/>
        <v>1865310.9474299827</v>
      </c>
      <c r="Q21" s="35"/>
      <c r="R21">
        <f t="shared" ca="1" si="15"/>
        <v>79</v>
      </c>
      <c r="S21" s="78">
        <f t="shared" ca="1" si="33"/>
        <v>69.416666666666586</v>
      </c>
      <c r="T21" s="55">
        <f t="shared" ca="1" si="16"/>
        <v>0</v>
      </c>
      <c r="U21" s="78">
        <f t="shared" ca="1" si="17"/>
        <v>1</v>
      </c>
      <c r="V21" s="79">
        <f t="shared" ca="1" si="34"/>
        <v>1431031.999192944</v>
      </c>
      <c r="W21" s="79">
        <f t="shared" ca="1" si="4"/>
        <v>9761.7752889743952</v>
      </c>
      <c r="X21" s="80">
        <f t="shared" ca="1" si="35"/>
        <v>-20</v>
      </c>
      <c r="Y21" s="80">
        <f t="shared" ca="1" si="36"/>
        <v>-596.26333299706005</v>
      </c>
      <c r="Z21" s="80">
        <f t="shared" ca="1" si="19"/>
        <v>0</v>
      </c>
      <c r="AA21" s="80">
        <f t="shared" ca="1" si="37"/>
        <v>0</v>
      </c>
      <c r="AB21" s="81">
        <f t="shared" ca="1" si="20"/>
        <v>-10155.66802739464</v>
      </c>
      <c r="AC21" s="79">
        <f t="shared" ca="1" si="5"/>
        <v>1430021.8431215268</v>
      </c>
      <c r="AD21" s="35"/>
      <c r="AE21" s="55">
        <f t="shared" ca="1" si="38"/>
        <v>3.2787340871175408E-3</v>
      </c>
      <c r="AF21" s="78">
        <f t="shared" ca="1" si="39"/>
        <v>0.94422632671459639</v>
      </c>
      <c r="AG21" s="106" t="s">
        <v>81</v>
      </c>
      <c r="AH21" s="107">
        <v>8.5000000000000006E-2</v>
      </c>
      <c r="AI21" s="35"/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21"/>
        <v>85</v>
      </c>
      <c r="AN21" s="66">
        <f t="shared" si="22"/>
        <v>0.15140400000000004</v>
      </c>
      <c r="AO21" s="67">
        <f t="shared" si="40"/>
        <v>0.21923478830005982</v>
      </c>
      <c r="AP21" s="68">
        <f t="shared" ca="1" si="23"/>
        <v>5.1891193344862301E-2</v>
      </c>
      <c r="AR21" s="69">
        <f t="shared" si="24"/>
        <v>2</v>
      </c>
      <c r="AS21" s="70">
        <f t="shared" si="41"/>
        <v>18</v>
      </c>
      <c r="AT21" s="71">
        <f t="shared" si="42"/>
        <v>0.8840801174352958</v>
      </c>
      <c r="AU21" s="72">
        <f t="shared" si="25"/>
        <v>6.8214933659622723E-3</v>
      </c>
      <c r="AV21" s="73">
        <f t="shared" si="26"/>
        <v>1.0068214933659623</v>
      </c>
      <c r="AW21" s="74">
        <f>PRODUCT(AV$4:AV21)</f>
        <v>1.1301721660879827</v>
      </c>
      <c r="AY21" s="75">
        <f t="shared" si="43"/>
        <v>18</v>
      </c>
      <c r="AZ21" s="76">
        <f t="shared" ca="1" si="49"/>
        <v>1.0081267366616946</v>
      </c>
      <c r="BA21" s="76">
        <f t="shared" ca="1" si="49"/>
        <v>1.0081267366616946</v>
      </c>
      <c r="BB21" s="76">
        <f t="shared" ca="1" si="49"/>
        <v>1.0081267366616946</v>
      </c>
      <c r="BC21" s="76">
        <f t="shared" ca="1" si="49"/>
        <v>1.0081267366616946</v>
      </c>
      <c r="BD21" s="76">
        <f t="shared" ca="1" si="49"/>
        <v>1.0081267366616946</v>
      </c>
      <c r="BE21" s="76">
        <f t="shared" ca="1" si="49"/>
        <v>1.0081267366616946</v>
      </c>
      <c r="BF21" s="76">
        <f t="shared" ca="1" si="49"/>
        <v>1.0081267366616946</v>
      </c>
      <c r="BG21" s="76">
        <f t="shared" ca="1" si="49"/>
        <v>1.0081267366616946</v>
      </c>
      <c r="BH21" s="76">
        <f t="shared" ca="1" si="49"/>
        <v>1.0081267366616946</v>
      </c>
      <c r="BI21" s="76">
        <f t="shared" ca="1" si="49"/>
        <v>1.0081267366616946</v>
      </c>
      <c r="BJ21" s="76">
        <f t="shared" ca="1" si="49"/>
        <v>1.0081267366616946</v>
      </c>
      <c r="BK21" s="76">
        <f t="shared" ca="1" si="49"/>
        <v>1.0081267366616946</v>
      </c>
      <c r="BL21" s="76">
        <f t="shared" ca="1" si="7"/>
        <v>0.10200000000000098</v>
      </c>
      <c r="BM21" s="77">
        <f t="shared" ca="1" si="28"/>
        <v>4.6558331218371647</v>
      </c>
      <c r="BO21" s="70">
        <f t="shared" si="44"/>
        <v>18</v>
      </c>
      <c r="BP21" s="178">
        <f t="shared" si="47"/>
        <v>8.5000000000000006E-2</v>
      </c>
      <c r="BQ21" s="179">
        <f t="shared" si="29"/>
        <v>6.8214933659622723E-3</v>
      </c>
      <c r="BR21" s="179">
        <f t="shared" si="46"/>
        <v>0.88482094145127899</v>
      </c>
    </row>
    <row r="22" spans="2:70">
      <c r="B22" s="197" t="s">
        <v>73</v>
      </c>
      <c r="C22" s="198"/>
      <c r="E22">
        <f t="shared" si="31"/>
        <v>19</v>
      </c>
      <c r="F22" s="64">
        <f t="shared" si="32"/>
        <v>64.5</v>
      </c>
      <c r="G22" s="55">
        <f t="shared" si="0"/>
        <v>0</v>
      </c>
      <c r="H22" s="78">
        <f t="shared" si="45"/>
        <v>1</v>
      </c>
      <c r="I22" s="79">
        <f t="shared" si="10"/>
        <v>1865310.9474299827</v>
      </c>
      <c r="J22" s="79">
        <f t="shared" si="11"/>
        <v>12724.206253350429</v>
      </c>
      <c r="K22" s="80">
        <f t="shared" si="1"/>
        <v>-20</v>
      </c>
      <c r="L22" s="80">
        <f t="shared" si="12"/>
        <v>-1554.4257895249857</v>
      </c>
      <c r="M22" s="80">
        <f t="shared" si="50"/>
        <v>0</v>
      </c>
      <c r="N22" s="80">
        <f t="shared" si="14"/>
        <v>0</v>
      </c>
      <c r="O22" s="81">
        <f t="shared" si="2"/>
        <v>-17172.174999999999</v>
      </c>
      <c r="P22" s="79">
        <f t="shared" si="3"/>
        <v>1859288.5528938081</v>
      </c>
      <c r="Q22" s="35"/>
      <c r="R22">
        <f t="shared" ca="1" si="15"/>
        <v>80</v>
      </c>
      <c r="S22" s="78">
        <f t="shared" ca="1" si="33"/>
        <v>69.499999999999915</v>
      </c>
      <c r="T22" s="55">
        <f t="shared" ca="1" si="16"/>
        <v>0</v>
      </c>
      <c r="U22" s="78">
        <f t="shared" ca="1" si="17"/>
        <v>1</v>
      </c>
      <c r="V22" s="79">
        <f t="shared" ca="1" si="34"/>
        <v>1425333.1817591616</v>
      </c>
      <c r="W22" s="79">
        <f t="shared" ca="1" si="4"/>
        <v>9722.900843656018</v>
      </c>
      <c r="X22" s="80">
        <f t="shared" ca="1" si="35"/>
        <v>-20</v>
      </c>
      <c r="Y22" s="80">
        <f t="shared" ca="1" si="36"/>
        <v>-593.88882573298406</v>
      </c>
      <c r="Z22" s="80">
        <f t="shared" ca="1" si="19"/>
        <v>0</v>
      </c>
      <c r="AA22" s="80">
        <f t="shared" ca="1" si="37"/>
        <v>0</v>
      </c>
      <c r="AB22" s="81">
        <f t="shared" ca="1" si="20"/>
        <v>-10155.66802739464</v>
      </c>
      <c r="AC22" s="79">
        <f t="shared" ca="1" si="5"/>
        <v>1424286.5257496899</v>
      </c>
      <c r="AD22" s="35"/>
      <c r="AE22" s="55">
        <f t="shared" ca="1" si="38"/>
        <v>3.2787340871175408E-3</v>
      </c>
      <c r="AF22" s="78">
        <f t="shared" ca="1" si="39"/>
        <v>0.94113045967124342</v>
      </c>
      <c r="AG22" s="108" t="s">
        <v>82</v>
      </c>
      <c r="AH22" s="109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21"/>
        <v>86</v>
      </c>
      <c r="AN22" s="66">
        <f t="shared" si="22"/>
        <v>0.16473600000000002</v>
      </c>
      <c r="AO22" s="67">
        <f t="shared" si="40"/>
        <v>0.18311892621466117</v>
      </c>
      <c r="AP22" s="68">
        <f t="shared" ca="1" si="23"/>
        <v>3.9331075969149747E-2</v>
      </c>
      <c r="AR22" s="69">
        <f t="shared" si="24"/>
        <v>2</v>
      </c>
      <c r="AS22" s="70">
        <f t="shared" si="41"/>
        <v>19</v>
      </c>
      <c r="AT22" s="71">
        <f t="shared" si="42"/>
        <v>0.87804937077923173</v>
      </c>
      <c r="AU22" s="72">
        <f t="shared" si="25"/>
        <v>6.8214933659622723E-3</v>
      </c>
      <c r="AV22" s="73">
        <f t="shared" si="26"/>
        <v>1.0068214933659623</v>
      </c>
      <c r="AW22" s="74">
        <f>PRODUCT(AV$4:AV22)</f>
        <v>1.1378816280213471</v>
      </c>
      <c r="AY22" s="75">
        <f t="shared" si="43"/>
        <v>19</v>
      </c>
      <c r="AZ22" s="76">
        <f t="shared" ca="1" si="49"/>
        <v>1.0081267366616946</v>
      </c>
      <c r="BA22" s="76">
        <f t="shared" ca="1" si="49"/>
        <v>1.0081267366616946</v>
      </c>
      <c r="BB22" s="76">
        <f t="shared" ca="1" si="49"/>
        <v>1.0086664107387064</v>
      </c>
      <c r="BC22" s="76">
        <f t="shared" ca="1" si="49"/>
        <v>1.0086664107387064</v>
      </c>
      <c r="BD22" s="76">
        <f t="shared" ca="1" si="49"/>
        <v>1.0086664107387064</v>
      </c>
      <c r="BE22" s="76">
        <f t="shared" ca="1" si="49"/>
        <v>1.0086664107387064</v>
      </c>
      <c r="BF22" s="76">
        <f t="shared" ca="1" si="49"/>
        <v>1.0086664107387064</v>
      </c>
      <c r="BG22" s="76">
        <f t="shared" ca="1" si="49"/>
        <v>1.0086664107387064</v>
      </c>
      <c r="BH22" s="76">
        <f t="shared" ca="1" si="49"/>
        <v>1.0086664107387064</v>
      </c>
      <c r="BI22" s="76">
        <f t="shared" ca="1" si="49"/>
        <v>1.0086664107387064</v>
      </c>
      <c r="BJ22" s="76">
        <f t="shared" ca="1" si="49"/>
        <v>1.0086664107387064</v>
      </c>
      <c r="BK22" s="76">
        <f t="shared" ca="1" si="49"/>
        <v>1.0086664107387064</v>
      </c>
      <c r="BL22" s="76">
        <f t="shared" ca="1" si="7"/>
        <v>0.10791349792457838</v>
      </c>
      <c r="BM22" s="77">
        <f t="shared" ca="1" si="28"/>
        <v>5.1582603597677226</v>
      </c>
      <c r="BO22" s="70">
        <f t="shared" si="44"/>
        <v>19</v>
      </c>
      <c r="BP22" s="178">
        <f t="shared" si="47"/>
        <v>8.5000000000000006E-2</v>
      </c>
      <c r="BQ22" s="179">
        <f t="shared" si="29"/>
        <v>6.8214933659622723E-3</v>
      </c>
      <c r="BR22" s="179">
        <f t="shared" si="46"/>
        <v>0.87882603548041438</v>
      </c>
    </row>
    <row r="23" spans="2:70">
      <c r="B23" s="199"/>
      <c r="C23" s="200"/>
      <c r="E23">
        <f t="shared" si="31"/>
        <v>20</v>
      </c>
      <c r="F23" s="64">
        <f t="shared" si="32"/>
        <v>64.583333333333329</v>
      </c>
      <c r="G23" s="55">
        <f t="shared" si="0"/>
        <v>0</v>
      </c>
      <c r="H23" s="78">
        <f t="shared" si="45"/>
        <v>1</v>
      </c>
      <c r="I23" s="79">
        <f t="shared" si="10"/>
        <v>1859288.5528938081</v>
      </c>
      <c r="J23" s="79">
        <f t="shared" si="11"/>
        <v>12683.124528974706</v>
      </c>
      <c r="K23" s="80">
        <f t="shared" si="1"/>
        <v>-20</v>
      </c>
      <c r="L23" s="80">
        <f t="shared" si="12"/>
        <v>-1549.407127411507</v>
      </c>
      <c r="M23" s="80">
        <f t="shared" si="50"/>
        <v>0</v>
      </c>
      <c r="N23" s="80">
        <f t="shared" si="14"/>
        <v>0</v>
      </c>
      <c r="O23" s="81">
        <f t="shared" si="2"/>
        <v>-17172.174999999999</v>
      </c>
      <c r="P23" s="79">
        <f t="shared" si="3"/>
        <v>1853230.0952953713</v>
      </c>
      <c r="Q23" s="35"/>
      <c r="R23">
        <f t="shared" ca="1" si="15"/>
        <v>81</v>
      </c>
      <c r="S23" s="78">
        <f t="shared" ca="1" si="33"/>
        <v>69.583333333333243</v>
      </c>
      <c r="T23" s="55">
        <f t="shared" ca="1" si="16"/>
        <v>0</v>
      </c>
      <c r="U23" s="78">
        <f t="shared" ca="1" si="17"/>
        <v>1</v>
      </c>
      <c r="V23" s="79">
        <f t="shared" ca="1" si="34"/>
        <v>1419173.2732423083</v>
      </c>
      <c r="W23" s="79">
        <f t="shared" ca="1" si="4"/>
        <v>9680.8810685733697</v>
      </c>
      <c r="X23" s="80">
        <f t="shared" ca="1" si="35"/>
        <v>-20</v>
      </c>
      <c r="Y23" s="80">
        <f t="shared" ca="1" si="36"/>
        <v>-591.32219718429519</v>
      </c>
      <c r="Z23" s="80">
        <f t="shared" ca="1" si="19"/>
        <v>0</v>
      </c>
      <c r="AA23" s="80">
        <f t="shared" ca="1" si="37"/>
        <v>0</v>
      </c>
      <c r="AB23" s="81">
        <f t="shared" ca="1" si="20"/>
        <v>-10155.66802739464</v>
      </c>
      <c r="AC23" s="79">
        <f t="shared" ca="1" si="5"/>
        <v>1418087.1640863027</v>
      </c>
      <c r="AD23" s="35"/>
      <c r="AE23" s="55">
        <f t="shared" ca="1" si="38"/>
        <v>3.5900448504841975E-3</v>
      </c>
      <c r="AF23" s="78">
        <f t="shared" ca="1" si="39"/>
        <v>0.93775175911086683</v>
      </c>
      <c r="AH23" s="110">
        <f>SUM(AO4:AO90)</f>
        <v>11.645117717602249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21"/>
        <v>87</v>
      </c>
      <c r="AN23" s="66">
        <f t="shared" si="22"/>
        <v>0.17914600000000003</v>
      </c>
      <c r="AO23" s="67">
        <f t="shared" si="40"/>
        <v>0.15031390305900946</v>
      </c>
      <c r="AP23" s="68">
        <f t="shared" ca="1" si="23"/>
        <v>2.9140425758923522E-2</v>
      </c>
      <c r="AR23" s="69">
        <f t="shared" si="24"/>
        <v>2</v>
      </c>
      <c r="AS23" s="70">
        <f t="shared" si="41"/>
        <v>20</v>
      </c>
      <c r="AT23" s="71">
        <f t="shared" si="42"/>
        <v>0.8720597628214739</v>
      </c>
      <c r="AU23" s="72">
        <f t="shared" si="25"/>
        <v>6.8214933659622723E-3</v>
      </c>
      <c r="AV23" s="73">
        <f t="shared" si="26"/>
        <v>1.0068214933659623</v>
      </c>
      <c r="AW23" s="74">
        <f>PRODUCT(AV$4:AV23)</f>
        <v>1.1456436799981451</v>
      </c>
      <c r="AY23" s="75">
        <f t="shared" si="43"/>
        <v>20</v>
      </c>
      <c r="AZ23" s="76">
        <f t="shared" ca="1" si="49"/>
        <v>1.0086664107387064</v>
      </c>
      <c r="BA23" s="76">
        <f t="shared" ca="1" si="49"/>
        <v>1.0086664107387064</v>
      </c>
      <c r="BB23" s="76">
        <f t="shared" ca="1" si="49"/>
        <v>1.0086664107387064</v>
      </c>
      <c r="BC23" s="76">
        <f t="shared" ca="1" si="49"/>
        <v>1.0086664107387064</v>
      </c>
      <c r="BD23" s="76">
        <f t="shared" ca="1" si="49"/>
        <v>1.0086664107387064</v>
      </c>
      <c r="BE23" s="76">
        <f t="shared" ca="1" si="49"/>
        <v>1.0086664107387064</v>
      </c>
      <c r="BF23" s="76">
        <f t="shared" ca="1" si="49"/>
        <v>1.0086664107387064</v>
      </c>
      <c r="BG23" s="76">
        <f t="shared" ca="1" si="49"/>
        <v>1.0086664107387064</v>
      </c>
      <c r="BH23" s="76">
        <f t="shared" ca="1" si="49"/>
        <v>1.0086664107387064</v>
      </c>
      <c r="BI23" s="76">
        <f t="shared" ca="1" si="49"/>
        <v>1.0086664107387064</v>
      </c>
      <c r="BJ23" s="76">
        <f t="shared" ca="1" si="49"/>
        <v>1.0086664107387064</v>
      </c>
      <c r="BK23" s="76">
        <f t="shared" ca="1" si="49"/>
        <v>1.0086664107387064</v>
      </c>
      <c r="BL23" s="76">
        <f t="shared" ca="1" si="7"/>
        <v>0.10909999999999909</v>
      </c>
      <c r="BM23" s="77">
        <f t="shared" ca="1" si="28"/>
        <v>5.7210265650183763</v>
      </c>
      <c r="BO23" s="70">
        <f t="shared" si="44"/>
        <v>20</v>
      </c>
      <c r="BP23" s="178">
        <f t="shared" si="47"/>
        <v>8.5000000000000006E-2</v>
      </c>
      <c r="BQ23" s="179">
        <f t="shared" si="29"/>
        <v>6.8214933659622723E-3</v>
      </c>
      <c r="BR23" s="179">
        <f t="shared" si="46"/>
        <v>0.87287174665129663</v>
      </c>
    </row>
    <row r="24" spans="2:70">
      <c r="B24" s="199"/>
      <c r="C24" s="200"/>
      <c r="E24">
        <f t="shared" si="31"/>
        <v>21</v>
      </c>
      <c r="F24" s="64">
        <f t="shared" si="32"/>
        <v>64.666666666666657</v>
      </c>
      <c r="G24" s="55">
        <f t="shared" si="0"/>
        <v>0</v>
      </c>
      <c r="H24" s="78">
        <f t="shared" si="45"/>
        <v>1</v>
      </c>
      <c r="I24" s="79">
        <f t="shared" si="10"/>
        <v>1853230.0952953713</v>
      </c>
      <c r="J24" s="79">
        <f t="shared" si="11"/>
        <v>12641.796800659005</v>
      </c>
      <c r="K24" s="80">
        <f t="shared" si="1"/>
        <v>-20</v>
      </c>
      <c r="L24" s="80">
        <f t="shared" si="12"/>
        <v>-1544.3584127461429</v>
      </c>
      <c r="M24" s="80">
        <f t="shared" si="50"/>
        <v>0</v>
      </c>
      <c r="N24" s="80">
        <f t="shared" si="14"/>
        <v>0</v>
      </c>
      <c r="O24" s="81">
        <f t="shared" si="2"/>
        <v>-17172.174999999999</v>
      </c>
      <c r="P24" s="79">
        <f t="shared" si="3"/>
        <v>1847135.3586832841</v>
      </c>
      <c r="Q24" s="35"/>
      <c r="R24">
        <f t="shared" ca="1" si="15"/>
        <v>82</v>
      </c>
      <c r="S24" s="78">
        <f t="shared" ca="1" si="33"/>
        <v>69.666666666666572</v>
      </c>
      <c r="T24" s="55">
        <f t="shared" ca="1" si="16"/>
        <v>0</v>
      </c>
      <c r="U24" s="78">
        <f t="shared" ca="1" si="17"/>
        <v>1</v>
      </c>
      <c r="V24" s="79">
        <f t="shared" ca="1" si="34"/>
        <v>1412996.1675653369</v>
      </c>
      <c r="W24" s="79">
        <f t="shared" ca="1" si="4"/>
        <v>9638.7439831770607</v>
      </c>
      <c r="X24" s="80">
        <f t="shared" ca="1" si="35"/>
        <v>-20</v>
      </c>
      <c r="Y24" s="80">
        <f t="shared" ca="1" si="36"/>
        <v>-588.74840315222377</v>
      </c>
      <c r="Z24" s="80">
        <f t="shared" ca="1" si="19"/>
        <v>0</v>
      </c>
      <c r="AA24" s="80">
        <f t="shared" ca="1" si="37"/>
        <v>0</v>
      </c>
      <c r="AB24" s="81">
        <f t="shared" ca="1" si="20"/>
        <v>-10155.66802739464</v>
      </c>
      <c r="AC24" s="79">
        <f t="shared" ca="1" si="5"/>
        <v>1411870.495117967</v>
      </c>
      <c r="AD24" s="35"/>
      <c r="AE24" s="55">
        <f t="shared" ca="1" si="38"/>
        <v>3.5900448504841975E-3</v>
      </c>
      <c r="AF24" s="78">
        <f t="shared" ca="1" si="39"/>
        <v>0.93438518823703842</v>
      </c>
      <c r="AH24" s="111">
        <f ca="1">SUM(AP4:AP90)</f>
        <v>6.985775356365524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21"/>
        <v>88</v>
      </c>
      <c r="AN24" s="66">
        <f t="shared" si="22"/>
        <v>0.19468900000000003</v>
      </c>
      <c r="AO24" s="67">
        <f t="shared" si="40"/>
        <v>0.12104943958635397</v>
      </c>
      <c r="AP24" s="68">
        <f t="shared" ca="1" si="23"/>
        <v>2.1158692100211415E-2</v>
      </c>
      <c r="AR24" s="69">
        <f t="shared" si="24"/>
        <v>2</v>
      </c>
      <c r="AS24" s="70">
        <f t="shared" si="41"/>
        <v>21</v>
      </c>
      <c r="AT24" s="71">
        <f t="shared" si="42"/>
        <v>0.86611101293466464</v>
      </c>
      <c r="AU24" s="72">
        <f t="shared" si="25"/>
        <v>6.8214933659622723E-3</v>
      </c>
      <c r="AV24" s="73">
        <f t="shared" si="26"/>
        <v>1.0068214933659623</v>
      </c>
      <c r="AW24" s="74">
        <f>PRODUCT(AV$4:AV24)</f>
        <v>1.153458680761009</v>
      </c>
      <c r="AY24" s="75">
        <f t="shared" si="43"/>
        <v>21</v>
      </c>
      <c r="AZ24" s="76">
        <f t="shared" ca="1" si="49"/>
        <v>1.0086664107387064</v>
      </c>
      <c r="BA24" s="76">
        <f t="shared" ca="1" si="49"/>
        <v>1.0086664107387064</v>
      </c>
      <c r="BB24" s="76">
        <f t="shared" ca="1" si="49"/>
        <v>1.0086664107387064</v>
      </c>
      <c r="BC24" s="76">
        <f t="shared" ca="1" si="49"/>
        <v>1.0086664107387064</v>
      </c>
      <c r="BD24" s="76">
        <f t="shared" ca="1" si="49"/>
        <v>1.0086664107387064</v>
      </c>
      <c r="BE24" s="76">
        <f t="shared" ca="1" si="49"/>
        <v>1.0086664107387064</v>
      </c>
      <c r="BF24" s="76">
        <f t="shared" ca="1" si="49"/>
        <v>1.0086664107387064</v>
      </c>
      <c r="BG24" s="76">
        <f t="shared" ca="1" si="49"/>
        <v>1.0086664107387064</v>
      </c>
      <c r="BH24" s="76">
        <f t="shared" ca="1" si="49"/>
        <v>1.0086664107387064</v>
      </c>
      <c r="BI24" s="76">
        <f t="shared" ca="1" si="49"/>
        <v>1.0086664107387064</v>
      </c>
      <c r="BJ24" s="76">
        <f t="shared" ca="1" si="49"/>
        <v>1.0086664107387064</v>
      </c>
      <c r="BK24" s="76">
        <f t="shared" ca="1" si="49"/>
        <v>1.0086664107387064</v>
      </c>
      <c r="BL24" s="76">
        <f t="shared" ca="1" si="7"/>
        <v>0.10909999999999909</v>
      </c>
      <c r="BM24" s="77">
        <f t="shared" ca="1" si="28"/>
        <v>6.3451905632618759</v>
      </c>
      <c r="BO24" s="70">
        <f t="shared" si="44"/>
        <v>21</v>
      </c>
      <c r="BP24" s="178">
        <f t="shared" si="47"/>
        <v>8.5000000000000006E-2</v>
      </c>
      <c r="BQ24" s="179">
        <f t="shared" si="29"/>
        <v>6.8214933659622723E-3</v>
      </c>
      <c r="BR24" s="179">
        <f t="shared" si="46"/>
        <v>0.86695779977158549</v>
      </c>
    </row>
    <row r="25" spans="2:70">
      <c r="B25" s="199"/>
      <c r="C25" s="200"/>
      <c r="E25">
        <f t="shared" si="31"/>
        <v>22</v>
      </c>
      <c r="F25" s="64">
        <f t="shared" si="32"/>
        <v>64.749999999999986</v>
      </c>
      <c r="G25" s="55">
        <f t="shared" si="0"/>
        <v>0</v>
      </c>
      <c r="H25" s="78">
        <f t="shared" si="45"/>
        <v>1</v>
      </c>
      <c r="I25" s="79">
        <f t="shared" si="10"/>
        <v>1847135.3586832841</v>
      </c>
      <c r="J25" s="79">
        <f t="shared" si="11"/>
        <v>12600.221595292365</v>
      </c>
      <c r="K25" s="80">
        <f t="shared" si="1"/>
        <v>-20</v>
      </c>
      <c r="L25" s="80">
        <f t="shared" si="12"/>
        <v>-1539.2794655694036</v>
      </c>
      <c r="M25" s="80">
        <f t="shared" si="50"/>
        <v>0</v>
      </c>
      <c r="N25" s="80">
        <f t="shared" si="14"/>
        <v>0</v>
      </c>
      <c r="O25" s="81">
        <f t="shared" si="2"/>
        <v>-17172.174999999999</v>
      </c>
      <c r="P25" s="79">
        <f t="shared" si="3"/>
        <v>1841004.1258130071</v>
      </c>
      <c r="Q25" s="35"/>
      <c r="R25">
        <f t="shared" ca="1" si="15"/>
        <v>83</v>
      </c>
      <c r="S25" s="78">
        <f t="shared" ca="1" si="33"/>
        <v>69.749999999999901</v>
      </c>
      <c r="T25" s="55">
        <f t="shared" ca="1" si="16"/>
        <v>0</v>
      </c>
      <c r="U25" s="78">
        <f t="shared" ca="1" si="17"/>
        <v>1</v>
      </c>
      <c r="V25" s="79">
        <f t="shared" ca="1" si="34"/>
        <v>1406801.8167174181</v>
      </c>
      <c r="W25" s="79">
        <f t="shared" ca="1" si="4"/>
        <v>9596.4892599615396</v>
      </c>
      <c r="X25" s="80">
        <f t="shared" ca="1" si="35"/>
        <v>-20</v>
      </c>
      <c r="Y25" s="80">
        <f t="shared" ca="1" si="36"/>
        <v>-586.16742363225762</v>
      </c>
      <c r="Z25" s="80">
        <f t="shared" ca="1" si="19"/>
        <v>0</v>
      </c>
      <c r="AA25" s="80">
        <f t="shared" ca="1" si="37"/>
        <v>0</v>
      </c>
      <c r="AB25" s="81">
        <f t="shared" ca="1" si="20"/>
        <v>-10155.66802739464</v>
      </c>
      <c r="AC25" s="79">
        <f t="shared" ca="1" si="5"/>
        <v>1405636.4705263528</v>
      </c>
      <c r="AD25" s="35"/>
      <c r="AE25" s="55">
        <f t="shared" ca="1" si="38"/>
        <v>3.5900448504841975E-3</v>
      </c>
      <c r="AF25" s="78">
        <f t="shared" ca="1" si="39"/>
        <v>0.93103070350363937</v>
      </c>
      <c r="AG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21"/>
        <v>89</v>
      </c>
      <c r="AN25" s="66">
        <f t="shared" si="22"/>
        <v>0.21142000000000002</v>
      </c>
      <c r="AO25" s="67">
        <f t="shared" si="40"/>
        <v>9.5457167069007004E-2</v>
      </c>
      <c r="AP25" s="68">
        <f t="shared" ca="1" si="23"/>
        <v>1.5044018949044027E-2</v>
      </c>
      <c r="AR25" s="69">
        <f t="shared" si="24"/>
        <v>2</v>
      </c>
      <c r="AS25" s="70">
        <f t="shared" si="41"/>
        <v>22</v>
      </c>
      <c r="AT25" s="71">
        <f t="shared" si="42"/>
        <v>0.86020284240574396</v>
      </c>
      <c r="AU25" s="72">
        <f t="shared" si="25"/>
        <v>6.8214933659622723E-3</v>
      </c>
      <c r="AV25" s="73">
        <f t="shared" si="26"/>
        <v>1.0068214933659623</v>
      </c>
      <c r="AW25" s="74">
        <f>PRODUCT(AV$4:AV25)</f>
        <v>1.1613269914997317</v>
      </c>
      <c r="AY25" s="75">
        <f t="shared" si="43"/>
        <v>22</v>
      </c>
      <c r="AZ25" s="76">
        <f t="shared" ref="AZ25:BK34" ca="1" si="51">OFFSET($AV$3,($AY25*12-12)+AZ$3,0)</f>
        <v>1.0086664107387064</v>
      </c>
      <c r="BA25" s="76">
        <f t="shared" ca="1" si="51"/>
        <v>1.0086664107387064</v>
      </c>
      <c r="BB25" s="76">
        <f t="shared" ca="1" si="51"/>
        <v>1.0086664107387064</v>
      </c>
      <c r="BC25" s="76">
        <f t="shared" ca="1" si="51"/>
        <v>1.0086664107387064</v>
      </c>
      <c r="BD25" s="76">
        <f t="shared" ca="1" si="51"/>
        <v>1.0086664107387064</v>
      </c>
      <c r="BE25" s="76">
        <f t="shared" ca="1" si="51"/>
        <v>1.0086664107387064</v>
      </c>
      <c r="BF25" s="76">
        <f t="shared" ca="1" si="51"/>
        <v>1.0086664107387064</v>
      </c>
      <c r="BG25" s="76">
        <f t="shared" ca="1" si="51"/>
        <v>1.0086664107387064</v>
      </c>
      <c r="BH25" s="76">
        <f t="shared" ca="1" si="51"/>
        <v>1.0086664107387064</v>
      </c>
      <c r="BI25" s="76">
        <f t="shared" ca="1" si="51"/>
        <v>1.0086664107387064</v>
      </c>
      <c r="BJ25" s="76">
        <f t="shared" ca="1" si="51"/>
        <v>1.0086664107387064</v>
      </c>
      <c r="BK25" s="76">
        <f t="shared" ca="1" si="51"/>
        <v>1.0086664107387064</v>
      </c>
      <c r="BL25" s="76">
        <f t="shared" ca="1" si="7"/>
        <v>0.10909999999999909</v>
      </c>
      <c r="BM25" s="77">
        <f t="shared" ca="1" si="28"/>
        <v>7.0374508537137404</v>
      </c>
      <c r="BO25" s="70">
        <f t="shared" si="44"/>
        <v>22</v>
      </c>
      <c r="BP25" s="178">
        <f t="shared" si="47"/>
        <v>8.5000000000000006E-2</v>
      </c>
      <c r="BQ25" s="179">
        <f t="shared" si="29"/>
        <v>6.8214933659622723E-3</v>
      </c>
      <c r="BR25" s="179">
        <f t="shared" si="46"/>
        <v>0.86108392151344471</v>
      </c>
    </row>
    <row r="26" spans="2:70">
      <c r="B26" s="201"/>
      <c r="C26" s="202"/>
      <c r="E26">
        <f t="shared" si="31"/>
        <v>23</v>
      </c>
      <c r="F26" s="64">
        <f t="shared" si="32"/>
        <v>64.833333333333314</v>
      </c>
      <c r="G26" s="55">
        <f t="shared" si="0"/>
        <v>0</v>
      </c>
      <c r="H26" s="78">
        <f t="shared" si="45"/>
        <v>1</v>
      </c>
      <c r="I26" s="79">
        <f t="shared" si="10"/>
        <v>1841004.1258130071</v>
      </c>
      <c r="J26" s="79">
        <f t="shared" si="11"/>
        <v>12558.397430942601</v>
      </c>
      <c r="K26" s="80">
        <f t="shared" si="1"/>
        <v>-20</v>
      </c>
      <c r="L26" s="80">
        <f t="shared" si="12"/>
        <v>-1534.1701048441728</v>
      </c>
      <c r="M26" s="80">
        <f t="shared" si="50"/>
        <v>0</v>
      </c>
      <c r="N26" s="80">
        <f t="shared" si="14"/>
        <v>0</v>
      </c>
      <c r="O26" s="81">
        <f t="shared" si="2"/>
        <v>-17172.174999999999</v>
      </c>
      <c r="P26" s="79">
        <f t="shared" si="3"/>
        <v>1834836.1781391054</v>
      </c>
      <c r="Q26" s="35"/>
      <c r="R26">
        <f t="shared" ca="1" si="15"/>
        <v>84</v>
      </c>
      <c r="S26" s="78">
        <f t="shared" ca="1" si="33"/>
        <v>69.833333333333229</v>
      </c>
      <c r="T26" s="55">
        <f t="shared" ca="1" si="16"/>
        <v>0</v>
      </c>
      <c r="U26" s="78">
        <f t="shared" ca="1" si="17"/>
        <v>1</v>
      </c>
      <c r="V26" s="79">
        <f t="shared" ca="1" si="34"/>
        <v>1400590.1725536869</v>
      </c>
      <c r="W26" s="79">
        <f t="shared" ca="1" si="4"/>
        <v>9554.1165705069288</v>
      </c>
      <c r="X26" s="80">
        <f t="shared" ca="1" si="35"/>
        <v>-20</v>
      </c>
      <c r="Y26" s="80">
        <f t="shared" ca="1" si="36"/>
        <v>-583.57923856403625</v>
      </c>
      <c r="Z26" s="80">
        <f t="shared" ca="1" si="19"/>
        <v>0</v>
      </c>
      <c r="AA26" s="80">
        <f t="shared" ca="1" si="37"/>
        <v>0</v>
      </c>
      <c r="AB26" s="81">
        <f t="shared" ca="1" si="20"/>
        <v>-10155.66802739464</v>
      </c>
      <c r="AC26" s="79">
        <f t="shared" ca="1" si="5"/>
        <v>1399385.0418582351</v>
      </c>
      <c r="AD26" s="35"/>
      <c r="AE26" s="55">
        <f t="shared" ca="1" si="38"/>
        <v>3.5900448504841975E-3</v>
      </c>
      <c r="AF26" s="78">
        <f t="shared" ca="1" si="39"/>
        <v>0.92768826152088346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21"/>
        <v>90</v>
      </c>
      <c r="AN26" s="66">
        <f t="shared" si="22"/>
        <v>0.22926200000000002</v>
      </c>
      <c r="AO26" s="67">
        <f t="shared" si="40"/>
        <v>7.357246603243231E-2</v>
      </c>
      <c r="AP26" s="68">
        <f t="shared" ca="1" si="23"/>
        <v>1.0454419869036429E-2</v>
      </c>
      <c r="AR26" s="69">
        <f t="shared" si="24"/>
        <v>2</v>
      </c>
      <c r="AS26" s="70">
        <f t="shared" si="41"/>
        <v>23</v>
      </c>
      <c r="AT26" s="71">
        <f t="shared" si="42"/>
        <v>0.8543349744228913</v>
      </c>
      <c r="AU26" s="72">
        <f t="shared" si="25"/>
        <v>6.8214933659622723E-3</v>
      </c>
      <c r="AV26" s="73">
        <f t="shared" si="26"/>
        <v>1.0068214933659623</v>
      </c>
      <c r="AW26" s="74">
        <f>PRODUCT(AV$4:AV26)</f>
        <v>1.1692489758679601</v>
      </c>
      <c r="AY26" s="75">
        <f t="shared" si="43"/>
        <v>23</v>
      </c>
      <c r="AZ26" s="76">
        <f t="shared" ca="1" si="51"/>
        <v>1.0086664107387064</v>
      </c>
      <c r="BA26" s="76">
        <f t="shared" ca="1" si="51"/>
        <v>1.0086664107387064</v>
      </c>
      <c r="BB26" s="76">
        <f t="shared" ca="1" si="51"/>
        <v>1.0086664107387064</v>
      </c>
      <c r="BC26" s="76">
        <f t="shared" ca="1" si="51"/>
        <v>1.0086664107387064</v>
      </c>
      <c r="BD26" s="76">
        <f t="shared" ca="1" si="51"/>
        <v>1.0086664107387064</v>
      </c>
      <c r="BE26" s="76">
        <f t="shared" ca="1" si="51"/>
        <v>1.0086664107387064</v>
      </c>
      <c r="BF26" s="76">
        <f t="shared" ca="1" si="51"/>
        <v>1.0086664107387064</v>
      </c>
      <c r="BG26" s="76">
        <f t="shared" ca="1" si="51"/>
        <v>1.0086664107387064</v>
      </c>
      <c r="BH26" s="76">
        <f t="shared" ca="1" si="51"/>
        <v>1.0086664107387064</v>
      </c>
      <c r="BI26" s="76">
        <f t="shared" ca="1" si="51"/>
        <v>1.0086664107387064</v>
      </c>
      <c r="BJ26" s="76">
        <f t="shared" ca="1" si="51"/>
        <v>1.0086664107387064</v>
      </c>
      <c r="BK26" s="76">
        <f t="shared" ca="1" si="51"/>
        <v>1.0086664107387064</v>
      </c>
      <c r="BL26" s="76">
        <f t="shared" ca="1" si="7"/>
        <v>0.10909999999999909</v>
      </c>
      <c r="BM26" s="77">
        <f t="shared" ca="1" si="28"/>
        <v>7.8052367418539026</v>
      </c>
      <c r="BO26" s="70">
        <f t="shared" si="44"/>
        <v>23</v>
      </c>
      <c r="BP26" s="178">
        <f t="shared" si="47"/>
        <v>8.5000000000000006E-2</v>
      </c>
      <c r="BQ26" s="179">
        <f t="shared" si="29"/>
        <v>6.8214933659622723E-3</v>
      </c>
      <c r="BR26" s="179">
        <f t="shared" si="46"/>
        <v>0.85524984040090957</v>
      </c>
    </row>
    <row r="27" spans="2:70">
      <c r="E27">
        <f t="shared" si="31"/>
        <v>24</v>
      </c>
      <c r="F27" s="64">
        <f t="shared" si="32"/>
        <v>64.916666666666643</v>
      </c>
      <c r="G27" s="55">
        <f t="shared" si="0"/>
        <v>0</v>
      </c>
      <c r="H27" s="78">
        <f t="shared" si="45"/>
        <v>1</v>
      </c>
      <c r="I27" s="79">
        <f t="shared" si="10"/>
        <v>1834836.1781391054</v>
      </c>
      <c r="J27" s="79">
        <f t="shared" si="11"/>
        <v>12516.322816803478</v>
      </c>
      <c r="K27" s="80">
        <f t="shared" si="1"/>
        <v>-20</v>
      </c>
      <c r="L27" s="80">
        <f t="shared" si="12"/>
        <v>-1529.0301484492547</v>
      </c>
      <c r="M27" s="80">
        <f t="shared" si="50"/>
        <v>0</v>
      </c>
      <c r="N27" s="80">
        <f t="shared" si="14"/>
        <v>0</v>
      </c>
      <c r="O27" s="81">
        <f t="shared" si="2"/>
        <v>-17172.174999999999</v>
      </c>
      <c r="P27" s="79">
        <f t="shared" si="3"/>
        <v>1828631.2958074596</v>
      </c>
      <c r="Q27" s="35"/>
      <c r="R27">
        <f t="shared" ca="1" si="15"/>
        <v>85</v>
      </c>
      <c r="S27" s="78">
        <f t="shared" ca="1" si="33"/>
        <v>69.916666666666558</v>
      </c>
      <c r="T27" s="55">
        <f t="shared" ca="1" si="16"/>
        <v>0</v>
      </c>
      <c r="U27" s="78">
        <f t="shared" ca="1" si="17"/>
        <v>1</v>
      </c>
      <c r="V27" s="79">
        <f t="shared" ca="1" si="34"/>
        <v>1394361.1867948673</v>
      </c>
      <c r="W27" s="79">
        <f t="shared" ca="1" si="4"/>
        <v>9511.6255854764677</v>
      </c>
      <c r="X27" s="80">
        <f t="shared" ca="1" si="35"/>
        <v>-20</v>
      </c>
      <c r="Y27" s="80">
        <f t="shared" ca="1" si="36"/>
        <v>-580.98382783119473</v>
      </c>
      <c r="Z27" s="80">
        <f t="shared" ca="1" si="19"/>
        <v>-10457.708900961505</v>
      </c>
      <c r="AA27" s="80">
        <f t="shared" ca="1" si="37"/>
        <v>0</v>
      </c>
      <c r="AB27" s="81">
        <f t="shared" ca="1" si="20"/>
        <v>-10155.66802739464</v>
      </c>
      <c r="AC27" s="79">
        <f t="shared" ca="1" si="5"/>
        <v>1382658.4516241562</v>
      </c>
      <c r="AD27" s="35"/>
      <c r="AE27" s="55">
        <f t="shared" ca="1" si="38"/>
        <v>3.5900448504841975E-3</v>
      </c>
      <c r="AF27" s="78">
        <f t="shared" ca="1" si="39"/>
        <v>0.92435781905475578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21"/>
        <v>91</v>
      </c>
      <c r="AN27" s="66">
        <f t="shared" si="22"/>
        <v>0.24838000000000002</v>
      </c>
      <c r="AO27" s="67">
        <f t="shared" si="40"/>
        <v>5.5298536919296766E-2</v>
      </c>
      <c r="AP27" s="68">
        <f t="shared" ca="1" si="23"/>
        <v>7.0847994427600458E-3</v>
      </c>
      <c r="AR27" s="69">
        <f t="shared" si="24"/>
        <v>2</v>
      </c>
      <c r="AS27" s="70">
        <f t="shared" si="41"/>
        <v>24</v>
      </c>
      <c r="AT27" s="71">
        <f t="shared" si="42"/>
        <v>0.84850713406255596</v>
      </c>
      <c r="AU27" s="72">
        <f t="shared" si="25"/>
        <v>6.8214933659622723E-3</v>
      </c>
      <c r="AV27" s="73">
        <f t="shared" si="26"/>
        <v>1.0068214933659623</v>
      </c>
      <c r="AW27" s="74">
        <f>PRODUCT(AV$4:AV27)</f>
        <v>1.1772250000000015</v>
      </c>
      <c r="AY27" s="75">
        <f t="shared" si="43"/>
        <v>24</v>
      </c>
      <c r="AZ27" s="76">
        <f t="shared" ca="1" si="51"/>
        <v>1.0086664107387064</v>
      </c>
      <c r="BA27" s="76">
        <f t="shared" ca="1" si="51"/>
        <v>1.0086664107387064</v>
      </c>
      <c r="BB27" s="76">
        <f t="shared" ca="1" si="51"/>
        <v>1.0086664107387064</v>
      </c>
      <c r="BC27" s="76">
        <f t="shared" ca="1" si="51"/>
        <v>1.0086664107387064</v>
      </c>
      <c r="BD27" s="76">
        <f t="shared" ca="1" si="51"/>
        <v>1.0086664107387064</v>
      </c>
      <c r="BE27" s="76">
        <f t="shared" ca="1" si="51"/>
        <v>1.0086664107387064</v>
      </c>
      <c r="BF27" s="76">
        <f t="shared" ca="1" si="51"/>
        <v>1.0086664107387064</v>
      </c>
      <c r="BG27" s="76">
        <f t="shared" ca="1" si="51"/>
        <v>1.0086664107387064</v>
      </c>
      <c r="BH27" s="76">
        <f t="shared" ca="1" si="51"/>
        <v>1.0086664107387064</v>
      </c>
      <c r="BI27" s="76">
        <f t="shared" ca="1" si="51"/>
        <v>1.0086664107387064</v>
      </c>
      <c r="BJ27" s="76">
        <f t="shared" ca="1" si="51"/>
        <v>1.0086664107387064</v>
      </c>
      <c r="BK27" s="76">
        <f t="shared" ca="1" si="51"/>
        <v>1.0086664107387064</v>
      </c>
      <c r="BL27" s="76">
        <f t="shared" ca="1" si="7"/>
        <v>0.10909999999999909</v>
      </c>
      <c r="BM27" s="77">
        <f t="shared" ca="1" si="28"/>
        <v>8.6567880703901565</v>
      </c>
      <c r="BO27" s="70">
        <f t="shared" si="44"/>
        <v>24</v>
      </c>
      <c r="BP27" s="178">
        <f t="shared" si="47"/>
        <v>8.5000000000000006E-2</v>
      </c>
      <c r="BQ27" s="179">
        <f t="shared" si="29"/>
        <v>6.8214933659622723E-3</v>
      </c>
      <c r="BR27" s="179">
        <f t="shared" si="46"/>
        <v>0.84945528679733995</v>
      </c>
    </row>
    <row r="28" spans="2:70">
      <c r="B28" t="s">
        <v>72</v>
      </c>
      <c r="E28">
        <f t="shared" si="31"/>
        <v>25</v>
      </c>
      <c r="F28" s="64">
        <f t="shared" si="32"/>
        <v>64.999999999999972</v>
      </c>
      <c r="G28" s="55">
        <f t="shared" si="0"/>
        <v>0</v>
      </c>
      <c r="H28" s="78">
        <f t="shared" si="45"/>
        <v>1</v>
      </c>
      <c r="I28" s="79">
        <f t="shared" si="10"/>
        <v>1828631.2958074596</v>
      </c>
      <c r="J28" s="79">
        <f t="shared" si="11"/>
        <v>12473.996253141579</v>
      </c>
      <c r="K28" s="80">
        <f t="shared" si="1"/>
        <v>-20</v>
      </c>
      <c r="L28" s="80">
        <f t="shared" si="12"/>
        <v>-1523.859413172883</v>
      </c>
      <c r="M28" s="80">
        <f t="shared" si="50"/>
        <v>-13714.734718555947</v>
      </c>
      <c r="N28" s="80">
        <f t="shared" si="14"/>
        <v>0</v>
      </c>
      <c r="O28" s="81">
        <f t="shared" si="2"/>
        <v>-17172.174999999999</v>
      </c>
      <c r="P28" s="79">
        <f t="shared" si="3"/>
        <v>1808674.5229288724</v>
      </c>
      <c r="Q28" s="35"/>
      <c r="R28">
        <f t="shared" ca="1" si="15"/>
        <v>86</v>
      </c>
      <c r="S28" s="78">
        <f t="shared" ca="1" si="33"/>
        <v>69.999999999999886</v>
      </c>
      <c r="T28" s="55">
        <f t="shared" ca="1" si="16"/>
        <v>0</v>
      </c>
      <c r="U28" s="78">
        <f t="shared" ca="1" si="17"/>
        <v>1</v>
      </c>
      <c r="V28" s="79">
        <f t="shared" ca="1" si="34"/>
        <v>1377694.6457699244</v>
      </c>
      <c r="W28" s="79">
        <f t="shared" ca="1" si="4"/>
        <v>9397.9348864412823</v>
      </c>
      <c r="X28" s="80">
        <f t="shared" ca="1" si="35"/>
        <v>-20</v>
      </c>
      <c r="Y28" s="80">
        <f t="shared" ca="1" si="36"/>
        <v>-574.03943573746858</v>
      </c>
      <c r="Z28" s="80">
        <f t="shared" ca="1" si="19"/>
        <v>0</v>
      </c>
      <c r="AA28" s="80">
        <f t="shared" ca="1" si="37"/>
        <v>0</v>
      </c>
      <c r="AB28" s="81">
        <f t="shared" ca="1" si="20"/>
        <v>-10155.66802739464</v>
      </c>
      <c r="AC28" s="79">
        <f t="shared" ca="1" si="5"/>
        <v>1376342.8731932335</v>
      </c>
      <c r="AD28" s="35"/>
      <c r="AE28" s="55">
        <f t="shared" ca="1" si="38"/>
        <v>3.5900448504841975E-3</v>
      </c>
      <c r="AF28" s="78">
        <f t="shared" ca="1" si="39"/>
        <v>0.92103933302645347</v>
      </c>
      <c r="AG28" s="35"/>
      <c r="AH28" s="35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21"/>
        <v>92</v>
      </c>
      <c r="AN28" s="66">
        <f t="shared" si="22"/>
        <v>0.26884000000000002</v>
      </c>
      <c r="AO28" s="67">
        <f t="shared" si="40"/>
        <v>4.0432078253913026E-2</v>
      </c>
      <c r="AP28" s="68">
        <f t="shared" ca="1" si="23"/>
        <v>4.6705634844183925E-3</v>
      </c>
      <c r="AR28" s="69">
        <f t="shared" si="24"/>
        <v>3</v>
      </c>
      <c r="AS28" s="70">
        <f t="shared" si="41"/>
        <v>25</v>
      </c>
      <c r="AT28" s="71">
        <f t="shared" si="42"/>
        <v>0.84271904827657662</v>
      </c>
      <c r="AU28" s="72">
        <f t="shared" si="25"/>
        <v>6.8214933659622723E-3</v>
      </c>
      <c r="AV28" s="73">
        <f t="shared" si="26"/>
        <v>1.0068214933659623</v>
      </c>
      <c r="AW28" s="74">
        <f>PRODUCT(AV$4:AV28)</f>
        <v>1.1852554325277465</v>
      </c>
      <c r="AX28" s="112"/>
      <c r="AY28" s="75">
        <f t="shared" si="43"/>
        <v>25</v>
      </c>
      <c r="AZ28" s="76">
        <f t="shared" ca="1" si="51"/>
        <v>1.0086664107387064</v>
      </c>
      <c r="BA28" s="76">
        <f t="shared" ca="1" si="51"/>
        <v>1.0086664107387064</v>
      </c>
      <c r="BB28" s="76">
        <f t="shared" ca="1" si="51"/>
        <v>1.0086664107387064</v>
      </c>
      <c r="BC28" s="76">
        <f t="shared" ca="1" si="51"/>
        <v>1.0086664107387064</v>
      </c>
      <c r="BD28" s="76">
        <f t="shared" ca="1" si="51"/>
        <v>1.0086664107387064</v>
      </c>
      <c r="BE28" s="76">
        <f t="shared" ca="1" si="51"/>
        <v>1.0086664107387064</v>
      </c>
      <c r="BF28" s="76">
        <f t="shared" ca="1" si="51"/>
        <v>1.0086664107387064</v>
      </c>
      <c r="BG28" s="76">
        <f t="shared" ca="1" si="51"/>
        <v>1.0086664107387064</v>
      </c>
      <c r="BH28" s="76">
        <f t="shared" ca="1" si="51"/>
        <v>1.0086664107387064</v>
      </c>
      <c r="BI28" s="76">
        <f t="shared" ca="1" si="51"/>
        <v>1.0086664107387064</v>
      </c>
      <c r="BJ28" s="76">
        <f t="shared" ca="1" si="51"/>
        <v>1.0086664107387064</v>
      </c>
      <c r="BK28" s="76">
        <f t="shared" ca="1" si="51"/>
        <v>1.0086664107387064</v>
      </c>
      <c r="BL28" s="76">
        <f t="shared" ca="1" si="7"/>
        <v>0.10909999999999909</v>
      </c>
      <c r="BM28" s="77">
        <f t="shared" ca="1" si="28"/>
        <v>9.6012436488697155</v>
      </c>
      <c r="BO28" s="70">
        <f t="shared" si="44"/>
        <v>25</v>
      </c>
      <c r="BP28" s="178">
        <f t="shared" si="47"/>
        <v>8.5000000000000006E-2</v>
      </c>
      <c r="BQ28" s="179">
        <f t="shared" si="29"/>
        <v>6.8214933659622723E-3</v>
      </c>
      <c r="BR28" s="179">
        <f t="shared" si="46"/>
        <v>0.84369999289295827</v>
      </c>
    </row>
    <row r="29" spans="2:70">
      <c r="B29" s="197" t="s">
        <v>74</v>
      </c>
      <c r="C29" s="198"/>
      <c r="E29">
        <f t="shared" si="31"/>
        <v>26</v>
      </c>
      <c r="F29" s="64">
        <f t="shared" si="32"/>
        <v>65.0833333333333</v>
      </c>
      <c r="G29" s="55">
        <f t="shared" si="0"/>
        <v>0</v>
      </c>
      <c r="H29" s="78">
        <f t="shared" si="45"/>
        <v>1</v>
      </c>
      <c r="I29" s="79">
        <f t="shared" si="10"/>
        <v>1808674.5229288724</v>
      </c>
      <c r="J29" s="79">
        <f t="shared" si="11"/>
        <v>12337.861259344281</v>
      </c>
      <c r="K29" s="80">
        <f t="shared" si="1"/>
        <v>-20</v>
      </c>
      <c r="L29" s="80">
        <f t="shared" si="12"/>
        <v>-1507.2287691073936</v>
      </c>
      <c r="M29" s="80">
        <f t="shared" si="50"/>
        <v>0</v>
      </c>
      <c r="N29" s="80">
        <f t="shared" si="14"/>
        <v>0</v>
      </c>
      <c r="O29" s="81">
        <f t="shared" si="2"/>
        <v>-17172.174999999999</v>
      </c>
      <c r="P29" s="79">
        <f t="shared" si="3"/>
        <v>1802312.9804191091</v>
      </c>
      <c r="Q29" s="35"/>
      <c r="R29">
        <f t="shared" ca="1" si="15"/>
        <v>87</v>
      </c>
      <c r="S29" s="78">
        <f t="shared" ca="1" si="33"/>
        <v>70.083333333333215</v>
      </c>
      <c r="T29" s="55">
        <f t="shared" ca="1" si="16"/>
        <v>0</v>
      </c>
      <c r="U29" s="78">
        <f t="shared" ca="1" si="17"/>
        <v>1</v>
      </c>
      <c r="V29" s="79">
        <f t="shared" ca="1" si="34"/>
        <v>1371401.7405488256</v>
      </c>
      <c r="W29" s="79">
        <f t="shared" ca="1" si="4"/>
        <v>9355.0078752229274</v>
      </c>
      <c r="X29" s="80">
        <f t="shared" ca="1" si="35"/>
        <v>-20</v>
      </c>
      <c r="Y29" s="80">
        <f t="shared" ca="1" si="36"/>
        <v>-571.41739189534405</v>
      </c>
      <c r="Z29" s="80">
        <f t="shared" ca="1" si="19"/>
        <v>0</v>
      </c>
      <c r="AA29" s="80">
        <f t="shared" ca="1" si="37"/>
        <v>0</v>
      </c>
      <c r="AB29" s="81">
        <f t="shared" ca="1" si="20"/>
        <v>-10155.66802739464</v>
      </c>
      <c r="AC29" s="79">
        <f t="shared" ca="1" si="5"/>
        <v>1370009.6630047585</v>
      </c>
      <c r="AD29" s="35"/>
      <c r="AE29" s="55">
        <f t="shared" ca="1" si="38"/>
        <v>3.5900448504841975E-3</v>
      </c>
      <c r="AF29" s="78">
        <f t="shared" ca="1" si="39"/>
        <v>0.91773276051182839</v>
      </c>
      <c r="AG29" s="35"/>
      <c r="AH29" s="35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21"/>
        <v>93</v>
      </c>
      <c r="AN29" s="66">
        <f t="shared" si="22"/>
        <v>0.29067500000000002</v>
      </c>
      <c r="AO29" s="67">
        <f t="shared" si="40"/>
        <v>2.8679483907456855E-2</v>
      </c>
      <c r="AP29" s="68">
        <f t="shared" ca="1" si="23"/>
        <v>2.9870592765170669E-3</v>
      </c>
      <c r="AR29" s="69">
        <f t="shared" si="24"/>
        <v>3</v>
      </c>
      <c r="AS29" s="70">
        <f t="shared" si="41"/>
        <v>26</v>
      </c>
      <c r="AT29" s="71">
        <f t="shared" si="42"/>
        <v>0.83697044587938796</v>
      </c>
      <c r="AU29" s="72">
        <f t="shared" si="25"/>
        <v>6.8214933659622723E-3</v>
      </c>
      <c r="AV29" s="73">
        <f t="shared" si="26"/>
        <v>1.0068214933659623</v>
      </c>
      <c r="AW29" s="74">
        <f>PRODUCT(AV$4:AV29)</f>
        <v>1.1933406445977053</v>
      </c>
      <c r="AY29" s="75">
        <f t="shared" si="43"/>
        <v>26</v>
      </c>
      <c r="AZ29" s="76">
        <f t="shared" ca="1" si="51"/>
        <v>1.0086664107387064</v>
      </c>
      <c r="BA29" s="76">
        <f t="shared" ca="1" si="51"/>
        <v>1.0086664107387064</v>
      </c>
      <c r="BB29" s="76">
        <f t="shared" ca="1" si="51"/>
        <v>1.0086664107387064</v>
      </c>
      <c r="BC29" s="76">
        <f t="shared" ca="1" si="51"/>
        <v>1.0086664107387064</v>
      </c>
      <c r="BD29" s="76">
        <f t="shared" ca="1" si="51"/>
        <v>1.0086664107387064</v>
      </c>
      <c r="BE29" s="76">
        <f t="shared" ca="1" si="51"/>
        <v>1.0086664107387064</v>
      </c>
      <c r="BF29" s="76">
        <f t="shared" ca="1" si="51"/>
        <v>1.0086664107387064</v>
      </c>
      <c r="BG29" s="76">
        <f t="shared" ca="1" si="51"/>
        <v>1.0086664107387064</v>
      </c>
      <c r="BH29" s="76">
        <f t="shared" ca="1" si="51"/>
        <v>1.0086664107387064</v>
      </c>
      <c r="BI29" s="76">
        <f t="shared" ca="1" si="51"/>
        <v>1.0086664107387064</v>
      </c>
      <c r="BJ29" s="76">
        <f t="shared" ca="1" si="51"/>
        <v>1.0086664107387064</v>
      </c>
      <c r="BK29" s="76">
        <f t="shared" ca="1" si="51"/>
        <v>1.0086664107387064</v>
      </c>
      <c r="BL29" s="76">
        <f t="shared" ca="1" si="7"/>
        <v>0.10909999999999909</v>
      </c>
      <c r="BM29" s="77">
        <f t="shared" ca="1" si="28"/>
        <v>10.648739330961392</v>
      </c>
      <c r="BO29" s="70">
        <f t="shared" si="44"/>
        <v>26</v>
      </c>
      <c r="BP29" s="178">
        <f t="shared" si="47"/>
        <v>8.5000000000000006E-2</v>
      </c>
      <c r="BQ29" s="179">
        <f t="shared" si="29"/>
        <v>6.8214933659622723E-3</v>
      </c>
      <c r="BR29" s="179">
        <f t="shared" si="46"/>
        <v>0.83798369269247197</v>
      </c>
    </row>
    <row r="30" spans="2:70">
      <c r="B30" s="199"/>
      <c r="C30" s="200"/>
      <c r="E30">
        <f t="shared" si="31"/>
        <v>27</v>
      </c>
      <c r="F30" s="64">
        <f t="shared" si="32"/>
        <v>65.166666666666629</v>
      </c>
      <c r="G30" s="55">
        <f t="shared" si="0"/>
        <v>0</v>
      </c>
      <c r="H30" s="78">
        <f t="shared" si="45"/>
        <v>1</v>
      </c>
      <c r="I30" s="79">
        <f t="shared" si="10"/>
        <v>1802312.9804191091</v>
      </c>
      <c r="J30" s="79">
        <f t="shared" si="11"/>
        <v>12294.466039316643</v>
      </c>
      <c r="K30" s="80">
        <f t="shared" si="1"/>
        <v>-20</v>
      </c>
      <c r="L30" s="80">
        <f t="shared" si="12"/>
        <v>-1501.9274836825909</v>
      </c>
      <c r="M30" s="80">
        <f t="shared" si="50"/>
        <v>0</v>
      </c>
      <c r="N30" s="80">
        <f t="shared" si="14"/>
        <v>0</v>
      </c>
      <c r="O30" s="81">
        <f t="shared" si="2"/>
        <v>-17172.174999999999</v>
      </c>
      <c r="P30" s="79">
        <f t="shared" si="3"/>
        <v>1795913.3439747433</v>
      </c>
      <c r="Q30" s="35"/>
      <c r="R30">
        <f t="shared" ca="1" si="15"/>
        <v>88</v>
      </c>
      <c r="S30" s="78">
        <f t="shared" ca="1" si="33"/>
        <v>70.166666666666544</v>
      </c>
      <c r="T30" s="55">
        <f t="shared" ca="1" si="16"/>
        <v>0</v>
      </c>
      <c r="U30" s="78">
        <f t="shared" ca="1" si="17"/>
        <v>1</v>
      </c>
      <c r="V30" s="79">
        <f t="shared" ca="1" si="34"/>
        <v>1365091.2668689748</v>
      </c>
      <c r="W30" s="79">
        <f t="shared" ca="1" si="4"/>
        <v>9311.9610208797458</v>
      </c>
      <c r="X30" s="80">
        <f t="shared" ca="1" si="35"/>
        <v>-20</v>
      </c>
      <c r="Y30" s="80">
        <f t="shared" ca="1" si="36"/>
        <v>-568.78802786207291</v>
      </c>
      <c r="Z30" s="80">
        <f t="shared" ca="1" si="19"/>
        <v>0</v>
      </c>
      <c r="AA30" s="80">
        <f t="shared" ca="1" si="37"/>
        <v>0</v>
      </c>
      <c r="AB30" s="81">
        <f t="shared" ca="1" si="20"/>
        <v>-10155.66802739464</v>
      </c>
      <c r="AC30" s="79">
        <f t="shared" ca="1" si="5"/>
        <v>1363658.7718345977</v>
      </c>
      <c r="AD30" s="35"/>
      <c r="AE30" s="55">
        <f t="shared" ca="1" si="38"/>
        <v>3.5900448504841975E-3</v>
      </c>
      <c r="AF30" s="78">
        <f t="shared" ca="1" si="39"/>
        <v>0.91443805874083228</v>
      </c>
      <c r="AG30" s="35"/>
      <c r="AH30" s="35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21"/>
        <v>94</v>
      </c>
      <c r="AN30" s="66">
        <f t="shared" si="22"/>
        <v>0.31391800000000003</v>
      </c>
      <c r="AO30" s="67">
        <f t="shared" si="40"/>
        <v>1.9676477678195813E-2</v>
      </c>
      <c r="AP30" s="68">
        <f t="shared" ca="1" si="23"/>
        <v>1.8477753156175131E-3</v>
      </c>
      <c r="AR30" s="69">
        <f t="shared" si="24"/>
        <v>3</v>
      </c>
      <c r="AS30" s="70">
        <f t="shared" si="41"/>
        <v>27</v>
      </c>
      <c r="AT30" s="71">
        <f t="shared" si="42"/>
        <v>0.83126105753531521</v>
      </c>
      <c r="AU30" s="72">
        <f t="shared" si="25"/>
        <v>6.8214933659622723E-3</v>
      </c>
      <c r="AV30" s="73">
        <f t="shared" si="26"/>
        <v>1.0068214933659623</v>
      </c>
      <c r="AW30" s="74">
        <f>PRODUCT(AV$4:AV30)</f>
        <v>1.2014810098881616</v>
      </c>
      <c r="AY30" s="75">
        <f t="shared" si="43"/>
        <v>27</v>
      </c>
      <c r="AZ30" s="76">
        <f t="shared" ca="1" si="51"/>
        <v>1.0086664107387064</v>
      </c>
      <c r="BA30" s="76">
        <f t="shared" ca="1" si="51"/>
        <v>1.0086664107387064</v>
      </c>
      <c r="BB30" s="76">
        <f t="shared" ca="1" si="51"/>
        <v>1.0086664107387064</v>
      </c>
      <c r="BC30" s="76">
        <f t="shared" ca="1" si="51"/>
        <v>1.0086664107387064</v>
      </c>
      <c r="BD30" s="76">
        <f t="shared" ca="1" si="51"/>
        <v>1.0086664107387064</v>
      </c>
      <c r="BE30" s="76">
        <f t="shared" ca="1" si="51"/>
        <v>1.0086664107387064</v>
      </c>
      <c r="BF30" s="76">
        <f t="shared" ca="1" si="51"/>
        <v>1.0086664107387064</v>
      </c>
      <c r="BG30" s="76">
        <f t="shared" ca="1" si="51"/>
        <v>1.0086664107387064</v>
      </c>
      <c r="BH30" s="76">
        <f t="shared" ca="1" si="51"/>
        <v>1.0086664107387064</v>
      </c>
      <c r="BI30" s="76">
        <f t="shared" ca="1" si="51"/>
        <v>1.0086664107387064</v>
      </c>
      <c r="BJ30" s="76">
        <f t="shared" ca="1" si="51"/>
        <v>1.0086664107387064</v>
      </c>
      <c r="BK30" s="76">
        <f t="shared" ca="1" si="51"/>
        <v>1.0086664107387064</v>
      </c>
      <c r="BL30" s="76">
        <f t="shared" ca="1" si="7"/>
        <v>0.10909999999999909</v>
      </c>
      <c r="BM30" s="77">
        <f t="shared" ca="1" si="28"/>
        <v>11.81051679196927</v>
      </c>
      <c r="BO30" s="70">
        <f t="shared" si="44"/>
        <v>27</v>
      </c>
      <c r="BP30" s="178">
        <f t="shared" si="47"/>
        <v>8.5000000000000006E-2</v>
      </c>
      <c r="BQ30" s="179">
        <f t="shared" si="29"/>
        <v>6.8214933659622723E-3</v>
      </c>
      <c r="BR30" s="179">
        <f t="shared" si="46"/>
        <v>0.8323061220027802</v>
      </c>
    </row>
    <row r="31" spans="2:70">
      <c r="B31" s="199"/>
      <c r="C31" s="200"/>
      <c r="E31">
        <f t="shared" si="31"/>
        <v>28</v>
      </c>
      <c r="F31" s="64">
        <f t="shared" si="32"/>
        <v>65.249999999999957</v>
      </c>
      <c r="G31" s="55">
        <f t="shared" si="0"/>
        <v>0</v>
      </c>
      <c r="H31" s="78">
        <f t="shared" si="45"/>
        <v>1</v>
      </c>
      <c r="I31" s="79">
        <f t="shared" si="10"/>
        <v>1795913.3439747433</v>
      </c>
      <c r="J31" s="79">
        <f t="shared" si="11"/>
        <v>12250.810961766832</v>
      </c>
      <c r="K31" s="80">
        <f t="shared" si="1"/>
        <v>-20</v>
      </c>
      <c r="L31" s="80">
        <f t="shared" si="12"/>
        <v>-1496.5944533122861</v>
      </c>
      <c r="M31" s="80">
        <f t="shared" si="50"/>
        <v>0</v>
      </c>
      <c r="N31" s="80">
        <f t="shared" si="14"/>
        <v>0</v>
      </c>
      <c r="O31" s="81">
        <f t="shared" si="2"/>
        <v>-17172.174999999999</v>
      </c>
      <c r="P31" s="79">
        <f t="shared" si="3"/>
        <v>1789475.3854831979</v>
      </c>
      <c r="Q31" s="35"/>
      <c r="R31">
        <f t="shared" ca="1" si="15"/>
        <v>89</v>
      </c>
      <c r="S31" s="78">
        <f t="shared" ca="1" si="33"/>
        <v>70.249999999999872</v>
      </c>
      <c r="T31" s="55">
        <f t="shared" ca="1" si="16"/>
        <v>0</v>
      </c>
      <c r="U31" s="78">
        <f t="shared" ca="1" si="17"/>
        <v>1</v>
      </c>
      <c r="V31" s="79">
        <f t="shared" ca="1" si="34"/>
        <v>1358763.1756829552</v>
      </c>
      <c r="W31" s="79">
        <f t="shared" ca="1" si="4"/>
        <v>9268.7939888351084</v>
      </c>
      <c r="X31" s="80">
        <f t="shared" ca="1" si="35"/>
        <v>-20</v>
      </c>
      <c r="Y31" s="80">
        <f t="shared" ca="1" si="36"/>
        <v>-566.15132320123132</v>
      </c>
      <c r="Z31" s="80">
        <f t="shared" ca="1" si="19"/>
        <v>0</v>
      </c>
      <c r="AA31" s="80">
        <f t="shared" ca="1" si="37"/>
        <v>0</v>
      </c>
      <c r="AB31" s="81">
        <f t="shared" ca="1" si="20"/>
        <v>-10155.66802739464</v>
      </c>
      <c r="AC31" s="79">
        <f t="shared" ca="1" si="5"/>
        <v>1357290.1503211944</v>
      </c>
      <c r="AD31" s="35"/>
      <c r="AE31" s="55">
        <f t="shared" ca="1" si="38"/>
        <v>3.5900448504841975E-3</v>
      </c>
      <c r="AF31" s="78">
        <f t="shared" ca="1" si="39"/>
        <v>0.91115518509696303</v>
      </c>
      <c r="AG31" s="35"/>
      <c r="AH31" s="35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21"/>
        <v>95</v>
      </c>
      <c r="AN31" s="66">
        <f t="shared" si="22"/>
        <v>0.33862400000000004</v>
      </c>
      <c r="AO31" s="67">
        <f t="shared" si="40"/>
        <v>1.3013550100894434E-2</v>
      </c>
      <c r="AP31" s="68">
        <f t="shared" ca="1" si="23"/>
        <v>1.1018611911837069E-3</v>
      </c>
      <c r="AR31" s="69">
        <f t="shared" si="24"/>
        <v>3</v>
      </c>
      <c r="AS31" s="70">
        <f t="shared" si="41"/>
        <v>28</v>
      </c>
      <c r="AT31" s="71">
        <f t="shared" si="42"/>
        <v>0.82559061574595527</v>
      </c>
      <c r="AU31" s="72">
        <f t="shared" si="25"/>
        <v>6.8214933659622723E-3</v>
      </c>
      <c r="AV31" s="73">
        <f t="shared" si="26"/>
        <v>1.0068214933659623</v>
      </c>
      <c r="AW31" s="74">
        <f>PRODUCT(AV$4:AV31)</f>
        <v>1.2096769046264433</v>
      </c>
      <c r="AY31" s="75">
        <f t="shared" si="43"/>
        <v>28</v>
      </c>
      <c r="AZ31" s="76">
        <f t="shared" ca="1" si="51"/>
        <v>1.0086664107387064</v>
      </c>
      <c r="BA31" s="76">
        <f t="shared" ca="1" si="51"/>
        <v>1.0086664107387064</v>
      </c>
      <c r="BB31" s="76">
        <f t="shared" ca="1" si="51"/>
        <v>1.0086664107387064</v>
      </c>
      <c r="BC31" s="76">
        <f t="shared" ca="1" si="51"/>
        <v>1.0086664107387064</v>
      </c>
      <c r="BD31" s="76">
        <f t="shared" ca="1" si="51"/>
        <v>1.0086664107387064</v>
      </c>
      <c r="BE31" s="76">
        <f t="shared" ca="1" si="51"/>
        <v>1.0086664107387064</v>
      </c>
      <c r="BF31" s="76">
        <f t="shared" ca="1" si="51"/>
        <v>1.0086664107387064</v>
      </c>
      <c r="BG31" s="76">
        <f t="shared" ca="1" si="51"/>
        <v>1.0086664107387064</v>
      </c>
      <c r="BH31" s="76">
        <f t="shared" ca="1" si="51"/>
        <v>1.0086664107387064</v>
      </c>
      <c r="BI31" s="76">
        <f t="shared" ca="1" si="51"/>
        <v>1.0086664107387064</v>
      </c>
      <c r="BJ31" s="76">
        <f t="shared" ca="1" si="51"/>
        <v>1.0086664107387064</v>
      </c>
      <c r="BK31" s="76">
        <f t="shared" ca="1" si="51"/>
        <v>1.0086664107387064</v>
      </c>
      <c r="BL31" s="76">
        <f t="shared" ca="1" si="7"/>
        <v>0.10909999999999909</v>
      </c>
      <c r="BM31" s="77">
        <f t="shared" ca="1" si="28"/>
        <v>13.099044173973107</v>
      </c>
      <c r="BO31" s="70">
        <f t="shared" si="44"/>
        <v>28</v>
      </c>
      <c r="BP31" s="178">
        <f t="shared" si="47"/>
        <v>8.5000000000000006E-2</v>
      </c>
      <c r="BQ31" s="179">
        <f t="shared" si="29"/>
        <v>6.8214933659622723E-3</v>
      </c>
      <c r="BR31" s="179">
        <f t="shared" si="46"/>
        <v>0.82666701842076318</v>
      </c>
    </row>
    <row r="32" spans="2:70">
      <c r="B32" s="201"/>
      <c r="C32" s="202"/>
      <c r="E32">
        <f t="shared" si="31"/>
        <v>29</v>
      </c>
      <c r="F32" s="64">
        <f t="shared" si="32"/>
        <v>65.333333333333286</v>
      </c>
      <c r="G32" s="55">
        <f t="shared" si="0"/>
        <v>0</v>
      </c>
      <c r="H32" s="78">
        <f t="shared" si="45"/>
        <v>1</v>
      </c>
      <c r="I32" s="79">
        <f t="shared" si="10"/>
        <v>1789475.3854831979</v>
      </c>
      <c r="J32" s="79">
        <f t="shared" si="11"/>
        <v>12206.894470626414</v>
      </c>
      <c r="K32" s="80">
        <f t="shared" si="1"/>
        <v>-20</v>
      </c>
      <c r="L32" s="80">
        <f t="shared" si="12"/>
        <v>-1491.2294879026649</v>
      </c>
      <c r="M32" s="80">
        <f t="shared" si="50"/>
        <v>0</v>
      </c>
      <c r="N32" s="80">
        <f t="shared" si="14"/>
        <v>0</v>
      </c>
      <c r="O32" s="81">
        <f t="shared" si="2"/>
        <v>-17172.174999999999</v>
      </c>
      <c r="P32" s="79">
        <f t="shared" si="3"/>
        <v>1782998.8754659216</v>
      </c>
      <c r="Q32" s="35"/>
      <c r="R32">
        <f t="shared" ca="1" si="15"/>
        <v>90</v>
      </c>
      <c r="S32" s="78">
        <f t="shared" ca="1" si="33"/>
        <v>70.333333333333201</v>
      </c>
      <c r="T32" s="55">
        <f t="shared" ca="1" si="16"/>
        <v>0</v>
      </c>
      <c r="U32" s="78">
        <f t="shared" ca="1" si="17"/>
        <v>1</v>
      </c>
      <c r="V32" s="79">
        <f t="shared" ca="1" si="34"/>
        <v>1352417.4178064209</v>
      </c>
      <c r="W32" s="79">
        <f t="shared" ca="1" si="4"/>
        <v>9225.5064435783279</v>
      </c>
      <c r="X32" s="80">
        <f t="shared" ca="1" si="35"/>
        <v>-20</v>
      </c>
      <c r="Y32" s="80">
        <f t="shared" ca="1" si="36"/>
        <v>-563.50725741934207</v>
      </c>
      <c r="Z32" s="80">
        <f t="shared" ca="1" si="19"/>
        <v>0</v>
      </c>
      <c r="AA32" s="80">
        <f t="shared" ca="1" si="37"/>
        <v>0</v>
      </c>
      <c r="AB32" s="81">
        <f t="shared" ca="1" si="20"/>
        <v>-10155.66802739464</v>
      </c>
      <c r="AC32" s="79">
        <f t="shared" ca="1" si="5"/>
        <v>1350903.7489651851</v>
      </c>
      <c r="AD32" s="35"/>
      <c r="AE32" s="55">
        <f t="shared" ca="1" si="38"/>
        <v>3.5900448504841975E-3</v>
      </c>
      <c r="AF32" s="78">
        <f t="shared" ca="1" si="39"/>
        <v>0.9078840971167137</v>
      </c>
      <c r="AG32" s="35"/>
      <c r="AH32" s="35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21"/>
        <v>96</v>
      </c>
      <c r="AN32" s="66">
        <f t="shared" si="22"/>
        <v>0.36477100000000007</v>
      </c>
      <c r="AO32" s="67">
        <f t="shared" si="40"/>
        <v>8.2665844170410688E-3</v>
      </c>
      <c r="AP32" s="68">
        <f t="shared" ca="1" si="23"/>
        <v>6.3108302462756784E-4</v>
      </c>
      <c r="AR32" s="69">
        <f t="shared" si="24"/>
        <v>3</v>
      </c>
      <c r="AS32" s="70">
        <f t="shared" si="41"/>
        <v>29</v>
      </c>
      <c r="AT32" s="71">
        <f t="shared" si="42"/>
        <v>0.81995885483764352</v>
      </c>
      <c r="AU32" s="72">
        <f t="shared" si="25"/>
        <v>6.8214933659622723E-3</v>
      </c>
      <c r="AV32" s="73">
        <f t="shared" si="26"/>
        <v>1.0068214933659623</v>
      </c>
      <c r="AW32" s="74">
        <f>PRODUCT(AV$4:AV32)</f>
        <v>1.2179287076063103</v>
      </c>
      <c r="AY32" s="75">
        <f t="shared" si="43"/>
        <v>29</v>
      </c>
      <c r="AZ32" s="76">
        <f t="shared" ca="1" si="51"/>
        <v>1.0086664107387064</v>
      </c>
      <c r="BA32" s="76">
        <f t="shared" ca="1" si="51"/>
        <v>1.0086664107387064</v>
      </c>
      <c r="BB32" s="76">
        <f t="shared" ca="1" si="51"/>
        <v>1.0086664107387064</v>
      </c>
      <c r="BC32" s="76">
        <f t="shared" ca="1" si="51"/>
        <v>1.0086664107387064</v>
      </c>
      <c r="BD32" s="76">
        <f t="shared" ca="1" si="51"/>
        <v>1.0086664107387064</v>
      </c>
      <c r="BE32" s="76">
        <f t="shared" ca="1" si="51"/>
        <v>1.0086664107387064</v>
      </c>
      <c r="BF32" s="76">
        <f t="shared" ca="1" si="51"/>
        <v>1.0086664107387064</v>
      </c>
      <c r="BG32" s="76">
        <f t="shared" ca="1" si="51"/>
        <v>1.0086664107387064</v>
      </c>
      <c r="BH32" s="76">
        <f t="shared" ca="1" si="51"/>
        <v>1.0086664107387064</v>
      </c>
      <c r="BI32" s="76">
        <f t="shared" ca="1" si="51"/>
        <v>1.0086664107387064</v>
      </c>
      <c r="BJ32" s="76">
        <f t="shared" ca="1" si="51"/>
        <v>1.0086664107387064</v>
      </c>
      <c r="BK32" s="76">
        <f t="shared" ca="1" si="51"/>
        <v>1.0086664107387064</v>
      </c>
      <c r="BL32" s="76">
        <f t="shared" ca="1" si="7"/>
        <v>0.10909999999999909</v>
      </c>
      <c r="BM32" s="77">
        <f t="shared" ca="1" si="28"/>
        <v>14.528149893353561</v>
      </c>
      <c r="BO32" s="70">
        <f t="shared" si="44"/>
        <v>29</v>
      </c>
      <c r="BP32" s="178">
        <f t="shared" si="47"/>
        <v>8.5000000000000006E-2</v>
      </c>
      <c r="BQ32" s="179">
        <f t="shared" si="29"/>
        <v>6.8214933659622723E-3</v>
      </c>
      <c r="BR32" s="179">
        <f t="shared" si="46"/>
        <v>0.82106612132115453</v>
      </c>
    </row>
    <row r="33" spans="2:70">
      <c r="E33">
        <f t="shared" si="31"/>
        <v>30</v>
      </c>
      <c r="F33" s="64">
        <f t="shared" si="32"/>
        <v>65.416666666666615</v>
      </c>
      <c r="G33" s="55">
        <f t="shared" si="0"/>
        <v>0</v>
      </c>
      <c r="H33" s="78">
        <f t="shared" si="45"/>
        <v>1</v>
      </c>
      <c r="I33" s="79">
        <f t="shared" si="10"/>
        <v>1782998.8754659216</v>
      </c>
      <c r="J33" s="79">
        <f t="shared" si="11"/>
        <v>12162.715000508975</v>
      </c>
      <c r="K33" s="80">
        <f t="shared" si="1"/>
        <v>-20</v>
      </c>
      <c r="L33" s="80">
        <f t="shared" si="12"/>
        <v>-1485.8323962216014</v>
      </c>
      <c r="M33" s="80">
        <f t="shared" si="50"/>
        <v>0</v>
      </c>
      <c r="N33" s="80">
        <f t="shared" si="14"/>
        <v>0</v>
      </c>
      <c r="O33" s="81">
        <f t="shared" si="2"/>
        <v>-17172.174999999999</v>
      </c>
      <c r="P33" s="79">
        <f t="shared" si="3"/>
        <v>1776483.583070209</v>
      </c>
      <c r="Q33" s="35"/>
      <c r="R33">
        <f t="shared" ca="1" si="15"/>
        <v>91</v>
      </c>
      <c r="S33" s="78">
        <f t="shared" ca="1" si="33"/>
        <v>70.416666666666529</v>
      </c>
      <c r="T33" s="55">
        <f t="shared" ca="1" si="16"/>
        <v>0</v>
      </c>
      <c r="U33" s="78">
        <f t="shared" ca="1" si="17"/>
        <v>1</v>
      </c>
      <c r="V33" s="79">
        <f t="shared" ca="1" si="34"/>
        <v>1346053.9439177129</v>
      </c>
      <c r="W33" s="79">
        <f t="shared" ca="1" si="4"/>
        <v>9182.0980486620319</v>
      </c>
      <c r="X33" s="80">
        <f t="shared" ca="1" si="35"/>
        <v>-20</v>
      </c>
      <c r="Y33" s="80">
        <f t="shared" ca="1" si="36"/>
        <v>-560.85580996571377</v>
      </c>
      <c r="Z33" s="80">
        <f t="shared" ca="1" si="19"/>
        <v>0</v>
      </c>
      <c r="AA33" s="80">
        <f t="shared" ca="1" si="37"/>
        <v>0</v>
      </c>
      <c r="AB33" s="81">
        <f t="shared" ca="1" si="20"/>
        <v>-10155.66802739464</v>
      </c>
      <c r="AC33" s="79">
        <f t="shared" ca="1" si="5"/>
        <v>1344499.5181290146</v>
      </c>
      <c r="AD33" s="35"/>
      <c r="AE33" s="55">
        <f t="shared" ca="1" si="38"/>
        <v>3.5900448504841975E-3</v>
      </c>
      <c r="AF33" s="78">
        <f t="shared" ca="1" si="39"/>
        <v>0.9046247524890233</v>
      </c>
      <c r="AG33" s="35"/>
      <c r="AH33" s="35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21"/>
        <v>97</v>
      </c>
      <c r="AN33" s="66">
        <f t="shared" si="22"/>
        <v>0.39238100000000004</v>
      </c>
      <c r="AO33" s="67">
        <f t="shared" si="40"/>
        <v>5.0229337568980766E-3</v>
      </c>
      <c r="AP33" s="68">
        <f t="shared" ca="1" si="23"/>
        <v>3.457380185205828E-4</v>
      </c>
      <c r="AR33" s="69">
        <f t="shared" si="24"/>
        <v>3</v>
      </c>
      <c r="AS33" s="70">
        <f t="shared" si="41"/>
        <v>30</v>
      </c>
      <c r="AT33" s="71">
        <f t="shared" si="42"/>
        <v>0.81436551094900655</v>
      </c>
      <c r="AU33" s="72">
        <f t="shared" si="25"/>
        <v>6.8214933659622723E-3</v>
      </c>
      <c r="AV33" s="73">
        <f t="shared" si="26"/>
        <v>1.0068214933659623</v>
      </c>
      <c r="AW33" s="74">
        <f>PRODUCT(AV$4:AV33)</f>
        <v>1.2262368002054618</v>
      </c>
      <c r="AY33" s="75">
        <f t="shared" si="43"/>
        <v>30</v>
      </c>
      <c r="AZ33" s="76">
        <f t="shared" ca="1" si="51"/>
        <v>1.0086664107387064</v>
      </c>
      <c r="BA33" s="76">
        <f t="shared" ca="1" si="51"/>
        <v>1.0086664107387064</v>
      </c>
      <c r="BB33" s="76">
        <f t="shared" ca="1" si="51"/>
        <v>1.0086664107387064</v>
      </c>
      <c r="BC33" s="76">
        <f t="shared" ca="1" si="51"/>
        <v>1.0086664107387064</v>
      </c>
      <c r="BD33" s="76">
        <f t="shared" ca="1" si="51"/>
        <v>1.0086664107387064</v>
      </c>
      <c r="BE33" s="76">
        <f t="shared" ca="1" si="51"/>
        <v>1.0086664107387064</v>
      </c>
      <c r="BF33" s="76">
        <f t="shared" ca="1" si="51"/>
        <v>1.0086664107387064</v>
      </c>
      <c r="BG33" s="76">
        <f t="shared" ca="1" si="51"/>
        <v>1.0086664107387064</v>
      </c>
      <c r="BH33" s="76">
        <f t="shared" ca="1" si="51"/>
        <v>1.0086664107387064</v>
      </c>
      <c r="BI33" s="76">
        <f t="shared" ca="1" si="51"/>
        <v>1.0086664107387064</v>
      </c>
      <c r="BJ33" s="76">
        <f t="shared" ca="1" si="51"/>
        <v>1.0086664107387064</v>
      </c>
      <c r="BK33" s="76">
        <f t="shared" ca="1" si="51"/>
        <v>1.0086664107387064</v>
      </c>
      <c r="BL33" s="76">
        <f t="shared" ca="1" si="7"/>
        <v>0.10909999999999909</v>
      </c>
      <c r="BM33" s="77">
        <f t="shared" ca="1" si="28"/>
        <v>16.113171046718421</v>
      </c>
      <c r="BO33" s="70">
        <f t="shared" si="44"/>
        <v>30</v>
      </c>
      <c r="BP33" s="178">
        <f t="shared" si="47"/>
        <v>8.5000000000000006E-2</v>
      </c>
      <c r="BQ33" s="179">
        <f t="shared" si="29"/>
        <v>6.8214933659622723E-3</v>
      </c>
      <c r="BR33" s="179">
        <f t="shared" si="46"/>
        <v>0.81550317184449606</v>
      </c>
    </row>
    <row r="34" spans="2:70">
      <c r="B34" s="113" t="s">
        <v>63</v>
      </c>
      <c r="C34" s="114">
        <f ca="1">_xlfn.IFNA(OFFSET(F2,MATCH(0,$P$4:$P$784,0),0),C6)</f>
        <v>100.08333333333131</v>
      </c>
      <c r="E34">
        <f t="shared" si="31"/>
        <v>31</v>
      </c>
      <c r="F34" s="64">
        <f t="shared" si="32"/>
        <v>65.499999999999943</v>
      </c>
      <c r="G34" s="55">
        <f t="shared" si="0"/>
        <v>0</v>
      </c>
      <c r="H34" s="78">
        <f t="shared" si="45"/>
        <v>1</v>
      </c>
      <c r="I34" s="79">
        <f t="shared" si="10"/>
        <v>1776483.583070209</v>
      </c>
      <c r="J34" s="79">
        <f t="shared" si="11"/>
        <v>12118.270976654318</v>
      </c>
      <c r="K34" s="80">
        <f t="shared" si="1"/>
        <v>-20</v>
      </c>
      <c r="L34" s="80">
        <f t="shared" si="12"/>
        <v>-1480.4029858918409</v>
      </c>
      <c r="M34" s="80">
        <f t="shared" si="50"/>
        <v>0</v>
      </c>
      <c r="N34" s="80">
        <f t="shared" si="14"/>
        <v>0</v>
      </c>
      <c r="O34" s="81">
        <f t="shared" si="2"/>
        <v>-17172.174999999999</v>
      </c>
      <c r="P34" s="79">
        <f t="shared" si="3"/>
        <v>1769929.2760609714</v>
      </c>
      <c r="Q34" s="35"/>
      <c r="R34">
        <f t="shared" ca="1" si="15"/>
        <v>92</v>
      </c>
      <c r="S34" s="78">
        <f t="shared" ca="1" si="33"/>
        <v>70.499999999999858</v>
      </c>
      <c r="T34" s="55">
        <f t="shared" ca="1" si="16"/>
        <v>0</v>
      </c>
      <c r="U34" s="78">
        <f t="shared" ca="1" si="17"/>
        <v>1</v>
      </c>
      <c r="V34" s="79">
        <f t="shared" ca="1" si="34"/>
        <v>1339672.704557477</v>
      </c>
      <c r="W34" s="79">
        <f t="shared" ca="1" si="4"/>
        <v>9138.5684666995639</v>
      </c>
      <c r="X34" s="80">
        <f t="shared" ca="1" si="35"/>
        <v>-20</v>
      </c>
      <c r="Y34" s="80">
        <f t="shared" ca="1" si="36"/>
        <v>-558.19696023228209</v>
      </c>
      <c r="Z34" s="80">
        <f t="shared" ca="1" si="19"/>
        <v>0</v>
      </c>
      <c r="AA34" s="80">
        <f t="shared" ca="1" si="37"/>
        <v>0</v>
      </c>
      <c r="AB34" s="81">
        <f t="shared" ca="1" si="20"/>
        <v>-10155.66802739464</v>
      </c>
      <c r="AC34" s="79">
        <f t="shared" ca="1" si="5"/>
        <v>1338077.4080365496</v>
      </c>
      <c r="AD34" s="35"/>
      <c r="AE34" s="55">
        <f t="shared" ca="1" si="38"/>
        <v>3.5900448504841975E-3</v>
      </c>
      <c r="AF34" s="78">
        <f t="shared" ca="1" si="39"/>
        <v>0.90137710905472956</v>
      </c>
      <c r="AG34" s="35"/>
      <c r="AH34" s="35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21"/>
        <v>98</v>
      </c>
      <c r="AN34" s="66">
        <f t="shared" si="22"/>
        <v>0.42142100000000005</v>
      </c>
      <c r="AO34" s="67">
        <f t="shared" si="40"/>
        <v>2.9061639901323318E-3</v>
      </c>
      <c r="AP34" s="68">
        <f t="shared" ca="1" si="23"/>
        <v>1.803595320689031E-4</v>
      </c>
      <c r="AR34" s="69">
        <f t="shared" si="24"/>
        <v>3</v>
      </c>
      <c r="AS34" s="70">
        <f t="shared" si="41"/>
        <v>31</v>
      </c>
      <c r="AT34" s="71">
        <f t="shared" si="42"/>
        <v>0.80881032201859948</v>
      </c>
      <c r="AU34" s="72">
        <f t="shared" si="25"/>
        <v>6.8214933659622723E-3</v>
      </c>
      <c r="AV34" s="73">
        <f t="shared" si="26"/>
        <v>1.0068214933659623</v>
      </c>
      <c r="AW34" s="74">
        <f>PRODUCT(AV$4:AV34)</f>
        <v>1.2346015664031622</v>
      </c>
      <c r="AY34" s="75">
        <f t="shared" si="43"/>
        <v>31</v>
      </c>
      <c r="AZ34" s="76">
        <f t="shared" ca="1" si="51"/>
        <v>1.0086664107387064</v>
      </c>
      <c r="BA34" s="76">
        <f t="shared" ca="1" si="51"/>
        <v>1.0086664107387064</v>
      </c>
      <c r="BB34" s="76">
        <f t="shared" ca="1" si="51"/>
        <v>1.0086664107387064</v>
      </c>
      <c r="BC34" s="76">
        <f t="shared" ca="1" si="51"/>
        <v>1.0086664107387064</v>
      </c>
      <c r="BD34" s="76">
        <f t="shared" ca="1" si="51"/>
        <v>1.0086664107387064</v>
      </c>
      <c r="BE34" s="76">
        <f t="shared" ca="1" si="51"/>
        <v>1.0086664107387064</v>
      </c>
      <c r="BF34" s="76">
        <f t="shared" ca="1" si="51"/>
        <v>1.0086664107387064</v>
      </c>
      <c r="BG34" s="76">
        <f t="shared" ca="1" si="51"/>
        <v>1.0086664107387064</v>
      </c>
      <c r="BH34" s="76">
        <f t="shared" ca="1" si="51"/>
        <v>1.0086664107387064</v>
      </c>
      <c r="BI34" s="76">
        <f t="shared" ca="1" si="51"/>
        <v>1.0086664107387064</v>
      </c>
      <c r="BJ34" s="76">
        <f t="shared" ca="1" si="51"/>
        <v>1.0086664107387064</v>
      </c>
      <c r="BK34" s="76">
        <f t="shared" ca="1" si="51"/>
        <v>1.0086664107387064</v>
      </c>
      <c r="BL34" s="76">
        <f t="shared" ca="1" si="7"/>
        <v>0.10909999999999909</v>
      </c>
      <c r="BM34" s="77">
        <f t="shared" ca="1" si="28"/>
        <v>17.871118007915385</v>
      </c>
      <c r="BO34" s="70">
        <f t="shared" si="44"/>
        <v>31</v>
      </c>
      <c r="BP34" s="178">
        <f t="shared" si="47"/>
        <v>8.5000000000000006E-2</v>
      </c>
      <c r="BQ34" s="179">
        <f t="shared" si="29"/>
        <v>6.8214933659622723E-3</v>
      </c>
      <c r="BR34" s="179">
        <f t="shared" si="46"/>
        <v>0.80997791288517385</v>
      </c>
    </row>
    <row r="35" spans="2:70">
      <c r="B35" s="113" t="s">
        <v>67</v>
      </c>
      <c r="C35" s="115">
        <f>C16+C17+C18*(1+C20)</f>
        <v>1.7500000000000002E-2</v>
      </c>
      <c r="E35">
        <f t="shared" si="31"/>
        <v>32</v>
      </c>
      <c r="F35" s="64">
        <f t="shared" si="32"/>
        <v>65.583333333333272</v>
      </c>
      <c r="G35" s="55">
        <f t="shared" si="0"/>
        <v>0</v>
      </c>
      <c r="H35" s="78">
        <f t="shared" si="45"/>
        <v>1</v>
      </c>
      <c r="I35" s="79">
        <f t="shared" si="10"/>
        <v>1769929.2760609714</v>
      </c>
      <c r="J35" s="79">
        <f t="shared" si="11"/>
        <v>12073.560814872324</v>
      </c>
      <c r="K35" s="80">
        <f t="shared" si="1"/>
        <v>-20</v>
      </c>
      <c r="L35" s="80">
        <f t="shared" si="12"/>
        <v>-1474.941063384143</v>
      </c>
      <c r="M35" s="80">
        <f t="shared" si="50"/>
        <v>0</v>
      </c>
      <c r="N35" s="80">
        <f t="shared" si="14"/>
        <v>0</v>
      </c>
      <c r="O35" s="81">
        <f t="shared" si="2"/>
        <v>-17172.174999999999</v>
      </c>
      <c r="P35" s="79">
        <f t="shared" si="3"/>
        <v>1763335.7208124597</v>
      </c>
      <c r="Q35" s="35"/>
      <c r="R35">
        <f t="shared" ca="1" si="15"/>
        <v>93</v>
      </c>
      <c r="S35" s="78">
        <f t="shared" ca="1" si="33"/>
        <v>70.583333333333186</v>
      </c>
      <c r="T35" s="55">
        <f t="shared" ca="1" si="16"/>
        <v>0</v>
      </c>
      <c r="U35" s="78">
        <f t="shared" ca="1" si="17"/>
        <v>1</v>
      </c>
      <c r="V35" s="79">
        <f t="shared" ca="1" si="34"/>
        <v>1332823.6395124572</v>
      </c>
      <c r="W35" s="79">
        <f t="shared" ca="1" si="4"/>
        <v>9091.8476149319176</v>
      </c>
      <c r="X35" s="80">
        <f t="shared" ca="1" si="35"/>
        <v>-20</v>
      </c>
      <c r="Y35" s="80">
        <f t="shared" ca="1" si="36"/>
        <v>-555.34318313019048</v>
      </c>
      <c r="Z35" s="80">
        <f t="shared" ca="1" si="19"/>
        <v>0</v>
      </c>
      <c r="AA35" s="80">
        <f t="shared" ca="1" si="37"/>
        <v>0</v>
      </c>
      <c r="AB35" s="81">
        <f t="shared" ca="1" si="20"/>
        <v>-10155.66802739464</v>
      </c>
      <c r="AC35" s="79">
        <f t="shared" ca="1" si="5"/>
        <v>1331184.4759168641</v>
      </c>
      <c r="AD35" s="35"/>
      <c r="AE35" s="55">
        <f t="shared" ca="1" si="38"/>
        <v>3.9263561977341821E-3</v>
      </c>
      <c r="AF35" s="78">
        <f t="shared" ca="1" si="39"/>
        <v>0.89783798145609683</v>
      </c>
      <c r="AG35" s="35"/>
      <c r="AH35" s="35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21"/>
        <v>99</v>
      </c>
      <c r="AN35" s="66">
        <f t="shared" si="22"/>
        <v>0.45185800000000004</v>
      </c>
      <c r="AO35" s="67">
        <f t="shared" si="40"/>
        <v>1.5929905418791163E-3</v>
      </c>
      <c r="AP35" s="68">
        <f t="shared" ca="1" si="23"/>
        <v>8.9137710420442468E-5</v>
      </c>
      <c r="AR35" s="69">
        <f t="shared" si="24"/>
        <v>3</v>
      </c>
      <c r="AS35" s="70">
        <f t="shared" si="41"/>
        <v>32</v>
      </c>
      <c r="AT35" s="71">
        <f t="shared" si="42"/>
        <v>0.80329302777262779</v>
      </c>
      <c r="AU35" s="72">
        <f t="shared" si="25"/>
        <v>6.8214933659622723E-3</v>
      </c>
      <c r="AV35" s="73">
        <f t="shared" si="26"/>
        <v>1.0068214933659623</v>
      </c>
      <c r="AW35" s="74">
        <f>PRODUCT(AV$4:AV35)</f>
        <v>1.2430233927979879</v>
      </c>
      <c r="AY35" s="75">
        <f t="shared" si="43"/>
        <v>32</v>
      </c>
      <c r="AZ35" s="76">
        <f t="shared" ref="AZ35:BK44" ca="1" si="52">OFFSET($AV$3,($AY35*12-12)+AZ$3,0)</f>
        <v>1.0086664107387064</v>
      </c>
      <c r="BA35" s="76">
        <f t="shared" ca="1" si="52"/>
        <v>1.0086664107387064</v>
      </c>
      <c r="BB35" s="76">
        <f t="shared" ca="1" si="52"/>
        <v>1.0086664107387064</v>
      </c>
      <c r="BC35" s="76">
        <f t="shared" ca="1" si="52"/>
        <v>1.0086664107387064</v>
      </c>
      <c r="BD35" s="76">
        <f t="shared" ca="1" si="52"/>
        <v>1.0086664107387064</v>
      </c>
      <c r="BE35" s="76">
        <f t="shared" ca="1" si="52"/>
        <v>1.0086664107387064</v>
      </c>
      <c r="BF35" s="76">
        <f t="shared" ca="1" si="52"/>
        <v>1.0086664107387064</v>
      </c>
      <c r="BG35" s="76">
        <f t="shared" ca="1" si="52"/>
        <v>1.0086664107387064</v>
      </c>
      <c r="BH35" s="76">
        <f t="shared" ca="1" si="52"/>
        <v>1.0086664107387064</v>
      </c>
      <c r="BI35" s="76">
        <f t="shared" ca="1" si="52"/>
        <v>1.0086664107387064</v>
      </c>
      <c r="BJ35" s="76">
        <f t="shared" ca="1" si="52"/>
        <v>1.0086664107387064</v>
      </c>
      <c r="BK35" s="76">
        <f t="shared" ca="1" si="52"/>
        <v>1.0086664107387064</v>
      </c>
      <c r="BL35" s="76">
        <f t="shared" ca="1" si="7"/>
        <v>0.10909999999999909</v>
      </c>
      <c r="BM35" s="77">
        <f t="shared" ca="1" si="28"/>
        <v>19.820856982578938</v>
      </c>
      <c r="BO35" s="70">
        <f t="shared" si="44"/>
        <v>32</v>
      </c>
      <c r="BP35" s="178">
        <f t="shared" si="47"/>
        <v>8.5000000000000006E-2</v>
      </c>
      <c r="BQ35" s="179">
        <f t="shared" si="29"/>
        <v>6.8214933659622723E-3</v>
      </c>
      <c r="BR35" s="179">
        <f t="shared" si="46"/>
        <v>0.80449008907953534</v>
      </c>
    </row>
    <row r="36" spans="2:70">
      <c r="B36" s="65" t="s">
        <v>68</v>
      </c>
      <c r="C36" s="116">
        <f ca="1">OFFSET($S$4,MATCH(100,S4:S784,1),0)</f>
        <v>100.08333333333151</v>
      </c>
      <c r="E36">
        <f t="shared" si="31"/>
        <v>33</v>
      </c>
      <c r="F36" s="64">
        <f t="shared" si="32"/>
        <v>65.6666666666666</v>
      </c>
      <c r="G36" s="55">
        <f t="shared" si="0"/>
        <v>0</v>
      </c>
      <c r="H36" s="78">
        <f t="shared" si="45"/>
        <v>1</v>
      </c>
      <c r="I36" s="79">
        <f t="shared" si="10"/>
        <v>1763335.7208124597</v>
      </c>
      <c r="J36" s="79">
        <f t="shared" si="11"/>
        <v>12028.582921486495</v>
      </c>
      <c r="K36" s="80">
        <f t="shared" si="1"/>
        <v>-20</v>
      </c>
      <c r="L36" s="80">
        <f t="shared" si="12"/>
        <v>-1469.4464340103832</v>
      </c>
      <c r="M36" s="80">
        <f t="shared" si="50"/>
        <v>0</v>
      </c>
      <c r="N36" s="80">
        <f t="shared" si="14"/>
        <v>0</v>
      </c>
      <c r="O36" s="81">
        <f t="shared" si="2"/>
        <v>-17172.174999999999</v>
      </c>
      <c r="P36" s="79">
        <f t="shared" si="3"/>
        <v>1756702.682299936</v>
      </c>
      <c r="Q36" s="35"/>
      <c r="R36">
        <f t="shared" ca="1" si="15"/>
        <v>94</v>
      </c>
      <c r="S36" s="78">
        <f t="shared" ca="1" si="33"/>
        <v>70.666666666666515</v>
      </c>
      <c r="T36" s="55">
        <f t="shared" ca="1" si="16"/>
        <v>0</v>
      </c>
      <c r="U36" s="78">
        <f t="shared" ca="1" si="17"/>
        <v>1</v>
      </c>
      <c r="V36" s="79">
        <f t="shared" ca="1" si="34"/>
        <v>1325957.7714995204</v>
      </c>
      <c r="W36" s="79">
        <f t="shared" ca="1" si="4"/>
        <v>9045.0121418300969</v>
      </c>
      <c r="X36" s="80">
        <f t="shared" ca="1" si="35"/>
        <v>-20</v>
      </c>
      <c r="Y36" s="80">
        <f t="shared" ca="1" si="36"/>
        <v>-552.48240479146682</v>
      </c>
      <c r="Z36" s="80">
        <f t="shared" ca="1" si="19"/>
        <v>0</v>
      </c>
      <c r="AA36" s="80">
        <f t="shared" ca="1" si="37"/>
        <v>0</v>
      </c>
      <c r="AB36" s="81">
        <f t="shared" ca="1" si="20"/>
        <v>-10155.66802739464</v>
      </c>
      <c r="AC36" s="79">
        <f t="shared" ca="1" si="5"/>
        <v>1324274.6332091643</v>
      </c>
      <c r="AD36" s="35"/>
      <c r="AE36" s="55">
        <f t="shared" ca="1" si="38"/>
        <v>3.9263561977341821E-3</v>
      </c>
      <c r="AF36" s="78">
        <f t="shared" ca="1" si="39"/>
        <v>0.89431274973304553</v>
      </c>
      <c r="AG36" s="35"/>
      <c r="AH36" s="35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21"/>
        <v>100</v>
      </c>
      <c r="AN36" s="66">
        <f t="shared" si="22"/>
        <v>0.48362600000000006</v>
      </c>
      <c r="AO36" s="67">
        <f t="shared" si="40"/>
        <v>8.2257889807228659E-4</v>
      </c>
      <c r="AP36" s="68">
        <f t="shared" ca="1" si="23"/>
        <v>4.1500672690150198E-5</v>
      </c>
      <c r="AR36" s="69">
        <f t="shared" si="24"/>
        <v>3</v>
      </c>
      <c r="AS36" s="70">
        <f t="shared" si="41"/>
        <v>33</v>
      </c>
      <c r="AT36" s="71">
        <f t="shared" si="42"/>
        <v>0.79781336971275307</v>
      </c>
      <c r="AU36" s="72">
        <f t="shared" si="25"/>
        <v>6.8214933659622723E-3</v>
      </c>
      <c r="AV36" s="73">
        <f t="shared" si="26"/>
        <v>1.0068214933659623</v>
      </c>
      <c r="AW36" s="74">
        <f>PRODUCT(AV$4:AV36)</f>
        <v>1.2515026686256954</v>
      </c>
      <c r="AY36" s="75">
        <f t="shared" si="43"/>
        <v>33</v>
      </c>
      <c r="AZ36" s="76">
        <f t="shared" ca="1" si="52"/>
        <v>1.0086664107387064</v>
      </c>
      <c r="BA36" s="76">
        <f t="shared" ca="1" si="52"/>
        <v>1.0086664107387064</v>
      </c>
      <c r="BB36" s="76">
        <f t="shared" ca="1" si="52"/>
        <v>1.0086664107387064</v>
      </c>
      <c r="BC36" s="76">
        <f t="shared" ca="1" si="52"/>
        <v>1.0086664107387064</v>
      </c>
      <c r="BD36" s="76">
        <f t="shared" ca="1" si="52"/>
        <v>1.0086664107387064</v>
      </c>
      <c r="BE36" s="76">
        <f t="shared" ca="1" si="52"/>
        <v>1.0086664107387064</v>
      </c>
      <c r="BF36" s="76">
        <f t="shared" ca="1" si="52"/>
        <v>1.0086664107387064</v>
      </c>
      <c r="BG36" s="76">
        <f t="shared" ca="1" si="52"/>
        <v>1.0086664107387064</v>
      </c>
      <c r="BH36" s="76">
        <f t="shared" ca="1" si="52"/>
        <v>1.0086664107387064</v>
      </c>
      <c r="BI36" s="76">
        <f t="shared" ca="1" si="52"/>
        <v>1.0086664107387064</v>
      </c>
      <c r="BJ36" s="76">
        <f t="shared" ca="1" si="52"/>
        <v>1.0086664107387064</v>
      </c>
      <c r="BK36" s="76">
        <f t="shared" ca="1" si="52"/>
        <v>1.0086664107387064</v>
      </c>
      <c r="BL36" s="76">
        <f t="shared" ref="BL36:BL67" ca="1" si="53">PRODUCT(AZ36:BK36)-1</f>
        <v>0.10909999999999909</v>
      </c>
      <c r="BM36" s="77">
        <f t="shared" ca="1" si="28"/>
        <v>21.983312479378281</v>
      </c>
      <c r="BO36" s="70">
        <f t="shared" si="44"/>
        <v>33</v>
      </c>
      <c r="BP36" s="178">
        <f t="shared" si="47"/>
        <v>8.5000000000000006E-2</v>
      </c>
      <c r="BQ36" s="179">
        <f t="shared" si="29"/>
        <v>6.8214933659622723E-3</v>
      </c>
      <c r="BR36" s="179">
        <f t="shared" si="46"/>
        <v>0.79903944679408734</v>
      </c>
    </row>
    <row r="37" spans="2:70">
      <c r="B37" s="65" t="s">
        <v>69</v>
      </c>
      <c r="C37" s="117">
        <f ca="1">OFFSET($AC$4,MATCH(100,S4:S784,1),0)</f>
        <v>0</v>
      </c>
      <c r="E37">
        <f t="shared" si="31"/>
        <v>34</v>
      </c>
      <c r="F37" s="64">
        <f t="shared" si="32"/>
        <v>65.749999999999929</v>
      </c>
      <c r="G37" s="55">
        <f t="shared" si="0"/>
        <v>0</v>
      </c>
      <c r="H37" s="78">
        <f t="shared" si="45"/>
        <v>1</v>
      </c>
      <c r="I37" s="79">
        <f t="shared" si="10"/>
        <v>1756702.682299936</v>
      </c>
      <c r="J37" s="79">
        <f t="shared" si="11"/>
        <v>11983.335693277142</v>
      </c>
      <c r="K37" s="80">
        <f t="shared" si="1"/>
        <v>-20</v>
      </c>
      <c r="L37" s="80">
        <f t="shared" si="12"/>
        <v>-1463.9189019166133</v>
      </c>
      <c r="M37" s="80">
        <f t="shared" si="50"/>
        <v>0</v>
      </c>
      <c r="N37" s="80">
        <f t="shared" si="14"/>
        <v>0</v>
      </c>
      <c r="O37" s="81">
        <f t="shared" si="2"/>
        <v>-17172.174999999999</v>
      </c>
      <c r="P37" s="79">
        <f t="shared" si="3"/>
        <v>1750029.9240912965</v>
      </c>
      <c r="Q37" s="35"/>
      <c r="R37">
        <f t="shared" ca="1" si="15"/>
        <v>95</v>
      </c>
      <c r="S37" s="78">
        <f t="shared" ca="1" si="33"/>
        <v>70.749999999999844</v>
      </c>
      <c r="T37" s="55">
        <f t="shared" ca="1" si="16"/>
        <v>0</v>
      </c>
      <c r="U37" s="78">
        <f t="shared" ca="1" si="17"/>
        <v>1</v>
      </c>
      <c r="V37" s="79">
        <f t="shared" ca="1" si="34"/>
        <v>1319075.0592955614</v>
      </c>
      <c r="W37" s="79">
        <f t="shared" ca="1" si="4"/>
        <v>8998.0617661909637</v>
      </c>
      <c r="X37" s="80">
        <f t="shared" ca="1" si="35"/>
        <v>-20</v>
      </c>
      <c r="Y37" s="80">
        <f t="shared" ca="1" si="36"/>
        <v>-549.61460803981731</v>
      </c>
      <c r="Z37" s="80">
        <f t="shared" ca="1" si="19"/>
        <v>0</v>
      </c>
      <c r="AA37" s="80">
        <f t="shared" ca="1" si="37"/>
        <v>0</v>
      </c>
      <c r="AB37" s="81">
        <f t="shared" ca="1" si="20"/>
        <v>-10155.66802739464</v>
      </c>
      <c r="AC37" s="79">
        <f t="shared" ca="1" si="5"/>
        <v>1317347.8384263178</v>
      </c>
      <c r="AD37" s="35"/>
      <c r="AE37" s="55">
        <f t="shared" ca="1" si="38"/>
        <v>3.9263561977341821E-3</v>
      </c>
      <c r="AF37" s="78">
        <f t="shared" ca="1" si="39"/>
        <v>0.89080135932541848</v>
      </c>
      <c r="AG37" s="35"/>
      <c r="AH37" s="35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ref="AM37:AM68" si="54">$C$6+E37-1</f>
        <v>101</v>
      </c>
      <c r="AN37" s="66">
        <f t="shared" ref="AN37:AN68" si="55">IF(AM37&gt;$AJ$90,0,VLOOKUP($C$6+E37-1,$AJ$4:$AK$90,2,FALSE))</f>
        <v>0.51662600000000003</v>
      </c>
      <c r="AO37" s="67">
        <f t="shared" si="40"/>
        <v>3.9761325227679343E-4</v>
      </c>
      <c r="AP37" s="68">
        <f t="shared" ref="AP37:AP68" ca="1" si="56">AO37/BM36</f>
        <v>1.8087049103713532E-5</v>
      </c>
      <c r="AR37" s="69">
        <f t="shared" si="24"/>
        <v>3</v>
      </c>
      <c r="AS37" s="70">
        <f t="shared" si="41"/>
        <v>34</v>
      </c>
      <c r="AT37" s="71">
        <f t="shared" si="42"/>
        <v>0.79237109110398152</v>
      </c>
      <c r="AU37" s="72">
        <f t="shared" si="25"/>
        <v>6.8214933659622723E-3</v>
      </c>
      <c r="AV37" s="73">
        <f t="shared" si="26"/>
        <v>1.0068214933659623</v>
      </c>
      <c r="AW37" s="74">
        <f>PRODUCT(AV$4:AV37)</f>
        <v>1.2600397857772097</v>
      </c>
      <c r="AY37" s="75">
        <f t="shared" si="43"/>
        <v>34</v>
      </c>
      <c r="AZ37" s="76">
        <f t="shared" ca="1" si="52"/>
        <v>1.0086664107387064</v>
      </c>
      <c r="BA37" s="76">
        <f t="shared" ca="1" si="52"/>
        <v>1.0086664107387064</v>
      </c>
      <c r="BB37" s="76">
        <f t="shared" ca="1" si="52"/>
        <v>1.0086664107387064</v>
      </c>
      <c r="BC37" s="76">
        <f t="shared" ca="1" si="52"/>
        <v>1.0086664107387064</v>
      </c>
      <c r="BD37" s="76">
        <f t="shared" ca="1" si="52"/>
        <v>1.0086664107387064</v>
      </c>
      <c r="BE37" s="76">
        <f t="shared" ca="1" si="52"/>
        <v>1.0086664107387064</v>
      </c>
      <c r="BF37" s="76">
        <f t="shared" ca="1" si="52"/>
        <v>1.0086664107387064</v>
      </c>
      <c r="BG37" s="76">
        <f t="shared" ca="1" si="52"/>
        <v>1.0086664107387064</v>
      </c>
      <c r="BH37" s="76">
        <f t="shared" ca="1" si="52"/>
        <v>1.0086664107387064</v>
      </c>
      <c r="BI37" s="76">
        <f t="shared" ca="1" si="52"/>
        <v>1.0086664107387064</v>
      </c>
      <c r="BJ37" s="76">
        <f t="shared" ca="1" si="52"/>
        <v>1.0086664107387064</v>
      </c>
      <c r="BK37" s="76">
        <f t="shared" ca="1" si="52"/>
        <v>1.0086664107387064</v>
      </c>
      <c r="BL37" s="76">
        <f t="shared" ca="1" si="53"/>
        <v>0.10909999999999909</v>
      </c>
      <c r="BM37" s="77">
        <f t="shared" ref="BM37:BM68" ca="1" si="57">PRODUCT(AZ37:BK37)*BM36</f>
        <v>24.381691870878431</v>
      </c>
      <c r="BO37" s="70">
        <f t="shared" si="44"/>
        <v>34</v>
      </c>
      <c r="BP37" s="178">
        <f t="shared" si="47"/>
        <v>8.5000000000000006E-2</v>
      </c>
      <c r="BQ37" s="179">
        <f t="shared" si="29"/>
        <v>6.8214933659622723E-3</v>
      </c>
      <c r="BR37" s="179">
        <f t="shared" si="46"/>
        <v>0.79362573411377324</v>
      </c>
    </row>
    <row r="38" spans="2:70">
      <c r="B38" s="118" t="s">
        <v>70</v>
      </c>
      <c r="C38" s="119">
        <f ca="1">OFFSET($AC$2,MATCH(100,S4:S784,1)+1,0)*1000</f>
        <v>0</v>
      </c>
      <c r="E38">
        <f t="shared" si="31"/>
        <v>35</v>
      </c>
      <c r="F38" s="64">
        <f t="shared" si="32"/>
        <v>65.833333333333258</v>
      </c>
      <c r="G38" s="55">
        <f t="shared" si="0"/>
        <v>0</v>
      </c>
      <c r="H38" s="78">
        <f t="shared" si="45"/>
        <v>1</v>
      </c>
      <c r="I38" s="79">
        <f t="shared" si="10"/>
        <v>1750029.9240912965</v>
      </c>
      <c r="J38" s="79">
        <f t="shared" si="11"/>
        <v>11937.817517424239</v>
      </c>
      <c r="K38" s="80">
        <f t="shared" si="1"/>
        <v>-20</v>
      </c>
      <c r="L38" s="80">
        <f t="shared" si="12"/>
        <v>-1458.3582700760805</v>
      </c>
      <c r="M38" s="80">
        <f t="shared" si="50"/>
        <v>0</v>
      </c>
      <c r="N38" s="80">
        <f t="shared" si="14"/>
        <v>0</v>
      </c>
      <c r="O38" s="81">
        <f t="shared" si="2"/>
        <v>-17172.174999999999</v>
      </c>
      <c r="P38" s="79">
        <f t="shared" si="3"/>
        <v>1743317.2083386446</v>
      </c>
      <c r="Q38" s="35"/>
      <c r="R38">
        <f t="shared" ca="1" si="15"/>
        <v>96</v>
      </c>
      <c r="S38" s="78">
        <f t="shared" ca="1" si="33"/>
        <v>70.833333333333172</v>
      </c>
      <c r="T38" s="55">
        <f t="shared" ca="1" si="16"/>
        <v>0</v>
      </c>
      <c r="U38" s="78">
        <f t="shared" ca="1" si="17"/>
        <v>1</v>
      </c>
      <c r="V38" s="79">
        <f t="shared" ca="1" si="34"/>
        <v>1312175.461576341</v>
      </c>
      <c r="W38" s="79">
        <f t="shared" ca="1" si="4"/>
        <v>8950.9962061214919</v>
      </c>
      <c r="X38" s="80">
        <f t="shared" ca="1" si="35"/>
        <v>-20</v>
      </c>
      <c r="Y38" s="80">
        <f t="shared" ca="1" si="36"/>
        <v>-546.73977565680877</v>
      </c>
      <c r="Z38" s="80">
        <f t="shared" ca="1" si="19"/>
        <v>0</v>
      </c>
      <c r="AA38" s="80">
        <f t="shared" ca="1" si="37"/>
        <v>0</v>
      </c>
      <c r="AB38" s="81">
        <f t="shared" ca="1" si="20"/>
        <v>-10155.66802739464</v>
      </c>
      <c r="AC38" s="79">
        <f t="shared" ca="1" si="5"/>
        <v>1310404.0499794111</v>
      </c>
      <c r="AD38" s="35"/>
      <c r="AE38" s="55">
        <f t="shared" ca="1" si="38"/>
        <v>3.9263561977341821E-3</v>
      </c>
      <c r="AF38" s="78">
        <f t="shared" ca="1" si="39"/>
        <v>0.88730375588728105</v>
      </c>
      <c r="AG38" s="35"/>
      <c r="AH38" s="35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54"/>
        <v>102</v>
      </c>
      <c r="AN38" s="66">
        <f t="shared" si="55"/>
        <v>0.55073700000000003</v>
      </c>
      <c r="AO38" s="67">
        <f t="shared" si="40"/>
        <v>1.7863292255762903E-4</v>
      </c>
      <c r="AP38" s="68">
        <f t="shared" ca="1" si="56"/>
        <v>7.3265187462642303E-6</v>
      </c>
      <c r="AR38" s="69">
        <f t="shared" si="24"/>
        <v>3</v>
      </c>
      <c r="AS38" s="70">
        <f t="shared" si="41"/>
        <v>35</v>
      </c>
      <c r="AT38" s="71">
        <f t="shared" si="42"/>
        <v>0.78696593696263539</v>
      </c>
      <c r="AU38" s="72">
        <f t="shared" si="25"/>
        <v>6.8214933659622723E-3</v>
      </c>
      <c r="AV38" s="73">
        <f t="shared" si="26"/>
        <v>1.0068214933659623</v>
      </c>
      <c r="AW38" s="74">
        <f>PRODUCT(AV$4:AV38)</f>
        <v>1.2686351388167374</v>
      </c>
      <c r="AY38" s="75">
        <f t="shared" si="43"/>
        <v>35</v>
      </c>
      <c r="AZ38" s="76">
        <f t="shared" ca="1" si="52"/>
        <v>1.0086664107387064</v>
      </c>
      <c r="BA38" s="76">
        <f t="shared" ca="1" si="52"/>
        <v>1.0086664107387064</v>
      </c>
      <c r="BB38" s="76">
        <f t="shared" ca="1" si="52"/>
        <v>1.0086664107387064</v>
      </c>
      <c r="BC38" s="76">
        <f t="shared" ca="1" si="52"/>
        <v>1.0086664107387064</v>
      </c>
      <c r="BD38" s="76">
        <f t="shared" ca="1" si="52"/>
        <v>1.0086664107387064</v>
      </c>
      <c r="BE38" s="76">
        <f t="shared" ca="1" si="52"/>
        <v>1.0086664107387064</v>
      </c>
      <c r="BF38" s="76">
        <f t="shared" ca="1" si="52"/>
        <v>1.0086664107387064</v>
      </c>
      <c r="BG38" s="76">
        <f t="shared" ca="1" si="52"/>
        <v>1.0086664107387064</v>
      </c>
      <c r="BH38" s="76">
        <f t="shared" ca="1" si="52"/>
        <v>1.0086664107387064</v>
      </c>
      <c r="BI38" s="76">
        <f t="shared" ca="1" si="52"/>
        <v>1.0086664107387064</v>
      </c>
      <c r="BJ38" s="76">
        <f t="shared" ca="1" si="52"/>
        <v>1.0086664107387064</v>
      </c>
      <c r="BK38" s="76">
        <f t="shared" ca="1" si="52"/>
        <v>1.0086664107387064</v>
      </c>
      <c r="BL38" s="76">
        <f t="shared" ca="1" si="53"/>
        <v>0.10909999999999909</v>
      </c>
      <c r="BM38" s="77">
        <f t="shared" ca="1" si="57"/>
        <v>27.041734453991246</v>
      </c>
      <c r="BO38" s="70">
        <f t="shared" si="44"/>
        <v>35</v>
      </c>
      <c r="BP38" s="178">
        <f t="shared" si="47"/>
        <v>8.5000000000000006E-2</v>
      </c>
      <c r="BQ38" s="179">
        <f t="shared" si="29"/>
        <v>6.8214933659622723E-3</v>
      </c>
      <c r="BR38" s="179">
        <f t="shared" si="46"/>
        <v>0.78824870083033072</v>
      </c>
    </row>
    <row r="39" spans="2:70">
      <c r="B39" s="120" t="str">
        <f>"Life Annuity Payable (per annum) starting at "&amp;ROUND(C6,0)</f>
        <v>Life Annuity Payable (per annum) starting at 68</v>
      </c>
      <c r="C39" s="142">
        <v>121868.01632873568</v>
      </c>
      <c r="E39">
        <f t="shared" si="31"/>
        <v>36</v>
      </c>
      <c r="F39" s="64">
        <f t="shared" si="32"/>
        <v>65.916666666666586</v>
      </c>
      <c r="G39" s="55">
        <f t="shared" si="0"/>
        <v>0</v>
      </c>
      <c r="H39" s="78">
        <f t="shared" si="45"/>
        <v>1</v>
      </c>
      <c r="I39" s="79">
        <f t="shared" si="10"/>
        <v>1743317.2083386446</v>
      </c>
      <c r="J39" s="79">
        <f t="shared" si="11"/>
        <v>11892.026771449933</v>
      </c>
      <c r="K39" s="80">
        <f t="shared" si="1"/>
        <v>-20</v>
      </c>
      <c r="L39" s="80">
        <f t="shared" si="12"/>
        <v>-1452.7643402822039</v>
      </c>
      <c r="M39" s="80">
        <f t="shared" si="50"/>
        <v>0</v>
      </c>
      <c r="N39" s="80">
        <f t="shared" si="14"/>
        <v>0</v>
      </c>
      <c r="O39" s="81">
        <f t="shared" si="2"/>
        <v>-17172.174999999999</v>
      </c>
      <c r="P39" s="79">
        <f t="shared" si="3"/>
        <v>1736564.2957698123</v>
      </c>
      <c r="Q39" s="35"/>
      <c r="R39">
        <f t="shared" ca="1" si="15"/>
        <v>97</v>
      </c>
      <c r="S39" s="78">
        <f t="shared" ca="1" si="33"/>
        <v>70.916666666666501</v>
      </c>
      <c r="T39" s="55">
        <f t="shared" ca="1" si="16"/>
        <v>0</v>
      </c>
      <c r="U39" s="78">
        <f t="shared" ca="1" si="17"/>
        <v>1</v>
      </c>
      <c r="V39" s="79">
        <f t="shared" ca="1" si="34"/>
        <v>1305258.9369162384</v>
      </c>
      <c r="W39" s="79">
        <f t="shared" ca="1" si="4"/>
        <v>8903.8151790370885</v>
      </c>
      <c r="X39" s="80">
        <f t="shared" ca="1" si="35"/>
        <v>-20</v>
      </c>
      <c r="Y39" s="80">
        <f t="shared" ca="1" si="36"/>
        <v>-543.85789038176608</v>
      </c>
      <c r="Z39" s="80">
        <f t="shared" ca="1" si="19"/>
        <v>-9789.4420268717877</v>
      </c>
      <c r="AA39" s="80">
        <f t="shared" ca="1" si="37"/>
        <v>0</v>
      </c>
      <c r="AB39" s="81">
        <f t="shared" ca="1" si="20"/>
        <v>-10155.66802739464</v>
      </c>
      <c r="AC39" s="79">
        <f t="shared" ca="1" si="5"/>
        <v>1293653.7841506274</v>
      </c>
      <c r="AD39" s="35"/>
      <c r="AE39" s="55">
        <f t="shared" ca="1" si="38"/>
        <v>3.9263561977341821E-3</v>
      </c>
      <c r="AF39" s="78">
        <f t="shared" ca="1" si="39"/>
        <v>0.88381988528608024</v>
      </c>
      <c r="AG39" s="35"/>
      <c r="AH39" s="35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54"/>
        <v>103</v>
      </c>
      <c r="AN39" s="66">
        <f t="shared" si="55"/>
        <v>0.58580500000000002</v>
      </c>
      <c r="AO39" s="67">
        <f t="shared" si="40"/>
        <v>7.398886335875715E-5</v>
      </c>
      <c r="AP39" s="68">
        <f t="shared" ca="1" si="56"/>
        <v>2.7360990281389551E-6</v>
      </c>
      <c r="AR39" s="69">
        <f t="shared" si="24"/>
        <v>3</v>
      </c>
      <c r="AS39" s="70">
        <f t="shared" si="41"/>
        <v>36</v>
      </c>
      <c r="AT39" s="71">
        <f t="shared" si="42"/>
        <v>0.78159765404440651</v>
      </c>
      <c r="AU39" s="72">
        <f t="shared" si="25"/>
        <v>6.8214933659622723E-3</v>
      </c>
      <c r="AV39" s="73">
        <f t="shared" si="26"/>
        <v>1.0068214933659623</v>
      </c>
      <c r="AW39" s="74">
        <f>PRODUCT(AV$4:AV39)</f>
        <v>1.2772891250000025</v>
      </c>
      <c r="AX39" s="112"/>
      <c r="AY39" s="75">
        <f t="shared" si="43"/>
        <v>36</v>
      </c>
      <c r="AZ39" s="76">
        <f t="shared" ca="1" si="52"/>
        <v>1.0086664107387064</v>
      </c>
      <c r="BA39" s="76">
        <f t="shared" ca="1" si="52"/>
        <v>1.0086664107387064</v>
      </c>
      <c r="BB39" s="76">
        <f t="shared" ca="1" si="52"/>
        <v>1.0086664107387064</v>
      </c>
      <c r="BC39" s="76">
        <f t="shared" ca="1" si="52"/>
        <v>1.0086664107387064</v>
      </c>
      <c r="BD39" s="76">
        <f t="shared" ca="1" si="52"/>
        <v>1.0086664107387064</v>
      </c>
      <c r="BE39" s="76">
        <f t="shared" ca="1" si="52"/>
        <v>1.0086664107387064</v>
      </c>
      <c r="BF39" s="76">
        <f t="shared" ca="1" si="52"/>
        <v>1.0086664107387064</v>
      </c>
      <c r="BG39" s="76">
        <f t="shared" ca="1" si="52"/>
        <v>1.0086664107387064</v>
      </c>
      <c r="BH39" s="76">
        <f t="shared" ca="1" si="52"/>
        <v>1.0086664107387064</v>
      </c>
      <c r="BI39" s="76">
        <f t="shared" ca="1" si="52"/>
        <v>1.0086664107387064</v>
      </c>
      <c r="BJ39" s="76">
        <f t="shared" ca="1" si="52"/>
        <v>1.0086664107387064</v>
      </c>
      <c r="BK39" s="76">
        <f t="shared" ca="1" si="52"/>
        <v>1.0086664107387064</v>
      </c>
      <c r="BL39" s="76">
        <f t="shared" ca="1" si="53"/>
        <v>0.10909999999999909</v>
      </c>
      <c r="BM39" s="77">
        <f t="shared" ca="1" si="57"/>
        <v>29.991987682921668</v>
      </c>
      <c r="BO39" s="70">
        <f t="shared" si="44"/>
        <v>36</v>
      </c>
      <c r="BP39" s="178">
        <f t="shared" si="47"/>
        <v>8.5000000000000006E-2</v>
      </c>
      <c r="BQ39" s="179">
        <f t="shared" si="29"/>
        <v>6.8214933659622723E-3</v>
      </c>
      <c r="BR39" s="179">
        <f t="shared" si="46"/>
        <v>0.78290809843072739</v>
      </c>
    </row>
    <row r="40" spans="2:70">
      <c r="B40" s="121" t="str">
        <f>"Reduction in Annuity amount per "&amp;IF($C$7="Annual", "Annum", "Month") &amp;" when transitioning:"</f>
        <v>Reduction in Annuity amount per Month when transitioning:</v>
      </c>
      <c r="C40" s="122">
        <f>C10-C12</f>
        <v>7016.5069726053589</v>
      </c>
      <c r="E40">
        <f t="shared" si="31"/>
        <v>37</v>
      </c>
      <c r="F40" s="64">
        <f t="shared" si="32"/>
        <v>65.999999999999915</v>
      </c>
      <c r="G40" s="55">
        <f t="shared" si="0"/>
        <v>0</v>
      </c>
      <c r="H40" s="78">
        <f t="shared" si="45"/>
        <v>1</v>
      </c>
      <c r="I40" s="79">
        <f t="shared" si="10"/>
        <v>1736564.2957698123</v>
      </c>
      <c r="J40" s="79">
        <f t="shared" si="11"/>
        <v>11845.96182316072</v>
      </c>
      <c r="K40" s="80">
        <f t="shared" si="1"/>
        <v>-20</v>
      </c>
      <c r="L40" s="80">
        <f t="shared" si="12"/>
        <v>-1447.1369131415104</v>
      </c>
      <c r="M40" s="80">
        <f t="shared" si="50"/>
        <v>-13024.232218273592</v>
      </c>
      <c r="N40" s="80">
        <f t="shared" si="14"/>
        <v>0</v>
      </c>
      <c r="O40" s="81">
        <f t="shared" si="2"/>
        <v>-17172.174999999999</v>
      </c>
      <c r="P40" s="79">
        <f t="shared" si="3"/>
        <v>1716746.7134615579</v>
      </c>
      <c r="Q40" s="35"/>
      <c r="R40">
        <f t="shared" ca="1" si="15"/>
        <v>98</v>
      </c>
      <c r="S40" s="78">
        <f t="shared" ca="1" si="33"/>
        <v>70.999999999999829</v>
      </c>
      <c r="T40" s="55">
        <f t="shared" ca="1" si="16"/>
        <v>0</v>
      </c>
      <c r="U40" s="78">
        <f t="shared" ca="1" si="17"/>
        <v>1</v>
      </c>
      <c r="V40" s="79">
        <f t="shared" ca="1" si="34"/>
        <v>1288574.4385975054</v>
      </c>
      <c r="W40" s="79">
        <f t="shared" ca="1" si="4"/>
        <v>8790.0019844414419</v>
      </c>
      <c r="X40" s="80">
        <f t="shared" ca="1" si="35"/>
        <v>-20</v>
      </c>
      <c r="Y40" s="80">
        <f t="shared" ca="1" si="36"/>
        <v>-536.90601608229395</v>
      </c>
      <c r="Z40" s="80">
        <f t="shared" ca="1" si="19"/>
        <v>0</v>
      </c>
      <c r="AA40" s="80">
        <f t="shared" ca="1" si="37"/>
        <v>0</v>
      </c>
      <c r="AB40" s="81">
        <f t="shared" ca="1" si="20"/>
        <v>-10155.66802739464</v>
      </c>
      <c r="AC40" s="79">
        <f t="shared" ca="1" si="5"/>
        <v>1286651.8665384699</v>
      </c>
      <c r="AD40" s="35"/>
      <c r="AE40" s="55">
        <f t="shared" ca="1" si="38"/>
        <v>3.9263561977341821E-3</v>
      </c>
      <c r="AF40" s="78">
        <f t="shared" ca="1" si="39"/>
        <v>0.88034969360180648</v>
      </c>
      <c r="AG40" s="35"/>
      <c r="AH40" s="35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54"/>
        <v>104</v>
      </c>
      <c r="AN40" s="66">
        <f t="shared" si="55"/>
        <v>0.62164300000000006</v>
      </c>
      <c r="AO40" s="67">
        <f t="shared" si="40"/>
        <v>2.7994204373829275E-5</v>
      </c>
      <c r="AP40" s="68">
        <f t="shared" ca="1" si="56"/>
        <v>9.3338943286409825E-7</v>
      </c>
      <c r="AR40" s="69">
        <f t="shared" si="24"/>
        <v>4</v>
      </c>
      <c r="AS40" s="70">
        <f t="shared" si="41"/>
        <v>37</v>
      </c>
      <c r="AT40" s="71">
        <f t="shared" si="42"/>
        <v>0.77626599083249093</v>
      </c>
      <c r="AU40" s="72">
        <f t="shared" si="25"/>
        <v>6.8214933659622723E-3</v>
      </c>
      <c r="AV40" s="73">
        <f t="shared" si="26"/>
        <v>1.0068214933659623</v>
      </c>
      <c r="AW40" s="74">
        <f>PRODUCT(AV$4:AV40)</f>
        <v>1.2860021442926057</v>
      </c>
      <c r="AY40" s="75">
        <f t="shared" si="43"/>
        <v>37</v>
      </c>
      <c r="AZ40" s="76">
        <f t="shared" ca="1" si="52"/>
        <v>1.0086664107387064</v>
      </c>
      <c r="BA40" s="76">
        <f t="shared" ca="1" si="52"/>
        <v>1.0086664107387064</v>
      </c>
      <c r="BB40" s="76">
        <f t="shared" ca="1" si="52"/>
        <v>1.0086664107387064</v>
      </c>
      <c r="BC40" s="76">
        <f t="shared" ca="1" si="52"/>
        <v>1.0086664107387064</v>
      </c>
      <c r="BD40" s="76">
        <f t="shared" ca="1" si="52"/>
        <v>1.0086664107387064</v>
      </c>
      <c r="BE40" s="76">
        <f t="shared" ca="1" si="52"/>
        <v>1.0086664107387064</v>
      </c>
      <c r="BF40" s="76">
        <f t="shared" ca="1" si="52"/>
        <v>1.0086664107387064</v>
      </c>
      <c r="BG40" s="76">
        <f t="shared" ca="1" si="52"/>
        <v>1.0086664107387064</v>
      </c>
      <c r="BH40" s="76">
        <f t="shared" ca="1" si="52"/>
        <v>1.0086664107387064</v>
      </c>
      <c r="BI40" s="76">
        <f t="shared" ca="1" si="52"/>
        <v>1.0086664107387064</v>
      </c>
      <c r="BJ40" s="76">
        <f t="shared" ca="1" si="52"/>
        <v>1.0086664107387064</v>
      </c>
      <c r="BK40" s="76">
        <f t="shared" ca="1" si="52"/>
        <v>1.0086664107387064</v>
      </c>
      <c r="BL40" s="76">
        <f t="shared" ca="1" si="53"/>
        <v>0.10909999999999909</v>
      </c>
      <c r="BM40" s="77">
        <f t="shared" ca="1" si="57"/>
        <v>33.264113539128395</v>
      </c>
      <c r="BO40" s="70">
        <f t="shared" si="44"/>
        <v>37</v>
      </c>
      <c r="BP40" s="178">
        <f t="shared" si="47"/>
        <v>8.5000000000000006E-2</v>
      </c>
      <c r="BQ40" s="179">
        <f t="shared" si="29"/>
        <v>6.8214933659622723E-3</v>
      </c>
      <c r="BR40" s="179">
        <f t="shared" si="46"/>
        <v>0.77760368008567515</v>
      </c>
    </row>
    <row r="41" spans="2:70">
      <c r="E41">
        <f t="shared" si="31"/>
        <v>38</v>
      </c>
      <c r="F41" s="64">
        <f t="shared" si="32"/>
        <v>66.083333333333243</v>
      </c>
      <c r="G41" s="55">
        <f t="shared" si="0"/>
        <v>0</v>
      </c>
      <c r="H41" s="78">
        <f t="shared" si="45"/>
        <v>1</v>
      </c>
      <c r="I41" s="79">
        <f t="shared" si="10"/>
        <v>1716746.7134615579</v>
      </c>
      <c r="J41" s="79">
        <f t="shared" si="11"/>
        <v>11710.776316915551</v>
      </c>
      <c r="K41" s="80">
        <f t="shared" si="1"/>
        <v>-20</v>
      </c>
      <c r="L41" s="80">
        <f t="shared" si="12"/>
        <v>-1430.6222612179649</v>
      </c>
      <c r="M41" s="80">
        <f t="shared" si="50"/>
        <v>0</v>
      </c>
      <c r="N41" s="80">
        <f t="shared" si="14"/>
        <v>0</v>
      </c>
      <c r="O41" s="81">
        <f t="shared" si="2"/>
        <v>-17172.174999999999</v>
      </c>
      <c r="P41" s="79">
        <f t="shared" si="3"/>
        <v>1709834.6925172554</v>
      </c>
      <c r="Q41" s="35"/>
      <c r="R41">
        <f t="shared" ca="1" si="15"/>
        <v>99</v>
      </c>
      <c r="S41" s="78">
        <f t="shared" ca="1" si="33"/>
        <v>71.083333333333158</v>
      </c>
      <c r="T41" s="55">
        <f t="shared" ca="1" si="16"/>
        <v>0</v>
      </c>
      <c r="U41" s="78">
        <f t="shared" ca="1" si="17"/>
        <v>1</v>
      </c>
      <c r="V41" s="79">
        <f t="shared" ca="1" si="34"/>
        <v>1281600.0130079603</v>
      </c>
      <c r="W41" s="79">
        <f t="shared" ca="1" si="4"/>
        <v>8742.425986550963</v>
      </c>
      <c r="X41" s="80">
        <f t="shared" ca="1" si="35"/>
        <v>-20</v>
      </c>
      <c r="Y41" s="80">
        <f t="shared" ca="1" si="36"/>
        <v>-534.00000541998349</v>
      </c>
      <c r="Z41" s="80">
        <f t="shared" ca="1" si="19"/>
        <v>0</v>
      </c>
      <c r="AA41" s="80">
        <f t="shared" ca="1" si="37"/>
        <v>0</v>
      </c>
      <c r="AB41" s="81">
        <f t="shared" ca="1" si="20"/>
        <v>-10155.66802739464</v>
      </c>
      <c r="AC41" s="79">
        <f t="shared" ca="1" si="5"/>
        <v>1279632.7709616965</v>
      </c>
      <c r="AD41" s="35"/>
      <c r="AE41" s="55">
        <f t="shared" ca="1" si="38"/>
        <v>3.9263561977341821E-3</v>
      </c>
      <c r="AF41" s="78">
        <f t="shared" ca="1" si="39"/>
        <v>0.87689312712615963</v>
      </c>
      <c r="AG41" s="35"/>
      <c r="AH41" s="35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54"/>
        <v>105</v>
      </c>
      <c r="AN41" s="66">
        <f t="shared" si="55"/>
        <v>0</v>
      </c>
      <c r="AO41" s="67">
        <f t="shared" si="40"/>
        <v>2.7994204373829275E-5</v>
      </c>
      <c r="AP41" s="68">
        <f t="shared" ca="1" si="56"/>
        <v>8.4157373804354791E-7</v>
      </c>
      <c r="AR41" s="69">
        <f t="shared" si="24"/>
        <v>4</v>
      </c>
      <c r="AS41" s="70">
        <f t="shared" si="41"/>
        <v>38</v>
      </c>
      <c r="AT41" s="71">
        <f t="shared" si="42"/>
        <v>0.77097069752580494</v>
      </c>
      <c r="AU41" s="72">
        <f t="shared" si="25"/>
        <v>6.8214933659622723E-3</v>
      </c>
      <c r="AV41" s="73">
        <f t="shared" si="26"/>
        <v>1.0068214933659623</v>
      </c>
      <c r="AW41" s="74">
        <f>PRODUCT(AV$4:AV41)</f>
        <v>1.2947745993885109</v>
      </c>
      <c r="AY41" s="75">
        <f t="shared" si="43"/>
        <v>38</v>
      </c>
      <c r="AZ41" s="76">
        <f t="shared" ca="1" si="52"/>
        <v>1.0086664107387064</v>
      </c>
      <c r="BA41" s="76">
        <f t="shared" ca="1" si="52"/>
        <v>1.0086664107387064</v>
      </c>
      <c r="BB41" s="76">
        <f t="shared" ca="1" si="52"/>
        <v>1.0086664107387064</v>
      </c>
      <c r="BC41" s="76">
        <f t="shared" ca="1" si="52"/>
        <v>1.0086664107387064</v>
      </c>
      <c r="BD41" s="76">
        <f t="shared" ca="1" si="52"/>
        <v>1.0086664107387064</v>
      </c>
      <c r="BE41" s="76">
        <f t="shared" ca="1" si="52"/>
        <v>1.0086664107387064</v>
      </c>
      <c r="BF41" s="76">
        <f t="shared" ca="1" si="52"/>
        <v>1.0086664107387064</v>
      </c>
      <c r="BG41" s="76">
        <f t="shared" ca="1" si="52"/>
        <v>1.0086664107387064</v>
      </c>
      <c r="BH41" s="76">
        <f t="shared" ca="1" si="52"/>
        <v>1.0086664107387064</v>
      </c>
      <c r="BI41" s="76">
        <f t="shared" ca="1" si="52"/>
        <v>1.0086664107387064</v>
      </c>
      <c r="BJ41" s="76">
        <f t="shared" ca="1" si="52"/>
        <v>1.0086664107387064</v>
      </c>
      <c r="BK41" s="76">
        <f t="shared" ca="1" si="52"/>
        <v>1.0086664107387064</v>
      </c>
      <c r="BL41" s="76">
        <f t="shared" ca="1" si="53"/>
        <v>0.10909999999999909</v>
      </c>
      <c r="BM41" s="77">
        <f t="shared" ca="1" si="57"/>
        <v>36.893228326247275</v>
      </c>
      <c r="BO41" s="70">
        <f t="shared" si="44"/>
        <v>38</v>
      </c>
      <c r="BP41" s="178">
        <f t="shared" si="47"/>
        <v>8.5000000000000006E-2</v>
      </c>
      <c r="BQ41" s="179">
        <f t="shared" si="29"/>
        <v>6.8214933659622723E-3</v>
      </c>
      <c r="BR41" s="179">
        <f t="shared" si="46"/>
        <v>0.77233520063822236</v>
      </c>
    </row>
    <row r="42" spans="2:70">
      <c r="B42" s="149"/>
      <c r="C42" s="151">
        <f ca="1">OFFSET($AC$2,MATCH(100,S4:S784,1)+1,0)</f>
        <v>0</v>
      </c>
      <c r="E42">
        <f t="shared" si="31"/>
        <v>39</v>
      </c>
      <c r="F42" s="64">
        <f t="shared" si="32"/>
        <v>66.166666666666572</v>
      </c>
      <c r="G42" s="55">
        <f t="shared" si="0"/>
        <v>0</v>
      </c>
      <c r="H42" s="78">
        <f t="shared" si="45"/>
        <v>1</v>
      </c>
      <c r="I42" s="79">
        <f t="shared" si="10"/>
        <v>1709834.6925172554</v>
      </c>
      <c r="J42" s="79">
        <f t="shared" si="11"/>
        <v>11663.626011898599</v>
      </c>
      <c r="K42" s="80">
        <f t="shared" si="1"/>
        <v>-20</v>
      </c>
      <c r="L42" s="80">
        <f t="shared" si="12"/>
        <v>-1424.8622437643796</v>
      </c>
      <c r="M42" s="80">
        <f t="shared" si="50"/>
        <v>0</v>
      </c>
      <c r="N42" s="80">
        <f t="shared" si="14"/>
        <v>0</v>
      </c>
      <c r="O42" s="81">
        <f t="shared" si="2"/>
        <v>-17172.174999999999</v>
      </c>
      <c r="P42" s="79">
        <f t="shared" si="3"/>
        <v>1702881.2812853896</v>
      </c>
      <c r="Q42" s="35"/>
      <c r="R42">
        <f t="shared" ca="1" si="15"/>
        <v>100</v>
      </c>
      <c r="S42" s="78">
        <f t="shared" ca="1" si="33"/>
        <v>71.166666666666487</v>
      </c>
      <c r="T42" s="55">
        <f t="shared" ca="1" si="16"/>
        <v>0</v>
      </c>
      <c r="U42" s="78">
        <f t="shared" ca="1" si="17"/>
        <v>1</v>
      </c>
      <c r="V42" s="79">
        <f t="shared" ca="1" si="34"/>
        <v>1274608.4769006073</v>
      </c>
      <c r="W42" s="79">
        <f t="shared" ca="1" si="4"/>
        <v>8694.7332693767694</v>
      </c>
      <c r="X42" s="80">
        <f t="shared" ca="1" si="35"/>
        <v>-20</v>
      </c>
      <c r="Y42" s="80">
        <f t="shared" ca="1" si="36"/>
        <v>-531.08686537525307</v>
      </c>
      <c r="Z42" s="80">
        <f t="shared" ca="1" si="19"/>
        <v>0</v>
      </c>
      <c r="AA42" s="80">
        <f t="shared" ca="1" si="37"/>
        <v>0</v>
      </c>
      <c r="AB42" s="81">
        <f t="shared" ca="1" si="20"/>
        <v>-10155.66802739464</v>
      </c>
      <c r="AC42" s="79">
        <f t="shared" ca="1" si="5"/>
        <v>1272596.4552772141</v>
      </c>
      <c r="AD42" s="35"/>
      <c r="AE42" s="55">
        <f t="shared" ca="1" si="38"/>
        <v>3.9263561977341821E-3</v>
      </c>
      <c r="AF42" s="78">
        <f t="shared" ca="1" si="39"/>
        <v>0.87345013236171731</v>
      </c>
      <c r="AG42" s="35"/>
      <c r="AH42" s="35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54"/>
        <v>106</v>
      </c>
      <c r="AN42" s="66">
        <f t="shared" si="55"/>
        <v>0</v>
      </c>
      <c r="AO42" s="67">
        <f t="shared" si="40"/>
        <v>2.7994204373829275E-5</v>
      </c>
      <c r="AP42" s="68">
        <f t="shared" ca="1" si="56"/>
        <v>7.5878977372964435E-7</v>
      </c>
      <c r="AR42" s="69">
        <f t="shared" si="24"/>
        <v>4</v>
      </c>
      <c r="AS42" s="70">
        <f t="shared" si="41"/>
        <v>39</v>
      </c>
      <c r="AT42" s="71">
        <f t="shared" si="42"/>
        <v>0.76571152602728132</v>
      </c>
      <c r="AU42" s="72">
        <f t="shared" si="25"/>
        <v>6.8214933659622723E-3</v>
      </c>
      <c r="AV42" s="73">
        <f t="shared" si="26"/>
        <v>1.0068214933659623</v>
      </c>
      <c r="AW42" s="74">
        <f>PRODUCT(AV$4:AV42)</f>
        <v>1.3036068957286562</v>
      </c>
      <c r="AY42" s="75">
        <f t="shared" si="43"/>
        <v>39</v>
      </c>
      <c r="AZ42" s="76">
        <f t="shared" ca="1" si="52"/>
        <v>1.0086664107387064</v>
      </c>
      <c r="BA42" s="76">
        <f t="shared" ca="1" si="52"/>
        <v>1.0086664107387064</v>
      </c>
      <c r="BB42" s="76">
        <f t="shared" ca="1" si="52"/>
        <v>1.0086664107387064</v>
      </c>
      <c r="BC42" s="76">
        <f t="shared" ca="1" si="52"/>
        <v>1.0086664107387064</v>
      </c>
      <c r="BD42" s="76">
        <f t="shared" ca="1" si="52"/>
        <v>1.0086664107387064</v>
      </c>
      <c r="BE42" s="76">
        <f t="shared" ca="1" si="52"/>
        <v>1.0086664107387064</v>
      </c>
      <c r="BF42" s="76">
        <f t="shared" ca="1" si="52"/>
        <v>1.0086664107387064</v>
      </c>
      <c r="BG42" s="76">
        <f t="shared" ca="1" si="52"/>
        <v>1.0086664107387064</v>
      </c>
      <c r="BH42" s="76">
        <f t="shared" ca="1" si="52"/>
        <v>1.0086664107387064</v>
      </c>
      <c r="BI42" s="76">
        <f t="shared" ca="1" si="52"/>
        <v>1.0086664107387064</v>
      </c>
      <c r="BJ42" s="76">
        <f t="shared" ca="1" si="52"/>
        <v>1.0086664107387064</v>
      </c>
      <c r="BK42" s="76">
        <f t="shared" ca="1" si="52"/>
        <v>1.0086664107387064</v>
      </c>
      <c r="BL42" s="76">
        <f t="shared" ca="1" si="53"/>
        <v>0.10909999999999909</v>
      </c>
      <c r="BM42" s="77">
        <f t="shared" ca="1" si="57"/>
        <v>40.918279536640817</v>
      </c>
      <c r="BO42" s="70">
        <f t="shared" si="44"/>
        <v>39</v>
      </c>
      <c r="BP42" s="178">
        <f t="shared" si="47"/>
        <v>8.5000000000000006E-2</v>
      </c>
      <c r="BQ42" s="179">
        <f t="shared" si="29"/>
        <v>6.8214933659622723E-3</v>
      </c>
      <c r="BR42" s="179">
        <f t="shared" si="46"/>
        <v>0.76710241659242351</v>
      </c>
    </row>
    <row r="43" spans="2:70">
      <c r="B43" s="149"/>
      <c r="C43" s="151"/>
      <c r="E43">
        <f t="shared" si="31"/>
        <v>40</v>
      </c>
      <c r="F43" s="64">
        <f t="shared" si="32"/>
        <v>66.249999999999901</v>
      </c>
      <c r="G43" s="55">
        <f t="shared" si="0"/>
        <v>0</v>
      </c>
      <c r="H43" s="78">
        <f t="shared" si="45"/>
        <v>1</v>
      </c>
      <c r="I43" s="79">
        <f t="shared" si="10"/>
        <v>1702881.2812853896</v>
      </c>
      <c r="J43" s="79">
        <f t="shared" si="11"/>
        <v>11616.19336330962</v>
      </c>
      <c r="K43" s="80">
        <f t="shared" si="1"/>
        <v>-20</v>
      </c>
      <c r="L43" s="80">
        <f t="shared" si="12"/>
        <v>-1419.0677344044914</v>
      </c>
      <c r="M43" s="80">
        <f t="shared" si="50"/>
        <v>0</v>
      </c>
      <c r="N43" s="80">
        <f t="shared" si="14"/>
        <v>0</v>
      </c>
      <c r="O43" s="81">
        <f t="shared" si="2"/>
        <v>-17172.174999999999</v>
      </c>
      <c r="P43" s="79">
        <f t="shared" si="3"/>
        <v>1695886.2319142947</v>
      </c>
      <c r="Q43" s="35"/>
      <c r="R43">
        <f t="shared" ca="1" si="15"/>
        <v>101</v>
      </c>
      <c r="S43" s="78">
        <f t="shared" ca="1" si="33"/>
        <v>71.249999999999815</v>
      </c>
      <c r="T43" s="55">
        <f t="shared" ca="1" si="16"/>
        <v>0</v>
      </c>
      <c r="U43" s="78">
        <f t="shared" ca="1" si="17"/>
        <v>1</v>
      </c>
      <c r="V43" s="79">
        <f t="shared" ca="1" si="34"/>
        <v>1267599.7882978218</v>
      </c>
      <c r="W43" s="79">
        <f t="shared" ca="1" si="4"/>
        <v>8646.9235465687725</v>
      </c>
      <c r="X43" s="80">
        <f t="shared" ca="1" si="35"/>
        <v>-20</v>
      </c>
      <c r="Y43" s="80">
        <f t="shared" ca="1" si="36"/>
        <v>-528.16657845742577</v>
      </c>
      <c r="Z43" s="80">
        <f t="shared" ca="1" si="19"/>
        <v>0</v>
      </c>
      <c r="AA43" s="80">
        <f t="shared" ca="1" si="37"/>
        <v>0</v>
      </c>
      <c r="AB43" s="81">
        <f t="shared" ca="1" si="20"/>
        <v>-10155.66802739464</v>
      </c>
      <c r="AC43" s="79">
        <f t="shared" ca="1" si="5"/>
        <v>1265542.8772385383</v>
      </c>
      <c r="AD43" s="35"/>
      <c r="AE43" s="55">
        <f t="shared" ca="1" si="38"/>
        <v>3.9263561977341821E-3</v>
      </c>
      <c r="AF43" s="78">
        <f t="shared" ca="1" si="39"/>
        <v>0.87002065602110712</v>
      </c>
      <c r="AG43" s="35"/>
      <c r="AH43" s="35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54"/>
        <v>107</v>
      </c>
      <c r="AN43" s="66">
        <f t="shared" si="55"/>
        <v>0</v>
      </c>
      <c r="AO43" s="67">
        <f t="shared" si="40"/>
        <v>2.7994204373829275E-5</v>
      </c>
      <c r="AP43" s="68">
        <f t="shared" ca="1" si="56"/>
        <v>6.8414910623897307E-7</v>
      </c>
      <c r="AR43" s="69">
        <f t="shared" si="24"/>
        <v>4</v>
      </c>
      <c r="AS43" s="70">
        <f t="shared" si="41"/>
        <v>40</v>
      </c>
      <c r="AT43" s="71">
        <f t="shared" si="42"/>
        <v>0.76048822993224541</v>
      </c>
      <c r="AU43" s="72">
        <f t="shared" si="25"/>
        <v>6.8214933659622723E-3</v>
      </c>
      <c r="AV43" s="73">
        <f t="shared" si="26"/>
        <v>1.0068214933659623</v>
      </c>
      <c r="AW43" s="74">
        <f>PRODUCT(AV$4:AV43)</f>
        <v>1.3124994415196918</v>
      </c>
      <c r="AY43" s="75">
        <f t="shared" si="43"/>
        <v>40</v>
      </c>
      <c r="AZ43" s="76">
        <f t="shared" ca="1" si="52"/>
        <v>1.0086664107387064</v>
      </c>
      <c r="BA43" s="76">
        <f t="shared" ca="1" si="52"/>
        <v>1.0086664107387064</v>
      </c>
      <c r="BB43" s="76">
        <f t="shared" ca="1" si="52"/>
        <v>1.0086664107387064</v>
      </c>
      <c r="BC43" s="76">
        <f t="shared" ca="1" si="52"/>
        <v>1.0086664107387064</v>
      </c>
      <c r="BD43" s="76">
        <f t="shared" ca="1" si="52"/>
        <v>1.0086664107387064</v>
      </c>
      <c r="BE43" s="76">
        <f t="shared" ca="1" si="52"/>
        <v>1.0086664107387064</v>
      </c>
      <c r="BF43" s="76">
        <f t="shared" ca="1" si="52"/>
        <v>1.0086664107387064</v>
      </c>
      <c r="BG43" s="76">
        <f t="shared" ca="1" si="52"/>
        <v>1.0086664107387064</v>
      </c>
      <c r="BH43" s="76">
        <f t="shared" ca="1" si="52"/>
        <v>1.0086664107387064</v>
      </c>
      <c r="BI43" s="76">
        <f t="shared" ca="1" si="52"/>
        <v>1.0086664107387064</v>
      </c>
      <c r="BJ43" s="76">
        <f t="shared" ca="1" si="52"/>
        <v>1.0086664107387064</v>
      </c>
      <c r="BK43" s="76">
        <f t="shared" ca="1" si="52"/>
        <v>1.0086664107387064</v>
      </c>
      <c r="BL43" s="76">
        <f t="shared" ca="1" si="53"/>
        <v>0.10909999999999909</v>
      </c>
      <c r="BM43" s="77">
        <f t="shared" ca="1" si="57"/>
        <v>45.382463834088291</v>
      </c>
      <c r="BO43" s="70">
        <f t="shared" si="44"/>
        <v>40</v>
      </c>
      <c r="BP43" s="178">
        <f t="shared" si="47"/>
        <v>8.5000000000000006E-2</v>
      </c>
      <c r="BQ43" s="179">
        <f t="shared" si="29"/>
        <v>6.8214933659622723E-3</v>
      </c>
      <c r="BR43" s="179">
        <f t="shared" si="46"/>
        <v>0.76190508610208518</v>
      </c>
    </row>
    <row r="44" spans="2:70">
      <c r="E44">
        <f t="shared" si="31"/>
        <v>41</v>
      </c>
      <c r="F44" s="64">
        <f t="shared" si="32"/>
        <v>66.333333333333229</v>
      </c>
      <c r="G44" s="55">
        <f t="shared" si="0"/>
        <v>0</v>
      </c>
      <c r="H44" s="78">
        <f t="shared" si="45"/>
        <v>1</v>
      </c>
      <c r="I44" s="79">
        <f t="shared" si="10"/>
        <v>1695886.2319142947</v>
      </c>
      <c r="J44" s="79">
        <f t="shared" si="11"/>
        <v>11568.476680430116</v>
      </c>
      <c r="K44" s="80">
        <f t="shared" si="1"/>
        <v>-20</v>
      </c>
      <c r="L44" s="80">
        <f t="shared" si="12"/>
        <v>-1413.2385265952457</v>
      </c>
      <c r="M44" s="80">
        <f t="shared" si="50"/>
        <v>0</v>
      </c>
      <c r="N44" s="80">
        <f t="shared" si="14"/>
        <v>0</v>
      </c>
      <c r="O44" s="81">
        <f t="shared" si="2"/>
        <v>-17172.174999999999</v>
      </c>
      <c r="P44" s="79">
        <f t="shared" si="3"/>
        <v>1688849.2950681294</v>
      </c>
      <c r="Q44" s="35"/>
      <c r="R44">
        <f t="shared" ca="1" si="15"/>
        <v>102</v>
      </c>
      <c r="S44" s="78">
        <f t="shared" ca="1" si="33"/>
        <v>71.333333333333144</v>
      </c>
      <c r="T44" s="55">
        <f t="shared" ca="1" si="16"/>
        <v>0</v>
      </c>
      <c r="U44" s="78">
        <f t="shared" ca="1" si="17"/>
        <v>1</v>
      </c>
      <c r="V44" s="79">
        <f t="shared" ca="1" si="34"/>
        <v>1260573.9051189944</v>
      </c>
      <c r="W44" s="79">
        <f t="shared" ca="1" si="4"/>
        <v>8598.9965310743755</v>
      </c>
      <c r="X44" s="80">
        <f t="shared" ca="1" si="35"/>
        <v>-20</v>
      </c>
      <c r="Y44" s="80">
        <f t="shared" ca="1" si="36"/>
        <v>-525.2391271329144</v>
      </c>
      <c r="Z44" s="80">
        <f t="shared" ca="1" si="19"/>
        <v>0</v>
      </c>
      <c r="AA44" s="80">
        <f t="shared" ca="1" si="37"/>
        <v>0</v>
      </c>
      <c r="AB44" s="81">
        <f t="shared" ca="1" si="20"/>
        <v>-10155.66802739464</v>
      </c>
      <c r="AC44" s="79">
        <f t="shared" ca="1" si="5"/>
        <v>1258471.9944955413</v>
      </c>
      <c r="AD44" s="35"/>
      <c r="AE44" s="55">
        <f t="shared" ca="1" si="38"/>
        <v>3.9263561977341821E-3</v>
      </c>
      <c r="AF44" s="78">
        <f t="shared" ca="1" si="39"/>
        <v>0.86660464502618184</v>
      </c>
      <c r="AG44" s="35"/>
      <c r="AH44" s="35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54"/>
        <v>108</v>
      </c>
      <c r="AN44" s="66">
        <f t="shared" si="55"/>
        <v>0</v>
      </c>
      <c r="AO44" s="67">
        <f t="shared" si="40"/>
        <v>2.7994204373829275E-5</v>
      </c>
      <c r="AP44" s="68">
        <f t="shared" ca="1" si="56"/>
        <v>6.1685069537370263E-7</v>
      </c>
      <c r="AR44" s="69">
        <f t="shared" si="24"/>
        <v>4</v>
      </c>
      <c r="AS44" s="70">
        <f t="shared" si="41"/>
        <v>41</v>
      </c>
      <c r="AT44" s="71">
        <f t="shared" si="42"/>
        <v>0.75530056451687022</v>
      </c>
      <c r="AU44" s="72">
        <f t="shared" si="25"/>
        <v>6.8214933659622723E-3</v>
      </c>
      <c r="AV44" s="73">
        <f t="shared" si="26"/>
        <v>1.0068214933659623</v>
      </c>
      <c r="AW44" s="74">
        <f>PRODUCT(AV$4:AV44)</f>
        <v>1.3214526477528477</v>
      </c>
      <c r="AY44" s="75">
        <f t="shared" si="43"/>
        <v>41</v>
      </c>
      <c r="AZ44" s="76">
        <f t="shared" ca="1" si="52"/>
        <v>1.0086664107387064</v>
      </c>
      <c r="BA44" s="76">
        <f t="shared" ca="1" si="52"/>
        <v>1.0086664107387064</v>
      </c>
      <c r="BB44" s="76">
        <f t="shared" ca="1" si="52"/>
        <v>1.0086664107387064</v>
      </c>
      <c r="BC44" s="76">
        <f t="shared" ca="1" si="52"/>
        <v>1.0086664107387064</v>
      </c>
      <c r="BD44" s="76">
        <f t="shared" ca="1" si="52"/>
        <v>1.0086664107387064</v>
      </c>
      <c r="BE44" s="76">
        <f t="shared" ca="1" si="52"/>
        <v>1.0086664107387064</v>
      </c>
      <c r="BF44" s="76">
        <f t="shared" ca="1" si="52"/>
        <v>1.0086664107387064</v>
      </c>
      <c r="BG44" s="76">
        <f t="shared" ca="1" si="52"/>
        <v>1.0086664107387064</v>
      </c>
      <c r="BH44" s="76">
        <f t="shared" ca="1" si="52"/>
        <v>1.0086664107387064</v>
      </c>
      <c r="BI44" s="76">
        <f t="shared" ca="1" si="52"/>
        <v>1.0086664107387064</v>
      </c>
      <c r="BJ44" s="76">
        <f t="shared" ca="1" si="52"/>
        <v>1.0086664107387064</v>
      </c>
      <c r="BK44" s="76">
        <f t="shared" ca="1" si="52"/>
        <v>1.0086664107387064</v>
      </c>
      <c r="BL44" s="76">
        <f t="shared" ca="1" si="53"/>
        <v>0.10909999999999909</v>
      </c>
      <c r="BM44" s="77">
        <f t="shared" ca="1" si="57"/>
        <v>50.333690638387282</v>
      </c>
      <c r="BO44" s="70">
        <f t="shared" si="44"/>
        <v>41</v>
      </c>
      <c r="BP44" s="178">
        <f t="shared" si="47"/>
        <v>8.5000000000000006E-2</v>
      </c>
      <c r="BQ44" s="179">
        <f t="shared" si="29"/>
        <v>6.8214933659622723E-3</v>
      </c>
      <c r="BR44" s="179">
        <f t="shared" si="46"/>
        <v>0.7567429689595887</v>
      </c>
    </row>
    <row r="45" spans="2:70">
      <c r="E45">
        <f t="shared" si="31"/>
        <v>42</v>
      </c>
      <c r="F45" s="64">
        <f t="shared" si="32"/>
        <v>66.416666666666558</v>
      </c>
      <c r="G45" s="55">
        <f t="shared" si="0"/>
        <v>0</v>
      </c>
      <c r="H45" s="78">
        <f t="shared" si="45"/>
        <v>1</v>
      </c>
      <c r="I45" s="79">
        <f t="shared" si="10"/>
        <v>1688849.2950681294</v>
      </c>
      <c r="J45" s="79">
        <f t="shared" si="11"/>
        <v>11520.474262417305</v>
      </c>
      <c r="K45" s="80">
        <f t="shared" si="1"/>
        <v>-20</v>
      </c>
      <c r="L45" s="80">
        <f t="shared" si="12"/>
        <v>-1407.3744125567746</v>
      </c>
      <c r="M45" s="80">
        <f t="shared" si="50"/>
        <v>0</v>
      </c>
      <c r="N45" s="80">
        <f t="shared" si="14"/>
        <v>0</v>
      </c>
      <c r="O45" s="81">
        <f t="shared" si="2"/>
        <v>-17172.174999999999</v>
      </c>
      <c r="P45" s="79">
        <f t="shared" si="3"/>
        <v>1681770.2199179898</v>
      </c>
      <c r="Q45" s="35"/>
      <c r="R45">
        <f t="shared" ca="1" si="15"/>
        <v>103</v>
      </c>
      <c r="S45" s="78">
        <f t="shared" ca="1" si="33"/>
        <v>71.416666666666472</v>
      </c>
      <c r="T45" s="55">
        <f t="shared" ca="1" si="16"/>
        <v>0</v>
      </c>
      <c r="U45" s="78">
        <f t="shared" ca="1" si="17"/>
        <v>1</v>
      </c>
      <c r="V45" s="79">
        <f t="shared" ca="1" si="34"/>
        <v>1253530.7851802788</v>
      </c>
      <c r="W45" s="79">
        <f t="shared" ca="1" si="4"/>
        <v>8550.9519351367508</v>
      </c>
      <c r="X45" s="80">
        <f t="shared" ca="1" si="35"/>
        <v>-20</v>
      </c>
      <c r="Y45" s="80">
        <f t="shared" ca="1" si="36"/>
        <v>-522.3044938251162</v>
      </c>
      <c r="Z45" s="80">
        <f t="shared" ca="1" si="19"/>
        <v>0</v>
      </c>
      <c r="AA45" s="80">
        <f t="shared" ca="1" si="37"/>
        <v>0</v>
      </c>
      <c r="AB45" s="81">
        <f t="shared" ca="1" si="20"/>
        <v>-10155.66802739464</v>
      </c>
      <c r="AC45" s="79">
        <f t="shared" ca="1" si="5"/>
        <v>1251383.7645941956</v>
      </c>
      <c r="AD45" s="35"/>
      <c r="AE45" s="55">
        <f t="shared" ca="1" si="38"/>
        <v>3.9263561977341821E-3</v>
      </c>
      <c r="AF45" s="78">
        <f t="shared" ca="1" si="39"/>
        <v>0.86320204650719801</v>
      </c>
      <c r="AG45" s="35"/>
      <c r="AH45" s="35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54"/>
        <v>109</v>
      </c>
      <c r="AN45" s="66">
        <f t="shared" si="55"/>
        <v>0</v>
      </c>
      <c r="AO45" s="67">
        <f t="shared" si="40"/>
        <v>2.7994204373829275E-5</v>
      </c>
      <c r="AP45" s="68">
        <f t="shared" ca="1" si="56"/>
        <v>5.5617229769516116E-7</v>
      </c>
      <c r="AR45" s="69">
        <f t="shared" si="24"/>
        <v>4</v>
      </c>
      <c r="AS45" s="70">
        <f t="shared" si="41"/>
        <v>42</v>
      </c>
      <c r="AT45" s="71">
        <f t="shared" si="42"/>
        <v>0.75014828672671086</v>
      </c>
      <c r="AU45" s="72">
        <f t="shared" si="25"/>
        <v>6.8214933659622723E-3</v>
      </c>
      <c r="AV45" s="73">
        <f t="shared" si="26"/>
        <v>1.0068214933659623</v>
      </c>
      <c r="AW45" s="74">
        <f>PRODUCT(AV$4:AV45)</f>
        <v>1.3304669282229269</v>
      </c>
      <c r="AY45" s="75">
        <f t="shared" si="43"/>
        <v>42</v>
      </c>
      <c r="AZ45" s="76">
        <f t="shared" ref="AZ45:BK54" ca="1" si="58">OFFSET($AV$3,($AY45*12-12)+AZ$3,0)</f>
        <v>1.0086664107387064</v>
      </c>
      <c r="BA45" s="76">
        <f t="shared" ca="1" si="58"/>
        <v>1.0086664107387064</v>
      </c>
      <c r="BB45" s="76">
        <f t="shared" ca="1" si="58"/>
        <v>1.0086664107387064</v>
      </c>
      <c r="BC45" s="76">
        <f t="shared" ca="1" si="58"/>
        <v>1.0086664107387064</v>
      </c>
      <c r="BD45" s="76">
        <f t="shared" ca="1" si="58"/>
        <v>1.0086664107387064</v>
      </c>
      <c r="BE45" s="76">
        <f t="shared" ca="1" si="58"/>
        <v>1.0086664107387064</v>
      </c>
      <c r="BF45" s="76">
        <f t="shared" ca="1" si="58"/>
        <v>1.0086664107387064</v>
      </c>
      <c r="BG45" s="76">
        <f t="shared" ca="1" si="58"/>
        <v>1.0086664107387064</v>
      </c>
      <c r="BH45" s="76">
        <f t="shared" ca="1" si="58"/>
        <v>1.0086664107387064</v>
      </c>
      <c r="BI45" s="76">
        <f t="shared" ca="1" si="58"/>
        <v>1.0086664107387064</v>
      </c>
      <c r="BJ45" s="76">
        <f t="shared" ca="1" si="58"/>
        <v>1.0086664107387064</v>
      </c>
      <c r="BK45" s="76">
        <f t="shared" ca="1" si="58"/>
        <v>1.0086664107387064</v>
      </c>
      <c r="BL45" s="76">
        <f t="shared" ca="1" si="53"/>
        <v>0.10909999999999909</v>
      </c>
      <c r="BM45" s="77">
        <f t="shared" ca="1" si="57"/>
        <v>55.825096287035286</v>
      </c>
      <c r="BO45" s="70">
        <f t="shared" si="44"/>
        <v>42</v>
      </c>
      <c r="BP45" s="178">
        <f t="shared" si="47"/>
        <v>8.5000000000000006E-2</v>
      </c>
      <c r="BQ45" s="179">
        <f t="shared" si="29"/>
        <v>6.8214933659622723E-3</v>
      </c>
      <c r="BR45" s="179">
        <f t="shared" si="46"/>
        <v>0.75161582658478832</v>
      </c>
    </row>
    <row r="46" spans="2:70">
      <c r="E46">
        <f t="shared" si="31"/>
        <v>43</v>
      </c>
      <c r="F46" s="64">
        <f t="shared" si="32"/>
        <v>66.499999999999886</v>
      </c>
      <c r="G46" s="55">
        <f t="shared" si="0"/>
        <v>0</v>
      </c>
      <c r="H46" s="78">
        <f t="shared" si="45"/>
        <v>1</v>
      </c>
      <c r="I46" s="79">
        <f t="shared" si="10"/>
        <v>1681770.2199179898</v>
      </c>
      <c r="J46" s="79">
        <f t="shared" si="11"/>
        <v>11472.184398243478</v>
      </c>
      <c r="K46" s="80">
        <f t="shared" si="1"/>
        <v>-20</v>
      </c>
      <c r="L46" s="80">
        <f t="shared" si="12"/>
        <v>-1401.4751832649915</v>
      </c>
      <c r="M46" s="80">
        <f t="shared" si="50"/>
        <v>0</v>
      </c>
      <c r="N46" s="80">
        <f t="shared" si="14"/>
        <v>0</v>
      </c>
      <c r="O46" s="81">
        <f t="shared" si="2"/>
        <v>-17172.174999999999</v>
      </c>
      <c r="P46" s="79">
        <f t="shared" si="3"/>
        <v>1674648.7541329681</v>
      </c>
      <c r="Q46" s="35"/>
      <c r="R46">
        <f t="shared" ca="1" si="15"/>
        <v>104</v>
      </c>
      <c r="S46" s="78">
        <f t="shared" ca="1" si="33"/>
        <v>71.499999999999801</v>
      </c>
      <c r="T46" s="55">
        <f t="shared" ca="1" si="16"/>
        <v>0</v>
      </c>
      <c r="U46" s="78">
        <f t="shared" ca="1" si="17"/>
        <v>1</v>
      </c>
      <c r="V46" s="79">
        <f t="shared" ca="1" si="34"/>
        <v>1246470.3861943374</v>
      </c>
      <c r="W46" s="79">
        <f t="shared" ca="1" si="4"/>
        <v>8502.7894702931044</v>
      </c>
      <c r="X46" s="80">
        <f t="shared" ca="1" si="35"/>
        <v>-20</v>
      </c>
      <c r="Y46" s="80">
        <f t="shared" ca="1" si="36"/>
        <v>-519.3626609143073</v>
      </c>
      <c r="Z46" s="80">
        <f t="shared" ca="1" si="19"/>
        <v>0</v>
      </c>
      <c r="AA46" s="80">
        <f t="shared" ca="1" si="37"/>
        <v>0</v>
      </c>
      <c r="AB46" s="81">
        <f t="shared" ca="1" si="20"/>
        <v>-10155.66802739464</v>
      </c>
      <c r="AC46" s="79">
        <f t="shared" ca="1" si="5"/>
        <v>1244278.1449763216</v>
      </c>
      <c r="AD46" s="35"/>
      <c r="AE46" s="55">
        <f t="shared" ca="1" si="38"/>
        <v>3.9263561977341821E-3</v>
      </c>
      <c r="AF46" s="78">
        <f t="shared" ca="1" si="39"/>
        <v>0.85981280780199765</v>
      </c>
      <c r="AG46" s="35"/>
      <c r="AH46" s="35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54"/>
        <v>110</v>
      </c>
      <c r="AN46" s="66">
        <f t="shared" si="55"/>
        <v>0</v>
      </c>
      <c r="AO46" s="67">
        <f t="shared" si="40"/>
        <v>2.7994204373829275E-5</v>
      </c>
      <c r="AP46" s="68">
        <f t="shared" ca="1" si="56"/>
        <v>5.0146271544059292E-7</v>
      </c>
      <c r="AR46" s="69">
        <f t="shared" si="24"/>
        <v>4</v>
      </c>
      <c r="AS46" s="70">
        <f t="shared" si="41"/>
        <v>43</v>
      </c>
      <c r="AT46" s="71">
        <f t="shared" si="42"/>
        <v>0.74503115516531659</v>
      </c>
      <c r="AU46" s="72">
        <f t="shared" si="25"/>
        <v>6.8214933659622723E-3</v>
      </c>
      <c r="AV46" s="73">
        <f t="shared" si="26"/>
        <v>1.0068214933659623</v>
      </c>
      <c r="AW46" s="74">
        <f>PRODUCT(AV$4:AV46)</f>
        <v>1.3395426995474318</v>
      </c>
      <c r="AY46" s="75">
        <f t="shared" si="43"/>
        <v>43</v>
      </c>
      <c r="AZ46" s="76">
        <f t="shared" ca="1" si="58"/>
        <v>1.0086664107387064</v>
      </c>
      <c r="BA46" s="76">
        <f t="shared" ca="1" si="58"/>
        <v>1.0086664107387064</v>
      </c>
      <c r="BB46" s="76">
        <f t="shared" ca="1" si="58"/>
        <v>1.0086664107387064</v>
      </c>
      <c r="BC46" s="76">
        <f t="shared" ca="1" si="58"/>
        <v>1.0086664107387064</v>
      </c>
      <c r="BD46" s="76">
        <f t="shared" ca="1" si="58"/>
        <v>1.0086664107387064</v>
      </c>
      <c r="BE46" s="76">
        <f t="shared" ca="1" si="58"/>
        <v>1.0086664107387064</v>
      </c>
      <c r="BF46" s="76">
        <f t="shared" ca="1" si="58"/>
        <v>1.0086664107387064</v>
      </c>
      <c r="BG46" s="76">
        <f t="shared" ca="1" si="58"/>
        <v>1.0086664107387064</v>
      </c>
      <c r="BH46" s="76">
        <f t="shared" ca="1" si="58"/>
        <v>1.0086664107387064</v>
      </c>
      <c r="BI46" s="76">
        <f t="shared" ca="1" si="58"/>
        <v>1.0086664107387064</v>
      </c>
      <c r="BJ46" s="76">
        <f t="shared" ca="1" si="58"/>
        <v>1.0086664107387064</v>
      </c>
      <c r="BK46" s="76">
        <f t="shared" ca="1" si="58"/>
        <v>1.0086664107387064</v>
      </c>
      <c r="BL46" s="76">
        <f t="shared" ca="1" si="53"/>
        <v>0.10909999999999909</v>
      </c>
      <c r="BM46" s="77">
        <f t="shared" ca="1" si="57"/>
        <v>61.915614291950789</v>
      </c>
      <c r="BO46" s="70">
        <f t="shared" si="44"/>
        <v>43</v>
      </c>
      <c r="BP46" s="178">
        <f t="shared" si="47"/>
        <v>8.5000000000000006E-2</v>
      </c>
      <c r="BQ46" s="179">
        <f t="shared" si="29"/>
        <v>6.8214933659622723E-3</v>
      </c>
      <c r="BR46" s="179">
        <f t="shared" si="46"/>
        <v>0.74652342201398447</v>
      </c>
    </row>
    <row r="47" spans="2:70">
      <c r="B47" s="152"/>
      <c r="E47">
        <f t="shared" si="31"/>
        <v>44</v>
      </c>
      <c r="F47" s="64">
        <f t="shared" si="32"/>
        <v>66.583333333333215</v>
      </c>
      <c r="G47" s="55">
        <f t="shared" si="0"/>
        <v>0</v>
      </c>
      <c r="H47" s="78">
        <f t="shared" si="45"/>
        <v>1</v>
      </c>
      <c r="I47" s="79">
        <f t="shared" si="10"/>
        <v>1674648.7541329681</v>
      </c>
      <c r="J47" s="79">
        <f t="shared" si="11"/>
        <v>11423.605366635027</v>
      </c>
      <c r="K47" s="80">
        <f t="shared" si="1"/>
        <v>-20</v>
      </c>
      <c r="L47" s="80">
        <f t="shared" si="12"/>
        <v>-1395.5406284441401</v>
      </c>
      <c r="M47" s="80">
        <f t="shared" si="50"/>
        <v>0</v>
      </c>
      <c r="N47" s="80">
        <f t="shared" si="14"/>
        <v>0</v>
      </c>
      <c r="O47" s="81">
        <f t="shared" si="2"/>
        <v>-17172.174999999999</v>
      </c>
      <c r="P47" s="79">
        <f t="shared" si="3"/>
        <v>1667484.6438711591</v>
      </c>
      <c r="Q47" s="35"/>
      <c r="R47">
        <f t="shared" ca="1" si="15"/>
        <v>105</v>
      </c>
      <c r="S47" s="78">
        <f t="shared" ca="1" si="33"/>
        <v>71.58333333333313</v>
      </c>
      <c r="T47" s="55">
        <f t="shared" ca="1" si="16"/>
        <v>0</v>
      </c>
      <c r="U47" s="78">
        <f t="shared" ca="1" si="17"/>
        <v>1</v>
      </c>
      <c r="V47" s="79">
        <f t="shared" ca="1" si="34"/>
        <v>1238939.1625242662</v>
      </c>
      <c r="W47" s="79">
        <f t="shared" ca="1" si="4"/>
        <v>8451.415277990136</v>
      </c>
      <c r="X47" s="80">
        <f t="shared" ca="1" si="35"/>
        <v>-20</v>
      </c>
      <c r="Y47" s="80">
        <f t="shared" ca="1" si="36"/>
        <v>-516.22465105177764</v>
      </c>
      <c r="Z47" s="80">
        <f t="shared" ca="1" si="19"/>
        <v>0</v>
      </c>
      <c r="AA47" s="80">
        <f t="shared" ca="1" si="37"/>
        <v>0</v>
      </c>
      <c r="AB47" s="81">
        <f t="shared" ca="1" si="20"/>
        <v>-10155.66802739464</v>
      </c>
      <c r="AC47" s="79">
        <f t="shared" ca="1" si="5"/>
        <v>1236698.6851238098</v>
      </c>
      <c r="AD47" s="35"/>
      <c r="AE47" s="55">
        <f t="shared" ca="1" si="38"/>
        <v>4.2908271543715681E-3</v>
      </c>
      <c r="AF47" s="78">
        <f t="shared" ca="1" si="39"/>
        <v>0.85612349965860435</v>
      </c>
      <c r="AG47" s="35"/>
      <c r="AH47" s="35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54"/>
        <v>111</v>
      </c>
      <c r="AN47" s="66">
        <f t="shared" si="55"/>
        <v>0</v>
      </c>
      <c r="AO47" s="67">
        <f t="shared" si="40"/>
        <v>2.7994204373829275E-5</v>
      </c>
      <c r="AP47" s="68">
        <f t="shared" ca="1" si="56"/>
        <v>4.5213480789883084E-7</v>
      </c>
      <c r="AR47" s="69">
        <f t="shared" si="24"/>
        <v>4</v>
      </c>
      <c r="AS47" s="70">
        <f t="shared" si="41"/>
        <v>44</v>
      </c>
      <c r="AT47" s="71">
        <f t="shared" si="42"/>
        <v>0.73994893008292117</v>
      </c>
      <c r="AU47" s="72">
        <f t="shared" si="25"/>
        <v>6.8214933659622723E-3</v>
      </c>
      <c r="AV47" s="73">
        <f t="shared" si="26"/>
        <v>1.0068214933659623</v>
      </c>
      <c r="AW47" s="74">
        <f>PRODUCT(AV$4:AV47)</f>
        <v>1.3486803811858177</v>
      </c>
      <c r="AY47" s="75">
        <f t="shared" si="43"/>
        <v>44</v>
      </c>
      <c r="AZ47" s="76">
        <f t="shared" ca="1" si="58"/>
        <v>1.0086664107387064</v>
      </c>
      <c r="BA47" s="76">
        <f t="shared" ca="1" si="58"/>
        <v>1.0086664107387064</v>
      </c>
      <c r="BB47" s="76">
        <f t="shared" ca="1" si="58"/>
        <v>1.0086664107387064</v>
      </c>
      <c r="BC47" s="76">
        <f t="shared" ca="1" si="58"/>
        <v>1.0086664107387064</v>
      </c>
      <c r="BD47" s="76">
        <f t="shared" ca="1" si="58"/>
        <v>1.0086664107387064</v>
      </c>
      <c r="BE47" s="76">
        <f t="shared" ca="1" si="58"/>
        <v>1.0086664107387064</v>
      </c>
      <c r="BF47" s="76">
        <f t="shared" ca="1" si="58"/>
        <v>1.0086664107387064</v>
      </c>
      <c r="BG47" s="76">
        <f t="shared" ca="1" si="58"/>
        <v>1.0086664107387064</v>
      </c>
      <c r="BH47" s="76">
        <f t="shared" ca="1" si="58"/>
        <v>1.0086664107387064</v>
      </c>
      <c r="BI47" s="76">
        <f t="shared" ca="1" si="58"/>
        <v>1.0086664107387064</v>
      </c>
      <c r="BJ47" s="76">
        <f t="shared" ca="1" si="58"/>
        <v>1.0086664107387064</v>
      </c>
      <c r="BK47" s="76">
        <f t="shared" ca="1" si="58"/>
        <v>1.0086664107387064</v>
      </c>
      <c r="BL47" s="76">
        <f t="shared" ca="1" si="53"/>
        <v>0.10909999999999909</v>
      </c>
      <c r="BM47" s="77">
        <f t="shared" ca="1" si="57"/>
        <v>68.670607811202558</v>
      </c>
      <c r="BO47" s="70">
        <f t="shared" si="44"/>
        <v>44</v>
      </c>
      <c r="BP47" s="178">
        <f t="shared" si="47"/>
        <v>8.5000000000000006E-2</v>
      </c>
      <c r="BQ47" s="179">
        <f t="shared" si="29"/>
        <v>6.8214933659622723E-3</v>
      </c>
      <c r="BR47" s="179">
        <f t="shared" si="46"/>
        <v>0.74146551988897214</v>
      </c>
    </row>
    <row r="48" spans="2:70">
      <c r="E48">
        <f t="shared" si="31"/>
        <v>45</v>
      </c>
      <c r="F48" s="64">
        <f t="shared" si="32"/>
        <v>66.666666666666544</v>
      </c>
      <c r="G48" s="55">
        <f t="shared" si="0"/>
        <v>0</v>
      </c>
      <c r="H48" s="78">
        <f t="shared" si="45"/>
        <v>1</v>
      </c>
      <c r="I48" s="79">
        <f t="shared" si="10"/>
        <v>1667484.6438711591</v>
      </c>
      <c r="J48" s="79">
        <f t="shared" si="11"/>
        <v>11374.735436011073</v>
      </c>
      <c r="K48" s="80">
        <f t="shared" si="1"/>
        <v>-20</v>
      </c>
      <c r="L48" s="80">
        <f t="shared" si="12"/>
        <v>-1389.5705365592994</v>
      </c>
      <c r="M48" s="80">
        <f t="shared" si="50"/>
        <v>0</v>
      </c>
      <c r="N48" s="80">
        <f t="shared" si="14"/>
        <v>0</v>
      </c>
      <c r="O48" s="81">
        <f t="shared" si="2"/>
        <v>-17172.174999999999</v>
      </c>
      <c r="P48" s="79">
        <f t="shared" si="3"/>
        <v>1660277.6337706109</v>
      </c>
      <c r="Q48" s="35"/>
      <c r="R48">
        <f t="shared" ca="1" si="15"/>
        <v>106</v>
      </c>
      <c r="S48" s="78">
        <f t="shared" ca="1" si="33"/>
        <v>71.666666666666458</v>
      </c>
      <c r="T48" s="55">
        <f t="shared" ca="1" si="16"/>
        <v>0</v>
      </c>
      <c r="U48" s="78">
        <f t="shared" ca="1" si="17"/>
        <v>1</v>
      </c>
      <c r="V48" s="79">
        <f t="shared" ca="1" si="34"/>
        <v>1231392.2248239049</v>
      </c>
      <c r="W48" s="79">
        <f t="shared" ca="1" si="4"/>
        <v>8399.9338925337906</v>
      </c>
      <c r="X48" s="80">
        <f t="shared" ca="1" si="35"/>
        <v>-20</v>
      </c>
      <c r="Y48" s="80">
        <f t="shared" ca="1" si="36"/>
        <v>-513.08009367662703</v>
      </c>
      <c r="Z48" s="80">
        <f t="shared" ca="1" si="19"/>
        <v>0</v>
      </c>
      <c r="AA48" s="80">
        <f t="shared" ca="1" si="37"/>
        <v>0</v>
      </c>
      <c r="AB48" s="81">
        <f t="shared" ca="1" si="20"/>
        <v>-10155.66802739464</v>
      </c>
      <c r="AC48" s="79">
        <f t="shared" ca="1" si="5"/>
        <v>1229103.4105953674</v>
      </c>
      <c r="AD48" s="35"/>
      <c r="AE48" s="55">
        <f t="shared" ca="1" si="38"/>
        <v>4.2908271543715681E-3</v>
      </c>
      <c r="AF48" s="78">
        <f t="shared" ca="1" si="39"/>
        <v>0.8524500216987736</v>
      </c>
      <c r="AG48" s="35"/>
      <c r="AH48" s="35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54"/>
        <v>112</v>
      </c>
      <c r="AN48" s="66">
        <f t="shared" si="55"/>
        <v>0</v>
      </c>
      <c r="AO48" s="67">
        <f t="shared" si="40"/>
        <v>2.7994204373829275E-5</v>
      </c>
      <c r="AP48" s="68">
        <f t="shared" ca="1" si="56"/>
        <v>4.0765919024328847E-7</v>
      </c>
      <c r="AR48" s="69">
        <f t="shared" si="24"/>
        <v>4</v>
      </c>
      <c r="AS48" s="70">
        <f t="shared" si="41"/>
        <v>45</v>
      </c>
      <c r="AT48" s="71">
        <f t="shared" si="42"/>
        <v>0.73490137336520966</v>
      </c>
      <c r="AU48" s="72">
        <f t="shared" si="25"/>
        <v>6.8214933659622723E-3</v>
      </c>
      <c r="AV48" s="73">
        <f t="shared" si="26"/>
        <v>1.0068214933659623</v>
      </c>
      <c r="AW48" s="74">
        <f>PRODUCT(AV$4:AV48)</f>
        <v>1.3578803954588803</v>
      </c>
      <c r="AY48" s="75">
        <f t="shared" si="43"/>
        <v>45</v>
      </c>
      <c r="AZ48" s="76">
        <f t="shared" ca="1" si="58"/>
        <v>1.0086664107387064</v>
      </c>
      <c r="BA48" s="76">
        <f t="shared" ca="1" si="58"/>
        <v>1.0086664107387064</v>
      </c>
      <c r="BB48" s="76">
        <f t="shared" ca="1" si="58"/>
        <v>1.0086664107387064</v>
      </c>
      <c r="BC48" s="76">
        <f t="shared" ca="1" si="58"/>
        <v>1.0086664107387064</v>
      </c>
      <c r="BD48" s="76">
        <f t="shared" ca="1" si="58"/>
        <v>1.0086664107387064</v>
      </c>
      <c r="BE48" s="76">
        <f t="shared" ca="1" si="58"/>
        <v>1.0086664107387064</v>
      </c>
      <c r="BF48" s="76">
        <f t="shared" ca="1" si="58"/>
        <v>1.0086664107387064</v>
      </c>
      <c r="BG48" s="76">
        <f t="shared" ca="1" si="58"/>
        <v>1.0086664107387064</v>
      </c>
      <c r="BH48" s="76">
        <f t="shared" ca="1" si="58"/>
        <v>1.0086664107387064</v>
      </c>
      <c r="BI48" s="76">
        <f t="shared" ca="1" si="58"/>
        <v>1.0086664107387064</v>
      </c>
      <c r="BJ48" s="76">
        <f t="shared" ca="1" si="58"/>
        <v>1.0086664107387064</v>
      </c>
      <c r="BK48" s="76">
        <f t="shared" ca="1" si="58"/>
        <v>1.0086664107387064</v>
      </c>
      <c r="BL48" s="76">
        <f t="shared" ca="1" si="53"/>
        <v>0.10909999999999909</v>
      </c>
      <c r="BM48" s="77">
        <f t="shared" ca="1" si="57"/>
        <v>76.162571123404689</v>
      </c>
      <c r="BO48" s="70">
        <f t="shared" si="44"/>
        <v>45</v>
      </c>
      <c r="BP48" s="178">
        <f t="shared" si="47"/>
        <v>8.5000000000000006E-2</v>
      </c>
      <c r="BQ48" s="179">
        <f t="shared" si="29"/>
        <v>6.8214933659622723E-3</v>
      </c>
      <c r="BR48" s="179">
        <f t="shared" si="46"/>
        <v>0.73644188644616293</v>
      </c>
    </row>
    <row r="49" spans="5:70">
      <c r="E49">
        <f t="shared" si="31"/>
        <v>46</v>
      </c>
      <c r="F49" s="64">
        <f t="shared" si="32"/>
        <v>66.749999999999872</v>
      </c>
      <c r="G49" s="55">
        <f t="shared" si="0"/>
        <v>0</v>
      </c>
      <c r="H49" s="78">
        <f t="shared" si="45"/>
        <v>1</v>
      </c>
      <c r="I49" s="79">
        <f t="shared" si="10"/>
        <v>1660277.6337706109</v>
      </c>
      <c r="J49" s="79">
        <f t="shared" si="11"/>
        <v>11325.572864421762</v>
      </c>
      <c r="K49" s="80">
        <f t="shared" si="1"/>
        <v>-20</v>
      </c>
      <c r="L49" s="80">
        <f t="shared" si="12"/>
        <v>-1383.5646948088424</v>
      </c>
      <c r="M49" s="80">
        <f t="shared" si="50"/>
        <v>0</v>
      </c>
      <c r="N49" s="80">
        <f t="shared" si="14"/>
        <v>0</v>
      </c>
      <c r="O49" s="81">
        <f t="shared" si="2"/>
        <v>-17172.174999999999</v>
      </c>
      <c r="P49" s="79">
        <f t="shared" si="3"/>
        <v>1653027.4669402239</v>
      </c>
      <c r="Q49" s="35"/>
      <c r="R49">
        <f t="shared" ca="1" si="15"/>
        <v>107</v>
      </c>
      <c r="S49" s="78">
        <f t="shared" ca="1" si="33"/>
        <v>71.749999999999787</v>
      </c>
      <c r="T49" s="55">
        <f t="shared" ca="1" si="16"/>
        <v>0</v>
      </c>
      <c r="U49" s="78">
        <f t="shared" ca="1" si="17"/>
        <v>1</v>
      </c>
      <c r="V49" s="79">
        <f t="shared" ca="1" si="34"/>
        <v>1223829.5403056541</v>
      </c>
      <c r="W49" s="79">
        <f t="shared" ca="1" si="4"/>
        <v>8348.345090263676</v>
      </c>
      <c r="X49" s="80">
        <f t="shared" ca="1" si="35"/>
        <v>-20</v>
      </c>
      <c r="Y49" s="80">
        <f t="shared" ca="1" si="36"/>
        <v>-509.9289751273559</v>
      </c>
      <c r="Z49" s="80">
        <f t="shared" ca="1" si="19"/>
        <v>0</v>
      </c>
      <c r="AA49" s="80">
        <f t="shared" ca="1" si="37"/>
        <v>0</v>
      </c>
      <c r="AB49" s="81">
        <f t="shared" ca="1" si="20"/>
        <v>-10155.66802739464</v>
      </c>
      <c r="AC49" s="79">
        <f t="shared" ca="1" si="5"/>
        <v>1221492.2883933957</v>
      </c>
      <c r="AD49" s="35"/>
      <c r="AE49" s="55">
        <f t="shared" ca="1" si="38"/>
        <v>4.2908271543715681E-3</v>
      </c>
      <c r="AF49" s="78">
        <f t="shared" ca="1" si="39"/>
        <v>0.84879230599792388</v>
      </c>
      <c r="AG49" s="35"/>
      <c r="AH49" s="35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54"/>
        <v>113</v>
      </c>
      <c r="AN49" s="66">
        <f t="shared" si="55"/>
        <v>0</v>
      </c>
      <c r="AO49" s="67">
        <f t="shared" si="40"/>
        <v>2.7994204373829275E-5</v>
      </c>
      <c r="AP49" s="68">
        <f t="shared" ca="1" si="56"/>
        <v>3.6755855219843915E-7</v>
      </c>
      <c r="AR49" s="69">
        <f t="shared" si="24"/>
        <v>4</v>
      </c>
      <c r="AS49" s="70">
        <f t="shared" si="41"/>
        <v>46</v>
      </c>
      <c r="AT49" s="71">
        <f t="shared" si="42"/>
        <v>0.72988824852216228</v>
      </c>
      <c r="AU49" s="72">
        <f t="shared" si="25"/>
        <v>6.8214933659622723E-3</v>
      </c>
      <c r="AV49" s="73">
        <f t="shared" si="26"/>
        <v>1.0068214933659623</v>
      </c>
      <c r="AW49" s="74">
        <f>PRODUCT(AV$4:AV49)</f>
        <v>1.3671431675682733</v>
      </c>
      <c r="AY49" s="75">
        <f t="shared" si="43"/>
        <v>46</v>
      </c>
      <c r="AZ49" s="76">
        <f t="shared" ca="1" si="58"/>
        <v>1.0086664107387064</v>
      </c>
      <c r="BA49" s="76">
        <f t="shared" ca="1" si="58"/>
        <v>1.0086664107387064</v>
      </c>
      <c r="BB49" s="76">
        <f t="shared" ca="1" si="58"/>
        <v>1.0086664107387064</v>
      </c>
      <c r="BC49" s="76">
        <f t="shared" ca="1" si="58"/>
        <v>1.0086664107387064</v>
      </c>
      <c r="BD49" s="76">
        <f t="shared" ca="1" si="58"/>
        <v>1.0086664107387064</v>
      </c>
      <c r="BE49" s="76">
        <f t="shared" ca="1" si="58"/>
        <v>1.0086664107387064</v>
      </c>
      <c r="BF49" s="76">
        <f t="shared" ca="1" si="58"/>
        <v>1.0086664107387064</v>
      </c>
      <c r="BG49" s="76">
        <f t="shared" ca="1" si="58"/>
        <v>1.0086664107387064</v>
      </c>
      <c r="BH49" s="76">
        <f t="shared" ca="1" si="58"/>
        <v>1.0086664107387064</v>
      </c>
      <c r="BI49" s="76">
        <f t="shared" ca="1" si="58"/>
        <v>1.0086664107387064</v>
      </c>
      <c r="BJ49" s="76">
        <f t="shared" ca="1" si="58"/>
        <v>1.0086664107387064</v>
      </c>
      <c r="BK49" s="76">
        <f t="shared" ca="1" si="58"/>
        <v>1.0086664107387064</v>
      </c>
      <c r="BL49" s="76">
        <f t="shared" ca="1" si="53"/>
        <v>0.10909999999999909</v>
      </c>
      <c r="BM49" s="77">
        <f t="shared" ca="1" si="57"/>
        <v>84.471907632968069</v>
      </c>
      <c r="BO49" s="70">
        <f t="shared" si="44"/>
        <v>46</v>
      </c>
      <c r="BP49" s="178">
        <f t="shared" si="47"/>
        <v>8.5000000000000006E-2</v>
      </c>
      <c r="BQ49" s="179">
        <f t="shared" si="29"/>
        <v>6.8214933659622723E-3</v>
      </c>
      <c r="BR49" s="179">
        <f t="shared" si="46"/>
        <v>0.73145228950578134</v>
      </c>
    </row>
    <row r="50" spans="5:70">
      <c r="E50">
        <f t="shared" si="31"/>
        <v>47</v>
      </c>
      <c r="F50" s="64">
        <f t="shared" si="32"/>
        <v>66.833333333333201</v>
      </c>
      <c r="G50" s="55">
        <f t="shared" si="0"/>
        <v>0</v>
      </c>
      <c r="H50" s="78">
        <f t="shared" si="45"/>
        <v>1</v>
      </c>
      <c r="I50" s="79">
        <f t="shared" si="10"/>
        <v>1653027.4669402239</v>
      </c>
      <c r="J50" s="79">
        <f t="shared" si="11"/>
        <v>11276.115899486156</v>
      </c>
      <c r="K50" s="80">
        <f t="shared" si="1"/>
        <v>-20</v>
      </c>
      <c r="L50" s="80">
        <f t="shared" si="12"/>
        <v>-1377.5228891168533</v>
      </c>
      <c r="M50" s="80">
        <f t="shared" si="50"/>
        <v>0</v>
      </c>
      <c r="N50" s="80">
        <f t="shared" si="14"/>
        <v>0</v>
      </c>
      <c r="O50" s="81">
        <f t="shared" si="2"/>
        <v>-17172.174999999999</v>
      </c>
      <c r="P50" s="79">
        <f t="shared" si="3"/>
        <v>1645733.8849505933</v>
      </c>
      <c r="Q50" s="35"/>
      <c r="R50">
        <f t="shared" ca="1" si="15"/>
        <v>108</v>
      </c>
      <c r="S50" s="78">
        <f t="shared" ca="1" si="33"/>
        <v>71.833333333333115</v>
      </c>
      <c r="T50" s="55">
        <f t="shared" ca="1" si="16"/>
        <v>0</v>
      </c>
      <c r="U50" s="78">
        <f t="shared" ca="1" si="17"/>
        <v>1</v>
      </c>
      <c r="V50" s="79">
        <f t="shared" ca="1" si="34"/>
        <v>1216251.0761135018</v>
      </c>
      <c r="W50" s="79">
        <f t="shared" ca="1" si="4"/>
        <v>8296.648647052727</v>
      </c>
      <c r="X50" s="80">
        <f t="shared" ca="1" si="35"/>
        <v>-20</v>
      </c>
      <c r="Y50" s="80">
        <f t="shared" ca="1" si="36"/>
        <v>-506.77128171395913</v>
      </c>
      <c r="Z50" s="80">
        <f t="shared" ca="1" si="19"/>
        <v>0</v>
      </c>
      <c r="AA50" s="80">
        <f t="shared" ca="1" si="37"/>
        <v>0</v>
      </c>
      <c r="AB50" s="81">
        <f t="shared" ca="1" si="20"/>
        <v>-10155.66802739464</v>
      </c>
      <c r="AC50" s="79">
        <f t="shared" ca="1" si="5"/>
        <v>1213865.285451446</v>
      </c>
      <c r="AD50" s="35"/>
      <c r="AE50" s="55">
        <f t="shared" ca="1" si="38"/>
        <v>4.2908271543715681E-3</v>
      </c>
      <c r="AF50" s="78">
        <f t="shared" ca="1" si="39"/>
        <v>0.84515028492292632</v>
      </c>
      <c r="AG50" s="35"/>
      <c r="AH50" s="35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54"/>
        <v>114</v>
      </c>
      <c r="AN50" s="66">
        <f t="shared" si="55"/>
        <v>0</v>
      </c>
      <c r="AO50" s="67">
        <f t="shared" si="40"/>
        <v>2.7994204373829275E-5</v>
      </c>
      <c r="AP50" s="68">
        <f t="shared" ca="1" si="56"/>
        <v>3.3140253556797355E-7</v>
      </c>
      <c r="AR50" s="69">
        <f t="shared" si="24"/>
        <v>4</v>
      </c>
      <c r="AS50" s="70">
        <f t="shared" si="41"/>
        <v>47</v>
      </c>
      <c r="AT50" s="71">
        <f t="shared" si="42"/>
        <v>0.72490932067697456</v>
      </c>
      <c r="AU50" s="72">
        <f t="shared" si="25"/>
        <v>6.8214933659622723E-3</v>
      </c>
      <c r="AV50" s="73">
        <f t="shared" si="26"/>
        <v>1.0068214933659623</v>
      </c>
      <c r="AW50" s="74">
        <f>PRODUCT(AV$4:AV50)</f>
        <v>1.376469125616161</v>
      </c>
      <c r="AY50" s="75">
        <f t="shared" si="43"/>
        <v>47</v>
      </c>
      <c r="AZ50" s="76">
        <f t="shared" ca="1" si="58"/>
        <v>1.0086664107387064</v>
      </c>
      <c r="BA50" s="76">
        <f t="shared" ca="1" si="58"/>
        <v>1.0086664107387064</v>
      </c>
      <c r="BB50" s="76">
        <f t="shared" ca="1" si="58"/>
        <v>1.0086664107387064</v>
      </c>
      <c r="BC50" s="76">
        <f t="shared" ca="1" si="58"/>
        <v>1.0086664107387064</v>
      </c>
      <c r="BD50" s="76">
        <f t="shared" ca="1" si="58"/>
        <v>1.0086664107387064</v>
      </c>
      <c r="BE50" s="76">
        <f t="shared" ca="1" si="58"/>
        <v>1.0086664107387064</v>
      </c>
      <c r="BF50" s="76">
        <f t="shared" ca="1" si="58"/>
        <v>1.0086664107387064</v>
      </c>
      <c r="BG50" s="76">
        <f t="shared" ca="1" si="58"/>
        <v>1.0086664107387064</v>
      </c>
      <c r="BH50" s="76">
        <f t="shared" ca="1" si="58"/>
        <v>1.0086664107387064</v>
      </c>
      <c r="BI50" s="76">
        <f t="shared" ca="1" si="58"/>
        <v>1.0086664107387064</v>
      </c>
      <c r="BJ50" s="76">
        <f t="shared" ca="1" si="58"/>
        <v>1.0086664107387064</v>
      </c>
      <c r="BK50" s="76">
        <f t="shared" ca="1" si="58"/>
        <v>1.0086664107387064</v>
      </c>
      <c r="BL50" s="76">
        <f t="shared" ca="1" si="53"/>
        <v>0.10909999999999909</v>
      </c>
      <c r="BM50" s="77">
        <f t="shared" ca="1" si="57"/>
        <v>93.687792755724814</v>
      </c>
      <c r="BO50" s="70">
        <f t="shared" si="44"/>
        <v>47</v>
      </c>
      <c r="BP50" s="178">
        <f t="shared" si="47"/>
        <v>8.5000000000000006E-2</v>
      </c>
      <c r="BQ50" s="179">
        <f t="shared" si="29"/>
        <v>6.8214933659622723E-3</v>
      </c>
      <c r="BR50" s="179">
        <f t="shared" si="46"/>
        <v>0.72649649846113384</v>
      </c>
    </row>
    <row r="51" spans="5:70">
      <c r="E51">
        <f t="shared" si="31"/>
        <v>48</v>
      </c>
      <c r="F51" s="64">
        <f t="shared" si="32"/>
        <v>66.916666666666529</v>
      </c>
      <c r="G51" s="55">
        <f t="shared" si="0"/>
        <v>0</v>
      </c>
      <c r="H51" s="78">
        <f t="shared" si="45"/>
        <v>1</v>
      </c>
      <c r="I51" s="79">
        <f t="shared" si="10"/>
        <v>1645733.8849505933</v>
      </c>
      <c r="J51" s="79">
        <f t="shared" si="11"/>
        <v>11226.362778329791</v>
      </c>
      <c r="K51" s="80">
        <f t="shared" si="1"/>
        <v>-20</v>
      </c>
      <c r="L51" s="80">
        <f t="shared" si="12"/>
        <v>-1371.4449041254945</v>
      </c>
      <c r="M51" s="80">
        <f t="shared" si="50"/>
        <v>0</v>
      </c>
      <c r="N51" s="80">
        <f t="shared" si="14"/>
        <v>0</v>
      </c>
      <c r="O51" s="81">
        <f t="shared" si="2"/>
        <v>-17172.174999999999</v>
      </c>
      <c r="P51" s="79">
        <f t="shared" si="3"/>
        <v>1638396.6278247975</v>
      </c>
      <c r="Q51" s="35"/>
      <c r="R51">
        <f t="shared" ca="1" si="15"/>
        <v>109</v>
      </c>
      <c r="S51" s="78">
        <f t="shared" ca="1" si="33"/>
        <v>71.916666666666444</v>
      </c>
      <c r="T51" s="55">
        <f t="shared" ca="1" si="16"/>
        <v>0</v>
      </c>
      <c r="U51" s="78">
        <f t="shared" ca="1" si="17"/>
        <v>1</v>
      </c>
      <c r="V51" s="79">
        <f t="shared" ca="1" si="34"/>
        <v>1208656.799322882</v>
      </c>
      <c r="W51" s="79">
        <f t="shared" ca="1" si="4"/>
        <v>8244.8443383062331</v>
      </c>
      <c r="X51" s="80">
        <f t="shared" ca="1" si="35"/>
        <v>-20</v>
      </c>
      <c r="Y51" s="80">
        <f t="shared" ca="1" si="36"/>
        <v>-503.6069997178675</v>
      </c>
      <c r="Z51" s="80">
        <f t="shared" ca="1" si="19"/>
        <v>-9064.9259949216139</v>
      </c>
      <c r="AA51" s="80">
        <f t="shared" ca="1" si="37"/>
        <v>0</v>
      </c>
      <c r="AB51" s="81">
        <f t="shared" ca="1" si="20"/>
        <v>-10155.66802739464</v>
      </c>
      <c r="AC51" s="79">
        <f t="shared" ca="1" si="5"/>
        <v>1197157.4426391539</v>
      </c>
      <c r="AD51" s="35"/>
      <c r="AE51" s="55">
        <f t="shared" ca="1" si="38"/>
        <v>4.2908271543715681E-3</v>
      </c>
      <c r="AF51" s="78">
        <f t="shared" ca="1" si="39"/>
        <v>0.84152389113085413</v>
      </c>
      <c r="AG51" s="35"/>
      <c r="AH51" s="35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54"/>
        <v>115</v>
      </c>
      <c r="AN51" s="66">
        <f t="shared" si="55"/>
        <v>0</v>
      </c>
      <c r="AO51" s="67">
        <f t="shared" si="40"/>
        <v>2.7994204373829275E-5</v>
      </c>
      <c r="AP51" s="68">
        <f t="shared" ca="1" si="56"/>
        <v>2.9880311565050381E-7</v>
      </c>
      <c r="AR51" s="69">
        <f t="shared" si="24"/>
        <v>4</v>
      </c>
      <c r="AS51" s="70">
        <f t="shared" si="41"/>
        <v>48</v>
      </c>
      <c r="AT51" s="71">
        <f t="shared" si="42"/>
        <v>0.71996435655505231</v>
      </c>
      <c r="AU51" s="72">
        <f t="shared" si="25"/>
        <v>6.8214933659622723E-3</v>
      </c>
      <c r="AV51" s="73">
        <f t="shared" si="26"/>
        <v>1.0068214933659623</v>
      </c>
      <c r="AW51" s="74">
        <f>PRODUCT(AV$4:AV51)</f>
        <v>1.3858587006250036</v>
      </c>
      <c r="AY51" s="75">
        <f t="shared" si="43"/>
        <v>48</v>
      </c>
      <c r="AZ51" s="76">
        <f t="shared" ca="1" si="58"/>
        <v>1.0086664107387064</v>
      </c>
      <c r="BA51" s="76">
        <f t="shared" ca="1" si="58"/>
        <v>1.0086664107387064</v>
      </c>
      <c r="BB51" s="76">
        <f t="shared" ca="1" si="58"/>
        <v>1.0086664107387064</v>
      </c>
      <c r="BC51" s="76">
        <f t="shared" ca="1" si="58"/>
        <v>1.0086664107387064</v>
      </c>
      <c r="BD51" s="76">
        <f t="shared" ca="1" si="58"/>
        <v>1.0086664107387064</v>
      </c>
      <c r="BE51" s="76">
        <f t="shared" ca="1" si="58"/>
        <v>1.0086664107387064</v>
      </c>
      <c r="BF51" s="76">
        <f t="shared" ca="1" si="58"/>
        <v>1.0086664107387064</v>
      </c>
      <c r="BG51" s="76">
        <f t="shared" ca="1" si="58"/>
        <v>1.0086664107387064</v>
      </c>
      <c r="BH51" s="76">
        <f t="shared" ca="1" si="58"/>
        <v>1.0086664107387064</v>
      </c>
      <c r="BI51" s="76">
        <f t="shared" ca="1" si="58"/>
        <v>1.0086664107387064</v>
      </c>
      <c r="BJ51" s="76">
        <f t="shared" ca="1" si="58"/>
        <v>1.0086664107387064</v>
      </c>
      <c r="BK51" s="76">
        <f t="shared" ca="1" si="58"/>
        <v>1.0086664107387064</v>
      </c>
      <c r="BL51" s="76">
        <f t="shared" ca="1" si="53"/>
        <v>0.10909999999999909</v>
      </c>
      <c r="BM51" s="77">
        <f t="shared" ca="1" si="57"/>
        <v>103.9091309453743</v>
      </c>
      <c r="BO51" s="70">
        <f t="shared" si="44"/>
        <v>48</v>
      </c>
      <c r="BP51" s="178">
        <f t="shared" si="47"/>
        <v>8.5000000000000006E-2</v>
      </c>
      <c r="BQ51" s="179">
        <f t="shared" si="29"/>
        <v>6.8214933659622723E-3</v>
      </c>
      <c r="BR51" s="179">
        <f t="shared" si="46"/>
        <v>0.721574284267951</v>
      </c>
    </row>
    <row r="52" spans="5:70">
      <c r="E52">
        <f t="shared" si="31"/>
        <v>49</v>
      </c>
      <c r="F52" s="64">
        <f t="shared" si="32"/>
        <v>66.999999999999858</v>
      </c>
      <c r="G52" s="55">
        <f t="shared" si="0"/>
        <v>0</v>
      </c>
      <c r="H52" s="78">
        <f t="shared" si="45"/>
        <v>1</v>
      </c>
      <c r="I52" s="79">
        <f t="shared" si="10"/>
        <v>1638396.6278247975</v>
      </c>
      <c r="J52" s="79">
        <f t="shared" si="11"/>
        <v>11176.311727521814</v>
      </c>
      <c r="K52" s="80">
        <f t="shared" si="1"/>
        <v>-20</v>
      </c>
      <c r="L52" s="80">
        <f t="shared" si="12"/>
        <v>-1365.3305231873314</v>
      </c>
      <c r="M52" s="80">
        <f t="shared" si="50"/>
        <v>-12287.974708685981</v>
      </c>
      <c r="N52" s="80">
        <f t="shared" si="14"/>
        <v>0</v>
      </c>
      <c r="O52" s="81">
        <f t="shared" si="2"/>
        <v>-17172.174999999999</v>
      </c>
      <c r="P52" s="79">
        <f t="shared" si="3"/>
        <v>1618727.459320446</v>
      </c>
      <c r="Q52" s="35"/>
      <c r="R52">
        <f t="shared" ca="1" si="15"/>
        <v>110</v>
      </c>
      <c r="S52" s="78">
        <f t="shared" ca="1" si="33"/>
        <v>71.999999999999773</v>
      </c>
      <c r="T52" s="55">
        <f t="shared" ca="1" si="16"/>
        <v>0</v>
      </c>
      <c r="U52" s="78">
        <f t="shared" ca="1" si="17"/>
        <v>1</v>
      </c>
      <c r="V52" s="79">
        <f t="shared" ca="1" si="34"/>
        <v>1192020.6469762197</v>
      </c>
      <c r="W52" s="79">
        <f t="shared" ca="1" si="4"/>
        <v>8131.3609354383389</v>
      </c>
      <c r="X52" s="80">
        <f t="shared" ca="1" si="35"/>
        <v>-20</v>
      </c>
      <c r="Y52" s="80">
        <f t="shared" ca="1" si="36"/>
        <v>-496.67526957342494</v>
      </c>
      <c r="Z52" s="80">
        <f t="shared" ca="1" si="19"/>
        <v>0</v>
      </c>
      <c r="AA52" s="80">
        <f t="shared" ca="1" si="37"/>
        <v>0</v>
      </c>
      <c r="AB52" s="81">
        <f t="shared" ca="1" si="20"/>
        <v>-10155.66802739464</v>
      </c>
      <c r="AC52" s="79">
        <f t="shared" ca="1" si="5"/>
        <v>1189479.66461469</v>
      </c>
      <c r="AD52" s="35"/>
      <c r="AE52" s="55">
        <f t="shared" ca="1" si="38"/>
        <v>4.2908271543715681E-3</v>
      </c>
      <c r="AF52" s="78">
        <f t="shared" ca="1" si="39"/>
        <v>0.83791305756773748</v>
      </c>
      <c r="AG52" s="35"/>
      <c r="AH52" s="35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54"/>
        <v>116</v>
      </c>
      <c r="AN52" s="66">
        <f t="shared" si="55"/>
        <v>0</v>
      </c>
      <c r="AO52" s="67">
        <f t="shared" si="40"/>
        <v>2.7994204373829275E-5</v>
      </c>
      <c r="AP52" s="68">
        <f t="shared" ca="1" si="56"/>
        <v>2.6941043697638093E-7</v>
      </c>
      <c r="AR52" s="69">
        <f t="shared" si="24"/>
        <v>5</v>
      </c>
      <c r="AS52" s="70">
        <f t="shared" si="41"/>
        <v>49</v>
      </c>
      <c r="AT52" s="71">
        <f t="shared" si="42"/>
        <v>0.71505312447308278</v>
      </c>
      <c r="AU52" s="72">
        <f t="shared" si="25"/>
        <v>6.8214933659622723E-3</v>
      </c>
      <c r="AV52" s="73">
        <f t="shared" si="26"/>
        <v>1.0068214933659623</v>
      </c>
      <c r="AW52" s="74">
        <f>PRODUCT(AV$4:AV52)</f>
        <v>1.3953123265574781</v>
      </c>
      <c r="AY52" s="75">
        <f t="shared" si="43"/>
        <v>49</v>
      </c>
      <c r="AZ52" s="76">
        <f t="shared" ca="1" si="58"/>
        <v>1.0086664107387064</v>
      </c>
      <c r="BA52" s="76">
        <f t="shared" ca="1" si="58"/>
        <v>1.0086664107387064</v>
      </c>
      <c r="BB52" s="76">
        <f t="shared" ca="1" si="58"/>
        <v>1.0086664107387064</v>
      </c>
      <c r="BC52" s="76">
        <f t="shared" ca="1" si="58"/>
        <v>1.0086664107387064</v>
      </c>
      <c r="BD52" s="76">
        <f t="shared" ca="1" si="58"/>
        <v>1.0086664107387064</v>
      </c>
      <c r="BE52" s="76">
        <f t="shared" ca="1" si="58"/>
        <v>1.0086664107387064</v>
      </c>
      <c r="BF52" s="76">
        <f t="shared" ca="1" si="58"/>
        <v>1.0086664107387064</v>
      </c>
      <c r="BG52" s="76">
        <f t="shared" ca="1" si="58"/>
        <v>1.0086664107387064</v>
      </c>
      <c r="BH52" s="76">
        <f t="shared" ca="1" si="58"/>
        <v>1.0086664107387064</v>
      </c>
      <c r="BI52" s="76">
        <f t="shared" ca="1" si="58"/>
        <v>1.0086664107387064</v>
      </c>
      <c r="BJ52" s="76">
        <f t="shared" ca="1" si="58"/>
        <v>1.0086664107387064</v>
      </c>
      <c r="BK52" s="76">
        <f t="shared" ca="1" si="58"/>
        <v>1.0086664107387064</v>
      </c>
      <c r="BL52" s="76">
        <f t="shared" ca="1" si="53"/>
        <v>0.10909999999999909</v>
      </c>
      <c r="BM52" s="77">
        <f t="shared" ca="1" si="57"/>
        <v>115.24561713151454</v>
      </c>
      <c r="BO52" s="70">
        <f t="shared" si="44"/>
        <v>49</v>
      </c>
      <c r="BP52" s="178">
        <f t="shared" si="47"/>
        <v>8.5000000000000006E-2</v>
      </c>
      <c r="BQ52" s="179">
        <f t="shared" si="29"/>
        <v>6.8214933659622723E-3</v>
      </c>
      <c r="BR52" s="179">
        <f t="shared" si="46"/>
        <v>0.71668541943380148</v>
      </c>
    </row>
    <row r="53" spans="5:70">
      <c r="E53">
        <f t="shared" si="31"/>
        <v>50</v>
      </c>
      <c r="F53" s="64">
        <f t="shared" si="32"/>
        <v>67.083333333333186</v>
      </c>
      <c r="G53" s="55">
        <f t="shared" si="0"/>
        <v>0</v>
      </c>
      <c r="H53" s="78">
        <f t="shared" si="45"/>
        <v>1</v>
      </c>
      <c r="I53" s="79">
        <f t="shared" si="10"/>
        <v>1618727.459320446</v>
      </c>
      <c r="J53" s="79">
        <f t="shared" si="11"/>
        <v>11042.138625055386</v>
      </c>
      <c r="K53" s="80">
        <f t="shared" si="1"/>
        <v>-20</v>
      </c>
      <c r="L53" s="80">
        <f t="shared" si="12"/>
        <v>-1348.939549433705</v>
      </c>
      <c r="M53" s="80">
        <f t="shared" si="50"/>
        <v>0</v>
      </c>
      <c r="N53" s="80">
        <f t="shared" si="14"/>
        <v>0</v>
      </c>
      <c r="O53" s="81">
        <f t="shared" si="2"/>
        <v>-17172.174999999999</v>
      </c>
      <c r="P53" s="79">
        <f t="shared" si="3"/>
        <v>1611228.4833960675</v>
      </c>
      <c r="Q53" s="35"/>
      <c r="R53">
        <f t="shared" ca="1" si="15"/>
        <v>111</v>
      </c>
      <c r="S53" s="78">
        <f t="shared" ca="1" si="33"/>
        <v>72.083333333333101</v>
      </c>
      <c r="T53" s="55">
        <f t="shared" ca="1" si="16"/>
        <v>0</v>
      </c>
      <c r="U53" s="78">
        <f t="shared" ca="1" si="17"/>
        <v>1</v>
      </c>
      <c r="V53" s="79">
        <f t="shared" ca="1" si="34"/>
        <v>1184375.8129701884</v>
      </c>
      <c r="W53" s="79">
        <f t="shared" ca="1" si="4"/>
        <v>8079.2117509823138</v>
      </c>
      <c r="X53" s="80">
        <f t="shared" ca="1" si="35"/>
        <v>-20</v>
      </c>
      <c r="Y53" s="80">
        <f t="shared" ca="1" si="36"/>
        <v>-493.48992207091186</v>
      </c>
      <c r="Z53" s="80">
        <f t="shared" ca="1" si="19"/>
        <v>0</v>
      </c>
      <c r="AA53" s="80">
        <f t="shared" ca="1" si="37"/>
        <v>0</v>
      </c>
      <c r="AB53" s="81">
        <f t="shared" ca="1" si="20"/>
        <v>-10155.66802739464</v>
      </c>
      <c r="AC53" s="79">
        <f t="shared" ca="1" si="5"/>
        <v>1181785.8667717052</v>
      </c>
      <c r="AD53" s="35"/>
      <c r="AE53" s="55">
        <f t="shared" ca="1" si="38"/>
        <v>4.2908271543715681E-3</v>
      </c>
      <c r="AF53" s="78">
        <f t="shared" ca="1" si="39"/>
        <v>0.83431771746732331</v>
      </c>
      <c r="AG53" s="35"/>
      <c r="AH53" s="35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54"/>
        <v>117</v>
      </c>
      <c r="AN53" s="66">
        <f t="shared" si="55"/>
        <v>0</v>
      </c>
      <c r="AO53" s="67">
        <f t="shared" si="40"/>
        <v>2.7994204373829275E-5</v>
      </c>
      <c r="AP53" s="68">
        <f t="shared" ca="1" si="56"/>
        <v>2.4290905867494467E-7</v>
      </c>
      <c r="AR53" s="69">
        <f t="shared" si="24"/>
        <v>5</v>
      </c>
      <c r="AS53" s="70">
        <f t="shared" si="41"/>
        <v>50</v>
      </c>
      <c r="AT53" s="71">
        <f t="shared" si="42"/>
        <v>0.710175394328179</v>
      </c>
      <c r="AU53" s="72">
        <f t="shared" si="25"/>
        <v>6.8214933659622723E-3</v>
      </c>
      <c r="AV53" s="73">
        <f t="shared" si="26"/>
        <v>1.0068214933659623</v>
      </c>
      <c r="AW53" s="74">
        <f>PRODUCT(AV$4:AV53)</f>
        <v>1.4048304403365353</v>
      </c>
      <c r="AY53" s="75">
        <f t="shared" si="43"/>
        <v>50</v>
      </c>
      <c r="AZ53" s="76">
        <f t="shared" ca="1" si="58"/>
        <v>1.0086664107387064</v>
      </c>
      <c r="BA53" s="76">
        <f t="shared" ca="1" si="58"/>
        <v>1.0086664107387064</v>
      </c>
      <c r="BB53" s="76">
        <f t="shared" ca="1" si="58"/>
        <v>1.0086664107387064</v>
      </c>
      <c r="BC53" s="76">
        <f t="shared" ca="1" si="58"/>
        <v>1.0086664107387064</v>
      </c>
      <c r="BD53" s="76">
        <f t="shared" ca="1" si="58"/>
        <v>1.0086664107387064</v>
      </c>
      <c r="BE53" s="76">
        <f t="shared" ca="1" si="58"/>
        <v>1.0086664107387064</v>
      </c>
      <c r="BF53" s="76">
        <f t="shared" ca="1" si="58"/>
        <v>1.0086664107387064</v>
      </c>
      <c r="BG53" s="76">
        <f t="shared" ca="1" si="58"/>
        <v>1.0086664107387064</v>
      </c>
      <c r="BH53" s="76">
        <f t="shared" ca="1" si="58"/>
        <v>1.0086664107387064</v>
      </c>
      <c r="BI53" s="76">
        <f t="shared" ca="1" si="58"/>
        <v>1.0086664107387064</v>
      </c>
      <c r="BJ53" s="76">
        <f t="shared" ca="1" si="58"/>
        <v>1.0086664107387064</v>
      </c>
      <c r="BK53" s="76">
        <f t="shared" ca="1" si="58"/>
        <v>1.0086664107387064</v>
      </c>
      <c r="BL53" s="76">
        <f t="shared" ca="1" si="53"/>
        <v>0.10909999999999909</v>
      </c>
      <c r="BM53" s="77">
        <f t="shared" ca="1" si="57"/>
        <v>127.81891396056267</v>
      </c>
      <c r="BO53" s="70">
        <f t="shared" si="44"/>
        <v>50</v>
      </c>
      <c r="BP53" s="178">
        <f t="shared" si="47"/>
        <v>8.5000000000000006E-2</v>
      </c>
      <c r="BQ53" s="179">
        <f t="shared" si="29"/>
        <v>6.8214933659622723E-3</v>
      </c>
      <c r="BR53" s="179">
        <f t="shared" si="46"/>
        <v>0.71182967800757768</v>
      </c>
    </row>
    <row r="54" spans="5:70">
      <c r="E54">
        <f t="shared" si="31"/>
        <v>51</v>
      </c>
      <c r="F54" s="64">
        <f t="shared" si="32"/>
        <v>67.166666666666515</v>
      </c>
      <c r="G54" s="55">
        <f t="shared" si="0"/>
        <v>0</v>
      </c>
      <c r="H54" s="78">
        <f t="shared" si="45"/>
        <v>1</v>
      </c>
      <c r="I54" s="79">
        <f t="shared" si="10"/>
        <v>1611228.4833960675</v>
      </c>
      <c r="J54" s="79">
        <f t="shared" si="11"/>
        <v>10990.984410535728</v>
      </c>
      <c r="K54" s="80">
        <f t="shared" si="1"/>
        <v>-20</v>
      </c>
      <c r="L54" s="80">
        <f t="shared" si="12"/>
        <v>-1342.6904028300564</v>
      </c>
      <c r="M54" s="80">
        <f t="shared" si="50"/>
        <v>0</v>
      </c>
      <c r="N54" s="80">
        <f t="shared" si="14"/>
        <v>0</v>
      </c>
      <c r="O54" s="81">
        <f t="shared" si="2"/>
        <v>-17172.174999999999</v>
      </c>
      <c r="P54" s="79">
        <f t="shared" si="3"/>
        <v>1603684.6024037732</v>
      </c>
      <c r="Q54" s="35"/>
      <c r="R54">
        <f t="shared" ca="1" si="15"/>
        <v>112</v>
      </c>
      <c r="S54" s="78">
        <f t="shared" ca="1" si="33"/>
        <v>72.16666666666643</v>
      </c>
      <c r="T54" s="55">
        <f t="shared" ca="1" si="16"/>
        <v>0</v>
      </c>
      <c r="U54" s="78">
        <f t="shared" ca="1" si="17"/>
        <v>1</v>
      </c>
      <c r="V54" s="79">
        <f t="shared" ca="1" si="34"/>
        <v>1176715.0278839087</v>
      </c>
      <c r="W54" s="79">
        <f t="shared" ca="1" si="4"/>
        <v>8026.9537563381937</v>
      </c>
      <c r="X54" s="80">
        <f t="shared" ca="1" si="35"/>
        <v>-20</v>
      </c>
      <c r="Y54" s="80">
        <f t="shared" ca="1" si="36"/>
        <v>-490.29792828496198</v>
      </c>
      <c r="Z54" s="80">
        <f t="shared" ca="1" si="19"/>
        <v>0</v>
      </c>
      <c r="AA54" s="80">
        <f t="shared" ca="1" si="37"/>
        <v>0</v>
      </c>
      <c r="AB54" s="81">
        <f t="shared" ca="1" si="20"/>
        <v>-10155.66802739464</v>
      </c>
      <c r="AC54" s="79">
        <f t="shared" ca="1" si="5"/>
        <v>1174076.0156845674</v>
      </c>
      <c r="AD54" s="35"/>
      <c r="AE54" s="55">
        <f t="shared" ca="1" si="38"/>
        <v>4.2908271543715681E-3</v>
      </c>
      <c r="AF54" s="78">
        <f t="shared" ca="1" si="39"/>
        <v>0.83073780434984124</v>
      </c>
      <c r="AG54" s="35"/>
      <c r="AH54" s="35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54"/>
        <v>118</v>
      </c>
      <c r="AN54" s="66">
        <f t="shared" si="55"/>
        <v>0</v>
      </c>
      <c r="AO54" s="67">
        <f t="shared" si="40"/>
        <v>2.7994204373829275E-5</v>
      </c>
      <c r="AP54" s="68">
        <f t="shared" ca="1" si="56"/>
        <v>2.1901456917766196E-7</v>
      </c>
      <c r="AR54" s="69">
        <f t="shared" si="24"/>
        <v>5</v>
      </c>
      <c r="AS54" s="70">
        <f t="shared" si="41"/>
        <v>51</v>
      </c>
      <c r="AT54" s="71">
        <f t="shared" si="42"/>
        <v>0.70533093758709964</v>
      </c>
      <c r="AU54" s="72">
        <f t="shared" si="25"/>
        <v>6.8214933659622723E-3</v>
      </c>
      <c r="AV54" s="73">
        <f t="shared" si="26"/>
        <v>1.0068214933659623</v>
      </c>
      <c r="AW54" s="74">
        <f>PRODUCT(AV$4:AV54)</f>
        <v>1.4144134818655927</v>
      </c>
      <c r="AY54" s="75">
        <f t="shared" si="43"/>
        <v>51</v>
      </c>
      <c r="AZ54" s="76">
        <f t="shared" ca="1" si="58"/>
        <v>1.0086664107387064</v>
      </c>
      <c r="BA54" s="76">
        <f t="shared" ca="1" si="58"/>
        <v>1.0086664107387064</v>
      </c>
      <c r="BB54" s="76">
        <f t="shared" ca="1" si="58"/>
        <v>1.0086664107387064</v>
      </c>
      <c r="BC54" s="76">
        <f t="shared" ca="1" si="58"/>
        <v>1.0086664107387064</v>
      </c>
      <c r="BD54" s="76">
        <f t="shared" ca="1" si="58"/>
        <v>1.0086664107387064</v>
      </c>
      <c r="BE54" s="76">
        <f t="shared" ca="1" si="58"/>
        <v>1.0086664107387064</v>
      </c>
      <c r="BF54" s="76">
        <f t="shared" ca="1" si="58"/>
        <v>1.0086664107387064</v>
      </c>
      <c r="BG54" s="76">
        <f t="shared" ca="1" si="58"/>
        <v>1.0086664107387064</v>
      </c>
      <c r="BH54" s="76">
        <f t="shared" ca="1" si="58"/>
        <v>1.0086664107387064</v>
      </c>
      <c r="BI54" s="76">
        <f t="shared" ca="1" si="58"/>
        <v>1.0086664107387064</v>
      </c>
      <c r="BJ54" s="76">
        <f t="shared" ca="1" si="58"/>
        <v>1.0086664107387064</v>
      </c>
      <c r="BK54" s="76">
        <f t="shared" ca="1" si="58"/>
        <v>1.0086664107387064</v>
      </c>
      <c r="BL54" s="76">
        <f t="shared" ca="1" si="53"/>
        <v>0.10909999999999909</v>
      </c>
      <c r="BM54" s="77">
        <f t="shared" ca="1" si="57"/>
        <v>141.76395747365993</v>
      </c>
      <c r="BO54" s="70">
        <f t="shared" si="44"/>
        <v>51</v>
      </c>
      <c r="BP54" s="178">
        <f t="shared" si="47"/>
        <v>8.5000000000000006E-2</v>
      </c>
      <c r="BQ54" s="179">
        <f t="shared" si="29"/>
        <v>6.8214933659622723E-3</v>
      </c>
      <c r="BR54" s="179">
        <f t="shared" si="46"/>
        <v>0.70700683556905342</v>
      </c>
    </row>
    <row r="55" spans="5:70">
      <c r="E55">
        <f t="shared" si="31"/>
        <v>52</v>
      </c>
      <c r="F55" s="64">
        <f t="shared" si="32"/>
        <v>67.249999999999844</v>
      </c>
      <c r="G55" s="55">
        <f t="shared" si="0"/>
        <v>0</v>
      </c>
      <c r="H55" s="78">
        <f t="shared" si="45"/>
        <v>1</v>
      </c>
      <c r="I55" s="79">
        <f t="shared" si="10"/>
        <v>1603684.6024037732</v>
      </c>
      <c r="J55" s="79">
        <f t="shared" si="11"/>
        <v>10939.523876393183</v>
      </c>
      <c r="K55" s="80">
        <f t="shared" si="1"/>
        <v>-20</v>
      </c>
      <c r="L55" s="80">
        <f t="shared" si="12"/>
        <v>-1336.4038353364779</v>
      </c>
      <c r="M55" s="80">
        <f t="shared" si="50"/>
        <v>0</v>
      </c>
      <c r="N55" s="80">
        <f t="shared" si="14"/>
        <v>0</v>
      </c>
      <c r="O55" s="81">
        <f t="shared" si="2"/>
        <v>-17172.174999999999</v>
      </c>
      <c r="P55" s="79">
        <f t="shared" si="3"/>
        <v>1596095.54744483</v>
      </c>
      <c r="Q55" s="35"/>
      <c r="R55">
        <f t="shared" ca="1" si="15"/>
        <v>113</v>
      </c>
      <c r="S55" s="78">
        <f t="shared" ca="1" si="33"/>
        <v>72.249999999999758</v>
      </c>
      <c r="T55" s="55">
        <f t="shared" ca="1" si="16"/>
        <v>0</v>
      </c>
      <c r="U55" s="78">
        <f t="shared" ca="1" si="17"/>
        <v>1</v>
      </c>
      <c r="V55" s="79">
        <f t="shared" ca="1" si="34"/>
        <v>1169038.2584351716</v>
      </c>
      <c r="W55" s="79">
        <f t="shared" ca="1" si="4"/>
        <v>7974.586724471611</v>
      </c>
      <c r="X55" s="80">
        <f t="shared" ca="1" si="35"/>
        <v>-20</v>
      </c>
      <c r="Y55" s="80">
        <f t="shared" ca="1" si="36"/>
        <v>-487.09927434798817</v>
      </c>
      <c r="Z55" s="80">
        <f t="shared" ca="1" si="19"/>
        <v>0</v>
      </c>
      <c r="AA55" s="80">
        <f t="shared" ca="1" si="37"/>
        <v>0</v>
      </c>
      <c r="AB55" s="81">
        <f t="shared" ca="1" si="20"/>
        <v>-10155.66802739464</v>
      </c>
      <c r="AC55" s="79">
        <f t="shared" ca="1" si="5"/>
        <v>1166350.0778579004</v>
      </c>
      <c r="AD55" s="35"/>
      <c r="AE55" s="55">
        <f t="shared" ca="1" si="38"/>
        <v>4.2908271543715681E-3</v>
      </c>
      <c r="AF55" s="78">
        <f t="shared" ca="1" si="39"/>
        <v>0.82717325202077396</v>
      </c>
      <c r="AG55" s="35"/>
      <c r="AH55" s="35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54"/>
        <v>119</v>
      </c>
      <c r="AN55" s="66">
        <f t="shared" si="55"/>
        <v>0</v>
      </c>
      <c r="AO55" s="67">
        <f t="shared" si="40"/>
        <v>2.7994204373829275E-5</v>
      </c>
      <c r="AP55" s="68">
        <f t="shared" ca="1" si="56"/>
        <v>1.9747053392630256E-7</v>
      </c>
      <c r="AR55" s="69">
        <f t="shared" si="24"/>
        <v>5</v>
      </c>
      <c r="AS55" s="70">
        <f t="shared" si="41"/>
        <v>52</v>
      </c>
      <c r="AT55" s="71">
        <f t="shared" si="42"/>
        <v>0.70051952727554134</v>
      </c>
      <c r="AU55" s="72">
        <f t="shared" si="25"/>
        <v>6.8214933659622723E-3</v>
      </c>
      <c r="AV55" s="73">
        <f t="shared" si="26"/>
        <v>1.0068214933659623</v>
      </c>
      <c r="AW55" s="74">
        <f>PRODUCT(AV$4:AV55)</f>
        <v>1.4240618940488665</v>
      </c>
      <c r="AY55" s="75">
        <f t="shared" si="43"/>
        <v>52</v>
      </c>
      <c r="AZ55" s="76">
        <f t="shared" ref="AZ55:BK64" ca="1" si="59">OFFSET($AV$3,($AY55*12-12)+AZ$3,0)</f>
        <v>1.0086664107387064</v>
      </c>
      <c r="BA55" s="76">
        <f t="shared" ca="1" si="59"/>
        <v>1.0086664107387064</v>
      </c>
      <c r="BB55" s="76">
        <f t="shared" ca="1" si="59"/>
        <v>1.0086664107387064</v>
      </c>
      <c r="BC55" s="76">
        <f t="shared" ca="1" si="59"/>
        <v>1.0086664107387064</v>
      </c>
      <c r="BD55" s="76">
        <f t="shared" ca="1" si="59"/>
        <v>1.0086664107387064</v>
      </c>
      <c r="BE55" s="76">
        <f t="shared" ca="1" si="59"/>
        <v>1.0086664107387064</v>
      </c>
      <c r="BF55" s="76">
        <f t="shared" ca="1" si="59"/>
        <v>1.0086664107387064</v>
      </c>
      <c r="BG55" s="76">
        <f t="shared" ca="1" si="59"/>
        <v>1.0086664107387064</v>
      </c>
      <c r="BH55" s="76">
        <f t="shared" ca="1" si="59"/>
        <v>1.0086664107387064</v>
      </c>
      <c r="BI55" s="76">
        <f t="shared" ca="1" si="59"/>
        <v>1.0086664107387064</v>
      </c>
      <c r="BJ55" s="76">
        <f t="shared" ca="1" si="59"/>
        <v>1.0086664107387064</v>
      </c>
      <c r="BK55" s="76">
        <f t="shared" ca="1" si="59"/>
        <v>1.0086664107387064</v>
      </c>
      <c r="BL55" s="76">
        <f t="shared" ca="1" si="53"/>
        <v>0.10909999999999909</v>
      </c>
      <c r="BM55" s="77">
        <f t="shared" ca="1" si="57"/>
        <v>157.23040523403608</v>
      </c>
      <c r="BO55" s="70">
        <f t="shared" si="44"/>
        <v>52</v>
      </c>
      <c r="BP55" s="178">
        <f t="shared" si="47"/>
        <v>8.5000000000000006E-2</v>
      </c>
      <c r="BQ55" s="179">
        <f t="shared" si="29"/>
        <v>6.8214933659622723E-3</v>
      </c>
      <c r="BR55" s="179">
        <f t="shared" si="46"/>
        <v>0.70221666921851122</v>
      </c>
    </row>
    <row r="56" spans="5:70">
      <c r="E56">
        <f t="shared" si="31"/>
        <v>53</v>
      </c>
      <c r="F56" s="64">
        <f t="shared" si="32"/>
        <v>67.333333333333172</v>
      </c>
      <c r="G56" s="55">
        <f t="shared" si="0"/>
        <v>0</v>
      </c>
      <c r="H56" s="78">
        <f t="shared" si="45"/>
        <v>1</v>
      </c>
      <c r="I56" s="79">
        <f t="shared" si="10"/>
        <v>1596095.54744483</v>
      </c>
      <c r="J56" s="79">
        <f t="shared" si="11"/>
        <v>10887.755188336829</v>
      </c>
      <c r="K56" s="80">
        <f t="shared" si="1"/>
        <v>-20</v>
      </c>
      <c r="L56" s="80">
        <f t="shared" si="12"/>
        <v>-1330.0796228706918</v>
      </c>
      <c r="M56" s="80">
        <f t="shared" si="50"/>
        <v>0</v>
      </c>
      <c r="N56" s="80">
        <f t="shared" si="14"/>
        <v>0</v>
      </c>
      <c r="O56" s="81">
        <f t="shared" si="2"/>
        <v>-17172.174999999999</v>
      </c>
      <c r="P56" s="79">
        <f t="shared" si="3"/>
        <v>1588461.048010296</v>
      </c>
      <c r="Q56" s="35"/>
      <c r="R56">
        <f t="shared" ca="1" si="15"/>
        <v>114</v>
      </c>
      <c r="S56" s="78">
        <f t="shared" ca="1" si="33"/>
        <v>72.333333333333087</v>
      </c>
      <c r="T56" s="55">
        <f t="shared" ca="1" si="16"/>
        <v>0</v>
      </c>
      <c r="U56" s="78">
        <f t="shared" ca="1" si="17"/>
        <v>1</v>
      </c>
      <c r="V56" s="79">
        <f t="shared" ca="1" si="34"/>
        <v>1161345.4712723244</v>
      </c>
      <c r="W56" s="79">
        <f t="shared" ca="1" si="4"/>
        <v>7922.1104278744897</v>
      </c>
      <c r="X56" s="80">
        <f t="shared" ca="1" si="35"/>
        <v>-20</v>
      </c>
      <c r="Y56" s="80">
        <f t="shared" ca="1" si="36"/>
        <v>-483.89394636346856</v>
      </c>
      <c r="Z56" s="80">
        <f t="shared" ca="1" si="19"/>
        <v>0</v>
      </c>
      <c r="AA56" s="80">
        <f t="shared" ca="1" si="37"/>
        <v>0</v>
      </c>
      <c r="AB56" s="81">
        <f t="shared" ca="1" si="20"/>
        <v>-10155.66802739464</v>
      </c>
      <c r="AC56" s="79">
        <f t="shared" ca="1" si="5"/>
        <v>1158608.0197264408</v>
      </c>
      <c r="AD56" s="35"/>
      <c r="AE56" s="55">
        <f t="shared" ca="1" si="38"/>
        <v>4.2908271543715681E-3</v>
      </c>
      <c r="AF56" s="78">
        <f t="shared" ca="1" si="39"/>
        <v>0.82362399456963342</v>
      </c>
      <c r="AG56" s="35"/>
      <c r="AH56" s="35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54"/>
        <v>120</v>
      </c>
      <c r="AN56" s="66">
        <f t="shared" si="55"/>
        <v>0</v>
      </c>
      <c r="AO56" s="67">
        <f t="shared" si="40"/>
        <v>2.7994204373829275E-5</v>
      </c>
      <c r="AP56" s="68">
        <f t="shared" ca="1" si="56"/>
        <v>1.7804574332909813E-7</v>
      </c>
      <c r="AR56" s="69">
        <f t="shared" si="24"/>
        <v>5</v>
      </c>
      <c r="AS56" s="70">
        <f t="shared" si="41"/>
        <v>53</v>
      </c>
      <c r="AT56" s="71">
        <f t="shared" si="42"/>
        <v>0.69574093796750425</v>
      </c>
      <c r="AU56" s="72">
        <f t="shared" si="25"/>
        <v>6.8214933659622723E-3</v>
      </c>
      <c r="AV56" s="73">
        <f t="shared" si="26"/>
        <v>1.0068214933659623</v>
      </c>
      <c r="AW56" s="74">
        <f>PRODUCT(AV$4:AV56)</f>
        <v>1.4337761228118406</v>
      </c>
      <c r="AY56" s="75">
        <f t="shared" si="43"/>
        <v>53</v>
      </c>
      <c r="AZ56" s="76">
        <f t="shared" ca="1" si="59"/>
        <v>1.0086664107387064</v>
      </c>
      <c r="BA56" s="76">
        <f t="shared" ca="1" si="59"/>
        <v>1.0086664107387064</v>
      </c>
      <c r="BB56" s="76">
        <f t="shared" ca="1" si="59"/>
        <v>1.0086664107387064</v>
      </c>
      <c r="BC56" s="76">
        <f t="shared" ca="1" si="59"/>
        <v>1.0086664107387064</v>
      </c>
      <c r="BD56" s="76">
        <f t="shared" ca="1" si="59"/>
        <v>1.0086664107387064</v>
      </c>
      <c r="BE56" s="76">
        <f t="shared" ca="1" si="59"/>
        <v>1.0086664107387064</v>
      </c>
      <c r="BF56" s="76">
        <f t="shared" ca="1" si="59"/>
        <v>1.0086664107387064</v>
      </c>
      <c r="BG56" s="76">
        <f t="shared" ca="1" si="59"/>
        <v>1.0086664107387064</v>
      </c>
      <c r="BH56" s="76">
        <f t="shared" ca="1" si="59"/>
        <v>1.0086664107387064</v>
      </c>
      <c r="BI56" s="76">
        <f t="shared" ca="1" si="59"/>
        <v>1.0086664107387064</v>
      </c>
      <c r="BJ56" s="76">
        <f t="shared" ca="1" si="59"/>
        <v>1.0086664107387064</v>
      </c>
      <c r="BK56" s="76">
        <f t="shared" ca="1" si="59"/>
        <v>1.0086664107387064</v>
      </c>
      <c r="BL56" s="76">
        <f t="shared" ca="1" si="53"/>
        <v>0.10909999999999909</v>
      </c>
      <c r="BM56" s="77">
        <f t="shared" ca="1" si="57"/>
        <v>174.38424244506928</v>
      </c>
      <c r="BO56" s="70">
        <f t="shared" si="44"/>
        <v>53</v>
      </c>
      <c r="BP56" s="178">
        <f t="shared" si="47"/>
        <v>8.5000000000000006E-2</v>
      </c>
      <c r="BQ56" s="179">
        <f t="shared" si="29"/>
        <v>6.8214933659622723E-3</v>
      </c>
      <c r="BR56" s="179">
        <f t="shared" si="46"/>
        <v>0.69745895756644083</v>
      </c>
    </row>
    <row r="57" spans="5:70">
      <c r="E57">
        <f t="shared" si="31"/>
        <v>54</v>
      </c>
      <c r="F57" s="64">
        <f t="shared" si="32"/>
        <v>67.416666666666501</v>
      </c>
      <c r="G57" s="55">
        <f t="shared" si="0"/>
        <v>0</v>
      </c>
      <c r="H57" s="78">
        <f t="shared" si="45"/>
        <v>1</v>
      </c>
      <c r="I57" s="79">
        <f t="shared" si="10"/>
        <v>1588461.048010296</v>
      </c>
      <c r="J57" s="79">
        <f t="shared" si="11"/>
        <v>10835.676501091712</v>
      </c>
      <c r="K57" s="80">
        <f t="shared" si="1"/>
        <v>-20</v>
      </c>
      <c r="L57" s="80">
        <f t="shared" si="12"/>
        <v>-1323.71754000858</v>
      </c>
      <c r="M57" s="80">
        <f t="shared" si="50"/>
        <v>0</v>
      </c>
      <c r="N57" s="80">
        <f t="shared" si="14"/>
        <v>0</v>
      </c>
      <c r="O57" s="81">
        <f t="shared" si="2"/>
        <v>-17172.174999999999</v>
      </c>
      <c r="P57" s="79">
        <f t="shared" si="3"/>
        <v>1580780.8319713792</v>
      </c>
      <c r="Q57" s="35"/>
      <c r="R57">
        <f t="shared" ca="1" si="15"/>
        <v>115</v>
      </c>
      <c r="S57" s="78">
        <f t="shared" ca="1" si="33"/>
        <v>72.416666666666416</v>
      </c>
      <c r="T57" s="55">
        <f t="shared" ca="1" si="16"/>
        <v>0</v>
      </c>
      <c r="U57" s="78">
        <f t="shared" ca="1" si="17"/>
        <v>1</v>
      </c>
      <c r="V57" s="79">
        <f t="shared" ca="1" si="34"/>
        <v>1153636.6329741259</v>
      </c>
      <c r="W57" s="79">
        <f t="shared" ca="1" si="4"/>
        <v>7869.524638564053</v>
      </c>
      <c r="X57" s="80">
        <f t="shared" ca="1" si="35"/>
        <v>-20</v>
      </c>
      <c r="Y57" s="80">
        <f t="shared" ca="1" si="36"/>
        <v>-480.68193040588585</v>
      </c>
      <c r="Z57" s="80">
        <f t="shared" ca="1" si="19"/>
        <v>0</v>
      </c>
      <c r="AA57" s="80">
        <f t="shared" ca="1" si="37"/>
        <v>0</v>
      </c>
      <c r="AB57" s="81">
        <f t="shared" ca="1" si="20"/>
        <v>-10155.66802739464</v>
      </c>
      <c r="AC57" s="79">
        <f t="shared" ca="1" si="5"/>
        <v>1150849.8076548895</v>
      </c>
      <c r="AD57" s="35"/>
      <c r="AE57" s="55">
        <f t="shared" ca="1" si="38"/>
        <v>4.2908271543715681E-3</v>
      </c>
      <c r="AF57" s="78">
        <f t="shared" ca="1" si="39"/>
        <v>0.8200899663687421</v>
      </c>
      <c r="AG57" s="35"/>
      <c r="AH57" s="35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54"/>
        <v>121</v>
      </c>
      <c r="AN57" s="66">
        <f t="shared" si="55"/>
        <v>0</v>
      </c>
      <c r="AO57" s="67">
        <f t="shared" si="40"/>
        <v>2.7994204373829275E-5</v>
      </c>
      <c r="AP57" s="68">
        <f t="shared" ca="1" si="56"/>
        <v>1.6053173143007688E-7</v>
      </c>
      <c r="AR57" s="69">
        <f t="shared" si="24"/>
        <v>5</v>
      </c>
      <c r="AS57" s="70">
        <f t="shared" si="41"/>
        <v>54</v>
      </c>
      <c r="AT57" s="71">
        <f t="shared" si="42"/>
        <v>0.69099494577473053</v>
      </c>
      <c r="AU57" s="72">
        <f t="shared" si="25"/>
        <v>6.8214933659622723E-3</v>
      </c>
      <c r="AV57" s="73">
        <f t="shared" si="26"/>
        <v>1.0068214933659623</v>
      </c>
      <c r="AW57" s="74">
        <f>PRODUCT(AV$4:AV57)</f>
        <v>1.4435566171218768</v>
      </c>
      <c r="AY57" s="75">
        <f t="shared" si="43"/>
        <v>54</v>
      </c>
      <c r="AZ57" s="76">
        <f t="shared" ca="1" si="59"/>
        <v>1.0086664107387064</v>
      </c>
      <c r="BA57" s="76">
        <f t="shared" ca="1" si="59"/>
        <v>1.0086664107387064</v>
      </c>
      <c r="BB57" s="76">
        <f t="shared" ca="1" si="59"/>
        <v>1.0086664107387064</v>
      </c>
      <c r="BC57" s="76">
        <f t="shared" ca="1" si="59"/>
        <v>1.0086664107387064</v>
      </c>
      <c r="BD57" s="76">
        <f t="shared" ca="1" si="59"/>
        <v>1.0086664107387064</v>
      </c>
      <c r="BE57" s="76">
        <f t="shared" ca="1" si="59"/>
        <v>1.0086664107387064</v>
      </c>
      <c r="BF57" s="76">
        <f t="shared" ca="1" si="59"/>
        <v>1.0086664107387064</v>
      </c>
      <c r="BG57" s="76">
        <f t="shared" ca="1" si="59"/>
        <v>1.0086664107387064</v>
      </c>
      <c r="BH57" s="76">
        <f t="shared" ca="1" si="59"/>
        <v>1.0086664107387064</v>
      </c>
      <c r="BI57" s="76">
        <f t="shared" ca="1" si="59"/>
        <v>1.0086664107387064</v>
      </c>
      <c r="BJ57" s="76">
        <f t="shared" ca="1" si="59"/>
        <v>1.0086664107387064</v>
      </c>
      <c r="BK57" s="76">
        <f t="shared" ca="1" si="59"/>
        <v>1.0086664107387064</v>
      </c>
      <c r="BL57" s="76">
        <f t="shared" ca="1" si="53"/>
        <v>0.10909999999999909</v>
      </c>
      <c r="BM57" s="77">
        <f t="shared" ca="1" si="57"/>
        <v>193.40956329582619</v>
      </c>
      <c r="BO57" s="70">
        <f t="shared" si="44"/>
        <v>54</v>
      </c>
      <c r="BP57" s="178">
        <f t="shared" si="47"/>
        <v>8.5000000000000006E-2</v>
      </c>
      <c r="BQ57" s="179">
        <f t="shared" si="29"/>
        <v>6.8214933659622723E-3</v>
      </c>
      <c r="BR57" s="179">
        <f t="shared" si="46"/>
        <v>0.69273348072330687</v>
      </c>
    </row>
    <row r="58" spans="5:70">
      <c r="E58">
        <f t="shared" si="31"/>
        <v>55</v>
      </c>
      <c r="F58" s="64">
        <f t="shared" si="32"/>
        <v>67.499999999999829</v>
      </c>
      <c r="G58" s="55">
        <f t="shared" si="0"/>
        <v>0</v>
      </c>
      <c r="H58" s="78">
        <f t="shared" si="45"/>
        <v>1</v>
      </c>
      <c r="I58" s="79">
        <f t="shared" si="10"/>
        <v>1580780.8319713792</v>
      </c>
      <c r="J58" s="79">
        <f t="shared" si="11"/>
        <v>10783.285958333085</v>
      </c>
      <c r="K58" s="80">
        <f t="shared" si="1"/>
        <v>-20</v>
      </c>
      <c r="L58" s="80">
        <f t="shared" si="12"/>
        <v>-1317.3173599761494</v>
      </c>
      <c r="M58" s="80">
        <f t="shared" si="50"/>
        <v>0</v>
      </c>
      <c r="N58" s="80">
        <f t="shared" si="14"/>
        <v>0</v>
      </c>
      <c r="O58" s="81">
        <f t="shared" si="2"/>
        <v>-17172.174999999999</v>
      </c>
      <c r="P58" s="79">
        <f t="shared" si="3"/>
        <v>1573054.6255697361</v>
      </c>
      <c r="Q58" s="35"/>
      <c r="R58">
        <f t="shared" ca="1" si="15"/>
        <v>116</v>
      </c>
      <c r="S58" s="78">
        <f t="shared" ca="1" si="33"/>
        <v>72.499999999999744</v>
      </c>
      <c r="T58" s="55">
        <f t="shared" ca="1" si="16"/>
        <v>0</v>
      </c>
      <c r="U58" s="78">
        <f t="shared" ca="1" si="17"/>
        <v>1</v>
      </c>
      <c r="V58" s="79">
        <f t="shared" ca="1" si="34"/>
        <v>1145911.7100496006</v>
      </c>
      <c r="W58" s="79">
        <f t="shared" ca="1" si="4"/>
        <v>7816.829128081833</v>
      </c>
      <c r="X58" s="80">
        <f t="shared" ca="1" si="35"/>
        <v>-20</v>
      </c>
      <c r="Y58" s="80">
        <f t="shared" ca="1" si="36"/>
        <v>-477.46321252066696</v>
      </c>
      <c r="Z58" s="80">
        <f t="shared" ca="1" si="19"/>
        <v>0</v>
      </c>
      <c r="AA58" s="80">
        <f t="shared" ca="1" si="37"/>
        <v>0</v>
      </c>
      <c r="AB58" s="81">
        <f t="shared" ca="1" si="20"/>
        <v>-10155.66802739464</v>
      </c>
      <c r="AC58" s="79">
        <f t="shared" ca="1" si="5"/>
        <v>1143075.4079377672</v>
      </c>
      <c r="AD58" s="35"/>
      <c r="AE58" s="55">
        <f t="shared" ca="1" si="38"/>
        <v>4.2908271543715681E-3</v>
      </c>
      <c r="AF58" s="78">
        <f t="shared" ca="1" si="39"/>
        <v>0.81657110207201944</v>
      </c>
      <c r="AG58" s="35"/>
      <c r="AH58" s="35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54"/>
        <v>122</v>
      </c>
      <c r="AN58" s="66">
        <f t="shared" si="55"/>
        <v>0</v>
      </c>
      <c r="AO58" s="67">
        <f t="shared" si="40"/>
        <v>2.7994204373829275E-5</v>
      </c>
      <c r="AP58" s="68">
        <f t="shared" ca="1" si="56"/>
        <v>1.447405386620476E-7</v>
      </c>
      <c r="AR58" s="69">
        <f t="shared" si="24"/>
        <v>5</v>
      </c>
      <c r="AS58" s="70">
        <f t="shared" si="41"/>
        <v>55</v>
      </c>
      <c r="AT58" s="71">
        <f t="shared" si="42"/>
        <v>0.68628132833621469</v>
      </c>
      <c r="AU58" s="72">
        <f t="shared" si="25"/>
        <v>6.8214933659622723E-3</v>
      </c>
      <c r="AV58" s="73">
        <f t="shared" si="26"/>
        <v>1.0068214933659623</v>
      </c>
      <c r="AW58" s="74">
        <f>PRODUCT(AV$4:AV58)</f>
        <v>1.4534038290089646</v>
      </c>
      <c r="AY58" s="75">
        <f t="shared" si="43"/>
        <v>55</v>
      </c>
      <c r="AZ58" s="76">
        <f t="shared" ca="1" si="59"/>
        <v>1.0086664107387064</v>
      </c>
      <c r="BA58" s="76">
        <f t="shared" ca="1" si="59"/>
        <v>1.0086664107387064</v>
      </c>
      <c r="BB58" s="76">
        <f t="shared" ca="1" si="59"/>
        <v>1.0086664107387064</v>
      </c>
      <c r="BC58" s="76">
        <f t="shared" ca="1" si="59"/>
        <v>1.0086664107387064</v>
      </c>
      <c r="BD58" s="76">
        <f t="shared" ca="1" si="59"/>
        <v>1.0086664107387064</v>
      </c>
      <c r="BE58" s="76">
        <f t="shared" ca="1" si="59"/>
        <v>1.0086664107387064</v>
      </c>
      <c r="BF58" s="76">
        <f t="shared" ca="1" si="59"/>
        <v>1.0086664107387064</v>
      </c>
      <c r="BG58" s="76">
        <f t="shared" ca="1" si="59"/>
        <v>1.0086664107387064</v>
      </c>
      <c r="BH58" s="76">
        <f t="shared" ca="1" si="59"/>
        <v>1.0086664107387064</v>
      </c>
      <c r="BI58" s="76">
        <f t="shared" ca="1" si="59"/>
        <v>1.0086664107387064</v>
      </c>
      <c r="BJ58" s="76">
        <f t="shared" ca="1" si="59"/>
        <v>1.0086664107387064</v>
      </c>
      <c r="BK58" s="76">
        <f t="shared" ca="1" si="59"/>
        <v>1.0086664107387064</v>
      </c>
      <c r="BL58" s="76">
        <f t="shared" ca="1" si="53"/>
        <v>0.10909999999999909</v>
      </c>
      <c r="BM58" s="77">
        <f t="shared" ca="1" si="57"/>
        <v>214.51054665140066</v>
      </c>
      <c r="BO58" s="70">
        <f t="shared" si="44"/>
        <v>55</v>
      </c>
      <c r="BP58" s="178">
        <f t="shared" si="47"/>
        <v>8.5000000000000006E-2</v>
      </c>
      <c r="BQ58" s="179">
        <f t="shared" si="29"/>
        <v>6.8214933659622723E-3</v>
      </c>
      <c r="BR58" s="179">
        <f t="shared" si="46"/>
        <v>0.68804002028938627</v>
      </c>
    </row>
    <row r="59" spans="5:70">
      <c r="E59">
        <f t="shared" si="31"/>
        <v>56</v>
      </c>
      <c r="F59" s="64">
        <f t="shared" si="32"/>
        <v>67.583333333333158</v>
      </c>
      <c r="G59" s="55">
        <f t="shared" si="0"/>
        <v>0</v>
      </c>
      <c r="H59" s="78">
        <f t="shared" si="45"/>
        <v>1</v>
      </c>
      <c r="I59" s="79">
        <f t="shared" si="10"/>
        <v>1573054.6255697361</v>
      </c>
      <c r="J59" s="79">
        <f t="shared" si="11"/>
        <v>10730.581692620221</v>
      </c>
      <c r="K59" s="80">
        <f t="shared" si="1"/>
        <v>-20</v>
      </c>
      <c r="L59" s="80">
        <f t="shared" si="12"/>
        <v>-1310.8788546414469</v>
      </c>
      <c r="M59" s="80">
        <f t="shared" si="50"/>
        <v>0</v>
      </c>
      <c r="N59" s="80">
        <f t="shared" si="14"/>
        <v>0</v>
      </c>
      <c r="O59" s="81">
        <f t="shared" si="2"/>
        <v>-17172.174999999999</v>
      </c>
      <c r="P59" s="79">
        <f t="shared" si="3"/>
        <v>1565282.1534077148</v>
      </c>
      <c r="Q59" s="35"/>
      <c r="R59">
        <f t="shared" ca="1" si="15"/>
        <v>117</v>
      </c>
      <c r="S59" s="78">
        <f t="shared" ca="1" si="33"/>
        <v>72.583333333333073</v>
      </c>
      <c r="T59" s="55">
        <f t="shared" ca="1" si="16"/>
        <v>0</v>
      </c>
      <c r="U59" s="78">
        <f t="shared" ca="1" si="17"/>
        <v>1</v>
      </c>
      <c r="V59" s="79">
        <f t="shared" ca="1" si="34"/>
        <v>1137721.4776001142</v>
      </c>
      <c r="W59" s="79">
        <f t="shared" ca="1" si="4"/>
        <v>7760.9595117619729</v>
      </c>
      <c r="X59" s="80">
        <f t="shared" ca="1" si="35"/>
        <v>-20</v>
      </c>
      <c r="Y59" s="80">
        <f t="shared" ca="1" si="36"/>
        <v>-474.05061566671429</v>
      </c>
      <c r="Z59" s="80">
        <f t="shared" ca="1" si="19"/>
        <v>0</v>
      </c>
      <c r="AA59" s="80">
        <f t="shared" ca="1" si="37"/>
        <v>0</v>
      </c>
      <c r="AB59" s="81">
        <f t="shared" ca="1" si="20"/>
        <v>-10155.66802739464</v>
      </c>
      <c r="AC59" s="79">
        <f t="shared" ca="1" si="5"/>
        <v>1134832.7184688149</v>
      </c>
      <c r="AD59" s="35"/>
      <c r="AE59" s="55">
        <f t="shared" ca="1" si="38"/>
        <v>4.6837945252553581E-3</v>
      </c>
      <c r="AF59" s="78">
        <f t="shared" ca="1" si="39"/>
        <v>0.8127464508146528</v>
      </c>
      <c r="AG59" s="35"/>
      <c r="AH59" s="35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54"/>
        <v>123</v>
      </c>
      <c r="AN59" s="66">
        <f t="shared" si="55"/>
        <v>0</v>
      </c>
      <c r="AO59" s="67">
        <f t="shared" si="40"/>
        <v>2.7994204373829275E-5</v>
      </c>
      <c r="AP59" s="68">
        <f t="shared" ca="1" si="56"/>
        <v>1.3050269467320145E-7</v>
      </c>
      <c r="AR59" s="69">
        <f t="shared" si="24"/>
        <v>5</v>
      </c>
      <c r="AS59" s="70">
        <f t="shared" si="41"/>
        <v>56</v>
      </c>
      <c r="AT59" s="71">
        <f t="shared" si="42"/>
        <v>0.68159986480778545</v>
      </c>
      <c r="AU59" s="72">
        <f t="shared" si="25"/>
        <v>6.8214933659622723E-3</v>
      </c>
      <c r="AV59" s="73">
        <f t="shared" si="26"/>
        <v>1.0068214933659623</v>
      </c>
      <c r="AW59" s="74">
        <f>PRODUCT(AV$4:AV59)</f>
        <v>1.4633182135866134</v>
      </c>
      <c r="AY59" s="75">
        <f t="shared" si="43"/>
        <v>56</v>
      </c>
      <c r="AZ59" s="76">
        <f t="shared" ca="1" si="59"/>
        <v>1.0086664107387064</v>
      </c>
      <c r="BA59" s="76">
        <f t="shared" ca="1" si="59"/>
        <v>1.0086664107387064</v>
      </c>
      <c r="BB59" s="76">
        <f t="shared" ca="1" si="59"/>
        <v>1.0086664107387064</v>
      </c>
      <c r="BC59" s="76">
        <f t="shared" ca="1" si="59"/>
        <v>1.0086664107387064</v>
      </c>
      <c r="BD59" s="76">
        <f t="shared" ca="1" si="59"/>
        <v>1.0086664107387064</v>
      </c>
      <c r="BE59" s="76">
        <f t="shared" ca="1" si="59"/>
        <v>1.0086664107387064</v>
      </c>
      <c r="BF59" s="76">
        <f t="shared" ca="1" si="59"/>
        <v>1.0086664107387064</v>
      </c>
      <c r="BG59" s="76">
        <f t="shared" ca="1" si="59"/>
        <v>1.0086664107387064</v>
      </c>
      <c r="BH59" s="76">
        <f t="shared" ca="1" si="59"/>
        <v>1.0086664107387064</v>
      </c>
      <c r="BI59" s="76">
        <f t="shared" ca="1" si="59"/>
        <v>1.0086664107387064</v>
      </c>
      <c r="BJ59" s="76">
        <f t="shared" ca="1" si="59"/>
        <v>1.0086664107387064</v>
      </c>
      <c r="BK59" s="76">
        <f t="shared" ca="1" si="59"/>
        <v>1.0086664107387064</v>
      </c>
      <c r="BL59" s="76">
        <f t="shared" ca="1" si="53"/>
        <v>0.10909999999999909</v>
      </c>
      <c r="BM59" s="77">
        <f t="shared" ca="1" si="57"/>
        <v>237.91364729106829</v>
      </c>
      <c r="BO59" s="70">
        <f t="shared" si="44"/>
        <v>56</v>
      </c>
      <c r="BP59" s="178">
        <f t="shared" si="47"/>
        <v>8.5000000000000006E-2</v>
      </c>
      <c r="BQ59" s="179">
        <f t="shared" si="29"/>
        <v>6.8214933659622723E-3</v>
      </c>
      <c r="BR59" s="179">
        <f t="shared" si="46"/>
        <v>0.68337835934467439</v>
      </c>
    </row>
    <row r="60" spans="5:70">
      <c r="E60">
        <f t="shared" si="31"/>
        <v>57</v>
      </c>
      <c r="F60" s="64">
        <f t="shared" si="32"/>
        <v>67.666666666666487</v>
      </c>
      <c r="G60" s="55">
        <f t="shared" si="0"/>
        <v>0</v>
      </c>
      <c r="H60" s="78">
        <f t="shared" si="45"/>
        <v>1</v>
      </c>
      <c r="I60" s="79">
        <f t="shared" si="10"/>
        <v>1565282.1534077148</v>
      </c>
      <c r="J60" s="79">
        <f t="shared" si="11"/>
        <v>10677.561825329867</v>
      </c>
      <c r="K60" s="80">
        <f t="shared" si="1"/>
        <v>-20</v>
      </c>
      <c r="L60" s="80">
        <f t="shared" si="12"/>
        <v>-1304.401794506429</v>
      </c>
      <c r="M60" s="80">
        <f t="shared" si="50"/>
        <v>0</v>
      </c>
      <c r="N60" s="80">
        <f t="shared" si="14"/>
        <v>0</v>
      </c>
      <c r="O60" s="81">
        <f t="shared" si="2"/>
        <v>-17172.174999999999</v>
      </c>
      <c r="P60" s="79">
        <f t="shared" si="3"/>
        <v>1557463.1384385382</v>
      </c>
      <c r="Q60" s="35"/>
      <c r="R60">
        <f t="shared" ca="1" si="15"/>
        <v>118</v>
      </c>
      <c r="S60" s="78">
        <f t="shared" ca="1" si="33"/>
        <v>72.666666666666401</v>
      </c>
      <c r="T60" s="55">
        <f t="shared" ca="1" si="16"/>
        <v>0</v>
      </c>
      <c r="U60" s="78">
        <f t="shared" ca="1" si="17"/>
        <v>1</v>
      </c>
      <c r="V60" s="79">
        <f t="shared" ca="1" si="34"/>
        <v>1129517.3951949701</v>
      </c>
      <c r="W60" s="79">
        <f t="shared" ca="1" si="4"/>
        <v>7704.9954180614741</v>
      </c>
      <c r="X60" s="80">
        <f t="shared" ca="1" si="35"/>
        <v>-20</v>
      </c>
      <c r="Y60" s="80">
        <f t="shared" ca="1" si="36"/>
        <v>-470.63224799790424</v>
      </c>
      <c r="Z60" s="80">
        <f t="shared" ca="1" si="19"/>
        <v>0</v>
      </c>
      <c r="AA60" s="80">
        <f t="shared" ca="1" si="37"/>
        <v>0</v>
      </c>
      <c r="AB60" s="81">
        <f t="shared" ca="1" si="20"/>
        <v>-10155.66802739464</v>
      </c>
      <c r="AC60" s="79">
        <f t="shared" ca="1" si="5"/>
        <v>1126576.090337639</v>
      </c>
      <c r="AD60" s="35"/>
      <c r="AE60" s="55">
        <f t="shared" ca="1" si="38"/>
        <v>4.6837945252553581E-3</v>
      </c>
      <c r="AF60" s="78">
        <f t="shared" ca="1" si="39"/>
        <v>0.80893971343790638</v>
      </c>
      <c r="AG60" s="35"/>
      <c r="AH60" s="35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54"/>
        <v>124</v>
      </c>
      <c r="AN60" s="66">
        <f t="shared" si="55"/>
        <v>0</v>
      </c>
      <c r="AO60" s="67">
        <f t="shared" si="40"/>
        <v>2.7994204373829275E-5</v>
      </c>
      <c r="AP60" s="68">
        <f t="shared" ca="1" si="56"/>
        <v>1.176653995791196E-7</v>
      </c>
      <c r="AR60" s="69">
        <f t="shared" si="24"/>
        <v>5</v>
      </c>
      <c r="AS60" s="70">
        <f t="shared" si="41"/>
        <v>57</v>
      </c>
      <c r="AT60" s="71">
        <f t="shared" si="42"/>
        <v>0.67695033585175834</v>
      </c>
      <c r="AU60" s="72">
        <f t="shared" si="25"/>
        <v>6.8214933659622723E-3</v>
      </c>
      <c r="AV60" s="73">
        <f t="shared" si="26"/>
        <v>1.0068214933659623</v>
      </c>
      <c r="AW60" s="74">
        <f>PRODUCT(AV$4:AV60)</f>
        <v>1.4733002290728863</v>
      </c>
      <c r="AY60" s="75">
        <f t="shared" si="43"/>
        <v>57</v>
      </c>
      <c r="AZ60" s="76">
        <f t="shared" ca="1" si="59"/>
        <v>1.0086664107387064</v>
      </c>
      <c r="BA60" s="76">
        <f t="shared" ca="1" si="59"/>
        <v>1.0086664107387064</v>
      </c>
      <c r="BB60" s="76">
        <f t="shared" ca="1" si="59"/>
        <v>1.0086664107387064</v>
      </c>
      <c r="BC60" s="76">
        <f t="shared" ca="1" si="59"/>
        <v>1.0086664107387064</v>
      </c>
      <c r="BD60" s="76">
        <f t="shared" ca="1" si="59"/>
        <v>1.0086664107387064</v>
      </c>
      <c r="BE60" s="76">
        <f t="shared" ca="1" si="59"/>
        <v>1.0086664107387064</v>
      </c>
      <c r="BF60" s="76">
        <f t="shared" ca="1" si="59"/>
        <v>1.0086664107387064</v>
      </c>
      <c r="BG60" s="76">
        <f t="shared" ca="1" si="59"/>
        <v>1.0086664107387064</v>
      </c>
      <c r="BH60" s="76">
        <f t="shared" ca="1" si="59"/>
        <v>1.0086664107387064</v>
      </c>
      <c r="BI60" s="76">
        <f t="shared" ca="1" si="59"/>
        <v>1.0086664107387064</v>
      </c>
      <c r="BJ60" s="76">
        <f t="shared" ca="1" si="59"/>
        <v>1.0086664107387064</v>
      </c>
      <c r="BK60" s="76">
        <f t="shared" ca="1" si="59"/>
        <v>1.0086664107387064</v>
      </c>
      <c r="BL60" s="76">
        <f t="shared" ca="1" si="53"/>
        <v>0.10909999999999909</v>
      </c>
      <c r="BM60" s="77">
        <f t="shared" ca="1" si="57"/>
        <v>263.87002621052363</v>
      </c>
      <c r="BO60" s="70">
        <f t="shared" si="44"/>
        <v>57</v>
      </c>
      <c r="BP60" s="178">
        <f t="shared" si="47"/>
        <v>8.5000000000000006E-2</v>
      </c>
      <c r="BQ60" s="179">
        <f t="shared" si="29"/>
        <v>6.8214933659622723E-3</v>
      </c>
      <c r="BR60" s="179">
        <f t="shared" si="46"/>
        <v>0.67874828243885943</v>
      </c>
    </row>
    <row r="61" spans="5:70">
      <c r="E61">
        <f t="shared" si="31"/>
        <v>58</v>
      </c>
      <c r="F61" s="64">
        <f t="shared" si="32"/>
        <v>67.749999999999815</v>
      </c>
      <c r="G61" s="55">
        <f t="shared" si="0"/>
        <v>0</v>
      </c>
      <c r="H61" s="78">
        <f t="shared" si="45"/>
        <v>1</v>
      </c>
      <c r="I61" s="79">
        <f t="shared" si="10"/>
        <v>1557463.1384385382</v>
      </c>
      <c r="J61" s="79">
        <f t="shared" si="11"/>
        <v>10624.224466589269</v>
      </c>
      <c r="K61" s="80">
        <f t="shared" si="1"/>
        <v>-20</v>
      </c>
      <c r="L61" s="80">
        <f t="shared" si="12"/>
        <v>-1297.8859486987819</v>
      </c>
      <c r="M61" s="80">
        <f t="shared" si="50"/>
        <v>0</v>
      </c>
      <c r="N61" s="80">
        <f t="shared" si="14"/>
        <v>0</v>
      </c>
      <c r="O61" s="81">
        <f t="shared" si="2"/>
        <v>-17172.174999999999</v>
      </c>
      <c r="P61" s="79">
        <f t="shared" si="3"/>
        <v>1549597.3019564287</v>
      </c>
      <c r="Q61" s="35"/>
      <c r="R61">
        <f t="shared" ca="1" si="15"/>
        <v>119</v>
      </c>
      <c r="S61" s="78">
        <f t="shared" ca="1" si="33"/>
        <v>72.74999999999973</v>
      </c>
      <c r="T61" s="55">
        <f t="shared" ca="1" si="16"/>
        <v>0</v>
      </c>
      <c r="U61" s="78">
        <f t="shared" ca="1" si="17"/>
        <v>1</v>
      </c>
      <c r="V61" s="79">
        <f t="shared" ca="1" si="34"/>
        <v>1121299.439413432</v>
      </c>
      <c r="W61" s="79">
        <f t="shared" ca="1" si="4"/>
        <v>7648.9366872159417</v>
      </c>
      <c r="X61" s="80">
        <f t="shared" ca="1" si="35"/>
        <v>-20</v>
      </c>
      <c r="Y61" s="80">
        <f t="shared" ca="1" si="36"/>
        <v>-467.20809975559672</v>
      </c>
      <c r="Z61" s="80">
        <f t="shared" ca="1" si="19"/>
        <v>0</v>
      </c>
      <c r="AA61" s="80">
        <f t="shared" ca="1" si="37"/>
        <v>0</v>
      </c>
      <c r="AB61" s="81">
        <f t="shared" ca="1" si="20"/>
        <v>-10155.66802739464</v>
      </c>
      <c r="AC61" s="79">
        <f t="shared" ca="1" si="5"/>
        <v>1118305.4999734976</v>
      </c>
      <c r="AD61" s="35"/>
      <c r="AE61" s="55">
        <f t="shared" ca="1" si="38"/>
        <v>4.6837945252553581E-3</v>
      </c>
      <c r="AF61" s="78">
        <f t="shared" ca="1" si="39"/>
        <v>0.8051508060368443</v>
      </c>
      <c r="AG61" s="35"/>
      <c r="AH61" s="35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54"/>
        <v>125</v>
      </c>
      <c r="AN61" s="66">
        <f t="shared" si="55"/>
        <v>0</v>
      </c>
      <c r="AO61" s="67">
        <f t="shared" si="40"/>
        <v>2.7994204373829275E-5</v>
      </c>
      <c r="AP61" s="68">
        <f t="shared" ca="1" si="56"/>
        <v>1.0609088412146758E-7</v>
      </c>
      <c r="AR61" s="69">
        <f t="shared" si="24"/>
        <v>5</v>
      </c>
      <c r="AS61" s="70">
        <f t="shared" si="41"/>
        <v>58</v>
      </c>
      <c r="AT61" s="71">
        <f t="shared" si="42"/>
        <v>0.67233252362665963</v>
      </c>
      <c r="AU61" s="72">
        <f t="shared" si="25"/>
        <v>6.8214933659622723E-3</v>
      </c>
      <c r="AV61" s="73">
        <f t="shared" si="26"/>
        <v>1.0068214933659623</v>
      </c>
      <c r="AW61" s="74">
        <f>PRODUCT(AV$4:AV61)</f>
        <v>1.4833503368115777</v>
      </c>
      <c r="AY61" s="75">
        <f t="shared" si="43"/>
        <v>58</v>
      </c>
      <c r="AZ61" s="76">
        <f t="shared" ca="1" si="59"/>
        <v>1.0086664107387064</v>
      </c>
      <c r="BA61" s="76">
        <f t="shared" ca="1" si="59"/>
        <v>1.0086664107387064</v>
      </c>
      <c r="BB61" s="76">
        <f t="shared" ca="1" si="59"/>
        <v>1.0086664107387064</v>
      </c>
      <c r="BC61" s="76">
        <f t="shared" ca="1" si="59"/>
        <v>1.0086664107387064</v>
      </c>
      <c r="BD61" s="76">
        <f t="shared" ca="1" si="59"/>
        <v>1.0086664107387064</v>
      </c>
      <c r="BE61" s="76">
        <f t="shared" ca="1" si="59"/>
        <v>1.0086664107387064</v>
      </c>
      <c r="BF61" s="76">
        <f t="shared" ca="1" si="59"/>
        <v>1.0086664107387064</v>
      </c>
      <c r="BG61" s="76">
        <f t="shared" ca="1" si="59"/>
        <v>1.0086664107387064</v>
      </c>
      <c r="BH61" s="76">
        <f t="shared" ca="1" si="59"/>
        <v>1.0086664107387064</v>
      </c>
      <c r="BI61" s="76">
        <f t="shared" ca="1" si="59"/>
        <v>1.0086664107387064</v>
      </c>
      <c r="BJ61" s="76">
        <f t="shared" ca="1" si="59"/>
        <v>1.0086664107387064</v>
      </c>
      <c r="BK61" s="76">
        <f t="shared" ca="1" si="59"/>
        <v>1.0086664107387064</v>
      </c>
      <c r="BL61" s="76">
        <f t="shared" ca="1" si="53"/>
        <v>0.10909999999999909</v>
      </c>
      <c r="BM61" s="77">
        <f t="shared" ca="1" si="57"/>
        <v>292.65824607009154</v>
      </c>
      <c r="BO61" s="70">
        <f t="shared" si="44"/>
        <v>58</v>
      </c>
      <c r="BP61" s="178">
        <f t="shared" si="47"/>
        <v>8.5000000000000006E-2</v>
      </c>
      <c r="BQ61" s="179">
        <f t="shared" si="29"/>
        <v>6.8214933659622723E-3</v>
      </c>
      <c r="BR61" s="179">
        <f t="shared" si="46"/>
        <v>0.6741495755813649</v>
      </c>
    </row>
    <row r="62" spans="5:70">
      <c r="E62">
        <f t="shared" si="31"/>
        <v>59</v>
      </c>
      <c r="F62" s="64">
        <f t="shared" si="32"/>
        <v>67.833333333333144</v>
      </c>
      <c r="G62" s="55">
        <f t="shared" si="0"/>
        <v>0</v>
      </c>
      <c r="H62" s="78">
        <f t="shared" si="45"/>
        <v>1</v>
      </c>
      <c r="I62" s="79">
        <f t="shared" si="10"/>
        <v>1549597.3019564287</v>
      </c>
      <c r="J62" s="79">
        <f t="shared" si="11"/>
        <v>10570.567715208814</v>
      </c>
      <c r="K62" s="80">
        <f t="shared" si="1"/>
        <v>-20</v>
      </c>
      <c r="L62" s="80">
        <f t="shared" si="12"/>
        <v>-1291.3310849636907</v>
      </c>
      <c r="M62" s="80">
        <f t="shared" si="50"/>
        <v>0</v>
      </c>
      <c r="N62" s="80">
        <f t="shared" si="14"/>
        <v>0</v>
      </c>
      <c r="O62" s="81">
        <f t="shared" si="2"/>
        <v>-17172.174999999999</v>
      </c>
      <c r="P62" s="79">
        <f t="shared" si="3"/>
        <v>1541684.3635866737</v>
      </c>
      <c r="Q62" s="35"/>
      <c r="R62">
        <f t="shared" ca="1" si="15"/>
        <v>120</v>
      </c>
      <c r="S62" s="78">
        <f t="shared" ca="1" si="33"/>
        <v>72.833333333333059</v>
      </c>
      <c r="T62" s="55">
        <f t="shared" ca="1" si="16"/>
        <v>0</v>
      </c>
      <c r="U62" s="78">
        <f t="shared" ca="1" si="17"/>
        <v>1</v>
      </c>
      <c r="V62" s="79">
        <f t="shared" ca="1" si="34"/>
        <v>1113067.5867951587</v>
      </c>
      <c r="W62" s="79">
        <f t="shared" ca="1" si="4"/>
        <v>7592.7831591908107</v>
      </c>
      <c r="X62" s="80">
        <f t="shared" ca="1" si="35"/>
        <v>-20</v>
      </c>
      <c r="Y62" s="80">
        <f t="shared" ca="1" si="36"/>
        <v>-463.77816116464948</v>
      </c>
      <c r="Z62" s="80">
        <f t="shared" ca="1" si="19"/>
        <v>0</v>
      </c>
      <c r="AA62" s="80">
        <f t="shared" ca="1" si="37"/>
        <v>0</v>
      </c>
      <c r="AB62" s="81">
        <f t="shared" ca="1" si="20"/>
        <v>-10155.66802739464</v>
      </c>
      <c r="AC62" s="79">
        <f t="shared" ca="1" si="5"/>
        <v>1110020.9237657902</v>
      </c>
      <c r="AD62" s="35"/>
      <c r="AE62" s="55">
        <f t="shared" ca="1" si="38"/>
        <v>4.6837945252553581E-3</v>
      </c>
      <c r="AF62" s="78">
        <f t="shared" ca="1" si="39"/>
        <v>0.80137964509952397</v>
      </c>
      <c r="AG62" s="35"/>
      <c r="AH62" s="35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54"/>
        <v>126</v>
      </c>
      <c r="AN62" s="66">
        <f t="shared" si="55"/>
        <v>0</v>
      </c>
      <c r="AO62" s="67">
        <f t="shared" si="40"/>
        <v>2.7994204373829275E-5</v>
      </c>
      <c r="AP62" s="68">
        <f t="shared" ca="1" si="56"/>
        <v>9.5654931134674658E-8</v>
      </c>
      <c r="AR62" s="69">
        <f t="shared" si="24"/>
        <v>5</v>
      </c>
      <c r="AS62" s="70">
        <f t="shared" si="41"/>
        <v>59</v>
      </c>
      <c r="AT62" s="71">
        <f t="shared" si="42"/>
        <v>0.66774621177701965</v>
      </c>
      <c r="AU62" s="72">
        <f t="shared" si="25"/>
        <v>6.8214933659622723E-3</v>
      </c>
      <c r="AV62" s="73">
        <f t="shared" si="26"/>
        <v>1.0068214933659623</v>
      </c>
      <c r="AW62" s="74">
        <f>PRODUCT(AV$4:AV62)</f>
        <v>1.4934690012935357</v>
      </c>
      <c r="AY62" s="75">
        <f t="shared" si="43"/>
        <v>59</v>
      </c>
      <c r="AZ62" s="76">
        <f t="shared" ca="1" si="59"/>
        <v>1.0086664107387064</v>
      </c>
      <c r="BA62" s="76">
        <f t="shared" ca="1" si="59"/>
        <v>1.0086664107387064</v>
      </c>
      <c r="BB62" s="76">
        <f t="shared" ca="1" si="59"/>
        <v>1.0086664107387064</v>
      </c>
      <c r="BC62" s="76">
        <f t="shared" ca="1" si="59"/>
        <v>1.0086664107387064</v>
      </c>
      <c r="BD62" s="76">
        <f t="shared" ca="1" si="59"/>
        <v>1.0086664107387064</v>
      </c>
      <c r="BE62" s="76">
        <f t="shared" ca="1" si="59"/>
        <v>1.0086664107387064</v>
      </c>
      <c r="BF62" s="76">
        <f t="shared" ca="1" si="59"/>
        <v>1.0086664107387064</v>
      </c>
      <c r="BG62" s="76">
        <f t="shared" ca="1" si="59"/>
        <v>1.0086664107387064</v>
      </c>
      <c r="BH62" s="76">
        <f t="shared" ca="1" si="59"/>
        <v>1.0086664107387064</v>
      </c>
      <c r="BI62" s="76">
        <f t="shared" ca="1" si="59"/>
        <v>1.0086664107387064</v>
      </c>
      <c r="BJ62" s="76">
        <f t="shared" ca="1" si="59"/>
        <v>1.0086664107387064</v>
      </c>
      <c r="BK62" s="76">
        <f t="shared" ca="1" si="59"/>
        <v>1.0086664107387064</v>
      </c>
      <c r="BL62" s="76">
        <f t="shared" ca="1" si="53"/>
        <v>0.10909999999999909</v>
      </c>
      <c r="BM62" s="77">
        <f t="shared" ca="1" si="57"/>
        <v>324.58726071633828</v>
      </c>
      <c r="BO62" s="70">
        <f t="shared" si="44"/>
        <v>59</v>
      </c>
      <c r="BP62" s="178">
        <f t="shared" si="47"/>
        <v>8.5000000000000006E-2</v>
      </c>
      <c r="BQ62" s="179">
        <f t="shared" si="29"/>
        <v>6.8214933659622723E-3</v>
      </c>
      <c r="BR62" s="179">
        <f t="shared" si="46"/>
        <v>0.66958202623145946</v>
      </c>
    </row>
    <row r="63" spans="5:70">
      <c r="E63">
        <f t="shared" si="31"/>
        <v>60</v>
      </c>
      <c r="F63" s="64">
        <f t="shared" si="32"/>
        <v>67.916666666666472</v>
      </c>
      <c r="G63" s="55">
        <f t="shared" si="0"/>
        <v>0</v>
      </c>
      <c r="H63" s="78">
        <f t="shared" si="45"/>
        <v>1</v>
      </c>
      <c r="I63" s="79">
        <f t="shared" si="10"/>
        <v>1541684.3635866737</v>
      </c>
      <c r="J63" s="79">
        <f t="shared" si="11"/>
        <v>10516.589658614263</v>
      </c>
      <c r="K63" s="80">
        <f t="shared" si="1"/>
        <v>-20</v>
      </c>
      <c r="L63" s="80">
        <f t="shared" si="12"/>
        <v>-1284.7369696555616</v>
      </c>
      <c r="M63" s="80">
        <f t="shared" si="50"/>
        <v>0</v>
      </c>
      <c r="N63" s="80">
        <f t="shared" si="14"/>
        <v>0</v>
      </c>
      <c r="O63" s="81">
        <f t="shared" si="2"/>
        <v>-17172.174999999999</v>
      </c>
      <c r="P63" s="79">
        <f t="shared" si="3"/>
        <v>1533724.0412756323</v>
      </c>
      <c r="Q63" s="35"/>
      <c r="R63">
        <f t="shared" ca="1" si="15"/>
        <v>121</v>
      </c>
      <c r="S63" s="78">
        <f t="shared" ca="1" si="33"/>
        <v>72.916666666666387</v>
      </c>
      <c r="T63" s="55">
        <f t="shared" ca="1" si="16"/>
        <v>0</v>
      </c>
      <c r="U63" s="78">
        <f t="shared" ca="1" si="17"/>
        <v>1</v>
      </c>
      <c r="V63" s="79">
        <f t="shared" ca="1" si="34"/>
        <v>1104821.8138401371</v>
      </c>
      <c r="W63" s="79">
        <f t="shared" ca="1" si="4"/>
        <v>7536.5346736808997</v>
      </c>
      <c r="X63" s="80">
        <f t="shared" ca="1" si="35"/>
        <v>-20</v>
      </c>
      <c r="Y63" s="80">
        <f t="shared" ca="1" si="36"/>
        <v>-460.34242243339048</v>
      </c>
      <c r="Z63" s="80">
        <f t="shared" ca="1" si="19"/>
        <v>-8286.1636038010274</v>
      </c>
      <c r="AA63" s="80">
        <f t="shared" ca="1" si="37"/>
        <v>0</v>
      </c>
      <c r="AB63" s="81">
        <f t="shared" ca="1" si="20"/>
        <v>-10155.66802739464</v>
      </c>
      <c r="AC63" s="79">
        <f t="shared" ca="1" si="5"/>
        <v>1093436.1744601887</v>
      </c>
      <c r="AD63" s="35"/>
      <c r="AE63" s="55">
        <f t="shared" ca="1" si="38"/>
        <v>4.6837945252553581E-3</v>
      </c>
      <c r="AF63" s="78">
        <f t="shared" ca="1" si="39"/>
        <v>0.7976261475051557</v>
      </c>
      <c r="AG63" s="35"/>
      <c r="AH63" s="35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54"/>
        <v>127</v>
      </c>
      <c r="AN63" s="66">
        <f t="shared" si="55"/>
        <v>0</v>
      </c>
      <c r="AO63" s="67">
        <f t="shared" si="40"/>
        <v>2.7994204373829275E-5</v>
      </c>
      <c r="AP63" s="68">
        <f t="shared" ca="1" si="56"/>
        <v>8.6245542453047268E-8</v>
      </c>
      <c r="AR63" s="69">
        <f t="shared" si="24"/>
        <v>5</v>
      </c>
      <c r="AS63" s="70">
        <f t="shared" si="41"/>
        <v>60</v>
      </c>
      <c r="AT63" s="71">
        <f t="shared" si="42"/>
        <v>0.6631911854232363</v>
      </c>
      <c r="AU63" s="72">
        <f t="shared" si="25"/>
        <v>6.8214933659622723E-3</v>
      </c>
      <c r="AV63" s="73">
        <f t="shared" si="26"/>
        <v>1.0068214933659623</v>
      </c>
      <c r="AW63" s="74">
        <f>PRODUCT(AV$4:AV63)</f>
        <v>1.5036566901781299</v>
      </c>
      <c r="AY63" s="75">
        <f t="shared" si="43"/>
        <v>60</v>
      </c>
      <c r="AZ63" s="76">
        <f t="shared" ca="1" si="59"/>
        <v>1.0086664107387064</v>
      </c>
      <c r="BA63" s="76">
        <f t="shared" ca="1" si="59"/>
        <v>1.0086664107387064</v>
      </c>
      <c r="BB63" s="76">
        <f t="shared" ca="1" si="59"/>
        <v>1.0086664107387064</v>
      </c>
      <c r="BC63" s="76">
        <f t="shared" ca="1" si="59"/>
        <v>1.0086664107387064</v>
      </c>
      <c r="BD63" s="76">
        <f t="shared" ca="1" si="59"/>
        <v>1.0086664107387064</v>
      </c>
      <c r="BE63" s="76">
        <f t="shared" ca="1" si="59"/>
        <v>1.0086664107387064</v>
      </c>
      <c r="BF63" s="76">
        <f t="shared" ca="1" si="59"/>
        <v>1.0086664107387064</v>
      </c>
      <c r="BG63" s="76">
        <f t="shared" ca="1" si="59"/>
        <v>1.0086664107387064</v>
      </c>
      <c r="BH63" s="76">
        <f t="shared" ca="1" si="59"/>
        <v>1.0086664107387064</v>
      </c>
      <c r="BI63" s="76">
        <f t="shared" ca="1" si="59"/>
        <v>1.0086664107387064</v>
      </c>
      <c r="BJ63" s="76">
        <f t="shared" ca="1" si="59"/>
        <v>1.0086664107387064</v>
      </c>
      <c r="BK63" s="76">
        <f t="shared" ca="1" si="59"/>
        <v>1.0086664107387064</v>
      </c>
      <c r="BL63" s="76">
        <f t="shared" ca="1" si="53"/>
        <v>0.10909999999999909</v>
      </c>
      <c r="BM63" s="77">
        <f t="shared" ca="1" si="57"/>
        <v>359.9997308604905</v>
      </c>
      <c r="BO63" s="70">
        <f t="shared" si="44"/>
        <v>60</v>
      </c>
      <c r="BP63" s="178">
        <f t="shared" si="47"/>
        <v>8.5000000000000006E-2</v>
      </c>
      <c r="BQ63" s="179">
        <f t="shared" si="29"/>
        <v>6.8214933659622723E-3</v>
      </c>
      <c r="BR63" s="179">
        <f t="shared" si="46"/>
        <v>0.66504542328843386</v>
      </c>
    </row>
    <row r="64" spans="5:70">
      <c r="E64">
        <f t="shared" si="31"/>
        <v>61</v>
      </c>
      <c r="F64" s="64">
        <f t="shared" si="32"/>
        <v>67.999999999999801</v>
      </c>
      <c r="G64" s="55">
        <f t="shared" si="0"/>
        <v>0</v>
      </c>
      <c r="H64" s="78">
        <f t="shared" si="45"/>
        <v>1</v>
      </c>
      <c r="I64" s="79">
        <f t="shared" si="10"/>
        <v>1533724.0412756323</v>
      </c>
      <c r="J64" s="79">
        <f t="shared" si="11"/>
        <v>10462.288372778572</v>
      </c>
      <c r="K64" s="80">
        <f t="shared" si="1"/>
        <v>-20</v>
      </c>
      <c r="L64" s="80">
        <f t="shared" si="12"/>
        <v>-1278.1033677296937</v>
      </c>
      <c r="M64" s="80">
        <f t="shared" si="50"/>
        <v>-11502.930309567242</v>
      </c>
      <c r="N64" s="80">
        <f t="shared" si="14"/>
        <v>0</v>
      </c>
      <c r="O64" s="81">
        <f t="shared" si="2"/>
        <v>-17172.174999999999</v>
      </c>
      <c r="P64" s="79">
        <f t="shared" si="3"/>
        <v>1514213.1209711141</v>
      </c>
      <c r="Q64" s="35"/>
      <c r="R64">
        <f t="shared" ca="1" si="15"/>
        <v>122</v>
      </c>
      <c r="S64" s="78">
        <f t="shared" ca="1" si="33"/>
        <v>72.999999999999716</v>
      </c>
      <c r="T64" s="55">
        <f t="shared" ca="1" si="16"/>
        <v>4.6837945252553581E-3</v>
      </c>
      <c r="U64" s="78">
        <f t="shared" ca="1" si="17"/>
        <v>0.79389023052227048</v>
      </c>
      <c r="V64" s="79">
        <f t="shared" ca="1" si="34"/>
        <v>1088314.7440925359</v>
      </c>
      <c r="W64" s="79">
        <f t="shared" ca="1" si="4"/>
        <v>7423.9318069061619</v>
      </c>
      <c r="X64" s="80">
        <f t="shared" ca="1" si="35"/>
        <v>-15.877804610445409</v>
      </c>
      <c r="Y64" s="80">
        <f t="shared" ca="1" si="36"/>
        <v>-453.46447670522332</v>
      </c>
      <c r="Z64" s="80">
        <f t="shared" ca="1" si="19"/>
        <v>0</v>
      </c>
      <c r="AA64" s="80">
        <f t="shared" ca="1" si="37"/>
        <v>0</v>
      </c>
      <c r="AB64" s="81">
        <f t="shared" ca="1" si="20"/>
        <v>-8062.4856313759838</v>
      </c>
      <c r="AC64" s="79">
        <f t="shared" ca="1" si="5"/>
        <v>1087206.8479867503</v>
      </c>
      <c r="AD64" s="35"/>
      <c r="AE64" s="55">
        <f t="shared" ca="1" si="38"/>
        <v>4.6837945252553581E-3</v>
      </c>
      <c r="AF64" s="78">
        <f t="shared" ca="1" si="39"/>
        <v>0.79389023052227048</v>
      </c>
      <c r="AG64" s="35"/>
      <c r="AH64" s="35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54"/>
        <v>128</v>
      </c>
      <c r="AN64" s="66">
        <f t="shared" si="55"/>
        <v>0</v>
      </c>
      <c r="AO64" s="67">
        <f t="shared" si="40"/>
        <v>2.7994204373829275E-5</v>
      </c>
      <c r="AP64" s="68">
        <f t="shared" ca="1" si="56"/>
        <v>7.7761736951625039E-8</v>
      </c>
      <c r="AR64" s="69">
        <f t="shared" si="24"/>
        <v>6</v>
      </c>
      <c r="AS64" s="70">
        <f t="shared" si="41"/>
        <v>61</v>
      </c>
      <c r="AT64" s="71">
        <f t="shared" si="42"/>
        <v>0.65866723115150705</v>
      </c>
      <c r="AU64" s="72">
        <f t="shared" si="25"/>
        <v>6.8214933659622723E-3</v>
      </c>
      <c r="AV64" s="73">
        <f t="shared" si="26"/>
        <v>1.0068214933659623</v>
      </c>
      <c r="AW64" s="74">
        <f>PRODUCT(AV$4:AV64)</f>
        <v>1.5139138743148648</v>
      </c>
      <c r="AY64" s="75">
        <f t="shared" si="43"/>
        <v>61</v>
      </c>
      <c r="AZ64" s="76">
        <f t="shared" ca="1" si="59"/>
        <v>1.0086664107387064</v>
      </c>
      <c r="BA64" s="76">
        <f t="shared" ca="1" si="59"/>
        <v>1.0086664107387064</v>
      </c>
      <c r="BB64" s="76">
        <f t="shared" ca="1" si="59"/>
        <v>1.0086664107387064</v>
      </c>
      <c r="BC64" s="76">
        <f t="shared" ca="1" si="59"/>
        <v>1.0086664107387064</v>
      </c>
      <c r="BD64" s="76">
        <f t="shared" ca="1" si="59"/>
        <v>1.0086664107387064</v>
      </c>
      <c r="BE64" s="76">
        <f t="shared" ca="1" si="59"/>
        <v>1.0086664107387064</v>
      </c>
      <c r="BF64" s="76">
        <f t="shared" ca="1" si="59"/>
        <v>1.0086664107387064</v>
      </c>
      <c r="BG64" s="76">
        <f t="shared" ca="1" si="59"/>
        <v>1.0086664107387064</v>
      </c>
      <c r="BH64" s="76">
        <f t="shared" ca="1" si="59"/>
        <v>1.0086664107387064</v>
      </c>
      <c r="BI64" s="76">
        <f t="shared" ca="1" si="59"/>
        <v>1.0086664107387064</v>
      </c>
      <c r="BJ64" s="76">
        <f t="shared" ca="1" si="59"/>
        <v>1.0086664107387064</v>
      </c>
      <c r="BK64" s="76">
        <f t="shared" ca="1" si="59"/>
        <v>1.0086664107387064</v>
      </c>
      <c r="BL64" s="76">
        <f t="shared" ca="1" si="53"/>
        <v>0.10909999999999909</v>
      </c>
      <c r="BM64" s="77">
        <f t="shared" ca="1" si="57"/>
        <v>399.27570149736971</v>
      </c>
      <c r="BO64" s="70">
        <f t="shared" si="44"/>
        <v>61</v>
      </c>
      <c r="BP64" s="178">
        <f t="shared" si="47"/>
        <v>8.5000000000000006E-2</v>
      </c>
      <c r="BQ64" s="179">
        <f t="shared" si="29"/>
        <v>6.8214933659622723E-3</v>
      </c>
      <c r="BR64" s="179">
        <f t="shared" si="46"/>
        <v>0.66053955708184442</v>
      </c>
    </row>
    <row r="65" spans="5:70">
      <c r="E65">
        <f t="shared" si="31"/>
        <v>62</v>
      </c>
      <c r="F65" s="64">
        <f t="shared" si="32"/>
        <v>68.08333333333313</v>
      </c>
      <c r="G65" s="55">
        <f t="shared" si="0"/>
        <v>0</v>
      </c>
      <c r="H65" s="78">
        <f t="shared" si="45"/>
        <v>1</v>
      </c>
      <c r="I65" s="79">
        <f t="shared" si="10"/>
        <v>1514213.1209711141</v>
      </c>
      <c r="J65" s="79">
        <f t="shared" si="11"/>
        <v>10329.194759357482</v>
      </c>
      <c r="K65" s="80">
        <f t="shared" si="1"/>
        <v>-20</v>
      </c>
      <c r="L65" s="80">
        <f t="shared" si="12"/>
        <v>-1261.8442674759285</v>
      </c>
      <c r="M65" s="80">
        <f t="shared" si="50"/>
        <v>0</v>
      </c>
      <c r="N65" s="80">
        <f t="shared" si="14"/>
        <v>0</v>
      </c>
      <c r="O65" s="81">
        <f t="shared" si="2"/>
        <v>-10155.66802739464</v>
      </c>
      <c r="P65" s="79">
        <f t="shared" si="3"/>
        <v>1513104.8034356011</v>
      </c>
      <c r="Q65" s="35"/>
      <c r="R65">
        <f t="shared" ca="1" si="15"/>
        <v>123</v>
      </c>
      <c r="S65" s="78">
        <f t="shared" ca="1" si="33"/>
        <v>73.083333333333044</v>
      </c>
      <c r="T65" s="55">
        <f t="shared" ca="1" si="16"/>
        <v>4.6837945252553581E-3</v>
      </c>
      <c r="U65" s="78">
        <f t="shared" ca="1" si="17"/>
        <v>0.79017181180689655</v>
      </c>
      <c r="V65" s="79">
        <f t="shared" ca="1" si="34"/>
        <v>1082114.5945043298</v>
      </c>
      <c r="W65" s="79">
        <f t="shared" ca="1" si="4"/>
        <v>7381.6375276222407</v>
      </c>
      <c r="X65" s="80">
        <f t="shared" ca="1" si="35"/>
        <v>-15.80343623613793</v>
      </c>
      <c r="Y65" s="80">
        <f t="shared" ca="1" si="36"/>
        <v>-450.88108104347077</v>
      </c>
      <c r="Z65" s="80">
        <f t="shared" ca="1" si="19"/>
        <v>0</v>
      </c>
      <c r="AA65" s="80">
        <f t="shared" ca="1" si="37"/>
        <v>0</v>
      </c>
      <c r="AB65" s="81">
        <f t="shared" ca="1" si="20"/>
        <v>-8024.7226053157938</v>
      </c>
      <c r="AC65" s="79">
        <f t="shared" ca="1" si="5"/>
        <v>1081004.8249093567</v>
      </c>
      <c r="AD65" s="35"/>
      <c r="AE65" s="55">
        <f t="shared" ca="1" si="38"/>
        <v>4.6837945252553581E-3</v>
      </c>
      <c r="AF65" s="78">
        <f t="shared" ca="1" si="39"/>
        <v>0.79017181180689655</v>
      </c>
      <c r="AG65" s="35"/>
      <c r="AH65" s="35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54"/>
        <v>129</v>
      </c>
      <c r="AN65" s="66">
        <f t="shared" si="55"/>
        <v>0</v>
      </c>
      <c r="AO65" s="67">
        <f t="shared" si="40"/>
        <v>2.7994204373829275E-5</v>
      </c>
      <c r="AP65" s="68">
        <f t="shared" ca="1" si="56"/>
        <v>7.0112466821409349E-8</v>
      </c>
      <c r="AR65" s="69">
        <f t="shared" si="24"/>
        <v>6</v>
      </c>
      <c r="AS65" s="70">
        <f t="shared" si="41"/>
        <v>62</v>
      </c>
      <c r="AT65" s="71">
        <f t="shared" si="42"/>
        <v>0.65417413700383031</v>
      </c>
      <c r="AU65" s="72">
        <f t="shared" si="25"/>
        <v>6.8214933659622723E-3</v>
      </c>
      <c r="AV65" s="73">
        <f t="shared" si="26"/>
        <v>1.0068214933659623</v>
      </c>
      <c r="AW65" s="74">
        <f>PRODUCT(AV$4:AV65)</f>
        <v>1.5242410277651419</v>
      </c>
      <c r="AY65" s="75">
        <f t="shared" si="43"/>
        <v>62</v>
      </c>
      <c r="AZ65" s="76">
        <f t="shared" ref="AZ65:BK74" ca="1" si="60">OFFSET($AV$3,($AY65*12-12)+AZ$3,0)</f>
        <v>1.0086664107387064</v>
      </c>
      <c r="BA65" s="76">
        <f t="shared" ca="1" si="60"/>
        <v>1.0086664107387064</v>
      </c>
      <c r="BB65" s="76">
        <f t="shared" ca="1" si="60"/>
        <v>1.0086664107387064</v>
      </c>
      <c r="BC65" s="76">
        <f t="shared" ca="1" si="60"/>
        <v>1.0086664107387064</v>
      </c>
      <c r="BD65" s="76">
        <f t="shared" ca="1" si="60"/>
        <v>1.0086664107387064</v>
      </c>
      <c r="BE65" s="76">
        <f t="shared" ca="1" si="60"/>
        <v>1.0086664107387064</v>
      </c>
      <c r="BF65" s="76">
        <f t="shared" ca="1" si="60"/>
        <v>1.0086664107387064</v>
      </c>
      <c r="BG65" s="76">
        <f t="shared" ca="1" si="60"/>
        <v>1.0086664107387064</v>
      </c>
      <c r="BH65" s="76">
        <f t="shared" ca="1" si="60"/>
        <v>1.0086664107387064</v>
      </c>
      <c r="BI65" s="76">
        <f t="shared" ca="1" si="60"/>
        <v>1.0086664107387064</v>
      </c>
      <c r="BJ65" s="76">
        <f t="shared" ca="1" si="60"/>
        <v>1.0086664107387064</v>
      </c>
      <c r="BK65" s="76">
        <f t="shared" ca="1" si="60"/>
        <v>1.0086664107387064</v>
      </c>
      <c r="BL65" s="76">
        <f t="shared" ca="1" si="53"/>
        <v>0.10909999999999909</v>
      </c>
      <c r="BM65" s="77">
        <f t="shared" ca="1" si="57"/>
        <v>442.83668053073239</v>
      </c>
      <c r="BO65" s="70">
        <f t="shared" si="44"/>
        <v>62</v>
      </c>
      <c r="BP65" s="178">
        <f t="shared" si="47"/>
        <v>8.5000000000000006E-2</v>
      </c>
      <c r="BQ65" s="179">
        <f t="shared" si="29"/>
        <v>6.8214933659622723E-3</v>
      </c>
      <c r="BR65" s="179">
        <f t="shared" si="46"/>
        <v>0.65606421936182258</v>
      </c>
    </row>
    <row r="66" spans="5:70">
      <c r="E66">
        <f t="shared" si="31"/>
        <v>63</v>
      </c>
      <c r="F66" s="64">
        <f t="shared" si="32"/>
        <v>68.166666666666458</v>
      </c>
      <c r="G66" s="55">
        <f t="shared" si="0"/>
        <v>0</v>
      </c>
      <c r="H66" s="78">
        <f t="shared" si="45"/>
        <v>1</v>
      </c>
      <c r="I66" s="79">
        <f t="shared" si="10"/>
        <v>1513104.8034356011</v>
      </c>
      <c r="J66" s="79">
        <f t="shared" si="11"/>
        <v>10321.6343786416</v>
      </c>
      <c r="K66" s="80">
        <f t="shared" si="1"/>
        <v>-20</v>
      </c>
      <c r="L66" s="80">
        <f t="shared" si="12"/>
        <v>-1260.9206695296675</v>
      </c>
      <c r="M66" s="80">
        <f t="shared" si="50"/>
        <v>0</v>
      </c>
      <c r="N66" s="80">
        <f t="shared" si="14"/>
        <v>0</v>
      </c>
      <c r="O66" s="81">
        <f t="shared" si="2"/>
        <v>-10155.66802739464</v>
      </c>
      <c r="P66" s="79">
        <f t="shared" si="3"/>
        <v>1511989.8491173184</v>
      </c>
      <c r="Q66" s="35"/>
      <c r="R66">
        <f t="shared" ca="1" si="15"/>
        <v>124</v>
      </c>
      <c r="S66" s="78">
        <f t="shared" ca="1" si="33"/>
        <v>73.166666666666373</v>
      </c>
      <c r="T66" s="55">
        <f t="shared" ca="1" si="16"/>
        <v>4.6837945252553581E-3</v>
      </c>
      <c r="U66" s="78">
        <f t="shared" ca="1" si="17"/>
        <v>0.78647080940074432</v>
      </c>
      <c r="V66" s="79">
        <f t="shared" ca="1" si="34"/>
        <v>1075941.6204286716</v>
      </c>
      <c r="W66" s="79">
        <f t="shared" ca="1" si="4"/>
        <v>7339.5286259168806</v>
      </c>
      <c r="X66" s="80">
        <f t="shared" ca="1" si="35"/>
        <v>-15.729416188014886</v>
      </c>
      <c r="Y66" s="80">
        <f t="shared" ca="1" si="36"/>
        <v>-448.3090085119465</v>
      </c>
      <c r="Z66" s="80">
        <f t="shared" ca="1" si="19"/>
        <v>0</v>
      </c>
      <c r="AA66" s="80">
        <f t="shared" ca="1" si="37"/>
        <v>0</v>
      </c>
      <c r="AB66" s="81">
        <f t="shared" ca="1" si="20"/>
        <v>-7987.136453510323</v>
      </c>
      <c r="AC66" s="79">
        <f t="shared" ca="1" si="5"/>
        <v>1074829.9741763782</v>
      </c>
      <c r="AD66" s="35"/>
      <c r="AE66" s="55">
        <f t="shared" ca="1" si="38"/>
        <v>4.6837945252553581E-3</v>
      </c>
      <c r="AF66" s="78">
        <f t="shared" ca="1" si="39"/>
        <v>0.78647080940074432</v>
      </c>
      <c r="AG66" s="35"/>
      <c r="AH66" s="35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54"/>
        <v>130</v>
      </c>
      <c r="AN66" s="66">
        <f t="shared" si="55"/>
        <v>0</v>
      </c>
      <c r="AO66" s="67">
        <f t="shared" si="40"/>
        <v>2.7994204373829275E-5</v>
      </c>
      <c r="AP66" s="68">
        <f t="shared" ca="1" si="56"/>
        <v>6.3215640448480208E-8</v>
      </c>
      <c r="AR66" s="69">
        <f t="shared" si="24"/>
        <v>6</v>
      </c>
      <c r="AS66" s="70">
        <f t="shared" si="41"/>
        <v>63</v>
      </c>
      <c r="AT66" s="71">
        <f t="shared" si="42"/>
        <v>0.64971169246807459</v>
      </c>
      <c r="AU66" s="72">
        <f t="shared" si="25"/>
        <v>6.8214933659622723E-3</v>
      </c>
      <c r="AV66" s="73">
        <f t="shared" si="26"/>
        <v>1.0068214933659623</v>
      </c>
      <c r="AW66" s="74">
        <f>PRODUCT(AV$4:AV66)</f>
        <v>1.5346386278241693</v>
      </c>
      <c r="AY66" s="75">
        <f t="shared" si="43"/>
        <v>63</v>
      </c>
      <c r="AZ66" s="76">
        <f t="shared" ca="1" si="60"/>
        <v>1.0086664107387064</v>
      </c>
      <c r="BA66" s="76">
        <f t="shared" ca="1" si="60"/>
        <v>1.0086664107387064</v>
      </c>
      <c r="BB66" s="76">
        <f t="shared" ca="1" si="60"/>
        <v>1.0086664107387064</v>
      </c>
      <c r="BC66" s="76">
        <f t="shared" ca="1" si="60"/>
        <v>1.0086664107387064</v>
      </c>
      <c r="BD66" s="76">
        <f t="shared" ca="1" si="60"/>
        <v>1.0086664107387064</v>
      </c>
      <c r="BE66" s="76">
        <f t="shared" ca="1" si="60"/>
        <v>1.0086664107387064</v>
      </c>
      <c r="BF66" s="76">
        <f t="shared" ca="1" si="60"/>
        <v>1.0086664107387064</v>
      </c>
      <c r="BG66" s="76">
        <f t="shared" ca="1" si="60"/>
        <v>1.0086664107387064</v>
      </c>
      <c r="BH66" s="76">
        <f t="shared" ca="1" si="60"/>
        <v>1.0086664107387064</v>
      </c>
      <c r="BI66" s="76">
        <f t="shared" ca="1" si="60"/>
        <v>1.0086664107387064</v>
      </c>
      <c r="BJ66" s="76">
        <f t="shared" ca="1" si="60"/>
        <v>1.0086664107387064</v>
      </c>
      <c r="BK66" s="76">
        <f t="shared" ca="1" si="60"/>
        <v>1.0086664107387064</v>
      </c>
      <c r="BL66" s="76">
        <f t="shared" ca="1" si="53"/>
        <v>0.10909999999999909</v>
      </c>
      <c r="BM66" s="77">
        <f t="shared" ca="1" si="57"/>
        <v>491.15016237663491</v>
      </c>
      <c r="BO66" s="70">
        <f t="shared" si="44"/>
        <v>63</v>
      </c>
      <c r="BP66" s="178">
        <f t="shared" si="47"/>
        <v>8.5000000000000006E-2</v>
      </c>
      <c r="BQ66" s="179">
        <f t="shared" si="29"/>
        <v>6.8214933659622723E-3</v>
      </c>
      <c r="BR66" s="179">
        <f t="shared" si="46"/>
        <v>0.65161920328945</v>
      </c>
    </row>
    <row r="67" spans="5:70">
      <c r="E67">
        <f t="shared" si="31"/>
        <v>64</v>
      </c>
      <c r="F67" s="64">
        <f t="shared" si="32"/>
        <v>68.249999999999787</v>
      </c>
      <c r="G67" s="55">
        <f t="shared" si="0"/>
        <v>0</v>
      </c>
      <c r="H67" s="78">
        <f t="shared" si="45"/>
        <v>1</v>
      </c>
      <c r="I67" s="79">
        <f t="shared" si="10"/>
        <v>1511989.8491173184</v>
      </c>
      <c r="J67" s="79">
        <f t="shared" si="11"/>
        <v>10314.028725156084</v>
      </c>
      <c r="K67" s="80">
        <f t="shared" si="1"/>
        <v>-20</v>
      </c>
      <c r="L67" s="80">
        <f t="shared" si="12"/>
        <v>-1259.9915409310988</v>
      </c>
      <c r="M67" s="80">
        <f t="shared" si="50"/>
        <v>0</v>
      </c>
      <c r="N67" s="80">
        <f t="shared" si="14"/>
        <v>0</v>
      </c>
      <c r="O67" s="81">
        <f t="shared" si="2"/>
        <v>-10155.66802739464</v>
      </c>
      <c r="P67" s="79">
        <f t="shared" si="3"/>
        <v>1510868.2182741486</v>
      </c>
      <c r="Q67" s="35"/>
      <c r="R67">
        <f t="shared" ca="1" si="15"/>
        <v>125</v>
      </c>
      <c r="S67" s="78">
        <f t="shared" ca="1" si="33"/>
        <v>73.249999999999702</v>
      </c>
      <c r="T67" s="55">
        <f t="shared" ca="1" si="16"/>
        <v>4.6837945252553581E-3</v>
      </c>
      <c r="U67" s="78">
        <f t="shared" ca="1" si="17"/>
        <v>0.7827871417294</v>
      </c>
      <c r="V67" s="79">
        <f t="shared" ca="1" si="34"/>
        <v>1069795.6914277505</v>
      </c>
      <c r="W67" s="79">
        <f t="shared" ca="1" si="4"/>
        <v>7297.6042120094226</v>
      </c>
      <c r="X67" s="80">
        <f t="shared" ca="1" si="35"/>
        <v>-15.655742834588001</v>
      </c>
      <c r="Y67" s="80">
        <f t="shared" ca="1" si="36"/>
        <v>-445.74820476156276</v>
      </c>
      <c r="Z67" s="80">
        <f t="shared" ca="1" si="19"/>
        <v>0</v>
      </c>
      <c r="AA67" s="80">
        <f t="shared" ca="1" si="37"/>
        <v>0</v>
      </c>
      <c r="AB67" s="81">
        <f t="shared" ca="1" si="20"/>
        <v>-7949.7263475169048</v>
      </c>
      <c r="AC67" s="79">
        <f t="shared" ca="1" si="5"/>
        <v>1068682.1653446467</v>
      </c>
      <c r="AD67" s="35"/>
      <c r="AE67" s="55">
        <f t="shared" ca="1" si="38"/>
        <v>4.6837945252553581E-3</v>
      </c>
      <c r="AF67" s="78">
        <f t="shared" ca="1" si="39"/>
        <v>0.7827871417294</v>
      </c>
      <c r="AG67" s="35"/>
      <c r="AH67" s="35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54"/>
        <v>131</v>
      </c>
      <c r="AN67" s="66">
        <f t="shared" si="55"/>
        <v>0</v>
      </c>
      <c r="AO67" s="67">
        <f t="shared" si="40"/>
        <v>2.7994204373829275E-5</v>
      </c>
      <c r="AP67" s="68">
        <f t="shared" ca="1" si="56"/>
        <v>5.6997241410585396E-8</v>
      </c>
      <c r="AR67" s="69">
        <f t="shared" si="24"/>
        <v>6</v>
      </c>
      <c r="AS67" s="70">
        <f t="shared" si="41"/>
        <v>64</v>
      </c>
      <c r="AT67" s="71">
        <f t="shared" si="42"/>
        <v>0.64527968846811545</v>
      </c>
      <c r="AU67" s="72">
        <f t="shared" si="25"/>
        <v>6.8214933659622723E-3</v>
      </c>
      <c r="AV67" s="73">
        <f t="shared" si="26"/>
        <v>1.0068214933659623</v>
      </c>
      <c r="AW67" s="74">
        <f>PRODUCT(AV$4:AV67)</f>
        <v>1.5451071550430213</v>
      </c>
      <c r="AY67" s="75">
        <f t="shared" si="43"/>
        <v>64</v>
      </c>
      <c r="AZ67" s="76">
        <f t="shared" ca="1" si="60"/>
        <v>1.0086664107387064</v>
      </c>
      <c r="BA67" s="76">
        <f t="shared" ca="1" si="60"/>
        <v>1.0086664107387064</v>
      </c>
      <c r="BB67" s="76">
        <f t="shared" ca="1" si="60"/>
        <v>1.0086664107387064</v>
      </c>
      <c r="BC67" s="76">
        <f t="shared" ca="1" si="60"/>
        <v>1.0086664107387064</v>
      </c>
      <c r="BD67" s="76">
        <f t="shared" ca="1" si="60"/>
        <v>1.0086664107387064</v>
      </c>
      <c r="BE67" s="76">
        <f t="shared" ca="1" si="60"/>
        <v>1.0086664107387064</v>
      </c>
      <c r="BF67" s="76">
        <f t="shared" ca="1" si="60"/>
        <v>1.0086664107387064</v>
      </c>
      <c r="BG67" s="76">
        <f t="shared" ca="1" si="60"/>
        <v>1.0086664107387064</v>
      </c>
      <c r="BH67" s="76">
        <f t="shared" ca="1" si="60"/>
        <v>1.0086664107387064</v>
      </c>
      <c r="BI67" s="76">
        <f t="shared" ca="1" si="60"/>
        <v>1.0086664107387064</v>
      </c>
      <c r="BJ67" s="76">
        <f t="shared" ca="1" si="60"/>
        <v>1.0086664107387064</v>
      </c>
      <c r="BK67" s="76">
        <f t="shared" ca="1" si="60"/>
        <v>1.0086664107387064</v>
      </c>
      <c r="BL67" s="76">
        <f t="shared" ca="1" si="53"/>
        <v>0.10909999999999909</v>
      </c>
      <c r="BM67" s="77">
        <f t="shared" ca="1" si="57"/>
        <v>544.73464509192536</v>
      </c>
      <c r="BO67" s="70">
        <f t="shared" si="44"/>
        <v>64</v>
      </c>
      <c r="BP67" s="178">
        <f t="shared" si="47"/>
        <v>8.5000000000000006E-2</v>
      </c>
      <c r="BQ67" s="179">
        <f t="shared" si="29"/>
        <v>6.8214933659622723E-3</v>
      </c>
      <c r="BR67" s="179">
        <f t="shared" si="46"/>
        <v>0.64720430342719915</v>
      </c>
    </row>
    <row r="68" spans="5:70">
      <c r="E68">
        <f t="shared" si="31"/>
        <v>65</v>
      </c>
      <c r="F68" s="64">
        <f t="shared" si="32"/>
        <v>68.333333333333115</v>
      </c>
      <c r="G68" s="55">
        <f t="shared" ref="G68:G131" si="61">(1-(1-IF(F68&gt;$AJ$90,0,VLOOKUP(ROUND(F68,0),$AJ$4:$AK$90,2,FALSE)))^(1/12))*0</f>
        <v>0</v>
      </c>
      <c r="H68" s="78">
        <f t="shared" si="45"/>
        <v>1</v>
      </c>
      <c r="I68" s="79">
        <f t="shared" si="10"/>
        <v>1510868.2182741486</v>
      </c>
      <c r="J68" s="79">
        <f t="shared" ref="J68:J131" si="62">(I68)*$AU68</f>
        <v>10306.377527800343</v>
      </c>
      <c r="K68" s="80">
        <f t="shared" ref="K68:K131" si="63">IF(I68=0,0,-$C$19)*H68</f>
        <v>-20</v>
      </c>
      <c r="L68" s="80">
        <f t="shared" si="12"/>
        <v>-1259.0568485617907</v>
      </c>
      <c r="M68" s="80">
        <f t="shared" si="50"/>
        <v>0</v>
      </c>
      <c r="N68" s="80">
        <f t="shared" si="14"/>
        <v>0</v>
      </c>
      <c r="O68" s="81">
        <f t="shared" ref="O68:O131" si="64">-MIN(
IF(MOD(E68-1,IF($C$7="Annual",12,1))=0,1,0)
*IF(F68&lt;=$C$6,H68*$C$5*$C$4/IF($C$7="Monthly",12,1),$C$12),I68)</f>
        <v>-10155.66802739464</v>
      </c>
      <c r="P68" s="79">
        <f t="shared" ref="P68:P131" si="65">SUM(I68:O68)</f>
        <v>1509739.8709259925</v>
      </c>
      <c r="Q68" s="35"/>
      <c r="R68">
        <f t="shared" ca="1" si="15"/>
        <v>126</v>
      </c>
      <c r="S68" s="78">
        <f t="shared" ca="1" si="33"/>
        <v>73.33333333333303</v>
      </c>
      <c r="T68" s="55">
        <f t="shared" ca="1" si="16"/>
        <v>4.6837945252553581E-3</v>
      </c>
      <c r="U68" s="78">
        <f t="shared" ca="1" si="17"/>
        <v>0.77912072760052753</v>
      </c>
      <c r="V68" s="79">
        <f t="shared" ca="1" si="34"/>
        <v>1063676.6776693673</v>
      </c>
      <c r="W68" s="79">
        <f t="shared" ref="W68:W131" ca="1" si="66">(V68)*$AU68</f>
        <v>7255.8634002503795</v>
      </c>
      <c r="X68" s="80">
        <f t="shared" ca="1" si="35"/>
        <v>-15.582414552010551</v>
      </c>
      <c r="Y68" s="80">
        <f t="shared" ca="1" si="36"/>
        <v>-443.19861569556974</v>
      </c>
      <c r="Z68" s="80">
        <f t="shared" ca="1" si="19"/>
        <v>0</v>
      </c>
      <c r="AA68" s="80">
        <f t="shared" ca="1" si="37"/>
        <v>0</v>
      </c>
      <c r="AB68" s="81">
        <f t="shared" ref="AB68:AB131" ca="1" si="67">-MIN(IF(MOD(R68,IF($C$7="Annual",12,1))=0,1,0)*$C$39*U68/IF($C$7="Monthly",12,1),V68)</f>
        <v>-7912.4914627731268</v>
      </c>
      <c r="AC68" s="79">
        <f t="shared" ref="AC68:AC131" ca="1" si="68">SUM(V68:AB68)</f>
        <v>1062561.2685765969</v>
      </c>
      <c r="AD68" s="35"/>
      <c r="AE68" s="55">
        <f t="shared" ca="1" si="38"/>
        <v>4.6837945252553581E-3</v>
      </c>
      <c r="AF68" s="78">
        <f t="shared" ca="1" si="39"/>
        <v>0.77912072760052753</v>
      </c>
      <c r="AG68" s="35"/>
      <c r="AH68" s="35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54"/>
        <v>132</v>
      </c>
      <c r="AN68" s="66">
        <f t="shared" si="55"/>
        <v>0</v>
      </c>
      <c r="AO68" s="67">
        <f t="shared" si="40"/>
        <v>2.7994204373829275E-5</v>
      </c>
      <c r="AP68" s="68">
        <f t="shared" ca="1" si="56"/>
        <v>5.1390534136313618E-8</v>
      </c>
      <c r="AR68" s="69">
        <f t="shared" si="24"/>
        <v>6</v>
      </c>
      <c r="AS68" s="70">
        <f t="shared" si="41"/>
        <v>65</v>
      </c>
      <c r="AT68" s="71">
        <f t="shared" si="42"/>
        <v>0.64087791735403998</v>
      </c>
      <c r="AU68" s="72">
        <f t="shared" si="25"/>
        <v>6.8214933659622723E-3</v>
      </c>
      <c r="AV68" s="73">
        <f t="shared" si="26"/>
        <v>1.0068214933659623</v>
      </c>
      <c r="AW68" s="74">
        <f>PRODUCT(AV$4:AV68)</f>
        <v>1.5556470932508482</v>
      </c>
      <c r="AY68" s="75">
        <f t="shared" si="43"/>
        <v>65</v>
      </c>
      <c r="AZ68" s="76">
        <f t="shared" ca="1" si="60"/>
        <v>1.0086664107387064</v>
      </c>
      <c r="BA68" s="76">
        <f t="shared" ca="1" si="60"/>
        <v>1.0086664107387064</v>
      </c>
      <c r="BB68" s="76">
        <f t="shared" ca="1" si="60"/>
        <v>1.0086664107387064</v>
      </c>
      <c r="BC68" s="76">
        <f t="shared" ca="1" si="60"/>
        <v>1.0086664107387064</v>
      </c>
      <c r="BD68" s="76">
        <f t="shared" ca="1" si="60"/>
        <v>1.0086664107387064</v>
      </c>
      <c r="BE68" s="76">
        <f t="shared" ca="1" si="60"/>
        <v>1.0086664107387064</v>
      </c>
      <c r="BF68" s="76">
        <f t="shared" ca="1" si="60"/>
        <v>1.0086664107387064</v>
      </c>
      <c r="BG68" s="76">
        <f t="shared" ca="1" si="60"/>
        <v>1.0086664107387064</v>
      </c>
      <c r="BH68" s="76">
        <f t="shared" ca="1" si="60"/>
        <v>1.0086664107387064</v>
      </c>
      <c r="BI68" s="76">
        <f t="shared" ca="1" si="60"/>
        <v>1.0086664107387064</v>
      </c>
      <c r="BJ68" s="76">
        <f t="shared" ca="1" si="60"/>
        <v>1.0086664107387064</v>
      </c>
      <c r="BK68" s="76">
        <f t="shared" ca="1" si="60"/>
        <v>1.0086664107387064</v>
      </c>
      <c r="BL68" s="76">
        <f t="shared" ref="BL68:BL99" ca="1" si="69">PRODUCT(AZ68:BK68)-1</f>
        <v>0.10909999999999909</v>
      </c>
      <c r="BM68" s="77">
        <f t="shared" ca="1" si="57"/>
        <v>604.16519487145388</v>
      </c>
      <c r="BO68" s="70">
        <f t="shared" si="44"/>
        <v>65</v>
      </c>
      <c r="BP68" s="178">
        <f t="shared" si="47"/>
        <v>8.5000000000000006E-2</v>
      </c>
      <c r="BQ68" s="179">
        <f t="shared" si="29"/>
        <v>6.8214933659622723E-3</v>
      </c>
      <c r="BR68" s="179">
        <f t="shared" si="46"/>
        <v>0.6428193157294384</v>
      </c>
    </row>
    <row r="69" spans="5:70">
      <c r="E69">
        <f t="shared" si="31"/>
        <v>66</v>
      </c>
      <c r="F69" s="64">
        <f t="shared" si="32"/>
        <v>68.416666666666444</v>
      </c>
      <c r="G69" s="55">
        <f t="shared" si="61"/>
        <v>0</v>
      </c>
      <c r="H69" s="78">
        <f t="shared" si="45"/>
        <v>1</v>
      </c>
      <c r="I69" s="79">
        <f t="shared" ref="I69:I132" si="70">MAX(P68,0)*(1-G69)</f>
        <v>1509739.8709259925</v>
      </c>
      <c r="J69" s="79">
        <f t="shared" si="62"/>
        <v>10298.680513850395</v>
      </c>
      <c r="K69" s="80">
        <f t="shared" si="63"/>
        <v>-20</v>
      </c>
      <c r="L69" s="80">
        <f t="shared" ref="L69:L132" si="71">IF(OR(I68+O68=0,K68=0),0,-I69*($C$16/12))</f>
        <v>-1258.1165591049939</v>
      </c>
      <c r="M69" s="80">
        <f t="shared" si="50"/>
        <v>0</v>
      </c>
      <c r="N69" s="80">
        <f t="shared" ref="N69:N132" si="72">IF(OR(I68+O68=0,K68=0),0,-I69*($C$18*(1+$C$20))/12)</f>
        <v>0</v>
      </c>
      <c r="O69" s="81">
        <f t="shared" si="64"/>
        <v>-10155.66802739464</v>
      </c>
      <c r="P69" s="79">
        <f t="shared" si="65"/>
        <v>1508604.7668533432</v>
      </c>
      <c r="Q69" s="35"/>
      <c r="R69">
        <f t="shared" ref="R69:R132" ca="1" si="73">R68+1</f>
        <v>127</v>
      </c>
      <c r="S69" s="78">
        <f t="shared" ca="1" si="33"/>
        <v>73.416666666666359</v>
      </c>
      <c r="T69" s="55">
        <f t="shared" ref="T69:T132" ca="1" si="74">(1-(1-IF(S69&gt;$AJ$90,0,VLOOKUP(ROUND(S69,0),$AJ$4:$AK$90,2,FALSE)))^(1/12))
*IF(S70-S$4&lt;SUBSTITUTE($C$8, "years", "", 1)/1,0,1)</f>
        <v>4.6837945252553581E-3</v>
      </c>
      <c r="U69" s="78">
        <f t="shared" ref="U69:U132" ca="1" si="75">IF(S70-S$4&lt;SUBSTITUTE($C$8, "years", "", 1)/1,U68,AF68)*
(1-T69)</f>
        <v>0.77547148620207917</v>
      </c>
      <c r="V69" s="79">
        <f t="shared" ca="1" si="34"/>
        <v>1057584.4499240895</v>
      </c>
      <c r="W69" s="79">
        <f t="shared" ca="1" si="66"/>
        <v>7214.3053091020356</v>
      </c>
      <c r="X69" s="80">
        <f t="shared" ca="1" si="35"/>
        <v>-15.509429724041583</v>
      </c>
      <c r="Y69" s="80">
        <f t="shared" ca="1" si="36"/>
        <v>-440.66018746837062</v>
      </c>
      <c r="Z69" s="80">
        <f t="shared" ref="Z69:Z132" ca="1" si="76">-IF(MOD(R69-1,12)=0,1,0)*V69*($C$17)</f>
        <v>0</v>
      </c>
      <c r="AA69" s="80">
        <f t="shared" ca="1" si="37"/>
        <v>0</v>
      </c>
      <c r="AB69" s="81">
        <f t="shared" ca="1" si="67"/>
        <v>-7875.43097857866</v>
      </c>
      <c r="AC69" s="79">
        <f t="shared" ca="1" si="68"/>
        <v>1056467.1546374203</v>
      </c>
      <c r="AD69" s="35"/>
      <c r="AE69" s="55">
        <f t="shared" ca="1" si="38"/>
        <v>4.6837945252553581E-3</v>
      </c>
      <c r="AF69" s="78">
        <f t="shared" ca="1" si="39"/>
        <v>0.77547148620207917</v>
      </c>
      <c r="AG69" s="35"/>
      <c r="AH69" s="35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ref="AM69:AM90" si="77">$C$6+E69-1</f>
        <v>133</v>
      </c>
      <c r="AN69" s="66">
        <f t="shared" ref="AN69:AN90" si="78">IF(AM69&gt;$AJ$90,0,VLOOKUP($C$6+E69-1,$AJ$4:$AK$90,2,FALSE))</f>
        <v>0</v>
      </c>
      <c r="AO69" s="67">
        <f t="shared" si="40"/>
        <v>2.7994204373829275E-5</v>
      </c>
      <c r="AP69" s="68">
        <f t="shared" ref="AP69:AP90" ca="1" si="79">AO69/BM68</f>
        <v>4.6335347702022964E-8</v>
      </c>
      <c r="AR69" s="69">
        <f t="shared" ref="AR69:AR132" si="80">ROUNDDOWN((AS69-1)/12,0)+1</f>
        <v>6</v>
      </c>
      <c r="AS69" s="70">
        <f t="shared" si="41"/>
        <v>66</v>
      </c>
      <c r="AT69" s="71">
        <f t="shared" si="42"/>
        <v>0.63650617289241773</v>
      </c>
      <c r="AU69" s="72">
        <f t="shared" ref="AU69:AU132" si="81">IF($AU$2="Yes",BQ69,((1+$AH$21)^(1/12))-1)</f>
        <v>6.8214933659622723E-3</v>
      </c>
      <c r="AV69" s="73">
        <f t="shared" ref="AV69:AV132" si="82">(1+AU69)</f>
        <v>1.0068214933659623</v>
      </c>
      <c r="AW69" s="74">
        <f>PRODUCT(AV$4:AV69)</f>
        <v>1.5662589295772373</v>
      </c>
      <c r="AY69" s="75">
        <f t="shared" si="43"/>
        <v>66</v>
      </c>
      <c r="AZ69" s="76">
        <f t="shared" ca="1" si="60"/>
        <v>1.0086664107387064</v>
      </c>
      <c r="BA69" s="76">
        <f t="shared" ca="1" si="60"/>
        <v>1.0086664107387064</v>
      </c>
      <c r="BB69" s="76">
        <f t="shared" ca="1" si="60"/>
        <v>1.0086664107387064</v>
      </c>
      <c r="BC69" s="76">
        <f t="shared" ca="1" si="60"/>
        <v>1.0086664107387064</v>
      </c>
      <c r="BD69" s="76">
        <f t="shared" ca="1" si="60"/>
        <v>1.0086664107387064</v>
      </c>
      <c r="BE69" s="76">
        <f t="shared" ca="1" si="60"/>
        <v>1.0086664107387064</v>
      </c>
      <c r="BF69" s="76">
        <f t="shared" ca="1" si="60"/>
        <v>1.0086664107387064</v>
      </c>
      <c r="BG69" s="76">
        <f t="shared" ca="1" si="60"/>
        <v>1.0086664107387064</v>
      </c>
      <c r="BH69" s="76">
        <f t="shared" ca="1" si="60"/>
        <v>1.0086664107387064</v>
      </c>
      <c r="BI69" s="76">
        <f t="shared" ca="1" si="60"/>
        <v>1.0086664107387064</v>
      </c>
      <c r="BJ69" s="76">
        <f t="shared" ca="1" si="60"/>
        <v>1.0086664107387064</v>
      </c>
      <c r="BK69" s="76">
        <f t="shared" ca="1" si="60"/>
        <v>1.0086664107387064</v>
      </c>
      <c r="BL69" s="76">
        <f t="shared" ca="1" si="69"/>
        <v>0.10909999999999909</v>
      </c>
      <c r="BM69" s="77">
        <f t="shared" ref="BM69:BM100" ca="1" si="83">PRODUCT(AZ69:BK69)*BM68</f>
        <v>670.07961763192895</v>
      </c>
      <c r="BO69" s="70">
        <f t="shared" si="44"/>
        <v>66</v>
      </c>
      <c r="BP69" s="178">
        <f t="shared" si="47"/>
        <v>8.5000000000000006E-2</v>
      </c>
      <c r="BQ69" s="179">
        <f t="shared" ref="BQ69:BQ132" si="84">(1+BP69)^(1/12)-1</f>
        <v>6.8214933659622723E-3</v>
      </c>
      <c r="BR69" s="179">
        <f t="shared" si="46"/>
        <v>0.63846403753300152</v>
      </c>
    </row>
    <row r="70" spans="5:70">
      <c r="E70">
        <f t="shared" ref="E70:E90" si="85">E69+1</f>
        <v>67</v>
      </c>
      <c r="F70" s="64">
        <f t="shared" ref="F70:F133" si="86">(E70-E69)/12+F69</f>
        <v>68.499999999999773</v>
      </c>
      <c r="G70" s="55">
        <f t="shared" si="61"/>
        <v>0</v>
      </c>
      <c r="H70" s="78">
        <f t="shared" si="45"/>
        <v>1</v>
      </c>
      <c r="I70" s="79">
        <f t="shared" si="70"/>
        <v>1508604.7668533432</v>
      </c>
      <c r="J70" s="79">
        <f t="shared" si="62"/>
        <v>10290.937408949141</v>
      </c>
      <c r="K70" s="80">
        <f t="shared" si="63"/>
        <v>-20</v>
      </c>
      <c r="L70" s="80">
        <f t="shared" si="71"/>
        <v>-1257.1706390444529</v>
      </c>
      <c r="M70" s="80">
        <f t="shared" si="50"/>
        <v>0</v>
      </c>
      <c r="N70" s="80">
        <f t="shared" si="72"/>
        <v>0</v>
      </c>
      <c r="O70" s="81">
        <f t="shared" si="64"/>
        <v>-10155.66802739464</v>
      </c>
      <c r="P70" s="79">
        <f t="shared" si="65"/>
        <v>1507462.8655958534</v>
      </c>
      <c r="Q70" s="35"/>
      <c r="R70">
        <f t="shared" ca="1" si="73"/>
        <v>128</v>
      </c>
      <c r="S70" s="78">
        <f t="shared" ref="S70:S133" ca="1" si="87">(R70-R69)/12+S69</f>
        <v>73.499999999999687</v>
      </c>
      <c r="T70" s="55">
        <f t="shared" ca="1" si="74"/>
        <v>4.6837945252553581E-3</v>
      </c>
      <c r="U70" s="78">
        <f t="shared" ca="1" si="75"/>
        <v>0.77183933710051422</v>
      </c>
      <c r="V70" s="79">
        <f t="shared" ref="V70:V133" ca="1" si="88">MAX(AC69,0)*(1-AE70)</f>
        <v>1051518.8795624175</v>
      </c>
      <c r="W70" s="79">
        <f t="shared" ca="1" si="66"/>
        <v>7172.9290611191127</v>
      </c>
      <c r="X70" s="80">
        <f t="shared" ref="X70:X133" ca="1" si="89">IF(V70=0,0,-$C$19)*U70</f>
        <v>-15.436786742010284</v>
      </c>
      <c r="Y70" s="80">
        <f t="shared" ref="Y70:Y133" ca="1" si="90">IF(OR(V69+AB69=0,X69=0),0,-V70*($D$16/12))</f>
        <v>-438.13286648434064</v>
      </c>
      <c r="Z70" s="80">
        <f t="shared" ca="1" si="76"/>
        <v>0</v>
      </c>
      <c r="AA70" s="80">
        <f t="shared" ref="AA70:AA133" ca="1" si="91">IF(OR(V69+AB69=0,X69=0),0,-V70*($C$18*(1+$C$20))/12)</f>
        <v>0</v>
      </c>
      <c r="AB70" s="81">
        <f t="shared" ca="1" si="67"/>
        <v>-7838.5440780771669</v>
      </c>
      <c r="AC70" s="79">
        <f t="shared" ca="1" si="68"/>
        <v>1050399.6948922332</v>
      </c>
      <c r="AD70" s="35"/>
      <c r="AE70" s="55">
        <f t="shared" ref="AE70:AE133" ca="1" si="92">(1-(1-IF(S70&gt;$AJ$90,0,VLOOKUP(ROUND(S70,0),$AJ$4:$AK$90,2,FALSE)))^(1/12))</f>
        <v>4.6837945252553581E-3</v>
      </c>
      <c r="AF70" s="78">
        <f t="shared" ref="AF70:AF133" ca="1" si="93">AF69*(1-AE70)</f>
        <v>0.77183933710051422</v>
      </c>
      <c r="AG70" s="35"/>
      <c r="AH70" s="35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si="77"/>
        <v>134</v>
      </c>
      <c r="AN70" s="66">
        <f t="shared" si="78"/>
        <v>0</v>
      </c>
      <c r="AO70" s="67">
        <f t="shared" ref="AO70:AO90" si="94">(1-IFERROR(AN70,1))*AO69</f>
        <v>2.7994204373829275E-5</v>
      </c>
      <c r="AP70" s="68">
        <f t="shared" ca="1" si="79"/>
        <v>4.1777430080265982E-8</v>
      </c>
      <c r="AR70" s="69">
        <f t="shared" si="80"/>
        <v>6</v>
      </c>
      <c r="AS70" s="70">
        <f t="shared" ref="AS70:AS133" si="95">AS69+1</f>
        <v>67</v>
      </c>
      <c r="AT70" s="71">
        <f t="shared" ref="AT70:AT133" si="96">(1-AU70)*AT69</f>
        <v>0.63216425025663803</v>
      </c>
      <c r="AU70" s="72">
        <f t="shared" si="81"/>
        <v>6.8214933659622723E-3</v>
      </c>
      <c r="AV70" s="73">
        <f t="shared" si="82"/>
        <v>1.0068214933659623</v>
      </c>
      <c r="AW70" s="74">
        <f>PRODUCT(AV$4:AV70)</f>
        <v>1.5769431544747277</v>
      </c>
      <c r="AY70" s="75">
        <f t="shared" ref="AY70:AY133" si="97">AY69+1</f>
        <v>67</v>
      </c>
      <c r="AZ70" s="76">
        <f t="shared" ca="1" si="60"/>
        <v>1.0086664107387064</v>
      </c>
      <c r="BA70" s="76">
        <f t="shared" ca="1" si="60"/>
        <v>1.0086664107387064</v>
      </c>
      <c r="BB70" s="76">
        <f t="shared" ca="1" si="60"/>
        <v>1.0086664107387064</v>
      </c>
      <c r="BC70" s="76">
        <f t="shared" ca="1" si="60"/>
        <v>1.0086664107387064</v>
      </c>
      <c r="BD70" s="76">
        <f t="shared" ca="1" si="60"/>
        <v>1.0086664107387064</v>
      </c>
      <c r="BE70" s="76">
        <f t="shared" ca="1" si="60"/>
        <v>1.0086664107387064</v>
      </c>
      <c r="BF70" s="76">
        <f t="shared" ca="1" si="60"/>
        <v>1.0086664107387064</v>
      </c>
      <c r="BG70" s="76">
        <f t="shared" ca="1" si="60"/>
        <v>1.0086664107387064</v>
      </c>
      <c r="BH70" s="76">
        <f t="shared" ca="1" si="60"/>
        <v>1.0086664107387064</v>
      </c>
      <c r="BI70" s="76">
        <f t="shared" ca="1" si="60"/>
        <v>1.0086664107387064</v>
      </c>
      <c r="BJ70" s="76">
        <f t="shared" ca="1" si="60"/>
        <v>1.0086664107387064</v>
      </c>
      <c r="BK70" s="76">
        <f t="shared" ca="1" si="60"/>
        <v>1.0086664107387064</v>
      </c>
      <c r="BL70" s="76">
        <f t="shared" ca="1" si="69"/>
        <v>0.10909999999999909</v>
      </c>
      <c r="BM70" s="77">
        <f t="shared" ca="1" si="83"/>
        <v>743.18530391557181</v>
      </c>
      <c r="BO70" s="70">
        <f t="shared" ref="BO70:BO133" si="98">BO69+1</f>
        <v>67</v>
      </c>
      <c r="BP70" s="178">
        <f t="shared" si="47"/>
        <v>8.5000000000000006E-2</v>
      </c>
      <c r="BQ70" s="179">
        <f t="shared" si="84"/>
        <v>6.8214933659622723E-3</v>
      </c>
      <c r="BR70" s="179">
        <f t="shared" si="46"/>
        <v>0.63413826754782121</v>
      </c>
    </row>
    <row r="71" spans="5:70">
      <c r="E71">
        <f t="shared" si="85"/>
        <v>68</v>
      </c>
      <c r="F71" s="64">
        <f t="shared" si="86"/>
        <v>68.583333333333101</v>
      </c>
      <c r="G71" s="55">
        <f t="shared" si="61"/>
        <v>0</v>
      </c>
      <c r="H71" s="78">
        <f t="shared" ref="H71:H134" si="99">H70*(1-G71)</f>
        <v>1</v>
      </c>
      <c r="I71" s="79">
        <f t="shared" si="70"/>
        <v>1507462.8655958534</v>
      </c>
      <c r="J71" s="79">
        <f t="shared" si="62"/>
        <v>10283.14793709659</v>
      </c>
      <c r="K71" s="80">
        <f t="shared" si="63"/>
        <v>-20</v>
      </c>
      <c r="L71" s="80">
        <f t="shared" si="71"/>
        <v>-1256.2190546632112</v>
      </c>
      <c r="M71" s="80">
        <f t="shared" si="50"/>
        <v>0</v>
      </c>
      <c r="N71" s="80">
        <f t="shared" si="72"/>
        <v>0</v>
      </c>
      <c r="O71" s="81">
        <f t="shared" si="64"/>
        <v>-10155.66802739464</v>
      </c>
      <c r="P71" s="79">
        <f t="shared" si="65"/>
        <v>1506314.1264508921</v>
      </c>
      <c r="Q71" s="35"/>
      <c r="R71">
        <f t="shared" ca="1" si="73"/>
        <v>129</v>
      </c>
      <c r="S71" s="78">
        <f t="shared" ca="1" si="87"/>
        <v>73.583333333333016</v>
      </c>
      <c r="T71" s="55">
        <f t="shared" ca="1" si="74"/>
        <v>5.1085345568211427E-3</v>
      </c>
      <c r="U71" s="78">
        <f t="shared" ca="1" si="75"/>
        <v>0.76789636917462234</v>
      </c>
      <c r="V71" s="79">
        <f t="shared" ca="1" si="88"/>
        <v>1045033.6917524019</v>
      </c>
      <c r="W71" s="79">
        <f t="shared" ca="1" si="66"/>
        <v>7128.6903954960717</v>
      </c>
      <c r="X71" s="80">
        <f t="shared" ca="1" si="89"/>
        <v>-15.357927383492447</v>
      </c>
      <c r="Y71" s="80">
        <f t="shared" ca="1" si="90"/>
        <v>-435.43070489683413</v>
      </c>
      <c r="Z71" s="80">
        <f t="shared" ca="1" si="76"/>
        <v>0</v>
      </c>
      <c r="AA71" s="80">
        <f t="shared" ca="1" si="91"/>
        <v>0</v>
      </c>
      <c r="AB71" s="81">
        <f t="shared" ca="1" si="67"/>
        <v>-7798.500604779143</v>
      </c>
      <c r="AC71" s="79">
        <f t="shared" ca="1" si="68"/>
        <v>1043913.0929108387</v>
      </c>
      <c r="AD71" s="35"/>
      <c r="AE71" s="55">
        <f t="shared" ca="1" si="92"/>
        <v>5.1085345568211427E-3</v>
      </c>
      <c r="AF71" s="78">
        <f t="shared" ca="1" si="93"/>
        <v>0.76789636917462234</v>
      </c>
      <c r="AG71" s="35"/>
      <c r="AH71" s="35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77"/>
        <v>135</v>
      </c>
      <c r="AN71" s="66">
        <f t="shared" si="78"/>
        <v>0</v>
      </c>
      <c r="AO71" s="67">
        <f t="shared" si="94"/>
        <v>2.7994204373829275E-5</v>
      </c>
      <c r="AP71" s="68">
        <f t="shared" ca="1" si="79"/>
        <v>3.7667865909535671E-8</v>
      </c>
      <c r="AR71" s="69">
        <f t="shared" si="80"/>
        <v>6</v>
      </c>
      <c r="AS71" s="70">
        <f t="shared" si="95"/>
        <v>68</v>
      </c>
      <c r="AT71" s="71">
        <f t="shared" si="96"/>
        <v>0.62785194601731387</v>
      </c>
      <c r="AU71" s="72">
        <f t="shared" si="81"/>
        <v>6.8214933659622723E-3</v>
      </c>
      <c r="AV71" s="73">
        <f t="shared" si="82"/>
        <v>1.0068214933659623</v>
      </c>
      <c r="AW71" s="74">
        <f>PRODUCT(AV$4:AV71)</f>
        <v>1.5877002617414766</v>
      </c>
      <c r="AY71" s="75">
        <f t="shared" si="97"/>
        <v>68</v>
      </c>
      <c r="AZ71" s="76">
        <f t="shared" ca="1" si="60"/>
        <v>1.0086664107387064</v>
      </c>
      <c r="BA71" s="76">
        <f t="shared" ca="1" si="60"/>
        <v>1.0086664107387064</v>
      </c>
      <c r="BB71" s="76">
        <f t="shared" ca="1" si="60"/>
        <v>1.0086664107387064</v>
      </c>
      <c r="BC71" s="76">
        <f t="shared" ca="1" si="60"/>
        <v>1.0086664107387064</v>
      </c>
      <c r="BD71" s="76">
        <f t="shared" ca="1" si="60"/>
        <v>1.0086664107387064</v>
      </c>
      <c r="BE71" s="76">
        <f t="shared" ca="1" si="60"/>
        <v>1.0086664107387064</v>
      </c>
      <c r="BF71" s="76">
        <f t="shared" ca="1" si="60"/>
        <v>1.0086664107387064</v>
      </c>
      <c r="BG71" s="76">
        <f t="shared" ca="1" si="60"/>
        <v>1.0086664107387064</v>
      </c>
      <c r="BH71" s="76">
        <f t="shared" ca="1" si="60"/>
        <v>1.0086664107387064</v>
      </c>
      <c r="BI71" s="76">
        <f t="shared" ca="1" si="60"/>
        <v>1.0086664107387064</v>
      </c>
      <c r="BJ71" s="76">
        <f t="shared" ca="1" si="60"/>
        <v>1.0086664107387064</v>
      </c>
      <c r="BK71" s="76">
        <f t="shared" ca="1" si="60"/>
        <v>1.0086664107387064</v>
      </c>
      <c r="BL71" s="76">
        <f t="shared" ca="1" si="69"/>
        <v>0.10909999999999909</v>
      </c>
      <c r="BM71" s="77">
        <f t="shared" ca="1" si="83"/>
        <v>824.26682057276003</v>
      </c>
      <c r="BO71" s="70">
        <f t="shared" si="98"/>
        <v>68</v>
      </c>
      <c r="BP71" s="178">
        <f t="shared" si="47"/>
        <v>8.5000000000000006E-2</v>
      </c>
      <c r="BQ71" s="179">
        <f t="shared" si="84"/>
        <v>6.8214933659622723E-3</v>
      </c>
      <c r="BR71" s="179">
        <f t="shared" ref="BR71:BR134" si="100">BR70/(1+BQ71)</f>
        <v>0.62984180584762595</v>
      </c>
    </row>
    <row r="72" spans="5:70">
      <c r="E72">
        <f t="shared" si="85"/>
        <v>69</v>
      </c>
      <c r="F72" s="64">
        <f t="shared" si="86"/>
        <v>68.66666666666643</v>
      </c>
      <c r="G72" s="55">
        <f t="shared" si="61"/>
        <v>0</v>
      </c>
      <c r="H72" s="78">
        <f t="shared" si="99"/>
        <v>1</v>
      </c>
      <c r="I72" s="79">
        <f t="shared" si="70"/>
        <v>1506314.1264508921</v>
      </c>
      <c r="J72" s="79">
        <f t="shared" si="62"/>
        <v>10275.311820640016</v>
      </c>
      <c r="K72" s="80">
        <f t="shared" si="63"/>
        <v>-20</v>
      </c>
      <c r="L72" s="80">
        <f t="shared" si="71"/>
        <v>-1255.26177204241</v>
      </c>
      <c r="M72" s="80">
        <f t="shared" si="50"/>
        <v>0</v>
      </c>
      <c r="N72" s="80">
        <f t="shared" si="72"/>
        <v>0</v>
      </c>
      <c r="O72" s="81">
        <f t="shared" si="64"/>
        <v>-10155.66802739464</v>
      </c>
      <c r="P72" s="79">
        <f t="shared" si="65"/>
        <v>1505158.508472095</v>
      </c>
      <c r="Q72" s="35"/>
      <c r="R72">
        <f t="shared" ca="1" si="73"/>
        <v>130</v>
      </c>
      <c r="S72" s="78">
        <f t="shared" ca="1" si="87"/>
        <v>73.666666666666345</v>
      </c>
      <c r="T72" s="55">
        <f t="shared" ca="1" si="74"/>
        <v>5.1085345568211427E-3</v>
      </c>
      <c r="U72" s="78">
        <f t="shared" ca="1" si="75"/>
        <v>0.76397354403663631</v>
      </c>
      <c r="V72" s="79">
        <f t="shared" ca="1" si="88"/>
        <v>1038580.2268013856</v>
      </c>
      <c r="W72" s="79">
        <f t="shared" ca="1" si="66"/>
        <v>7084.6681271452444</v>
      </c>
      <c r="X72" s="80">
        <f t="shared" ca="1" si="89"/>
        <v>-15.279470880732726</v>
      </c>
      <c r="Y72" s="80">
        <f t="shared" ca="1" si="90"/>
        <v>-432.74176116724402</v>
      </c>
      <c r="Z72" s="80">
        <f t="shared" ca="1" si="76"/>
        <v>0</v>
      </c>
      <c r="AA72" s="80">
        <f t="shared" ca="1" si="91"/>
        <v>0</v>
      </c>
      <c r="AB72" s="81">
        <f t="shared" ca="1" si="67"/>
        <v>-7758.6616949482386</v>
      </c>
      <c r="AC72" s="79">
        <f t="shared" ca="1" si="68"/>
        <v>1037458.2120015346</v>
      </c>
      <c r="AD72" s="35"/>
      <c r="AE72" s="55">
        <f t="shared" ca="1" si="92"/>
        <v>5.1085345568211427E-3</v>
      </c>
      <c r="AF72" s="78">
        <f t="shared" ca="1" si="93"/>
        <v>0.76397354403663631</v>
      </c>
      <c r="AG72" s="35"/>
      <c r="AH72" s="35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77"/>
        <v>136</v>
      </c>
      <c r="AN72" s="66">
        <f t="shared" si="78"/>
        <v>0</v>
      </c>
      <c r="AO72" s="67">
        <f t="shared" si="94"/>
        <v>2.7994204373829275E-5</v>
      </c>
      <c r="AP72" s="68">
        <f t="shared" ca="1" si="79"/>
        <v>3.3962551536863859E-8</v>
      </c>
      <c r="AR72" s="69">
        <f t="shared" si="80"/>
        <v>6</v>
      </c>
      <c r="AS72" s="70">
        <f t="shared" si="95"/>
        <v>69</v>
      </c>
      <c r="AT72" s="71">
        <f t="shared" si="96"/>
        <v>0.62356905813275021</v>
      </c>
      <c r="AU72" s="72">
        <f t="shared" si="81"/>
        <v>6.8214933659622723E-3</v>
      </c>
      <c r="AV72" s="73">
        <f t="shared" si="82"/>
        <v>1.0068214933659623</v>
      </c>
      <c r="AW72" s="74">
        <f>PRODUCT(AV$4:AV72)</f>
        <v>1.5985307485440827</v>
      </c>
      <c r="AY72" s="75">
        <f t="shared" si="97"/>
        <v>69</v>
      </c>
      <c r="AZ72" s="76">
        <f t="shared" ca="1" si="60"/>
        <v>1.0086664107387064</v>
      </c>
      <c r="BA72" s="76">
        <f t="shared" ca="1" si="60"/>
        <v>1.0086664107387064</v>
      </c>
      <c r="BB72" s="76">
        <f t="shared" ca="1" si="60"/>
        <v>1.0086664107387064</v>
      </c>
      <c r="BC72" s="76">
        <f t="shared" ca="1" si="60"/>
        <v>1.0086664107387064</v>
      </c>
      <c r="BD72" s="76">
        <f t="shared" ca="1" si="60"/>
        <v>1.0086664107387064</v>
      </c>
      <c r="BE72" s="76">
        <f t="shared" ca="1" si="60"/>
        <v>1.0086664107387064</v>
      </c>
      <c r="BF72" s="76">
        <f t="shared" ca="1" si="60"/>
        <v>1.0086664107387064</v>
      </c>
      <c r="BG72" s="76">
        <f t="shared" ca="1" si="60"/>
        <v>1.0086664107387064</v>
      </c>
      <c r="BH72" s="76">
        <f t="shared" ca="1" si="60"/>
        <v>1.0086664107387064</v>
      </c>
      <c r="BI72" s="76">
        <f t="shared" ca="1" si="60"/>
        <v>1.0086664107387064</v>
      </c>
      <c r="BJ72" s="76">
        <f t="shared" ca="1" si="60"/>
        <v>1.0086664107387064</v>
      </c>
      <c r="BK72" s="76">
        <f t="shared" ca="1" si="60"/>
        <v>1.0086664107387064</v>
      </c>
      <c r="BL72" s="76">
        <f t="shared" ca="1" si="69"/>
        <v>0.10909999999999909</v>
      </c>
      <c r="BM72" s="77">
        <f t="shared" ca="1" si="83"/>
        <v>914.19433069724744</v>
      </c>
      <c r="BO72" s="70">
        <f t="shared" si="98"/>
        <v>69</v>
      </c>
      <c r="BP72" s="178">
        <f t="shared" ref="BP72:BP135" si="101">VLOOKUP(BO72,$BT$4:$BX$13,5,TRUE)/100</f>
        <v>8.5000000000000006E-2</v>
      </c>
      <c r="BQ72" s="179">
        <f t="shared" si="84"/>
        <v>6.8214933659622723E-3</v>
      </c>
      <c r="BR72" s="179">
        <f t="shared" si="100"/>
        <v>0.62557445386069976</v>
      </c>
    </row>
    <row r="73" spans="5:70">
      <c r="E73">
        <f t="shared" si="85"/>
        <v>70</v>
      </c>
      <c r="F73" s="64">
        <f t="shared" si="86"/>
        <v>68.749999999999758</v>
      </c>
      <c r="G73" s="55">
        <f t="shared" si="61"/>
        <v>0</v>
      </c>
      <c r="H73" s="78">
        <f t="shared" si="99"/>
        <v>1</v>
      </c>
      <c r="I73" s="79">
        <f t="shared" si="70"/>
        <v>1505158.508472095</v>
      </c>
      <c r="J73" s="79">
        <f t="shared" si="62"/>
        <v>10267.428780264065</v>
      </c>
      <c r="K73" s="80">
        <f t="shared" si="63"/>
        <v>-20</v>
      </c>
      <c r="L73" s="80">
        <f t="shared" si="71"/>
        <v>-1254.2987570600792</v>
      </c>
      <c r="M73" s="80">
        <f t="shared" si="50"/>
        <v>0</v>
      </c>
      <c r="N73" s="80">
        <f t="shared" si="72"/>
        <v>0</v>
      </c>
      <c r="O73" s="81">
        <f t="shared" si="64"/>
        <v>-10155.66802739464</v>
      </c>
      <c r="P73" s="79">
        <f t="shared" si="65"/>
        <v>1503995.9704679043</v>
      </c>
      <c r="Q73" s="35"/>
      <c r="R73">
        <f t="shared" ca="1" si="73"/>
        <v>131</v>
      </c>
      <c r="S73" s="78">
        <f t="shared" ca="1" si="87"/>
        <v>73.749999999999673</v>
      </c>
      <c r="T73" s="55">
        <f t="shared" ca="1" si="74"/>
        <v>5.1085345568211427E-3</v>
      </c>
      <c r="U73" s="78">
        <f t="shared" ca="1" si="75"/>
        <v>0.76007075878642805</v>
      </c>
      <c r="V73" s="79">
        <f t="shared" ca="1" si="88"/>
        <v>1032158.3208742669</v>
      </c>
      <c r="W73" s="79">
        <f t="shared" ca="1" si="66"/>
        <v>7040.8611384665701</v>
      </c>
      <c r="X73" s="80">
        <f t="shared" ca="1" si="89"/>
        <v>-15.201415175728561</v>
      </c>
      <c r="Y73" s="80">
        <f t="shared" ca="1" si="90"/>
        <v>-430.06596703094459</v>
      </c>
      <c r="Z73" s="80">
        <f t="shared" ca="1" si="76"/>
        <v>0</v>
      </c>
      <c r="AA73" s="80">
        <f t="shared" ca="1" si="91"/>
        <v>0</v>
      </c>
      <c r="AB73" s="81">
        <f t="shared" ca="1" si="67"/>
        <v>-7719.0263035649114</v>
      </c>
      <c r="AC73" s="79">
        <f t="shared" ca="1" si="68"/>
        <v>1031034.8883269619</v>
      </c>
      <c r="AD73" s="35"/>
      <c r="AE73" s="55">
        <f t="shared" ca="1" si="92"/>
        <v>5.1085345568211427E-3</v>
      </c>
      <c r="AF73" s="78">
        <f t="shared" ca="1" si="93"/>
        <v>0.76007075878642805</v>
      </c>
      <c r="AG73" s="35"/>
      <c r="AH73" s="35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77"/>
        <v>137</v>
      </c>
      <c r="AN73" s="66">
        <f t="shared" si="78"/>
        <v>0</v>
      </c>
      <c r="AO73" s="67">
        <f t="shared" si="94"/>
        <v>2.7994204373829275E-5</v>
      </c>
      <c r="AP73" s="68">
        <f t="shared" ca="1" si="79"/>
        <v>3.0621721699453505E-8</v>
      </c>
      <c r="AR73" s="69">
        <f t="shared" si="80"/>
        <v>6</v>
      </c>
      <c r="AS73" s="70">
        <f t="shared" si="95"/>
        <v>70</v>
      </c>
      <c r="AT73" s="71">
        <f t="shared" si="96"/>
        <v>0.61931538593947832</v>
      </c>
      <c r="AU73" s="72">
        <f t="shared" si="81"/>
        <v>6.8214933659622723E-3</v>
      </c>
      <c r="AV73" s="73">
        <f t="shared" si="82"/>
        <v>1.0068214933659623</v>
      </c>
      <c r="AW73" s="74">
        <f>PRODUCT(AV$4:AV73)</f>
        <v>1.6094351154405628</v>
      </c>
      <c r="AY73" s="75">
        <f t="shared" si="97"/>
        <v>70</v>
      </c>
      <c r="AZ73" s="76">
        <f t="shared" ca="1" si="60"/>
        <v>1.0086664107387064</v>
      </c>
      <c r="BA73" s="76">
        <f t="shared" ca="1" si="60"/>
        <v>1.0086664107387064</v>
      </c>
      <c r="BB73" s="76">
        <f t="shared" ca="1" si="60"/>
        <v>1.0086664107387064</v>
      </c>
      <c r="BC73" s="76">
        <f t="shared" ca="1" si="60"/>
        <v>1.0086664107387064</v>
      </c>
      <c r="BD73" s="76">
        <f t="shared" ca="1" si="60"/>
        <v>1.0086664107387064</v>
      </c>
      <c r="BE73" s="76">
        <f t="shared" ca="1" si="60"/>
        <v>1.0086664107387064</v>
      </c>
      <c r="BF73" s="76">
        <f t="shared" ca="1" si="60"/>
        <v>1.0086664107387064</v>
      </c>
      <c r="BG73" s="76">
        <f t="shared" ca="1" si="60"/>
        <v>1.0086664107387064</v>
      </c>
      <c r="BH73" s="76">
        <f t="shared" ca="1" si="60"/>
        <v>1.0086664107387064</v>
      </c>
      <c r="BI73" s="76">
        <f t="shared" ca="1" si="60"/>
        <v>1.0086664107387064</v>
      </c>
      <c r="BJ73" s="76">
        <f t="shared" ca="1" si="60"/>
        <v>1.0086664107387064</v>
      </c>
      <c r="BK73" s="76">
        <f t="shared" ca="1" si="60"/>
        <v>1.0086664107387064</v>
      </c>
      <c r="BL73" s="76">
        <f t="shared" ca="1" si="69"/>
        <v>0.10909999999999909</v>
      </c>
      <c r="BM73" s="77">
        <f t="shared" ca="1" si="83"/>
        <v>1013.9329321763163</v>
      </c>
      <c r="BO73" s="70">
        <f t="shared" si="98"/>
        <v>70</v>
      </c>
      <c r="BP73" s="178">
        <f t="shared" si="101"/>
        <v>8.5000000000000006E-2</v>
      </c>
      <c r="BQ73" s="179">
        <f t="shared" si="84"/>
        <v>6.8214933659622723E-3</v>
      </c>
      <c r="BR73" s="179">
        <f t="shared" si="100"/>
        <v>0.62133601436070474</v>
      </c>
    </row>
    <row r="74" spans="5:70">
      <c r="E74">
        <f t="shared" si="85"/>
        <v>71</v>
      </c>
      <c r="F74" s="64">
        <f t="shared" si="86"/>
        <v>68.833333333333087</v>
      </c>
      <c r="G74" s="55">
        <f t="shared" si="61"/>
        <v>0</v>
      </c>
      <c r="H74" s="78">
        <f t="shared" si="99"/>
        <v>1</v>
      </c>
      <c r="I74" s="79">
        <f t="shared" si="70"/>
        <v>1503995.9704679043</v>
      </c>
      <c r="J74" s="79">
        <f t="shared" si="62"/>
        <v>10259.498534980799</v>
      </c>
      <c r="K74" s="80">
        <f t="shared" si="63"/>
        <v>-20</v>
      </c>
      <c r="L74" s="80">
        <f t="shared" si="71"/>
        <v>-1253.3299753899203</v>
      </c>
      <c r="M74" s="80">
        <f t="shared" si="50"/>
        <v>0</v>
      </c>
      <c r="N74" s="80">
        <f t="shared" si="72"/>
        <v>0</v>
      </c>
      <c r="O74" s="81">
        <f t="shared" si="64"/>
        <v>-10155.66802739464</v>
      </c>
      <c r="P74" s="79">
        <f t="shared" si="65"/>
        <v>1502826.4710001005</v>
      </c>
      <c r="Q74" s="35"/>
      <c r="R74">
        <f t="shared" ca="1" si="73"/>
        <v>132</v>
      </c>
      <c r="S74" s="78">
        <f t="shared" ca="1" si="87"/>
        <v>73.833333333333002</v>
      </c>
      <c r="T74" s="55">
        <f t="shared" ca="1" si="74"/>
        <v>5.1085345568211427E-3</v>
      </c>
      <c r="U74" s="78">
        <f t="shared" ca="1" si="75"/>
        <v>0.75618791104953831</v>
      </c>
      <c r="V74" s="79">
        <f t="shared" ca="1" si="88"/>
        <v>1025767.8109706554</v>
      </c>
      <c r="W74" s="79">
        <f t="shared" ca="1" si="66"/>
        <v>6997.2683175539678</v>
      </c>
      <c r="X74" s="80">
        <f t="shared" ca="1" si="89"/>
        <v>-15.123758220990766</v>
      </c>
      <c r="Y74" s="80">
        <f t="shared" ca="1" si="90"/>
        <v>-427.40325457110646</v>
      </c>
      <c r="Z74" s="80">
        <f t="shared" ca="1" si="76"/>
        <v>0</v>
      </c>
      <c r="AA74" s="80">
        <f t="shared" ca="1" si="91"/>
        <v>0</v>
      </c>
      <c r="AB74" s="81">
        <f t="shared" ca="1" si="67"/>
        <v>-7679.5933909481382</v>
      </c>
      <c r="AC74" s="79">
        <f t="shared" ca="1" si="68"/>
        <v>1024642.958884469</v>
      </c>
      <c r="AD74" s="35"/>
      <c r="AE74" s="55">
        <f t="shared" ca="1" si="92"/>
        <v>5.1085345568211427E-3</v>
      </c>
      <c r="AF74" s="78">
        <f t="shared" ca="1" si="93"/>
        <v>0.75618791104953831</v>
      </c>
      <c r="AG74" s="35"/>
      <c r="AH74" s="35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77"/>
        <v>138</v>
      </c>
      <c r="AN74" s="66">
        <f t="shared" si="78"/>
        <v>0</v>
      </c>
      <c r="AO74" s="67">
        <f t="shared" si="94"/>
        <v>2.7994204373829275E-5</v>
      </c>
      <c r="AP74" s="68">
        <f t="shared" ca="1" si="79"/>
        <v>2.7609522765714118E-8</v>
      </c>
      <c r="AR74" s="69">
        <f t="shared" si="80"/>
        <v>6</v>
      </c>
      <c r="AS74" s="70">
        <f t="shared" si="95"/>
        <v>71</v>
      </c>
      <c r="AT74" s="71">
        <f t="shared" si="96"/>
        <v>0.61509073014285376</v>
      </c>
      <c r="AU74" s="72">
        <f t="shared" si="81"/>
        <v>6.8214933659622723E-3</v>
      </c>
      <c r="AV74" s="73">
        <f t="shared" si="82"/>
        <v>1.0068214933659623</v>
      </c>
      <c r="AW74" s="74">
        <f>PRODUCT(AV$4:AV74)</f>
        <v>1.6204138664034873</v>
      </c>
      <c r="AY74" s="75">
        <f t="shared" si="97"/>
        <v>71</v>
      </c>
      <c r="AZ74" s="76">
        <f t="shared" ca="1" si="60"/>
        <v>1.0086664107387064</v>
      </c>
      <c r="BA74" s="76">
        <f t="shared" ca="1" si="60"/>
        <v>1.0086664107387064</v>
      </c>
      <c r="BB74" s="76">
        <f t="shared" ca="1" si="60"/>
        <v>1.0086664107387064</v>
      </c>
      <c r="BC74" s="76">
        <f t="shared" ca="1" si="60"/>
        <v>1.0086664107387064</v>
      </c>
      <c r="BD74" s="76">
        <f t="shared" ca="1" si="60"/>
        <v>1.0086664107387064</v>
      </c>
      <c r="BE74" s="76">
        <f t="shared" ca="1" si="60"/>
        <v>1.0086664107387064</v>
      </c>
      <c r="BF74" s="76">
        <f t="shared" ca="1" si="60"/>
        <v>1.0086664107387064</v>
      </c>
      <c r="BG74" s="76">
        <f t="shared" ca="1" si="60"/>
        <v>1.0086664107387064</v>
      </c>
      <c r="BH74" s="76">
        <f t="shared" ca="1" si="60"/>
        <v>1.0086664107387064</v>
      </c>
      <c r="BI74" s="76">
        <f t="shared" ca="1" si="60"/>
        <v>1.0086664107387064</v>
      </c>
      <c r="BJ74" s="76">
        <f t="shared" ca="1" si="60"/>
        <v>1.0086664107387064</v>
      </c>
      <c r="BK74" s="76">
        <f t="shared" ca="1" si="60"/>
        <v>1.0086664107387064</v>
      </c>
      <c r="BL74" s="76">
        <f t="shared" ca="1" si="69"/>
        <v>0.10909999999999909</v>
      </c>
      <c r="BM74" s="77">
        <f t="shared" ca="1" si="83"/>
        <v>1124.5530150767515</v>
      </c>
      <c r="BO74" s="70">
        <f t="shared" si="98"/>
        <v>71</v>
      </c>
      <c r="BP74" s="178">
        <f t="shared" si="101"/>
        <v>8.5000000000000006E-2</v>
      </c>
      <c r="BQ74" s="179">
        <f t="shared" si="84"/>
        <v>6.8214933659622723E-3</v>
      </c>
      <c r="BR74" s="179">
        <f t="shared" si="100"/>
        <v>0.61712629145756603</v>
      </c>
    </row>
    <row r="75" spans="5:70">
      <c r="E75">
        <f t="shared" si="85"/>
        <v>72</v>
      </c>
      <c r="F75" s="64">
        <f t="shared" si="86"/>
        <v>68.916666666666416</v>
      </c>
      <c r="G75" s="55">
        <f t="shared" si="61"/>
        <v>0</v>
      </c>
      <c r="H75" s="78">
        <f t="shared" si="99"/>
        <v>1</v>
      </c>
      <c r="I75" s="79">
        <f t="shared" si="70"/>
        <v>1502826.4710001005</v>
      </c>
      <c r="J75" s="79">
        <f t="shared" si="62"/>
        <v>10251.52080211968</v>
      </c>
      <c r="K75" s="80">
        <f t="shared" si="63"/>
        <v>-20</v>
      </c>
      <c r="L75" s="80">
        <f t="shared" si="71"/>
        <v>-1252.3553925000838</v>
      </c>
      <c r="M75" s="80">
        <f t="shared" si="50"/>
        <v>0</v>
      </c>
      <c r="N75" s="80">
        <f t="shared" si="72"/>
        <v>0</v>
      </c>
      <c r="O75" s="81">
        <f t="shared" si="64"/>
        <v>-10155.66802739464</v>
      </c>
      <c r="P75" s="79">
        <f t="shared" si="65"/>
        <v>1501649.9683823255</v>
      </c>
      <c r="Q75" s="35"/>
      <c r="R75">
        <f t="shared" ca="1" si="73"/>
        <v>133</v>
      </c>
      <c r="S75" s="78">
        <f t="shared" ca="1" si="87"/>
        <v>73.91666666666633</v>
      </c>
      <c r="T75" s="55">
        <f t="shared" ca="1" si="74"/>
        <v>5.1085345568211427E-3</v>
      </c>
      <c r="U75" s="78">
        <f t="shared" ca="1" si="75"/>
        <v>0.7523248989744914</v>
      </c>
      <c r="V75" s="79">
        <f t="shared" ca="1" si="88"/>
        <v>1019408.5349206042</v>
      </c>
      <c r="W75" s="79">
        <f t="shared" ca="1" si="66"/>
        <v>6953.8885581662207</v>
      </c>
      <c r="X75" s="80">
        <f t="shared" ca="1" si="89"/>
        <v>-15.046497979489828</v>
      </c>
      <c r="Y75" s="80">
        <f t="shared" ca="1" si="90"/>
        <v>-424.75355621691847</v>
      </c>
      <c r="Z75" s="80">
        <f t="shared" ca="1" si="76"/>
        <v>-7645.5640119045311</v>
      </c>
      <c r="AA75" s="80">
        <f t="shared" ca="1" si="91"/>
        <v>0</v>
      </c>
      <c r="AB75" s="81">
        <f t="shared" ca="1" si="67"/>
        <v>-7640.3619227281451</v>
      </c>
      <c r="AC75" s="79">
        <f t="shared" ca="1" si="68"/>
        <v>1010636.6974899414</v>
      </c>
      <c r="AD75" s="35"/>
      <c r="AE75" s="55">
        <f t="shared" ca="1" si="92"/>
        <v>5.1085345568211427E-3</v>
      </c>
      <c r="AF75" s="78">
        <f t="shared" ca="1" si="93"/>
        <v>0.7523248989744914</v>
      </c>
      <c r="AG75" s="35"/>
      <c r="AH75" s="35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77"/>
        <v>139</v>
      </c>
      <c r="AN75" s="66">
        <f t="shared" si="78"/>
        <v>0</v>
      </c>
      <c r="AO75" s="67">
        <f t="shared" si="94"/>
        <v>2.7994204373829275E-5</v>
      </c>
      <c r="AP75" s="68">
        <f t="shared" ca="1" si="79"/>
        <v>2.4893627955742619E-8</v>
      </c>
      <c r="AR75" s="69">
        <f t="shared" si="80"/>
        <v>6</v>
      </c>
      <c r="AS75" s="70">
        <f t="shared" si="95"/>
        <v>72</v>
      </c>
      <c r="AT75" s="71">
        <f t="shared" si="96"/>
        <v>0.61089489280771936</v>
      </c>
      <c r="AU75" s="72">
        <f t="shared" si="81"/>
        <v>6.8214933659622723E-3</v>
      </c>
      <c r="AV75" s="73">
        <f t="shared" si="82"/>
        <v>1.0068214933659623</v>
      </c>
      <c r="AW75" s="74">
        <f>PRODUCT(AV$4:AV75)</f>
        <v>1.631467508843272</v>
      </c>
      <c r="AY75" s="75">
        <f t="shared" si="97"/>
        <v>72</v>
      </c>
      <c r="AZ75" s="76">
        <f t="shared" ref="AZ75:BK84" ca="1" si="102">OFFSET($AV$3,($AY75*12-12)+AZ$3,0)</f>
        <v>1.0086664107387064</v>
      </c>
      <c r="BA75" s="76">
        <f t="shared" ca="1" si="102"/>
        <v>1.0086664107387064</v>
      </c>
      <c r="BB75" s="76">
        <f t="shared" ca="1" si="102"/>
        <v>1.0086664107387064</v>
      </c>
      <c r="BC75" s="76">
        <f t="shared" ca="1" si="102"/>
        <v>1.0086664107387064</v>
      </c>
      <c r="BD75" s="76">
        <f t="shared" ca="1" si="102"/>
        <v>1.0086664107387064</v>
      </c>
      <c r="BE75" s="76">
        <f t="shared" ca="1" si="102"/>
        <v>1.0086664107387064</v>
      </c>
      <c r="BF75" s="76">
        <f t="shared" ca="1" si="102"/>
        <v>1.0086664107387064</v>
      </c>
      <c r="BG75" s="76">
        <f t="shared" ca="1" si="102"/>
        <v>1.0086664107387064</v>
      </c>
      <c r="BH75" s="76">
        <f t="shared" ca="1" si="102"/>
        <v>1.0086664107387064</v>
      </c>
      <c r="BI75" s="76">
        <f t="shared" ca="1" si="102"/>
        <v>1.0086664107387064</v>
      </c>
      <c r="BJ75" s="76">
        <f t="shared" ca="1" si="102"/>
        <v>1.0086664107387064</v>
      </c>
      <c r="BK75" s="76">
        <f t="shared" ca="1" si="102"/>
        <v>1.0086664107387064</v>
      </c>
      <c r="BL75" s="76">
        <f t="shared" ca="1" si="69"/>
        <v>0.10909999999999909</v>
      </c>
      <c r="BM75" s="77">
        <f t="shared" ca="1" si="83"/>
        <v>1247.2417490216242</v>
      </c>
      <c r="BO75" s="70">
        <f t="shared" si="98"/>
        <v>72</v>
      </c>
      <c r="BP75" s="178">
        <f t="shared" si="101"/>
        <v>8.5000000000000006E-2</v>
      </c>
      <c r="BQ75" s="179">
        <f t="shared" si="84"/>
        <v>6.8214933659622723E-3</v>
      </c>
      <c r="BR75" s="179">
        <f t="shared" si="100"/>
        <v>0.61294509058841795</v>
      </c>
    </row>
    <row r="76" spans="5:70">
      <c r="E76">
        <f t="shared" si="85"/>
        <v>73</v>
      </c>
      <c r="F76" s="64">
        <f t="shared" si="86"/>
        <v>68.999999999999744</v>
      </c>
      <c r="G76" s="55">
        <f t="shared" si="61"/>
        <v>0</v>
      </c>
      <c r="H76" s="78">
        <f t="shared" si="99"/>
        <v>1</v>
      </c>
      <c r="I76" s="79">
        <f t="shared" si="70"/>
        <v>1501649.9683823255</v>
      </c>
      <c r="J76" s="79">
        <f t="shared" si="62"/>
        <v>10243.49529731749</v>
      </c>
      <c r="K76" s="80">
        <f t="shared" si="63"/>
        <v>-20</v>
      </c>
      <c r="L76" s="80">
        <f t="shared" si="71"/>
        <v>-1251.374973651938</v>
      </c>
      <c r="M76" s="80">
        <f t="shared" si="50"/>
        <v>-11262.374762867441</v>
      </c>
      <c r="N76" s="80">
        <f t="shared" si="72"/>
        <v>0</v>
      </c>
      <c r="O76" s="81">
        <f t="shared" si="64"/>
        <v>-10155.66802739464</v>
      </c>
      <c r="P76" s="79">
        <f t="shared" si="65"/>
        <v>1489204.0459157289</v>
      </c>
      <c r="Q76" s="35"/>
      <c r="R76">
        <f t="shared" ca="1" si="73"/>
        <v>134</v>
      </c>
      <c r="S76" s="78">
        <f t="shared" ca="1" si="87"/>
        <v>73.999999999999659</v>
      </c>
      <c r="T76" s="55">
        <f t="shared" ca="1" si="74"/>
        <v>5.1085345568211427E-3</v>
      </c>
      <c r="U76" s="78">
        <f t="shared" ca="1" si="75"/>
        <v>0.74848162123012318</v>
      </c>
      <c r="V76" s="79">
        <f t="shared" ca="1" si="88"/>
        <v>1005473.8249964224</v>
      </c>
      <c r="W76" s="79">
        <f t="shared" ca="1" si="66"/>
        <v>6858.8330268618065</v>
      </c>
      <c r="X76" s="80">
        <f t="shared" ca="1" si="89"/>
        <v>-14.969632424602464</v>
      </c>
      <c r="Y76" s="80">
        <f t="shared" ca="1" si="90"/>
        <v>-418.9474270818427</v>
      </c>
      <c r="Z76" s="80">
        <f t="shared" ca="1" si="76"/>
        <v>0</v>
      </c>
      <c r="AA76" s="80">
        <f t="shared" ca="1" si="91"/>
        <v>0</v>
      </c>
      <c r="AB76" s="81">
        <f t="shared" ca="1" si="67"/>
        <v>-7601.3308698192677</v>
      </c>
      <c r="AC76" s="79">
        <f t="shared" ca="1" si="68"/>
        <v>1004297.4100939584</v>
      </c>
      <c r="AD76" s="35"/>
      <c r="AE76" s="55">
        <f t="shared" ca="1" si="92"/>
        <v>5.1085345568211427E-3</v>
      </c>
      <c r="AF76" s="78">
        <f t="shared" ca="1" si="93"/>
        <v>0.74848162123012318</v>
      </c>
      <c r="AG76" s="35"/>
      <c r="AH76" s="35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77"/>
        <v>140</v>
      </c>
      <c r="AN76" s="66">
        <f t="shared" si="78"/>
        <v>0</v>
      </c>
      <c r="AO76" s="67">
        <f t="shared" si="94"/>
        <v>2.7994204373829275E-5</v>
      </c>
      <c r="AP76" s="68">
        <f t="shared" ca="1" si="79"/>
        <v>2.2444890411813759E-8</v>
      </c>
      <c r="AR76" s="69">
        <f t="shared" si="80"/>
        <v>7</v>
      </c>
      <c r="AS76" s="70">
        <f t="shared" si="95"/>
        <v>73</v>
      </c>
      <c r="AT76" s="71">
        <f t="shared" si="96"/>
        <v>0.60672767734913124</v>
      </c>
      <c r="AU76" s="72">
        <f t="shared" si="81"/>
        <v>6.8214933659622723E-3</v>
      </c>
      <c r="AV76" s="73">
        <f t="shared" si="82"/>
        <v>1.0068214933659623</v>
      </c>
      <c r="AW76" s="74">
        <f>PRODUCT(AV$4:AV76)</f>
        <v>1.6425965536316294</v>
      </c>
      <c r="AY76" s="75">
        <f t="shared" si="97"/>
        <v>73</v>
      </c>
      <c r="AZ76" s="76">
        <f t="shared" ca="1" si="102"/>
        <v>1.0086664107387064</v>
      </c>
      <c r="BA76" s="76">
        <f t="shared" ca="1" si="102"/>
        <v>1.0086664107387064</v>
      </c>
      <c r="BB76" s="76">
        <f t="shared" ca="1" si="102"/>
        <v>1.0086664107387064</v>
      </c>
      <c r="BC76" s="76">
        <f t="shared" ca="1" si="102"/>
        <v>1.0086664107387064</v>
      </c>
      <c r="BD76" s="76">
        <f t="shared" ca="1" si="102"/>
        <v>1.0086664107387064</v>
      </c>
      <c r="BE76" s="76">
        <f t="shared" ca="1" si="102"/>
        <v>1.0086664107387064</v>
      </c>
      <c r="BF76" s="76">
        <f t="shared" ca="1" si="102"/>
        <v>1.0086664107387064</v>
      </c>
      <c r="BG76" s="76">
        <f t="shared" ca="1" si="102"/>
        <v>1.0086664107387064</v>
      </c>
      <c r="BH76" s="76">
        <f t="shared" ca="1" si="102"/>
        <v>1.0086664107387064</v>
      </c>
      <c r="BI76" s="76">
        <f t="shared" ca="1" si="102"/>
        <v>1.0086664107387064</v>
      </c>
      <c r="BJ76" s="76">
        <f t="shared" ca="1" si="102"/>
        <v>1.0086664107387064</v>
      </c>
      <c r="BK76" s="76">
        <f t="shared" ca="1" si="102"/>
        <v>1.0086664107387064</v>
      </c>
      <c r="BL76" s="76">
        <f t="shared" ca="1" si="69"/>
        <v>0.10909999999999909</v>
      </c>
      <c r="BM76" s="77">
        <f t="shared" ca="1" si="83"/>
        <v>1383.3158238398823</v>
      </c>
      <c r="BO76" s="70">
        <f t="shared" si="98"/>
        <v>73</v>
      </c>
      <c r="BP76" s="178">
        <f t="shared" si="101"/>
        <v>8.5000000000000006E-2</v>
      </c>
      <c r="BQ76" s="179">
        <f t="shared" si="84"/>
        <v>6.8214933659622723E-3</v>
      </c>
      <c r="BR76" s="179">
        <f t="shared" si="100"/>
        <v>0.60879221850861198</v>
      </c>
    </row>
    <row r="77" spans="5:70">
      <c r="E77">
        <f t="shared" si="85"/>
        <v>74</v>
      </c>
      <c r="F77" s="64">
        <f t="shared" si="86"/>
        <v>69.083333333333073</v>
      </c>
      <c r="G77" s="55">
        <f t="shared" si="61"/>
        <v>0</v>
      </c>
      <c r="H77" s="78">
        <f t="shared" si="99"/>
        <v>1</v>
      </c>
      <c r="I77" s="79">
        <f t="shared" si="70"/>
        <v>1489204.0459157289</v>
      </c>
      <c r="J77" s="79">
        <f t="shared" si="62"/>
        <v>10158.595519778321</v>
      </c>
      <c r="K77" s="80">
        <f t="shared" si="63"/>
        <v>-20</v>
      </c>
      <c r="L77" s="80">
        <f t="shared" si="71"/>
        <v>-1241.0033715964407</v>
      </c>
      <c r="M77" s="80">
        <f t="shared" si="50"/>
        <v>0</v>
      </c>
      <c r="N77" s="80">
        <f t="shared" si="72"/>
        <v>0</v>
      </c>
      <c r="O77" s="81">
        <f t="shared" si="64"/>
        <v>-10155.66802739464</v>
      </c>
      <c r="P77" s="79">
        <f t="shared" si="65"/>
        <v>1487945.9700365162</v>
      </c>
      <c r="Q77" s="35"/>
      <c r="R77">
        <f t="shared" ca="1" si="73"/>
        <v>135</v>
      </c>
      <c r="S77" s="78">
        <f t="shared" ca="1" si="87"/>
        <v>74.083333333332988</v>
      </c>
      <c r="T77" s="55">
        <f t="shared" ca="1" si="74"/>
        <v>5.1085345568211427E-3</v>
      </c>
      <c r="U77" s="78">
        <f t="shared" ca="1" si="75"/>
        <v>0.74465797700292358</v>
      </c>
      <c r="V77" s="79">
        <f t="shared" ca="1" si="88"/>
        <v>999166.92206916737</v>
      </c>
      <c r="W77" s="79">
        <f t="shared" ca="1" si="66"/>
        <v>6815.8105303837683</v>
      </c>
      <c r="X77" s="80">
        <f t="shared" ca="1" si="89"/>
        <v>-14.893159540058472</v>
      </c>
      <c r="Y77" s="80">
        <f t="shared" ca="1" si="90"/>
        <v>-416.31955086215311</v>
      </c>
      <c r="Z77" s="80">
        <f t="shared" ca="1" si="76"/>
        <v>0</v>
      </c>
      <c r="AA77" s="80">
        <f t="shared" ca="1" si="91"/>
        <v>0</v>
      </c>
      <c r="AB77" s="81">
        <f t="shared" ca="1" si="67"/>
        <v>-7562.4992083929646</v>
      </c>
      <c r="AC77" s="79">
        <f t="shared" ca="1" si="68"/>
        <v>997989.02068075596</v>
      </c>
      <c r="AD77" s="35"/>
      <c r="AE77" s="55">
        <f t="shared" ca="1" si="92"/>
        <v>5.1085345568211427E-3</v>
      </c>
      <c r="AF77" s="78">
        <f t="shared" ca="1" si="93"/>
        <v>0.74465797700292358</v>
      </c>
      <c r="AG77" s="35"/>
      <c r="AH77" s="35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77"/>
        <v>141</v>
      </c>
      <c r="AN77" s="66">
        <f t="shared" si="78"/>
        <v>0</v>
      </c>
      <c r="AO77" s="67">
        <f t="shared" si="94"/>
        <v>2.7994204373829275E-5</v>
      </c>
      <c r="AP77" s="68">
        <f t="shared" ca="1" si="79"/>
        <v>2.0237030395648521E-8</v>
      </c>
      <c r="AR77" s="69">
        <f t="shared" si="80"/>
        <v>7</v>
      </c>
      <c r="AS77" s="70">
        <f t="shared" si="95"/>
        <v>74</v>
      </c>
      <c r="AT77" s="71">
        <f t="shared" si="96"/>
        <v>0.6025888885231484</v>
      </c>
      <c r="AU77" s="72">
        <f t="shared" si="81"/>
        <v>6.8214933659622723E-3</v>
      </c>
      <c r="AV77" s="73">
        <f t="shared" si="82"/>
        <v>1.0068214933659623</v>
      </c>
      <c r="AW77" s="74">
        <f>PRODUCT(AV$4:AV77)</f>
        <v>1.6538015151251799</v>
      </c>
      <c r="AY77" s="75">
        <f t="shared" si="97"/>
        <v>74</v>
      </c>
      <c r="AZ77" s="76">
        <f t="shared" ca="1" si="102"/>
        <v>1.0086664107387064</v>
      </c>
      <c r="BA77" s="76">
        <f t="shared" ca="1" si="102"/>
        <v>1.0086664107387064</v>
      </c>
      <c r="BB77" s="76">
        <f t="shared" ca="1" si="102"/>
        <v>1.0086664107387064</v>
      </c>
      <c r="BC77" s="76">
        <f t="shared" ca="1" si="102"/>
        <v>1.0086664107387064</v>
      </c>
      <c r="BD77" s="76">
        <f t="shared" ca="1" si="102"/>
        <v>1.0086664107387064</v>
      </c>
      <c r="BE77" s="76">
        <f t="shared" ca="1" si="102"/>
        <v>1.0086664107387064</v>
      </c>
      <c r="BF77" s="76">
        <f t="shared" ca="1" si="102"/>
        <v>1.0086664107387064</v>
      </c>
      <c r="BG77" s="76">
        <f t="shared" ca="1" si="102"/>
        <v>1.0086664107387064</v>
      </c>
      <c r="BH77" s="76">
        <f t="shared" ca="1" si="102"/>
        <v>1.0086664107387064</v>
      </c>
      <c r="BI77" s="76">
        <f t="shared" ca="1" si="102"/>
        <v>1.0086664107387064</v>
      </c>
      <c r="BJ77" s="76">
        <f t="shared" ca="1" si="102"/>
        <v>1.0086664107387064</v>
      </c>
      <c r="BK77" s="76">
        <f t="shared" ca="1" si="102"/>
        <v>1.0086664107387064</v>
      </c>
      <c r="BL77" s="76">
        <f t="shared" ca="1" si="69"/>
        <v>0.10909999999999909</v>
      </c>
      <c r="BM77" s="77">
        <f t="shared" ca="1" si="83"/>
        <v>1534.2355802208122</v>
      </c>
      <c r="BO77" s="70">
        <f t="shared" si="98"/>
        <v>74</v>
      </c>
      <c r="BP77" s="178">
        <f t="shared" si="101"/>
        <v>8.5000000000000006E-2</v>
      </c>
      <c r="BQ77" s="179">
        <f t="shared" si="84"/>
        <v>6.8214933659622723E-3</v>
      </c>
      <c r="BR77" s="179">
        <f t="shared" si="100"/>
        <v>0.60466748328278541</v>
      </c>
    </row>
    <row r="78" spans="5:70">
      <c r="E78">
        <f t="shared" si="85"/>
        <v>75</v>
      </c>
      <c r="F78" s="64">
        <f t="shared" si="86"/>
        <v>69.166666666666401</v>
      </c>
      <c r="G78" s="55">
        <f t="shared" si="61"/>
        <v>0</v>
      </c>
      <c r="H78" s="78">
        <f t="shared" si="99"/>
        <v>1</v>
      </c>
      <c r="I78" s="79">
        <f t="shared" si="70"/>
        <v>1487945.9700365162</v>
      </c>
      <c r="J78" s="79">
        <f t="shared" si="62"/>
        <v>10368.454453119364</v>
      </c>
      <c r="K78" s="80">
        <f t="shared" si="63"/>
        <v>-20</v>
      </c>
      <c r="L78" s="80">
        <f t="shared" si="71"/>
        <v>-1239.9549750304302</v>
      </c>
      <c r="M78" s="80">
        <f t="shared" si="50"/>
        <v>0</v>
      </c>
      <c r="N78" s="80">
        <f t="shared" si="72"/>
        <v>0</v>
      </c>
      <c r="O78" s="81">
        <f t="shared" si="64"/>
        <v>-10155.66802739464</v>
      </c>
      <c r="P78" s="79">
        <f t="shared" si="65"/>
        <v>1486898.8014872104</v>
      </c>
      <c r="Q78" s="35"/>
      <c r="R78">
        <f t="shared" ca="1" si="73"/>
        <v>136</v>
      </c>
      <c r="S78" s="78">
        <f t="shared" ca="1" si="87"/>
        <v>74.166666666666316</v>
      </c>
      <c r="T78" s="55">
        <f t="shared" ca="1" si="74"/>
        <v>5.1085345568211427E-3</v>
      </c>
      <c r="U78" s="78">
        <f t="shared" ca="1" si="75"/>
        <v>0.74085386599439162</v>
      </c>
      <c r="V78" s="79">
        <f t="shared" ca="1" si="88"/>
        <v>992890.75928128022</v>
      </c>
      <c r="W78" s="79">
        <f t="shared" ca="1" si="66"/>
        <v>6918.7610449849935</v>
      </c>
      <c r="X78" s="80">
        <f t="shared" ca="1" si="89"/>
        <v>-14.817077319887833</v>
      </c>
      <c r="Y78" s="80">
        <f t="shared" ca="1" si="90"/>
        <v>-413.70448303386678</v>
      </c>
      <c r="Z78" s="80">
        <f t="shared" ca="1" si="76"/>
        <v>0</v>
      </c>
      <c r="AA78" s="80">
        <f t="shared" ca="1" si="91"/>
        <v>0</v>
      </c>
      <c r="AB78" s="81">
        <f t="shared" ca="1" si="67"/>
        <v>-7523.8659198509558</v>
      </c>
      <c r="AC78" s="79">
        <f t="shared" ca="1" si="68"/>
        <v>991857.13284606056</v>
      </c>
      <c r="AD78" s="35"/>
      <c r="AE78" s="55">
        <f t="shared" ca="1" si="92"/>
        <v>5.1085345568211427E-3</v>
      </c>
      <c r="AF78" s="78">
        <f t="shared" ca="1" si="93"/>
        <v>0.74085386599439162</v>
      </c>
      <c r="AG78" s="35"/>
      <c r="AH78" s="35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77"/>
        <v>142</v>
      </c>
      <c r="AN78" s="66">
        <f t="shared" si="78"/>
        <v>0</v>
      </c>
      <c r="AO78" s="67">
        <f t="shared" si="94"/>
        <v>2.7994204373829275E-5</v>
      </c>
      <c r="AP78" s="68">
        <f t="shared" ca="1" si="79"/>
        <v>1.8246353255476099E-8</v>
      </c>
      <c r="AR78" s="69">
        <f t="shared" si="80"/>
        <v>7</v>
      </c>
      <c r="AS78" s="70">
        <f t="shared" si="95"/>
        <v>75</v>
      </c>
      <c r="AT78" s="71">
        <f t="shared" si="96"/>
        <v>0.59838986814846717</v>
      </c>
      <c r="AU78" s="72">
        <f t="shared" si="81"/>
        <v>6.9683003697136314E-3</v>
      </c>
      <c r="AV78" s="73">
        <f t="shared" si="82"/>
        <v>1.0069683003697136</v>
      </c>
      <c r="AW78" s="74">
        <f>PRODUCT(AV$4:AV78)</f>
        <v>1.6653257008344597</v>
      </c>
      <c r="AY78" s="75">
        <f t="shared" si="97"/>
        <v>75</v>
      </c>
      <c r="AZ78" s="76">
        <f t="shared" ca="1" si="102"/>
        <v>1.0086664107387064</v>
      </c>
      <c r="BA78" s="76">
        <f t="shared" ca="1" si="102"/>
        <v>1.0086664107387064</v>
      </c>
      <c r="BB78" s="76">
        <f t="shared" ca="1" si="102"/>
        <v>1.0086664107387064</v>
      </c>
      <c r="BC78" s="76">
        <f t="shared" ca="1" si="102"/>
        <v>1.0086664107387064</v>
      </c>
      <c r="BD78" s="76">
        <f t="shared" ca="1" si="102"/>
        <v>1.0086664107387064</v>
      </c>
      <c r="BE78" s="76">
        <f t="shared" ca="1" si="102"/>
        <v>1.0086664107387064</v>
      </c>
      <c r="BF78" s="76">
        <f t="shared" ca="1" si="102"/>
        <v>1.0086664107387064</v>
      </c>
      <c r="BG78" s="76">
        <f t="shared" ca="1" si="102"/>
        <v>1.0086664107387064</v>
      </c>
      <c r="BH78" s="76">
        <f t="shared" ca="1" si="102"/>
        <v>1.0086664107387064</v>
      </c>
      <c r="BI78" s="76">
        <f t="shared" ca="1" si="102"/>
        <v>1.0086664107387064</v>
      </c>
      <c r="BJ78" s="76">
        <f t="shared" ca="1" si="102"/>
        <v>1.0086664107387064</v>
      </c>
      <c r="BK78" s="76">
        <f t="shared" ca="1" si="102"/>
        <v>1.0086664107387064</v>
      </c>
      <c r="BL78" s="76">
        <f t="shared" ca="1" si="69"/>
        <v>0.10909999999999909</v>
      </c>
      <c r="BM78" s="77">
        <f t="shared" ca="1" si="83"/>
        <v>1701.6206820229013</v>
      </c>
      <c r="BO78" s="70">
        <f t="shared" si="98"/>
        <v>75</v>
      </c>
      <c r="BP78" s="178">
        <f t="shared" si="101"/>
        <v>8.6899999999999991E-2</v>
      </c>
      <c r="BQ78" s="179">
        <f t="shared" si="84"/>
        <v>6.9683003697136314E-3</v>
      </c>
      <c r="BR78" s="179">
        <f t="shared" si="100"/>
        <v>0.60048313642125439</v>
      </c>
    </row>
    <row r="79" spans="5:70">
      <c r="E79">
        <f t="shared" si="85"/>
        <v>76</v>
      </c>
      <c r="F79" s="64">
        <f t="shared" si="86"/>
        <v>69.24999999999973</v>
      </c>
      <c r="G79" s="55">
        <f t="shared" si="61"/>
        <v>0</v>
      </c>
      <c r="H79" s="78">
        <f t="shared" si="99"/>
        <v>1</v>
      </c>
      <c r="I79" s="79">
        <f t="shared" si="70"/>
        <v>1486898.8014872104</v>
      </c>
      <c r="J79" s="79">
        <f t="shared" si="62"/>
        <v>10361.157468130084</v>
      </c>
      <c r="K79" s="80">
        <f t="shared" si="63"/>
        <v>-20</v>
      </c>
      <c r="L79" s="80">
        <f t="shared" si="71"/>
        <v>-1239.0823345726753</v>
      </c>
      <c r="M79" s="80">
        <f t="shared" si="50"/>
        <v>0</v>
      </c>
      <c r="N79" s="80">
        <f t="shared" si="72"/>
        <v>0</v>
      </c>
      <c r="O79" s="81">
        <f t="shared" si="64"/>
        <v>-10155.66802739464</v>
      </c>
      <c r="P79" s="79">
        <f t="shared" si="65"/>
        <v>1485845.2085933732</v>
      </c>
      <c r="Q79" s="35"/>
      <c r="R79">
        <f t="shared" ca="1" si="73"/>
        <v>137</v>
      </c>
      <c r="S79" s="78">
        <f t="shared" ca="1" si="87"/>
        <v>74.249999999999645</v>
      </c>
      <c r="T79" s="55">
        <f t="shared" ca="1" si="74"/>
        <v>5.1085345568211427E-3</v>
      </c>
      <c r="U79" s="78">
        <f t="shared" ca="1" si="75"/>
        <v>0.73706918841840474</v>
      </c>
      <c r="V79" s="79">
        <f t="shared" ca="1" si="88"/>
        <v>986790.19640748692</v>
      </c>
      <c r="W79" s="79">
        <f t="shared" ca="1" si="66"/>
        <v>6876.2504904560783</v>
      </c>
      <c r="X79" s="80">
        <f t="shared" ca="1" si="89"/>
        <v>-14.741383768368095</v>
      </c>
      <c r="Y79" s="80">
        <f t="shared" ca="1" si="90"/>
        <v>-411.16258183645289</v>
      </c>
      <c r="Z79" s="80">
        <f t="shared" ca="1" si="76"/>
        <v>0</v>
      </c>
      <c r="AA79" s="80">
        <f t="shared" ca="1" si="91"/>
        <v>0</v>
      </c>
      <c r="AB79" s="81">
        <f t="shared" ca="1" si="67"/>
        <v>-7485.4299907985087</v>
      </c>
      <c r="AC79" s="79">
        <f t="shared" ca="1" si="68"/>
        <v>985755.11294153973</v>
      </c>
      <c r="AD79" s="35"/>
      <c r="AE79" s="55">
        <f t="shared" ca="1" si="92"/>
        <v>5.1085345568211427E-3</v>
      </c>
      <c r="AF79" s="78">
        <f t="shared" ca="1" si="93"/>
        <v>0.73706918841840474</v>
      </c>
      <c r="AG79" s="35"/>
      <c r="AH79" s="35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77"/>
        <v>143</v>
      </c>
      <c r="AN79" s="66">
        <f t="shared" si="78"/>
        <v>0</v>
      </c>
      <c r="AO79" s="67">
        <f t="shared" si="94"/>
        <v>2.7994204373829275E-5</v>
      </c>
      <c r="AP79" s="68">
        <f t="shared" ca="1" si="79"/>
        <v>1.6451495136124887E-8</v>
      </c>
      <c r="AR79" s="69">
        <f t="shared" si="80"/>
        <v>7</v>
      </c>
      <c r="AS79" s="70">
        <f t="shared" si="95"/>
        <v>76</v>
      </c>
      <c r="AT79" s="71">
        <f t="shared" si="96"/>
        <v>0.59422010780901535</v>
      </c>
      <c r="AU79" s="72">
        <f t="shared" si="81"/>
        <v>6.9683003697136314E-3</v>
      </c>
      <c r="AV79" s="73">
        <f t="shared" si="82"/>
        <v>1.0069683003697136</v>
      </c>
      <c r="AW79" s="74">
        <f>PRODUCT(AV$4:AV79)</f>
        <v>1.6769301905312781</v>
      </c>
      <c r="AY79" s="75">
        <f t="shared" si="97"/>
        <v>76</v>
      </c>
      <c r="AZ79" s="76">
        <f t="shared" ca="1" si="102"/>
        <v>1.0086664107387064</v>
      </c>
      <c r="BA79" s="76">
        <f t="shared" ca="1" si="102"/>
        <v>1.0086664107387064</v>
      </c>
      <c r="BB79" s="76">
        <f t="shared" ca="1" si="102"/>
        <v>1.0086664107387064</v>
      </c>
      <c r="BC79" s="76">
        <f t="shared" ca="1" si="102"/>
        <v>1.0086664107387064</v>
      </c>
      <c r="BD79" s="76">
        <f t="shared" ca="1" si="102"/>
        <v>1.0086664107387064</v>
      </c>
      <c r="BE79" s="76">
        <f t="shared" ca="1" si="102"/>
        <v>1.0086664107387064</v>
      </c>
      <c r="BF79" s="76">
        <f t="shared" ca="1" si="102"/>
        <v>1.0086664107387064</v>
      </c>
      <c r="BG79" s="76">
        <f t="shared" ca="1" si="102"/>
        <v>1.0086664107387064</v>
      </c>
      <c r="BH79" s="76">
        <f t="shared" ca="1" si="102"/>
        <v>1.0086664107387064</v>
      </c>
      <c r="BI79" s="76">
        <f t="shared" ca="1" si="102"/>
        <v>1.0086664107387064</v>
      </c>
      <c r="BJ79" s="76">
        <f t="shared" ca="1" si="102"/>
        <v>1.0086664107387064</v>
      </c>
      <c r="BK79" s="76">
        <f t="shared" ca="1" si="102"/>
        <v>1.0086664107387064</v>
      </c>
      <c r="BL79" s="76">
        <f t="shared" ca="1" si="69"/>
        <v>0.10909999999999909</v>
      </c>
      <c r="BM79" s="77">
        <f t="shared" ca="1" si="83"/>
        <v>1887.2674984315984</v>
      </c>
      <c r="BO79" s="70">
        <f t="shared" si="98"/>
        <v>76</v>
      </c>
      <c r="BP79" s="178">
        <f t="shared" si="101"/>
        <v>8.6899999999999991E-2</v>
      </c>
      <c r="BQ79" s="179">
        <f t="shared" si="84"/>
        <v>6.9683003697136314E-3</v>
      </c>
      <c r="BR79" s="179">
        <f t="shared" si="100"/>
        <v>0.59632774557131929</v>
      </c>
    </row>
    <row r="80" spans="5:70">
      <c r="E80">
        <f t="shared" si="85"/>
        <v>77</v>
      </c>
      <c r="F80" s="64">
        <f t="shared" si="86"/>
        <v>69.333333333333059</v>
      </c>
      <c r="G80" s="55">
        <f t="shared" si="61"/>
        <v>0</v>
      </c>
      <c r="H80" s="78">
        <f t="shared" si="99"/>
        <v>1</v>
      </c>
      <c r="I80" s="79">
        <f t="shared" si="70"/>
        <v>1485845.2085933732</v>
      </c>
      <c r="J80" s="79">
        <f t="shared" si="62"/>
        <v>10353.815716378431</v>
      </c>
      <c r="K80" s="80">
        <f t="shared" si="63"/>
        <v>-20</v>
      </c>
      <c r="L80" s="80">
        <f t="shared" si="71"/>
        <v>-1238.2043404944777</v>
      </c>
      <c r="M80" s="80">
        <f t="shared" ref="M80:M143" si="103">IF(OR(I79+O79=0,K79=0),0,-IF(MOD(E80-1,12)=0,1,0)*I80*($C$17))</f>
        <v>0</v>
      </c>
      <c r="N80" s="80">
        <f t="shared" si="72"/>
        <v>0</v>
      </c>
      <c r="O80" s="81">
        <f t="shared" si="64"/>
        <v>-10155.66802739464</v>
      </c>
      <c r="P80" s="79">
        <f t="shared" si="65"/>
        <v>1484785.1519418624</v>
      </c>
      <c r="Q80" s="35"/>
      <c r="R80">
        <f t="shared" ca="1" si="73"/>
        <v>138</v>
      </c>
      <c r="S80" s="78">
        <f t="shared" ca="1" si="87"/>
        <v>74.333333333332973</v>
      </c>
      <c r="T80" s="55">
        <f t="shared" ca="1" si="74"/>
        <v>5.1085345568211427E-3</v>
      </c>
      <c r="U80" s="78">
        <f t="shared" ca="1" si="75"/>
        <v>0.73330384499860124</v>
      </c>
      <c r="V80" s="79">
        <f t="shared" ca="1" si="88"/>
        <v>980719.34888251475</v>
      </c>
      <c r="W80" s="79">
        <f t="shared" ca="1" si="66"/>
        <v>6833.9470014033395</v>
      </c>
      <c r="X80" s="80">
        <f t="shared" ca="1" si="89"/>
        <v>-14.666076899972024</v>
      </c>
      <c r="Y80" s="80">
        <f t="shared" ca="1" si="90"/>
        <v>-408.63306203438117</v>
      </c>
      <c r="Z80" s="80">
        <f t="shared" ca="1" si="76"/>
        <v>0</v>
      </c>
      <c r="AA80" s="80">
        <f t="shared" ca="1" si="91"/>
        <v>0</v>
      </c>
      <c r="AB80" s="81">
        <f t="shared" ca="1" si="67"/>
        <v>-7447.1904130178491</v>
      </c>
      <c r="AC80" s="79">
        <f t="shared" ca="1" si="68"/>
        <v>979682.80633196584</v>
      </c>
      <c r="AD80" s="35"/>
      <c r="AE80" s="55">
        <f t="shared" ca="1" si="92"/>
        <v>5.1085345568211427E-3</v>
      </c>
      <c r="AF80" s="78">
        <f t="shared" ca="1" si="93"/>
        <v>0.73330384499860124</v>
      </c>
      <c r="AG80" s="35"/>
      <c r="AH80" s="35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77"/>
        <v>144</v>
      </c>
      <c r="AN80" s="66">
        <f t="shared" si="78"/>
        <v>0</v>
      </c>
      <c r="AO80" s="67">
        <f t="shared" si="94"/>
        <v>2.7994204373829275E-5</v>
      </c>
      <c r="AP80" s="68">
        <f t="shared" ca="1" si="79"/>
        <v>1.4833193703115048E-8</v>
      </c>
      <c r="AR80" s="69">
        <f t="shared" si="80"/>
        <v>7</v>
      </c>
      <c r="AS80" s="70">
        <f t="shared" si="95"/>
        <v>77</v>
      </c>
      <c r="AT80" s="71">
        <f t="shared" si="96"/>
        <v>0.59007940361207856</v>
      </c>
      <c r="AU80" s="72">
        <f t="shared" si="81"/>
        <v>6.9683003697136314E-3</v>
      </c>
      <c r="AV80" s="73">
        <f t="shared" si="82"/>
        <v>1.0069683003697136</v>
      </c>
      <c r="AW80" s="74">
        <f>PRODUCT(AV$4:AV80)</f>
        <v>1.6886155437979411</v>
      </c>
      <c r="AY80" s="75">
        <f t="shared" si="97"/>
        <v>77</v>
      </c>
      <c r="AZ80" s="76">
        <f t="shared" ca="1" si="102"/>
        <v>1.0086664107387064</v>
      </c>
      <c r="BA80" s="76">
        <f t="shared" ca="1" si="102"/>
        <v>1.0086664107387064</v>
      </c>
      <c r="BB80" s="76">
        <f t="shared" ca="1" si="102"/>
        <v>1.0086664107387064</v>
      </c>
      <c r="BC80" s="76">
        <f t="shared" ca="1" si="102"/>
        <v>1.0086664107387064</v>
      </c>
      <c r="BD80" s="76">
        <f t="shared" ca="1" si="102"/>
        <v>1.0086664107387064</v>
      </c>
      <c r="BE80" s="76">
        <f t="shared" ca="1" si="102"/>
        <v>1.0086664107387064</v>
      </c>
      <c r="BF80" s="76">
        <f t="shared" ca="1" si="102"/>
        <v>1.0086664107387064</v>
      </c>
      <c r="BG80" s="76">
        <f t="shared" ca="1" si="102"/>
        <v>1.0086664107387064</v>
      </c>
      <c r="BH80" s="76">
        <f t="shared" ca="1" si="102"/>
        <v>1.0086664107387064</v>
      </c>
      <c r="BI80" s="76">
        <f t="shared" ca="1" si="102"/>
        <v>1.0086664107387064</v>
      </c>
      <c r="BJ80" s="76">
        <f t="shared" ca="1" si="102"/>
        <v>1.0086664107387064</v>
      </c>
      <c r="BK80" s="76">
        <f t="shared" ca="1" si="102"/>
        <v>1.0086664107387064</v>
      </c>
      <c r="BL80" s="76">
        <f t="shared" ca="1" si="69"/>
        <v>0.10909999999999909</v>
      </c>
      <c r="BM80" s="77">
        <f t="shared" ca="1" si="83"/>
        <v>2093.1683825104842</v>
      </c>
      <c r="BO80" s="70">
        <f t="shared" si="98"/>
        <v>77</v>
      </c>
      <c r="BP80" s="178">
        <f t="shared" si="101"/>
        <v>8.6899999999999991E-2</v>
      </c>
      <c r="BQ80" s="179">
        <f t="shared" si="84"/>
        <v>6.9683003697136314E-3</v>
      </c>
      <c r="BR80" s="179">
        <f t="shared" si="100"/>
        <v>0.59220111035508716</v>
      </c>
    </row>
    <row r="81" spans="5:70">
      <c r="E81">
        <f t="shared" si="85"/>
        <v>78</v>
      </c>
      <c r="F81" s="64">
        <f t="shared" si="86"/>
        <v>69.416666666666387</v>
      </c>
      <c r="G81" s="55">
        <f t="shared" si="61"/>
        <v>0</v>
      </c>
      <c r="H81" s="78">
        <f t="shared" si="99"/>
        <v>1</v>
      </c>
      <c r="I81" s="79">
        <f t="shared" si="70"/>
        <v>1484785.1519418624</v>
      </c>
      <c r="J81" s="79">
        <f t="shared" si="62"/>
        <v>10346.428923221791</v>
      </c>
      <c r="K81" s="80">
        <f t="shared" si="63"/>
        <v>-20</v>
      </c>
      <c r="L81" s="80">
        <f t="shared" si="71"/>
        <v>-1237.3209599515521</v>
      </c>
      <c r="M81" s="80">
        <f t="shared" si="103"/>
        <v>0</v>
      </c>
      <c r="N81" s="80">
        <f t="shared" si="72"/>
        <v>0</v>
      </c>
      <c r="O81" s="81">
        <f t="shared" si="64"/>
        <v>-10155.66802739464</v>
      </c>
      <c r="P81" s="79">
        <f t="shared" si="65"/>
        <v>1483718.591877738</v>
      </c>
      <c r="Q81" s="35"/>
      <c r="R81">
        <f t="shared" ca="1" si="73"/>
        <v>139</v>
      </c>
      <c r="S81" s="78">
        <f t="shared" ca="1" si="87"/>
        <v>74.416666666666302</v>
      </c>
      <c r="T81" s="55">
        <f t="shared" ca="1" si="74"/>
        <v>5.1085345568211427E-3</v>
      </c>
      <c r="U81" s="78">
        <f t="shared" ca="1" si="75"/>
        <v>0.72955773696577608</v>
      </c>
      <c r="V81" s="79">
        <f t="shared" ca="1" si="88"/>
        <v>974678.06286109553</v>
      </c>
      <c r="W81" s="79">
        <f t="shared" ca="1" si="66"/>
        <v>6791.8495057867385</v>
      </c>
      <c r="X81" s="80">
        <f t="shared" ca="1" si="89"/>
        <v>-14.591154739315522</v>
      </c>
      <c r="Y81" s="80">
        <f t="shared" ca="1" si="90"/>
        <v>-406.11585952545647</v>
      </c>
      <c r="Z81" s="80">
        <f t="shared" ca="1" si="76"/>
        <v>0</v>
      </c>
      <c r="AA81" s="80">
        <f t="shared" ca="1" si="91"/>
        <v>0</v>
      </c>
      <c r="AB81" s="81">
        <f t="shared" ca="1" si="67"/>
        <v>-7409.1461834417205</v>
      </c>
      <c r="AC81" s="79">
        <f t="shared" ca="1" si="68"/>
        <v>973640.0591691758</v>
      </c>
      <c r="AD81" s="35"/>
      <c r="AE81" s="55">
        <f t="shared" ca="1" si="92"/>
        <v>5.1085345568211427E-3</v>
      </c>
      <c r="AF81" s="78">
        <f t="shared" ca="1" si="93"/>
        <v>0.72955773696577608</v>
      </c>
      <c r="AG81" s="35"/>
      <c r="AH81" s="35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77"/>
        <v>145</v>
      </c>
      <c r="AN81" s="66">
        <f t="shared" si="78"/>
        <v>0</v>
      </c>
      <c r="AO81" s="67">
        <f t="shared" si="94"/>
        <v>2.7994204373829275E-5</v>
      </c>
      <c r="AP81" s="68">
        <f t="shared" ca="1" si="79"/>
        <v>1.3374081420174069E-8</v>
      </c>
      <c r="AR81" s="69">
        <f t="shared" si="80"/>
        <v>7</v>
      </c>
      <c r="AS81" s="70">
        <f t="shared" si="95"/>
        <v>78</v>
      </c>
      <c r="AT81" s="71">
        <f t="shared" si="96"/>
        <v>0.58596755308572812</v>
      </c>
      <c r="AU81" s="72">
        <f t="shared" si="81"/>
        <v>6.9683003697136314E-3</v>
      </c>
      <c r="AV81" s="73">
        <f t="shared" si="82"/>
        <v>1.0069683003697136</v>
      </c>
      <c r="AW81" s="74">
        <f>PRODUCT(AV$4:AV81)</f>
        <v>1.7003823241160925</v>
      </c>
      <c r="AY81" s="75">
        <f t="shared" si="97"/>
        <v>78</v>
      </c>
      <c r="AZ81" s="76">
        <f t="shared" ca="1" si="102"/>
        <v>1.0086664107387064</v>
      </c>
      <c r="BA81" s="76">
        <f t="shared" ca="1" si="102"/>
        <v>1.0086664107387064</v>
      </c>
      <c r="BB81" s="76">
        <f t="shared" ca="1" si="102"/>
        <v>1.0086664107387064</v>
      </c>
      <c r="BC81" s="76">
        <f t="shared" ca="1" si="102"/>
        <v>1.0086664107387064</v>
      </c>
      <c r="BD81" s="76">
        <f t="shared" ca="1" si="102"/>
        <v>1.0086664107387064</v>
      </c>
      <c r="BE81" s="76">
        <f t="shared" ca="1" si="102"/>
        <v>1.0086664107387064</v>
      </c>
      <c r="BF81" s="76">
        <f t="shared" ca="1" si="102"/>
        <v>1.0086664107387064</v>
      </c>
      <c r="BG81" s="76">
        <f t="shared" ca="1" si="102"/>
        <v>1.0086664107387064</v>
      </c>
      <c r="BH81" s="76">
        <f t="shared" ca="1" si="102"/>
        <v>1.0086664107387064</v>
      </c>
      <c r="BI81" s="76">
        <f t="shared" ca="1" si="102"/>
        <v>1.0086664107387064</v>
      </c>
      <c r="BJ81" s="76">
        <f t="shared" ca="1" si="102"/>
        <v>1.0086664107387064</v>
      </c>
      <c r="BK81" s="76">
        <f t="shared" ca="1" si="102"/>
        <v>1.0086664107387064</v>
      </c>
      <c r="BL81" s="76">
        <f t="shared" ca="1" si="69"/>
        <v>0.10909999999999909</v>
      </c>
      <c r="BM81" s="77">
        <f t="shared" ca="1" si="83"/>
        <v>2321.5330530423762</v>
      </c>
      <c r="BO81" s="70">
        <f t="shared" si="98"/>
        <v>78</v>
      </c>
      <c r="BP81" s="178">
        <f t="shared" si="101"/>
        <v>8.6899999999999991E-2</v>
      </c>
      <c r="BQ81" s="179">
        <f t="shared" si="84"/>
        <v>6.9683003697136314E-3</v>
      </c>
      <c r="BR81" s="179">
        <f t="shared" si="100"/>
        <v>0.58810303178129586</v>
      </c>
    </row>
    <row r="82" spans="5:70">
      <c r="E82">
        <f t="shared" si="85"/>
        <v>79</v>
      </c>
      <c r="F82" s="64">
        <f t="shared" si="86"/>
        <v>69.499999999999716</v>
      </c>
      <c r="G82" s="55">
        <f t="shared" si="61"/>
        <v>0</v>
      </c>
      <c r="H82" s="78">
        <f t="shared" si="99"/>
        <v>1</v>
      </c>
      <c r="I82" s="79">
        <f t="shared" si="70"/>
        <v>1483718.591877738</v>
      </c>
      <c r="J82" s="79">
        <f t="shared" si="62"/>
        <v>10338.996812332631</v>
      </c>
      <c r="K82" s="80">
        <f t="shared" si="63"/>
        <v>-20</v>
      </c>
      <c r="L82" s="80">
        <f t="shared" si="71"/>
        <v>-1236.4321598981151</v>
      </c>
      <c r="M82" s="80">
        <f t="shared" si="103"/>
        <v>0</v>
      </c>
      <c r="N82" s="80">
        <f t="shared" si="72"/>
        <v>0</v>
      </c>
      <c r="O82" s="81">
        <f t="shared" si="64"/>
        <v>-10155.66802739464</v>
      </c>
      <c r="P82" s="79">
        <f t="shared" si="65"/>
        <v>1482645.4885027779</v>
      </c>
      <c r="Q82" s="35"/>
      <c r="R82">
        <f t="shared" ca="1" si="73"/>
        <v>140</v>
      </c>
      <c r="S82" s="78">
        <f t="shared" ca="1" si="87"/>
        <v>74.499999999999631</v>
      </c>
      <c r="T82" s="55">
        <f t="shared" ca="1" si="74"/>
        <v>5.1085345568211427E-3</v>
      </c>
      <c r="U82" s="78">
        <f t="shared" ca="1" si="75"/>
        <v>0.72583076605529018</v>
      </c>
      <c r="V82" s="79">
        <f t="shared" ca="1" si="88"/>
        <v>968666.18528100464</v>
      </c>
      <c r="W82" s="79">
        <f t="shared" ca="1" si="66"/>
        <v>6749.9569370227173</v>
      </c>
      <c r="X82" s="80">
        <f t="shared" ca="1" si="89"/>
        <v>-14.516615321105803</v>
      </c>
      <c r="Y82" s="80">
        <f t="shared" ca="1" si="90"/>
        <v>-403.61091053375196</v>
      </c>
      <c r="Z82" s="80">
        <f t="shared" ca="1" si="76"/>
        <v>0</v>
      </c>
      <c r="AA82" s="80">
        <f t="shared" ca="1" si="91"/>
        <v>0</v>
      </c>
      <c r="AB82" s="81">
        <f t="shared" ca="1" si="67"/>
        <v>-7371.2963041270696</v>
      </c>
      <c r="AC82" s="79">
        <f t="shared" ca="1" si="68"/>
        <v>967626.71838804544</v>
      </c>
      <c r="AD82" s="35"/>
      <c r="AE82" s="55">
        <f t="shared" ca="1" si="92"/>
        <v>5.1085345568211427E-3</v>
      </c>
      <c r="AF82" s="78">
        <f t="shared" ca="1" si="93"/>
        <v>0.72583076605529018</v>
      </c>
      <c r="AG82" s="35"/>
      <c r="AH82" s="35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77"/>
        <v>146</v>
      </c>
      <c r="AN82" s="66">
        <f t="shared" si="78"/>
        <v>0</v>
      </c>
      <c r="AO82" s="67">
        <f t="shared" si="94"/>
        <v>2.7994204373829275E-5</v>
      </c>
      <c r="AP82" s="68">
        <f t="shared" ca="1" si="79"/>
        <v>1.2058499161639239E-8</v>
      </c>
      <c r="AR82" s="69">
        <f t="shared" si="80"/>
        <v>7</v>
      </c>
      <c r="AS82" s="70">
        <f t="shared" si="95"/>
        <v>79</v>
      </c>
      <c r="AT82" s="71">
        <f t="shared" si="96"/>
        <v>0.58188435516892068</v>
      </c>
      <c r="AU82" s="72">
        <f t="shared" si="81"/>
        <v>6.9683003697136314E-3</v>
      </c>
      <c r="AV82" s="73">
        <f t="shared" si="82"/>
        <v>1.0069683003697136</v>
      </c>
      <c r="AW82" s="74">
        <f>PRODUCT(AV$4:AV82)</f>
        <v>1.7122310988938851</v>
      </c>
      <c r="AY82" s="75">
        <f t="shared" si="97"/>
        <v>79</v>
      </c>
      <c r="AZ82" s="76">
        <f t="shared" ca="1" si="102"/>
        <v>1.0086664107387064</v>
      </c>
      <c r="BA82" s="76">
        <f t="shared" ca="1" si="102"/>
        <v>1.0086664107387064</v>
      </c>
      <c r="BB82" s="76">
        <f t="shared" ca="1" si="102"/>
        <v>1.0086664107387064</v>
      </c>
      <c r="BC82" s="76">
        <f t="shared" ca="1" si="102"/>
        <v>1.0086664107387064</v>
      </c>
      <c r="BD82" s="76">
        <f t="shared" ca="1" si="102"/>
        <v>1.0086664107387064</v>
      </c>
      <c r="BE82" s="76">
        <f t="shared" ca="1" si="102"/>
        <v>1.0086664107387064</v>
      </c>
      <c r="BF82" s="76">
        <f t="shared" ca="1" si="102"/>
        <v>1.0086664107387064</v>
      </c>
      <c r="BG82" s="76">
        <f t="shared" ca="1" si="102"/>
        <v>1.0086664107387064</v>
      </c>
      <c r="BH82" s="76">
        <f t="shared" ca="1" si="102"/>
        <v>1.0086664107387064</v>
      </c>
      <c r="BI82" s="76">
        <f t="shared" ca="1" si="102"/>
        <v>1.0086664107387064</v>
      </c>
      <c r="BJ82" s="76">
        <f t="shared" ca="1" si="102"/>
        <v>1.0086664107387064</v>
      </c>
      <c r="BK82" s="76">
        <f t="shared" ca="1" si="102"/>
        <v>1.0086664107387064</v>
      </c>
      <c r="BL82" s="76">
        <f t="shared" ca="1" si="69"/>
        <v>0.10909999999999909</v>
      </c>
      <c r="BM82" s="77">
        <f t="shared" ca="1" si="83"/>
        <v>2574.8123091292973</v>
      </c>
      <c r="BO82" s="70">
        <f t="shared" si="98"/>
        <v>79</v>
      </c>
      <c r="BP82" s="178">
        <f t="shared" si="101"/>
        <v>8.6899999999999991E-2</v>
      </c>
      <c r="BQ82" s="179">
        <f t="shared" si="84"/>
        <v>6.9683003697136314E-3</v>
      </c>
      <c r="BR82" s="179">
        <f t="shared" si="100"/>
        <v>0.58403331223571864</v>
      </c>
    </row>
    <row r="83" spans="5:70">
      <c r="E83">
        <f t="shared" si="85"/>
        <v>80</v>
      </c>
      <c r="F83" s="64">
        <f t="shared" si="86"/>
        <v>69.583333333333044</v>
      </c>
      <c r="G83" s="55">
        <f t="shared" si="61"/>
        <v>0</v>
      </c>
      <c r="H83" s="78">
        <f t="shared" si="99"/>
        <v>1</v>
      </c>
      <c r="I83" s="79">
        <f t="shared" si="70"/>
        <v>1482645.4885027779</v>
      </c>
      <c r="J83" s="79">
        <f t="shared" si="62"/>
        <v>10331.519105688154</v>
      </c>
      <c r="K83" s="80">
        <f t="shared" si="63"/>
        <v>-20</v>
      </c>
      <c r="L83" s="80">
        <f t="shared" si="71"/>
        <v>-1235.5379070856484</v>
      </c>
      <c r="M83" s="80">
        <f t="shared" si="103"/>
        <v>0</v>
      </c>
      <c r="N83" s="80">
        <f t="shared" si="72"/>
        <v>0</v>
      </c>
      <c r="O83" s="81">
        <f t="shared" si="64"/>
        <v>-10155.66802739464</v>
      </c>
      <c r="P83" s="79">
        <f t="shared" si="65"/>
        <v>1481565.8016739858</v>
      </c>
      <c r="Q83" s="35"/>
      <c r="R83">
        <f t="shared" ca="1" si="73"/>
        <v>141</v>
      </c>
      <c r="S83" s="78">
        <f t="shared" ca="1" si="87"/>
        <v>74.583333333332959</v>
      </c>
      <c r="T83" s="55">
        <f t="shared" ca="1" si="74"/>
        <v>5.5703631168392276E-3</v>
      </c>
      <c r="U83" s="78">
        <f t="shared" ca="1" si="75"/>
        <v>0.72178762512698857</v>
      </c>
      <c r="V83" s="79">
        <f t="shared" ca="1" si="88"/>
        <v>962236.68620506849</v>
      </c>
      <c r="W83" s="79">
        <f t="shared" ca="1" si="66"/>
        <v>6705.1542562347986</v>
      </c>
      <c r="X83" s="80">
        <f t="shared" ca="1" si="89"/>
        <v>-14.435752502539771</v>
      </c>
      <c r="Y83" s="80">
        <f t="shared" ca="1" si="90"/>
        <v>-400.93195258544523</v>
      </c>
      <c r="Z83" s="80">
        <f t="shared" ca="1" si="76"/>
        <v>0</v>
      </c>
      <c r="AA83" s="80">
        <f t="shared" ca="1" si="91"/>
        <v>0</v>
      </c>
      <c r="AB83" s="81">
        <f t="shared" ca="1" si="67"/>
        <v>-7330.2355070712665</v>
      </c>
      <c r="AC83" s="79">
        <f t="shared" ca="1" si="68"/>
        <v>961196.237249144</v>
      </c>
      <c r="AD83" s="35"/>
      <c r="AE83" s="55">
        <f t="shared" ca="1" si="92"/>
        <v>5.5703631168392276E-3</v>
      </c>
      <c r="AF83" s="78">
        <f t="shared" ca="1" si="93"/>
        <v>0.72178762512698857</v>
      </c>
      <c r="AG83" s="35"/>
      <c r="AH83" s="35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77"/>
        <v>147</v>
      </c>
      <c r="AN83" s="66">
        <f t="shared" si="78"/>
        <v>0</v>
      </c>
      <c r="AO83" s="67">
        <f t="shared" si="94"/>
        <v>2.7994204373829275E-5</v>
      </c>
      <c r="AP83" s="68">
        <f t="shared" ca="1" si="79"/>
        <v>1.0872328159443917E-8</v>
      </c>
      <c r="AR83" s="69">
        <f t="shared" si="80"/>
        <v>7</v>
      </c>
      <c r="AS83" s="70">
        <f t="shared" si="95"/>
        <v>80</v>
      </c>
      <c r="AT83" s="71">
        <f t="shared" si="96"/>
        <v>0.57782961020166645</v>
      </c>
      <c r="AU83" s="72">
        <f t="shared" si="81"/>
        <v>6.9683003697136314E-3</v>
      </c>
      <c r="AV83" s="73">
        <f t="shared" si="82"/>
        <v>1.0069683003697136</v>
      </c>
      <c r="AW83" s="74">
        <f>PRODUCT(AV$4:AV83)</f>
        <v>1.7241624394933426</v>
      </c>
      <c r="AY83" s="75">
        <f t="shared" si="97"/>
        <v>80</v>
      </c>
      <c r="AZ83" s="76">
        <f t="shared" ca="1" si="102"/>
        <v>1.0086664107387064</v>
      </c>
      <c r="BA83" s="76">
        <f t="shared" ca="1" si="102"/>
        <v>1.0086664107387064</v>
      </c>
      <c r="BB83" s="76">
        <f t="shared" ca="1" si="102"/>
        <v>1.0086664107387064</v>
      </c>
      <c r="BC83" s="76">
        <f t="shared" ca="1" si="102"/>
        <v>1.0086664107387064</v>
      </c>
      <c r="BD83" s="76">
        <f t="shared" ca="1" si="102"/>
        <v>1.0086664107387064</v>
      </c>
      <c r="BE83" s="76">
        <f t="shared" ca="1" si="102"/>
        <v>1.0086664107387064</v>
      </c>
      <c r="BF83" s="76">
        <f t="shared" ca="1" si="102"/>
        <v>1.0086664107387064</v>
      </c>
      <c r="BG83" s="76">
        <f t="shared" ca="1" si="102"/>
        <v>1.0086664107387064</v>
      </c>
      <c r="BH83" s="76">
        <f t="shared" ca="1" si="102"/>
        <v>1.0086664107387064</v>
      </c>
      <c r="BI83" s="76">
        <f t="shared" ca="1" si="102"/>
        <v>1.0086664107387064</v>
      </c>
      <c r="BJ83" s="76">
        <f t="shared" ca="1" si="102"/>
        <v>1.0086664107387064</v>
      </c>
      <c r="BK83" s="76">
        <f t="shared" ca="1" si="102"/>
        <v>1.0086664107387064</v>
      </c>
      <c r="BL83" s="76">
        <f t="shared" ca="1" si="69"/>
        <v>0.10909999999999909</v>
      </c>
      <c r="BM83" s="77">
        <f t="shared" ca="1" si="83"/>
        <v>2855.7243320553011</v>
      </c>
      <c r="BO83" s="70">
        <f t="shared" si="98"/>
        <v>80</v>
      </c>
      <c r="BP83" s="178">
        <f t="shared" si="101"/>
        <v>8.6899999999999991E-2</v>
      </c>
      <c r="BQ83" s="179">
        <f t="shared" si="84"/>
        <v>6.9683003697136314E-3</v>
      </c>
      <c r="BR83" s="179">
        <f t="shared" si="100"/>
        <v>0.57999175547163484</v>
      </c>
    </row>
    <row r="84" spans="5:70">
      <c r="E84">
        <f t="shared" si="85"/>
        <v>81</v>
      </c>
      <c r="F84" s="64">
        <f t="shared" si="86"/>
        <v>69.666666666666373</v>
      </c>
      <c r="G84" s="55">
        <f t="shared" si="61"/>
        <v>0</v>
      </c>
      <c r="H84" s="78">
        <f t="shared" si="99"/>
        <v>1</v>
      </c>
      <c r="I84" s="79">
        <f t="shared" si="70"/>
        <v>1481565.8016739858</v>
      </c>
      <c r="J84" s="79">
        <f t="shared" si="62"/>
        <v>10323.995523559908</v>
      </c>
      <c r="K84" s="80">
        <f t="shared" si="63"/>
        <v>-20</v>
      </c>
      <c r="L84" s="80">
        <f t="shared" si="71"/>
        <v>-1234.6381680616548</v>
      </c>
      <c r="M84" s="80">
        <f t="shared" si="103"/>
        <v>0</v>
      </c>
      <c r="N84" s="80">
        <f t="shared" si="72"/>
        <v>0</v>
      </c>
      <c r="O84" s="81">
        <f t="shared" si="64"/>
        <v>-10155.66802739464</v>
      </c>
      <c r="P84" s="79">
        <f t="shared" si="65"/>
        <v>1480479.4910020893</v>
      </c>
      <c r="Q84" s="35"/>
      <c r="R84">
        <f t="shared" ca="1" si="73"/>
        <v>142</v>
      </c>
      <c r="S84" s="78">
        <f t="shared" ca="1" si="87"/>
        <v>74.666666666666288</v>
      </c>
      <c r="T84" s="55">
        <f t="shared" ca="1" si="74"/>
        <v>5.5703631168392276E-3</v>
      </c>
      <c r="U84" s="78">
        <f t="shared" ca="1" si="75"/>
        <v>0.71776700596179022</v>
      </c>
      <c r="V84" s="79">
        <f t="shared" ca="1" si="88"/>
        <v>955842.02518112678</v>
      </c>
      <c r="W84" s="79">
        <f t="shared" ca="1" si="66"/>
        <v>6660.5943374574717</v>
      </c>
      <c r="X84" s="80">
        <f t="shared" ca="1" si="89"/>
        <v>-14.355340119235805</v>
      </c>
      <c r="Y84" s="80">
        <f t="shared" ca="1" si="90"/>
        <v>-398.26751049213618</v>
      </c>
      <c r="Z84" s="80">
        <f t="shared" ca="1" si="76"/>
        <v>0</v>
      </c>
      <c r="AA84" s="80">
        <f t="shared" ca="1" si="91"/>
        <v>0</v>
      </c>
      <c r="AB84" s="81">
        <f t="shared" ca="1" si="67"/>
        <v>-7289.4034335649312</v>
      </c>
      <c r="AC84" s="79">
        <f t="shared" ca="1" si="68"/>
        <v>954800.59323440795</v>
      </c>
      <c r="AD84" s="35"/>
      <c r="AE84" s="55">
        <f t="shared" ca="1" si="92"/>
        <v>5.5703631168392276E-3</v>
      </c>
      <c r="AF84" s="78">
        <f t="shared" ca="1" si="93"/>
        <v>0.71776700596179022</v>
      </c>
      <c r="AG84" s="35"/>
      <c r="AH84" s="35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77"/>
        <v>148</v>
      </c>
      <c r="AN84" s="66">
        <f t="shared" si="78"/>
        <v>0</v>
      </c>
      <c r="AO84" s="67">
        <f t="shared" si="94"/>
        <v>2.7994204373829275E-5</v>
      </c>
      <c r="AP84" s="68">
        <f t="shared" ca="1" si="79"/>
        <v>9.8028384811504166E-9</v>
      </c>
      <c r="AR84" s="69">
        <f t="shared" si="80"/>
        <v>7</v>
      </c>
      <c r="AS84" s="70">
        <f t="shared" si="95"/>
        <v>81</v>
      </c>
      <c r="AT84" s="71">
        <f t="shared" si="96"/>
        <v>0.57380311991526667</v>
      </c>
      <c r="AU84" s="72">
        <f t="shared" si="81"/>
        <v>6.9683003697136314E-3</v>
      </c>
      <c r="AV84" s="73">
        <f t="shared" si="82"/>
        <v>1.0069683003697136</v>
      </c>
      <c r="AW84" s="74">
        <f>PRODUCT(AV$4:AV84)</f>
        <v>1.7361769212579103</v>
      </c>
      <c r="AY84" s="75">
        <f t="shared" si="97"/>
        <v>81</v>
      </c>
      <c r="AZ84" s="76">
        <f t="shared" ca="1" si="102"/>
        <v>1.0086664107387064</v>
      </c>
      <c r="BA84" s="76">
        <f t="shared" ca="1" si="102"/>
        <v>1.0086664107387064</v>
      </c>
      <c r="BB84" s="76">
        <f t="shared" ca="1" si="102"/>
        <v>1.0086664107387064</v>
      </c>
      <c r="BC84" s="76">
        <f t="shared" ca="1" si="102"/>
        <v>1.0086664107387064</v>
      </c>
      <c r="BD84" s="76">
        <f t="shared" ca="1" si="102"/>
        <v>1.0086664107387064</v>
      </c>
      <c r="BE84" s="76">
        <f t="shared" ca="1" si="102"/>
        <v>1.0086664107387064</v>
      </c>
      <c r="BF84" s="76">
        <f t="shared" ca="1" si="102"/>
        <v>1.0086664107387064</v>
      </c>
      <c r="BG84" s="76">
        <f t="shared" ca="1" si="102"/>
        <v>1.0086664107387064</v>
      </c>
      <c r="BH84" s="76">
        <f t="shared" ca="1" si="102"/>
        <v>1.0086664107387064</v>
      </c>
      <c r="BI84" s="76">
        <f t="shared" ca="1" si="102"/>
        <v>1.0086664107387064</v>
      </c>
      <c r="BJ84" s="76">
        <f t="shared" ca="1" si="102"/>
        <v>1.0086664107387064</v>
      </c>
      <c r="BK84" s="76">
        <f t="shared" ca="1" si="102"/>
        <v>1.0086664107387064</v>
      </c>
      <c r="BL84" s="76">
        <f t="shared" ca="1" si="69"/>
        <v>0.10909999999999909</v>
      </c>
      <c r="BM84" s="77">
        <f t="shared" ca="1" si="83"/>
        <v>3167.2838566825317</v>
      </c>
      <c r="BO84" s="70">
        <f t="shared" si="98"/>
        <v>81</v>
      </c>
      <c r="BP84" s="178">
        <f t="shared" si="101"/>
        <v>8.6899999999999991E-2</v>
      </c>
      <c r="BQ84" s="179">
        <f t="shared" si="84"/>
        <v>6.9683003697136314E-3</v>
      </c>
      <c r="BR84" s="179">
        <f t="shared" si="100"/>
        <v>0.57597816660036649</v>
      </c>
    </row>
    <row r="85" spans="5:70">
      <c r="E85">
        <f t="shared" si="85"/>
        <v>82</v>
      </c>
      <c r="F85" s="64">
        <f t="shared" si="86"/>
        <v>69.749999999999702</v>
      </c>
      <c r="G85" s="55">
        <f t="shared" si="61"/>
        <v>0</v>
      </c>
      <c r="H85" s="78">
        <f t="shared" si="99"/>
        <v>1</v>
      </c>
      <c r="I85" s="79">
        <f t="shared" si="70"/>
        <v>1480479.4910020893</v>
      </c>
      <c r="J85" s="79">
        <f t="shared" si="62"/>
        <v>10316.425784503308</v>
      </c>
      <c r="K85" s="80">
        <f t="shared" si="63"/>
        <v>-20</v>
      </c>
      <c r="L85" s="80">
        <f t="shared" si="71"/>
        <v>-1233.7329091684078</v>
      </c>
      <c r="M85" s="80">
        <f t="shared" si="103"/>
        <v>0</v>
      </c>
      <c r="N85" s="80">
        <f t="shared" si="72"/>
        <v>0</v>
      </c>
      <c r="O85" s="81">
        <f t="shared" si="64"/>
        <v>-10155.66802739464</v>
      </c>
      <c r="P85" s="79">
        <f t="shared" si="65"/>
        <v>1479386.5158500297</v>
      </c>
      <c r="Q85" s="35"/>
      <c r="R85">
        <f t="shared" ca="1" si="73"/>
        <v>143</v>
      </c>
      <c r="S85" s="78">
        <f t="shared" ca="1" si="87"/>
        <v>74.749999999999616</v>
      </c>
      <c r="T85" s="55">
        <f t="shared" ca="1" si="74"/>
        <v>5.5703631168392276E-3</v>
      </c>
      <c r="U85" s="78">
        <f t="shared" ca="1" si="75"/>
        <v>0.71376878310529657</v>
      </c>
      <c r="V85" s="79">
        <f t="shared" ca="1" si="88"/>
        <v>949482.00722591882</v>
      </c>
      <c r="W85" s="79">
        <f t="shared" ca="1" si="66"/>
        <v>6616.275821988811</v>
      </c>
      <c r="X85" s="80">
        <f t="shared" ca="1" si="89"/>
        <v>-14.275375662105931</v>
      </c>
      <c r="Y85" s="80">
        <f t="shared" ca="1" si="90"/>
        <v>-395.61750301079951</v>
      </c>
      <c r="Z85" s="80">
        <f t="shared" ca="1" si="76"/>
        <v>0</v>
      </c>
      <c r="AA85" s="80">
        <f t="shared" ca="1" si="91"/>
        <v>0</v>
      </c>
      <c r="AB85" s="81">
        <f t="shared" ca="1" si="67"/>
        <v>-7248.7988095348401</v>
      </c>
      <c r="AC85" s="79">
        <f t="shared" ca="1" si="68"/>
        <v>948439.59135969984</v>
      </c>
      <c r="AD85" s="35"/>
      <c r="AE85" s="55">
        <f t="shared" ca="1" si="92"/>
        <v>5.5703631168392276E-3</v>
      </c>
      <c r="AF85" s="78">
        <f t="shared" ca="1" si="93"/>
        <v>0.71376878310529657</v>
      </c>
      <c r="AG85" s="35"/>
      <c r="AH85" s="35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77"/>
        <v>149</v>
      </c>
      <c r="AN85" s="66">
        <f t="shared" si="78"/>
        <v>0</v>
      </c>
      <c r="AO85" s="67">
        <f t="shared" si="94"/>
        <v>2.7994204373829275E-5</v>
      </c>
      <c r="AP85" s="68">
        <f t="shared" ca="1" si="79"/>
        <v>8.8385524129027356E-9</v>
      </c>
      <c r="AR85" s="69">
        <f t="shared" si="80"/>
        <v>7</v>
      </c>
      <c r="AS85" s="70">
        <f t="shared" si="95"/>
        <v>82</v>
      </c>
      <c r="AT85" s="71">
        <f t="shared" si="96"/>
        <v>0.56980468742261825</v>
      </c>
      <c r="AU85" s="72">
        <f t="shared" si="81"/>
        <v>6.9683003697136314E-3</v>
      </c>
      <c r="AV85" s="73">
        <f t="shared" si="82"/>
        <v>1.0069683003697136</v>
      </c>
      <c r="AW85" s="74">
        <f>PRODUCT(AV$4:AV85)</f>
        <v>1.7482751235402001</v>
      </c>
      <c r="AY85" s="75">
        <f t="shared" si="97"/>
        <v>82</v>
      </c>
      <c r="AZ85" s="76">
        <f t="shared" ref="AZ85:BK94" ca="1" si="104">OFFSET($AV$3,($AY85*12-12)+AZ$3,0)</f>
        <v>1.0086664107387064</v>
      </c>
      <c r="BA85" s="76">
        <f t="shared" ca="1" si="104"/>
        <v>1.0086664107387064</v>
      </c>
      <c r="BB85" s="76">
        <f t="shared" ca="1" si="104"/>
        <v>1.0086664107387064</v>
      </c>
      <c r="BC85" s="76">
        <f t="shared" ca="1" si="104"/>
        <v>1.0086664107387064</v>
      </c>
      <c r="BD85" s="76">
        <f t="shared" ca="1" si="104"/>
        <v>1.0086664107387064</v>
      </c>
      <c r="BE85" s="76">
        <f t="shared" ca="1" si="104"/>
        <v>1.0086664107387064</v>
      </c>
      <c r="BF85" s="76">
        <f t="shared" ca="1" si="104"/>
        <v>1.0086664107387064</v>
      </c>
      <c r="BG85" s="76">
        <f t="shared" ca="1" si="104"/>
        <v>1.0086664107387064</v>
      </c>
      <c r="BH85" s="76">
        <f t="shared" ca="1" si="104"/>
        <v>1.0086664107387064</v>
      </c>
      <c r="BI85" s="76">
        <f t="shared" ca="1" si="104"/>
        <v>1.0086664107387064</v>
      </c>
      <c r="BJ85" s="76">
        <f t="shared" ca="1" si="104"/>
        <v>1.0086664107387064</v>
      </c>
      <c r="BK85" s="76">
        <f t="shared" ca="1" si="104"/>
        <v>1.0086664107387064</v>
      </c>
      <c r="BL85" s="76">
        <f t="shared" ca="1" si="69"/>
        <v>0.10909999999999909</v>
      </c>
      <c r="BM85" s="77">
        <f t="shared" ca="1" si="83"/>
        <v>3512.834525446593</v>
      </c>
      <c r="BO85" s="70">
        <f t="shared" si="98"/>
        <v>82</v>
      </c>
      <c r="BP85" s="178">
        <f t="shared" si="101"/>
        <v>8.6899999999999991E-2</v>
      </c>
      <c r="BQ85" s="179">
        <f t="shared" si="84"/>
        <v>6.9683003697136314E-3</v>
      </c>
      <c r="BR85" s="179">
        <f t="shared" si="100"/>
        <v>0.57199235208188093</v>
      </c>
    </row>
    <row r="86" spans="5:70">
      <c r="E86">
        <f t="shared" si="85"/>
        <v>83</v>
      </c>
      <c r="F86" s="64">
        <f t="shared" si="86"/>
        <v>69.83333333333303</v>
      </c>
      <c r="G86" s="55">
        <f t="shared" si="61"/>
        <v>0</v>
      </c>
      <c r="H86" s="78">
        <f t="shared" si="99"/>
        <v>1</v>
      </c>
      <c r="I86" s="79">
        <f t="shared" si="70"/>
        <v>1479386.5158500297</v>
      </c>
      <c r="J86" s="79">
        <f t="shared" si="62"/>
        <v>10308.809605347124</v>
      </c>
      <c r="K86" s="80">
        <f t="shared" si="63"/>
        <v>-20</v>
      </c>
      <c r="L86" s="80">
        <f t="shared" si="71"/>
        <v>-1232.8220965416915</v>
      </c>
      <c r="M86" s="80">
        <f t="shared" si="103"/>
        <v>0</v>
      </c>
      <c r="N86" s="80">
        <f t="shared" si="72"/>
        <v>0</v>
      </c>
      <c r="O86" s="81">
        <f t="shared" si="64"/>
        <v>-10155.66802739464</v>
      </c>
      <c r="P86" s="79">
        <f t="shared" si="65"/>
        <v>1478286.8353314404</v>
      </c>
      <c r="Q86" s="35"/>
      <c r="R86">
        <f t="shared" ca="1" si="73"/>
        <v>144</v>
      </c>
      <c r="S86" s="78">
        <f t="shared" ca="1" si="87"/>
        <v>74.833333333332945</v>
      </c>
      <c r="T86" s="55">
        <f t="shared" ca="1" si="74"/>
        <v>5.5703631168392276E-3</v>
      </c>
      <c r="U86" s="78">
        <f t="shared" ca="1" si="75"/>
        <v>0.70979283180193564</v>
      </c>
      <c r="V86" s="79">
        <f t="shared" ca="1" si="88"/>
        <v>943156.43844143965</v>
      </c>
      <c r="W86" s="79">
        <f t="shared" ca="1" si="66"/>
        <v>6572.1973586892755</v>
      </c>
      <c r="X86" s="80">
        <f t="shared" ca="1" si="89"/>
        <v>-14.195856636038712</v>
      </c>
      <c r="Y86" s="80">
        <f t="shared" ca="1" si="90"/>
        <v>-392.98184935059987</v>
      </c>
      <c r="Z86" s="80">
        <f t="shared" ca="1" si="76"/>
        <v>0</v>
      </c>
      <c r="AA86" s="80">
        <f t="shared" ca="1" si="91"/>
        <v>0</v>
      </c>
      <c r="AB86" s="81">
        <f t="shared" ca="1" si="67"/>
        <v>-7208.4203680048195</v>
      </c>
      <c r="AC86" s="79">
        <f t="shared" ca="1" si="68"/>
        <v>942113.03772613744</v>
      </c>
      <c r="AD86" s="35"/>
      <c r="AE86" s="55">
        <f t="shared" ca="1" si="92"/>
        <v>5.5703631168392276E-3</v>
      </c>
      <c r="AF86" s="78">
        <f t="shared" ca="1" si="93"/>
        <v>0.70979283180193564</v>
      </c>
      <c r="AG86" s="35"/>
      <c r="AH86" s="35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77"/>
        <v>150</v>
      </c>
      <c r="AN86" s="66">
        <f t="shared" si="78"/>
        <v>0</v>
      </c>
      <c r="AO86" s="67">
        <f t="shared" si="94"/>
        <v>2.7994204373829275E-5</v>
      </c>
      <c r="AP86" s="68">
        <f t="shared" ca="1" si="79"/>
        <v>7.9691212811313161E-9</v>
      </c>
      <c r="AR86" s="69">
        <f t="shared" si="80"/>
        <v>7</v>
      </c>
      <c r="AS86" s="70">
        <f t="shared" si="95"/>
        <v>83</v>
      </c>
      <c r="AT86" s="71">
        <f t="shared" si="96"/>
        <v>0.56583411720858667</v>
      </c>
      <c r="AU86" s="72">
        <f t="shared" si="81"/>
        <v>6.9683003697136314E-3</v>
      </c>
      <c r="AV86" s="73">
        <f t="shared" si="82"/>
        <v>1.0069683003697136</v>
      </c>
      <c r="AW86" s="74">
        <f>PRODUCT(AV$4:AV86)</f>
        <v>1.7604576297299264</v>
      </c>
      <c r="AY86" s="75">
        <f t="shared" si="97"/>
        <v>83</v>
      </c>
      <c r="AZ86" s="76">
        <f t="shared" ca="1" si="104"/>
        <v>1.0086664107387064</v>
      </c>
      <c r="BA86" s="76">
        <f t="shared" ca="1" si="104"/>
        <v>1.0086664107387064</v>
      </c>
      <c r="BB86" s="76">
        <f t="shared" ca="1" si="104"/>
        <v>1.0086664107387064</v>
      </c>
      <c r="BC86" s="76">
        <f t="shared" ca="1" si="104"/>
        <v>1.0086664107387064</v>
      </c>
      <c r="BD86" s="76">
        <f t="shared" ca="1" si="104"/>
        <v>1.0086664107387064</v>
      </c>
      <c r="BE86" s="76">
        <f t="shared" ca="1" si="104"/>
        <v>1.0086664107387064</v>
      </c>
      <c r="BF86" s="76">
        <f t="shared" ca="1" si="104"/>
        <v>1.0086664107387064</v>
      </c>
      <c r="BG86" s="76">
        <f t="shared" ca="1" si="104"/>
        <v>1.0086664107387064</v>
      </c>
      <c r="BH86" s="76">
        <f t="shared" ca="1" si="104"/>
        <v>1.0086664107387064</v>
      </c>
      <c r="BI86" s="76">
        <f t="shared" ca="1" si="104"/>
        <v>1.0086664107387064</v>
      </c>
      <c r="BJ86" s="76">
        <f t="shared" ca="1" si="104"/>
        <v>1.0086664107387064</v>
      </c>
      <c r="BK86" s="76">
        <f t="shared" ca="1" si="104"/>
        <v>1.0086664107387064</v>
      </c>
      <c r="BL86" s="76">
        <f t="shared" ca="1" si="69"/>
        <v>0.10909999999999909</v>
      </c>
      <c r="BM86" s="77">
        <f t="shared" ca="1" si="83"/>
        <v>3896.0847721728132</v>
      </c>
      <c r="BO86" s="70">
        <f t="shared" si="98"/>
        <v>83</v>
      </c>
      <c r="BP86" s="178">
        <f t="shared" si="101"/>
        <v>8.6899999999999991E-2</v>
      </c>
      <c r="BQ86" s="179">
        <f t="shared" si="84"/>
        <v>6.9683003697136314E-3</v>
      </c>
      <c r="BR86" s="179">
        <f t="shared" si="100"/>
        <v>0.5680341197154577</v>
      </c>
    </row>
    <row r="87" spans="5:70">
      <c r="E87">
        <f t="shared" si="85"/>
        <v>84</v>
      </c>
      <c r="F87" s="64">
        <f t="shared" si="86"/>
        <v>69.916666666666359</v>
      </c>
      <c r="G87" s="55">
        <f t="shared" si="61"/>
        <v>0</v>
      </c>
      <c r="H87" s="78">
        <f t="shared" si="99"/>
        <v>1</v>
      </c>
      <c r="I87" s="79">
        <f t="shared" si="70"/>
        <v>1478286.8353314404</v>
      </c>
      <c r="J87" s="79">
        <f t="shared" si="62"/>
        <v>10301.14670118287</v>
      </c>
      <c r="K87" s="80">
        <f t="shared" si="63"/>
        <v>-20</v>
      </c>
      <c r="L87" s="80">
        <f t="shared" si="71"/>
        <v>-1231.9056961095337</v>
      </c>
      <c r="M87" s="80">
        <f t="shared" si="103"/>
        <v>0</v>
      </c>
      <c r="N87" s="80">
        <f t="shared" si="72"/>
        <v>0</v>
      </c>
      <c r="O87" s="81">
        <f t="shared" si="64"/>
        <v>-10155.66802739464</v>
      </c>
      <c r="P87" s="79">
        <f t="shared" si="65"/>
        <v>1477180.4083091191</v>
      </c>
      <c r="Q87" s="35"/>
      <c r="R87">
        <f t="shared" ca="1" si="73"/>
        <v>145</v>
      </c>
      <c r="S87" s="78">
        <f t="shared" ca="1" si="87"/>
        <v>74.916666666666273</v>
      </c>
      <c r="T87" s="55">
        <f t="shared" ca="1" si="74"/>
        <v>5.5703631168392276E-3</v>
      </c>
      <c r="U87" s="78">
        <f t="shared" ca="1" si="75"/>
        <v>0.70583902799106923</v>
      </c>
      <c r="V87" s="79">
        <f t="shared" ca="1" si="88"/>
        <v>936865.12600889441</v>
      </c>
      <c r="W87" s="79">
        <f t="shared" ca="1" si="66"/>
        <v>6528.3576039395866</v>
      </c>
      <c r="X87" s="80">
        <f t="shared" ca="1" si="89"/>
        <v>-14.116780559821384</v>
      </c>
      <c r="Y87" s="80">
        <f t="shared" ca="1" si="90"/>
        <v>-390.36046917037271</v>
      </c>
      <c r="Z87" s="80">
        <f t="shared" ca="1" si="76"/>
        <v>-7026.4884450667078</v>
      </c>
      <c r="AA87" s="80">
        <f t="shared" ca="1" si="91"/>
        <v>0</v>
      </c>
      <c r="AB87" s="81">
        <f t="shared" ca="1" si="67"/>
        <v>-7168.2668490562128</v>
      </c>
      <c r="AC87" s="79">
        <f t="shared" ca="1" si="68"/>
        <v>928794.2510689809</v>
      </c>
      <c r="AD87" s="35"/>
      <c r="AE87" s="55">
        <f t="shared" ca="1" si="92"/>
        <v>5.5703631168392276E-3</v>
      </c>
      <c r="AF87" s="78">
        <f t="shared" ca="1" si="93"/>
        <v>0.70583902799106923</v>
      </c>
      <c r="AG87" s="35"/>
      <c r="AH87" s="35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77"/>
        <v>151</v>
      </c>
      <c r="AN87" s="66">
        <f t="shared" si="78"/>
        <v>0</v>
      </c>
      <c r="AO87" s="67">
        <f t="shared" si="94"/>
        <v>2.7994204373829275E-5</v>
      </c>
      <c r="AP87" s="68">
        <f t="shared" ca="1" si="79"/>
        <v>7.1852143910660201E-9</v>
      </c>
      <c r="AR87" s="69">
        <f t="shared" si="80"/>
        <v>7</v>
      </c>
      <c r="AS87" s="70">
        <f t="shared" si="95"/>
        <v>84</v>
      </c>
      <c r="AT87" s="71">
        <f t="shared" si="96"/>
        <v>0.56189121512044549</v>
      </c>
      <c r="AU87" s="72">
        <f t="shared" si="81"/>
        <v>6.9683003697136314E-3</v>
      </c>
      <c r="AV87" s="73">
        <f t="shared" si="82"/>
        <v>1.0069683003697136</v>
      </c>
      <c r="AW87" s="74">
        <f>PRODUCT(AV$4:AV87)</f>
        <v>1.7727250272820385</v>
      </c>
      <c r="AY87" s="75">
        <f t="shared" si="97"/>
        <v>84</v>
      </c>
      <c r="AZ87" s="76">
        <f t="shared" ca="1" si="104"/>
        <v>1.0086664107387064</v>
      </c>
      <c r="BA87" s="76">
        <f t="shared" ca="1" si="104"/>
        <v>1.0086664107387064</v>
      </c>
      <c r="BB87" s="76">
        <f t="shared" ca="1" si="104"/>
        <v>1.0086664107387064</v>
      </c>
      <c r="BC87" s="76">
        <f t="shared" ca="1" si="104"/>
        <v>1.0086664107387064</v>
      </c>
      <c r="BD87" s="76">
        <f t="shared" ca="1" si="104"/>
        <v>1.0086664107387064</v>
      </c>
      <c r="BE87" s="76">
        <f t="shared" ca="1" si="104"/>
        <v>1.0086664107387064</v>
      </c>
      <c r="BF87" s="76">
        <f t="shared" ca="1" si="104"/>
        <v>1.0086664107387064</v>
      </c>
      <c r="BG87" s="76">
        <f t="shared" ca="1" si="104"/>
        <v>1.0086664107387064</v>
      </c>
      <c r="BH87" s="76">
        <f t="shared" ca="1" si="104"/>
        <v>1.0086664107387064</v>
      </c>
      <c r="BI87" s="76">
        <f t="shared" ca="1" si="104"/>
        <v>1.0086664107387064</v>
      </c>
      <c r="BJ87" s="76">
        <f t="shared" ca="1" si="104"/>
        <v>1.0086664107387064</v>
      </c>
      <c r="BK87" s="76">
        <f t="shared" ca="1" si="104"/>
        <v>1.0086664107387064</v>
      </c>
      <c r="BL87" s="76">
        <f t="shared" ca="1" si="69"/>
        <v>0.10909999999999909</v>
      </c>
      <c r="BM87" s="77">
        <f t="shared" ca="1" si="83"/>
        <v>4321.1476208168633</v>
      </c>
      <c r="BO87" s="70">
        <f t="shared" si="98"/>
        <v>84</v>
      </c>
      <c r="BP87" s="178">
        <f t="shared" si="101"/>
        <v>8.6899999999999991E-2</v>
      </c>
      <c r="BQ87" s="179">
        <f t="shared" si="84"/>
        <v>6.9683003697136314E-3</v>
      </c>
      <c r="BR87" s="179">
        <f t="shared" si="100"/>
        <v>0.56410327863042065</v>
      </c>
    </row>
    <row r="88" spans="5:70">
      <c r="E88">
        <f t="shared" si="85"/>
        <v>85</v>
      </c>
      <c r="F88" s="64">
        <f t="shared" si="86"/>
        <v>69.999999999999687</v>
      </c>
      <c r="G88" s="55">
        <f t="shared" si="61"/>
        <v>0</v>
      </c>
      <c r="H88" s="78">
        <f t="shared" si="99"/>
        <v>1</v>
      </c>
      <c r="I88" s="79">
        <f t="shared" si="70"/>
        <v>1477180.4083091191</v>
      </c>
      <c r="J88" s="79">
        <f t="shared" si="62"/>
        <v>10293.436785354168</v>
      </c>
      <c r="K88" s="80">
        <f t="shared" si="63"/>
        <v>-20</v>
      </c>
      <c r="L88" s="80">
        <f t="shared" si="71"/>
        <v>-1230.9836735909325</v>
      </c>
      <c r="M88" s="80">
        <f t="shared" si="103"/>
        <v>-11078.853062318392</v>
      </c>
      <c r="N88" s="80">
        <f t="shared" si="72"/>
        <v>0</v>
      </c>
      <c r="O88" s="81">
        <f t="shared" si="64"/>
        <v>-10155.66802739464</v>
      </c>
      <c r="P88" s="79">
        <f t="shared" si="65"/>
        <v>1464988.3403311693</v>
      </c>
      <c r="Q88" s="35"/>
      <c r="R88">
        <f t="shared" ca="1" si="73"/>
        <v>146</v>
      </c>
      <c r="S88" s="78">
        <f t="shared" ca="1" si="87"/>
        <v>74.999999999999602</v>
      </c>
      <c r="T88" s="55">
        <f t="shared" ca="1" si="74"/>
        <v>5.5703631168392276E-3</v>
      </c>
      <c r="U88" s="78">
        <f t="shared" ca="1" si="75"/>
        <v>0.70190724830312212</v>
      </c>
      <c r="V88" s="79">
        <f t="shared" ca="1" si="88"/>
        <v>923620.52982969396</v>
      </c>
      <c r="W88" s="79">
        <f t="shared" ca="1" si="66"/>
        <v>6436.0652794873567</v>
      </c>
      <c r="X88" s="80">
        <f t="shared" ca="1" si="89"/>
        <v>-14.038144966062443</v>
      </c>
      <c r="Y88" s="80">
        <f t="shared" ca="1" si="90"/>
        <v>-384.84188742903916</v>
      </c>
      <c r="Z88" s="80">
        <f t="shared" ca="1" si="76"/>
        <v>0</v>
      </c>
      <c r="AA88" s="80">
        <f t="shared" ca="1" si="91"/>
        <v>0</v>
      </c>
      <c r="AB88" s="81">
        <f t="shared" ca="1" si="67"/>
        <v>-7128.3369997885684</v>
      </c>
      <c r="AC88" s="79">
        <f t="shared" ca="1" si="68"/>
        <v>922529.37807699782</v>
      </c>
      <c r="AD88" s="35"/>
      <c r="AE88" s="55">
        <f t="shared" ca="1" si="92"/>
        <v>5.5703631168392276E-3</v>
      </c>
      <c r="AF88" s="78">
        <f t="shared" ca="1" si="93"/>
        <v>0.70190724830312212</v>
      </c>
      <c r="AG88" s="35"/>
      <c r="AH88" s="35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77"/>
        <v>152</v>
      </c>
      <c r="AN88" s="66">
        <f t="shared" si="78"/>
        <v>0</v>
      </c>
      <c r="AO88" s="67">
        <f t="shared" si="94"/>
        <v>2.7994204373829275E-5</v>
      </c>
      <c r="AP88" s="68">
        <f t="shared" ca="1" si="79"/>
        <v>6.4784188901505964E-9</v>
      </c>
      <c r="AR88" s="69">
        <f t="shared" si="80"/>
        <v>8</v>
      </c>
      <c r="AS88" s="70">
        <f t="shared" si="95"/>
        <v>85</v>
      </c>
      <c r="AT88" s="71">
        <f t="shared" si="96"/>
        <v>0.5579757883583828</v>
      </c>
      <c r="AU88" s="72">
        <f t="shared" si="81"/>
        <v>6.9683003697136314E-3</v>
      </c>
      <c r="AV88" s="73">
        <f t="shared" si="82"/>
        <v>1.0069683003697136</v>
      </c>
      <c r="AW88" s="74">
        <f>PRODUCT(AV$4:AV88)</f>
        <v>1.7850779077450485</v>
      </c>
      <c r="AY88" s="75">
        <f t="shared" si="97"/>
        <v>85</v>
      </c>
      <c r="AZ88" s="76">
        <f t="shared" ca="1" si="104"/>
        <v>1.0086664107387064</v>
      </c>
      <c r="BA88" s="76">
        <f t="shared" ca="1" si="104"/>
        <v>1.0086664107387064</v>
      </c>
      <c r="BB88" s="76">
        <f t="shared" ca="1" si="104"/>
        <v>1.0086664107387064</v>
      </c>
      <c r="BC88" s="76">
        <f t="shared" ca="1" si="104"/>
        <v>1.0086664107387064</v>
      </c>
      <c r="BD88" s="76">
        <f t="shared" ca="1" si="104"/>
        <v>1.0086664107387064</v>
      </c>
      <c r="BE88" s="76">
        <f t="shared" ca="1" si="104"/>
        <v>1.0086664107387064</v>
      </c>
      <c r="BF88" s="76">
        <f t="shared" ca="1" si="104"/>
        <v>1.0086664107387064</v>
      </c>
      <c r="BG88" s="76">
        <f t="shared" ca="1" si="104"/>
        <v>1.0086664107387064</v>
      </c>
      <c r="BH88" s="76">
        <f t="shared" ca="1" si="104"/>
        <v>1.0086664107387064</v>
      </c>
      <c r="BI88" s="76">
        <f t="shared" ca="1" si="104"/>
        <v>1.0086664107387064</v>
      </c>
      <c r="BJ88" s="76">
        <f t="shared" ca="1" si="104"/>
        <v>1.0086664107387064</v>
      </c>
      <c r="BK88" s="76">
        <f t="shared" ca="1" si="104"/>
        <v>1.0086664107387064</v>
      </c>
      <c r="BL88" s="76">
        <f t="shared" ca="1" si="69"/>
        <v>0.10909999999999909</v>
      </c>
      <c r="BM88" s="77">
        <f t="shared" ca="1" si="83"/>
        <v>4792.5848262479794</v>
      </c>
      <c r="BO88" s="70">
        <f t="shared" si="98"/>
        <v>85</v>
      </c>
      <c r="BP88" s="178">
        <f t="shared" si="101"/>
        <v>8.6899999999999991E-2</v>
      </c>
      <c r="BQ88" s="179">
        <f t="shared" si="84"/>
        <v>6.9683003697136314E-3</v>
      </c>
      <c r="BR88" s="179">
        <f t="shared" si="100"/>
        <v>0.56019963927693373</v>
      </c>
    </row>
    <row r="89" spans="5:70">
      <c r="E89">
        <f t="shared" si="85"/>
        <v>86</v>
      </c>
      <c r="F89" s="64">
        <f t="shared" si="86"/>
        <v>70.083333333333016</v>
      </c>
      <c r="G89" s="55">
        <f t="shared" si="61"/>
        <v>0</v>
      </c>
      <c r="H89" s="78">
        <f t="shared" si="99"/>
        <v>1</v>
      </c>
      <c r="I89" s="79">
        <f t="shared" si="70"/>
        <v>1464988.3403311693</v>
      </c>
      <c r="J89" s="79">
        <f t="shared" si="62"/>
        <v>10208.478793555847</v>
      </c>
      <c r="K89" s="80">
        <f t="shared" si="63"/>
        <v>-20</v>
      </c>
      <c r="L89" s="80">
        <f t="shared" si="71"/>
        <v>-1220.8236169426411</v>
      </c>
      <c r="M89" s="80">
        <f t="shared" si="103"/>
        <v>0</v>
      </c>
      <c r="N89" s="80">
        <f t="shared" si="72"/>
        <v>0</v>
      </c>
      <c r="O89" s="81">
        <f t="shared" si="64"/>
        <v>-10155.66802739464</v>
      </c>
      <c r="P89" s="79">
        <f t="shared" si="65"/>
        <v>1463800.3274803879</v>
      </c>
      <c r="Q89" s="35"/>
      <c r="R89">
        <f t="shared" ca="1" si="73"/>
        <v>147</v>
      </c>
      <c r="S89" s="78">
        <f t="shared" ca="1" si="87"/>
        <v>75.083333333332931</v>
      </c>
      <c r="T89" s="55">
        <f t="shared" ca="1" si="74"/>
        <v>5.5703631168392276E-3</v>
      </c>
      <c r="U89" s="78">
        <f t="shared" ca="1" si="75"/>
        <v>0.69799737005573226</v>
      </c>
      <c r="V89" s="79">
        <f t="shared" ca="1" si="88"/>
        <v>917390.55445515714</v>
      </c>
      <c r="W89" s="79">
        <f t="shared" ca="1" si="66"/>
        <v>6392.6529397816648</v>
      </c>
      <c r="X89" s="80">
        <f t="shared" ca="1" si="89"/>
        <v>-13.959947401114645</v>
      </c>
      <c r="Y89" s="80">
        <f t="shared" ca="1" si="90"/>
        <v>-382.24606435631551</v>
      </c>
      <c r="Z89" s="80">
        <f t="shared" ca="1" si="76"/>
        <v>0</v>
      </c>
      <c r="AA89" s="80">
        <f t="shared" ca="1" si="91"/>
        <v>0</v>
      </c>
      <c r="AB89" s="81">
        <f t="shared" ca="1" si="67"/>
        <v>-7088.6295742805451</v>
      </c>
      <c r="AC89" s="79">
        <f t="shared" ca="1" si="68"/>
        <v>916298.37180890085</v>
      </c>
      <c r="AD89" s="35"/>
      <c r="AE89" s="55">
        <f t="shared" ca="1" si="92"/>
        <v>5.5703631168392276E-3</v>
      </c>
      <c r="AF89" s="78">
        <f t="shared" ca="1" si="93"/>
        <v>0.69799737005573226</v>
      </c>
      <c r="AG89" s="35"/>
      <c r="AH89" s="35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77"/>
        <v>153</v>
      </c>
      <c r="AN89" s="66">
        <f t="shared" si="78"/>
        <v>0</v>
      </c>
      <c r="AO89" s="67">
        <f t="shared" si="94"/>
        <v>2.7994204373829275E-5</v>
      </c>
      <c r="AP89" s="68">
        <f t="shared" ca="1" si="79"/>
        <v>5.8411494816974135E-9</v>
      </c>
      <c r="AR89" s="69">
        <f t="shared" si="80"/>
        <v>8</v>
      </c>
      <c r="AS89" s="70">
        <f t="shared" si="95"/>
        <v>86</v>
      </c>
      <c r="AT89" s="71">
        <f t="shared" si="96"/>
        <v>0.55408764546607381</v>
      </c>
      <c r="AU89" s="72">
        <f t="shared" si="81"/>
        <v>6.9683003697136314E-3</v>
      </c>
      <c r="AV89" s="73">
        <f t="shared" si="82"/>
        <v>1.0069683003697136</v>
      </c>
      <c r="AW89" s="74">
        <f>PRODUCT(AV$4:AV89)</f>
        <v>1.797516866789556</v>
      </c>
      <c r="AY89" s="75">
        <f t="shared" si="97"/>
        <v>86</v>
      </c>
      <c r="AZ89" s="76">
        <f t="shared" ca="1" si="104"/>
        <v>1.0086664107387064</v>
      </c>
      <c r="BA89" s="76">
        <f t="shared" ca="1" si="104"/>
        <v>1.0086664107387064</v>
      </c>
      <c r="BB89" s="76">
        <f t="shared" ca="1" si="104"/>
        <v>1.0086664107387064</v>
      </c>
      <c r="BC89" s="76">
        <f t="shared" ca="1" si="104"/>
        <v>1.0086664107387064</v>
      </c>
      <c r="BD89" s="76">
        <f t="shared" ca="1" si="104"/>
        <v>1.0086664107387064</v>
      </c>
      <c r="BE89" s="76">
        <f t="shared" ca="1" si="104"/>
        <v>1.0086664107387064</v>
      </c>
      <c r="BF89" s="76">
        <f t="shared" ca="1" si="104"/>
        <v>1.0086664107387064</v>
      </c>
      <c r="BG89" s="76">
        <f t="shared" ca="1" si="104"/>
        <v>1.0086664107387064</v>
      </c>
      <c r="BH89" s="76">
        <f t="shared" ca="1" si="104"/>
        <v>1.0086664107387064</v>
      </c>
      <c r="BI89" s="76">
        <f t="shared" ca="1" si="104"/>
        <v>1.0086664107387064</v>
      </c>
      <c r="BJ89" s="76">
        <f t="shared" ca="1" si="104"/>
        <v>1.0086664107387064</v>
      </c>
      <c r="BK89" s="76">
        <f t="shared" ca="1" si="104"/>
        <v>1.0086664107387064</v>
      </c>
      <c r="BL89" s="76">
        <f t="shared" ca="1" si="69"/>
        <v>0.10909999999999909</v>
      </c>
      <c r="BM89" s="77">
        <f t="shared" ca="1" si="83"/>
        <v>5315.4558307916295</v>
      </c>
      <c r="BO89" s="70">
        <f t="shared" si="98"/>
        <v>86</v>
      </c>
      <c r="BP89" s="178">
        <f t="shared" si="101"/>
        <v>8.6899999999999991E-2</v>
      </c>
      <c r="BQ89" s="179">
        <f t="shared" si="84"/>
        <v>6.9683003697136314E-3</v>
      </c>
      <c r="BR89" s="179">
        <f t="shared" si="100"/>
        <v>0.55632301341686086</v>
      </c>
    </row>
    <row r="90" spans="5:70">
      <c r="E90">
        <f t="shared" si="85"/>
        <v>87</v>
      </c>
      <c r="F90" s="64">
        <f t="shared" si="86"/>
        <v>70.166666666666345</v>
      </c>
      <c r="G90" s="55">
        <f t="shared" si="61"/>
        <v>0</v>
      </c>
      <c r="H90" s="78">
        <f t="shared" si="99"/>
        <v>1</v>
      </c>
      <c r="I90" s="79">
        <f t="shared" si="70"/>
        <v>1463800.3274803879</v>
      </c>
      <c r="J90" s="79">
        <f t="shared" si="62"/>
        <v>10200.200363168522</v>
      </c>
      <c r="K90" s="80">
        <f t="shared" si="63"/>
        <v>-20</v>
      </c>
      <c r="L90" s="80">
        <f t="shared" si="71"/>
        <v>-1219.8336062336566</v>
      </c>
      <c r="M90" s="80">
        <f t="shared" si="103"/>
        <v>0</v>
      </c>
      <c r="N90" s="80">
        <f t="shared" si="72"/>
        <v>0</v>
      </c>
      <c r="O90" s="81">
        <f t="shared" si="64"/>
        <v>-10155.66802739464</v>
      </c>
      <c r="P90" s="79">
        <f t="shared" si="65"/>
        <v>1462605.0262099281</v>
      </c>
      <c r="Q90" s="35"/>
      <c r="R90">
        <f t="shared" ca="1" si="73"/>
        <v>148</v>
      </c>
      <c r="S90" s="78">
        <f t="shared" ca="1" si="87"/>
        <v>75.166666666666259</v>
      </c>
      <c r="T90" s="55">
        <f t="shared" ca="1" si="74"/>
        <v>5.5703631168392276E-3</v>
      </c>
      <c r="U90" s="78">
        <f t="shared" ca="1" si="75"/>
        <v>0.69410927124992305</v>
      </c>
      <c r="V90" s="79">
        <f t="shared" ca="1" si="88"/>
        <v>911194.25715455669</v>
      </c>
      <c r="W90" s="79">
        <f t="shared" ca="1" si="66"/>
        <v>6349.4752790110351</v>
      </c>
      <c r="X90" s="80">
        <f t="shared" ca="1" si="89"/>
        <v>-13.882185424998461</v>
      </c>
      <c r="Y90" s="80">
        <f t="shared" ca="1" si="90"/>
        <v>-379.66427381439865</v>
      </c>
      <c r="Z90" s="80">
        <f t="shared" ca="1" si="76"/>
        <v>0</v>
      </c>
      <c r="AA90" s="80">
        <f t="shared" ca="1" si="91"/>
        <v>0</v>
      </c>
      <c r="AB90" s="81">
        <f t="shared" ca="1" si="67"/>
        <v>-7049.1433335510374</v>
      </c>
      <c r="AC90" s="79">
        <f t="shared" ca="1" si="68"/>
        <v>910101.0426407773</v>
      </c>
      <c r="AD90" s="35"/>
      <c r="AE90" s="55">
        <f t="shared" ca="1" si="92"/>
        <v>5.5703631168392276E-3</v>
      </c>
      <c r="AF90" s="78">
        <f t="shared" ca="1" si="93"/>
        <v>0.69410927124992305</v>
      </c>
      <c r="AG90" s="35"/>
      <c r="AH90" s="35"/>
      <c r="AI90" s="35"/>
      <c r="AJ90" s="121">
        <v>104</v>
      </c>
      <c r="AK90" s="123">
        <f>'SA85-90'!F96*(1+$AH$22)</f>
        <v>0.62164300000000006</v>
      </c>
      <c r="AL90" s="123">
        <f>'SA85-90 (light)'!F96*(1+$AH$22)</f>
        <v>0.62670300000000001</v>
      </c>
      <c r="AM90" s="66">
        <f t="shared" si="77"/>
        <v>154</v>
      </c>
      <c r="AN90" s="66">
        <f t="shared" si="78"/>
        <v>0</v>
      </c>
      <c r="AO90" s="124">
        <f t="shared" si="94"/>
        <v>2.7994204373829275E-5</v>
      </c>
      <c r="AP90" s="125">
        <f t="shared" ca="1" si="79"/>
        <v>5.2665670198335753E-9</v>
      </c>
      <c r="AR90" s="69">
        <f t="shared" si="80"/>
        <v>8</v>
      </c>
      <c r="AS90" s="70">
        <f t="shared" si="95"/>
        <v>87</v>
      </c>
      <c r="AT90" s="71">
        <f t="shared" si="96"/>
        <v>0.55022659632131876</v>
      </c>
      <c r="AU90" s="72">
        <f t="shared" si="81"/>
        <v>6.9683003697136314E-3</v>
      </c>
      <c r="AV90" s="73">
        <f t="shared" si="82"/>
        <v>1.0069683003697136</v>
      </c>
      <c r="AW90" s="74">
        <f>PRODUCT(AV$4:AV90)</f>
        <v>1.8100425042369721</v>
      </c>
      <c r="AY90" s="75">
        <f t="shared" si="97"/>
        <v>87</v>
      </c>
      <c r="AZ90" s="76">
        <f t="shared" ca="1" si="104"/>
        <v>1.0086664107387064</v>
      </c>
      <c r="BA90" s="76">
        <f t="shared" ca="1" si="104"/>
        <v>1.0086664107387064</v>
      </c>
      <c r="BB90" s="76">
        <f t="shared" ca="1" si="104"/>
        <v>1.0086664107387064</v>
      </c>
      <c r="BC90" s="76">
        <f t="shared" ca="1" si="104"/>
        <v>1.0086664107387064</v>
      </c>
      <c r="BD90" s="76">
        <f t="shared" ca="1" si="104"/>
        <v>1.0086664107387064</v>
      </c>
      <c r="BE90" s="76">
        <f t="shared" ca="1" si="104"/>
        <v>1.0086664107387064</v>
      </c>
      <c r="BF90" s="76">
        <f t="shared" ca="1" si="104"/>
        <v>1.0086664107387064</v>
      </c>
      <c r="BG90" s="76">
        <f t="shared" ca="1" si="104"/>
        <v>1.0086664107387064</v>
      </c>
      <c r="BH90" s="76">
        <f t="shared" ca="1" si="104"/>
        <v>1.0086664107387064</v>
      </c>
      <c r="BI90" s="76">
        <f t="shared" ca="1" si="104"/>
        <v>1.0086664107387064</v>
      </c>
      <c r="BJ90" s="76">
        <f t="shared" ca="1" si="104"/>
        <v>1.0086664107387064</v>
      </c>
      <c r="BK90" s="76">
        <f t="shared" ca="1" si="104"/>
        <v>1.0086664107387064</v>
      </c>
      <c r="BL90" s="76">
        <f t="shared" ca="1" si="69"/>
        <v>0.10909999999999909</v>
      </c>
      <c r="BM90" s="77">
        <f t="shared" ca="1" si="83"/>
        <v>5895.3720619309915</v>
      </c>
      <c r="BO90" s="70">
        <f t="shared" si="98"/>
        <v>87</v>
      </c>
      <c r="BP90" s="178">
        <f t="shared" si="101"/>
        <v>8.6899999999999991E-2</v>
      </c>
      <c r="BQ90" s="179">
        <f t="shared" si="84"/>
        <v>6.9683003697136314E-3</v>
      </c>
      <c r="BR90" s="179">
        <f t="shared" si="100"/>
        <v>0.55247321411468864</v>
      </c>
    </row>
    <row r="91" spans="5:70">
      <c r="E91">
        <f t="shared" ref="E91:E154" si="105">E90+1</f>
        <v>88</v>
      </c>
      <c r="F91" s="64">
        <f t="shared" si="86"/>
        <v>70.249999999999673</v>
      </c>
      <c r="G91" s="55">
        <f t="shared" si="61"/>
        <v>0</v>
      </c>
      <c r="H91" s="78">
        <f t="shared" si="99"/>
        <v>1</v>
      </c>
      <c r="I91" s="79">
        <f t="shared" si="70"/>
        <v>1462605.0262099281</v>
      </c>
      <c r="J91" s="79">
        <f t="shared" si="62"/>
        <v>10191.871144883658</v>
      </c>
      <c r="K91" s="80">
        <f t="shared" si="63"/>
        <v>-20</v>
      </c>
      <c r="L91" s="80">
        <f t="shared" si="71"/>
        <v>-1218.8375218416068</v>
      </c>
      <c r="M91" s="80">
        <f t="shared" si="103"/>
        <v>0</v>
      </c>
      <c r="N91" s="80">
        <f t="shared" si="72"/>
        <v>0</v>
      </c>
      <c r="O91" s="81">
        <f t="shared" si="64"/>
        <v>-10155.66802739464</v>
      </c>
      <c r="P91" s="79">
        <f t="shared" si="65"/>
        <v>1461402.3918055755</v>
      </c>
      <c r="Q91" s="35"/>
      <c r="R91">
        <f t="shared" ca="1" si="73"/>
        <v>149</v>
      </c>
      <c r="S91" s="78">
        <f t="shared" ca="1" si="87"/>
        <v>75.249999999999588</v>
      </c>
      <c r="T91" s="55">
        <f t="shared" ca="1" si="74"/>
        <v>5.5703631168392276E-3</v>
      </c>
      <c r="U91" s="78">
        <f t="shared" ca="1" si="75"/>
        <v>0.69024283056629632</v>
      </c>
      <c r="V91" s="79">
        <f t="shared" ca="1" si="88"/>
        <v>905031.44936025422</v>
      </c>
      <c r="W91" s="79">
        <f t="shared" ca="1" si="66"/>
        <v>6306.530983179523</v>
      </c>
      <c r="X91" s="80">
        <f t="shared" ca="1" si="89"/>
        <v>-13.804856611325926</v>
      </c>
      <c r="Y91" s="80">
        <f t="shared" ca="1" si="90"/>
        <v>-377.0964372334393</v>
      </c>
      <c r="Z91" s="80">
        <f t="shared" ca="1" si="76"/>
        <v>0</v>
      </c>
      <c r="AA91" s="80">
        <f t="shared" ca="1" si="91"/>
        <v>0</v>
      </c>
      <c r="AB91" s="81">
        <f t="shared" ca="1" si="67"/>
        <v>-7009.8770455205113</v>
      </c>
      <c r="AC91" s="79">
        <f t="shared" ca="1" si="68"/>
        <v>903937.20200406865</v>
      </c>
      <c r="AD91" s="35"/>
      <c r="AE91" s="55">
        <f t="shared" ca="1" si="92"/>
        <v>5.5703631168392276E-3</v>
      </c>
      <c r="AF91" s="78">
        <f t="shared" ca="1" si="93"/>
        <v>0.69024283056629632</v>
      </c>
      <c r="AG91" s="35"/>
      <c r="AH91" s="35"/>
      <c r="AK91" s="66"/>
      <c r="AL91" s="66"/>
      <c r="AM91" s="66"/>
      <c r="AN91" s="66"/>
      <c r="AR91" s="69">
        <f t="shared" si="80"/>
        <v>8</v>
      </c>
      <c r="AS91" s="70">
        <f t="shared" si="95"/>
        <v>88</v>
      </c>
      <c r="AT91" s="71">
        <f t="shared" si="96"/>
        <v>0.5463924521267467</v>
      </c>
      <c r="AU91" s="72">
        <f t="shared" si="81"/>
        <v>6.9683003697136314E-3</v>
      </c>
      <c r="AV91" s="73">
        <f t="shared" si="82"/>
        <v>1.0069683003697136</v>
      </c>
      <c r="AW91" s="74">
        <f>PRODUCT(AV$4:AV91)</f>
        <v>1.8226554240884441</v>
      </c>
      <c r="AY91" s="75">
        <f t="shared" si="97"/>
        <v>88</v>
      </c>
      <c r="AZ91" s="76">
        <f t="shared" ca="1" si="104"/>
        <v>1.0086664107387064</v>
      </c>
      <c r="BA91" s="76">
        <f t="shared" ca="1" si="104"/>
        <v>1.0086664107387064</v>
      </c>
      <c r="BB91" s="76">
        <f t="shared" ca="1" si="104"/>
        <v>1.0086664107387064</v>
      </c>
      <c r="BC91" s="76">
        <f t="shared" ca="1" si="104"/>
        <v>1.0086664107387064</v>
      </c>
      <c r="BD91" s="76">
        <f t="shared" ca="1" si="104"/>
        <v>1.0086664107387064</v>
      </c>
      <c r="BE91" s="76">
        <f t="shared" ca="1" si="104"/>
        <v>1.0086664107387064</v>
      </c>
      <c r="BF91" s="76">
        <f t="shared" ca="1" si="104"/>
        <v>1.0086664107387064</v>
      </c>
      <c r="BG91" s="76">
        <f t="shared" ca="1" si="104"/>
        <v>1.0086664107387064</v>
      </c>
      <c r="BH91" s="76">
        <f t="shared" ca="1" si="104"/>
        <v>1.0086664107387064</v>
      </c>
      <c r="BI91" s="76">
        <f t="shared" ca="1" si="104"/>
        <v>1.0086664107387064</v>
      </c>
      <c r="BJ91" s="76">
        <f t="shared" ca="1" si="104"/>
        <v>1.0086664107387064</v>
      </c>
      <c r="BK91" s="76">
        <f t="shared" ca="1" si="104"/>
        <v>1.0086664107387064</v>
      </c>
      <c r="BL91" s="76">
        <f t="shared" ca="1" si="69"/>
        <v>0.10909999999999909</v>
      </c>
      <c r="BM91" s="77">
        <f t="shared" ca="1" si="83"/>
        <v>6538.5571538876575</v>
      </c>
      <c r="BO91" s="70">
        <f t="shared" si="98"/>
        <v>88</v>
      </c>
      <c r="BP91" s="178">
        <f t="shared" si="101"/>
        <v>8.6899999999999991E-2</v>
      </c>
      <c r="BQ91" s="179">
        <f t="shared" si="84"/>
        <v>6.9683003697136314E-3</v>
      </c>
      <c r="BR91" s="179">
        <f t="shared" si="100"/>
        <v>0.54865005572851222</v>
      </c>
    </row>
    <row r="92" spans="5:70">
      <c r="E92">
        <f t="shared" si="105"/>
        <v>89</v>
      </c>
      <c r="F92" s="64">
        <f t="shared" si="86"/>
        <v>70.333333333333002</v>
      </c>
      <c r="G92" s="55">
        <f t="shared" si="61"/>
        <v>0</v>
      </c>
      <c r="H92" s="78">
        <f t="shared" si="99"/>
        <v>1</v>
      </c>
      <c r="I92" s="79">
        <f t="shared" si="70"/>
        <v>1461402.3918055755</v>
      </c>
      <c r="J92" s="79">
        <f t="shared" si="62"/>
        <v>10183.490827119176</v>
      </c>
      <c r="K92" s="80">
        <f t="shared" si="63"/>
        <v>-20</v>
      </c>
      <c r="L92" s="80">
        <f t="shared" si="71"/>
        <v>-1217.8353265046462</v>
      </c>
      <c r="M92" s="80">
        <f t="shared" si="103"/>
        <v>0</v>
      </c>
      <c r="N92" s="80">
        <f t="shared" si="72"/>
        <v>0</v>
      </c>
      <c r="O92" s="81">
        <f t="shared" si="64"/>
        <v>-10155.66802739464</v>
      </c>
      <c r="P92" s="79">
        <f t="shared" si="65"/>
        <v>1460192.3792787953</v>
      </c>
      <c r="Q92" s="35"/>
      <c r="R92">
        <f t="shared" ca="1" si="73"/>
        <v>150</v>
      </c>
      <c r="S92" s="78">
        <f t="shared" ca="1" si="87"/>
        <v>75.333333333332916</v>
      </c>
      <c r="T92" s="55">
        <f t="shared" ca="1" si="74"/>
        <v>5.5703631168392276E-3</v>
      </c>
      <c r="U92" s="78">
        <f t="shared" ca="1" si="75"/>
        <v>0.68639792736124716</v>
      </c>
      <c r="V92" s="79">
        <f t="shared" ca="1" si="88"/>
        <v>898901.94355408638</v>
      </c>
      <c r="W92" s="79">
        <f t="shared" ca="1" si="66"/>
        <v>6263.8187456042424</v>
      </c>
      <c r="X92" s="80">
        <f t="shared" ca="1" si="89"/>
        <v>-13.727958547224944</v>
      </c>
      <c r="Y92" s="80">
        <f t="shared" ca="1" si="90"/>
        <v>-374.54247648086937</v>
      </c>
      <c r="Z92" s="80">
        <f t="shared" ca="1" si="76"/>
        <v>0</v>
      </c>
      <c r="AA92" s="80">
        <f t="shared" ca="1" si="91"/>
        <v>0</v>
      </c>
      <c r="AB92" s="81">
        <f t="shared" ca="1" si="67"/>
        <v>-6970.8294849725671</v>
      </c>
      <c r="AC92" s="79">
        <f t="shared" ca="1" si="68"/>
        <v>897806.6623796901</v>
      </c>
      <c r="AD92" s="35"/>
      <c r="AE92" s="55">
        <f t="shared" ca="1" si="92"/>
        <v>5.5703631168392276E-3</v>
      </c>
      <c r="AF92" s="78">
        <f t="shared" ca="1" si="93"/>
        <v>0.68639792736124716</v>
      </c>
      <c r="AG92" s="35"/>
      <c r="AH92" s="35"/>
      <c r="AK92" s="66"/>
      <c r="AL92" s="66"/>
      <c r="AM92" s="66"/>
      <c r="AN92" s="66"/>
      <c r="AR92" s="69">
        <f t="shared" si="80"/>
        <v>8</v>
      </c>
      <c r="AS92" s="70">
        <f t="shared" si="95"/>
        <v>89</v>
      </c>
      <c r="AT92" s="71">
        <f t="shared" si="96"/>
        <v>0.54258502540058318</v>
      </c>
      <c r="AU92" s="72">
        <f t="shared" si="81"/>
        <v>6.9683003697136314E-3</v>
      </c>
      <c r="AV92" s="73">
        <f t="shared" si="82"/>
        <v>1.0069683003697136</v>
      </c>
      <c r="AW92" s="74">
        <f>PRODUCT(AV$4:AV92)</f>
        <v>1.83535623455398</v>
      </c>
      <c r="AY92" s="75">
        <f t="shared" si="97"/>
        <v>89</v>
      </c>
      <c r="AZ92" s="76">
        <f t="shared" ca="1" si="104"/>
        <v>1.0086664107387064</v>
      </c>
      <c r="BA92" s="76">
        <f t="shared" ca="1" si="104"/>
        <v>1.0086664107387064</v>
      </c>
      <c r="BB92" s="76">
        <f t="shared" ca="1" si="104"/>
        <v>1.0086664107387064</v>
      </c>
      <c r="BC92" s="76">
        <f t="shared" ca="1" si="104"/>
        <v>1.0086664107387064</v>
      </c>
      <c r="BD92" s="76">
        <f t="shared" ca="1" si="104"/>
        <v>1.0086664107387064</v>
      </c>
      <c r="BE92" s="76">
        <f t="shared" ca="1" si="104"/>
        <v>1.0086664107387064</v>
      </c>
      <c r="BF92" s="76">
        <f t="shared" ca="1" si="104"/>
        <v>1.0086664107387064</v>
      </c>
      <c r="BG92" s="76">
        <f t="shared" ca="1" si="104"/>
        <v>1.0086664107387064</v>
      </c>
      <c r="BH92" s="76">
        <f t="shared" ca="1" si="104"/>
        <v>1.0086664107387064</v>
      </c>
      <c r="BI92" s="76">
        <f t="shared" ca="1" si="104"/>
        <v>1.0086664107387064</v>
      </c>
      <c r="BJ92" s="76">
        <f t="shared" ca="1" si="104"/>
        <v>1.0086664107387064</v>
      </c>
      <c r="BK92" s="76">
        <f t="shared" ca="1" si="104"/>
        <v>1.0086664107387064</v>
      </c>
      <c r="BL92" s="76">
        <f t="shared" ca="1" si="69"/>
        <v>0.10909999999999909</v>
      </c>
      <c r="BM92" s="77">
        <f t="shared" ca="1" si="83"/>
        <v>7251.9137393767951</v>
      </c>
      <c r="BO92" s="70">
        <f t="shared" si="98"/>
        <v>89</v>
      </c>
      <c r="BP92" s="178">
        <f t="shared" si="101"/>
        <v>8.6899999999999991E-2</v>
      </c>
      <c r="BQ92" s="179">
        <f t="shared" si="84"/>
        <v>6.9683003697136314E-3</v>
      </c>
      <c r="BR92" s="179">
        <f t="shared" si="100"/>
        <v>0.54485335390108358</v>
      </c>
    </row>
    <row r="93" spans="5:70">
      <c r="E93">
        <f t="shared" si="105"/>
        <v>90</v>
      </c>
      <c r="F93" s="64">
        <f t="shared" si="86"/>
        <v>70.41666666666633</v>
      </c>
      <c r="G93" s="55">
        <f t="shared" si="61"/>
        <v>0</v>
      </c>
      <c r="H93" s="78">
        <f t="shared" si="99"/>
        <v>1</v>
      </c>
      <c r="I93" s="79">
        <f t="shared" si="70"/>
        <v>1460192.3792787953</v>
      </c>
      <c r="J93" s="79">
        <f t="shared" si="62"/>
        <v>10175.059096381457</v>
      </c>
      <c r="K93" s="80">
        <f t="shared" si="63"/>
        <v>-20</v>
      </c>
      <c r="L93" s="80">
        <f t="shared" si="71"/>
        <v>-1216.8269827323295</v>
      </c>
      <c r="M93" s="80">
        <f t="shared" si="103"/>
        <v>0</v>
      </c>
      <c r="N93" s="80">
        <f t="shared" si="72"/>
        <v>0</v>
      </c>
      <c r="O93" s="81">
        <f t="shared" si="64"/>
        <v>-10155.66802739464</v>
      </c>
      <c r="P93" s="79">
        <f t="shared" si="65"/>
        <v>1458974.9433650498</v>
      </c>
      <c r="Q93" s="35"/>
      <c r="R93">
        <f t="shared" ca="1" si="73"/>
        <v>151</v>
      </c>
      <c r="S93" s="78">
        <f t="shared" ca="1" si="87"/>
        <v>75.416666666666245</v>
      </c>
      <c r="T93" s="55">
        <f t="shared" ca="1" si="74"/>
        <v>5.5703631168392276E-3</v>
      </c>
      <c r="U93" s="78">
        <f t="shared" ca="1" si="75"/>
        <v>0.68257444166319914</v>
      </c>
      <c r="V93" s="79">
        <f t="shared" ca="1" si="88"/>
        <v>892805.55326151778</v>
      </c>
      <c r="W93" s="79">
        <f t="shared" ca="1" si="66"/>
        <v>6221.3372668746179</v>
      </c>
      <c r="X93" s="80">
        <f t="shared" ca="1" si="89"/>
        <v>-13.651488833263983</v>
      </c>
      <c r="Y93" s="80">
        <f t="shared" ca="1" si="90"/>
        <v>-372.00231385896575</v>
      </c>
      <c r="Z93" s="80">
        <f t="shared" ca="1" si="76"/>
        <v>0</v>
      </c>
      <c r="AA93" s="80">
        <f t="shared" ca="1" si="91"/>
        <v>0</v>
      </c>
      <c r="AB93" s="81">
        <f t="shared" ca="1" si="67"/>
        <v>-6931.9994335156998</v>
      </c>
      <c r="AC93" s="79">
        <f t="shared" ca="1" si="68"/>
        <v>891709.23729218449</v>
      </c>
      <c r="AD93" s="35"/>
      <c r="AE93" s="55">
        <f t="shared" ca="1" si="92"/>
        <v>5.5703631168392276E-3</v>
      </c>
      <c r="AF93" s="78">
        <f t="shared" ca="1" si="93"/>
        <v>0.68257444166319914</v>
      </c>
      <c r="AG93" s="35"/>
      <c r="AH93" s="35"/>
      <c r="AK93" s="66"/>
      <c r="AL93" s="66"/>
      <c r="AM93" s="66"/>
      <c r="AN93" s="66"/>
      <c r="AR93" s="69">
        <f t="shared" si="80"/>
        <v>8</v>
      </c>
      <c r="AS93" s="70">
        <f t="shared" si="95"/>
        <v>90</v>
      </c>
      <c r="AT93" s="71">
        <f t="shared" si="96"/>
        <v>0.53880412996748317</v>
      </c>
      <c r="AU93" s="72">
        <f t="shared" si="81"/>
        <v>6.9683003697136314E-3</v>
      </c>
      <c r="AV93" s="73">
        <f t="shared" si="82"/>
        <v>1.0069683003697136</v>
      </c>
      <c r="AW93" s="74">
        <f>PRODUCT(AV$4:AV93)</f>
        <v>1.8481455480817788</v>
      </c>
      <c r="AY93" s="75">
        <f t="shared" si="97"/>
        <v>90</v>
      </c>
      <c r="AZ93" s="76">
        <f t="shared" ca="1" si="104"/>
        <v>1.0086664107387064</v>
      </c>
      <c r="BA93" s="76">
        <f t="shared" ca="1" si="104"/>
        <v>1.0086664107387064</v>
      </c>
      <c r="BB93" s="76">
        <f t="shared" ca="1" si="104"/>
        <v>1.0086664107387064</v>
      </c>
      <c r="BC93" s="76">
        <f t="shared" ca="1" si="104"/>
        <v>1.0086664107387064</v>
      </c>
      <c r="BD93" s="76">
        <f t="shared" ca="1" si="104"/>
        <v>1.0086664107387064</v>
      </c>
      <c r="BE93" s="76">
        <f t="shared" ca="1" si="104"/>
        <v>1.0086664107387064</v>
      </c>
      <c r="BF93" s="76">
        <f t="shared" ca="1" si="104"/>
        <v>1.0086664107387064</v>
      </c>
      <c r="BG93" s="76">
        <f t="shared" ca="1" si="104"/>
        <v>1.0086664107387064</v>
      </c>
      <c r="BH93" s="76">
        <f t="shared" ca="1" si="104"/>
        <v>1.0086664107387064</v>
      </c>
      <c r="BI93" s="76">
        <f t="shared" ca="1" si="104"/>
        <v>1.0086664107387064</v>
      </c>
      <c r="BJ93" s="76">
        <f t="shared" ca="1" si="104"/>
        <v>1.0086664107387064</v>
      </c>
      <c r="BK93" s="76">
        <f t="shared" ca="1" si="104"/>
        <v>1.0086664107387064</v>
      </c>
      <c r="BL93" s="76">
        <f t="shared" ca="1" si="69"/>
        <v>0.10909999999999909</v>
      </c>
      <c r="BM93" s="77">
        <f t="shared" ca="1" si="83"/>
        <v>8043.097528342797</v>
      </c>
      <c r="BO93" s="70">
        <f t="shared" si="98"/>
        <v>90</v>
      </c>
      <c r="BP93" s="178">
        <f t="shared" si="101"/>
        <v>8.6899999999999991E-2</v>
      </c>
      <c r="BQ93" s="179">
        <f t="shared" si="84"/>
        <v>6.9683003697136314E-3</v>
      </c>
      <c r="BR93" s="179">
        <f t="shared" si="100"/>
        <v>0.54108292555092141</v>
      </c>
    </row>
    <row r="94" spans="5:70">
      <c r="E94">
        <f t="shared" si="105"/>
        <v>91</v>
      </c>
      <c r="F94" s="64">
        <f t="shared" si="86"/>
        <v>70.499999999999659</v>
      </c>
      <c r="G94" s="55">
        <f t="shared" si="61"/>
        <v>0</v>
      </c>
      <c r="H94" s="78">
        <f t="shared" si="99"/>
        <v>1</v>
      </c>
      <c r="I94" s="79">
        <f t="shared" si="70"/>
        <v>1458974.9433650498</v>
      </c>
      <c r="J94" s="79">
        <f t="shared" si="62"/>
        <v>10166.575637253602</v>
      </c>
      <c r="K94" s="80">
        <f t="shared" si="63"/>
        <v>-20</v>
      </c>
      <c r="L94" s="80">
        <f t="shared" si="71"/>
        <v>-1215.8124528042083</v>
      </c>
      <c r="M94" s="80">
        <f t="shared" si="103"/>
        <v>0</v>
      </c>
      <c r="N94" s="80">
        <f t="shared" si="72"/>
        <v>0</v>
      </c>
      <c r="O94" s="81">
        <f t="shared" si="64"/>
        <v>-10155.66802739464</v>
      </c>
      <c r="P94" s="79">
        <f t="shared" si="65"/>
        <v>1457750.0385221045</v>
      </c>
      <c r="Q94" s="35"/>
      <c r="R94">
        <f t="shared" ca="1" si="73"/>
        <v>152</v>
      </c>
      <c r="S94" s="78">
        <f t="shared" ca="1" si="87"/>
        <v>75.499999999999574</v>
      </c>
      <c r="T94" s="55">
        <f t="shared" ca="1" si="74"/>
        <v>5.5703631168392276E-3</v>
      </c>
      <c r="U94" s="78">
        <f t="shared" ca="1" si="75"/>
        <v>0.67877225416886133</v>
      </c>
      <c r="V94" s="79">
        <f t="shared" ca="1" si="88"/>
        <v>886742.09304582723</v>
      </c>
      <c r="W94" s="79">
        <f t="shared" ca="1" si="66"/>
        <v>6179.0852548118773</v>
      </c>
      <c r="X94" s="80">
        <f t="shared" ca="1" si="89"/>
        <v>-13.575445083377227</v>
      </c>
      <c r="Y94" s="80">
        <f t="shared" ca="1" si="90"/>
        <v>-369.47587210242801</v>
      </c>
      <c r="Z94" s="80">
        <f t="shared" ca="1" si="76"/>
        <v>0</v>
      </c>
      <c r="AA94" s="80">
        <f t="shared" ca="1" si="91"/>
        <v>0</v>
      </c>
      <c r="AB94" s="81">
        <f t="shared" ca="1" si="67"/>
        <v>-6893.385679545293</v>
      </c>
      <c r="AC94" s="79">
        <f t="shared" ca="1" si="68"/>
        <v>885644.74130390806</v>
      </c>
      <c r="AD94" s="35"/>
      <c r="AE94" s="55">
        <f t="shared" ca="1" si="92"/>
        <v>5.5703631168392276E-3</v>
      </c>
      <c r="AF94" s="78">
        <f t="shared" ca="1" si="93"/>
        <v>0.67877225416886133</v>
      </c>
      <c r="AG94" s="35"/>
      <c r="AH94" s="35"/>
      <c r="AK94" s="66"/>
      <c r="AL94" s="66"/>
      <c r="AM94" s="66"/>
      <c r="AN94" s="66"/>
      <c r="AR94" s="69">
        <f t="shared" si="80"/>
        <v>8</v>
      </c>
      <c r="AS94" s="70">
        <f t="shared" si="95"/>
        <v>91</v>
      </c>
      <c r="AT94" s="71">
        <f t="shared" si="96"/>
        <v>0.53504958094942756</v>
      </c>
      <c r="AU94" s="72">
        <f t="shared" si="81"/>
        <v>6.9683003697136314E-3</v>
      </c>
      <c r="AV94" s="73">
        <f t="shared" si="82"/>
        <v>1.0069683003697136</v>
      </c>
      <c r="AW94" s="74">
        <f>PRODUCT(AV$4:AV94)</f>
        <v>1.8610239813877616</v>
      </c>
      <c r="AY94" s="75">
        <f t="shared" si="97"/>
        <v>91</v>
      </c>
      <c r="AZ94" s="76">
        <f t="shared" ca="1" si="104"/>
        <v>1.0086664107387064</v>
      </c>
      <c r="BA94" s="76">
        <f t="shared" ca="1" si="104"/>
        <v>1.0086664107387064</v>
      </c>
      <c r="BB94" s="76">
        <f t="shared" ca="1" si="104"/>
        <v>1.0086664107387064</v>
      </c>
      <c r="BC94" s="76">
        <f t="shared" ca="1" si="104"/>
        <v>1.0086664107387064</v>
      </c>
      <c r="BD94" s="76">
        <f t="shared" ca="1" si="104"/>
        <v>1.0086664107387064</v>
      </c>
      <c r="BE94" s="76">
        <f t="shared" ca="1" si="104"/>
        <v>1.0086664107387064</v>
      </c>
      <c r="BF94" s="76">
        <f t="shared" ca="1" si="104"/>
        <v>1.0086664107387064</v>
      </c>
      <c r="BG94" s="76">
        <f t="shared" ca="1" si="104"/>
        <v>1.0086664107387064</v>
      </c>
      <c r="BH94" s="76">
        <f t="shared" ca="1" si="104"/>
        <v>1.0086664107387064</v>
      </c>
      <c r="BI94" s="76">
        <f t="shared" ca="1" si="104"/>
        <v>1.0086664107387064</v>
      </c>
      <c r="BJ94" s="76">
        <f t="shared" ca="1" si="104"/>
        <v>1.0086664107387064</v>
      </c>
      <c r="BK94" s="76">
        <f t="shared" ca="1" si="104"/>
        <v>1.0086664107387064</v>
      </c>
      <c r="BL94" s="76">
        <f t="shared" ca="1" si="69"/>
        <v>0.10909999999999909</v>
      </c>
      <c r="BM94" s="77">
        <f t="shared" ca="1" si="83"/>
        <v>8920.5994686849881</v>
      </c>
      <c r="BO94" s="70">
        <f t="shared" si="98"/>
        <v>91</v>
      </c>
      <c r="BP94" s="178">
        <f t="shared" si="101"/>
        <v>8.6899999999999991E-2</v>
      </c>
      <c r="BQ94" s="179">
        <f t="shared" si="84"/>
        <v>6.9683003697136314E-3</v>
      </c>
      <c r="BR94" s="179">
        <f t="shared" si="100"/>
        <v>0.53733858886348262</v>
      </c>
    </row>
    <row r="95" spans="5:70">
      <c r="E95">
        <f t="shared" si="105"/>
        <v>92</v>
      </c>
      <c r="F95" s="64">
        <f t="shared" si="86"/>
        <v>70.583333333332988</v>
      </c>
      <c r="G95" s="55">
        <f t="shared" si="61"/>
        <v>0</v>
      </c>
      <c r="H95" s="78">
        <f t="shared" si="99"/>
        <v>1</v>
      </c>
      <c r="I95" s="79">
        <f t="shared" si="70"/>
        <v>1457750.0385221045</v>
      </c>
      <c r="J95" s="79">
        <f t="shared" si="62"/>
        <v>10158.040132383641</v>
      </c>
      <c r="K95" s="80">
        <f t="shared" si="63"/>
        <v>-20</v>
      </c>
      <c r="L95" s="80">
        <f t="shared" si="71"/>
        <v>-1214.7916987684205</v>
      </c>
      <c r="M95" s="80">
        <f t="shared" si="103"/>
        <v>0</v>
      </c>
      <c r="N95" s="80">
        <f t="shared" si="72"/>
        <v>0</v>
      </c>
      <c r="O95" s="81">
        <f t="shared" si="64"/>
        <v>-10155.66802739464</v>
      </c>
      <c r="P95" s="79">
        <f t="shared" si="65"/>
        <v>1456517.6189283249</v>
      </c>
      <c r="Q95" s="35"/>
      <c r="R95">
        <f t="shared" ca="1" si="73"/>
        <v>153</v>
      </c>
      <c r="S95" s="78">
        <f t="shared" ca="1" si="87"/>
        <v>75.583333333332902</v>
      </c>
      <c r="T95" s="55">
        <f t="shared" ca="1" si="74"/>
        <v>6.0757230971507648E-3</v>
      </c>
      <c r="U95" s="78">
        <f t="shared" ca="1" si="75"/>
        <v>0.67464822190650253</v>
      </c>
      <c r="V95" s="79">
        <f t="shared" ca="1" si="88"/>
        <v>880263.80909329781</v>
      </c>
      <c r="W95" s="79">
        <f t="shared" ca="1" si="66"/>
        <v>6133.9426263503565</v>
      </c>
      <c r="X95" s="80">
        <f t="shared" ca="1" si="89"/>
        <v>-13.49296443813005</v>
      </c>
      <c r="Y95" s="80">
        <f t="shared" ca="1" si="90"/>
        <v>-366.77658712220745</v>
      </c>
      <c r="Z95" s="80">
        <f t="shared" ca="1" si="76"/>
        <v>0</v>
      </c>
      <c r="AA95" s="80">
        <f t="shared" ca="1" si="91"/>
        <v>0</v>
      </c>
      <c r="AB95" s="81">
        <f t="shared" ca="1" si="67"/>
        <v>-6851.5033769545116</v>
      </c>
      <c r="AC95" s="79">
        <f t="shared" ca="1" si="68"/>
        <v>879165.97879113327</v>
      </c>
      <c r="AD95" s="35"/>
      <c r="AE95" s="55">
        <f t="shared" ca="1" si="92"/>
        <v>6.0757230971507648E-3</v>
      </c>
      <c r="AF95" s="78">
        <f t="shared" ca="1" si="93"/>
        <v>0.67464822190650253</v>
      </c>
      <c r="AG95" s="35"/>
      <c r="AH95" s="35"/>
      <c r="AK95" s="66"/>
      <c r="AL95" s="66"/>
      <c r="AM95" s="66"/>
      <c r="AN95" s="66"/>
      <c r="AR95" s="69">
        <f t="shared" si="80"/>
        <v>8</v>
      </c>
      <c r="AS95" s="70">
        <f t="shared" si="95"/>
        <v>92</v>
      </c>
      <c r="AT95" s="71">
        <f t="shared" si="96"/>
        <v>0.53132119475668249</v>
      </c>
      <c r="AU95" s="72">
        <f t="shared" si="81"/>
        <v>6.9683003697136314E-3</v>
      </c>
      <c r="AV95" s="73">
        <f t="shared" si="82"/>
        <v>1.0069683003697136</v>
      </c>
      <c r="AW95" s="74">
        <f>PRODUCT(AV$4:AV95)</f>
        <v>1.8739921554853118</v>
      </c>
      <c r="AY95" s="75">
        <f t="shared" si="97"/>
        <v>92</v>
      </c>
      <c r="AZ95" s="76">
        <f t="shared" ref="AZ95:BK104" ca="1" si="106">OFFSET($AV$3,($AY95*12-12)+AZ$3,0)</f>
        <v>1.0086664107387064</v>
      </c>
      <c r="BA95" s="76">
        <f t="shared" ca="1" si="106"/>
        <v>1.0086664107387064</v>
      </c>
      <c r="BB95" s="76">
        <f t="shared" ca="1" si="106"/>
        <v>1.0086664107387064</v>
      </c>
      <c r="BC95" s="76">
        <f t="shared" ca="1" si="106"/>
        <v>1.0086664107387064</v>
      </c>
      <c r="BD95" s="76">
        <f t="shared" ca="1" si="106"/>
        <v>1.0086664107387064</v>
      </c>
      <c r="BE95" s="76">
        <f t="shared" ca="1" si="106"/>
        <v>1.0086664107387064</v>
      </c>
      <c r="BF95" s="76">
        <f t="shared" ca="1" si="106"/>
        <v>1.0086664107387064</v>
      </c>
      <c r="BG95" s="76">
        <f t="shared" ca="1" si="106"/>
        <v>1.0086664107387064</v>
      </c>
      <c r="BH95" s="76">
        <f t="shared" ca="1" si="106"/>
        <v>1.0086664107387064</v>
      </c>
      <c r="BI95" s="76">
        <f t="shared" ca="1" si="106"/>
        <v>1.0086664107387064</v>
      </c>
      <c r="BJ95" s="76">
        <f t="shared" ca="1" si="106"/>
        <v>1.0086664107387064</v>
      </c>
      <c r="BK95" s="76">
        <f t="shared" ca="1" si="106"/>
        <v>1.0086664107387064</v>
      </c>
      <c r="BL95" s="76">
        <f t="shared" ca="1" si="69"/>
        <v>0.10909999999999909</v>
      </c>
      <c r="BM95" s="77">
        <f t="shared" ca="1" si="83"/>
        <v>9893.8368707185127</v>
      </c>
      <c r="BO95" s="70">
        <f t="shared" si="98"/>
        <v>92</v>
      </c>
      <c r="BP95" s="178">
        <f t="shared" si="101"/>
        <v>8.6899999999999991E-2</v>
      </c>
      <c r="BQ95" s="179">
        <f t="shared" si="84"/>
        <v>6.9683003697136314E-3</v>
      </c>
      <c r="BR95" s="179">
        <f t="shared" si="100"/>
        <v>0.53362016328239525</v>
      </c>
    </row>
    <row r="96" spans="5:70">
      <c r="E96">
        <f t="shared" si="105"/>
        <v>93</v>
      </c>
      <c r="F96" s="64">
        <f t="shared" si="86"/>
        <v>70.666666666666316</v>
      </c>
      <c r="G96" s="55">
        <f t="shared" si="61"/>
        <v>0</v>
      </c>
      <c r="H96" s="78">
        <f t="shared" si="99"/>
        <v>1</v>
      </c>
      <c r="I96" s="79">
        <f t="shared" si="70"/>
        <v>1456517.6189283249</v>
      </c>
      <c r="J96" s="79">
        <f t="shared" si="62"/>
        <v>10149.452262472665</v>
      </c>
      <c r="K96" s="80">
        <f t="shared" si="63"/>
        <v>-20</v>
      </c>
      <c r="L96" s="80">
        <f t="shared" si="71"/>
        <v>-1213.7646824402709</v>
      </c>
      <c r="M96" s="80">
        <f t="shared" si="103"/>
        <v>0</v>
      </c>
      <c r="N96" s="80">
        <f t="shared" si="72"/>
        <v>0</v>
      </c>
      <c r="O96" s="81">
        <f t="shared" si="64"/>
        <v>-10155.66802739464</v>
      </c>
      <c r="P96" s="79">
        <f t="shared" si="65"/>
        <v>1455277.6384809625</v>
      </c>
      <c r="Q96" s="35"/>
      <c r="R96">
        <f t="shared" ca="1" si="73"/>
        <v>154</v>
      </c>
      <c r="S96" s="78">
        <f t="shared" ca="1" si="87"/>
        <v>75.666666666666231</v>
      </c>
      <c r="T96" s="55">
        <f t="shared" ca="1" si="74"/>
        <v>6.0757230971507648E-3</v>
      </c>
      <c r="U96" s="78">
        <f t="shared" ca="1" si="75"/>
        <v>0.67054924612221345</v>
      </c>
      <c r="V96" s="79">
        <f t="shared" ca="1" si="88"/>
        <v>873824.40974756284</v>
      </c>
      <c r="W96" s="79">
        <f t="shared" ca="1" si="66"/>
        <v>6089.0709575087376</v>
      </c>
      <c r="X96" s="80">
        <f t="shared" ca="1" si="89"/>
        <v>-13.410984922444269</v>
      </c>
      <c r="Y96" s="80">
        <f t="shared" ca="1" si="90"/>
        <v>-364.09350406148457</v>
      </c>
      <c r="Z96" s="80">
        <f t="shared" ca="1" si="76"/>
        <v>0</v>
      </c>
      <c r="AA96" s="80">
        <f t="shared" ca="1" si="91"/>
        <v>0</v>
      </c>
      <c r="AB96" s="81">
        <f t="shared" ca="1" si="67"/>
        <v>-6809.8755396369424</v>
      </c>
      <c r="AC96" s="79">
        <f t="shared" ca="1" si="68"/>
        <v>872726.10067645076</v>
      </c>
      <c r="AD96" s="35"/>
      <c r="AE96" s="55">
        <f t="shared" ca="1" si="92"/>
        <v>6.0757230971507648E-3</v>
      </c>
      <c r="AF96" s="78">
        <f t="shared" ca="1" si="93"/>
        <v>0.67054924612221345</v>
      </c>
      <c r="AG96" s="35"/>
      <c r="AH96" s="35"/>
      <c r="AK96" s="66"/>
      <c r="AL96" s="66"/>
      <c r="AM96" s="66"/>
      <c r="AN96" s="66"/>
      <c r="AR96" s="69">
        <f t="shared" si="80"/>
        <v>8</v>
      </c>
      <c r="AS96" s="70">
        <f t="shared" si="95"/>
        <v>93</v>
      </c>
      <c r="AT96" s="71">
        <f t="shared" si="96"/>
        <v>0.52761878907882276</v>
      </c>
      <c r="AU96" s="72">
        <f t="shared" si="81"/>
        <v>6.9683003697136314E-3</v>
      </c>
      <c r="AV96" s="73">
        <f t="shared" si="82"/>
        <v>1.0069683003697136</v>
      </c>
      <c r="AW96" s="74">
        <f>PRODUCT(AV$4:AV96)</f>
        <v>1.8870506957152207</v>
      </c>
      <c r="AY96" s="75">
        <f t="shared" si="97"/>
        <v>93</v>
      </c>
      <c r="AZ96" s="76">
        <f t="shared" ca="1" si="106"/>
        <v>1.0086664107387064</v>
      </c>
      <c r="BA96" s="76">
        <f t="shared" ca="1" si="106"/>
        <v>1.0086664107387064</v>
      </c>
      <c r="BB96" s="76">
        <f t="shared" ca="1" si="106"/>
        <v>1.0086664107387064</v>
      </c>
      <c r="BC96" s="76">
        <f t="shared" ca="1" si="106"/>
        <v>1.0086664107387064</v>
      </c>
      <c r="BD96" s="76">
        <f t="shared" ca="1" si="106"/>
        <v>1.0086664107387064</v>
      </c>
      <c r="BE96" s="76">
        <f t="shared" ca="1" si="106"/>
        <v>1.0086664107387064</v>
      </c>
      <c r="BF96" s="76">
        <f t="shared" ca="1" si="106"/>
        <v>1.0086664107387064</v>
      </c>
      <c r="BG96" s="76">
        <f t="shared" ca="1" si="106"/>
        <v>1.0086664107387064</v>
      </c>
      <c r="BH96" s="76">
        <f t="shared" ca="1" si="106"/>
        <v>1.0086664107387064</v>
      </c>
      <c r="BI96" s="76">
        <f t="shared" ca="1" si="106"/>
        <v>1.0086664107387064</v>
      </c>
      <c r="BJ96" s="76">
        <f t="shared" ca="1" si="106"/>
        <v>1.0086664107387064</v>
      </c>
      <c r="BK96" s="76">
        <f t="shared" ca="1" si="106"/>
        <v>1.0086664107387064</v>
      </c>
      <c r="BL96" s="76">
        <f t="shared" ca="1" si="69"/>
        <v>0.10909999999999909</v>
      </c>
      <c r="BM96" s="77">
        <f t="shared" ca="1" si="83"/>
        <v>10973.254473313893</v>
      </c>
      <c r="BO96" s="70">
        <f t="shared" si="98"/>
        <v>93</v>
      </c>
      <c r="BP96" s="178">
        <f t="shared" si="101"/>
        <v>8.6899999999999991E-2</v>
      </c>
      <c r="BQ96" s="179">
        <f t="shared" si="84"/>
        <v>6.9683003697136314E-3</v>
      </c>
      <c r="BR96" s="179">
        <f t="shared" si="100"/>
        <v>0.52992746950075176</v>
      </c>
    </row>
    <row r="97" spans="5:70">
      <c r="E97">
        <f t="shared" si="105"/>
        <v>94</v>
      </c>
      <c r="F97" s="64">
        <f t="shared" si="86"/>
        <v>70.749999999999645</v>
      </c>
      <c r="G97" s="55">
        <f t="shared" si="61"/>
        <v>0</v>
      </c>
      <c r="H97" s="78">
        <f t="shared" si="99"/>
        <v>1</v>
      </c>
      <c r="I97" s="79">
        <f t="shared" si="70"/>
        <v>1455277.6384809625</v>
      </c>
      <c r="J97" s="79">
        <f t="shared" si="62"/>
        <v>10140.811706262872</v>
      </c>
      <c r="K97" s="80">
        <f t="shared" si="63"/>
        <v>-20</v>
      </c>
      <c r="L97" s="80">
        <f t="shared" si="71"/>
        <v>-1212.7313654008021</v>
      </c>
      <c r="M97" s="80">
        <f t="shared" si="103"/>
        <v>0</v>
      </c>
      <c r="N97" s="80">
        <f t="shared" si="72"/>
        <v>0</v>
      </c>
      <c r="O97" s="81">
        <f t="shared" si="64"/>
        <v>-10155.66802739464</v>
      </c>
      <c r="P97" s="79">
        <f t="shared" si="65"/>
        <v>1454030.0507944298</v>
      </c>
      <c r="Q97" s="35"/>
      <c r="R97">
        <f t="shared" ca="1" si="73"/>
        <v>155</v>
      </c>
      <c r="S97" s="78">
        <f t="shared" ca="1" si="87"/>
        <v>75.749999999999559</v>
      </c>
      <c r="T97" s="55">
        <f t="shared" ca="1" si="74"/>
        <v>6.0757230971507648E-3</v>
      </c>
      <c r="U97" s="78">
        <f t="shared" ca="1" si="75"/>
        <v>0.66647517457977168</v>
      </c>
      <c r="V97" s="79">
        <f t="shared" ca="1" si="88"/>
        <v>867423.65854908456</v>
      </c>
      <c r="W97" s="79">
        <f t="shared" ca="1" si="66"/>
        <v>6044.4686005659369</v>
      </c>
      <c r="X97" s="80">
        <f t="shared" ca="1" si="89"/>
        <v>-13.329503491595434</v>
      </c>
      <c r="Y97" s="80">
        <f t="shared" ca="1" si="90"/>
        <v>-361.42652439545191</v>
      </c>
      <c r="Z97" s="80">
        <f t="shared" ca="1" si="76"/>
        <v>0</v>
      </c>
      <c r="AA97" s="80">
        <f t="shared" ca="1" si="91"/>
        <v>0</v>
      </c>
      <c r="AB97" s="81">
        <f t="shared" ca="1" si="67"/>
        <v>-6768.5006215320491</v>
      </c>
      <c r="AC97" s="79">
        <f t="shared" ca="1" si="68"/>
        <v>866324.87050023128</v>
      </c>
      <c r="AD97" s="35"/>
      <c r="AE97" s="55">
        <f t="shared" ca="1" si="92"/>
        <v>6.0757230971507648E-3</v>
      </c>
      <c r="AF97" s="78">
        <f t="shared" ca="1" si="93"/>
        <v>0.66647517457977168</v>
      </c>
      <c r="AG97" s="35"/>
      <c r="AH97" s="35"/>
      <c r="AK97" s="66"/>
      <c r="AL97" s="66"/>
      <c r="AM97" s="66"/>
      <c r="AN97" s="66"/>
      <c r="AR97" s="69">
        <f t="shared" si="80"/>
        <v>8</v>
      </c>
      <c r="AS97" s="70">
        <f t="shared" si="95"/>
        <v>94</v>
      </c>
      <c r="AT97" s="71">
        <f t="shared" si="96"/>
        <v>0.52394218287581695</v>
      </c>
      <c r="AU97" s="72">
        <f t="shared" si="81"/>
        <v>6.9683003697136314E-3</v>
      </c>
      <c r="AV97" s="73">
        <f t="shared" si="82"/>
        <v>1.0069683003697136</v>
      </c>
      <c r="AW97" s="74">
        <f>PRODUCT(AV$4:AV97)</f>
        <v>1.9002002317758413</v>
      </c>
      <c r="AY97" s="75">
        <f t="shared" si="97"/>
        <v>94</v>
      </c>
      <c r="AZ97" s="76">
        <f t="shared" ca="1" si="106"/>
        <v>1.0086664107387064</v>
      </c>
      <c r="BA97" s="76">
        <f t="shared" ca="1" si="106"/>
        <v>1.0086664107387064</v>
      </c>
      <c r="BB97" s="76">
        <f t="shared" ca="1" si="106"/>
        <v>1.0086664107387064</v>
      </c>
      <c r="BC97" s="76">
        <f t="shared" ca="1" si="106"/>
        <v>1.0086664107387064</v>
      </c>
      <c r="BD97" s="76">
        <f t="shared" ca="1" si="106"/>
        <v>1.0086664107387064</v>
      </c>
      <c r="BE97" s="76">
        <f t="shared" ca="1" si="106"/>
        <v>1.0086664107387064</v>
      </c>
      <c r="BF97" s="76">
        <f t="shared" ca="1" si="106"/>
        <v>1.0086664107387064</v>
      </c>
      <c r="BG97" s="76">
        <f t="shared" ca="1" si="106"/>
        <v>1.0086664107387064</v>
      </c>
      <c r="BH97" s="76">
        <f t="shared" ca="1" si="106"/>
        <v>1.0086664107387064</v>
      </c>
      <c r="BI97" s="76">
        <f t="shared" ca="1" si="106"/>
        <v>1.0086664107387064</v>
      </c>
      <c r="BJ97" s="76">
        <f t="shared" ca="1" si="106"/>
        <v>1.0086664107387064</v>
      </c>
      <c r="BK97" s="76">
        <f t="shared" ca="1" si="106"/>
        <v>1.0086664107387064</v>
      </c>
      <c r="BL97" s="76">
        <f t="shared" ca="1" si="69"/>
        <v>0.10909999999999909</v>
      </c>
      <c r="BM97" s="77">
        <f t="shared" ca="1" si="83"/>
        <v>12170.436536352428</v>
      </c>
      <c r="BO97" s="70">
        <f t="shared" si="98"/>
        <v>94</v>
      </c>
      <c r="BP97" s="178">
        <f t="shared" si="101"/>
        <v>8.6899999999999991E-2</v>
      </c>
      <c r="BQ97" s="179">
        <f t="shared" si="84"/>
        <v>6.9683003697136314E-3</v>
      </c>
      <c r="BR97" s="179">
        <f t="shared" si="100"/>
        <v>0.52626032945246259</v>
      </c>
    </row>
    <row r="98" spans="5:70">
      <c r="E98">
        <f t="shared" si="105"/>
        <v>95</v>
      </c>
      <c r="F98" s="64">
        <f t="shared" si="86"/>
        <v>70.833333333332973</v>
      </c>
      <c r="G98" s="55">
        <f t="shared" si="61"/>
        <v>0</v>
      </c>
      <c r="H98" s="78">
        <f t="shared" si="99"/>
        <v>1</v>
      </c>
      <c r="I98" s="79">
        <f t="shared" si="70"/>
        <v>1454030.0507944298</v>
      </c>
      <c r="J98" s="79">
        <f t="shared" si="62"/>
        <v>10132.118140525556</v>
      </c>
      <c r="K98" s="80">
        <f t="shared" si="63"/>
        <v>-20</v>
      </c>
      <c r="L98" s="80">
        <f t="shared" si="71"/>
        <v>-1211.6917089953583</v>
      </c>
      <c r="M98" s="80">
        <f t="shared" si="103"/>
        <v>0</v>
      </c>
      <c r="N98" s="80">
        <f t="shared" si="72"/>
        <v>0</v>
      </c>
      <c r="O98" s="81">
        <f t="shared" si="64"/>
        <v>-10155.66802739464</v>
      </c>
      <c r="P98" s="79">
        <f t="shared" si="65"/>
        <v>1452774.8091985655</v>
      </c>
      <c r="Q98" s="35"/>
      <c r="R98">
        <f t="shared" ca="1" si="73"/>
        <v>156</v>
      </c>
      <c r="S98" s="78">
        <f t="shared" ca="1" si="87"/>
        <v>75.833333333332888</v>
      </c>
      <c r="T98" s="55">
        <f t="shared" ca="1" si="74"/>
        <v>6.0757230971507648E-3</v>
      </c>
      <c r="U98" s="78">
        <f t="shared" ca="1" si="75"/>
        <v>0.66242585596789982</v>
      </c>
      <c r="V98" s="79">
        <f t="shared" ca="1" si="88"/>
        <v>861061.32047489693</v>
      </c>
      <c r="W98" s="79">
        <f t="shared" ca="1" si="66"/>
        <v>6000.1339178113321</v>
      </c>
      <c r="X98" s="80">
        <f t="shared" ca="1" si="89"/>
        <v>-13.248517119357997</v>
      </c>
      <c r="Y98" s="80">
        <f t="shared" ca="1" si="90"/>
        <v>-358.77555019787377</v>
      </c>
      <c r="Z98" s="80">
        <f t="shared" ca="1" si="76"/>
        <v>0</v>
      </c>
      <c r="AA98" s="80">
        <f t="shared" ca="1" si="91"/>
        <v>0</v>
      </c>
      <c r="AB98" s="81">
        <f t="shared" ca="1" si="67"/>
        <v>-6727.3770859727274</v>
      </c>
      <c r="AC98" s="79">
        <f t="shared" ca="1" si="68"/>
        <v>859962.05323941831</v>
      </c>
      <c r="AD98" s="35"/>
      <c r="AE98" s="55">
        <f t="shared" ca="1" si="92"/>
        <v>6.0757230971507648E-3</v>
      </c>
      <c r="AF98" s="78">
        <f t="shared" ca="1" si="93"/>
        <v>0.66242585596789982</v>
      </c>
      <c r="AG98" s="35"/>
      <c r="AH98" s="35"/>
      <c r="AK98" s="66"/>
      <c r="AL98" s="66"/>
      <c r="AM98" s="66"/>
      <c r="AN98" s="66"/>
      <c r="AR98" s="69">
        <f t="shared" si="80"/>
        <v>8</v>
      </c>
      <c r="AS98" s="70">
        <f t="shared" si="95"/>
        <v>95</v>
      </c>
      <c r="AT98" s="71">
        <f t="shared" si="96"/>
        <v>0.52029119636917487</v>
      </c>
      <c r="AU98" s="72">
        <f t="shared" si="81"/>
        <v>6.9683003697136314E-3</v>
      </c>
      <c r="AV98" s="73">
        <f t="shared" si="82"/>
        <v>1.0069683003697136</v>
      </c>
      <c r="AW98" s="74">
        <f>PRODUCT(AV$4:AV98)</f>
        <v>1.9134413977534548</v>
      </c>
      <c r="AY98" s="75">
        <f t="shared" si="97"/>
        <v>95</v>
      </c>
      <c r="AZ98" s="76">
        <f t="shared" ca="1" si="106"/>
        <v>1.0086664107387064</v>
      </c>
      <c r="BA98" s="76">
        <f t="shared" ca="1" si="106"/>
        <v>1.0086664107387064</v>
      </c>
      <c r="BB98" s="76">
        <f t="shared" ca="1" si="106"/>
        <v>1.0086664107387064</v>
      </c>
      <c r="BC98" s="76">
        <f t="shared" ca="1" si="106"/>
        <v>1.0086664107387064</v>
      </c>
      <c r="BD98" s="76">
        <f t="shared" ca="1" si="106"/>
        <v>1.0086664107387064</v>
      </c>
      <c r="BE98" s="76">
        <f t="shared" ca="1" si="106"/>
        <v>1.0086664107387064</v>
      </c>
      <c r="BF98" s="76">
        <f t="shared" ca="1" si="106"/>
        <v>1.0086664107387064</v>
      </c>
      <c r="BG98" s="76">
        <f t="shared" ca="1" si="106"/>
        <v>1.0086664107387064</v>
      </c>
      <c r="BH98" s="76">
        <f t="shared" ca="1" si="106"/>
        <v>1.0086664107387064</v>
      </c>
      <c r="BI98" s="76">
        <f t="shared" ca="1" si="106"/>
        <v>1.0086664107387064</v>
      </c>
      <c r="BJ98" s="76">
        <f t="shared" ca="1" si="106"/>
        <v>1.0086664107387064</v>
      </c>
      <c r="BK98" s="76">
        <f t="shared" ca="1" si="106"/>
        <v>1.0086664107387064</v>
      </c>
      <c r="BL98" s="76">
        <f t="shared" ca="1" si="69"/>
        <v>0.10909999999999909</v>
      </c>
      <c r="BM98" s="77">
        <f t="shared" ca="1" si="83"/>
        <v>13498.231162468468</v>
      </c>
      <c r="BO98" s="70">
        <f t="shared" si="98"/>
        <v>95</v>
      </c>
      <c r="BP98" s="178">
        <f t="shared" si="101"/>
        <v>8.6899999999999991E-2</v>
      </c>
      <c r="BQ98" s="179">
        <f t="shared" si="84"/>
        <v>6.9683003697136314E-3</v>
      </c>
      <c r="BR98" s="179">
        <f t="shared" si="100"/>
        <v>0.52261856630366954</v>
      </c>
    </row>
    <row r="99" spans="5:70">
      <c r="E99">
        <f t="shared" si="105"/>
        <v>96</v>
      </c>
      <c r="F99" s="64">
        <f t="shared" si="86"/>
        <v>70.916666666666302</v>
      </c>
      <c r="G99" s="55">
        <f t="shared" si="61"/>
        <v>0</v>
      </c>
      <c r="H99" s="78">
        <f t="shared" si="99"/>
        <v>1</v>
      </c>
      <c r="I99" s="79">
        <f t="shared" si="70"/>
        <v>1452774.8091985655</v>
      </c>
      <c r="J99" s="79">
        <f t="shared" si="62"/>
        <v>10123.371240049015</v>
      </c>
      <c r="K99" s="80">
        <f t="shared" si="63"/>
        <v>-20</v>
      </c>
      <c r="L99" s="80">
        <f t="shared" si="71"/>
        <v>-1210.645674332138</v>
      </c>
      <c r="M99" s="80">
        <f t="shared" si="103"/>
        <v>0</v>
      </c>
      <c r="N99" s="80">
        <f t="shared" si="72"/>
        <v>0</v>
      </c>
      <c r="O99" s="81">
        <f t="shared" si="64"/>
        <v>-10155.66802739464</v>
      </c>
      <c r="P99" s="79">
        <f t="shared" si="65"/>
        <v>1451511.8667368877</v>
      </c>
      <c r="Q99" s="35"/>
      <c r="R99">
        <f t="shared" ca="1" si="73"/>
        <v>157</v>
      </c>
      <c r="S99" s="78">
        <f t="shared" ca="1" si="87"/>
        <v>75.916666666666217</v>
      </c>
      <c r="T99" s="55">
        <f t="shared" ca="1" si="74"/>
        <v>6.0757230971507648E-3</v>
      </c>
      <c r="U99" s="78">
        <f t="shared" ca="1" si="75"/>
        <v>0.65840113989464577</v>
      </c>
      <c r="V99" s="79">
        <f t="shared" ca="1" si="88"/>
        <v>854737.16192987841</v>
      </c>
      <c r="W99" s="79">
        <f t="shared" ca="1" si="66"/>
        <v>5956.0652814839514</v>
      </c>
      <c r="X99" s="80">
        <f t="shared" ca="1" si="89"/>
        <v>-13.168022797892915</v>
      </c>
      <c r="Y99" s="80">
        <f t="shared" ca="1" si="90"/>
        <v>-356.14048413744933</v>
      </c>
      <c r="Z99" s="80">
        <f t="shared" ca="1" si="76"/>
        <v>-6410.5287144740878</v>
      </c>
      <c r="AA99" s="80">
        <f t="shared" ca="1" si="91"/>
        <v>0</v>
      </c>
      <c r="AB99" s="81">
        <f t="shared" ca="1" si="67"/>
        <v>-6686.5034056282393</v>
      </c>
      <c r="AC99" s="79">
        <f t="shared" ca="1" si="68"/>
        <v>847226.88658432465</v>
      </c>
      <c r="AD99" s="35"/>
      <c r="AE99" s="55">
        <f t="shared" ca="1" si="92"/>
        <v>6.0757230971507648E-3</v>
      </c>
      <c r="AF99" s="78">
        <f t="shared" ca="1" si="93"/>
        <v>0.65840113989464577</v>
      </c>
      <c r="AG99" s="35"/>
      <c r="AH99" s="35"/>
      <c r="AK99" s="66"/>
      <c r="AL99" s="66"/>
      <c r="AM99" s="66"/>
      <c r="AN99" s="66"/>
      <c r="AR99" s="69">
        <f t="shared" si="80"/>
        <v>8</v>
      </c>
      <c r="AS99" s="70">
        <f t="shared" si="95"/>
        <v>96</v>
      </c>
      <c r="AT99" s="71">
        <f t="shared" si="96"/>
        <v>0.51666565103315676</v>
      </c>
      <c r="AU99" s="72">
        <f t="shared" si="81"/>
        <v>6.9683003697136314E-3</v>
      </c>
      <c r="AV99" s="73">
        <f t="shared" si="82"/>
        <v>1.0069683003697136</v>
      </c>
      <c r="AW99" s="74">
        <f>PRODUCT(AV$4:AV99)</f>
        <v>1.9267748321528455</v>
      </c>
      <c r="AY99" s="75">
        <f t="shared" si="97"/>
        <v>96</v>
      </c>
      <c r="AZ99" s="76">
        <f t="shared" ca="1" si="106"/>
        <v>1.0086664107387064</v>
      </c>
      <c r="BA99" s="76">
        <f t="shared" ca="1" si="106"/>
        <v>1.0086664107387064</v>
      </c>
      <c r="BB99" s="76">
        <f t="shared" ca="1" si="106"/>
        <v>1.0086664107387064</v>
      </c>
      <c r="BC99" s="76">
        <f t="shared" ca="1" si="106"/>
        <v>1.0086664107387064</v>
      </c>
      <c r="BD99" s="76">
        <f t="shared" ca="1" si="106"/>
        <v>1.0086664107387064</v>
      </c>
      <c r="BE99" s="76">
        <f t="shared" ca="1" si="106"/>
        <v>1.0086664107387064</v>
      </c>
      <c r="BF99" s="76">
        <f t="shared" ca="1" si="106"/>
        <v>1.0086664107387064</v>
      </c>
      <c r="BG99" s="76">
        <f t="shared" ca="1" si="106"/>
        <v>1.0086664107387064</v>
      </c>
      <c r="BH99" s="76">
        <f t="shared" ca="1" si="106"/>
        <v>1.0086664107387064</v>
      </c>
      <c r="BI99" s="76">
        <f t="shared" ca="1" si="106"/>
        <v>1.0086664107387064</v>
      </c>
      <c r="BJ99" s="76">
        <f t="shared" ca="1" si="106"/>
        <v>1.0086664107387064</v>
      </c>
      <c r="BK99" s="76">
        <f t="shared" ca="1" si="106"/>
        <v>1.0086664107387064</v>
      </c>
      <c r="BL99" s="76">
        <f t="shared" ca="1" si="69"/>
        <v>0.10909999999999909</v>
      </c>
      <c r="BM99" s="77">
        <f t="shared" ca="1" si="83"/>
        <v>14970.888182293766</v>
      </c>
      <c r="BO99" s="70">
        <f t="shared" si="98"/>
        <v>96</v>
      </c>
      <c r="BP99" s="178">
        <f t="shared" si="101"/>
        <v>8.6899999999999991E-2</v>
      </c>
      <c r="BQ99" s="179">
        <f t="shared" si="84"/>
        <v>6.9683003697136314E-3</v>
      </c>
      <c r="BR99" s="179">
        <f t="shared" si="100"/>
        <v>0.51900200444421873</v>
      </c>
    </row>
    <row r="100" spans="5:70">
      <c r="E100">
        <f t="shared" si="105"/>
        <v>97</v>
      </c>
      <c r="F100" s="64">
        <f t="shared" si="86"/>
        <v>70.999999999999631</v>
      </c>
      <c r="G100" s="55">
        <f t="shared" si="61"/>
        <v>0</v>
      </c>
      <c r="H100" s="78">
        <f t="shared" si="99"/>
        <v>1</v>
      </c>
      <c r="I100" s="79">
        <f t="shared" si="70"/>
        <v>1451511.8667368877</v>
      </c>
      <c r="J100" s="79">
        <f t="shared" si="62"/>
        <v>10114.570677626378</v>
      </c>
      <c r="K100" s="80">
        <f t="shared" si="63"/>
        <v>-20</v>
      </c>
      <c r="L100" s="80">
        <f t="shared" si="71"/>
        <v>-1209.5932222807398</v>
      </c>
      <c r="M100" s="80">
        <f t="shared" si="103"/>
        <v>-10886.339000526657</v>
      </c>
      <c r="N100" s="80">
        <f t="shared" si="72"/>
        <v>0</v>
      </c>
      <c r="O100" s="81">
        <f t="shared" si="64"/>
        <v>-10155.66802739464</v>
      </c>
      <c r="P100" s="79">
        <f t="shared" si="65"/>
        <v>1439354.8371643121</v>
      </c>
      <c r="Q100" s="35"/>
      <c r="R100">
        <f t="shared" ca="1" si="73"/>
        <v>158</v>
      </c>
      <c r="S100" s="78">
        <f t="shared" ca="1" si="87"/>
        <v>75.999999999999545</v>
      </c>
      <c r="T100" s="55">
        <f t="shared" ca="1" si="74"/>
        <v>6.0757230971507648E-3</v>
      </c>
      <c r="U100" s="78">
        <f t="shared" ca="1" si="75"/>
        <v>0.65440087688179749</v>
      </c>
      <c r="V100" s="79">
        <f t="shared" ca="1" si="88"/>
        <v>842079.37062097713</v>
      </c>
      <c r="W100" s="79">
        <f t="shared" ca="1" si="66"/>
        <v>5867.8619896263772</v>
      </c>
      <c r="X100" s="80">
        <f t="shared" ca="1" si="89"/>
        <v>-13.088017537635949</v>
      </c>
      <c r="Y100" s="80">
        <f t="shared" ca="1" si="90"/>
        <v>-350.86640442540715</v>
      </c>
      <c r="Z100" s="80">
        <f t="shared" ca="1" si="76"/>
        <v>0</v>
      </c>
      <c r="AA100" s="80">
        <f t="shared" ca="1" si="91"/>
        <v>0</v>
      </c>
      <c r="AB100" s="81">
        <f t="shared" ca="1" si="67"/>
        <v>-6645.8780624474866</v>
      </c>
      <c r="AC100" s="79">
        <f t="shared" ca="1" si="68"/>
        <v>840937.40012619307</v>
      </c>
      <c r="AD100" s="35"/>
      <c r="AE100" s="55">
        <f t="shared" ca="1" si="92"/>
        <v>6.0757230971507648E-3</v>
      </c>
      <c r="AF100" s="78">
        <f t="shared" ca="1" si="93"/>
        <v>0.65440087688179749</v>
      </c>
      <c r="AG100" s="35"/>
      <c r="AH100" s="35"/>
      <c r="AK100" s="66"/>
      <c r="AL100" s="66"/>
      <c r="AM100" s="66"/>
      <c r="AN100" s="66"/>
      <c r="AR100" s="69">
        <f t="shared" si="80"/>
        <v>9</v>
      </c>
      <c r="AS100" s="70">
        <f t="shared" si="95"/>
        <v>97</v>
      </c>
      <c r="AT100" s="71">
        <f t="shared" si="96"/>
        <v>0.5130653695860441</v>
      </c>
      <c r="AU100" s="72">
        <f t="shared" si="81"/>
        <v>6.9683003697136314E-3</v>
      </c>
      <c r="AV100" s="73">
        <f t="shared" si="82"/>
        <v>1.0069683003697136</v>
      </c>
      <c r="AW100" s="74">
        <f>PRODUCT(AV$4:AV100)</f>
        <v>1.940201177928091</v>
      </c>
      <c r="AY100" s="75">
        <f t="shared" si="97"/>
        <v>97</v>
      </c>
      <c r="AZ100" s="76">
        <f t="shared" ca="1" si="106"/>
        <v>1.0086664107387064</v>
      </c>
      <c r="BA100" s="76">
        <f t="shared" ca="1" si="106"/>
        <v>1.0086664107387064</v>
      </c>
      <c r="BB100" s="76">
        <f t="shared" ca="1" si="106"/>
        <v>1.0086664107387064</v>
      </c>
      <c r="BC100" s="76">
        <f t="shared" ca="1" si="106"/>
        <v>1.0086664107387064</v>
      </c>
      <c r="BD100" s="76">
        <f t="shared" ca="1" si="106"/>
        <v>1.0086664107387064</v>
      </c>
      <c r="BE100" s="76">
        <f t="shared" ca="1" si="106"/>
        <v>1.0086664107387064</v>
      </c>
      <c r="BF100" s="76">
        <f t="shared" ca="1" si="106"/>
        <v>1.0086664107387064</v>
      </c>
      <c r="BG100" s="76">
        <f t="shared" ca="1" si="106"/>
        <v>1.0086664107387064</v>
      </c>
      <c r="BH100" s="76">
        <f t="shared" ca="1" si="106"/>
        <v>1.0086664107387064</v>
      </c>
      <c r="BI100" s="76">
        <f t="shared" ca="1" si="106"/>
        <v>1.0086664107387064</v>
      </c>
      <c r="BJ100" s="76">
        <f t="shared" ca="1" si="106"/>
        <v>1.0086664107387064</v>
      </c>
      <c r="BK100" s="76">
        <f t="shared" ca="1" si="106"/>
        <v>1.0086664107387064</v>
      </c>
      <c r="BL100" s="76">
        <f t="shared" ref="BL100:BL131" ca="1" si="107">PRODUCT(AZ100:BK100)-1</f>
        <v>0.10909999999999909</v>
      </c>
      <c r="BM100" s="77">
        <f t="shared" ca="1" si="83"/>
        <v>16604.212082982001</v>
      </c>
      <c r="BO100" s="70">
        <f t="shared" si="98"/>
        <v>97</v>
      </c>
      <c r="BP100" s="178">
        <f t="shared" si="101"/>
        <v>8.6899999999999991E-2</v>
      </c>
      <c r="BQ100" s="179">
        <f t="shared" si="84"/>
        <v>6.9683003697136314E-3</v>
      </c>
      <c r="BR100" s="179">
        <f t="shared" si="100"/>
        <v>0.51541046947919256</v>
      </c>
    </row>
    <row r="101" spans="5:70">
      <c r="E101">
        <f t="shared" si="105"/>
        <v>98</v>
      </c>
      <c r="F101" s="64">
        <f t="shared" si="86"/>
        <v>71.083333333332959</v>
      </c>
      <c r="G101" s="55">
        <f t="shared" si="61"/>
        <v>0</v>
      </c>
      <c r="H101" s="78">
        <f t="shared" si="99"/>
        <v>1</v>
      </c>
      <c r="I101" s="79">
        <f t="shared" si="70"/>
        <v>1439354.8371643121</v>
      </c>
      <c r="J101" s="79">
        <f t="shared" si="62"/>
        <v>10029.856843961181</v>
      </c>
      <c r="K101" s="80">
        <f t="shared" si="63"/>
        <v>-20</v>
      </c>
      <c r="L101" s="80">
        <f t="shared" si="71"/>
        <v>-1199.4623643035936</v>
      </c>
      <c r="M101" s="80">
        <f t="shared" si="103"/>
        <v>0</v>
      </c>
      <c r="N101" s="80">
        <f t="shared" si="72"/>
        <v>0</v>
      </c>
      <c r="O101" s="81">
        <f t="shared" si="64"/>
        <v>-10155.66802739464</v>
      </c>
      <c r="P101" s="79">
        <f t="shared" si="65"/>
        <v>1438009.563616575</v>
      </c>
      <c r="Q101" s="35"/>
      <c r="R101">
        <f t="shared" ca="1" si="73"/>
        <v>159</v>
      </c>
      <c r="S101" s="78">
        <f t="shared" ca="1" si="87"/>
        <v>76.083333333332874</v>
      </c>
      <c r="T101" s="55">
        <f t="shared" ca="1" si="74"/>
        <v>6.0757230971507648E-3</v>
      </c>
      <c r="U101" s="78">
        <f t="shared" ca="1" si="75"/>
        <v>0.65042491835933103</v>
      </c>
      <c r="V101" s="79">
        <f t="shared" ca="1" si="88"/>
        <v>835828.09734098846</v>
      </c>
      <c r="W101" s="79">
        <f t="shared" ca="1" si="66"/>
        <v>5824.3012397182511</v>
      </c>
      <c r="X101" s="80">
        <f t="shared" ca="1" si="89"/>
        <v>-13.00849836718662</v>
      </c>
      <c r="Y101" s="80">
        <f t="shared" ca="1" si="90"/>
        <v>-348.2617072254119</v>
      </c>
      <c r="Z101" s="80">
        <f t="shared" ca="1" si="76"/>
        <v>0</v>
      </c>
      <c r="AA101" s="80">
        <f t="shared" ca="1" si="91"/>
        <v>0</v>
      </c>
      <c r="AB101" s="81">
        <f t="shared" ca="1" si="67"/>
        <v>-6605.499547602627</v>
      </c>
      <c r="AC101" s="79">
        <f t="shared" ca="1" si="68"/>
        <v>834685.62882751145</v>
      </c>
      <c r="AD101" s="35"/>
      <c r="AE101" s="55">
        <f t="shared" ca="1" si="92"/>
        <v>6.0757230971507648E-3</v>
      </c>
      <c r="AF101" s="78">
        <f t="shared" ca="1" si="93"/>
        <v>0.65042491835933103</v>
      </c>
      <c r="AG101" s="35"/>
      <c r="AH101" s="35"/>
      <c r="AK101" s="66"/>
      <c r="AL101" s="66"/>
      <c r="AM101" s="66"/>
      <c r="AN101" s="66"/>
      <c r="AR101" s="69">
        <f t="shared" si="80"/>
        <v>9</v>
      </c>
      <c r="AS101" s="70">
        <f t="shared" si="95"/>
        <v>98</v>
      </c>
      <c r="AT101" s="71">
        <f t="shared" si="96"/>
        <v>0.50949017598147039</v>
      </c>
      <c r="AU101" s="72">
        <f t="shared" si="81"/>
        <v>6.9683003697136314E-3</v>
      </c>
      <c r="AV101" s="73">
        <f t="shared" si="82"/>
        <v>1.0069683003697136</v>
      </c>
      <c r="AW101" s="74">
        <f>PRODUCT(AV$4:AV101)</f>
        <v>1.953721082513566</v>
      </c>
      <c r="AY101" s="75">
        <f t="shared" si="97"/>
        <v>98</v>
      </c>
      <c r="AZ101" s="76">
        <f t="shared" ca="1" si="106"/>
        <v>1.0086664107387064</v>
      </c>
      <c r="BA101" s="76">
        <f t="shared" ca="1" si="106"/>
        <v>1.0086664107387064</v>
      </c>
      <c r="BB101" s="76">
        <f t="shared" ca="1" si="106"/>
        <v>1.0086664107387064</v>
      </c>
      <c r="BC101" s="76">
        <f t="shared" ca="1" si="106"/>
        <v>1.0086664107387064</v>
      </c>
      <c r="BD101" s="76">
        <f t="shared" ca="1" si="106"/>
        <v>1.0086664107387064</v>
      </c>
      <c r="BE101" s="76">
        <f t="shared" ca="1" si="106"/>
        <v>1.0086664107387064</v>
      </c>
      <c r="BF101" s="76">
        <f t="shared" ca="1" si="106"/>
        <v>1.0086664107387064</v>
      </c>
      <c r="BG101" s="76">
        <f t="shared" ca="1" si="106"/>
        <v>1.0086664107387064</v>
      </c>
      <c r="BH101" s="76">
        <f t="shared" ca="1" si="106"/>
        <v>1.0086664107387064</v>
      </c>
      <c r="BI101" s="76">
        <f t="shared" ca="1" si="106"/>
        <v>1.0086664107387064</v>
      </c>
      <c r="BJ101" s="76">
        <f t="shared" ca="1" si="106"/>
        <v>1.0086664107387064</v>
      </c>
      <c r="BK101" s="76">
        <f t="shared" ca="1" si="106"/>
        <v>1.0086664107387064</v>
      </c>
      <c r="BL101" s="76">
        <f t="shared" ca="1" si="107"/>
        <v>0.10909999999999909</v>
      </c>
      <c r="BM101" s="77">
        <f t="shared" ref="BM101:BM132" ca="1" si="108">PRODUCT(AZ101:BK101)*BM100</f>
        <v>18415.731621235322</v>
      </c>
      <c r="BO101" s="70">
        <f t="shared" si="98"/>
        <v>98</v>
      </c>
      <c r="BP101" s="178">
        <f t="shared" si="101"/>
        <v>8.6899999999999991E-2</v>
      </c>
      <c r="BQ101" s="179">
        <f t="shared" si="84"/>
        <v>6.9683003697136314E-3</v>
      </c>
      <c r="BR101" s="179">
        <f t="shared" si="100"/>
        <v>0.51184378822050003</v>
      </c>
    </row>
    <row r="102" spans="5:70">
      <c r="E102">
        <f t="shared" si="105"/>
        <v>99</v>
      </c>
      <c r="F102" s="64">
        <f t="shared" si="86"/>
        <v>71.166666666666288</v>
      </c>
      <c r="G102" s="55">
        <f t="shared" si="61"/>
        <v>0</v>
      </c>
      <c r="H102" s="78">
        <f t="shared" si="99"/>
        <v>1</v>
      </c>
      <c r="I102" s="79">
        <f t="shared" si="70"/>
        <v>1438009.563616575</v>
      </c>
      <c r="J102" s="79">
        <f t="shared" si="62"/>
        <v>10020.482573801117</v>
      </c>
      <c r="K102" s="80">
        <f t="shared" si="63"/>
        <v>-20</v>
      </c>
      <c r="L102" s="80">
        <f t="shared" si="71"/>
        <v>-1198.3413030138126</v>
      </c>
      <c r="M102" s="80">
        <f t="shared" si="103"/>
        <v>0</v>
      </c>
      <c r="N102" s="80">
        <f t="shared" si="72"/>
        <v>0</v>
      </c>
      <c r="O102" s="81">
        <f t="shared" si="64"/>
        <v>-10155.66802739464</v>
      </c>
      <c r="P102" s="79">
        <f t="shared" si="65"/>
        <v>1436656.0368599677</v>
      </c>
      <c r="Q102" s="35"/>
      <c r="R102">
        <f t="shared" ca="1" si="73"/>
        <v>160</v>
      </c>
      <c r="S102" s="78">
        <f t="shared" ca="1" si="87"/>
        <v>76.166666666666202</v>
      </c>
      <c r="T102" s="55">
        <f t="shared" ca="1" si="74"/>
        <v>6.0757230971507648E-3</v>
      </c>
      <c r="U102" s="78">
        <f t="shared" ca="1" si="75"/>
        <v>0.64647311665989282</v>
      </c>
      <c r="V102" s="79">
        <f t="shared" ca="1" si="88"/>
        <v>829614.31007358432</v>
      </c>
      <c r="W102" s="79">
        <f t="shared" ca="1" si="66"/>
        <v>5781.0017036054769</v>
      </c>
      <c r="X102" s="80">
        <f t="shared" ca="1" si="89"/>
        <v>-12.929462333197856</v>
      </c>
      <c r="Y102" s="80">
        <f t="shared" ca="1" si="90"/>
        <v>-345.67262919732684</v>
      </c>
      <c r="Z102" s="80">
        <f t="shared" ca="1" si="76"/>
        <v>0</v>
      </c>
      <c r="AA102" s="80">
        <f t="shared" ca="1" si="91"/>
        <v>0</v>
      </c>
      <c r="AB102" s="81">
        <f t="shared" ca="1" si="67"/>
        <v>-6565.3663614330389</v>
      </c>
      <c r="AC102" s="79">
        <f t="shared" ca="1" si="68"/>
        <v>828471.34332422621</v>
      </c>
      <c r="AD102" s="35"/>
      <c r="AE102" s="55">
        <f t="shared" ca="1" si="92"/>
        <v>6.0757230971507648E-3</v>
      </c>
      <c r="AF102" s="78">
        <f t="shared" ca="1" si="93"/>
        <v>0.64647311665989282</v>
      </c>
      <c r="AG102" s="35"/>
      <c r="AH102" s="35"/>
      <c r="AK102" s="66"/>
      <c r="AL102" s="66"/>
      <c r="AM102" s="66"/>
      <c r="AN102" s="66"/>
      <c r="AR102" s="69">
        <f t="shared" si="80"/>
        <v>9</v>
      </c>
      <c r="AS102" s="70">
        <f t="shared" si="95"/>
        <v>99</v>
      </c>
      <c r="AT102" s="71">
        <f t="shared" si="96"/>
        <v>0.50593989539981321</v>
      </c>
      <c r="AU102" s="72">
        <f t="shared" si="81"/>
        <v>6.9683003697136314E-3</v>
      </c>
      <c r="AV102" s="73">
        <f t="shared" si="82"/>
        <v>1.0069683003697136</v>
      </c>
      <c r="AW102" s="74">
        <f>PRODUCT(AV$4:AV102)</f>
        <v>1.9673351978551625</v>
      </c>
      <c r="AY102" s="75">
        <f t="shared" si="97"/>
        <v>99</v>
      </c>
      <c r="AZ102" s="76">
        <f t="shared" ca="1" si="106"/>
        <v>1.0086664107387064</v>
      </c>
      <c r="BA102" s="76">
        <f t="shared" ca="1" si="106"/>
        <v>1.0086664107387064</v>
      </c>
      <c r="BB102" s="76">
        <f t="shared" ca="1" si="106"/>
        <v>1.0086664107387064</v>
      </c>
      <c r="BC102" s="76">
        <f t="shared" ca="1" si="106"/>
        <v>1.0086664107387064</v>
      </c>
      <c r="BD102" s="76">
        <f t="shared" ca="1" si="106"/>
        <v>1.0086664107387064</v>
      </c>
      <c r="BE102" s="76">
        <f t="shared" ca="1" si="106"/>
        <v>1.0086664107387064</v>
      </c>
      <c r="BF102" s="76">
        <f t="shared" ca="1" si="106"/>
        <v>1.0086664107387064</v>
      </c>
      <c r="BG102" s="76">
        <f t="shared" ca="1" si="106"/>
        <v>1.0086664107387064</v>
      </c>
      <c r="BH102" s="76">
        <f t="shared" ca="1" si="106"/>
        <v>1.0086664107387064</v>
      </c>
      <c r="BI102" s="76">
        <f t="shared" ca="1" si="106"/>
        <v>1.0086664107387064</v>
      </c>
      <c r="BJ102" s="76">
        <f t="shared" ca="1" si="106"/>
        <v>1.0086664107387064</v>
      </c>
      <c r="BK102" s="76">
        <f t="shared" ca="1" si="106"/>
        <v>1.0086664107387064</v>
      </c>
      <c r="BL102" s="76">
        <f t="shared" ca="1" si="107"/>
        <v>0.10909999999999909</v>
      </c>
      <c r="BM102" s="77">
        <f t="shared" ca="1" si="108"/>
        <v>20424.88794111208</v>
      </c>
      <c r="BO102" s="70">
        <f t="shared" si="98"/>
        <v>99</v>
      </c>
      <c r="BP102" s="178">
        <f t="shared" si="101"/>
        <v>8.6899999999999991E-2</v>
      </c>
      <c r="BQ102" s="179">
        <f t="shared" si="84"/>
        <v>6.9683003697136314E-3</v>
      </c>
      <c r="BR102" s="179">
        <f t="shared" si="100"/>
        <v>0.50830178867852538</v>
      </c>
    </row>
    <row r="103" spans="5:70">
      <c r="E103">
        <f t="shared" si="105"/>
        <v>100</v>
      </c>
      <c r="F103" s="64">
        <f t="shared" si="86"/>
        <v>71.249999999999616</v>
      </c>
      <c r="G103" s="55">
        <f t="shared" si="61"/>
        <v>0</v>
      </c>
      <c r="H103" s="78">
        <f t="shared" si="99"/>
        <v>1</v>
      </c>
      <c r="I103" s="79">
        <f t="shared" si="70"/>
        <v>1436656.0368599677</v>
      </c>
      <c r="J103" s="79">
        <f t="shared" si="62"/>
        <v>10011.050792802635</v>
      </c>
      <c r="K103" s="80">
        <f t="shared" si="63"/>
        <v>-20</v>
      </c>
      <c r="L103" s="80">
        <f t="shared" si="71"/>
        <v>-1197.2133640499733</v>
      </c>
      <c r="M103" s="80">
        <f t="shared" si="103"/>
        <v>0</v>
      </c>
      <c r="N103" s="80">
        <f t="shared" si="72"/>
        <v>0</v>
      </c>
      <c r="O103" s="81">
        <f t="shared" si="64"/>
        <v>-10155.66802739464</v>
      </c>
      <c r="P103" s="79">
        <f t="shared" si="65"/>
        <v>1435294.2062613256</v>
      </c>
      <c r="Q103" s="35"/>
      <c r="R103">
        <f t="shared" ca="1" si="73"/>
        <v>161</v>
      </c>
      <c r="S103" s="78">
        <f t="shared" ca="1" si="87"/>
        <v>76.249999999999531</v>
      </c>
      <c r="T103" s="55">
        <f t="shared" ca="1" si="74"/>
        <v>6.0757230971507648E-3</v>
      </c>
      <c r="U103" s="78">
        <f t="shared" ca="1" si="75"/>
        <v>0.64254532501331529</v>
      </c>
      <c r="V103" s="79">
        <f t="shared" ca="1" si="88"/>
        <v>823437.78084826365</v>
      </c>
      <c r="W103" s="79">
        <f t="shared" ca="1" si="66"/>
        <v>5737.9617927211275</v>
      </c>
      <c r="X103" s="80">
        <f t="shared" ca="1" si="89"/>
        <v>-12.850906500266305</v>
      </c>
      <c r="Y103" s="80">
        <f t="shared" ca="1" si="90"/>
        <v>-343.0990753534432</v>
      </c>
      <c r="Z103" s="80">
        <f t="shared" ca="1" si="76"/>
        <v>0</v>
      </c>
      <c r="AA103" s="80">
        <f t="shared" ca="1" si="91"/>
        <v>0</v>
      </c>
      <c r="AB103" s="81">
        <f t="shared" ca="1" si="67"/>
        <v>-6525.4770133896236</v>
      </c>
      <c r="AC103" s="79">
        <f t="shared" ca="1" si="68"/>
        <v>822294.31564574153</v>
      </c>
      <c r="AD103" s="35"/>
      <c r="AE103" s="55">
        <f t="shared" ca="1" si="92"/>
        <v>6.0757230971507648E-3</v>
      </c>
      <c r="AF103" s="78">
        <f t="shared" ca="1" si="93"/>
        <v>0.64254532501331529</v>
      </c>
      <c r="AG103" s="35"/>
      <c r="AH103" s="35"/>
      <c r="AK103" s="66"/>
      <c r="AL103" s="66"/>
      <c r="AM103" s="66"/>
      <c r="AN103" s="66"/>
      <c r="AR103" s="69">
        <f t="shared" si="80"/>
        <v>9</v>
      </c>
      <c r="AS103" s="70">
        <f t="shared" si="95"/>
        <v>100</v>
      </c>
      <c r="AT103" s="71">
        <f t="shared" si="96"/>
        <v>0.50241435423964587</v>
      </c>
      <c r="AU103" s="72">
        <f t="shared" si="81"/>
        <v>6.9683003697136314E-3</v>
      </c>
      <c r="AV103" s="73">
        <f t="shared" si="82"/>
        <v>1.0069683003697136</v>
      </c>
      <c r="AW103" s="74">
        <f>PRODUCT(AV$4:AV103)</f>
        <v>1.9810441804417274</v>
      </c>
      <c r="AY103" s="75">
        <f t="shared" si="97"/>
        <v>100</v>
      </c>
      <c r="AZ103" s="76">
        <f t="shared" ca="1" si="106"/>
        <v>1.0086664107387064</v>
      </c>
      <c r="BA103" s="76">
        <f t="shared" ca="1" si="106"/>
        <v>1.0086664107387064</v>
      </c>
      <c r="BB103" s="76">
        <f t="shared" ca="1" si="106"/>
        <v>1.0086664107387064</v>
      </c>
      <c r="BC103" s="76">
        <f t="shared" ca="1" si="106"/>
        <v>1.0086664107387064</v>
      </c>
      <c r="BD103" s="76">
        <f t="shared" ca="1" si="106"/>
        <v>1.0086664107387064</v>
      </c>
      <c r="BE103" s="76">
        <f t="shared" ca="1" si="106"/>
        <v>1.0086664107387064</v>
      </c>
      <c r="BF103" s="76">
        <f t="shared" ca="1" si="106"/>
        <v>1.0086664107387064</v>
      </c>
      <c r="BG103" s="76">
        <f t="shared" ca="1" si="106"/>
        <v>1.0086664107387064</v>
      </c>
      <c r="BH103" s="76">
        <f t="shared" ca="1" si="106"/>
        <v>1.0086664107387064</v>
      </c>
      <c r="BI103" s="76">
        <f t="shared" ca="1" si="106"/>
        <v>1.0086664107387064</v>
      </c>
      <c r="BJ103" s="76">
        <f t="shared" ca="1" si="106"/>
        <v>1.0086664107387064</v>
      </c>
      <c r="BK103" s="76">
        <f t="shared" ca="1" si="106"/>
        <v>1.0086664107387064</v>
      </c>
      <c r="BL103" s="76">
        <f t="shared" ca="1" si="107"/>
        <v>0.10909999999999909</v>
      </c>
      <c r="BM103" s="77">
        <f t="shared" ca="1" si="108"/>
        <v>22653.24321548739</v>
      </c>
      <c r="BO103" s="70">
        <f t="shared" si="98"/>
        <v>100</v>
      </c>
      <c r="BP103" s="178">
        <f t="shared" si="101"/>
        <v>8.6899999999999991E-2</v>
      </c>
      <c r="BQ103" s="179">
        <f t="shared" si="84"/>
        <v>6.9683003697136314E-3</v>
      </c>
      <c r="BR103" s="179">
        <f t="shared" si="100"/>
        <v>0.50478430005383457</v>
      </c>
    </row>
    <row r="104" spans="5:70">
      <c r="E104">
        <f t="shared" si="105"/>
        <v>101</v>
      </c>
      <c r="F104" s="64">
        <f t="shared" si="86"/>
        <v>71.333333333332945</v>
      </c>
      <c r="G104" s="55">
        <f t="shared" si="61"/>
        <v>0</v>
      </c>
      <c r="H104" s="78">
        <f t="shared" si="99"/>
        <v>1</v>
      </c>
      <c r="I104" s="79">
        <f t="shared" si="70"/>
        <v>1435294.2062613256</v>
      </c>
      <c r="J104" s="79">
        <f t="shared" si="62"/>
        <v>10001.561148138628</v>
      </c>
      <c r="K104" s="80">
        <f t="shared" si="63"/>
        <v>-20</v>
      </c>
      <c r="L104" s="80">
        <f t="shared" si="71"/>
        <v>-1196.0785052177714</v>
      </c>
      <c r="M104" s="80">
        <f t="shared" si="103"/>
        <v>0</v>
      </c>
      <c r="N104" s="80">
        <f t="shared" si="72"/>
        <v>0</v>
      </c>
      <c r="O104" s="81">
        <f t="shared" si="64"/>
        <v>-10155.66802739464</v>
      </c>
      <c r="P104" s="79">
        <f t="shared" si="65"/>
        <v>1433924.0208768519</v>
      </c>
      <c r="Q104" s="35"/>
      <c r="R104">
        <f t="shared" ca="1" si="73"/>
        <v>162</v>
      </c>
      <c r="S104" s="78">
        <f t="shared" ca="1" si="87"/>
        <v>76.33333333333286</v>
      </c>
      <c r="T104" s="55">
        <f t="shared" ca="1" si="74"/>
        <v>6.0757230971507648E-3</v>
      </c>
      <c r="U104" s="78">
        <f t="shared" ca="1" si="75"/>
        <v>0.63864139754116567</v>
      </c>
      <c r="V104" s="79">
        <f t="shared" ca="1" si="88"/>
        <v>817298.28307951696</v>
      </c>
      <c r="W104" s="79">
        <f t="shared" ca="1" si="66"/>
        <v>5695.179928149314</v>
      </c>
      <c r="X104" s="80">
        <f t="shared" ca="1" si="89"/>
        <v>-12.772827950823313</v>
      </c>
      <c r="Y104" s="80">
        <f t="shared" ca="1" si="90"/>
        <v>-340.54095128313207</v>
      </c>
      <c r="Z104" s="80">
        <f t="shared" ca="1" si="76"/>
        <v>0</v>
      </c>
      <c r="AA104" s="80">
        <f t="shared" ca="1" si="91"/>
        <v>0</v>
      </c>
      <c r="AB104" s="81">
        <f t="shared" ca="1" si="67"/>
        <v>-6485.8300219794464</v>
      </c>
      <c r="AC104" s="79">
        <f t="shared" ca="1" si="68"/>
        <v>816154.31920645293</v>
      </c>
      <c r="AD104" s="35"/>
      <c r="AE104" s="55">
        <f t="shared" ca="1" si="92"/>
        <v>6.0757230971507648E-3</v>
      </c>
      <c r="AF104" s="78">
        <f t="shared" ca="1" si="93"/>
        <v>0.63864139754116567</v>
      </c>
      <c r="AG104" s="35"/>
      <c r="AH104" s="35"/>
      <c r="AK104" s="66"/>
      <c r="AL104" s="66"/>
      <c r="AM104" s="66"/>
      <c r="AN104" s="66"/>
      <c r="AR104" s="69">
        <f t="shared" si="80"/>
        <v>9</v>
      </c>
      <c r="AS104" s="70">
        <f t="shared" si="95"/>
        <v>101</v>
      </c>
      <c r="AT104" s="71">
        <f t="shared" si="96"/>
        <v>0.49891338010924829</v>
      </c>
      <c r="AU104" s="72">
        <f t="shared" si="81"/>
        <v>6.9683003697136314E-3</v>
      </c>
      <c r="AV104" s="73">
        <f t="shared" si="82"/>
        <v>1.0069683003697136</v>
      </c>
      <c r="AW104" s="74">
        <f>PRODUCT(AV$4:AV104)</f>
        <v>1.9948486913367185</v>
      </c>
      <c r="AY104" s="75">
        <f t="shared" si="97"/>
        <v>101</v>
      </c>
      <c r="AZ104" s="76">
        <f t="shared" ca="1" si="106"/>
        <v>1.0086664107387064</v>
      </c>
      <c r="BA104" s="76">
        <f t="shared" ca="1" si="106"/>
        <v>1.0086664107387064</v>
      </c>
      <c r="BB104" s="76">
        <f t="shared" ca="1" si="106"/>
        <v>1.0086664107387064</v>
      </c>
      <c r="BC104" s="76">
        <f t="shared" ca="1" si="106"/>
        <v>1.0086664107387064</v>
      </c>
      <c r="BD104" s="76">
        <f t="shared" ca="1" si="106"/>
        <v>1.0086664107387064</v>
      </c>
      <c r="BE104" s="76">
        <f t="shared" ca="1" si="106"/>
        <v>1.0086664107387064</v>
      </c>
      <c r="BF104" s="76">
        <f t="shared" ca="1" si="106"/>
        <v>1.0086664107387064</v>
      </c>
      <c r="BG104" s="76">
        <f t="shared" ca="1" si="106"/>
        <v>1.0086664107387064</v>
      </c>
      <c r="BH104" s="76">
        <f t="shared" ca="1" si="106"/>
        <v>1.0086664107387064</v>
      </c>
      <c r="BI104" s="76">
        <f t="shared" ca="1" si="106"/>
        <v>1.0086664107387064</v>
      </c>
      <c r="BJ104" s="76">
        <f t="shared" ca="1" si="106"/>
        <v>1.0086664107387064</v>
      </c>
      <c r="BK104" s="76">
        <f t="shared" ca="1" si="106"/>
        <v>1.0086664107387064</v>
      </c>
      <c r="BL104" s="76">
        <f t="shared" ca="1" si="107"/>
        <v>0.10909999999999909</v>
      </c>
      <c r="BM104" s="77">
        <f t="shared" ca="1" si="108"/>
        <v>25124.712050297043</v>
      </c>
      <c r="BO104" s="70">
        <f t="shared" si="98"/>
        <v>101</v>
      </c>
      <c r="BP104" s="178">
        <f t="shared" si="101"/>
        <v>8.6899999999999991E-2</v>
      </c>
      <c r="BQ104" s="179">
        <f t="shared" si="84"/>
        <v>6.9683003697136314E-3</v>
      </c>
      <c r="BR104" s="179">
        <f t="shared" si="100"/>
        <v>0.50129115272893932</v>
      </c>
    </row>
    <row r="105" spans="5:70">
      <c r="E105">
        <f t="shared" si="105"/>
        <v>102</v>
      </c>
      <c r="F105" s="64">
        <f t="shared" si="86"/>
        <v>71.416666666666273</v>
      </c>
      <c r="G105" s="55">
        <f t="shared" si="61"/>
        <v>0</v>
      </c>
      <c r="H105" s="78">
        <f t="shared" si="99"/>
        <v>1</v>
      </c>
      <c r="I105" s="79">
        <f t="shared" si="70"/>
        <v>1433924.0208768519</v>
      </c>
      <c r="J105" s="79">
        <f t="shared" si="62"/>
        <v>9992.0132848174235</v>
      </c>
      <c r="K105" s="80">
        <f t="shared" si="63"/>
        <v>-20</v>
      </c>
      <c r="L105" s="80">
        <f t="shared" si="71"/>
        <v>-1194.9366840640432</v>
      </c>
      <c r="M105" s="80">
        <f t="shared" si="103"/>
        <v>0</v>
      </c>
      <c r="N105" s="80">
        <f t="shared" si="72"/>
        <v>0</v>
      </c>
      <c r="O105" s="81">
        <f t="shared" si="64"/>
        <v>-10155.66802739464</v>
      </c>
      <c r="P105" s="79">
        <f t="shared" si="65"/>
        <v>1432545.4294502104</v>
      </c>
      <c r="Q105" s="35"/>
      <c r="R105">
        <f t="shared" ca="1" si="73"/>
        <v>163</v>
      </c>
      <c r="S105" s="78">
        <f t="shared" ca="1" si="87"/>
        <v>76.416666666666188</v>
      </c>
      <c r="T105" s="55">
        <f t="shared" ca="1" si="74"/>
        <v>6.0757230971507648E-3</v>
      </c>
      <c r="U105" s="78">
        <f t="shared" ca="1" si="75"/>
        <v>0.63476118925132818</v>
      </c>
      <c r="V105" s="79">
        <f t="shared" ca="1" si="88"/>
        <v>811195.5915584109</v>
      </c>
      <c r="W105" s="79">
        <f t="shared" ca="1" si="66"/>
        <v>5652.6545405665429</v>
      </c>
      <c r="X105" s="80">
        <f t="shared" ca="1" si="89"/>
        <v>-12.695223785026563</v>
      </c>
      <c r="Y105" s="80">
        <f t="shared" ca="1" si="90"/>
        <v>-337.99816314933787</v>
      </c>
      <c r="Z105" s="80">
        <f t="shared" ca="1" si="76"/>
        <v>0</v>
      </c>
      <c r="AA105" s="80">
        <f t="shared" ca="1" si="91"/>
        <v>0</v>
      </c>
      <c r="AB105" s="81">
        <f t="shared" ca="1" si="67"/>
        <v>-6446.4239147107119</v>
      </c>
      <c r="AC105" s="79">
        <f t="shared" ca="1" si="68"/>
        <v>810051.12879733229</v>
      </c>
      <c r="AD105" s="35"/>
      <c r="AE105" s="55">
        <f t="shared" ca="1" si="92"/>
        <v>6.0757230971507648E-3</v>
      </c>
      <c r="AF105" s="78">
        <f t="shared" ca="1" si="93"/>
        <v>0.63476118925132818</v>
      </c>
      <c r="AG105" s="35"/>
      <c r="AH105" s="35"/>
      <c r="AK105" s="66"/>
      <c r="AL105" s="66"/>
      <c r="AM105" s="66"/>
      <c r="AN105" s="66"/>
      <c r="AR105" s="69">
        <f t="shared" si="80"/>
        <v>9</v>
      </c>
      <c r="AS105" s="70">
        <f t="shared" si="95"/>
        <v>102</v>
      </c>
      <c r="AT105" s="71">
        <f t="shared" si="96"/>
        <v>0.49543680181817795</v>
      </c>
      <c r="AU105" s="72">
        <f t="shared" si="81"/>
        <v>6.9683003697136314E-3</v>
      </c>
      <c r="AV105" s="73">
        <f t="shared" si="82"/>
        <v>1.0069683003697136</v>
      </c>
      <c r="AW105" s="74">
        <f>PRODUCT(AV$4:AV105)</f>
        <v>2.0087493962100829</v>
      </c>
      <c r="AY105" s="75">
        <f t="shared" si="97"/>
        <v>102</v>
      </c>
      <c r="AZ105" s="76">
        <f t="shared" ref="AZ105:BK114" ca="1" si="109">OFFSET($AV$3,($AY105*12-12)+AZ$3,0)</f>
        <v>1.0086664107387064</v>
      </c>
      <c r="BA105" s="76">
        <f t="shared" ca="1" si="109"/>
        <v>1.0086664107387064</v>
      </c>
      <c r="BB105" s="76">
        <f t="shared" ca="1" si="109"/>
        <v>1.0086664107387064</v>
      </c>
      <c r="BC105" s="76">
        <f t="shared" ca="1" si="109"/>
        <v>1.0086664107387064</v>
      </c>
      <c r="BD105" s="76">
        <f t="shared" ca="1" si="109"/>
        <v>1.0086664107387064</v>
      </c>
      <c r="BE105" s="76">
        <f t="shared" ca="1" si="109"/>
        <v>1.0086664107387064</v>
      </c>
      <c r="BF105" s="76">
        <f t="shared" ca="1" si="109"/>
        <v>1.0086664107387064</v>
      </c>
      <c r="BG105" s="76">
        <f t="shared" ca="1" si="109"/>
        <v>1.0086664107387064</v>
      </c>
      <c r="BH105" s="76">
        <f t="shared" ca="1" si="109"/>
        <v>1.0086664107387064</v>
      </c>
      <c r="BI105" s="76">
        <f t="shared" ca="1" si="109"/>
        <v>1.0086664107387064</v>
      </c>
      <c r="BJ105" s="76">
        <f t="shared" ca="1" si="109"/>
        <v>1.0086664107387064</v>
      </c>
      <c r="BK105" s="76">
        <f t="shared" ca="1" si="109"/>
        <v>1.0086664107387064</v>
      </c>
      <c r="BL105" s="76">
        <f t="shared" ca="1" si="107"/>
        <v>0.10909999999999909</v>
      </c>
      <c r="BM105" s="77">
        <f t="shared" ca="1" si="108"/>
        <v>27865.818134984427</v>
      </c>
      <c r="BO105" s="70">
        <f t="shared" si="98"/>
        <v>102</v>
      </c>
      <c r="BP105" s="178">
        <f t="shared" si="101"/>
        <v>8.6899999999999991E-2</v>
      </c>
      <c r="BQ105" s="179">
        <f t="shared" si="84"/>
        <v>6.9683003697136314E-3</v>
      </c>
      <c r="BR105" s="179">
        <f t="shared" si="100"/>
        <v>0.49782217826011771</v>
      </c>
    </row>
    <row r="106" spans="5:70">
      <c r="E106">
        <f t="shared" si="105"/>
        <v>103</v>
      </c>
      <c r="F106" s="64">
        <f t="shared" si="86"/>
        <v>71.499999999999602</v>
      </c>
      <c r="G106" s="55">
        <f t="shared" si="61"/>
        <v>0</v>
      </c>
      <c r="H106" s="78">
        <f t="shared" si="99"/>
        <v>1</v>
      </c>
      <c r="I106" s="79">
        <f t="shared" si="70"/>
        <v>1432545.4294502104</v>
      </c>
      <c r="J106" s="79">
        <f t="shared" si="62"/>
        <v>9982.4068456694749</v>
      </c>
      <c r="K106" s="80">
        <f t="shared" si="63"/>
        <v>-20</v>
      </c>
      <c r="L106" s="80">
        <f t="shared" si="71"/>
        <v>-1193.7878578751754</v>
      </c>
      <c r="M106" s="80">
        <f t="shared" si="103"/>
        <v>0</v>
      </c>
      <c r="N106" s="80">
        <f t="shared" si="72"/>
        <v>0</v>
      </c>
      <c r="O106" s="81">
        <f t="shared" si="64"/>
        <v>-10155.66802739464</v>
      </c>
      <c r="P106" s="79">
        <f t="shared" si="65"/>
        <v>1431158.38041061</v>
      </c>
      <c r="Q106" s="35"/>
      <c r="R106">
        <f t="shared" ca="1" si="73"/>
        <v>164</v>
      </c>
      <c r="S106" s="78">
        <f t="shared" ca="1" si="87"/>
        <v>76.499999999999517</v>
      </c>
      <c r="T106" s="55">
        <f t="shared" ca="1" si="74"/>
        <v>6.0757230971507648E-3</v>
      </c>
      <c r="U106" s="78">
        <f t="shared" ca="1" si="75"/>
        <v>0.63090455603261897</v>
      </c>
      <c r="V106" s="79">
        <f t="shared" ca="1" si="88"/>
        <v>805129.48244422534</v>
      </c>
      <c r="W106" s="79">
        <f t="shared" ca="1" si="66"/>
        <v>5610.3840701834406</v>
      </c>
      <c r="X106" s="80">
        <f t="shared" ca="1" si="89"/>
        <v>-12.61809112065238</v>
      </c>
      <c r="Y106" s="80">
        <f t="shared" ca="1" si="90"/>
        <v>-335.47061768509394</v>
      </c>
      <c r="Z106" s="80">
        <f t="shared" ca="1" si="76"/>
        <v>0</v>
      </c>
      <c r="AA106" s="80">
        <f t="shared" ca="1" si="91"/>
        <v>0</v>
      </c>
      <c r="AB106" s="81">
        <f t="shared" ca="1" si="67"/>
        <v>-6407.2572280380782</v>
      </c>
      <c r="AC106" s="79">
        <f t="shared" ca="1" si="68"/>
        <v>803984.52057756495</v>
      </c>
      <c r="AD106" s="35"/>
      <c r="AE106" s="55">
        <f t="shared" ca="1" si="92"/>
        <v>6.0757230971507648E-3</v>
      </c>
      <c r="AF106" s="78">
        <f t="shared" ca="1" si="93"/>
        <v>0.63090455603261897</v>
      </c>
      <c r="AG106" s="35"/>
      <c r="AH106" s="35"/>
      <c r="AK106" s="66"/>
      <c r="AL106" s="66"/>
      <c r="AM106" s="66"/>
      <c r="AN106" s="66"/>
      <c r="AR106" s="69">
        <f t="shared" si="80"/>
        <v>9</v>
      </c>
      <c r="AS106" s="70">
        <f t="shared" si="95"/>
        <v>103</v>
      </c>
      <c r="AT106" s="71">
        <f t="shared" si="96"/>
        <v>0.49198444936889862</v>
      </c>
      <c r="AU106" s="72">
        <f t="shared" si="81"/>
        <v>6.9683003697136314E-3</v>
      </c>
      <c r="AV106" s="73">
        <f t="shared" si="82"/>
        <v>1.0069683003697136</v>
      </c>
      <c r="AW106" s="74">
        <f>PRODUCT(AV$4:AV106)</f>
        <v>2.0227469653703558</v>
      </c>
      <c r="AY106" s="75">
        <f t="shared" si="97"/>
        <v>103</v>
      </c>
      <c r="AZ106" s="76">
        <f t="shared" ca="1" si="109"/>
        <v>1.0086664107387064</v>
      </c>
      <c r="BA106" s="76">
        <f t="shared" ca="1" si="109"/>
        <v>1.0086664107387064</v>
      </c>
      <c r="BB106" s="76">
        <f t="shared" ca="1" si="109"/>
        <v>1.0086664107387064</v>
      </c>
      <c r="BC106" s="76">
        <f t="shared" ca="1" si="109"/>
        <v>1.0086664107387064</v>
      </c>
      <c r="BD106" s="76">
        <f t="shared" ca="1" si="109"/>
        <v>1.0086664107387064</v>
      </c>
      <c r="BE106" s="76">
        <f t="shared" ca="1" si="109"/>
        <v>1.0086664107387064</v>
      </c>
      <c r="BF106" s="76">
        <f t="shared" ca="1" si="109"/>
        <v>1.0086664107387064</v>
      </c>
      <c r="BG106" s="76">
        <f t="shared" ca="1" si="109"/>
        <v>1.0086664107387064</v>
      </c>
      <c r="BH106" s="76">
        <f t="shared" ca="1" si="109"/>
        <v>1.0086664107387064</v>
      </c>
      <c r="BI106" s="76">
        <f t="shared" ca="1" si="109"/>
        <v>1.0086664107387064</v>
      </c>
      <c r="BJ106" s="76">
        <f t="shared" ca="1" si="109"/>
        <v>1.0086664107387064</v>
      </c>
      <c r="BK106" s="76">
        <f t="shared" ca="1" si="109"/>
        <v>1.0086664107387064</v>
      </c>
      <c r="BL106" s="76">
        <f t="shared" ca="1" si="107"/>
        <v>0.10909999999999909</v>
      </c>
      <c r="BM106" s="77">
        <f t="shared" ca="1" si="108"/>
        <v>30905.978893511201</v>
      </c>
      <c r="BO106" s="70">
        <f t="shared" si="98"/>
        <v>103</v>
      </c>
      <c r="BP106" s="178">
        <f t="shared" si="101"/>
        <v>8.6899999999999991E-2</v>
      </c>
      <c r="BQ106" s="179">
        <f t="shared" si="84"/>
        <v>6.9683003697136314E-3</v>
      </c>
      <c r="BR106" s="179">
        <f t="shared" si="100"/>
        <v>0.49437720936929169</v>
      </c>
    </row>
    <row r="107" spans="5:70">
      <c r="E107">
        <f t="shared" si="105"/>
        <v>104</v>
      </c>
      <c r="F107" s="64">
        <f t="shared" si="86"/>
        <v>71.583333333332931</v>
      </c>
      <c r="G107" s="55">
        <f t="shared" si="61"/>
        <v>0</v>
      </c>
      <c r="H107" s="78">
        <f t="shared" si="99"/>
        <v>1</v>
      </c>
      <c r="I107" s="79">
        <f t="shared" si="70"/>
        <v>1431158.38041061</v>
      </c>
      <c r="J107" s="79">
        <f t="shared" si="62"/>
        <v>9972.7414713340149</v>
      </c>
      <c r="K107" s="80">
        <f t="shared" si="63"/>
        <v>-20</v>
      </c>
      <c r="L107" s="80">
        <f t="shared" si="71"/>
        <v>-1192.6319836755083</v>
      </c>
      <c r="M107" s="80">
        <f t="shared" si="103"/>
        <v>0</v>
      </c>
      <c r="N107" s="80">
        <f t="shared" si="72"/>
        <v>0</v>
      </c>
      <c r="O107" s="81">
        <f t="shared" si="64"/>
        <v>-10155.66802739464</v>
      </c>
      <c r="P107" s="79">
        <f t="shared" si="65"/>
        <v>1429762.8218708739</v>
      </c>
      <c r="Q107" s="35"/>
      <c r="R107">
        <f t="shared" ca="1" si="73"/>
        <v>165</v>
      </c>
      <c r="S107" s="78">
        <f t="shared" ca="1" si="87"/>
        <v>76.583333333332845</v>
      </c>
      <c r="T107" s="55">
        <f t="shared" ca="1" si="74"/>
        <v>6.629281491598138E-3</v>
      </c>
      <c r="U107" s="78">
        <f t="shared" ca="1" si="75"/>
        <v>0.62672211213634699</v>
      </c>
      <c r="V107" s="79">
        <f t="shared" ca="1" si="88"/>
        <v>798654.68087576865</v>
      </c>
      <c r="W107" s="79">
        <f t="shared" ca="1" si="66"/>
        <v>5565.2657080201407</v>
      </c>
      <c r="X107" s="80">
        <f t="shared" ca="1" si="89"/>
        <v>-12.534442242726939</v>
      </c>
      <c r="Y107" s="80">
        <f t="shared" ca="1" si="90"/>
        <v>-332.77278369823694</v>
      </c>
      <c r="Z107" s="80">
        <f t="shared" ca="1" si="76"/>
        <v>0</v>
      </c>
      <c r="AA107" s="80">
        <f t="shared" ca="1" si="91"/>
        <v>0</v>
      </c>
      <c r="AB107" s="81">
        <f t="shared" ca="1" si="67"/>
        <v>-6364.7817162843376</v>
      </c>
      <c r="AC107" s="79">
        <f t="shared" ca="1" si="68"/>
        <v>797509.85764156352</v>
      </c>
      <c r="AD107" s="35"/>
      <c r="AE107" s="55">
        <f t="shared" ca="1" si="92"/>
        <v>6.629281491598138E-3</v>
      </c>
      <c r="AF107" s="78">
        <f t="shared" ca="1" si="93"/>
        <v>0.62672211213634699</v>
      </c>
      <c r="AG107" s="35"/>
      <c r="AH107" s="35"/>
      <c r="AK107" s="66"/>
      <c r="AL107" s="66"/>
      <c r="AM107" s="66"/>
      <c r="AN107" s="66"/>
      <c r="AR107" s="69">
        <f t="shared" si="80"/>
        <v>9</v>
      </c>
      <c r="AS107" s="70">
        <f t="shared" si="95"/>
        <v>104</v>
      </c>
      <c r="AT107" s="71">
        <f t="shared" si="96"/>
        <v>0.48855615394846796</v>
      </c>
      <c r="AU107" s="72">
        <f t="shared" si="81"/>
        <v>6.9683003697136314E-3</v>
      </c>
      <c r="AV107" s="73">
        <f t="shared" si="82"/>
        <v>1.0069683003697136</v>
      </c>
      <c r="AW107" s="74">
        <f>PRODUCT(AV$4:AV107)</f>
        <v>2.0368420737969832</v>
      </c>
      <c r="AY107" s="75">
        <f t="shared" si="97"/>
        <v>104</v>
      </c>
      <c r="AZ107" s="76">
        <f t="shared" ca="1" si="109"/>
        <v>1.0086664107387064</v>
      </c>
      <c r="BA107" s="76">
        <f t="shared" ca="1" si="109"/>
        <v>1.0086664107387064</v>
      </c>
      <c r="BB107" s="76">
        <f t="shared" ca="1" si="109"/>
        <v>1.0086664107387064</v>
      </c>
      <c r="BC107" s="76">
        <f t="shared" ca="1" si="109"/>
        <v>1.0086664107387064</v>
      </c>
      <c r="BD107" s="76">
        <f t="shared" ca="1" si="109"/>
        <v>1.0086664107387064</v>
      </c>
      <c r="BE107" s="76">
        <f t="shared" ca="1" si="109"/>
        <v>1.0086664107387064</v>
      </c>
      <c r="BF107" s="76">
        <f t="shared" ca="1" si="109"/>
        <v>1.0086664107387064</v>
      </c>
      <c r="BG107" s="76">
        <f t="shared" ca="1" si="109"/>
        <v>1.0086664107387064</v>
      </c>
      <c r="BH107" s="76">
        <f t="shared" ca="1" si="109"/>
        <v>1.0086664107387064</v>
      </c>
      <c r="BI107" s="76">
        <f t="shared" ca="1" si="109"/>
        <v>1.0086664107387064</v>
      </c>
      <c r="BJ107" s="76">
        <f t="shared" ca="1" si="109"/>
        <v>1.0086664107387064</v>
      </c>
      <c r="BK107" s="76">
        <f t="shared" ca="1" si="109"/>
        <v>1.0086664107387064</v>
      </c>
      <c r="BL107" s="76">
        <f t="shared" ca="1" si="107"/>
        <v>0.10909999999999909</v>
      </c>
      <c r="BM107" s="77">
        <f t="shared" ca="1" si="108"/>
        <v>34277.821190793242</v>
      </c>
      <c r="BO107" s="70">
        <f t="shared" si="98"/>
        <v>104</v>
      </c>
      <c r="BP107" s="178">
        <f t="shared" si="101"/>
        <v>8.6899999999999991E-2</v>
      </c>
      <c r="BQ107" s="179">
        <f t="shared" si="84"/>
        <v>6.9683003697136314E-3</v>
      </c>
      <c r="BR107" s="179">
        <f t="shared" si="100"/>
        <v>0.4909560799359608</v>
      </c>
    </row>
    <row r="108" spans="5:70">
      <c r="E108">
        <f t="shared" si="105"/>
        <v>105</v>
      </c>
      <c r="F108" s="64">
        <f t="shared" si="86"/>
        <v>71.666666666666259</v>
      </c>
      <c r="G108" s="55">
        <f t="shared" si="61"/>
        <v>0</v>
      </c>
      <c r="H108" s="78">
        <f t="shared" si="99"/>
        <v>1</v>
      </c>
      <c r="I108" s="79">
        <f t="shared" si="70"/>
        <v>1429762.8218708739</v>
      </c>
      <c r="J108" s="79">
        <f t="shared" si="62"/>
        <v>9963.0168002456157</v>
      </c>
      <c r="K108" s="80">
        <f t="shared" si="63"/>
        <v>-20</v>
      </c>
      <c r="L108" s="80">
        <f t="shared" si="71"/>
        <v>-1191.4690182257284</v>
      </c>
      <c r="M108" s="80">
        <f t="shared" si="103"/>
        <v>0</v>
      </c>
      <c r="N108" s="80">
        <f t="shared" si="72"/>
        <v>0</v>
      </c>
      <c r="O108" s="81">
        <f t="shared" si="64"/>
        <v>-10155.66802739464</v>
      </c>
      <c r="P108" s="79">
        <f t="shared" si="65"/>
        <v>1428358.7016254989</v>
      </c>
      <c r="Q108" s="35"/>
      <c r="R108">
        <f t="shared" ca="1" si="73"/>
        <v>166</v>
      </c>
      <c r="S108" s="78">
        <f t="shared" ca="1" si="87"/>
        <v>76.666666666666174</v>
      </c>
      <c r="T108" s="55">
        <f t="shared" ca="1" si="74"/>
        <v>6.629281491598138E-3</v>
      </c>
      <c r="U108" s="78">
        <f t="shared" ca="1" si="75"/>
        <v>0.62256739483798618</v>
      </c>
      <c r="V108" s="79">
        <f t="shared" ca="1" si="88"/>
        <v>792222.94030293322</v>
      </c>
      <c r="W108" s="79">
        <f t="shared" ca="1" si="66"/>
        <v>5520.4474078085495</v>
      </c>
      <c r="X108" s="80">
        <f t="shared" ca="1" si="89"/>
        <v>-12.451347896759724</v>
      </c>
      <c r="Y108" s="80">
        <f t="shared" ca="1" si="90"/>
        <v>-330.09289179288885</v>
      </c>
      <c r="Z108" s="80">
        <f t="shared" ca="1" si="76"/>
        <v>0</v>
      </c>
      <c r="AA108" s="80">
        <f t="shared" ca="1" si="91"/>
        <v>0</v>
      </c>
      <c r="AB108" s="81">
        <f t="shared" ca="1" si="67"/>
        <v>-6322.5877866545115</v>
      </c>
      <c r="AC108" s="79">
        <f t="shared" ca="1" si="68"/>
        <v>791078.25568439765</v>
      </c>
      <c r="AD108" s="35"/>
      <c r="AE108" s="55">
        <f t="shared" ca="1" si="92"/>
        <v>6.629281491598138E-3</v>
      </c>
      <c r="AF108" s="78">
        <f t="shared" ca="1" si="93"/>
        <v>0.62256739483798618</v>
      </c>
      <c r="AG108" s="35"/>
      <c r="AH108" s="35"/>
      <c r="AK108" s="66"/>
      <c r="AL108" s="66"/>
      <c r="AM108" s="66"/>
      <c r="AN108" s="66"/>
      <c r="AR108" s="69">
        <f t="shared" si="80"/>
        <v>9</v>
      </c>
      <c r="AS108" s="70">
        <f t="shared" si="95"/>
        <v>105</v>
      </c>
      <c r="AT108" s="71">
        <f t="shared" si="96"/>
        <v>0.48515174792028298</v>
      </c>
      <c r="AU108" s="72">
        <f t="shared" si="81"/>
        <v>6.9683003697136314E-3</v>
      </c>
      <c r="AV108" s="73">
        <f t="shared" si="82"/>
        <v>1.0069683003697136</v>
      </c>
      <c r="AW108" s="74">
        <f>PRODUCT(AV$4:AV108)</f>
        <v>2.0510354011728711</v>
      </c>
      <c r="AY108" s="75">
        <f t="shared" si="97"/>
        <v>105</v>
      </c>
      <c r="AZ108" s="76">
        <f t="shared" ca="1" si="109"/>
        <v>1.0086664107387064</v>
      </c>
      <c r="BA108" s="76">
        <f t="shared" ca="1" si="109"/>
        <v>1.0086664107387064</v>
      </c>
      <c r="BB108" s="76">
        <f t="shared" ca="1" si="109"/>
        <v>1.0086664107387064</v>
      </c>
      <c r="BC108" s="76">
        <f t="shared" ca="1" si="109"/>
        <v>1.0086664107387064</v>
      </c>
      <c r="BD108" s="76">
        <f t="shared" ca="1" si="109"/>
        <v>1.0086664107387064</v>
      </c>
      <c r="BE108" s="76">
        <f t="shared" ca="1" si="109"/>
        <v>1.0086664107387064</v>
      </c>
      <c r="BF108" s="76">
        <f t="shared" ca="1" si="109"/>
        <v>1.0086664107387064</v>
      </c>
      <c r="BG108" s="76">
        <f t="shared" ca="1" si="109"/>
        <v>1.0086664107387064</v>
      </c>
      <c r="BH108" s="76">
        <f t="shared" ca="1" si="109"/>
        <v>1.0086664107387064</v>
      </c>
      <c r="BI108" s="76">
        <f t="shared" ca="1" si="109"/>
        <v>1.0086664107387064</v>
      </c>
      <c r="BJ108" s="76">
        <f t="shared" ca="1" si="109"/>
        <v>1.0086664107387064</v>
      </c>
      <c r="BK108" s="76">
        <f t="shared" ca="1" si="109"/>
        <v>1.0086664107387064</v>
      </c>
      <c r="BL108" s="76">
        <f t="shared" ca="1" si="107"/>
        <v>0.10909999999999909</v>
      </c>
      <c r="BM108" s="77">
        <f t="shared" ca="1" si="108"/>
        <v>38017.531482708757</v>
      </c>
      <c r="BO108" s="70">
        <f t="shared" si="98"/>
        <v>105</v>
      </c>
      <c r="BP108" s="178">
        <f t="shared" si="101"/>
        <v>8.6899999999999991E-2</v>
      </c>
      <c r="BQ108" s="179">
        <f t="shared" si="84"/>
        <v>6.9683003697136314E-3</v>
      </c>
      <c r="BR108" s="179">
        <f t="shared" si="100"/>
        <v>0.48755862498919156</v>
      </c>
    </row>
    <row r="109" spans="5:70">
      <c r="E109">
        <f t="shared" si="105"/>
        <v>106</v>
      </c>
      <c r="F109" s="64">
        <f t="shared" si="86"/>
        <v>71.749999999999588</v>
      </c>
      <c r="G109" s="55">
        <f t="shared" si="61"/>
        <v>0</v>
      </c>
      <c r="H109" s="78">
        <f t="shared" si="99"/>
        <v>1</v>
      </c>
      <c r="I109" s="79">
        <f t="shared" si="70"/>
        <v>1428358.7016254989</v>
      </c>
      <c r="J109" s="79">
        <f t="shared" si="62"/>
        <v>9953.2324686206466</v>
      </c>
      <c r="K109" s="80">
        <f t="shared" si="63"/>
        <v>-20</v>
      </c>
      <c r="L109" s="80">
        <f t="shared" si="71"/>
        <v>-1190.2989180212492</v>
      </c>
      <c r="M109" s="80">
        <f t="shared" si="103"/>
        <v>0</v>
      </c>
      <c r="N109" s="80">
        <f t="shared" si="72"/>
        <v>0</v>
      </c>
      <c r="O109" s="81">
        <f t="shared" si="64"/>
        <v>-10155.66802739464</v>
      </c>
      <c r="P109" s="79">
        <f t="shared" si="65"/>
        <v>1426945.9671487038</v>
      </c>
      <c r="Q109" s="35"/>
      <c r="R109">
        <f t="shared" ca="1" si="73"/>
        <v>167</v>
      </c>
      <c r="S109" s="78">
        <f t="shared" ca="1" si="87"/>
        <v>76.749999999999503</v>
      </c>
      <c r="T109" s="55">
        <f t="shared" ca="1" si="74"/>
        <v>6.629281491598138E-3</v>
      </c>
      <c r="U109" s="78">
        <f t="shared" ca="1" si="75"/>
        <v>0.61844022033011425</v>
      </c>
      <c r="V109" s="79">
        <f t="shared" ca="1" si="88"/>
        <v>785833.97524558334</v>
      </c>
      <c r="W109" s="79">
        <f t="shared" ca="1" si="66"/>
        <v>5475.9271802373314</v>
      </c>
      <c r="X109" s="80">
        <f t="shared" ca="1" si="89"/>
        <v>-12.368804406602285</v>
      </c>
      <c r="Y109" s="80">
        <f t="shared" ca="1" si="90"/>
        <v>-327.43082301899307</v>
      </c>
      <c r="Z109" s="80">
        <f t="shared" ca="1" si="76"/>
        <v>0</v>
      </c>
      <c r="AA109" s="80">
        <f t="shared" ca="1" si="91"/>
        <v>0</v>
      </c>
      <c r="AB109" s="81">
        <f t="shared" ca="1" si="67"/>
        <v>-6280.6735724614382</v>
      </c>
      <c r="AC109" s="79">
        <f t="shared" ca="1" si="68"/>
        <v>784689.42922593362</v>
      </c>
      <c r="AD109" s="35"/>
      <c r="AE109" s="55">
        <f t="shared" ca="1" si="92"/>
        <v>6.629281491598138E-3</v>
      </c>
      <c r="AF109" s="78">
        <f t="shared" ca="1" si="93"/>
        <v>0.61844022033011425</v>
      </c>
      <c r="AG109" s="35"/>
      <c r="AH109" s="35"/>
      <c r="AK109" s="66"/>
      <c r="AL109" s="66"/>
      <c r="AM109" s="66"/>
      <c r="AN109" s="66"/>
      <c r="AR109" s="69">
        <f t="shared" si="80"/>
        <v>9</v>
      </c>
      <c r="AS109" s="70">
        <f t="shared" si="95"/>
        <v>106</v>
      </c>
      <c r="AT109" s="71">
        <f t="shared" si="96"/>
        <v>0.48177106481588289</v>
      </c>
      <c r="AU109" s="72">
        <f t="shared" si="81"/>
        <v>6.9683003697136314E-3</v>
      </c>
      <c r="AV109" s="73">
        <f t="shared" si="82"/>
        <v>1.0069683003697136</v>
      </c>
      <c r="AW109" s="74">
        <f>PRODUCT(AV$4:AV109)</f>
        <v>2.0653276319171598</v>
      </c>
      <c r="AY109" s="75">
        <f t="shared" si="97"/>
        <v>106</v>
      </c>
      <c r="AZ109" s="76">
        <f t="shared" ca="1" si="109"/>
        <v>1.0086664107387064</v>
      </c>
      <c r="BA109" s="76">
        <f t="shared" ca="1" si="109"/>
        <v>1.0086664107387064</v>
      </c>
      <c r="BB109" s="76">
        <f t="shared" ca="1" si="109"/>
        <v>1.0086664107387064</v>
      </c>
      <c r="BC109" s="76">
        <f t="shared" ca="1" si="109"/>
        <v>1.0086664107387064</v>
      </c>
      <c r="BD109" s="76">
        <f t="shared" ca="1" si="109"/>
        <v>1.0086664107387064</v>
      </c>
      <c r="BE109" s="76">
        <f t="shared" ca="1" si="109"/>
        <v>1.0086664107387064</v>
      </c>
      <c r="BF109" s="76">
        <f t="shared" ca="1" si="109"/>
        <v>1.0086664107387064</v>
      </c>
      <c r="BG109" s="76">
        <f t="shared" ca="1" si="109"/>
        <v>1.0086664107387064</v>
      </c>
      <c r="BH109" s="76">
        <f t="shared" ca="1" si="109"/>
        <v>1.0086664107387064</v>
      </c>
      <c r="BI109" s="76">
        <f t="shared" ca="1" si="109"/>
        <v>1.0086664107387064</v>
      </c>
      <c r="BJ109" s="76">
        <f t="shared" ca="1" si="109"/>
        <v>1.0086664107387064</v>
      </c>
      <c r="BK109" s="76">
        <f t="shared" ca="1" si="109"/>
        <v>1.0086664107387064</v>
      </c>
      <c r="BL109" s="76">
        <f t="shared" ca="1" si="107"/>
        <v>0.10909999999999909</v>
      </c>
      <c r="BM109" s="77">
        <f t="shared" ca="1" si="108"/>
        <v>42165.24416747225</v>
      </c>
      <c r="BO109" s="70">
        <f t="shared" si="98"/>
        <v>106</v>
      </c>
      <c r="BP109" s="178">
        <f t="shared" si="101"/>
        <v>8.6899999999999991E-2</v>
      </c>
      <c r="BQ109" s="179">
        <f t="shared" si="84"/>
        <v>6.9683003697136314E-3</v>
      </c>
      <c r="BR109" s="179">
        <f t="shared" si="100"/>
        <v>0.48418468069966242</v>
      </c>
    </row>
    <row r="110" spans="5:70">
      <c r="E110">
        <f t="shared" si="105"/>
        <v>107</v>
      </c>
      <c r="F110" s="64">
        <f t="shared" si="86"/>
        <v>71.833333333332916</v>
      </c>
      <c r="G110" s="55">
        <f t="shared" si="61"/>
        <v>0</v>
      </c>
      <c r="H110" s="78">
        <f t="shared" si="99"/>
        <v>1</v>
      </c>
      <c r="I110" s="79">
        <f t="shared" si="70"/>
        <v>1426945.9671487038</v>
      </c>
      <c r="J110" s="79">
        <f t="shared" si="62"/>
        <v>9943.3881104436878</v>
      </c>
      <c r="K110" s="80">
        <f t="shared" si="63"/>
        <v>-20</v>
      </c>
      <c r="L110" s="80">
        <f t="shared" si="71"/>
        <v>-1189.1216392905865</v>
      </c>
      <c r="M110" s="80">
        <f t="shared" si="103"/>
        <v>0</v>
      </c>
      <c r="N110" s="80">
        <f t="shared" si="72"/>
        <v>0</v>
      </c>
      <c r="O110" s="81">
        <f t="shared" si="64"/>
        <v>-10155.66802739464</v>
      </c>
      <c r="P110" s="79">
        <f t="shared" si="65"/>
        <v>1425524.5655924622</v>
      </c>
      <c r="Q110" s="35"/>
      <c r="R110">
        <f t="shared" ca="1" si="73"/>
        <v>168</v>
      </c>
      <c r="S110" s="78">
        <f t="shared" ca="1" si="87"/>
        <v>76.833333333332831</v>
      </c>
      <c r="T110" s="55">
        <f t="shared" ca="1" si="74"/>
        <v>6.629281491598138E-3</v>
      </c>
      <c r="U110" s="78">
        <f t="shared" ca="1" si="75"/>
        <v>0.61434040602382001</v>
      </c>
      <c r="V110" s="79">
        <f t="shared" ca="1" si="88"/>
        <v>779487.50211611344</v>
      </c>
      <c r="W110" s="79">
        <f t="shared" ca="1" si="66"/>
        <v>5431.7030491828682</v>
      </c>
      <c r="X110" s="80">
        <f t="shared" ca="1" si="89"/>
        <v>-12.286808120476401</v>
      </c>
      <c r="Y110" s="80">
        <f t="shared" ca="1" si="90"/>
        <v>-324.78645921504727</v>
      </c>
      <c r="Z110" s="80">
        <f t="shared" ca="1" si="76"/>
        <v>0</v>
      </c>
      <c r="AA110" s="80">
        <f t="shared" ca="1" si="91"/>
        <v>0</v>
      </c>
      <c r="AB110" s="81">
        <f t="shared" ca="1" si="67"/>
        <v>-6239.0372193927506</v>
      </c>
      <c r="AC110" s="79">
        <f t="shared" ca="1" si="68"/>
        <v>778343.09467856807</v>
      </c>
      <c r="AD110" s="35"/>
      <c r="AE110" s="55">
        <f t="shared" ca="1" si="92"/>
        <v>6.629281491598138E-3</v>
      </c>
      <c r="AF110" s="78">
        <f t="shared" ca="1" si="93"/>
        <v>0.61434040602382001</v>
      </c>
      <c r="AG110" s="35"/>
      <c r="AH110" s="35"/>
      <c r="AK110" s="66"/>
      <c r="AL110" s="66"/>
      <c r="AM110" s="66"/>
      <c r="AN110" s="66"/>
      <c r="AR110" s="69">
        <f t="shared" si="80"/>
        <v>9</v>
      </c>
      <c r="AS110" s="70">
        <f t="shared" si="95"/>
        <v>107</v>
      </c>
      <c r="AT110" s="71">
        <f t="shared" si="96"/>
        <v>0.47841393932680903</v>
      </c>
      <c r="AU110" s="72">
        <f t="shared" si="81"/>
        <v>6.9683003697136314E-3</v>
      </c>
      <c r="AV110" s="73">
        <f t="shared" si="82"/>
        <v>1.0069683003697136</v>
      </c>
      <c r="AW110" s="74">
        <f>PRODUCT(AV$4:AV110)</f>
        <v>2.0797194552182279</v>
      </c>
      <c r="AY110" s="75">
        <f t="shared" si="97"/>
        <v>107</v>
      </c>
      <c r="AZ110" s="76">
        <f t="shared" ca="1" si="109"/>
        <v>1.0086664107387064</v>
      </c>
      <c r="BA110" s="76">
        <f t="shared" ca="1" si="109"/>
        <v>1.0086664107387064</v>
      </c>
      <c r="BB110" s="76">
        <f t="shared" ca="1" si="109"/>
        <v>1.0086664107387064</v>
      </c>
      <c r="BC110" s="76">
        <f t="shared" ca="1" si="109"/>
        <v>1.0086664107387064</v>
      </c>
      <c r="BD110" s="76">
        <f t="shared" ca="1" si="109"/>
        <v>1.0086664107387064</v>
      </c>
      <c r="BE110" s="76">
        <f t="shared" ca="1" si="109"/>
        <v>1.0086664107387064</v>
      </c>
      <c r="BF110" s="76">
        <f t="shared" ca="1" si="109"/>
        <v>1.0086664107387064</v>
      </c>
      <c r="BG110" s="76">
        <f t="shared" ca="1" si="109"/>
        <v>1.0086664107387064</v>
      </c>
      <c r="BH110" s="76">
        <f t="shared" ca="1" si="109"/>
        <v>1.0086664107387064</v>
      </c>
      <c r="BI110" s="76">
        <f t="shared" ca="1" si="109"/>
        <v>1.0086664107387064</v>
      </c>
      <c r="BJ110" s="76">
        <f t="shared" ca="1" si="109"/>
        <v>1.0086664107387064</v>
      </c>
      <c r="BK110" s="76">
        <f t="shared" ca="1" si="109"/>
        <v>1.0086664107387064</v>
      </c>
      <c r="BL110" s="76">
        <f t="shared" ca="1" si="107"/>
        <v>0.10909999999999909</v>
      </c>
      <c r="BM110" s="77">
        <f t="shared" ca="1" si="108"/>
        <v>46765.472306143434</v>
      </c>
      <c r="BO110" s="70">
        <f t="shared" si="98"/>
        <v>107</v>
      </c>
      <c r="BP110" s="178">
        <f t="shared" si="101"/>
        <v>8.6899999999999991E-2</v>
      </c>
      <c r="BQ110" s="179">
        <f t="shared" si="84"/>
        <v>6.9683003697136314E-3</v>
      </c>
      <c r="BR110" s="179">
        <f t="shared" si="100"/>
        <v>0.48083408437176373</v>
      </c>
    </row>
    <row r="111" spans="5:70">
      <c r="E111">
        <f t="shared" si="105"/>
        <v>108</v>
      </c>
      <c r="F111" s="64">
        <f t="shared" si="86"/>
        <v>71.916666666666245</v>
      </c>
      <c r="G111" s="55">
        <f t="shared" si="61"/>
        <v>0</v>
      </c>
      <c r="H111" s="78">
        <f t="shared" si="99"/>
        <v>1</v>
      </c>
      <c r="I111" s="79">
        <f t="shared" si="70"/>
        <v>1425524.5655924622</v>
      </c>
      <c r="J111" s="79">
        <f t="shared" si="62"/>
        <v>9933.4833574538188</v>
      </c>
      <c r="K111" s="80">
        <f t="shared" si="63"/>
        <v>-20</v>
      </c>
      <c r="L111" s="80">
        <f t="shared" si="71"/>
        <v>-1187.9371379937186</v>
      </c>
      <c r="M111" s="80">
        <f t="shared" si="103"/>
        <v>0</v>
      </c>
      <c r="N111" s="80">
        <f t="shared" si="72"/>
        <v>0</v>
      </c>
      <c r="O111" s="81">
        <f t="shared" si="64"/>
        <v>-10155.66802739464</v>
      </c>
      <c r="P111" s="79">
        <f t="shared" si="65"/>
        <v>1424094.4437845275</v>
      </c>
      <c r="Q111" s="35"/>
      <c r="R111">
        <f t="shared" ca="1" si="73"/>
        <v>169</v>
      </c>
      <c r="S111" s="78">
        <f t="shared" ca="1" si="87"/>
        <v>76.91666666666616</v>
      </c>
      <c r="T111" s="55">
        <f t="shared" ca="1" si="74"/>
        <v>6.629281491598138E-3</v>
      </c>
      <c r="U111" s="78">
        <f t="shared" ca="1" si="75"/>
        <v>0.61026777054062542</v>
      </c>
      <c r="V111" s="79">
        <f t="shared" ca="1" si="88"/>
        <v>773183.23920690222</v>
      </c>
      <c r="W111" s="79">
        <f t="shared" ca="1" si="66"/>
        <v>5387.7730516218398</v>
      </c>
      <c r="X111" s="80">
        <f t="shared" ca="1" si="89"/>
        <v>-12.205355410812508</v>
      </c>
      <c r="Y111" s="80">
        <f t="shared" ca="1" si="90"/>
        <v>-322.15968300287597</v>
      </c>
      <c r="Z111" s="80">
        <f t="shared" ca="1" si="76"/>
        <v>-5798.8742940517668</v>
      </c>
      <c r="AA111" s="80">
        <f t="shared" ca="1" si="91"/>
        <v>0</v>
      </c>
      <c r="AB111" s="81">
        <f t="shared" ca="1" si="67"/>
        <v>-6197.6768854288384</v>
      </c>
      <c r="AC111" s="79">
        <f t="shared" ca="1" si="68"/>
        <v>766240.09604062978</v>
      </c>
      <c r="AD111" s="35"/>
      <c r="AE111" s="55">
        <f t="shared" ca="1" si="92"/>
        <v>6.629281491598138E-3</v>
      </c>
      <c r="AF111" s="78">
        <f t="shared" ca="1" si="93"/>
        <v>0.61026777054062542</v>
      </c>
      <c r="AG111" s="35"/>
      <c r="AH111" s="35"/>
      <c r="AK111" s="66"/>
      <c r="AL111" s="66"/>
      <c r="AM111" s="66"/>
      <c r="AN111" s="66"/>
      <c r="AR111" s="69">
        <f t="shared" si="80"/>
        <v>9</v>
      </c>
      <c r="AS111" s="70">
        <f t="shared" si="95"/>
        <v>108</v>
      </c>
      <c r="AT111" s="71">
        <f t="shared" si="96"/>
        <v>0.47508020729652189</v>
      </c>
      <c r="AU111" s="72">
        <f t="shared" si="81"/>
        <v>6.9683003697136314E-3</v>
      </c>
      <c r="AV111" s="73">
        <f t="shared" si="82"/>
        <v>1.0069683003697136</v>
      </c>
      <c r="AW111" s="74">
        <f>PRODUCT(AV$4:AV111)</f>
        <v>2.0942115650669257</v>
      </c>
      <c r="AY111" s="75">
        <f t="shared" si="97"/>
        <v>108</v>
      </c>
      <c r="AZ111" s="76">
        <f t="shared" ca="1" si="109"/>
        <v>1.0086664107387064</v>
      </c>
      <c r="BA111" s="76">
        <f t="shared" ca="1" si="109"/>
        <v>1.0086664107387064</v>
      </c>
      <c r="BB111" s="76">
        <f t="shared" ca="1" si="109"/>
        <v>1.0086664107387064</v>
      </c>
      <c r="BC111" s="76">
        <f t="shared" ca="1" si="109"/>
        <v>1.0086664107387064</v>
      </c>
      <c r="BD111" s="76">
        <f t="shared" ca="1" si="109"/>
        <v>1.0086664107387064</v>
      </c>
      <c r="BE111" s="76">
        <f t="shared" ca="1" si="109"/>
        <v>1.0086664107387064</v>
      </c>
      <c r="BF111" s="76">
        <f t="shared" ca="1" si="109"/>
        <v>1.0086664107387064</v>
      </c>
      <c r="BG111" s="76">
        <f t="shared" ca="1" si="109"/>
        <v>1.0086664107387064</v>
      </c>
      <c r="BH111" s="76">
        <f t="shared" ca="1" si="109"/>
        <v>1.0086664107387064</v>
      </c>
      <c r="BI111" s="76">
        <f t="shared" ca="1" si="109"/>
        <v>1.0086664107387064</v>
      </c>
      <c r="BJ111" s="76">
        <f t="shared" ca="1" si="109"/>
        <v>1.0086664107387064</v>
      </c>
      <c r="BK111" s="76">
        <f t="shared" ca="1" si="109"/>
        <v>1.0086664107387064</v>
      </c>
      <c r="BL111" s="76">
        <f t="shared" ca="1" si="107"/>
        <v>0.10909999999999909</v>
      </c>
      <c r="BM111" s="77">
        <f t="shared" ca="1" si="108"/>
        <v>51867.585334743642</v>
      </c>
      <c r="BO111" s="70">
        <f t="shared" si="98"/>
        <v>108</v>
      </c>
      <c r="BP111" s="178">
        <f t="shared" si="101"/>
        <v>8.6899999999999991E-2</v>
      </c>
      <c r="BQ111" s="179">
        <f t="shared" si="84"/>
        <v>6.9683003697136314E-3</v>
      </c>
      <c r="BR111" s="179">
        <f t="shared" si="100"/>
        <v>0.47750667443575234</v>
      </c>
    </row>
    <row r="112" spans="5:70">
      <c r="E112">
        <f t="shared" si="105"/>
        <v>109</v>
      </c>
      <c r="F112" s="64">
        <f t="shared" si="86"/>
        <v>71.999999999999574</v>
      </c>
      <c r="G112" s="55">
        <f t="shared" si="61"/>
        <v>0</v>
      </c>
      <c r="H112" s="78">
        <f t="shared" si="99"/>
        <v>1</v>
      </c>
      <c r="I112" s="79">
        <f t="shared" si="70"/>
        <v>1424094.4437845275</v>
      </c>
      <c r="J112" s="79">
        <f t="shared" si="62"/>
        <v>9923.5178391308509</v>
      </c>
      <c r="K112" s="80">
        <f t="shared" si="63"/>
        <v>-20</v>
      </c>
      <c r="L112" s="80">
        <f t="shared" si="71"/>
        <v>-1186.7453698204397</v>
      </c>
      <c r="M112" s="80">
        <f t="shared" si="103"/>
        <v>-10680.708328383957</v>
      </c>
      <c r="N112" s="80">
        <f t="shared" si="72"/>
        <v>0</v>
      </c>
      <c r="O112" s="81">
        <f t="shared" si="64"/>
        <v>-10155.66802739464</v>
      </c>
      <c r="P112" s="79">
        <f t="shared" si="65"/>
        <v>1411974.8398980594</v>
      </c>
      <c r="Q112" s="35"/>
      <c r="R112">
        <f t="shared" ca="1" si="73"/>
        <v>170</v>
      </c>
      <c r="S112" s="78">
        <f t="shared" ca="1" si="87"/>
        <v>76.999999999999488</v>
      </c>
      <c r="T112" s="55">
        <f t="shared" ca="1" si="74"/>
        <v>6.629281491598138E-3</v>
      </c>
      <c r="U112" s="78">
        <f t="shared" ca="1" si="75"/>
        <v>0.60622213370446154</v>
      </c>
      <c r="V112" s="79">
        <f t="shared" ca="1" si="88"/>
        <v>761160.47475382721</v>
      </c>
      <c r="W112" s="79">
        <f t="shared" ca="1" si="66"/>
        <v>5303.9948176384969</v>
      </c>
      <c r="X112" s="80">
        <f t="shared" ca="1" si="89"/>
        <v>-12.124442674089231</v>
      </c>
      <c r="Y112" s="80">
        <f t="shared" ca="1" si="90"/>
        <v>-317.15019781409467</v>
      </c>
      <c r="Z112" s="80">
        <f t="shared" ca="1" si="76"/>
        <v>0</v>
      </c>
      <c r="AA112" s="80">
        <f t="shared" ca="1" si="91"/>
        <v>0</v>
      </c>
      <c r="AB112" s="81">
        <f t="shared" ca="1" si="67"/>
        <v>-6156.5907407613586</v>
      </c>
      <c r="AC112" s="79">
        <f t="shared" ca="1" si="68"/>
        <v>759978.60419021617</v>
      </c>
      <c r="AD112" s="35"/>
      <c r="AE112" s="55">
        <f t="shared" ca="1" si="92"/>
        <v>6.629281491598138E-3</v>
      </c>
      <c r="AF112" s="78">
        <f t="shared" ca="1" si="93"/>
        <v>0.60622213370446154</v>
      </c>
      <c r="AG112" s="35"/>
      <c r="AH112" s="35"/>
      <c r="AK112" s="66"/>
      <c r="AL112" s="66"/>
      <c r="AM112" s="66"/>
      <c r="AN112" s="66"/>
      <c r="AR112" s="69">
        <f t="shared" si="80"/>
        <v>10</v>
      </c>
      <c r="AS112" s="70">
        <f t="shared" si="95"/>
        <v>109</v>
      </c>
      <c r="AT112" s="71">
        <f t="shared" si="96"/>
        <v>0.47176970571237392</v>
      </c>
      <c r="AU112" s="72">
        <f t="shared" si="81"/>
        <v>6.9683003697136314E-3</v>
      </c>
      <c r="AV112" s="73">
        <f t="shared" si="82"/>
        <v>1.0069683003697136</v>
      </c>
      <c r="AW112" s="74">
        <f>PRODUCT(AV$4:AV112)</f>
        <v>2.1088046602900401</v>
      </c>
      <c r="AY112" s="75">
        <f t="shared" si="97"/>
        <v>109</v>
      </c>
      <c r="AZ112" s="76">
        <f t="shared" ca="1" si="109"/>
        <v>1.0086664107387064</v>
      </c>
      <c r="BA112" s="76">
        <f t="shared" ca="1" si="109"/>
        <v>1.0086664107387064</v>
      </c>
      <c r="BB112" s="76">
        <f t="shared" ca="1" si="109"/>
        <v>1.0086664107387064</v>
      </c>
      <c r="BC112" s="76">
        <f t="shared" ca="1" si="109"/>
        <v>1.0086664107387064</v>
      </c>
      <c r="BD112" s="76">
        <f t="shared" ca="1" si="109"/>
        <v>1.0086664107387064</v>
      </c>
      <c r="BE112" s="76">
        <f t="shared" ca="1" si="109"/>
        <v>1.0086664107387064</v>
      </c>
      <c r="BF112" s="76">
        <f t="shared" ca="1" si="109"/>
        <v>1.0086664107387064</v>
      </c>
      <c r="BG112" s="76">
        <f t="shared" ca="1" si="109"/>
        <v>1.0086664107387064</v>
      </c>
      <c r="BH112" s="76">
        <f t="shared" ca="1" si="109"/>
        <v>1.0086664107387064</v>
      </c>
      <c r="BI112" s="76">
        <f t="shared" ca="1" si="109"/>
        <v>1.0086664107387064</v>
      </c>
      <c r="BJ112" s="76">
        <f t="shared" ca="1" si="109"/>
        <v>1.0086664107387064</v>
      </c>
      <c r="BK112" s="76">
        <f t="shared" ca="1" si="109"/>
        <v>1.0086664107387064</v>
      </c>
      <c r="BL112" s="76">
        <f t="shared" ca="1" si="107"/>
        <v>0.10909999999999909</v>
      </c>
      <c r="BM112" s="77">
        <f t="shared" ca="1" si="108"/>
        <v>57526.338894764129</v>
      </c>
      <c r="BO112" s="70">
        <f t="shared" si="98"/>
        <v>109</v>
      </c>
      <c r="BP112" s="178">
        <f t="shared" si="101"/>
        <v>8.6899999999999991E-2</v>
      </c>
      <c r="BQ112" s="179">
        <f t="shared" si="84"/>
        <v>6.9683003697136314E-3</v>
      </c>
      <c r="BR112" s="179">
        <f t="shared" si="100"/>
        <v>0.47420229043996054</v>
      </c>
    </row>
    <row r="113" spans="5:70">
      <c r="E113">
        <f t="shared" si="105"/>
        <v>110</v>
      </c>
      <c r="F113" s="64">
        <f t="shared" si="86"/>
        <v>72.083333333332902</v>
      </c>
      <c r="G113" s="55">
        <f t="shared" si="61"/>
        <v>0</v>
      </c>
      <c r="H113" s="78">
        <f t="shared" si="99"/>
        <v>1</v>
      </c>
      <c r="I113" s="79">
        <f t="shared" si="70"/>
        <v>1411974.8398980594</v>
      </c>
      <c r="J113" s="79">
        <f t="shared" si="62"/>
        <v>9839.0647988879919</v>
      </c>
      <c r="K113" s="80">
        <f t="shared" si="63"/>
        <v>-20</v>
      </c>
      <c r="L113" s="80">
        <f t="shared" si="71"/>
        <v>-1176.6456999150496</v>
      </c>
      <c r="M113" s="80">
        <f t="shared" si="103"/>
        <v>0</v>
      </c>
      <c r="N113" s="80">
        <f t="shared" si="72"/>
        <v>0</v>
      </c>
      <c r="O113" s="81">
        <f t="shared" si="64"/>
        <v>-10155.66802739464</v>
      </c>
      <c r="P113" s="79">
        <f t="shared" si="65"/>
        <v>1410461.5909696377</v>
      </c>
      <c r="Q113" s="35"/>
      <c r="R113">
        <f t="shared" ca="1" si="73"/>
        <v>171</v>
      </c>
      <c r="S113" s="78">
        <f t="shared" ca="1" si="87"/>
        <v>77.083333333332817</v>
      </c>
      <c r="T113" s="55">
        <f t="shared" ca="1" si="74"/>
        <v>6.629281491598138E-3</v>
      </c>
      <c r="U113" s="78">
        <f t="shared" ca="1" si="75"/>
        <v>0.60220331653369741</v>
      </c>
      <c r="V113" s="79">
        <f t="shared" ca="1" si="88"/>
        <v>754940.49209544738</v>
      </c>
      <c r="W113" s="79">
        <f t="shared" ca="1" si="66"/>
        <v>5260.6521101804965</v>
      </c>
      <c r="X113" s="80">
        <f t="shared" ca="1" si="89"/>
        <v>-12.044066330673948</v>
      </c>
      <c r="Y113" s="80">
        <f t="shared" ca="1" si="90"/>
        <v>-314.55853837310309</v>
      </c>
      <c r="Z113" s="80">
        <f t="shared" ca="1" si="76"/>
        <v>0</v>
      </c>
      <c r="AA113" s="80">
        <f t="shared" ca="1" si="91"/>
        <v>0</v>
      </c>
      <c r="AB113" s="81">
        <f t="shared" ca="1" si="67"/>
        <v>-6115.7769677122851</v>
      </c>
      <c r="AC113" s="79">
        <f t="shared" ca="1" si="68"/>
        <v>753758.76463321177</v>
      </c>
      <c r="AD113" s="35"/>
      <c r="AE113" s="55">
        <f t="shared" ca="1" si="92"/>
        <v>6.629281491598138E-3</v>
      </c>
      <c r="AF113" s="78">
        <f t="shared" ca="1" si="93"/>
        <v>0.60220331653369741</v>
      </c>
      <c r="AG113" s="35"/>
      <c r="AH113" s="35"/>
      <c r="AK113" s="66"/>
      <c r="AL113" s="66"/>
      <c r="AM113" s="66"/>
      <c r="AN113" s="66"/>
      <c r="AR113" s="69">
        <f t="shared" si="80"/>
        <v>10</v>
      </c>
      <c r="AS113" s="70">
        <f t="shared" si="95"/>
        <v>110</v>
      </c>
      <c r="AT113" s="71">
        <f t="shared" si="96"/>
        <v>0.4684822726976387</v>
      </c>
      <c r="AU113" s="72">
        <f t="shared" si="81"/>
        <v>6.9683003697136314E-3</v>
      </c>
      <c r="AV113" s="73">
        <f t="shared" si="82"/>
        <v>1.0069683003697136</v>
      </c>
      <c r="AW113" s="74">
        <f>PRODUCT(AV$4:AV113)</f>
        <v>2.123499444583993</v>
      </c>
      <c r="AY113" s="75">
        <f t="shared" si="97"/>
        <v>110</v>
      </c>
      <c r="AZ113" s="76">
        <f t="shared" ca="1" si="109"/>
        <v>1.0086664107387064</v>
      </c>
      <c r="BA113" s="76">
        <f t="shared" ca="1" si="109"/>
        <v>1.0086664107387064</v>
      </c>
      <c r="BB113" s="76">
        <f t="shared" ca="1" si="109"/>
        <v>1.0086664107387064</v>
      </c>
      <c r="BC113" s="76">
        <f t="shared" ca="1" si="109"/>
        <v>1.0086664107387064</v>
      </c>
      <c r="BD113" s="76">
        <f t="shared" ca="1" si="109"/>
        <v>1.0086664107387064</v>
      </c>
      <c r="BE113" s="76">
        <f t="shared" ca="1" si="109"/>
        <v>1.0086664107387064</v>
      </c>
      <c r="BF113" s="76">
        <f t="shared" ca="1" si="109"/>
        <v>1.0086664107387064</v>
      </c>
      <c r="BG113" s="76">
        <f t="shared" ca="1" si="109"/>
        <v>1.0086664107387064</v>
      </c>
      <c r="BH113" s="76">
        <f t="shared" ca="1" si="109"/>
        <v>1.0086664107387064</v>
      </c>
      <c r="BI113" s="76">
        <f t="shared" ca="1" si="109"/>
        <v>1.0086664107387064</v>
      </c>
      <c r="BJ113" s="76">
        <f t="shared" ca="1" si="109"/>
        <v>1.0086664107387064</v>
      </c>
      <c r="BK113" s="76">
        <f t="shared" ca="1" si="109"/>
        <v>1.0086664107387064</v>
      </c>
      <c r="BL113" s="76">
        <f t="shared" ca="1" si="107"/>
        <v>0.10909999999999909</v>
      </c>
      <c r="BM113" s="77">
        <f t="shared" ca="1" si="108"/>
        <v>63802.462468182843</v>
      </c>
      <c r="BO113" s="70">
        <f t="shared" si="98"/>
        <v>110</v>
      </c>
      <c r="BP113" s="178">
        <f t="shared" si="101"/>
        <v>8.6899999999999991E-2</v>
      </c>
      <c r="BQ113" s="179">
        <f t="shared" si="84"/>
        <v>6.9683003697136314E-3</v>
      </c>
      <c r="BR113" s="179">
        <f t="shared" si="100"/>
        <v>0.47092077304305874</v>
      </c>
    </row>
    <row r="114" spans="5:70">
      <c r="E114">
        <f t="shared" si="105"/>
        <v>111</v>
      </c>
      <c r="F114" s="64">
        <f t="shared" si="86"/>
        <v>72.166666666666231</v>
      </c>
      <c r="G114" s="55">
        <f t="shared" si="61"/>
        <v>0</v>
      </c>
      <c r="H114" s="78">
        <f t="shared" si="99"/>
        <v>1</v>
      </c>
      <c r="I114" s="79">
        <f t="shared" si="70"/>
        <v>1410461.5909696377</v>
      </c>
      <c r="J114" s="79">
        <f t="shared" si="62"/>
        <v>9828.5200258206041</v>
      </c>
      <c r="K114" s="80">
        <f t="shared" si="63"/>
        <v>-20</v>
      </c>
      <c r="L114" s="80">
        <f t="shared" si="71"/>
        <v>-1175.3846591413649</v>
      </c>
      <c r="M114" s="80">
        <f t="shared" si="103"/>
        <v>0</v>
      </c>
      <c r="N114" s="80">
        <f t="shared" si="72"/>
        <v>0</v>
      </c>
      <c r="O114" s="81">
        <f t="shared" si="64"/>
        <v>-10155.66802739464</v>
      </c>
      <c r="P114" s="79">
        <f t="shared" si="65"/>
        <v>1408939.0583089225</v>
      </c>
      <c r="Q114" s="35"/>
      <c r="R114">
        <f t="shared" ca="1" si="73"/>
        <v>172</v>
      </c>
      <c r="S114" s="78">
        <f t="shared" ca="1" si="87"/>
        <v>77.166666666666146</v>
      </c>
      <c r="T114" s="55">
        <f t="shared" ca="1" si="74"/>
        <v>6.629281491598138E-3</v>
      </c>
      <c r="U114" s="78">
        <f t="shared" ca="1" si="75"/>
        <v>0.5982111412332215</v>
      </c>
      <c r="V114" s="79">
        <f t="shared" ca="1" si="88"/>
        <v>748761.88560569892</v>
      </c>
      <c r="W114" s="79">
        <f t="shared" ca="1" si="66"/>
        <v>5217.5977242936679</v>
      </c>
      <c r="X114" s="80">
        <f t="shared" ca="1" si="89"/>
        <v>-11.96422282466443</v>
      </c>
      <c r="Y114" s="80">
        <f t="shared" ca="1" si="90"/>
        <v>-311.98411900237454</v>
      </c>
      <c r="Z114" s="80">
        <f t="shared" ca="1" si="76"/>
        <v>0</v>
      </c>
      <c r="AA114" s="80">
        <f t="shared" ca="1" si="91"/>
        <v>0</v>
      </c>
      <c r="AB114" s="81">
        <f t="shared" ca="1" si="67"/>
        <v>-6075.2337606534866</v>
      </c>
      <c r="AC114" s="79">
        <f t="shared" ca="1" si="68"/>
        <v>747580.30122751207</v>
      </c>
      <c r="AD114" s="35"/>
      <c r="AE114" s="55">
        <f t="shared" ca="1" si="92"/>
        <v>6.629281491598138E-3</v>
      </c>
      <c r="AF114" s="78">
        <f t="shared" ca="1" si="93"/>
        <v>0.5982111412332215</v>
      </c>
      <c r="AG114" s="35"/>
      <c r="AH114" s="35"/>
      <c r="AK114" s="66"/>
      <c r="AL114" s="66"/>
      <c r="AM114" s="66"/>
      <c r="AN114" s="66"/>
      <c r="AR114" s="69">
        <f t="shared" si="80"/>
        <v>10</v>
      </c>
      <c r="AS114" s="70">
        <f t="shared" si="95"/>
        <v>111</v>
      </c>
      <c r="AT114" s="71">
        <f t="shared" si="96"/>
        <v>0.46521774750359546</v>
      </c>
      <c r="AU114" s="72">
        <f t="shared" si="81"/>
        <v>6.9683003697136314E-3</v>
      </c>
      <c r="AV114" s="73">
        <f t="shared" si="82"/>
        <v>1.0069683003697136</v>
      </c>
      <c r="AW114" s="74">
        <f>PRODUCT(AV$4:AV114)</f>
        <v>2.1382966265487742</v>
      </c>
      <c r="AY114" s="75">
        <f t="shared" si="97"/>
        <v>111</v>
      </c>
      <c r="AZ114" s="76">
        <f t="shared" ca="1" si="109"/>
        <v>1.0086664107387064</v>
      </c>
      <c r="BA114" s="76">
        <f t="shared" ca="1" si="109"/>
        <v>1.0086664107387064</v>
      </c>
      <c r="BB114" s="76">
        <f t="shared" ca="1" si="109"/>
        <v>1.0086664107387064</v>
      </c>
      <c r="BC114" s="76">
        <f t="shared" ca="1" si="109"/>
        <v>1.0086664107387064</v>
      </c>
      <c r="BD114" s="76">
        <f t="shared" ca="1" si="109"/>
        <v>1.0086664107387064</v>
      </c>
      <c r="BE114" s="76">
        <f t="shared" ca="1" si="109"/>
        <v>1.0086664107387064</v>
      </c>
      <c r="BF114" s="76">
        <f t="shared" ca="1" si="109"/>
        <v>1.0086664107387064</v>
      </c>
      <c r="BG114" s="76">
        <f t="shared" ca="1" si="109"/>
        <v>1.0086664107387064</v>
      </c>
      <c r="BH114" s="76">
        <f t="shared" ca="1" si="109"/>
        <v>1.0086664107387064</v>
      </c>
      <c r="BI114" s="76">
        <f t="shared" ca="1" si="109"/>
        <v>1.0086664107387064</v>
      </c>
      <c r="BJ114" s="76">
        <f t="shared" ca="1" si="109"/>
        <v>1.0086664107387064</v>
      </c>
      <c r="BK114" s="76">
        <f t="shared" ca="1" si="109"/>
        <v>1.0086664107387064</v>
      </c>
      <c r="BL114" s="76">
        <f t="shared" ca="1" si="107"/>
        <v>0.10909999999999909</v>
      </c>
      <c r="BM114" s="77">
        <f t="shared" ca="1" si="108"/>
        <v>70763.311123461535</v>
      </c>
      <c r="BO114" s="70">
        <f t="shared" si="98"/>
        <v>111</v>
      </c>
      <c r="BP114" s="178">
        <f t="shared" si="101"/>
        <v>8.6899999999999991E-2</v>
      </c>
      <c r="BQ114" s="179">
        <f t="shared" si="84"/>
        <v>6.9683003697136314E-3</v>
      </c>
      <c r="BR114" s="179">
        <f t="shared" si="100"/>
        <v>0.46766196400637211</v>
      </c>
    </row>
    <row r="115" spans="5:70">
      <c r="E115">
        <f t="shared" si="105"/>
        <v>112</v>
      </c>
      <c r="F115" s="64">
        <f t="shared" si="86"/>
        <v>72.249999999999559</v>
      </c>
      <c r="G115" s="55">
        <f t="shared" si="61"/>
        <v>0</v>
      </c>
      <c r="H115" s="78">
        <f t="shared" si="99"/>
        <v>1</v>
      </c>
      <c r="I115" s="79">
        <f t="shared" si="70"/>
        <v>1408939.0583089225</v>
      </c>
      <c r="J115" s="79">
        <f t="shared" si="62"/>
        <v>9817.9105609180406</v>
      </c>
      <c r="K115" s="80">
        <f t="shared" si="63"/>
        <v>-20</v>
      </c>
      <c r="L115" s="80">
        <f t="shared" si="71"/>
        <v>-1174.115881924102</v>
      </c>
      <c r="M115" s="80">
        <f t="shared" si="103"/>
        <v>0</v>
      </c>
      <c r="N115" s="80">
        <f t="shared" si="72"/>
        <v>0</v>
      </c>
      <c r="O115" s="81">
        <f t="shared" si="64"/>
        <v>-10155.66802739464</v>
      </c>
      <c r="P115" s="79">
        <f t="shared" si="65"/>
        <v>1407407.1849605218</v>
      </c>
      <c r="Q115" s="35"/>
      <c r="R115">
        <f t="shared" ca="1" si="73"/>
        <v>173</v>
      </c>
      <c r="S115" s="78">
        <f t="shared" ca="1" si="87"/>
        <v>77.249999999999474</v>
      </c>
      <c r="T115" s="55">
        <f t="shared" ca="1" si="74"/>
        <v>6.629281491598138E-3</v>
      </c>
      <c r="U115" s="78">
        <f t="shared" ca="1" si="75"/>
        <v>0.59424543118657636</v>
      </c>
      <c r="V115" s="79">
        <f t="shared" ca="1" si="88"/>
        <v>742624.38097310113</v>
      </c>
      <c r="W115" s="79">
        <f t="shared" ca="1" si="66"/>
        <v>5174.8297484932173</v>
      </c>
      <c r="X115" s="80">
        <f t="shared" ca="1" si="89"/>
        <v>-11.884908623731526</v>
      </c>
      <c r="Y115" s="80">
        <f t="shared" ca="1" si="90"/>
        <v>-309.42682540545883</v>
      </c>
      <c r="Z115" s="80">
        <f t="shared" ca="1" si="76"/>
        <v>0</v>
      </c>
      <c r="AA115" s="80">
        <f t="shared" ca="1" si="91"/>
        <v>0</v>
      </c>
      <c r="AB115" s="81">
        <f t="shared" ca="1" si="67"/>
        <v>-6034.9593259268549</v>
      </c>
      <c r="AC115" s="79">
        <f t="shared" ca="1" si="68"/>
        <v>741442.93966163835</v>
      </c>
      <c r="AD115" s="35"/>
      <c r="AE115" s="55">
        <f t="shared" ca="1" si="92"/>
        <v>6.629281491598138E-3</v>
      </c>
      <c r="AF115" s="78">
        <f t="shared" ca="1" si="93"/>
        <v>0.59424543118657636</v>
      </c>
      <c r="AG115" s="35"/>
      <c r="AH115" s="35"/>
      <c r="AK115" s="66"/>
      <c r="AL115" s="66"/>
      <c r="AM115" s="66"/>
      <c r="AN115" s="66"/>
      <c r="AR115" s="69">
        <f t="shared" si="80"/>
        <v>10</v>
      </c>
      <c r="AS115" s="70">
        <f t="shared" si="95"/>
        <v>112</v>
      </c>
      <c r="AT115" s="71">
        <f t="shared" si="96"/>
        <v>0.46197597050166883</v>
      </c>
      <c r="AU115" s="72">
        <f t="shared" si="81"/>
        <v>6.9683003697136314E-3</v>
      </c>
      <c r="AV115" s="73">
        <f t="shared" si="82"/>
        <v>1.0069683003697136</v>
      </c>
      <c r="AW115" s="74">
        <f>PRODUCT(AV$4:AV115)</f>
        <v>2.1531969197221112</v>
      </c>
      <c r="AY115" s="75">
        <f t="shared" si="97"/>
        <v>112</v>
      </c>
      <c r="AZ115" s="76">
        <f t="shared" ref="AZ115:BK124" ca="1" si="110">OFFSET($AV$3,($AY115*12-12)+AZ$3,0)</f>
        <v>1.0086664107387064</v>
      </c>
      <c r="BA115" s="76">
        <f t="shared" ca="1" si="110"/>
        <v>1.0086664107387064</v>
      </c>
      <c r="BB115" s="76">
        <f t="shared" ca="1" si="110"/>
        <v>1.0086664107387064</v>
      </c>
      <c r="BC115" s="76">
        <f t="shared" ca="1" si="110"/>
        <v>1.0086664107387064</v>
      </c>
      <c r="BD115" s="76">
        <f t="shared" ca="1" si="110"/>
        <v>1.0086664107387064</v>
      </c>
      <c r="BE115" s="76">
        <f t="shared" ca="1" si="110"/>
        <v>1.0086664107387064</v>
      </c>
      <c r="BF115" s="76">
        <f t="shared" ca="1" si="110"/>
        <v>1.0086664107387064</v>
      </c>
      <c r="BG115" s="76">
        <f t="shared" ca="1" si="110"/>
        <v>1.0086664107387064</v>
      </c>
      <c r="BH115" s="76">
        <f t="shared" ca="1" si="110"/>
        <v>1.0086664107387064</v>
      </c>
      <c r="BI115" s="76">
        <f t="shared" ca="1" si="110"/>
        <v>1.0086664107387064</v>
      </c>
      <c r="BJ115" s="76">
        <f t="shared" ca="1" si="110"/>
        <v>1.0086664107387064</v>
      </c>
      <c r="BK115" s="76">
        <f t="shared" ca="1" si="110"/>
        <v>1.0086664107387064</v>
      </c>
      <c r="BL115" s="76">
        <f t="shared" ca="1" si="107"/>
        <v>0.10909999999999909</v>
      </c>
      <c r="BM115" s="77">
        <f t="shared" ca="1" si="108"/>
        <v>78483.58836703113</v>
      </c>
      <c r="BO115" s="70">
        <f t="shared" si="98"/>
        <v>112</v>
      </c>
      <c r="BP115" s="178">
        <f t="shared" si="101"/>
        <v>8.6899999999999991E-2</v>
      </c>
      <c r="BQ115" s="179">
        <f t="shared" si="84"/>
        <v>6.9683003697136314E-3</v>
      </c>
      <c r="BR115" s="179">
        <f t="shared" si="100"/>
        <v>0.46442570618624995</v>
      </c>
    </row>
    <row r="116" spans="5:70">
      <c r="E116">
        <f t="shared" si="105"/>
        <v>113</v>
      </c>
      <c r="F116" s="64">
        <f t="shared" si="86"/>
        <v>72.333333333332888</v>
      </c>
      <c r="G116" s="55">
        <f t="shared" si="61"/>
        <v>0</v>
      </c>
      <c r="H116" s="78">
        <f t="shared" si="99"/>
        <v>1</v>
      </c>
      <c r="I116" s="79">
        <f t="shared" si="70"/>
        <v>1407407.1849605218</v>
      </c>
      <c r="J116" s="79">
        <f t="shared" si="62"/>
        <v>9807.2360072980246</v>
      </c>
      <c r="K116" s="80">
        <f t="shared" si="63"/>
        <v>-20</v>
      </c>
      <c r="L116" s="80">
        <f t="shared" si="71"/>
        <v>-1172.839320800435</v>
      </c>
      <c r="M116" s="80">
        <f t="shared" si="103"/>
        <v>0</v>
      </c>
      <c r="N116" s="80">
        <f t="shared" si="72"/>
        <v>0</v>
      </c>
      <c r="O116" s="81">
        <f t="shared" si="64"/>
        <v>-10155.66802739464</v>
      </c>
      <c r="P116" s="79">
        <f t="shared" si="65"/>
        <v>1405865.9136196247</v>
      </c>
      <c r="Q116" s="35"/>
      <c r="R116">
        <f t="shared" ca="1" si="73"/>
        <v>174</v>
      </c>
      <c r="S116" s="78">
        <f t="shared" ca="1" si="87"/>
        <v>77.333333333332803</v>
      </c>
      <c r="T116" s="55">
        <f t="shared" ca="1" si="74"/>
        <v>6.629281491598138E-3</v>
      </c>
      <c r="U116" s="78">
        <f t="shared" ca="1" si="75"/>
        <v>0.59030601094814439</v>
      </c>
      <c r="V116" s="79">
        <f t="shared" ca="1" si="88"/>
        <v>736527.7057046633</v>
      </c>
      <c r="W116" s="79">
        <f t="shared" ca="1" si="66"/>
        <v>5132.3462839661379</v>
      </c>
      <c r="X116" s="80">
        <f t="shared" ca="1" si="89"/>
        <v>-11.806120218962889</v>
      </c>
      <c r="Y116" s="80">
        <f t="shared" ca="1" si="90"/>
        <v>-306.88654404360972</v>
      </c>
      <c r="Z116" s="80">
        <f t="shared" ca="1" si="76"/>
        <v>0</v>
      </c>
      <c r="AA116" s="80">
        <f t="shared" ca="1" si="91"/>
        <v>0</v>
      </c>
      <c r="AB116" s="81">
        <f t="shared" ca="1" si="67"/>
        <v>-5994.9518817649405</v>
      </c>
      <c r="AC116" s="79">
        <f t="shared" ca="1" si="68"/>
        <v>735346.40744260186</v>
      </c>
      <c r="AD116" s="35"/>
      <c r="AE116" s="55">
        <f t="shared" ca="1" si="92"/>
        <v>6.629281491598138E-3</v>
      </c>
      <c r="AF116" s="78">
        <f t="shared" ca="1" si="93"/>
        <v>0.59030601094814439</v>
      </c>
      <c r="AG116" s="35"/>
      <c r="AH116" s="35"/>
      <c r="AK116" s="66"/>
      <c r="AL116" s="66"/>
      <c r="AM116" s="66"/>
      <c r="AN116" s="66"/>
      <c r="AR116" s="69">
        <f t="shared" si="80"/>
        <v>10</v>
      </c>
      <c r="AS116" s="70">
        <f t="shared" si="95"/>
        <v>113</v>
      </c>
      <c r="AT116" s="71">
        <f t="shared" si="96"/>
        <v>0.45875678317562324</v>
      </c>
      <c r="AU116" s="72">
        <f t="shared" si="81"/>
        <v>6.9683003697136314E-3</v>
      </c>
      <c r="AV116" s="73">
        <f t="shared" si="82"/>
        <v>1.0069683003697136</v>
      </c>
      <c r="AW116" s="74">
        <f>PRODUCT(AV$4:AV116)</f>
        <v>2.1682010426138771</v>
      </c>
      <c r="AY116" s="75">
        <f t="shared" si="97"/>
        <v>113</v>
      </c>
      <c r="AZ116" s="76">
        <f t="shared" ca="1" si="110"/>
        <v>1.0086664107387064</v>
      </c>
      <c r="BA116" s="76">
        <f t="shared" ca="1" si="110"/>
        <v>1.0086664107387064</v>
      </c>
      <c r="BB116" s="76">
        <f t="shared" ca="1" si="110"/>
        <v>1.0086664107387064</v>
      </c>
      <c r="BC116" s="76">
        <f t="shared" ca="1" si="110"/>
        <v>1.0086664107387064</v>
      </c>
      <c r="BD116" s="76">
        <f t="shared" ca="1" si="110"/>
        <v>1.0086664107387064</v>
      </c>
      <c r="BE116" s="76">
        <f t="shared" ca="1" si="110"/>
        <v>1.0086664107387064</v>
      </c>
      <c r="BF116" s="76">
        <f t="shared" ca="1" si="110"/>
        <v>1.0086664107387064</v>
      </c>
      <c r="BG116" s="76">
        <f t="shared" ca="1" si="110"/>
        <v>1.0086664107387064</v>
      </c>
      <c r="BH116" s="76">
        <f t="shared" ca="1" si="110"/>
        <v>1.0086664107387064</v>
      </c>
      <c r="BI116" s="76">
        <f t="shared" ca="1" si="110"/>
        <v>1.0086664107387064</v>
      </c>
      <c r="BJ116" s="76">
        <f t="shared" ca="1" si="110"/>
        <v>1.0086664107387064</v>
      </c>
      <c r="BK116" s="76">
        <f t="shared" ca="1" si="110"/>
        <v>1.0086664107387064</v>
      </c>
      <c r="BL116" s="76">
        <f t="shared" ca="1" si="107"/>
        <v>0.10909999999999909</v>
      </c>
      <c r="BM116" s="77">
        <f t="shared" ca="1" si="108"/>
        <v>87046.147857874152</v>
      </c>
      <c r="BO116" s="70">
        <f t="shared" si="98"/>
        <v>113</v>
      </c>
      <c r="BP116" s="178">
        <f t="shared" si="101"/>
        <v>8.6899999999999991E-2</v>
      </c>
      <c r="BQ116" s="179">
        <f t="shared" si="84"/>
        <v>6.9683003697136314E-3</v>
      </c>
      <c r="BR116" s="179">
        <f t="shared" si="100"/>
        <v>0.46121184352648803</v>
      </c>
    </row>
    <row r="117" spans="5:70">
      <c r="E117">
        <f t="shared" si="105"/>
        <v>114</v>
      </c>
      <c r="F117" s="64">
        <f t="shared" si="86"/>
        <v>72.416666666666217</v>
      </c>
      <c r="G117" s="55">
        <f t="shared" si="61"/>
        <v>0</v>
      </c>
      <c r="H117" s="78">
        <f t="shared" si="99"/>
        <v>1</v>
      </c>
      <c r="I117" s="79">
        <f t="shared" si="70"/>
        <v>1405865.9136196247</v>
      </c>
      <c r="J117" s="79">
        <f t="shared" si="62"/>
        <v>9796.4959656434221</v>
      </c>
      <c r="K117" s="80">
        <f t="shared" si="63"/>
        <v>-20</v>
      </c>
      <c r="L117" s="80">
        <f t="shared" si="71"/>
        <v>-1171.5549280163539</v>
      </c>
      <c r="M117" s="80">
        <f t="shared" si="103"/>
        <v>0</v>
      </c>
      <c r="N117" s="80">
        <f t="shared" si="72"/>
        <v>0</v>
      </c>
      <c r="O117" s="81">
        <f t="shared" si="64"/>
        <v>-10155.66802739464</v>
      </c>
      <c r="P117" s="79">
        <f t="shared" si="65"/>
        <v>1404315.1866298569</v>
      </c>
      <c r="Q117" s="35"/>
      <c r="R117">
        <f t="shared" ca="1" si="73"/>
        <v>175</v>
      </c>
      <c r="S117" s="78">
        <f t="shared" ca="1" si="87"/>
        <v>77.416666666666131</v>
      </c>
      <c r="T117" s="55">
        <f t="shared" ca="1" si="74"/>
        <v>6.629281491598138E-3</v>
      </c>
      <c r="U117" s="78">
        <f t="shared" ca="1" si="75"/>
        <v>0.58639270623538675</v>
      </c>
      <c r="V117" s="79">
        <f t="shared" ca="1" si="88"/>
        <v>730471.58911382942</v>
      </c>
      <c r="W117" s="79">
        <f t="shared" ca="1" si="66"/>
        <v>5090.1454444872015</v>
      </c>
      <c r="X117" s="80">
        <f t="shared" ca="1" si="89"/>
        <v>-11.727854124707735</v>
      </c>
      <c r="Y117" s="80">
        <f t="shared" ca="1" si="90"/>
        <v>-304.3631621307623</v>
      </c>
      <c r="Z117" s="80">
        <f t="shared" ca="1" si="76"/>
        <v>0</v>
      </c>
      <c r="AA117" s="80">
        <f t="shared" ca="1" si="91"/>
        <v>0</v>
      </c>
      <c r="AB117" s="81">
        <f t="shared" ca="1" si="67"/>
        <v>-5955.2096582121349</v>
      </c>
      <c r="AC117" s="79">
        <f t="shared" ca="1" si="68"/>
        <v>729290.43388384895</v>
      </c>
      <c r="AD117" s="35"/>
      <c r="AE117" s="55">
        <f t="shared" ca="1" si="92"/>
        <v>6.629281491598138E-3</v>
      </c>
      <c r="AF117" s="78">
        <f t="shared" ca="1" si="93"/>
        <v>0.58639270623538675</v>
      </c>
      <c r="AG117" s="35"/>
      <c r="AH117" s="35"/>
      <c r="AK117" s="66"/>
      <c r="AL117" s="66"/>
      <c r="AM117" s="66"/>
      <c r="AN117" s="66"/>
      <c r="AR117" s="69">
        <f t="shared" si="80"/>
        <v>10</v>
      </c>
      <c r="AS117" s="70">
        <f t="shared" si="95"/>
        <v>114</v>
      </c>
      <c r="AT117" s="71">
        <f t="shared" si="96"/>
        <v>0.45556002811381191</v>
      </c>
      <c r="AU117" s="72">
        <f t="shared" si="81"/>
        <v>6.9683003697136314E-3</v>
      </c>
      <c r="AV117" s="73">
        <f t="shared" si="82"/>
        <v>1.0069683003697136</v>
      </c>
      <c r="AW117" s="74">
        <f>PRODUCT(AV$4:AV117)</f>
        <v>2.1833097187407371</v>
      </c>
      <c r="AY117" s="75">
        <f t="shared" si="97"/>
        <v>114</v>
      </c>
      <c r="AZ117" s="76">
        <f t="shared" ca="1" si="110"/>
        <v>1.0086664107387064</v>
      </c>
      <c r="BA117" s="76">
        <f t="shared" ca="1" si="110"/>
        <v>1.0086664107387064</v>
      </c>
      <c r="BB117" s="76">
        <f t="shared" ca="1" si="110"/>
        <v>1.0086664107387064</v>
      </c>
      <c r="BC117" s="76">
        <f t="shared" ca="1" si="110"/>
        <v>1.0086664107387064</v>
      </c>
      <c r="BD117" s="76">
        <f t="shared" ca="1" si="110"/>
        <v>1.0086664107387064</v>
      </c>
      <c r="BE117" s="76">
        <f t="shared" ca="1" si="110"/>
        <v>1.0086664107387064</v>
      </c>
      <c r="BF117" s="76">
        <f t="shared" ca="1" si="110"/>
        <v>1.0086664107387064</v>
      </c>
      <c r="BG117" s="76">
        <f t="shared" ca="1" si="110"/>
        <v>1.0086664107387064</v>
      </c>
      <c r="BH117" s="76">
        <f t="shared" ca="1" si="110"/>
        <v>1.0086664107387064</v>
      </c>
      <c r="BI117" s="76">
        <f t="shared" ca="1" si="110"/>
        <v>1.0086664107387064</v>
      </c>
      <c r="BJ117" s="76">
        <f t="shared" ca="1" si="110"/>
        <v>1.0086664107387064</v>
      </c>
      <c r="BK117" s="76">
        <f t="shared" ca="1" si="110"/>
        <v>1.0086664107387064</v>
      </c>
      <c r="BL117" s="76">
        <f t="shared" ca="1" si="107"/>
        <v>0.10909999999999909</v>
      </c>
      <c r="BM117" s="77">
        <f t="shared" ca="1" si="108"/>
        <v>96542.882589168148</v>
      </c>
      <c r="BO117" s="70">
        <f t="shared" si="98"/>
        <v>114</v>
      </c>
      <c r="BP117" s="178">
        <f t="shared" si="101"/>
        <v>8.6899999999999991E-2</v>
      </c>
      <c r="BQ117" s="179">
        <f t="shared" si="84"/>
        <v>6.9683003697136314E-3</v>
      </c>
      <c r="BR117" s="179">
        <f t="shared" si="100"/>
        <v>0.45802022105080342</v>
      </c>
    </row>
    <row r="118" spans="5:70">
      <c r="E118">
        <f t="shared" si="105"/>
        <v>115</v>
      </c>
      <c r="F118" s="64">
        <f t="shared" si="86"/>
        <v>72.499999999999545</v>
      </c>
      <c r="G118" s="55">
        <f t="shared" si="61"/>
        <v>0</v>
      </c>
      <c r="H118" s="78">
        <f t="shared" si="99"/>
        <v>1</v>
      </c>
      <c r="I118" s="79">
        <f t="shared" si="70"/>
        <v>1404315.1866298569</v>
      </c>
      <c r="J118" s="79">
        <f t="shared" si="62"/>
        <v>9785.6900341872988</v>
      </c>
      <c r="K118" s="80">
        <f t="shared" si="63"/>
        <v>-20</v>
      </c>
      <c r="L118" s="80">
        <f t="shared" si="71"/>
        <v>-1170.2626555248808</v>
      </c>
      <c r="M118" s="80">
        <f t="shared" si="103"/>
        <v>0</v>
      </c>
      <c r="N118" s="80">
        <f t="shared" si="72"/>
        <v>0</v>
      </c>
      <c r="O118" s="81">
        <f t="shared" si="64"/>
        <v>-10155.66802739464</v>
      </c>
      <c r="P118" s="79">
        <f t="shared" si="65"/>
        <v>1402754.9459811249</v>
      </c>
      <c r="Q118" s="35"/>
      <c r="R118">
        <f t="shared" ca="1" si="73"/>
        <v>176</v>
      </c>
      <c r="S118" s="78">
        <f t="shared" ca="1" si="87"/>
        <v>77.49999999999946</v>
      </c>
      <c r="T118" s="55">
        <f t="shared" ca="1" si="74"/>
        <v>6.629281491598138E-3</v>
      </c>
      <c r="U118" s="78">
        <f t="shared" ca="1" si="75"/>
        <v>0.5825053439211324</v>
      </c>
      <c r="V118" s="79">
        <f t="shared" ca="1" si="88"/>
        <v>724455.76230850315</v>
      </c>
      <c r="W118" s="79">
        <f t="shared" ca="1" si="66"/>
        <v>5048.2253563355134</v>
      </c>
      <c r="X118" s="80">
        <f t="shared" ca="1" si="89"/>
        <v>-11.650106878422648</v>
      </c>
      <c r="Y118" s="80">
        <f t="shared" ca="1" si="90"/>
        <v>-301.85656762854302</v>
      </c>
      <c r="Z118" s="80">
        <f t="shared" ca="1" si="76"/>
        <v>0</v>
      </c>
      <c r="AA118" s="80">
        <f t="shared" ca="1" si="91"/>
        <v>0</v>
      </c>
      <c r="AB118" s="81">
        <f t="shared" ca="1" si="67"/>
        <v>-5915.7308970463637</v>
      </c>
      <c r="AC118" s="79">
        <f t="shared" ca="1" si="68"/>
        <v>723274.75009328534</v>
      </c>
      <c r="AD118" s="35"/>
      <c r="AE118" s="55">
        <f t="shared" ca="1" si="92"/>
        <v>6.629281491598138E-3</v>
      </c>
      <c r="AF118" s="78">
        <f t="shared" ca="1" si="93"/>
        <v>0.5825053439211324</v>
      </c>
      <c r="AG118" s="35"/>
      <c r="AH118" s="35"/>
      <c r="AK118" s="66"/>
      <c r="AL118" s="66"/>
      <c r="AM118" s="66"/>
      <c r="AN118" s="66"/>
      <c r="AR118" s="69">
        <f t="shared" si="80"/>
        <v>10</v>
      </c>
      <c r="AS118" s="70">
        <f t="shared" si="95"/>
        <v>115</v>
      </c>
      <c r="AT118" s="71">
        <f t="shared" si="96"/>
        <v>0.4523855490014797</v>
      </c>
      <c r="AU118" s="72">
        <f t="shared" si="81"/>
        <v>6.9683003697136314E-3</v>
      </c>
      <c r="AV118" s="73">
        <f t="shared" si="82"/>
        <v>1.0069683003697136</v>
      </c>
      <c r="AW118" s="74">
        <f>PRODUCT(AV$4:AV118)</f>
        <v>2.1985236766610377</v>
      </c>
      <c r="AY118" s="75">
        <f t="shared" si="97"/>
        <v>115</v>
      </c>
      <c r="AZ118" s="76">
        <f t="shared" ca="1" si="110"/>
        <v>1.0086664107387064</v>
      </c>
      <c r="BA118" s="76">
        <f t="shared" ca="1" si="110"/>
        <v>1.0086664107387064</v>
      </c>
      <c r="BB118" s="76">
        <f t="shared" ca="1" si="110"/>
        <v>1.0086664107387064</v>
      </c>
      <c r="BC118" s="76">
        <f t="shared" ca="1" si="110"/>
        <v>1.0086664107387064</v>
      </c>
      <c r="BD118" s="76">
        <f t="shared" ca="1" si="110"/>
        <v>1.0086664107387064</v>
      </c>
      <c r="BE118" s="76">
        <f t="shared" ca="1" si="110"/>
        <v>1.0086664107387064</v>
      </c>
      <c r="BF118" s="76">
        <f t="shared" ca="1" si="110"/>
        <v>1.0086664107387064</v>
      </c>
      <c r="BG118" s="76">
        <f t="shared" ca="1" si="110"/>
        <v>1.0086664107387064</v>
      </c>
      <c r="BH118" s="76">
        <f t="shared" ca="1" si="110"/>
        <v>1.0086664107387064</v>
      </c>
      <c r="BI118" s="76">
        <f t="shared" ca="1" si="110"/>
        <v>1.0086664107387064</v>
      </c>
      <c r="BJ118" s="76">
        <f t="shared" ca="1" si="110"/>
        <v>1.0086664107387064</v>
      </c>
      <c r="BK118" s="76">
        <f t="shared" ca="1" si="110"/>
        <v>1.0086664107387064</v>
      </c>
      <c r="BL118" s="76">
        <f t="shared" ca="1" si="107"/>
        <v>0.10909999999999909</v>
      </c>
      <c r="BM118" s="77">
        <f t="shared" ca="1" si="108"/>
        <v>107075.71107964631</v>
      </c>
      <c r="BO118" s="70">
        <f t="shared" si="98"/>
        <v>115</v>
      </c>
      <c r="BP118" s="178">
        <f t="shared" si="101"/>
        <v>8.6899999999999991E-2</v>
      </c>
      <c r="BQ118" s="179">
        <f t="shared" si="84"/>
        <v>6.9683003697136314E-3</v>
      </c>
      <c r="BR118" s="179">
        <f t="shared" si="100"/>
        <v>0.45485068485536129</v>
      </c>
    </row>
    <row r="119" spans="5:70">
      <c r="E119">
        <f t="shared" si="105"/>
        <v>116</v>
      </c>
      <c r="F119" s="64">
        <f t="shared" si="86"/>
        <v>72.583333333332874</v>
      </c>
      <c r="G119" s="55">
        <f t="shared" si="61"/>
        <v>0</v>
      </c>
      <c r="H119" s="78">
        <f t="shared" si="99"/>
        <v>1</v>
      </c>
      <c r="I119" s="79">
        <f t="shared" si="70"/>
        <v>1402754.9459811249</v>
      </c>
      <c r="J119" s="79">
        <f t="shared" si="62"/>
        <v>9774.8178086978969</v>
      </c>
      <c r="K119" s="80">
        <f t="shared" si="63"/>
        <v>-20</v>
      </c>
      <c r="L119" s="80">
        <f t="shared" si="71"/>
        <v>-1168.9624549842708</v>
      </c>
      <c r="M119" s="80">
        <f t="shared" si="103"/>
        <v>0</v>
      </c>
      <c r="N119" s="80">
        <f t="shared" si="72"/>
        <v>0</v>
      </c>
      <c r="O119" s="81">
        <f t="shared" si="64"/>
        <v>-10155.66802739464</v>
      </c>
      <c r="P119" s="79">
        <f t="shared" si="65"/>
        <v>1401185.1333074439</v>
      </c>
      <c r="Q119" s="35"/>
      <c r="R119">
        <f t="shared" ca="1" si="73"/>
        <v>177</v>
      </c>
      <c r="S119" s="78">
        <f t="shared" ca="1" si="87"/>
        <v>77.583333333332789</v>
      </c>
      <c r="T119" s="55">
        <f t="shared" ca="1" si="74"/>
        <v>7.236878175910233E-3</v>
      </c>
      <c r="U119" s="78">
        <f t="shared" ca="1" si="75"/>
        <v>0.57828982371035842</v>
      </c>
      <c r="V119" s="79">
        <f t="shared" ca="1" si="88"/>
        <v>718040.49883914832</v>
      </c>
      <c r="W119" s="79">
        <f t="shared" ca="1" si="66"/>
        <v>5003.5218735301978</v>
      </c>
      <c r="X119" s="80">
        <f t="shared" ca="1" si="89"/>
        <v>-11.565796474207168</v>
      </c>
      <c r="Y119" s="80">
        <f t="shared" ca="1" si="90"/>
        <v>-299.1835411829785</v>
      </c>
      <c r="Z119" s="80">
        <f t="shared" ca="1" si="76"/>
        <v>0</v>
      </c>
      <c r="AA119" s="80">
        <f t="shared" ca="1" si="91"/>
        <v>0</v>
      </c>
      <c r="AB119" s="81">
        <f t="shared" ca="1" si="67"/>
        <v>-5872.9194732229698</v>
      </c>
      <c r="AC119" s="79">
        <f t="shared" ca="1" si="68"/>
        <v>716860.35190179839</v>
      </c>
      <c r="AD119" s="35"/>
      <c r="AE119" s="55">
        <f t="shared" ca="1" si="92"/>
        <v>7.236878175910233E-3</v>
      </c>
      <c r="AF119" s="78">
        <f t="shared" ca="1" si="93"/>
        <v>0.57828982371035842</v>
      </c>
      <c r="AG119" s="35"/>
      <c r="AH119" s="35"/>
      <c r="AK119" s="66"/>
      <c r="AL119" s="66"/>
      <c r="AM119" s="66"/>
      <c r="AN119" s="66"/>
      <c r="AR119" s="69">
        <f t="shared" si="80"/>
        <v>10</v>
      </c>
      <c r="AS119" s="70">
        <f t="shared" si="95"/>
        <v>116</v>
      </c>
      <c r="AT119" s="71">
        <f t="shared" si="96"/>
        <v>0.44923319061311962</v>
      </c>
      <c r="AU119" s="72">
        <f t="shared" si="81"/>
        <v>6.9683003697136314E-3</v>
      </c>
      <c r="AV119" s="73">
        <f t="shared" si="82"/>
        <v>1.0069683003697136</v>
      </c>
      <c r="AW119" s="74">
        <f>PRODUCT(AV$4:AV119)</f>
        <v>2.213843650009939</v>
      </c>
      <c r="AY119" s="75">
        <f t="shared" si="97"/>
        <v>116</v>
      </c>
      <c r="AZ119" s="76">
        <f t="shared" ca="1" si="110"/>
        <v>1.0086664107387064</v>
      </c>
      <c r="BA119" s="76">
        <f t="shared" ca="1" si="110"/>
        <v>1.0086664107387064</v>
      </c>
      <c r="BB119" s="76">
        <f t="shared" ca="1" si="110"/>
        <v>1.0086664107387064</v>
      </c>
      <c r="BC119" s="76">
        <f t="shared" ca="1" si="110"/>
        <v>1.0086664107387064</v>
      </c>
      <c r="BD119" s="76">
        <f t="shared" ca="1" si="110"/>
        <v>1.0086664107387064</v>
      </c>
      <c r="BE119" s="76">
        <f t="shared" ca="1" si="110"/>
        <v>1.0086664107387064</v>
      </c>
      <c r="BF119" s="76">
        <f t="shared" ca="1" si="110"/>
        <v>1.0086664107387064</v>
      </c>
      <c r="BG119" s="76">
        <f t="shared" ca="1" si="110"/>
        <v>1.0086664107387064</v>
      </c>
      <c r="BH119" s="76">
        <f t="shared" ca="1" si="110"/>
        <v>1.0086664107387064</v>
      </c>
      <c r="BI119" s="76">
        <f t="shared" ca="1" si="110"/>
        <v>1.0086664107387064</v>
      </c>
      <c r="BJ119" s="76">
        <f t="shared" ca="1" si="110"/>
        <v>1.0086664107387064</v>
      </c>
      <c r="BK119" s="76">
        <f t="shared" ca="1" si="110"/>
        <v>1.0086664107387064</v>
      </c>
      <c r="BL119" s="76">
        <f t="shared" ca="1" si="107"/>
        <v>0.10909999999999909</v>
      </c>
      <c r="BM119" s="77">
        <f t="shared" ca="1" si="108"/>
        <v>118757.67115843562</v>
      </c>
      <c r="BO119" s="70">
        <f t="shared" si="98"/>
        <v>116</v>
      </c>
      <c r="BP119" s="178">
        <f t="shared" si="101"/>
        <v>8.6899999999999991E-2</v>
      </c>
      <c r="BQ119" s="179">
        <f t="shared" si="84"/>
        <v>6.9683003697136314E-3</v>
      </c>
      <c r="BR119" s="179">
        <f t="shared" si="100"/>
        <v>0.45170308210135363</v>
      </c>
    </row>
    <row r="120" spans="5:70">
      <c r="E120">
        <f t="shared" si="105"/>
        <v>117</v>
      </c>
      <c r="F120" s="64">
        <f t="shared" si="86"/>
        <v>72.666666666666202</v>
      </c>
      <c r="G120" s="55">
        <f t="shared" si="61"/>
        <v>0</v>
      </c>
      <c r="H120" s="78">
        <f t="shared" si="99"/>
        <v>1</v>
      </c>
      <c r="I120" s="79">
        <f t="shared" si="70"/>
        <v>1401185.1333074439</v>
      </c>
      <c r="J120" s="79">
        <f t="shared" si="62"/>
        <v>9763.8788824635049</v>
      </c>
      <c r="K120" s="80">
        <f t="shared" si="63"/>
        <v>-20</v>
      </c>
      <c r="L120" s="80">
        <f t="shared" si="71"/>
        <v>-1167.6542777562033</v>
      </c>
      <c r="M120" s="80">
        <f t="shared" si="103"/>
        <v>0</v>
      </c>
      <c r="N120" s="80">
        <f t="shared" si="72"/>
        <v>0</v>
      </c>
      <c r="O120" s="81">
        <f t="shared" si="64"/>
        <v>-10155.66802739464</v>
      </c>
      <c r="P120" s="79">
        <f t="shared" si="65"/>
        <v>1399605.6898847567</v>
      </c>
      <c r="Q120" s="35"/>
      <c r="R120">
        <f t="shared" ca="1" si="73"/>
        <v>178</v>
      </c>
      <c r="S120" s="78">
        <f t="shared" ca="1" si="87"/>
        <v>77.666666666666117</v>
      </c>
      <c r="T120" s="55">
        <f t="shared" ca="1" si="74"/>
        <v>7.236878175910233E-3</v>
      </c>
      <c r="U120" s="78">
        <f t="shared" ca="1" si="75"/>
        <v>0.574104810705798</v>
      </c>
      <c r="V120" s="79">
        <f t="shared" ca="1" si="88"/>
        <v>711672.52086594491</v>
      </c>
      <c r="W120" s="79">
        <f t="shared" ca="1" si="66"/>
        <v>4959.1478902651961</v>
      </c>
      <c r="X120" s="80">
        <f t="shared" ca="1" si="89"/>
        <v>-11.482096214115959</v>
      </c>
      <c r="Y120" s="80">
        <f t="shared" ca="1" si="90"/>
        <v>-296.53021702747708</v>
      </c>
      <c r="Z120" s="80">
        <f t="shared" ca="1" si="76"/>
        <v>0</v>
      </c>
      <c r="AA120" s="80">
        <f t="shared" ca="1" si="91"/>
        <v>0</v>
      </c>
      <c r="AB120" s="81">
        <f t="shared" ca="1" si="67"/>
        <v>-5830.4178704583246</v>
      </c>
      <c r="AC120" s="79">
        <f t="shared" ca="1" si="68"/>
        <v>710493.23857251019</v>
      </c>
      <c r="AD120" s="35"/>
      <c r="AE120" s="55">
        <f t="shared" ca="1" si="92"/>
        <v>7.236878175910233E-3</v>
      </c>
      <c r="AF120" s="78">
        <f t="shared" ca="1" si="93"/>
        <v>0.574104810705798</v>
      </c>
      <c r="AG120" s="35"/>
      <c r="AH120" s="35"/>
      <c r="AK120" s="66"/>
      <c r="AL120" s="66"/>
      <c r="AM120" s="66"/>
      <c r="AN120" s="66"/>
      <c r="AR120" s="69">
        <f t="shared" si="80"/>
        <v>10</v>
      </c>
      <c r="AS120" s="70">
        <f t="shared" si="95"/>
        <v>117</v>
      </c>
      <c r="AT120" s="71">
        <f t="shared" si="96"/>
        <v>0.44610279880488257</v>
      </c>
      <c r="AU120" s="72">
        <f t="shared" si="81"/>
        <v>6.9683003697136314E-3</v>
      </c>
      <c r="AV120" s="73">
        <f t="shared" si="82"/>
        <v>1.0069683003697136</v>
      </c>
      <c r="AW120" s="74">
        <f>PRODUCT(AV$4:AV120)</f>
        <v>2.2292703775347915</v>
      </c>
      <c r="AY120" s="75">
        <f t="shared" si="97"/>
        <v>117</v>
      </c>
      <c r="AZ120" s="76">
        <f t="shared" ca="1" si="110"/>
        <v>1.0086664107387064</v>
      </c>
      <c r="BA120" s="76">
        <f t="shared" ca="1" si="110"/>
        <v>1.0086664107387064</v>
      </c>
      <c r="BB120" s="76">
        <f t="shared" ca="1" si="110"/>
        <v>1.0086664107387064</v>
      </c>
      <c r="BC120" s="76">
        <f t="shared" ca="1" si="110"/>
        <v>1.0086664107387064</v>
      </c>
      <c r="BD120" s="76">
        <f t="shared" ca="1" si="110"/>
        <v>1.0086664107387064</v>
      </c>
      <c r="BE120" s="76">
        <f t="shared" ca="1" si="110"/>
        <v>1.0086664107387064</v>
      </c>
      <c r="BF120" s="76">
        <f t="shared" ca="1" si="110"/>
        <v>1.0086664107387064</v>
      </c>
      <c r="BG120" s="76">
        <f t="shared" ca="1" si="110"/>
        <v>1.0086664107387064</v>
      </c>
      <c r="BH120" s="76">
        <f t="shared" ca="1" si="110"/>
        <v>1.0086664107387064</v>
      </c>
      <c r="BI120" s="76">
        <f t="shared" ca="1" si="110"/>
        <v>1.0086664107387064</v>
      </c>
      <c r="BJ120" s="76">
        <f t="shared" ca="1" si="110"/>
        <v>1.0086664107387064</v>
      </c>
      <c r="BK120" s="76">
        <f t="shared" ca="1" si="110"/>
        <v>1.0086664107387064</v>
      </c>
      <c r="BL120" s="76">
        <f t="shared" ca="1" si="107"/>
        <v>0.10909999999999909</v>
      </c>
      <c r="BM120" s="77">
        <f t="shared" ca="1" si="108"/>
        <v>131714.13308182085</v>
      </c>
      <c r="BO120" s="70">
        <f t="shared" si="98"/>
        <v>117</v>
      </c>
      <c r="BP120" s="178">
        <f t="shared" si="101"/>
        <v>8.6899999999999991E-2</v>
      </c>
      <c r="BQ120" s="179">
        <f t="shared" si="84"/>
        <v>6.9683003697136314E-3</v>
      </c>
      <c r="BR120" s="179">
        <f t="shared" si="100"/>
        <v>0.44857726100762901</v>
      </c>
    </row>
    <row r="121" spans="5:70">
      <c r="E121">
        <f t="shared" si="105"/>
        <v>118</v>
      </c>
      <c r="F121" s="64">
        <f t="shared" si="86"/>
        <v>72.749999999999531</v>
      </c>
      <c r="G121" s="55">
        <f t="shared" si="61"/>
        <v>0</v>
      </c>
      <c r="H121" s="78">
        <f t="shared" si="99"/>
        <v>1</v>
      </c>
      <c r="I121" s="79">
        <f t="shared" si="70"/>
        <v>1399605.6898847567</v>
      </c>
      <c r="J121" s="79">
        <f t="shared" si="62"/>
        <v>9752.8728462772524</v>
      </c>
      <c r="K121" s="80">
        <f t="shared" si="63"/>
        <v>-20</v>
      </c>
      <c r="L121" s="80">
        <f t="shared" si="71"/>
        <v>-1166.3380749039641</v>
      </c>
      <c r="M121" s="80">
        <f t="shared" si="103"/>
        <v>0</v>
      </c>
      <c r="N121" s="80">
        <f t="shared" si="72"/>
        <v>0</v>
      </c>
      <c r="O121" s="81">
        <f t="shared" si="64"/>
        <v>-10155.66802739464</v>
      </c>
      <c r="P121" s="79">
        <f t="shared" si="65"/>
        <v>1398016.5566287353</v>
      </c>
      <c r="Q121" s="35"/>
      <c r="R121">
        <f t="shared" ca="1" si="73"/>
        <v>179</v>
      </c>
      <c r="S121" s="78">
        <f t="shared" ca="1" si="87"/>
        <v>77.749999999999446</v>
      </c>
      <c r="T121" s="55">
        <f t="shared" ca="1" si="74"/>
        <v>7.236878175910233E-3</v>
      </c>
      <c r="U121" s="78">
        <f t="shared" ca="1" si="75"/>
        <v>0.56995008413051618</v>
      </c>
      <c r="V121" s="79">
        <f t="shared" ca="1" si="88"/>
        <v>705351.48556015303</v>
      </c>
      <c r="W121" s="79">
        <f t="shared" ca="1" si="66"/>
        <v>4915.1010176068739</v>
      </c>
      <c r="X121" s="80">
        <f t="shared" ca="1" si="89"/>
        <v>-11.399001682610324</v>
      </c>
      <c r="Y121" s="80">
        <f t="shared" ca="1" si="90"/>
        <v>-293.89645231673046</v>
      </c>
      <c r="Z121" s="80">
        <f t="shared" ca="1" si="76"/>
        <v>0</v>
      </c>
      <c r="AA121" s="80">
        <f t="shared" ca="1" si="91"/>
        <v>0</v>
      </c>
      <c r="AB121" s="81">
        <f t="shared" ca="1" si="67"/>
        <v>-5788.2238466151684</v>
      </c>
      <c r="AC121" s="79">
        <f t="shared" ca="1" si="68"/>
        <v>704173.06727714534</v>
      </c>
      <c r="AD121" s="35"/>
      <c r="AE121" s="55">
        <f t="shared" ca="1" si="92"/>
        <v>7.236878175910233E-3</v>
      </c>
      <c r="AF121" s="78">
        <f t="shared" ca="1" si="93"/>
        <v>0.56995008413051618</v>
      </c>
      <c r="AG121" s="35"/>
      <c r="AH121" s="35"/>
      <c r="AR121" s="69">
        <f t="shared" si="80"/>
        <v>10</v>
      </c>
      <c r="AS121" s="70">
        <f t="shared" si="95"/>
        <v>118</v>
      </c>
      <c r="AT121" s="71">
        <f t="shared" si="96"/>
        <v>0.44299422050704024</v>
      </c>
      <c r="AU121" s="72">
        <f t="shared" si="81"/>
        <v>6.9683003697136314E-3</v>
      </c>
      <c r="AV121" s="73">
        <f t="shared" si="82"/>
        <v>1.0069683003697136</v>
      </c>
      <c r="AW121" s="74">
        <f>PRODUCT(AV$4:AV121)</f>
        <v>2.2448046031307589</v>
      </c>
      <c r="AY121" s="75">
        <f t="shared" si="97"/>
        <v>118</v>
      </c>
      <c r="AZ121" s="76">
        <f t="shared" ca="1" si="110"/>
        <v>1.0086664107387064</v>
      </c>
      <c r="BA121" s="76">
        <f t="shared" ca="1" si="110"/>
        <v>1.0086664107387064</v>
      </c>
      <c r="BB121" s="76">
        <f t="shared" ca="1" si="110"/>
        <v>1.0086664107387064</v>
      </c>
      <c r="BC121" s="76">
        <f t="shared" ca="1" si="110"/>
        <v>1.0086664107387064</v>
      </c>
      <c r="BD121" s="76">
        <f t="shared" ca="1" si="110"/>
        <v>1.0086664107387064</v>
      </c>
      <c r="BE121" s="76">
        <f t="shared" ca="1" si="110"/>
        <v>1.0086664107387064</v>
      </c>
      <c r="BF121" s="76">
        <f t="shared" ca="1" si="110"/>
        <v>1.0086664107387064</v>
      </c>
      <c r="BG121" s="76">
        <f t="shared" ca="1" si="110"/>
        <v>1.0086664107387064</v>
      </c>
      <c r="BH121" s="76">
        <f t="shared" ca="1" si="110"/>
        <v>1.0086664107387064</v>
      </c>
      <c r="BI121" s="76">
        <f t="shared" ca="1" si="110"/>
        <v>1.0086664107387064</v>
      </c>
      <c r="BJ121" s="76">
        <f t="shared" ca="1" si="110"/>
        <v>1.0086664107387064</v>
      </c>
      <c r="BK121" s="76">
        <f t="shared" ca="1" si="110"/>
        <v>1.0086664107387064</v>
      </c>
      <c r="BL121" s="76">
        <f t="shared" ca="1" si="107"/>
        <v>0.10909999999999909</v>
      </c>
      <c r="BM121" s="77">
        <f t="shared" ca="1" si="108"/>
        <v>146084.14500104738</v>
      </c>
      <c r="BO121" s="70">
        <f t="shared" si="98"/>
        <v>118</v>
      </c>
      <c r="BP121" s="178">
        <f t="shared" si="101"/>
        <v>8.6899999999999991E-2</v>
      </c>
      <c r="BQ121" s="179">
        <f t="shared" si="84"/>
        <v>6.9683003697136314E-3</v>
      </c>
      <c r="BR121" s="179">
        <f t="shared" si="100"/>
        <v>0.44547307084337368</v>
      </c>
    </row>
    <row r="122" spans="5:70">
      <c r="E122">
        <f t="shared" si="105"/>
        <v>119</v>
      </c>
      <c r="F122" s="64">
        <f t="shared" si="86"/>
        <v>72.83333333333286</v>
      </c>
      <c r="G122" s="55">
        <f t="shared" si="61"/>
        <v>0</v>
      </c>
      <c r="H122" s="78">
        <f t="shared" si="99"/>
        <v>1</v>
      </c>
      <c r="I122" s="79">
        <f t="shared" si="70"/>
        <v>1398016.5566287353</v>
      </c>
      <c r="J122" s="79">
        <f t="shared" si="62"/>
        <v>9741.7992884217947</v>
      </c>
      <c r="K122" s="80">
        <f t="shared" si="63"/>
        <v>-20</v>
      </c>
      <c r="L122" s="80">
        <f t="shared" si="71"/>
        <v>-1165.0137971906129</v>
      </c>
      <c r="M122" s="80">
        <f t="shared" si="103"/>
        <v>0</v>
      </c>
      <c r="N122" s="80">
        <f t="shared" si="72"/>
        <v>0</v>
      </c>
      <c r="O122" s="81">
        <f t="shared" si="64"/>
        <v>-10155.66802739464</v>
      </c>
      <c r="P122" s="79">
        <f t="shared" si="65"/>
        <v>1396417.6740925719</v>
      </c>
      <c r="Q122" s="35"/>
      <c r="R122">
        <f t="shared" ca="1" si="73"/>
        <v>180</v>
      </c>
      <c r="S122" s="78">
        <f t="shared" ca="1" si="87"/>
        <v>77.833333333332774</v>
      </c>
      <c r="T122" s="55">
        <f t="shared" ca="1" si="74"/>
        <v>7.236878175910233E-3</v>
      </c>
      <c r="U122" s="78">
        <f t="shared" ca="1" si="75"/>
        <v>0.56582542480531384</v>
      </c>
      <c r="V122" s="79">
        <f t="shared" ca="1" si="88"/>
        <v>699077.05257450358</v>
      </c>
      <c r="W122" s="79">
        <f t="shared" ca="1" si="66"/>
        <v>4871.3788839132294</v>
      </c>
      <c r="X122" s="80">
        <f t="shared" ca="1" si="89"/>
        <v>-11.316508496106277</v>
      </c>
      <c r="Y122" s="80">
        <f t="shared" ca="1" si="90"/>
        <v>-291.28210523937651</v>
      </c>
      <c r="Z122" s="80">
        <f t="shared" ca="1" si="76"/>
        <v>0</v>
      </c>
      <c r="AA122" s="80">
        <f t="shared" ca="1" si="91"/>
        <v>0</v>
      </c>
      <c r="AB122" s="81">
        <f t="shared" ca="1" si="67"/>
        <v>-5746.3351757823157</v>
      </c>
      <c r="AC122" s="79">
        <f t="shared" ca="1" si="68"/>
        <v>697899.49766889913</v>
      </c>
      <c r="AD122" s="35"/>
      <c r="AE122" s="55">
        <f t="shared" ca="1" si="92"/>
        <v>7.236878175910233E-3</v>
      </c>
      <c r="AF122" s="78">
        <f t="shared" ca="1" si="93"/>
        <v>0.56582542480531384</v>
      </c>
      <c r="AG122" s="35"/>
      <c r="AH122" s="35"/>
      <c r="AR122" s="69">
        <f t="shared" si="80"/>
        <v>10</v>
      </c>
      <c r="AS122" s="70">
        <f t="shared" si="95"/>
        <v>119</v>
      </c>
      <c r="AT122" s="71">
        <f t="shared" si="96"/>
        <v>0.43990730371650005</v>
      </c>
      <c r="AU122" s="72">
        <f t="shared" si="81"/>
        <v>6.9683003697136314E-3</v>
      </c>
      <c r="AV122" s="73">
        <f t="shared" si="82"/>
        <v>1.0069683003697136</v>
      </c>
      <c r="AW122" s="74">
        <f>PRODUCT(AV$4:AV122)</f>
        <v>2.2604470758766899</v>
      </c>
      <c r="AY122" s="75">
        <f t="shared" si="97"/>
        <v>119</v>
      </c>
      <c r="AZ122" s="76">
        <f t="shared" ca="1" si="110"/>
        <v>1.0086664107387064</v>
      </c>
      <c r="BA122" s="76">
        <f t="shared" ca="1" si="110"/>
        <v>1.0086664107387064</v>
      </c>
      <c r="BB122" s="76">
        <f t="shared" ca="1" si="110"/>
        <v>1.0086664107387064</v>
      </c>
      <c r="BC122" s="76">
        <f t="shared" ca="1" si="110"/>
        <v>1.0086664107387064</v>
      </c>
      <c r="BD122" s="76">
        <f t="shared" ca="1" si="110"/>
        <v>1.0086664107387064</v>
      </c>
      <c r="BE122" s="76">
        <f t="shared" ca="1" si="110"/>
        <v>1.0086664107387064</v>
      </c>
      <c r="BF122" s="76">
        <f t="shared" ca="1" si="110"/>
        <v>1.0086664107387064</v>
      </c>
      <c r="BG122" s="76">
        <f t="shared" ca="1" si="110"/>
        <v>1.0086664107387064</v>
      </c>
      <c r="BH122" s="76">
        <f t="shared" ca="1" si="110"/>
        <v>1.0086664107387064</v>
      </c>
      <c r="BI122" s="76">
        <f t="shared" ca="1" si="110"/>
        <v>1.0086664107387064</v>
      </c>
      <c r="BJ122" s="76">
        <f t="shared" ca="1" si="110"/>
        <v>1.0086664107387064</v>
      </c>
      <c r="BK122" s="76">
        <f t="shared" ca="1" si="110"/>
        <v>1.0086664107387064</v>
      </c>
      <c r="BL122" s="76">
        <f t="shared" ca="1" si="107"/>
        <v>0.10909999999999909</v>
      </c>
      <c r="BM122" s="77">
        <f t="shared" ca="1" si="108"/>
        <v>162021.92522066151</v>
      </c>
      <c r="BO122" s="70">
        <f t="shared" si="98"/>
        <v>119</v>
      </c>
      <c r="BP122" s="178">
        <f t="shared" si="101"/>
        <v>8.6899999999999991E-2</v>
      </c>
      <c r="BQ122" s="179">
        <f t="shared" si="84"/>
        <v>6.9683003697136314E-3</v>
      </c>
      <c r="BR122" s="179">
        <f t="shared" si="100"/>
        <v>0.44239036192084291</v>
      </c>
    </row>
    <row r="123" spans="5:70">
      <c r="E123">
        <f t="shared" si="105"/>
        <v>120</v>
      </c>
      <c r="F123" s="64">
        <f t="shared" si="86"/>
        <v>72.916666666666188</v>
      </c>
      <c r="G123" s="55">
        <f t="shared" si="61"/>
        <v>0</v>
      </c>
      <c r="H123" s="78">
        <f t="shared" si="99"/>
        <v>1</v>
      </c>
      <c r="I123" s="79">
        <f t="shared" si="70"/>
        <v>1396417.6740925719</v>
      </c>
      <c r="J123" s="79">
        <f t="shared" si="62"/>
        <v>9881.5031978643528</v>
      </c>
      <c r="K123" s="80">
        <f t="shared" si="63"/>
        <v>-20</v>
      </c>
      <c r="L123" s="80">
        <f t="shared" si="71"/>
        <v>-1163.6813950771434</v>
      </c>
      <c r="M123" s="80">
        <f t="shared" si="103"/>
        <v>0</v>
      </c>
      <c r="N123" s="80">
        <f t="shared" si="72"/>
        <v>0</v>
      </c>
      <c r="O123" s="81">
        <f t="shared" si="64"/>
        <v>-10155.66802739464</v>
      </c>
      <c r="P123" s="79">
        <f t="shared" si="65"/>
        <v>1394959.8278679645</v>
      </c>
      <c r="Q123" s="35"/>
      <c r="R123">
        <f t="shared" ca="1" si="73"/>
        <v>181</v>
      </c>
      <c r="S123" s="78">
        <f t="shared" ca="1" si="87"/>
        <v>77.916666666666103</v>
      </c>
      <c r="T123" s="55">
        <f t="shared" ca="1" si="74"/>
        <v>7.236878175910233E-3</v>
      </c>
      <c r="U123" s="78">
        <f t="shared" ca="1" si="75"/>
        <v>0.56173061513716516</v>
      </c>
      <c r="V123" s="79">
        <f t="shared" ca="1" si="88"/>
        <v>692848.88402524032</v>
      </c>
      <c r="W123" s="79">
        <f t="shared" ca="1" si="66"/>
        <v>4902.8228374301543</v>
      </c>
      <c r="X123" s="80">
        <f t="shared" ca="1" si="89"/>
        <v>-11.234612302743303</v>
      </c>
      <c r="Y123" s="80">
        <f t="shared" ca="1" si="90"/>
        <v>-288.68703501051681</v>
      </c>
      <c r="Z123" s="80">
        <f t="shared" ca="1" si="76"/>
        <v>-5196.3666301893018</v>
      </c>
      <c r="AA123" s="80">
        <f t="shared" ca="1" si="91"/>
        <v>0</v>
      </c>
      <c r="AB123" s="81">
        <f t="shared" ca="1" si="67"/>
        <v>-5704.7496481572316</v>
      </c>
      <c r="AC123" s="79">
        <f t="shared" ca="1" si="68"/>
        <v>686550.66893701057</v>
      </c>
      <c r="AD123" s="35"/>
      <c r="AE123" s="55">
        <f t="shared" ca="1" si="92"/>
        <v>7.236878175910233E-3</v>
      </c>
      <c r="AF123" s="78">
        <f t="shared" ca="1" si="93"/>
        <v>0.56173061513716516</v>
      </c>
      <c r="AG123" s="35"/>
      <c r="AH123" s="35"/>
      <c r="AR123" s="69">
        <f t="shared" si="80"/>
        <v>10</v>
      </c>
      <c r="AS123" s="70">
        <f t="shared" si="95"/>
        <v>120</v>
      </c>
      <c r="AT123" s="71">
        <f t="shared" si="96"/>
        <v>0.43679437732700616</v>
      </c>
      <c r="AU123" s="72">
        <f t="shared" si="81"/>
        <v>7.076323496324699E-3</v>
      </c>
      <c r="AV123" s="73">
        <f t="shared" si="82"/>
        <v>1.0070763234963247</v>
      </c>
      <c r="AW123" s="74">
        <f>PRODUCT(AV$4:AV123)</f>
        <v>2.2764427306319144</v>
      </c>
      <c r="AY123" s="75">
        <f t="shared" si="97"/>
        <v>120</v>
      </c>
      <c r="AZ123" s="76">
        <f t="shared" ca="1" si="110"/>
        <v>1.0086664107387064</v>
      </c>
      <c r="BA123" s="76">
        <f t="shared" ca="1" si="110"/>
        <v>1.0086664107387064</v>
      </c>
      <c r="BB123" s="76">
        <f t="shared" ca="1" si="110"/>
        <v>1.0086664107387064</v>
      </c>
      <c r="BC123" s="76">
        <f t="shared" ca="1" si="110"/>
        <v>1.0086664107387064</v>
      </c>
      <c r="BD123" s="76">
        <f t="shared" ca="1" si="110"/>
        <v>1.0086664107387064</v>
      </c>
      <c r="BE123" s="76">
        <f t="shared" ca="1" si="110"/>
        <v>1.0086664107387064</v>
      </c>
      <c r="BF123" s="76">
        <f t="shared" ca="1" si="110"/>
        <v>1.0086664107387064</v>
      </c>
      <c r="BG123" s="76">
        <f t="shared" ca="1" si="110"/>
        <v>1.0086664107387064</v>
      </c>
      <c r="BH123" s="76">
        <f t="shared" ca="1" si="110"/>
        <v>1.0086664107387064</v>
      </c>
      <c r="BI123" s="76">
        <f t="shared" ca="1" si="110"/>
        <v>1.0086664107387064</v>
      </c>
      <c r="BJ123" s="76">
        <f t="shared" ca="1" si="110"/>
        <v>1.0086664107387064</v>
      </c>
      <c r="BK123" s="76">
        <f t="shared" ca="1" si="110"/>
        <v>1.0086664107387064</v>
      </c>
      <c r="BL123" s="76">
        <f t="shared" ca="1" si="107"/>
        <v>0.10909999999999909</v>
      </c>
      <c r="BM123" s="77">
        <f t="shared" ca="1" si="108"/>
        <v>179698.51726223552</v>
      </c>
      <c r="BO123" s="70">
        <f t="shared" si="98"/>
        <v>120</v>
      </c>
      <c r="BP123" s="178">
        <f t="shared" si="101"/>
        <v>8.8300000000000003E-2</v>
      </c>
      <c r="BQ123" s="179">
        <f t="shared" si="84"/>
        <v>7.076323496324699E-3</v>
      </c>
      <c r="BR123" s="179">
        <f t="shared" si="100"/>
        <v>0.43928186136376524</v>
      </c>
    </row>
    <row r="124" spans="5:70">
      <c r="E124">
        <f t="shared" si="105"/>
        <v>121</v>
      </c>
      <c r="F124" s="64">
        <f t="shared" si="86"/>
        <v>72.999999999999517</v>
      </c>
      <c r="G124" s="55">
        <f t="shared" si="61"/>
        <v>0</v>
      </c>
      <c r="H124" s="78">
        <f t="shared" si="99"/>
        <v>1</v>
      </c>
      <c r="I124" s="79">
        <f t="shared" si="70"/>
        <v>1394959.8278679645</v>
      </c>
      <c r="J124" s="79">
        <f t="shared" si="62"/>
        <v>9871.1870063711358</v>
      </c>
      <c r="K124" s="80">
        <f t="shared" si="63"/>
        <v>-20</v>
      </c>
      <c r="L124" s="80">
        <f t="shared" si="71"/>
        <v>-1162.4665232233037</v>
      </c>
      <c r="M124" s="80">
        <f t="shared" si="103"/>
        <v>-10462.198709009734</v>
      </c>
      <c r="N124" s="80">
        <f t="shared" si="72"/>
        <v>0</v>
      </c>
      <c r="O124" s="81">
        <f t="shared" si="64"/>
        <v>-10155.66802739464</v>
      </c>
      <c r="P124" s="79">
        <f t="shared" si="65"/>
        <v>1383030.6816147079</v>
      </c>
      <c r="Q124" s="35"/>
      <c r="R124">
        <f t="shared" ca="1" si="73"/>
        <v>182</v>
      </c>
      <c r="S124" s="78">
        <f t="shared" ca="1" si="87"/>
        <v>77.999999999999432</v>
      </c>
      <c r="T124" s="55">
        <f t="shared" ca="1" si="74"/>
        <v>7.236878175910233E-3</v>
      </c>
      <c r="U124" s="78">
        <f t="shared" ca="1" si="75"/>
        <v>0.55766543910773836</v>
      </c>
      <c r="V124" s="79">
        <f t="shared" ca="1" si="88"/>
        <v>681582.1853843237</v>
      </c>
      <c r="W124" s="79">
        <f t="shared" ca="1" si="66"/>
        <v>4823.0960331114266</v>
      </c>
      <c r="X124" s="80">
        <f t="shared" ca="1" si="89"/>
        <v>-11.153308782154767</v>
      </c>
      <c r="Y124" s="80">
        <f t="shared" ca="1" si="90"/>
        <v>-283.99257724346825</v>
      </c>
      <c r="Z124" s="80">
        <f t="shared" ca="1" si="76"/>
        <v>0</v>
      </c>
      <c r="AA124" s="80">
        <f t="shared" ca="1" si="91"/>
        <v>0</v>
      </c>
      <c r="AB124" s="81">
        <f ca="1">-MIN(IF(MOD(R124,IF($C$7="Annual",12,1))=0,1,0)*$C$39*U124/IF($C$7="Monthly",12,1),V124)</f>
        <v>-5663.4650699294507</v>
      </c>
      <c r="AC124" s="79">
        <f t="shared" ca="1" si="68"/>
        <v>680446.67046148004</v>
      </c>
      <c r="AD124" s="35"/>
      <c r="AE124" s="55">
        <f t="shared" ca="1" si="92"/>
        <v>7.236878175910233E-3</v>
      </c>
      <c r="AF124" s="78">
        <f t="shared" ca="1" si="93"/>
        <v>0.55766543910773836</v>
      </c>
      <c r="AG124" s="35"/>
      <c r="AH124" s="35"/>
      <c r="AR124" s="69">
        <f t="shared" si="80"/>
        <v>11</v>
      </c>
      <c r="AS124" s="70">
        <f t="shared" si="95"/>
        <v>121</v>
      </c>
      <c r="AT124" s="71">
        <f t="shared" si="96"/>
        <v>0.43370347901166456</v>
      </c>
      <c r="AU124" s="72">
        <f t="shared" si="81"/>
        <v>7.076323496324699E-3</v>
      </c>
      <c r="AV124" s="73">
        <f t="shared" si="82"/>
        <v>1.0070763234963247</v>
      </c>
      <c r="AW124" s="74">
        <f>PRODUCT(AV$4:AV124)</f>
        <v>2.2925515758147226</v>
      </c>
      <c r="AY124" s="75">
        <f t="shared" si="97"/>
        <v>121</v>
      </c>
      <c r="AZ124" s="76">
        <f t="shared" ca="1" si="110"/>
        <v>1.0086664107387064</v>
      </c>
      <c r="BA124" s="76">
        <f t="shared" ca="1" si="110"/>
        <v>1.0086664107387064</v>
      </c>
      <c r="BB124" s="76">
        <f t="shared" ca="1" si="110"/>
        <v>1.0086664107387064</v>
      </c>
      <c r="BC124" s="76">
        <f t="shared" ca="1" si="110"/>
        <v>1.0086664107387064</v>
      </c>
      <c r="BD124" s="76">
        <f t="shared" ca="1" si="110"/>
        <v>1.0086664107387064</v>
      </c>
      <c r="BE124" s="76">
        <f t="shared" ca="1" si="110"/>
        <v>1.0086664107387064</v>
      </c>
      <c r="BF124" s="76">
        <f t="shared" ca="1" si="110"/>
        <v>1.0086664107387064</v>
      </c>
      <c r="BG124" s="76">
        <f t="shared" ca="1" si="110"/>
        <v>1.0086664107387064</v>
      </c>
      <c r="BH124" s="76">
        <f t="shared" ca="1" si="110"/>
        <v>1.0086664107387064</v>
      </c>
      <c r="BI124" s="76">
        <f t="shared" ca="1" si="110"/>
        <v>1.0086664107387064</v>
      </c>
      <c r="BJ124" s="76">
        <f t="shared" ca="1" si="110"/>
        <v>1.0086664107387064</v>
      </c>
      <c r="BK124" s="76">
        <f t="shared" ca="1" si="110"/>
        <v>1.0086664107387064</v>
      </c>
      <c r="BL124" s="76">
        <f t="shared" ca="1" si="107"/>
        <v>0.10909999999999909</v>
      </c>
      <c r="BM124" s="77">
        <f t="shared" ca="1" si="108"/>
        <v>199303.62549554525</v>
      </c>
      <c r="BO124" s="70">
        <f t="shared" si="98"/>
        <v>121</v>
      </c>
      <c r="BP124" s="178">
        <f t="shared" si="101"/>
        <v>8.8300000000000003E-2</v>
      </c>
      <c r="BQ124" s="179">
        <f t="shared" si="84"/>
        <v>7.076323496324699E-3</v>
      </c>
      <c r="BR124" s="179">
        <f t="shared" si="100"/>
        <v>0.4361952029997937</v>
      </c>
    </row>
    <row r="125" spans="5:70">
      <c r="E125">
        <f t="shared" si="105"/>
        <v>122</v>
      </c>
      <c r="F125" s="64">
        <f t="shared" si="86"/>
        <v>73.083333333332845</v>
      </c>
      <c r="G125" s="55">
        <f t="shared" si="61"/>
        <v>0</v>
      </c>
      <c r="H125" s="78">
        <f t="shared" si="99"/>
        <v>1</v>
      </c>
      <c r="I125" s="79">
        <f t="shared" si="70"/>
        <v>1383030.6816147079</v>
      </c>
      <c r="J125" s="79">
        <f t="shared" si="62"/>
        <v>9786.7725084481208</v>
      </c>
      <c r="K125" s="80">
        <f t="shared" si="63"/>
        <v>-20</v>
      </c>
      <c r="L125" s="80">
        <f t="shared" si="71"/>
        <v>-1152.5255680122566</v>
      </c>
      <c r="M125" s="80">
        <f t="shared" si="103"/>
        <v>0</v>
      </c>
      <c r="N125" s="80">
        <f t="shared" si="72"/>
        <v>0</v>
      </c>
      <c r="O125" s="81">
        <f t="shared" si="64"/>
        <v>-10155.66802739464</v>
      </c>
      <c r="P125" s="79">
        <f t="shared" si="65"/>
        <v>1381489.2605277493</v>
      </c>
      <c r="Q125" s="35"/>
      <c r="R125">
        <f t="shared" ca="1" si="73"/>
        <v>183</v>
      </c>
      <c r="S125" s="78">
        <f t="shared" ca="1" si="87"/>
        <v>78.08333333333276</v>
      </c>
      <c r="T125" s="55">
        <f t="shared" ca="1" si="74"/>
        <v>7.236878175910233E-3</v>
      </c>
      <c r="U125" s="78">
        <f t="shared" ca="1" si="75"/>
        <v>0.55362968226200016</v>
      </c>
      <c r="V125" s="79">
        <f t="shared" ca="1" si="88"/>
        <v>675522.36080214661</v>
      </c>
      <c r="W125" s="79">
        <f t="shared" ca="1" si="66"/>
        <v>4780.2147540369606</v>
      </c>
      <c r="X125" s="80">
        <f t="shared" ca="1" si="89"/>
        <v>-11.072593645240003</v>
      </c>
      <c r="Y125" s="80">
        <f t="shared" ca="1" si="90"/>
        <v>-281.46765033422776</v>
      </c>
      <c r="Z125" s="80">
        <f t="shared" ca="1" si="76"/>
        <v>0</v>
      </c>
      <c r="AA125" s="80">
        <f t="shared" ca="1" si="91"/>
        <v>0</v>
      </c>
      <c r="AB125" s="81">
        <f t="shared" ca="1" si="67"/>
        <v>-5622.4792631648488</v>
      </c>
      <c r="AC125" s="79">
        <f t="shared" ca="1" si="68"/>
        <v>674387.55604903935</v>
      </c>
      <c r="AD125" s="35"/>
      <c r="AE125" s="55">
        <f t="shared" ca="1" si="92"/>
        <v>7.236878175910233E-3</v>
      </c>
      <c r="AF125" s="78">
        <f t="shared" ca="1" si="93"/>
        <v>0.55362968226200016</v>
      </c>
      <c r="AG125" s="35"/>
      <c r="AH125" s="35"/>
      <c r="AR125" s="69">
        <f t="shared" si="80"/>
        <v>11</v>
      </c>
      <c r="AS125" s="70">
        <f t="shared" si="95"/>
        <v>122</v>
      </c>
      <c r="AT125" s="71">
        <f t="shared" si="96"/>
        <v>0.43063445289269653</v>
      </c>
      <c r="AU125" s="72">
        <f t="shared" si="81"/>
        <v>7.076323496324699E-3</v>
      </c>
      <c r="AV125" s="73">
        <f t="shared" si="82"/>
        <v>1.0070763234963247</v>
      </c>
      <c r="AW125" s="74">
        <f>PRODUCT(AV$4:AV125)</f>
        <v>2.3087744123971965</v>
      </c>
      <c r="AY125" s="75">
        <f t="shared" si="97"/>
        <v>122</v>
      </c>
      <c r="AZ125" s="76">
        <f t="shared" ref="AZ125:BK134" ca="1" si="111">OFFSET($AV$3,($AY125*12-12)+AZ$3,0)</f>
        <v>1.0086664107387064</v>
      </c>
      <c r="BA125" s="76">
        <f t="shared" ca="1" si="111"/>
        <v>1.0086664107387064</v>
      </c>
      <c r="BB125" s="76">
        <f t="shared" ca="1" si="111"/>
        <v>1.0086664107387064</v>
      </c>
      <c r="BC125" s="76">
        <f t="shared" ca="1" si="111"/>
        <v>1.0086664107387064</v>
      </c>
      <c r="BD125" s="76">
        <f t="shared" ca="1" si="111"/>
        <v>1.0086664107387064</v>
      </c>
      <c r="BE125" s="76">
        <f t="shared" ca="1" si="111"/>
        <v>1.0086664107387064</v>
      </c>
      <c r="BF125" s="76">
        <f t="shared" ca="1" si="111"/>
        <v>1.0086664107387064</v>
      </c>
      <c r="BG125" s="76">
        <f t="shared" ca="1" si="111"/>
        <v>1.0086664107387064</v>
      </c>
      <c r="BH125" s="76">
        <f t="shared" ca="1" si="111"/>
        <v>1.0086664107387064</v>
      </c>
      <c r="BI125" s="76">
        <f t="shared" ca="1" si="111"/>
        <v>1.0086664107387064</v>
      </c>
      <c r="BJ125" s="76">
        <f t="shared" ca="1" si="111"/>
        <v>1.0086664107387064</v>
      </c>
      <c r="BK125" s="76">
        <f t="shared" ca="1" si="111"/>
        <v>1.0086664107387064</v>
      </c>
      <c r="BL125" s="76">
        <f t="shared" ca="1" si="107"/>
        <v>0.10909999999999909</v>
      </c>
      <c r="BM125" s="77">
        <f t="shared" ca="1" si="108"/>
        <v>221047.65103710906</v>
      </c>
      <c r="BO125" s="70">
        <f t="shared" si="98"/>
        <v>122</v>
      </c>
      <c r="BP125" s="178">
        <f t="shared" si="101"/>
        <v>8.8300000000000003E-2</v>
      </c>
      <c r="BQ125" s="179">
        <f t="shared" si="84"/>
        <v>7.076323496324699E-3</v>
      </c>
      <c r="BR125" s="179">
        <f t="shared" si="100"/>
        <v>0.43313023335255241</v>
      </c>
    </row>
    <row r="126" spans="5:70">
      <c r="E126">
        <f t="shared" si="105"/>
        <v>123</v>
      </c>
      <c r="F126" s="64">
        <f t="shared" si="86"/>
        <v>73.166666666666174</v>
      </c>
      <c r="G126" s="55">
        <f t="shared" si="61"/>
        <v>0</v>
      </c>
      <c r="H126" s="78">
        <f t="shared" si="99"/>
        <v>1</v>
      </c>
      <c r="I126" s="79">
        <f t="shared" si="70"/>
        <v>1381489.2605277493</v>
      </c>
      <c r="J126" s="79">
        <f t="shared" si="62"/>
        <v>9775.8649141927453</v>
      </c>
      <c r="K126" s="80">
        <f t="shared" si="63"/>
        <v>-20</v>
      </c>
      <c r="L126" s="80">
        <f t="shared" si="71"/>
        <v>-1151.2410504397913</v>
      </c>
      <c r="M126" s="80">
        <f t="shared" si="103"/>
        <v>0</v>
      </c>
      <c r="N126" s="80">
        <f t="shared" si="72"/>
        <v>0</v>
      </c>
      <c r="O126" s="81">
        <f t="shared" si="64"/>
        <v>-10155.66802739464</v>
      </c>
      <c r="P126" s="79">
        <f t="shared" si="65"/>
        <v>1379938.2163641076</v>
      </c>
      <c r="Q126" s="35"/>
      <c r="R126">
        <f t="shared" ca="1" si="73"/>
        <v>184</v>
      </c>
      <c r="S126" s="78">
        <f t="shared" ca="1" si="87"/>
        <v>78.166666666666089</v>
      </c>
      <c r="T126" s="55">
        <f t="shared" ca="1" si="74"/>
        <v>7.236878175910233E-3</v>
      </c>
      <c r="U126" s="78">
        <f t="shared" ca="1" si="75"/>
        <v>0.54962313169690213</v>
      </c>
      <c r="V126" s="79">
        <f t="shared" ca="1" si="88"/>
        <v>669507.09546256263</v>
      </c>
      <c r="W126" s="79">
        <f t="shared" ca="1" si="66"/>
        <v>4737.6487905778349</v>
      </c>
      <c r="X126" s="80">
        <f t="shared" ca="1" si="89"/>
        <v>-10.992462633938043</v>
      </c>
      <c r="Y126" s="80">
        <f t="shared" ca="1" si="90"/>
        <v>-278.96128977606776</v>
      </c>
      <c r="Z126" s="80">
        <f t="shared" ca="1" si="76"/>
        <v>0</v>
      </c>
      <c r="AA126" s="80">
        <f t="shared" ca="1" si="91"/>
        <v>0</v>
      </c>
      <c r="AB126" s="81">
        <f t="shared" ca="1" si="67"/>
        <v>-5581.7900656907432</v>
      </c>
      <c r="AC126" s="79">
        <f t="shared" ca="1" si="68"/>
        <v>668373.00043503975</v>
      </c>
      <c r="AD126" s="35"/>
      <c r="AE126" s="55">
        <f t="shared" ca="1" si="92"/>
        <v>7.236878175910233E-3</v>
      </c>
      <c r="AF126" s="78">
        <f t="shared" ca="1" si="93"/>
        <v>0.54962313169690213</v>
      </c>
      <c r="AG126" s="35"/>
      <c r="AH126" s="35"/>
      <c r="AR126" s="69">
        <f t="shared" si="80"/>
        <v>11</v>
      </c>
      <c r="AS126" s="70">
        <f t="shared" si="95"/>
        <v>123</v>
      </c>
      <c r="AT126" s="71">
        <f t="shared" si="96"/>
        <v>0.42758714419536503</v>
      </c>
      <c r="AU126" s="72">
        <f t="shared" si="81"/>
        <v>7.076323496324699E-3</v>
      </c>
      <c r="AV126" s="73">
        <f t="shared" si="82"/>
        <v>1.0070763234963247</v>
      </c>
      <c r="AW126" s="74">
        <f>PRODUCT(AV$4:AV126)</f>
        <v>2.3251120470193558</v>
      </c>
      <c r="AY126" s="75">
        <f t="shared" si="97"/>
        <v>123</v>
      </c>
      <c r="AZ126" s="76">
        <f t="shared" ca="1" si="111"/>
        <v>1.0086664107387064</v>
      </c>
      <c r="BA126" s="76">
        <f t="shared" ca="1" si="111"/>
        <v>1.0086664107387064</v>
      </c>
      <c r="BB126" s="76">
        <f t="shared" ca="1" si="111"/>
        <v>1.0086664107387064</v>
      </c>
      <c r="BC126" s="76">
        <f t="shared" ca="1" si="111"/>
        <v>1.0086664107387064</v>
      </c>
      <c r="BD126" s="76">
        <f t="shared" ca="1" si="111"/>
        <v>1.0086664107387064</v>
      </c>
      <c r="BE126" s="76">
        <f t="shared" ca="1" si="111"/>
        <v>1.0086664107387064</v>
      </c>
      <c r="BF126" s="76">
        <f t="shared" ca="1" si="111"/>
        <v>1.0086664107387064</v>
      </c>
      <c r="BG126" s="76">
        <f t="shared" ca="1" si="111"/>
        <v>1.0086664107387064</v>
      </c>
      <c r="BH126" s="76">
        <f t="shared" ca="1" si="111"/>
        <v>1.0086664107387064</v>
      </c>
      <c r="BI126" s="76">
        <f t="shared" ca="1" si="111"/>
        <v>1.0086664107387064</v>
      </c>
      <c r="BJ126" s="76">
        <f t="shared" ca="1" si="111"/>
        <v>1.0086664107387064</v>
      </c>
      <c r="BK126" s="76">
        <f t="shared" ca="1" si="111"/>
        <v>1.0086664107387064</v>
      </c>
      <c r="BL126" s="76">
        <f t="shared" ca="1" si="107"/>
        <v>0.10909999999999909</v>
      </c>
      <c r="BM126" s="77">
        <f t="shared" ca="1" si="108"/>
        <v>245163.94976525745</v>
      </c>
      <c r="BO126" s="70">
        <f t="shared" si="98"/>
        <v>123</v>
      </c>
      <c r="BP126" s="178">
        <f t="shared" si="101"/>
        <v>8.8300000000000003E-2</v>
      </c>
      <c r="BQ126" s="179">
        <f t="shared" si="84"/>
        <v>7.076323496324699E-3</v>
      </c>
      <c r="BR126" s="179">
        <f t="shared" si="100"/>
        <v>0.43008680002408289</v>
      </c>
    </row>
    <row r="127" spans="5:70">
      <c r="E127">
        <f t="shared" si="105"/>
        <v>124</v>
      </c>
      <c r="F127" s="64">
        <f t="shared" si="86"/>
        <v>73.249999999999503</v>
      </c>
      <c r="G127" s="55">
        <f t="shared" si="61"/>
        <v>0</v>
      </c>
      <c r="H127" s="78">
        <f t="shared" si="99"/>
        <v>1</v>
      </c>
      <c r="I127" s="79">
        <f t="shared" si="70"/>
        <v>1379938.2163641076</v>
      </c>
      <c r="J127" s="79">
        <f t="shared" si="62"/>
        <v>9764.889223933731</v>
      </c>
      <c r="K127" s="80">
        <f t="shared" si="63"/>
        <v>-20</v>
      </c>
      <c r="L127" s="80">
        <f t="shared" si="71"/>
        <v>-1149.9485136367564</v>
      </c>
      <c r="M127" s="80">
        <f t="shared" si="103"/>
        <v>0</v>
      </c>
      <c r="N127" s="80">
        <f t="shared" si="72"/>
        <v>0</v>
      </c>
      <c r="O127" s="81">
        <f t="shared" si="64"/>
        <v>-10155.66802739464</v>
      </c>
      <c r="P127" s="79">
        <f t="shared" si="65"/>
        <v>1378377.4890470097</v>
      </c>
      <c r="Q127" s="35"/>
      <c r="R127">
        <f t="shared" ca="1" si="73"/>
        <v>185</v>
      </c>
      <c r="S127" s="78">
        <f t="shared" ca="1" si="87"/>
        <v>78.249999999999417</v>
      </c>
      <c r="T127" s="55">
        <f t="shared" ca="1" si="74"/>
        <v>7.236878175910233E-3</v>
      </c>
      <c r="U127" s="78">
        <f t="shared" ca="1" si="75"/>
        <v>0.54564557605014941</v>
      </c>
      <c r="V127" s="79">
        <f t="shared" ca="1" si="88"/>
        <v>663536.06645482383</v>
      </c>
      <c r="W127" s="79">
        <f t="shared" ca="1" si="66"/>
        <v>4695.395857713137</v>
      </c>
      <c r="X127" s="80">
        <f t="shared" ca="1" si="89"/>
        <v>-10.912911521002988</v>
      </c>
      <c r="Y127" s="80">
        <f t="shared" ca="1" si="90"/>
        <v>-276.47336102284328</v>
      </c>
      <c r="Z127" s="80">
        <f t="shared" ca="1" si="76"/>
        <v>0</v>
      </c>
      <c r="AA127" s="80">
        <f t="shared" ca="1" si="91"/>
        <v>0</v>
      </c>
      <c r="AB127" s="81">
        <f t="shared" ca="1" si="67"/>
        <v>-5541.3953309818326</v>
      </c>
      <c r="AC127" s="79">
        <f t="shared" ca="1" si="68"/>
        <v>662402.68070901127</v>
      </c>
      <c r="AD127" s="35"/>
      <c r="AE127" s="55">
        <f t="shared" ca="1" si="92"/>
        <v>7.236878175910233E-3</v>
      </c>
      <c r="AF127" s="78">
        <f t="shared" ca="1" si="93"/>
        <v>0.54564557605014941</v>
      </c>
      <c r="AG127" s="35"/>
      <c r="AH127" s="35"/>
      <c r="AR127" s="69">
        <f t="shared" si="80"/>
        <v>11</v>
      </c>
      <c r="AS127" s="70">
        <f t="shared" si="95"/>
        <v>124</v>
      </c>
      <c r="AT127" s="71">
        <f t="shared" si="96"/>
        <v>0.424561399240169</v>
      </c>
      <c r="AU127" s="72">
        <f t="shared" si="81"/>
        <v>7.076323496324699E-3</v>
      </c>
      <c r="AV127" s="73">
        <f t="shared" si="82"/>
        <v>1.0070763234963247</v>
      </c>
      <c r="AW127" s="74">
        <f>PRODUCT(AV$4:AV127)</f>
        <v>2.3415652920292667</v>
      </c>
      <c r="AY127" s="75">
        <f t="shared" si="97"/>
        <v>124</v>
      </c>
      <c r="AZ127" s="76">
        <f t="shared" ca="1" si="111"/>
        <v>1.0086664107387064</v>
      </c>
      <c r="BA127" s="76">
        <f t="shared" ca="1" si="111"/>
        <v>1.0086664107387064</v>
      </c>
      <c r="BB127" s="76">
        <f t="shared" ca="1" si="111"/>
        <v>1.0086664107387064</v>
      </c>
      <c r="BC127" s="76">
        <f t="shared" ca="1" si="111"/>
        <v>1.0086664107387064</v>
      </c>
      <c r="BD127" s="76">
        <f t="shared" ca="1" si="111"/>
        <v>1.0086664107387064</v>
      </c>
      <c r="BE127" s="76">
        <f t="shared" ca="1" si="111"/>
        <v>1.0086664107387064</v>
      </c>
      <c r="BF127" s="76">
        <f t="shared" ca="1" si="111"/>
        <v>1.0086664107387064</v>
      </c>
      <c r="BG127" s="76">
        <f t="shared" ca="1" si="111"/>
        <v>1.0086664107387064</v>
      </c>
      <c r="BH127" s="76">
        <f t="shared" ca="1" si="111"/>
        <v>1.0086664107387064</v>
      </c>
      <c r="BI127" s="76">
        <f t="shared" ca="1" si="111"/>
        <v>1.0086664107387064</v>
      </c>
      <c r="BJ127" s="76">
        <f t="shared" ca="1" si="111"/>
        <v>1.0086664107387064</v>
      </c>
      <c r="BK127" s="76">
        <f t="shared" ca="1" si="111"/>
        <v>1.0086664107387064</v>
      </c>
      <c r="BL127" s="76">
        <f t="shared" ca="1" si="107"/>
        <v>0.10909999999999909</v>
      </c>
      <c r="BM127" s="77">
        <f t="shared" ca="1" si="108"/>
        <v>271911.33668464684</v>
      </c>
      <c r="BO127" s="70">
        <f t="shared" si="98"/>
        <v>124</v>
      </c>
      <c r="BP127" s="178">
        <f t="shared" si="101"/>
        <v>8.8300000000000003E-2</v>
      </c>
      <c r="BQ127" s="179">
        <f t="shared" si="84"/>
        <v>7.076323496324699E-3</v>
      </c>
      <c r="BR127" s="179">
        <f t="shared" si="100"/>
        <v>0.42706475168726621</v>
      </c>
    </row>
    <row r="128" spans="5:70">
      <c r="E128">
        <f t="shared" si="105"/>
        <v>125</v>
      </c>
      <c r="F128" s="64">
        <f t="shared" si="86"/>
        <v>73.333333333332831</v>
      </c>
      <c r="G128" s="55">
        <f t="shared" si="61"/>
        <v>0</v>
      </c>
      <c r="H128" s="78">
        <f t="shared" si="99"/>
        <v>1</v>
      </c>
      <c r="I128" s="79">
        <f t="shared" si="70"/>
        <v>1378377.4890470097</v>
      </c>
      <c r="J128" s="79">
        <f t="shared" si="62"/>
        <v>9753.845012548396</v>
      </c>
      <c r="K128" s="80">
        <f t="shared" si="63"/>
        <v>-20</v>
      </c>
      <c r="L128" s="80">
        <f t="shared" si="71"/>
        <v>-1148.6479075391749</v>
      </c>
      <c r="M128" s="80">
        <f t="shared" si="103"/>
        <v>0</v>
      </c>
      <c r="N128" s="80">
        <f t="shared" si="72"/>
        <v>0</v>
      </c>
      <c r="O128" s="81">
        <f t="shared" si="64"/>
        <v>-10155.66802739464</v>
      </c>
      <c r="P128" s="79">
        <f t="shared" si="65"/>
        <v>1376807.0181246242</v>
      </c>
      <c r="Q128" s="35"/>
      <c r="R128">
        <f t="shared" ca="1" si="73"/>
        <v>186</v>
      </c>
      <c r="S128" s="78">
        <f t="shared" ca="1" si="87"/>
        <v>78.333333333332746</v>
      </c>
      <c r="T128" s="55">
        <f t="shared" ca="1" si="74"/>
        <v>7.236878175910233E-3</v>
      </c>
      <c r="U128" s="78">
        <f t="shared" ca="1" si="75"/>
        <v>0.54169680548905008</v>
      </c>
      <c r="V128" s="79">
        <f t="shared" ca="1" si="88"/>
        <v>657608.95320532378</v>
      </c>
      <c r="W128" s="79">
        <f t="shared" ca="1" si="66"/>
        <v>4653.4536869603226</v>
      </c>
      <c r="X128" s="80">
        <f t="shared" ca="1" si="89"/>
        <v>-10.833936109781002</v>
      </c>
      <c r="Y128" s="80">
        <f t="shared" ca="1" si="90"/>
        <v>-274.00373050221827</v>
      </c>
      <c r="Z128" s="80">
        <f t="shared" ca="1" si="76"/>
        <v>0</v>
      </c>
      <c r="AA128" s="80">
        <f t="shared" ca="1" si="91"/>
        <v>0</v>
      </c>
      <c r="AB128" s="81">
        <f t="shared" ca="1" si="67"/>
        <v>-5501.2929280469589</v>
      </c>
      <c r="AC128" s="79">
        <f t="shared" ca="1" si="68"/>
        <v>656476.27629762504</v>
      </c>
      <c r="AD128" s="35"/>
      <c r="AE128" s="55">
        <f t="shared" ca="1" si="92"/>
        <v>7.236878175910233E-3</v>
      </c>
      <c r="AF128" s="78">
        <f t="shared" ca="1" si="93"/>
        <v>0.54169680548905008</v>
      </c>
      <c r="AG128" s="35"/>
      <c r="AH128" s="35"/>
      <c r="AR128" s="69">
        <f t="shared" si="80"/>
        <v>11</v>
      </c>
      <c r="AS128" s="70">
        <f t="shared" si="95"/>
        <v>125</v>
      </c>
      <c r="AT128" s="71">
        <f t="shared" si="96"/>
        <v>0.4215570654350933</v>
      </c>
      <c r="AU128" s="72">
        <f t="shared" si="81"/>
        <v>7.076323496324699E-3</v>
      </c>
      <c r="AV128" s="73">
        <f t="shared" si="82"/>
        <v>1.0070763234963247</v>
      </c>
      <c r="AW128" s="74">
        <f>PRODUCT(AV$4:AV128)</f>
        <v>2.3581349655234316</v>
      </c>
      <c r="AY128" s="75">
        <f t="shared" si="97"/>
        <v>125</v>
      </c>
      <c r="AZ128" s="76">
        <f t="shared" ca="1" si="111"/>
        <v>1.0086664107387064</v>
      </c>
      <c r="BA128" s="76">
        <f t="shared" ca="1" si="111"/>
        <v>1.0086664107387064</v>
      </c>
      <c r="BB128" s="76">
        <f t="shared" ca="1" si="111"/>
        <v>1.0086664107387064</v>
      </c>
      <c r="BC128" s="76">
        <f t="shared" ca="1" si="111"/>
        <v>1.0086664107387064</v>
      </c>
      <c r="BD128" s="76">
        <f t="shared" ca="1" si="111"/>
        <v>1.0086664107387064</v>
      </c>
      <c r="BE128" s="76">
        <f t="shared" ca="1" si="111"/>
        <v>1.0086664107387064</v>
      </c>
      <c r="BF128" s="76">
        <f t="shared" ca="1" si="111"/>
        <v>1.0086664107387064</v>
      </c>
      <c r="BG128" s="76">
        <f t="shared" ca="1" si="111"/>
        <v>1.0086664107387064</v>
      </c>
      <c r="BH128" s="76">
        <f t="shared" ca="1" si="111"/>
        <v>1.0086664107387064</v>
      </c>
      <c r="BI128" s="76">
        <f t="shared" ca="1" si="111"/>
        <v>1.0086664107387064</v>
      </c>
      <c r="BJ128" s="76">
        <f t="shared" ca="1" si="111"/>
        <v>1.0086664107387064</v>
      </c>
      <c r="BK128" s="76">
        <f t="shared" ca="1" si="111"/>
        <v>1.0086664107387064</v>
      </c>
      <c r="BL128" s="76">
        <f t="shared" ca="1" si="107"/>
        <v>0.10909999999999909</v>
      </c>
      <c r="BM128" s="77">
        <f t="shared" ca="1" si="108"/>
        <v>301576.86351694155</v>
      </c>
      <c r="BO128" s="70">
        <f t="shared" si="98"/>
        <v>125</v>
      </c>
      <c r="BP128" s="178">
        <f t="shared" si="101"/>
        <v>8.8300000000000003E-2</v>
      </c>
      <c r="BQ128" s="179">
        <f t="shared" si="84"/>
        <v>7.076323496324699E-3</v>
      </c>
      <c r="BR128" s="179">
        <f t="shared" si="100"/>
        <v>0.42406393807829879</v>
      </c>
    </row>
    <row r="129" spans="5:70">
      <c r="E129">
        <f t="shared" si="105"/>
        <v>126</v>
      </c>
      <c r="F129" s="64">
        <f t="shared" si="86"/>
        <v>73.41666666666616</v>
      </c>
      <c r="G129" s="55">
        <f t="shared" si="61"/>
        <v>0</v>
      </c>
      <c r="H129" s="78">
        <f t="shared" si="99"/>
        <v>1</v>
      </c>
      <c r="I129" s="79">
        <f t="shared" si="70"/>
        <v>1376807.0181246242</v>
      </c>
      <c r="J129" s="79">
        <f t="shared" si="62"/>
        <v>9742.7318522600235</v>
      </c>
      <c r="K129" s="80">
        <f t="shared" si="63"/>
        <v>-20</v>
      </c>
      <c r="L129" s="80">
        <f t="shared" si="71"/>
        <v>-1147.3391817705201</v>
      </c>
      <c r="M129" s="80">
        <f t="shared" si="103"/>
        <v>0</v>
      </c>
      <c r="N129" s="80">
        <f t="shared" si="72"/>
        <v>0</v>
      </c>
      <c r="O129" s="81">
        <f t="shared" si="64"/>
        <v>-10155.66802739464</v>
      </c>
      <c r="P129" s="79">
        <f t="shared" si="65"/>
        <v>1375226.7427677189</v>
      </c>
      <c r="Q129" s="35"/>
      <c r="R129">
        <f t="shared" ca="1" si="73"/>
        <v>187</v>
      </c>
      <c r="S129" s="78">
        <f t="shared" ca="1" si="87"/>
        <v>78.416666666666075</v>
      </c>
      <c r="T129" s="55">
        <f t="shared" ca="1" si="74"/>
        <v>7.236878175910233E-3</v>
      </c>
      <c r="U129" s="78">
        <f t="shared" ca="1" si="75"/>
        <v>0.53777661169944613</v>
      </c>
      <c r="V129" s="79">
        <f t="shared" ca="1" si="88"/>
        <v>651725.43746068398</v>
      </c>
      <c r="W129" s="79">
        <f t="shared" ca="1" si="66"/>
        <v>4611.820026255531</v>
      </c>
      <c r="X129" s="80">
        <f t="shared" ca="1" si="89"/>
        <v>-10.755532233988923</v>
      </c>
      <c r="Y129" s="80">
        <f t="shared" ca="1" si="90"/>
        <v>-271.55226560861837</v>
      </c>
      <c r="Z129" s="80">
        <f t="shared" ca="1" si="76"/>
        <v>0</v>
      </c>
      <c r="AA129" s="80">
        <f t="shared" ca="1" si="91"/>
        <v>0</v>
      </c>
      <c r="AB129" s="81">
        <f t="shared" ca="1" si="67"/>
        <v>-5461.4807413166882</v>
      </c>
      <c r="AC129" s="79">
        <f t="shared" ca="1" si="68"/>
        <v>650593.46894778032</v>
      </c>
      <c r="AD129" s="35"/>
      <c r="AE129" s="55">
        <f t="shared" ca="1" si="92"/>
        <v>7.236878175910233E-3</v>
      </c>
      <c r="AF129" s="78">
        <f t="shared" ca="1" si="93"/>
        <v>0.53777661169944613</v>
      </c>
      <c r="AG129" s="35"/>
      <c r="AH129" s="35"/>
      <c r="AR129" s="69">
        <f t="shared" si="80"/>
        <v>11</v>
      </c>
      <c r="AS129" s="70">
        <f t="shared" si="95"/>
        <v>126</v>
      </c>
      <c r="AT129" s="71">
        <f t="shared" si="96"/>
        <v>0.41857399126791328</v>
      </c>
      <c r="AU129" s="72">
        <f t="shared" si="81"/>
        <v>7.076323496324699E-3</v>
      </c>
      <c r="AV129" s="73">
        <f t="shared" si="82"/>
        <v>1.0070763234963247</v>
      </c>
      <c r="AW129" s="74">
        <f>PRODUCT(AV$4:AV129)</f>
        <v>2.3748218913874699</v>
      </c>
      <c r="AY129" s="75">
        <f t="shared" si="97"/>
        <v>126</v>
      </c>
      <c r="AZ129" s="76">
        <f t="shared" ca="1" si="111"/>
        <v>1.0086664107387064</v>
      </c>
      <c r="BA129" s="76">
        <f t="shared" ca="1" si="111"/>
        <v>1.0086664107387064</v>
      </c>
      <c r="BB129" s="76">
        <f t="shared" ca="1" si="111"/>
        <v>1.0086664107387064</v>
      </c>
      <c r="BC129" s="76">
        <f t="shared" ca="1" si="111"/>
        <v>1.0086664107387064</v>
      </c>
      <c r="BD129" s="76">
        <f t="shared" ca="1" si="111"/>
        <v>1.0086664107387064</v>
      </c>
      <c r="BE129" s="76">
        <f t="shared" ca="1" si="111"/>
        <v>1.0086664107387064</v>
      </c>
      <c r="BF129" s="76">
        <f t="shared" ca="1" si="111"/>
        <v>1.0086664107387064</v>
      </c>
      <c r="BG129" s="76">
        <f t="shared" ca="1" si="111"/>
        <v>1.0086664107387064</v>
      </c>
      <c r="BH129" s="76">
        <f t="shared" ca="1" si="111"/>
        <v>1.0086664107387064</v>
      </c>
      <c r="BI129" s="76">
        <f t="shared" ca="1" si="111"/>
        <v>1.0086664107387064</v>
      </c>
      <c r="BJ129" s="76">
        <f t="shared" ca="1" si="111"/>
        <v>1.0086664107387064</v>
      </c>
      <c r="BK129" s="76">
        <f t="shared" ca="1" si="111"/>
        <v>1.0086664107387064</v>
      </c>
      <c r="BL129" s="76">
        <f t="shared" ca="1" si="107"/>
        <v>0.10909999999999909</v>
      </c>
      <c r="BM129" s="77">
        <f t="shared" ca="1" si="108"/>
        <v>334478.8993266396</v>
      </c>
      <c r="BO129" s="70">
        <f t="shared" si="98"/>
        <v>126</v>
      </c>
      <c r="BP129" s="178">
        <f t="shared" si="101"/>
        <v>8.8300000000000003E-2</v>
      </c>
      <c r="BQ129" s="179">
        <f t="shared" si="84"/>
        <v>7.076323496324699E-3</v>
      </c>
      <c r="BR129" s="179">
        <f t="shared" si="100"/>
        <v>0.42108420998922075</v>
      </c>
    </row>
    <row r="130" spans="5:70">
      <c r="E130">
        <f t="shared" si="105"/>
        <v>127</v>
      </c>
      <c r="F130" s="64">
        <f t="shared" si="86"/>
        <v>73.499999999999488</v>
      </c>
      <c r="G130" s="55">
        <f t="shared" si="61"/>
        <v>0</v>
      </c>
      <c r="H130" s="78">
        <f t="shared" si="99"/>
        <v>1</v>
      </c>
      <c r="I130" s="79">
        <f t="shared" si="70"/>
        <v>1375226.7427677189</v>
      </c>
      <c r="J130" s="79">
        <f t="shared" si="62"/>
        <v>9731.5493126212914</v>
      </c>
      <c r="K130" s="80">
        <f t="shared" si="63"/>
        <v>-20</v>
      </c>
      <c r="L130" s="80">
        <f t="shared" si="71"/>
        <v>-1146.0222856397659</v>
      </c>
      <c r="M130" s="80">
        <f t="shared" si="103"/>
        <v>0</v>
      </c>
      <c r="N130" s="80">
        <f t="shared" si="72"/>
        <v>0</v>
      </c>
      <c r="O130" s="81">
        <f t="shared" si="64"/>
        <v>-10155.66802739464</v>
      </c>
      <c r="P130" s="79">
        <f t="shared" si="65"/>
        <v>1373636.6017673058</v>
      </c>
      <c r="Q130" s="35"/>
      <c r="R130">
        <f t="shared" ca="1" si="73"/>
        <v>188</v>
      </c>
      <c r="S130" s="78">
        <f t="shared" ca="1" si="87"/>
        <v>78.499999999999403</v>
      </c>
      <c r="T130" s="55">
        <f t="shared" ca="1" si="74"/>
        <v>7.236878175910233E-3</v>
      </c>
      <c r="U130" s="78">
        <f t="shared" ca="1" si="75"/>
        <v>0.53388478787472349</v>
      </c>
      <c r="V130" s="79">
        <f t="shared" ca="1" si="88"/>
        <v>645885.20327096235</v>
      </c>
      <c r="W130" s="79">
        <f t="shared" ca="1" si="66"/>
        <v>4570.4926398347652</v>
      </c>
      <c r="X130" s="80">
        <f t="shared" ca="1" si="89"/>
        <v>-10.677695757494469</v>
      </c>
      <c r="Y130" s="80">
        <f t="shared" ca="1" si="90"/>
        <v>-269.11883469623433</v>
      </c>
      <c r="Z130" s="80">
        <f t="shared" ca="1" si="76"/>
        <v>0</v>
      </c>
      <c r="AA130" s="80">
        <f t="shared" ca="1" si="91"/>
        <v>0</v>
      </c>
      <c r="AB130" s="81">
        <f t="shared" ca="1" si="67"/>
        <v>-5421.9566705316993</v>
      </c>
      <c r="AC130" s="79">
        <f t="shared" ca="1" si="68"/>
        <v>644753.94270981173</v>
      </c>
      <c r="AD130" s="35"/>
      <c r="AE130" s="55">
        <f t="shared" ca="1" si="92"/>
        <v>7.236878175910233E-3</v>
      </c>
      <c r="AF130" s="78">
        <f t="shared" ca="1" si="93"/>
        <v>0.53388478787472349</v>
      </c>
      <c r="AG130" s="35"/>
      <c r="AH130" s="35"/>
      <c r="AR130" s="69">
        <f t="shared" si="80"/>
        <v>11</v>
      </c>
      <c r="AS130" s="70">
        <f t="shared" si="95"/>
        <v>127</v>
      </c>
      <c r="AT130" s="71">
        <f t="shared" si="96"/>
        <v>0.41561202629855376</v>
      </c>
      <c r="AU130" s="72">
        <f t="shared" si="81"/>
        <v>7.076323496324699E-3</v>
      </c>
      <c r="AV130" s="73">
        <f t="shared" si="82"/>
        <v>1.0070763234963247</v>
      </c>
      <c r="AW130" s="74">
        <f>PRODUCT(AV$4:AV130)</f>
        <v>2.3916268993370813</v>
      </c>
      <c r="AY130" s="75">
        <f t="shared" si="97"/>
        <v>127</v>
      </c>
      <c r="AZ130" s="76">
        <f t="shared" ca="1" si="111"/>
        <v>1.0086664107387064</v>
      </c>
      <c r="BA130" s="76">
        <f t="shared" ca="1" si="111"/>
        <v>1.0086664107387064</v>
      </c>
      <c r="BB130" s="76">
        <f t="shared" ca="1" si="111"/>
        <v>1.0086664107387064</v>
      </c>
      <c r="BC130" s="76">
        <f t="shared" ca="1" si="111"/>
        <v>1.0086664107387064</v>
      </c>
      <c r="BD130" s="76">
        <f t="shared" ca="1" si="111"/>
        <v>1.0086664107387064</v>
      </c>
      <c r="BE130" s="76">
        <f t="shared" ca="1" si="111"/>
        <v>1.0086664107387064</v>
      </c>
      <c r="BF130" s="76">
        <f t="shared" ca="1" si="111"/>
        <v>1.0086664107387064</v>
      </c>
      <c r="BG130" s="76">
        <f t="shared" ca="1" si="111"/>
        <v>1.0086664107387064</v>
      </c>
      <c r="BH130" s="76">
        <f t="shared" ca="1" si="111"/>
        <v>1.0086664107387064</v>
      </c>
      <c r="BI130" s="76">
        <f t="shared" ca="1" si="111"/>
        <v>1.0086664107387064</v>
      </c>
      <c r="BJ130" s="76">
        <f t="shared" ca="1" si="111"/>
        <v>1.0086664107387064</v>
      </c>
      <c r="BK130" s="76">
        <f t="shared" ca="1" si="111"/>
        <v>1.0086664107387064</v>
      </c>
      <c r="BL130" s="76">
        <f t="shared" ca="1" si="107"/>
        <v>0.10909999999999909</v>
      </c>
      <c r="BM130" s="77">
        <f t="shared" ca="1" si="108"/>
        <v>370970.54724317568</v>
      </c>
      <c r="BO130" s="70">
        <f t="shared" si="98"/>
        <v>127</v>
      </c>
      <c r="BP130" s="178">
        <f t="shared" si="101"/>
        <v>8.8300000000000003E-2</v>
      </c>
      <c r="BQ130" s="179">
        <f t="shared" si="84"/>
        <v>7.076323496324699E-3</v>
      </c>
      <c r="BR130" s="179">
        <f t="shared" si="100"/>
        <v>0.41812541926049707</v>
      </c>
    </row>
    <row r="131" spans="5:70">
      <c r="E131">
        <f t="shared" si="105"/>
        <v>128</v>
      </c>
      <c r="F131" s="64">
        <f t="shared" si="86"/>
        <v>73.583333333332817</v>
      </c>
      <c r="G131" s="55">
        <f t="shared" si="61"/>
        <v>0</v>
      </c>
      <c r="H131" s="78">
        <f t="shared" si="99"/>
        <v>1</v>
      </c>
      <c r="I131" s="79">
        <f t="shared" si="70"/>
        <v>1373636.6017673058</v>
      </c>
      <c r="J131" s="79">
        <f t="shared" si="62"/>
        <v>9720.2969604975988</v>
      </c>
      <c r="K131" s="80">
        <f t="shared" si="63"/>
        <v>-20</v>
      </c>
      <c r="L131" s="80">
        <f t="shared" si="71"/>
        <v>-1144.6971681394216</v>
      </c>
      <c r="M131" s="80">
        <f t="shared" si="103"/>
        <v>0</v>
      </c>
      <c r="N131" s="80">
        <f t="shared" si="72"/>
        <v>0</v>
      </c>
      <c r="O131" s="81">
        <f t="shared" si="64"/>
        <v>-10155.66802739464</v>
      </c>
      <c r="P131" s="79">
        <f t="shared" si="65"/>
        <v>1372036.5335322691</v>
      </c>
      <c r="Q131" s="35"/>
      <c r="R131">
        <f t="shared" ca="1" si="73"/>
        <v>189</v>
      </c>
      <c r="S131" s="78">
        <f t="shared" ca="1" si="87"/>
        <v>78.583333333332732</v>
      </c>
      <c r="T131" s="55">
        <f t="shared" ca="1" si="74"/>
        <v>7.9055919619646087E-3</v>
      </c>
      <c r="U131" s="78">
        <f t="shared" ca="1" si="75"/>
        <v>0.5296641125870859</v>
      </c>
      <c r="V131" s="79">
        <f t="shared" ca="1" si="88"/>
        <v>639656.78112288006</v>
      </c>
      <c r="W131" s="79">
        <f t="shared" ca="1" si="66"/>
        <v>4526.4183098432613</v>
      </c>
      <c r="X131" s="80">
        <f t="shared" ca="1" si="89"/>
        <v>-10.593282251741718</v>
      </c>
      <c r="Y131" s="80">
        <f t="shared" ca="1" si="90"/>
        <v>-266.52365880120004</v>
      </c>
      <c r="Z131" s="80">
        <f t="shared" ca="1" si="76"/>
        <v>0</v>
      </c>
      <c r="AA131" s="80">
        <f t="shared" ca="1" si="91"/>
        <v>0</v>
      </c>
      <c r="AB131" s="81">
        <f t="shared" ca="1" si="67"/>
        <v>-5379.0928934590238</v>
      </c>
      <c r="AC131" s="79">
        <f t="shared" ca="1" si="68"/>
        <v>638526.98959821137</v>
      </c>
      <c r="AD131" s="35"/>
      <c r="AE131" s="55">
        <f t="shared" ca="1" si="92"/>
        <v>7.9055919619646087E-3</v>
      </c>
      <c r="AF131" s="78">
        <f t="shared" ca="1" si="93"/>
        <v>0.5296641125870859</v>
      </c>
      <c r="AG131" s="35"/>
      <c r="AH131" s="35"/>
      <c r="AR131" s="69">
        <f t="shared" si="80"/>
        <v>11</v>
      </c>
      <c r="AS131" s="70">
        <f t="shared" si="95"/>
        <v>128</v>
      </c>
      <c r="AT131" s="71">
        <f t="shared" si="96"/>
        <v>0.41267102115150217</v>
      </c>
      <c r="AU131" s="72">
        <f t="shared" si="81"/>
        <v>7.076323496324699E-3</v>
      </c>
      <c r="AV131" s="73">
        <f t="shared" si="82"/>
        <v>1.0070763234963247</v>
      </c>
      <c r="AW131" s="74">
        <f>PRODUCT(AV$4:AV131)</f>
        <v>2.4085508249593026</v>
      </c>
      <c r="AY131" s="75">
        <f t="shared" si="97"/>
        <v>128</v>
      </c>
      <c r="AZ131" s="76">
        <f t="shared" ca="1" si="111"/>
        <v>1.0086664107387064</v>
      </c>
      <c r="BA131" s="76">
        <f t="shared" ca="1" si="111"/>
        <v>1.0086664107387064</v>
      </c>
      <c r="BB131" s="76">
        <f t="shared" ca="1" si="111"/>
        <v>1.0086664107387064</v>
      </c>
      <c r="BC131" s="76">
        <f t="shared" ca="1" si="111"/>
        <v>1.0086664107387064</v>
      </c>
      <c r="BD131" s="76">
        <f t="shared" ca="1" si="111"/>
        <v>1.0086664107387064</v>
      </c>
      <c r="BE131" s="76">
        <f t="shared" ca="1" si="111"/>
        <v>1.0086664107387064</v>
      </c>
      <c r="BF131" s="76">
        <f t="shared" ca="1" si="111"/>
        <v>1.0086664107387064</v>
      </c>
      <c r="BG131" s="76">
        <f t="shared" ca="1" si="111"/>
        <v>1.0086664107387064</v>
      </c>
      <c r="BH131" s="76">
        <f t="shared" ca="1" si="111"/>
        <v>1.0086664107387064</v>
      </c>
      <c r="BI131" s="76">
        <f t="shared" ca="1" si="111"/>
        <v>1.0086664107387064</v>
      </c>
      <c r="BJ131" s="76">
        <f t="shared" ca="1" si="111"/>
        <v>1.0086664107387064</v>
      </c>
      <c r="BK131" s="76">
        <f t="shared" ca="1" si="111"/>
        <v>1.0086664107387064</v>
      </c>
      <c r="BL131" s="76">
        <f t="shared" ca="1" si="107"/>
        <v>0.10909999999999909</v>
      </c>
      <c r="BM131" s="77">
        <f t="shared" ca="1" si="108"/>
        <v>411443.43394740578</v>
      </c>
      <c r="BO131" s="70">
        <f t="shared" si="98"/>
        <v>128</v>
      </c>
      <c r="BP131" s="178">
        <f t="shared" si="101"/>
        <v>8.8300000000000003E-2</v>
      </c>
      <c r="BQ131" s="179">
        <f t="shared" si="84"/>
        <v>7.076323496324699E-3</v>
      </c>
      <c r="BR131" s="179">
        <f t="shared" si="100"/>
        <v>0.41518741877365067</v>
      </c>
    </row>
    <row r="132" spans="5:70">
      <c r="E132">
        <f t="shared" si="105"/>
        <v>129</v>
      </c>
      <c r="F132" s="64">
        <f t="shared" si="86"/>
        <v>73.666666666666146</v>
      </c>
      <c r="G132" s="55">
        <f t="shared" ref="G132:G195" si="112">(1-(1-IF(F132&gt;$AJ$90,0,VLOOKUP(ROUND(F132,0),$AJ$4:$AK$90,2,FALSE)))^(1/12))*0</f>
        <v>0</v>
      </c>
      <c r="H132" s="78">
        <f t="shared" si="99"/>
        <v>1</v>
      </c>
      <c r="I132" s="79">
        <f t="shared" si="70"/>
        <v>1372036.5335322691</v>
      </c>
      <c r="J132" s="79">
        <f t="shared" ref="J132:J195" si="113">(I132)*$AU132</f>
        <v>9708.9743600502861</v>
      </c>
      <c r="K132" s="80">
        <f t="shared" ref="K132:K195" si="114">IF(I132=0,0,-$C$19)*H132</f>
        <v>-20</v>
      </c>
      <c r="L132" s="80">
        <f t="shared" si="71"/>
        <v>-1143.3637779435576</v>
      </c>
      <c r="M132" s="80">
        <f t="shared" si="103"/>
        <v>0</v>
      </c>
      <c r="N132" s="80">
        <f t="shared" si="72"/>
        <v>0</v>
      </c>
      <c r="O132" s="81">
        <f t="shared" ref="O132:O195" si="115">-MIN(
IF(MOD(E132-1,IF($C$7="Annual",12,1))=0,1,0)
*IF(F132&lt;=$C$6,H132*$C$5*$C$4/IF($C$7="Monthly",12,1),$C$12),I132)</f>
        <v>-10155.66802739464</v>
      </c>
      <c r="P132" s="79">
        <f t="shared" ref="P132:P195" si="116">SUM(I132:O132)</f>
        <v>1370426.4760869811</v>
      </c>
      <c r="Q132" s="35"/>
      <c r="R132">
        <f t="shared" ca="1" si="73"/>
        <v>190</v>
      </c>
      <c r="S132" s="78">
        <f t="shared" ca="1" si="87"/>
        <v>78.66666666666606</v>
      </c>
      <c r="T132" s="55">
        <f t="shared" ca="1" si="74"/>
        <v>7.9055919619646087E-3</v>
      </c>
      <c r="U132" s="78">
        <f t="shared" ca="1" si="75"/>
        <v>0.52547680423607634</v>
      </c>
      <c r="V132" s="79">
        <f t="shared" ca="1" si="88"/>
        <v>633479.05576174625</v>
      </c>
      <c r="W132" s="79">
        <f t="shared" ref="W132:W195" ca="1" si="117">(V132)*$AU132</f>
        <v>4482.7027267164294</v>
      </c>
      <c r="X132" s="80">
        <f t="shared" ca="1" si="89"/>
        <v>-10.509536084721526</v>
      </c>
      <c r="Y132" s="80">
        <f t="shared" ca="1" si="90"/>
        <v>-263.94960656739431</v>
      </c>
      <c r="Z132" s="80">
        <f t="shared" ca="1" si="76"/>
        <v>0</v>
      </c>
      <c r="AA132" s="80">
        <f t="shared" ca="1" si="91"/>
        <v>0</v>
      </c>
      <c r="AB132" s="81">
        <f t="shared" ref="AB132:AB195" ca="1" si="118">-MIN(IF(MOD(R132,IF($C$7="Annual",12,1))=0,1,0)*$C$39*U132/IF($C$7="Monthly",12,1),V132)</f>
        <v>-5336.5679799178333</v>
      </c>
      <c r="AC132" s="79">
        <f t="shared" ref="AC132:AC195" ca="1" si="119">SUM(V132:AB132)</f>
        <v>632350.73136589269</v>
      </c>
      <c r="AD132" s="35"/>
      <c r="AE132" s="55">
        <f t="shared" ca="1" si="92"/>
        <v>7.9055919619646087E-3</v>
      </c>
      <c r="AF132" s="78">
        <f t="shared" ca="1" si="93"/>
        <v>0.52547680423607634</v>
      </c>
      <c r="AG132" s="35"/>
      <c r="AH132" s="35"/>
      <c r="AR132" s="69">
        <f t="shared" si="80"/>
        <v>11</v>
      </c>
      <c r="AS132" s="70">
        <f t="shared" si="95"/>
        <v>129</v>
      </c>
      <c r="AT132" s="71">
        <f t="shared" si="96"/>
        <v>0.40975082750827552</v>
      </c>
      <c r="AU132" s="72">
        <f t="shared" si="81"/>
        <v>7.076323496324699E-3</v>
      </c>
      <c r="AV132" s="73">
        <f t="shared" si="82"/>
        <v>1.0070763234963247</v>
      </c>
      <c r="AW132" s="74">
        <f>PRODUCT(AV$4:AV132)</f>
        <v>2.4255945097540543</v>
      </c>
      <c r="AY132" s="75">
        <f t="shared" si="97"/>
        <v>129</v>
      </c>
      <c r="AZ132" s="76">
        <f t="shared" ca="1" si="111"/>
        <v>1.0086664107387064</v>
      </c>
      <c r="BA132" s="76">
        <f t="shared" ca="1" si="111"/>
        <v>1.0086664107387064</v>
      </c>
      <c r="BB132" s="76">
        <f t="shared" ca="1" si="111"/>
        <v>1.0086664107387064</v>
      </c>
      <c r="BC132" s="76">
        <f t="shared" ca="1" si="111"/>
        <v>1.0086664107387064</v>
      </c>
      <c r="BD132" s="76">
        <f t="shared" ca="1" si="111"/>
        <v>1.0086664107387064</v>
      </c>
      <c r="BE132" s="76">
        <f t="shared" ca="1" si="111"/>
        <v>1.0086664107387064</v>
      </c>
      <c r="BF132" s="76">
        <f t="shared" ca="1" si="111"/>
        <v>1.0086664107387064</v>
      </c>
      <c r="BG132" s="76">
        <f t="shared" ca="1" si="111"/>
        <v>1.0086664107387064</v>
      </c>
      <c r="BH132" s="76">
        <f t="shared" ca="1" si="111"/>
        <v>1.0086664107387064</v>
      </c>
      <c r="BI132" s="76">
        <f t="shared" ca="1" si="111"/>
        <v>1.0086664107387064</v>
      </c>
      <c r="BJ132" s="76">
        <f t="shared" ca="1" si="111"/>
        <v>1.0086664107387064</v>
      </c>
      <c r="BK132" s="76">
        <f t="shared" ca="1" si="111"/>
        <v>1.0086664107387064</v>
      </c>
      <c r="BL132" s="76">
        <f t="shared" ref="BL132:BL153" ca="1" si="120">PRODUCT(AZ132:BK132)-1</f>
        <v>0.10909999999999909</v>
      </c>
      <c r="BM132" s="77">
        <f t="shared" ca="1" si="108"/>
        <v>456331.91259106738</v>
      </c>
      <c r="BO132" s="70">
        <f t="shared" si="98"/>
        <v>129</v>
      </c>
      <c r="BP132" s="178">
        <f t="shared" si="101"/>
        <v>8.8300000000000003E-2</v>
      </c>
      <c r="BQ132" s="179">
        <f t="shared" si="84"/>
        <v>7.076323496324699E-3</v>
      </c>
      <c r="BR132" s="179">
        <f t="shared" si="100"/>
        <v>0.41227006244394732</v>
      </c>
    </row>
    <row r="133" spans="5:70">
      <c r="E133">
        <f t="shared" si="105"/>
        <v>130</v>
      </c>
      <c r="F133" s="64">
        <f t="shared" si="86"/>
        <v>73.749999999999474</v>
      </c>
      <c r="G133" s="55">
        <f t="shared" si="112"/>
        <v>0</v>
      </c>
      <c r="H133" s="78">
        <f t="shared" si="99"/>
        <v>1</v>
      </c>
      <c r="I133" s="79">
        <f t="shared" ref="I133:I196" si="121">MAX(P132,0)*(1-G133)</f>
        <v>1370426.4760869811</v>
      </c>
      <c r="J133" s="79">
        <f t="shared" si="113"/>
        <v>9697.5810727197622</v>
      </c>
      <c r="K133" s="80">
        <f t="shared" si="114"/>
        <v>-20</v>
      </c>
      <c r="L133" s="80">
        <f t="shared" ref="L133:L196" si="122">IF(OR(I132+O132=0,K132=0),0,-I133*($C$16/12))</f>
        <v>-1142.0220634058178</v>
      </c>
      <c r="M133" s="80">
        <f t="shared" si="103"/>
        <v>0</v>
      </c>
      <c r="N133" s="80">
        <f t="shared" ref="N133:N196" si="123">IF(OR(I132+O132=0,K132=0),0,-I133*($C$18*(1+$C$20))/12)</f>
        <v>0</v>
      </c>
      <c r="O133" s="81">
        <f t="shared" si="115"/>
        <v>-10155.66802739464</v>
      </c>
      <c r="P133" s="79">
        <f t="shared" si="116"/>
        <v>1368806.3670689005</v>
      </c>
      <c r="Q133" s="35"/>
      <c r="R133">
        <f t="shared" ref="R133:R196" ca="1" si="124">R132+1</f>
        <v>191</v>
      </c>
      <c r="S133" s="78">
        <f t="shared" ca="1" si="87"/>
        <v>78.749999999999389</v>
      </c>
      <c r="T133" s="55">
        <f t="shared" ref="T133:T196" ca="1" si="125">(1-(1-IF(S133&gt;$AJ$90,0,VLOOKUP(ROUND(S133,0),$AJ$4:$AK$90,2,FALSE)))^(1/12))
*IF(S134-S$4&lt;SUBSTITUTE($C$8, "years", "", 1)/1,0,1)</f>
        <v>7.9055919619646087E-3</v>
      </c>
      <c r="U133" s="78">
        <f t="shared" ref="U133:U196" ca="1" si="126">IF(S134-S$4&lt;SUBSTITUTE($C$8, "years", "", 1)/1,U132,AF132)*
(1-T133)</f>
        <v>0.52132259903630873</v>
      </c>
      <c r="V133" s="79">
        <f t="shared" ca="1" si="88"/>
        <v>627351.624506864</v>
      </c>
      <c r="W133" s="79">
        <f t="shared" ca="1" si="117"/>
        <v>4439.3430409553912</v>
      </c>
      <c r="X133" s="80">
        <f t="shared" ca="1" si="89"/>
        <v>-10.426451980726174</v>
      </c>
      <c r="Y133" s="80">
        <f t="shared" ca="1" si="90"/>
        <v>-261.39651021119334</v>
      </c>
      <c r="Z133" s="80">
        <f t="shared" ref="Z133:Z196" ca="1" si="127">-IF(MOD(R133-1,12)=0,1,0)*V133*($C$17)</f>
        <v>0</v>
      </c>
      <c r="AA133" s="80">
        <f t="shared" ca="1" si="91"/>
        <v>0</v>
      </c>
      <c r="AB133" s="81">
        <f t="shared" ca="1" si="118"/>
        <v>-5294.3792509913164</v>
      </c>
      <c r="AC133" s="79">
        <f t="shared" ca="1" si="119"/>
        <v>626224.76533463621</v>
      </c>
      <c r="AD133" s="35"/>
      <c r="AE133" s="55">
        <f t="shared" ca="1" si="92"/>
        <v>7.9055919619646087E-3</v>
      </c>
      <c r="AF133" s="78">
        <f t="shared" ca="1" si="93"/>
        <v>0.52132259903630873</v>
      </c>
      <c r="AG133" s="35"/>
      <c r="AH133" s="35"/>
      <c r="AR133" s="69">
        <f t="shared" ref="AR133:AR196" si="128">ROUNDDOWN((AS133-1)/12,0)+1</f>
        <v>11</v>
      </c>
      <c r="AS133" s="70">
        <f t="shared" si="95"/>
        <v>130</v>
      </c>
      <c r="AT133" s="71">
        <f t="shared" si="96"/>
        <v>0.4068512980999402</v>
      </c>
      <c r="AU133" s="72">
        <f t="shared" ref="AU133:AU196" si="129">IF($AU$2="Yes",BQ133,((1+$AH$21)^(1/12))-1)</f>
        <v>7.076323496324699E-3</v>
      </c>
      <c r="AV133" s="73">
        <f t="shared" ref="AV133:AV196" si="130">(1+AU133)</f>
        <v>1.0070763234963247</v>
      </c>
      <c r="AW133" s="74">
        <f>PRODUCT(AV$4:AV133)</f>
        <v>2.4427588011759833</v>
      </c>
      <c r="AY133" s="75">
        <f t="shared" si="97"/>
        <v>130</v>
      </c>
      <c r="AZ133" s="76">
        <f t="shared" ca="1" si="111"/>
        <v>1.0086664107387064</v>
      </c>
      <c r="BA133" s="76">
        <f t="shared" ca="1" si="111"/>
        <v>1.0086664107387064</v>
      </c>
      <c r="BB133" s="76">
        <f t="shared" ca="1" si="111"/>
        <v>1.0086664107387064</v>
      </c>
      <c r="BC133" s="76">
        <f t="shared" ca="1" si="111"/>
        <v>1.0086664107387064</v>
      </c>
      <c r="BD133" s="76">
        <f t="shared" ca="1" si="111"/>
        <v>1.0086664107387064</v>
      </c>
      <c r="BE133" s="76">
        <f t="shared" ca="1" si="111"/>
        <v>1.0086664107387064</v>
      </c>
      <c r="BF133" s="76">
        <f t="shared" ca="1" si="111"/>
        <v>1.0086664107387064</v>
      </c>
      <c r="BG133" s="76">
        <f t="shared" ca="1" si="111"/>
        <v>1.0086664107387064</v>
      </c>
      <c r="BH133" s="76">
        <f t="shared" ca="1" si="111"/>
        <v>1.0086664107387064</v>
      </c>
      <c r="BI133" s="76">
        <f t="shared" ca="1" si="111"/>
        <v>1.0086664107387064</v>
      </c>
      <c r="BJ133" s="76">
        <f t="shared" ca="1" si="111"/>
        <v>1.0086664107387064</v>
      </c>
      <c r="BK133" s="76">
        <f t="shared" ca="1" si="111"/>
        <v>1.0086664107387064</v>
      </c>
      <c r="BL133" s="76">
        <f t="shared" ca="1" si="120"/>
        <v>0.10909999999999909</v>
      </c>
      <c r="BM133" s="77">
        <f t="shared" ref="BM133:BM153" ca="1" si="131">PRODUCT(AZ133:BK133)*BM132</f>
        <v>506117.72425475239</v>
      </c>
      <c r="BO133" s="70">
        <f t="shared" si="98"/>
        <v>130</v>
      </c>
      <c r="BP133" s="178">
        <f t="shared" si="101"/>
        <v>8.8300000000000003E-2</v>
      </c>
      <c r="BQ133" s="179">
        <f t="shared" ref="BQ133:BQ196" si="132">(1+BP133)^(1/12)-1</f>
        <v>7.076323496324699E-3</v>
      </c>
      <c r="BR133" s="179">
        <f t="shared" si="100"/>
        <v>0.40937320521313186</v>
      </c>
    </row>
    <row r="134" spans="5:70">
      <c r="E134">
        <f t="shared" si="105"/>
        <v>131</v>
      </c>
      <c r="F134" s="64">
        <f t="shared" ref="F134:F197" si="133">(E134-E133)/12+F133</f>
        <v>73.833333333332803</v>
      </c>
      <c r="G134" s="55">
        <f t="shared" si="112"/>
        <v>0</v>
      </c>
      <c r="H134" s="78">
        <f t="shared" si="99"/>
        <v>1</v>
      </c>
      <c r="I134" s="79">
        <f t="shared" si="121"/>
        <v>1368806.3670689005</v>
      </c>
      <c r="J134" s="79">
        <f t="shared" si="113"/>
        <v>9686.1166572085112</v>
      </c>
      <c r="K134" s="80">
        <f t="shared" si="114"/>
        <v>-20</v>
      </c>
      <c r="L134" s="80">
        <f t="shared" si="122"/>
        <v>-1140.6719725574171</v>
      </c>
      <c r="M134" s="80">
        <f t="shared" si="103"/>
        <v>0</v>
      </c>
      <c r="N134" s="80">
        <f t="shared" si="123"/>
        <v>0</v>
      </c>
      <c r="O134" s="81">
        <f t="shared" si="115"/>
        <v>-10155.66802739464</v>
      </c>
      <c r="P134" s="79">
        <f t="shared" si="116"/>
        <v>1367176.1437261568</v>
      </c>
      <c r="Q134" s="35"/>
      <c r="R134">
        <f t="shared" ca="1" si="124"/>
        <v>192</v>
      </c>
      <c r="S134" s="78">
        <f t="shared" ref="S134:S197" ca="1" si="134">(R134-R133)/12+S133</f>
        <v>78.833333333332718</v>
      </c>
      <c r="T134" s="55">
        <f t="shared" ca="1" si="125"/>
        <v>7.9055919619646087E-3</v>
      </c>
      <c r="U134" s="78">
        <f t="shared" ca="1" si="126"/>
        <v>0.51720123528777684</v>
      </c>
      <c r="V134" s="79">
        <f t="shared" ref="V134:V197" ca="1" si="135">MAX(AC133,0)*(1-AE134)</f>
        <v>621274.08786342351</v>
      </c>
      <c r="W134" s="79">
        <f t="shared" ca="1" si="117"/>
        <v>4396.3364256056393</v>
      </c>
      <c r="X134" s="80">
        <f t="shared" ref="X134:X197" ca="1" si="136">IF(V134=0,0,-$C$19)*U134</f>
        <v>-10.344024705755537</v>
      </c>
      <c r="Y134" s="80">
        <f t="shared" ref="Y134:Y197" ca="1" si="137">IF(OR(V133+AB133=0,X133=0),0,-V134*($D$16/12))</f>
        <v>-258.86420327642651</v>
      </c>
      <c r="Z134" s="80">
        <f t="shared" ca="1" si="127"/>
        <v>0</v>
      </c>
      <c r="AA134" s="80">
        <f t="shared" ref="AA134:AA197" ca="1" si="138">IF(OR(V133+AB133=0,X133=0),0,-V134*($C$18*(1+$C$20))/12)</f>
        <v>0</v>
      </c>
      <c r="AB134" s="81">
        <f t="shared" ca="1" si="118"/>
        <v>-5252.524048941088</v>
      </c>
      <c r="AC134" s="79">
        <f t="shared" ca="1" si="119"/>
        <v>620148.69201210595</v>
      </c>
      <c r="AD134" s="35"/>
      <c r="AE134" s="55">
        <f t="shared" ref="AE134:AE197" ca="1" si="139">(1-(1-IF(S134&gt;$AJ$90,0,VLOOKUP(ROUND(S134,0),$AJ$4:$AK$90,2,FALSE)))^(1/12))</f>
        <v>7.9055919619646087E-3</v>
      </c>
      <c r="AF134" s="78">
        <f t="shared" ref="AF134:AF197" ca="1" si="140">AF133*(1-AE134)</f>
        <v>0.51720123528777684</v>
      </c>
      <c r="AG134" s="35"/>
      <c r="AH134" s="35"/>
      <c r="AR134" s="69">
        <f t="shared" si="128"/>
        <v>11</v>
      </c>
      <c r="AS134" s="70">
        <f t="shared" ref="AS134:AS197" si="141">AS133+1</f>
        <v>131</v>
      </c>
      <c r="AT134" s="71">
        <f t="shared" ref="AT134:AT143" si="142">(1-AU134)*AT133</f>
        <v>0.40397228669968538</v>
      </c>
      <c r="AU134" s="72">
        <f t="shared" si="129"/>
        <v>7.076323496324699E-3</v>
      </c>
      <c r="AV134" s="73">
        <f t="shared" si="130"/>
        <v>1.0070763234963247</v>
      </c>
      <c r="AW134" s="74">
        <f>PRODUCT(AV$4:AV134)</f>
        <v>2.4600445526765991</v>
      </c>
      <c r="AY134" s="75">
        <f t="shared" ref="AY134:AY153" si="143">AY133+1</f>
        <v>131</v>
      </c>
      <c r="AZ134" s="76">
        <f t="shared" ca="1" si="111"/>
        <v>1.0086664107387064</v>
      </c>
      <c r="BA134" s="76">
        <f t="shared" ca="1" si="111"/>
        <v>1.0086664107387064</v>
      </c>
      <c r="BB134" s="76">
        <f t="shared" ca="1" si="111"/>
        <v>1.0086664107387064</v>
      </c>
      <c r="BC134" s="76">
        <f t="shared" ca="1" si="111"/>
        <v>1.0086664107387064</v>
      </c>
      <c r="BD134" s="76">
        <f t="shared" ca="1" si="111"/>
        <v>1.0086664107387064</v>
      </c>
      <c r="BE134" s="76">
        <f t="shared" ca="1" si="111"/>
        <v>1.0086664107387064</v>
      </c>
      <c r="BF134" s="76">
        <f t="shared" ca="1" si="111"/>
        <v>1.0086664107387064</v>
      </c>
      <c r="BG134" s="76">
        <f t="shared" ca="1" si="111"/>
        <v>1.0086664107387064</v>
      </c>
      <c r="BH134" s="76">
        <f t="shared" ca="1" si="111"/>
        <v>1.0086664107387064</v>
      </c>
      <c r="BI134" s="76">
        <f t="shared" ca="1" si="111"/>
        <v>1.0086664107387064</v>
      </c>
      <c r="BJ134" s="76">
        <f t="shared" ca="1" si="111"/>
        <v>1.0086664107387064</v>
      </c>
      <c r="BK134" s="76">
        <f t="shared" ca="1" si="111"/>
        <v>1.0086664107387064</v>
      </c>
      <c r="BL134" s="76">
        <f t="shared" ca="1" si="120"/>
        <v>0.10909999999999909</v>
      </c>
      <c r="BM134" s="77">
        <f t="shared" ca="1" si="131"/>
        <v>561335.16797094536</v>
      </c>
      <c r="BO134" s="70">
        <f t="shared" ref="BO134:BO197" si="144">BO133+1</f>
        <v>131</v>
      </c>
      <c r="BP134" s="178">
        <f t="shared" si="101"/>
        <v>8.8300000000000003E-2</v>
      </c>
      <c r="BQ134" s="179">
        <f t="shared" si="132"/>
        <v>7.076323496324699E-3</v>
      </c>
      <c r="BR134" s="179">
        <f t="shared" si="100"/>
        <v>0.40649670304221569</v>
      </c>
    </row>
    <row r="135" spans="5:70">
      <c r="E135">
        <f t="shared" si="105"/>
        <v>132</v>
      </c>
      <c r="F135" s="64">
        <f t="shared" si="133"/>
        <v>73.916666666666131</v>
      </c>
      <c r="G135" s="55">
        <f t="shared" si="112"/>
        <v>0</v>
      </c>
      <c r="H135" s="78">
        <f t="shared" ref="H135:H198" si="145">H134*(1-G135)</f>
        <v>1</v>
      </c>
      <c r="I135" s="79">
        <f t="shared" si="121"/>
        <v>1367176.1437261568</v>
      </c>
      <c r="J135" s="79">
        <f t="shared" si="113"/>
        <v>9674.5806694639978</v>
      </c>
      <c r="K135" s="80">
        <f t="shared" si="114"/>
        <v>-20</v>
      </c>
      <c r="L135" s="80">
        <f t="shared" si="122"/>
        <v>-1139.3134531051307</v>
      </c>
      <c r="M135" s="80">
        <f t="shared" si="103"/>
        <v>0</v>
      </c>
      <c r="N135" s="80">
        <f t="shared" si="123"/>
        <v>0</v>
      </c>
      <c r="O135" s="81">
        <f t="shared" si="115"/>
        <v>-10155.66802739464</v>
      </c>
      <c r="P135" s="79">
        <f t="shared" si="116"/>
        <v>1365535.7429151211</v>
      </c>
      <c r="Q135" s="35"/>
      <c r="R135">
        <f t="shared" ca="1" si="124"/>
        <v>193</v>
      </c>
      <c r="S135" s="78">
        <f t="shared" ca="1" si="134"/>
        <v>78.916666666666046</v>
      </c>
      <c r="T135" s="55">
        <f t="shared" ca="1" si="125"/>
        <v>7.9055919619646087E-3</v>
      </c>
      <c r="U135" s="78">
        <f t="shared" ca="1" si="126"/>
        <v>0.51311245335936762</v>
      </c>
      <c r="V135" s="79">
        <f t="shared" ca="1" si="135"/>
        <v>615246.04949731217</v>
      </c>
      <c r="W135" s="79">
        <f t="shared" ca="1" si="117"/>
        <v>4353.6800760787792</v>
      </c>
      <c r="X135" s="80">
        <f t="shared" ca="1" si="136"/>
        <v>-10.262249067187351</v>
      </c>
      <c r="Y135" s="80">
        <f t="shared" ca="1" si="137"/>
        <v>-256.35252062388008</v>
      </c>
      <c r="Z135" s="80">
        <f t="shared" ca="1" si="127"/>
        <v>-4614.3453712298415</v>
      </c>
      <c r="AA135" s="80">
        <f t="shared" ca="1" si="138"/>
        <v>0</v>
      </c>
      <c r="AB135" s="81">
        <f t="shared" ca="1" si="118"/>
        <v>-5210.9997370397532</v>
      </c>
      <c r="AC135" s="79">
        <f t="shared" ca="1" si="119"/>
        <v>609507.7696954303</v>
      </c>
      <c r="AD135" s="35"/>
      <c r="AE135" s="55">
        <f t="shared" ca="1" si="139"/>
        <v>7.9055919619646087E-3</v>
      </c>
      <c r="AF135" s="78">
        <f t="shared" ca="1" si="140"/>
        <v>0.51311245335936762</v>
      </c>
      <c r="AG135" s="35"/>
      <c r="AH135" s="35"/>
      <c r="AR135" s="69">
        <f t="shared" si="128"/>
        <v>11</v>
      </c>
      <c r="AS135" s="70">
        <f t="shared" si="141"/>
        <v>132</v>
      </c>
      <c r="AT135" s="71">
        <f t="shared" si="142"/>
        <v>0.40111364811544836</v>
      </c>
      <c r="AU135" s="72">
        <f t="shared" si="129"/>
        <v>7.076323496324699E-3</v>
      </c>
      <c r="AV135" s="73">
        <f t="shared" si="130"/>
        <v>1.0070763234963247</v>
      </c>
      <c r="AW135" s="74">
        <f>PRODUCT(AV$4:AV135)</f>
        <v>2.4774526237467103</v>
      </c>
      <c r="AY135" s="75">
        <f t="shared" si="143"/>
        <v>132</v>
      </c>
      <c r="AZ135" s="76">
        <f t="shared" ref="AZ135:BK144" ca="1" si="146">OFFSET($AV$3,($AY135*12-12)+AZ$3,0)</f>
        <v>1.0086664107387064</v>
      </c>
      <c r="BA135" s="76">
        <f t="shared" ca="1" si="146"/>
        <v>1.0086664107387064</v>
      </c>
      <c r="BB135" s="76">
        <f t="shared" ca="1" si="146"/>
        <v>1.0086664107387064</v>
      </c>
      <c r="BC135" s="76">
        <f t="shared" ca="1" si="146"/>
        <v>1.0086664107387064</v>
      </c>
      <c r="BD135" s="76">
        <f t="shared" ca="1" si="146"/>
        <v>1.0086664107387064</v>
      </c>
      <c r="BE135" s="76">
        <f t="shared" ca="1" si="146"/>
        <v>1.0086664107387064</v>
      </c>
      <c r="BF135" s="76">
        <f t="shared" ca="1" si="146"/>
        <v>1.0086664107387064</v>
      </c>
      <c r="BG135" s="76">
        <f t="shared" ca="1" si="146"/>
        <v>1.0086664107387064</v>
      </c>
      <c r="BH135" s="76">
        <f t="shared" ca="1" si="146"/>
        <v>1.0086664107387064</v>
      </c>
      <c r="BI135" s="76">
        <f t="shared" ca="1" si="146"/>
        <v>1.0086664107387064</v>
      </c>
      <c r="BJ135" s="76">
        <f t="shared" ca="1" si="146"/>
        <v>1.0086664107387064</v>
      </c>
      <c r="BK135" s="76">
        <f t="shared" ca="1" si="146"/>
        <v>1.0086664107387064</v>
      </c>
      <c r="BL135" s="76">
        <f t="shared" ca="1" si="120"/>
        <v>0.10909999999999909</v>
      </c>
      <c r="BM135" s="77">
        <f t="shared" ca="1" si="131"/>
        <v>622576.83479657501</v>
      </c>
      <c r="BO135" s="70">
        <f t="shared" si="144"/>
        <v>132</v>
      </c>
      <c r="BP135" s="178">
        <f t="shared" si="101"/>
        <v>8.8300000000000003E-2</v>
      </c>
      <c r="BQ135" s="179">
        <f t="shared" si="132"/>
        <v>7.076323496324699E-3</v>
      </c>
      <c r="BR135" s="179">
        <f t="shared" ref="BR135:BR198" si="147">BR134/(1+BQ135)</f>
        <v>0.40364041290431468</v>
      </c>
    </row>
    <row r="136" spans="5:70">
      <c r="E136">
        <f t="shared" si="105"/>
        <v>133</v>
      </c>
      <c r="F136" s="64">
        <f t="shared" si="133"/>
        <v>73.99999999999946</v>
      </c>
      <c r="G136" s="55">
        <f t="shared" si="112"/>
        <v>0</v>
      </c>
      <c r="H136" s="78">
        <f t="shared" si="145"/>
        <v>1</v>
      </c>
      <c r="I136" s="79">
        <f t="shared" si="121"/>
        <v>1365535.7429151211</v>
      </c>
      <c r="J136" s="79">
        <f t="shared" si="113"/>
        <v>9662.9726626614756</v>
      </c>
      <c r="K136" s="80">
        <f t="shared" si="114"/>
        <v>-20</v>
      </c>
      <c r="L136" s="80">
        <f t="shared" si="122"/>
        <v>-1137.9464524292678</v>
      </c>
      <c r="M136" s="80">
        <f t="shared" si="103"/>
        <v>-10241.518071863407</v>
      </c>
      <c r="N136" s="80">
        <f t="shared" si="123"/>
        <v>0</v>
      </c>
      <c r="O136" s="81">
        <f t="shared" si="115"/>
        <v>-10155.66802739464</v>
      </c>
      <c r="P136" s="79">
        <f t="shared" si="116"/>
        <v>1353643.5830260953</v>
      </c>
      <c r="Q136" s="35"/>
      <c r="R136">
        <f t="shared" ca="1" si="124"/>
        <v>194</v>
      </c>
      <c r="S136" s="78">
        <f t="shared" ca="1" si="134"/>
        <v>78.999999999999375</v>
      </c>
      <c r="T136" s="55">
        <f t="shared" ca="1" si="125"/>
        <v>7.9055919619646087E-3</v>
      </c>
      <c r="U136" s="78">
        <f t="shared" ca="1" si="126"/>
        <v>0.50905599567250581</v>
      </c>
      <c r="V136" s="79">
        <f t="shared" ca="1" si="135"/>
        <v>604689.24997057114</v>
      </c>
      <c r="W136" s="79">
        <f t="shared" ca="1" si="117"/>
        <v>4278.976747541712</v>
      </c>
      <c r="X136" s="80">
        <f t="shared" ca="1" si="136"/>
        <v>-10.181119913450116</v>
      </c>
      <c r="Y136" s="80">
        <f t="shared" ca="1" si="137"/>
        <v>-251.95385415440467</v>
      </c>
      <c r="Z136" s="80">
        <f t="shared" ca="1" si="127"/>
        <v>0</v>
      </c>
      <c r="AA136" s="80">
        <f t="shared" ca="1" si="138"/>
        <v>0</v>
      </c>
      <c r="AB136" s="81">
        <f t="shared" ca="1" si="118"/>
        <v>-5169.8036994048116</v>
      </c>
      <c r="AC136" s="79">
        <f t="shared" ca="1" si="119"/>
        <v>603536.2880446401</v>
      </c>
      <c r="AD136" s="35"/>
      <c r="AE136" s="55">
        <f t="shared" ca="1" si="139"/>
        <v>7.9055919619646087E-3</v>
      </c>
      <c r="AF136" s="78">
        <f t="shared" ca="1" si="140"/>
        <v>0.50905599567250581</v>
      </c>
      <c r="AG136" s="35"/>
      <c r="AH136" s="35"/>
      <c r="AR136" s="69">
        <f t="shared" si="128"/>
        <v>12</v>
      </c>
      <c r="AS136" s="70">
        <f t="shared" si="141"/>
        <v>133</v>
      </c>
      <c r="AT136" s="71">
        <f t="shared" si="142"/>
        <v>0.39827523818259247</v>
      </c>
      <c r="AU136" s="72">
        <f t="shared" si="129"/>
        <v>7.076323496324699E-3</v>
      </c>
      <c r="AV136" s="73">
        <f t="shared" si="130"/>
        <v>1.0070763234963247</v>
      </c>
      <c r="AW136" s="74">
        <f>PRODUCT(AV$4:AV136)</f>
        <v>2.4949838799591606</v>
      </c>
      <c r="AY136" s="75">
        <f t="shared" si="143"/>
        <v>133</v>
      </c>
      <c r="AZ136" s="76">
        <f t="shared" ca="1" si="146"/>
        <v>1.0086664107387064</v>
      </c>
      <c r="BA136" s="76">
        <f t="shared" ca="1" si="146"/>
        <v>1.0086664107387064</v>
      </c>
      <c r="BB136" s="76">
        <f t="shared" ca="1" si="146"/>
        <v>1.0086664107387064</v>
      </c>
      <c r="BC136" s="76">
        <f t="shared" ca="1" si="146"/>
        <v>1.0086664107387064</v>
      </c>
      <c r="BD136" s="76">
        <f t="shared" ca="1" si="146"/>
        <v>1.0086664107387064</v>
      </c>
      <c r="BE136" s="76">
        <f t="shared" ca="1" si="146"/>
        <v>1.0086664107387064</v>
      </c>
      <c r="BF136" s="76">
        <f t="shared" ca="1" si="146"/>
        <v>1.0086664107387064</v>
      </c>
      <c r="BG136" s="76">
        <f t="shared" ca="1" si="146"/>
        <v>1.0086664107387064</v>
      </c>
      <c r="BH136" s="76">
        <f t="shared" ca="1" si="146"/>
        <v>1.0086664107387064</v>
      </c>
      <c r="BI136" s="76">
        <f t="shared" ca="1" si="146"/>
        <v>1.0086664107387064</v>
      </c>
      <c r="BJ136" s="76">
        <f t="shared" ca="1" si="146"/>
        <v>1.0086664107387064</v>
      </c>
      <c r="BK136" s="76">
        <f t="shared" ca="1" si="146"/>
        <v>1.0086664107387064</v>
      </c>
      <c r="BL136" s="76">
        <f t="shared" ca="1" si="120"/>
        <v>0.10909999999999909</v>
      </c>
      <c r="BM136" s="77">
        <f t="shared" ca="1" si="131"/>
        <v>690499.96747288073</v>
      </c>
      <c r="BO136" s="70">
        <f t="shared" si="144"/>
        <v>133</v>
      </c>
      <c r="BP136" s="178">
        <f t="shared" ref="BP136:BP199" si="148">VLOOKUP(BO136,$BT$4:$BX$13,5,TRUE)/100</f>
        <v>8.8300000000000003E-2</v>
      </c>
      <c r="BQ136" s="179">
        <f t="shared" si="132"/>
        <v>7.076323496324699E-3</v>
      </c>
      <c r="BR136" s="179">
        <f t="shared" si="147"/>
        <v>0.40080419277753754</v>
      </c>
    </row>
    <row r="137" spans="5:70">
      <c r="E137">
        <f t="shared" si="105"/>
        <v>134</v>
      </c>
      <c r="F137" s="64">
        <f t="shared" si="133"/>
        <v>74.083333333332789</v>
      </c>
      <c r="G137" s="55">
        <f t="shared" si="112"/>
        <v>0</v>
      </c>
      <c r="H137" s="78">
        <f t="shared" si="145"/>
        <v>1</v>
      </c>
      <c r="I137" s="79">
        <f t="shared" si="121"/>
        <v>1353643.5830260953</v>
      </c>
      <c r="J137" s="79">
        <f t="shared" si="113"/>
        <v>9578.8198922167121</v>
      </c>
      <c r="K137" s="80">
        <f t="shared" si="114"/>
        <v>-20</v>
      </c>
      <c r="L137" s="80">
        <f t="shared" si="122"/>
        <v>-1128.0363191884128</v>
      </c>
      <c r="M137" s="80">
        <f t="shared" si="103"/>
        <v>0</v>
      </c>
      <c r="N137" s="80">
        <f t="shared" si="123"/>
        <v>0</v>
      </c>
      <c r="O137" s="81">
        <f t="shared" si="115"/>
        <v>-10155.66802739464</v>
      </c>
      <c r="P137" s="79">
        <f t="shared" si="116"/>
        <v>1351918.698571729</v>
      </c>
      <c r="Q137" s="35"/>
      <c r="R137">
        <f t="shared" ca="1" si="124"/>
        <v>195</v>
      </c>
      <c r="S137" s="78">
        <f t="shared" ca="1" si="134"/>
        <v>79.083333333332703</v>
      </c>
      <c r="T137" s="55">
        <f t="shared" ca="1" si="125"/>
        <v>7.9055919619646087E-3</v>
      </c>
      <c r="U137" s="78">
        <f t="shared" ca="1" si="126"/>
        <v>0.50503160668492741</v>
      </c>
      <c r="V137" s="79">
        <f t="shared" ca="1" si="135"/>
        <v>598764.97641712043</v>
      </c>
      <c r="W137" s="79">
        <f t="shared" ca="1" si="117"/>
        <v>4237.0546713967733</v>
      </c>
      <c r="X137" s="80">
        <f t="shared" ca="1" si="136"/>
        <v>-10.100632133698548</v>
      </c>
      <c r="Y137" s="80">
        <f t="shared" ca="1" si="137"/>
        <v>-249.48540684046685</v>
      </c>
      <c r="Z137" s="80">
        <f t="shared" ca="1" si="127"/>
        <v>0</v>
      </c>
      <c r="AA137" s="80">
        <f t="shared" ca="1" si="138"/>
        <v>0</v>
      </c>
      <c r="AB137" s="81">
        <f t="shared" ca="1" si="118"/>
        <v>-5128.9333408338625</v>
      </c>
      <c r="AC137" s="79">
        <f t="shared" ca="1" si="119"/>
        <v>597613.51170870918</v>
      </c>
      <c r="AD137" s="35"/>
      <c r="AE137" s="55">
        <f t="shared" ca="1" si="139"/>
        <v>7.9055919619646087E-3</v>
      </c>
      <c r="AF137" s="78">
        <f t="shared" ca="1" si="140"/>
        <v>0.50503160668492741</v>
      </c>
      <c r="AG137" s="35"/>
      <c r="AH137" s="35"/>
      <c r="AR137" s="69">
        <f t="shared" si="128"/>
        <v>12</v>
      </c>
      <c r="AS137" s="70">
        <f t="shared" si="141"/>
        <v>134</v>
      </c>
      <c r="AT137" s="71">
        <f t="shared" si="142"/>
        <v>0.39545691375663666</v>
      </c>
      <c r="AU137" s="72">
        <f t="shared" si="129"/>
        <v>7.076323496324699E-3</v>
      </c>
      <c r="AV137" s="73">
        <f t="shared" si="130"/>
        <v>1.0070763234963247</v>
      </c>
      <c r="AW137" s="74">
        <f>PRODUCT(AV$4:AV137)</f>
        <v>2.512639193011867</v>
      </c>
      <c r="AY137" s="75">
        <f t="shared" si="143"/>
        <v>134</v>
      </c>
      <c r="AZ137" s="76">
        <f t="shared" ca="1" si="146"/>
        <v>1.0086664107387064</v>
      </c>
      <c r="BA137" s="76">
        <f t="shared" ca="1" si="146"/>
        <v>1.0086664107387064</v>
      </c>
      <c r="BB137" s="76">
        <f t="shared" ca="1" si="146"/>
        <v>1.0086664107387064</v>
      </c>
      <c r="BC137" s="76">
        <f t="shared" ca="1" si="146"/>
        <v>1.0086664107387064</v>
      </c>
      <c r="BD137" s="76">
        <f t="shared" ca="1" si="146"/>
        <v>1.0086664107387064</v>
      </c>
      <c r="BE137" s="76">
        <f t="shared" ca="1" si="146"/>
        <v>1.0086664107387064</v>
      </c>
      <c r="BF137" s="76">
        <f t="shared" ca="1" si="146"/>
        <v>1.0086664107387064</v>
      </c>
      <c r="BG137" s="76">
        <f t="shared" ca="1" si="146"/>
        <v>1.0086664107387064</v>
      </c>
      <c r="BH137" s="76">
        <f t="shared" ca="1" si="146"/>
        <v>1.0086664107387064</v>
      </c>
      <c r="BI137" s="76">
        <f t="shared" ca="1" si="146"/>
        <v>1.0086664107387064</v>
      </c>
      <c r="BJ137" s="76">
        <f t="shared" ca="1" si="146"/>
        <v>1.0086664107387064</v>
      </c>
      <c r="BK137" s="76">
        <f t="shared" ca="1" si="146"/>
        <v>1.0086664107387064</v>
      </c>
      <c r="BL137" s="76">
        <f t="shared" ca="1" si="120"/>
        <v>0.10909999999999909</v>
      </c>
      <c r="BM137" s="77">
        <f t="shared" ca="1" si="131"/>
        <v>765833.51392417133</v>
      </c>
      <c r="BO137" s="70">
        <f t="shared" si="144"/>
        <v>134</v>
      </c>
      <c r="BP137" s="178">
        <f t="shared" si="148"/>
        <v>8.8300000000000003E-2</v>
      </c>
      <c r="BQ137" s="179">
        <f t="shared" si="132"/>
        <v>7.076323496324699E-3</v>
      </c>
      <c r="BR137" s="179">
        <f t="shared" si="147"/>
        <v>0.39798790163792414</v>
      </c>
    </row>
    <row r="138" spans="5:70">
      <c r="E138">
        <f t="shared" si="105"/>
        <v>135</v>
      </c>
      <c r="F138" s="64">
        <f t="shared" si="133"/>
        <v>74.166666666666117</v>
      </c>
      <c r="G138" s="55">
        <f t="shared" si="112"/>
        <v>0</v>
      </c>
      <c r="H138" s="78">
        <f t="shared" si="145"/>
        <v>1</v>
      </c>
      <c r="I138" s="79">
        <f t="shared" si="121"/>
        <v>1351918.698571729</v>
      </c>
      <c r="J138" s="79">
        <f t="shared" si="113"/>
        <v>9566.6140518238335</v>
      </c>
      <c r="K138" s="80">
        <f t="shared" si="114"/>
        <v>-20</v>
      </c>
      <c r="L138" s="80">
        <f t="shared" si="122"/>
        <v>-1126.5989154764409</v>
      </c>
      <c r="M138" s="80">
        <f t="shared" si="103"/>
        <v>0</v>
      </c>
      <c r="N138" s="80">
        <f t="shared" si="123"/>
        <v>0</v>
      </c>
      <c r="O138" s="81">
        <f t="shared" si="115"/>
        <v>-10155.66802739464</v>
      </c>
      <c r="P138" s="79">
        <f t="shared" si="116"/>
        <v>1350183.0456806817</v>
      </c>
      <c r="Q138" s="35"/>
      <c r="R138">
        <f t="shared" ca="1" si="124"/>
        <v>196</v>
      </c>
      <c r="S138" s="78">
        <f t="shared" ca="1" si="134"/>
        <v>79.166666666666032</v>
      </c>
      <c r="T138" s="55">
        <f t="shared" ca="1" si="125"/>
        <v>7.9055919619646087E-3</v>
      </c>
      <c r="U138" s="78">
        <f t="shared" ca="1" si="126"/>
        <v>0.50103903287458096</v>
      </c>
      <c r="V138" s="79">
        <f t="shared" ca="1" si="135"/>
        <v>592889.02313418337</v>
      </c>
      <c r="W138" s="79">
        <f t="shared" ca="1" si="117"/>
        <v>4195.4745251174199</v>
      </c>
      <c r="X138" s="80">
        <f t="shared" ca="1" si="136"/>
        <v>-10.020780657491619</v>
      </c>
      <c r="Y138" s="80">
        <f t="shared" ca="1" si="137"/>
        <v>-247.03709297257643</v>
      </c>
      <c r="Z138" s="80">
        <f t="shared" ca="1" si="127"/>
        <v>0</v>
      </c>
      <c r="AA138" s="80">
        <f t="shared" ca="1" si="138"/>
        <v>0</v>
      </c>
      <c r="AB138" s="81">
        <f t="shared" ca="1" si="118"/>
        <v>-5088.3860866411142</v>
      </c>
      <c r="AC138" s="79">
        <f t="shared" ca="1" si="119"/>
        <v>591739.05369902961</v>
      </c>
      <c r="AD138" s="35"/>
      <c r="AE138" s="55">
        <f t="shared" ca="1" si="139"/>
        <v>7.9055919619646087E-3</v>
      </c>
      <c r="AF138" s="78">
        <f t="shared" ca="1" si="140"/>
        <v>0.50103903287458096</v>
      </c>
      <c r="AG138" s="35"/>
      <c r="AH138" s="35"/>
      <c r="AR138" s="69">
        <f t="shared" si="128"/>
        <v>12</v>
      </c>
      <c r="AS138" s="70">
        <f t="shared" si="141"/>
        <v>135</v>
      </c>
      <c r="AT138" s="71">
        <f t="shared" si="142"/>
        <v>0.39265853270603651</v>
      </c>
      <c r="AU138" s="72">
        <f t="shared" si="129"/>
        <v>7.076323496324699E-3</v>
      </c>
      <c r="AV138" s="73">
        <f t="shared" si="130"/>
        <v>1.0070763234963247</v>
      </c>
      <c r="AW138" s="74">
        <f>PRODUCT(AV$4:AV138)</f>
        <v>2.5304194407711633</v>
      </c>
      <c r="AY138" s="75">
        <f t="shared" si="143"/>
        <v>135</v>
      </c>
      <c r="AZ138" s="76">
        <f t="shared" ca="1" si="146"/>
        <v>1.0086664107387064</v>
      </c>
      <c r="BA138" s="76">
        <f t="shared" ca="1" si="146"/>
        <v>1.0086664107387064</v>
      </c>
      <c r="BB138" s="76">
        <f t="shared" ca="1" si="146"/>
        <v>1.0086664107387064</v>
      </c>
      <c r="BC138" s="76">
        <f t="shared" ca="1" si="146"/>
        <v>1.0086664107387064</v>
      </c>
      <c r="BD138" s="76">
        <f t="shared" ca="1" si="146"/>
        <v>1.0086664107387064</v>
      </c>
      <c r="BE138" s="76">
        <f t="shared" ca="1" si="146"/>
        <v>1.0086664107387064</v>
      </c>
      <c r="BF138" s="76">
        <f t="shared" ca="1" si="146"/>
        <v>1.0086664107387064</v>
      </c>
      <c r="BG138" s="76">
        <f t="shared" ca="1" si="146"/>
        <v>1.0086664107387064</v>
      </c>
      <c r="BH138" s="76">
        <f t="shared" ca="1" si="146"/>
        <v>1.0086664107387064</v>
      </c>
      <c r="BI138" s="76">
        <f t="shared" ca="1" si="146"/>
        <v>1.0086664107387064</v>
      </c>
      <c r="BJ138" s="76">
        <f t="shared" ca="1" si="146"/>
        <v>1.0086664107387064</v>
      </c>
      <c r="BK138" s="76">
        <f t="shared" ca="1" si="146"/>
        <v>1.0086664107387064</v>
      </c>
      <c r="BL138" s="76">
        <f t="shared" ca="1" si="120"/>
        <v>0.10909999999999909</v>
      </c>
      <c r="BM138" s="77">
        <f t="shared" ca="1" si="131"/>
        <v>849385.95029329776</v>
      </c>
      <c r="BO138" s="70">
        <f t="shared" si="144"/>
        <v>135</v>
      </c>
      <c r="BP138" s="178">
        <f t="shared" si="148"/>
        <v>8.8300000000000003E-2</v>
      </c>
      <c r="BQ138" s="179">
        <f t="shared" si="132"/>
        <v>7.076323496324699E-3</v>
      </c>
      <c r="BR138" s="179">
        <f t="shared" si="147"/>
        <v>0.39519139945243342</v>
      </c>
    </row>
    <row r="139" spans="5:70">
      <c r="E139">
        <f t="shared" si="105"/>
        <v>136</v>
      </c>
      <c r="F139" s="64">
        <f t="shared" si="133"/>
        <v>74.249999999999446</v>
      </c>
      <c r="G139" s="55">
        <f t="shared" si="112"/>
        <v>0</v>
      </c>
      <c r="H139" s="78">
        <f t="shared" si="145"/>
        <v>1</v>
      </c>
      <c r="I139" s="79">
        <f t="shared" si="121"/>
        <v>1350183.0456806817</v>
      </c>
      <c r="J139" s="79">
        <f t="shared" si="113"/>
        <v>9554.3320104894519</v>
      </c>
      <c r="K139" s="80">
        <f t="shared" si="114"/>
        <v>-20</v>
      </c>
      <c r="L139" s="80">
        <f t="shared" si="122"/>
        <v>-1125.1525380672349</v>
      </c>
      <c r="M139" s="80">
        <f t="shared" si="103"/>
        <v>0</v>
      </c>
      <c r="N139" s="80">
        <f t="shared" si="123"/>
        <v>0</v>
      </c>
      <c r="O139" s="81">
        <f t="shared" si="115"/>
        <v>-10155.66802739464</v>
      </c>
      <c r="P139" s="79">
        <f t="shared" si="116"/>
        <v>1348436.5571257093</v>
      </c>
      <c r="Q139" s="35"/>
      <c r="R139">
        <f t="shared" ca="1" si="124"/>
        <v>197</v>
      </c>
      <c r="S139" s="78">
        <f t="shared" ca="1" si="134"/>
        <v>79.249999999999361</v>
      </c>
      <c r="T139" s="55">
        <f t="shared" ca="1" si="125"/>
        <v>7.9055919619646087E-3</v>
      </c>
      <c r="U139" s="78">
        <f t="shared" ca="1" si="126"/>
        <v>0.49707802272365714</v>
      </c>
      <c r="V139" s="79">
        <f t="shared" ca="1" si="135"/>
        <v>587061.00619252597</v>
      </c>
      <c r="W139" s="79">
        <f t="shared" ca="1" si="117"/>
        <v>4154.2335918961908</v>
      </c>
      <c r="X139" s="80">
        <f t="shared" ca="1" si="136"/>
        <v>-9.9415604544731426</v>
      </c>
      <c r="Y139" s="80">
        <f t="shared" ca="1" si="137"/>
        <v>-244.60875258021917</v>
      </c>
      <c r="Z139" s="80">
        <f t="shared" ca="1" si="127"/>
        <v>0</v>
      </c>
      <c r="AA139" s="80">
        <f t="shared" ca="1" si="138"/>
        <v>0</v>
      </c>
      <c r="AB139" s="81">
        <f t="shared" ca="1" si="118"/>
        <v>-5048.1593824951915</v>
      </c>
      <c r="AC139" s="79">
        <f t="shared" ca="1" si="119"/>
        <v>585912.53008889221</v>
      </c>
      <c r="AD139" s="35"/>
      <c r="AE139" s="55">
        <f t="shared" ca="1" si="139"/>
        <v>7.9055919619646087E-3</v>
      </c>
      <c r="AF139" s="78">
        <f t="shared" ca="1" si="140"/>
        <v>0.49707802272365714</v>
      </c>
      <c r="AG139" s="35"/>
      <c r="AH139" s="35"/>
      <c r="AR139" s="69">
        <f t="shared" si="128"/>
        <v>12</v>
      </c>
      <c r="AS139" s="70">
        <f t="shared" si="141"/>
        <v>136</v>
      </c>
      <c r="AT139" s="71">
        <f t="shared" si="142"/>
        <v>0.3898799539050164</v>
      </c>
      <c r="AU139" s="72">
        <f t="shared" si="129"/>
        <v>7.076323496324699E-3</v>
      </c>
      <c r="AV139" s="73">
        <f t="shared" si="130"/>
        <v>1.0070763234963247</v>
      </c>
      <c r="AW139" s="74">
        <f>PRODUCT(AV$4:AV139)</f>
        <v>2.5483255073154489</v>
      </c>
      <c r="AY139" s="75">
        <f t="shared" si="143"/>
        <v>136</v>
      </c>
      <c r="AZ139" s="76">
        <f t="shared" ca="1" si="146"/>
        <v>1.0086664107387064</v>
      </c>
      <c r="BA139" s="76">
        <f t="shared" ca="1" si="146"/>
        <v>1.0086664107387064</v>
      </c>
      <c r="BB139" s="76">
        <f t="shared" ca="1" si="146"/>
        <v>1.0086664107387064</v>
      </c>
      <c r="BC139" s="76">
        <f t="shared" ca="1" si="146"/>
        <v>1.0086664107387064</v>
      </c>
      <c r="BD139" s="76">
        <f t="shared" ca="1" si="146"/>
        <v>1.0086664107387064</v>
      </c>
      <c r="BE139" s="76">
        <f t="shared" ca="1" si="146"/>
        <v>1.0086664107387064</v>
      </c>
      <c r="BF139" s="76">
        <f t="shared" ca="1" si="146"/>
        <v>1.0086664107387064</v>
      </c>
      <c r="BG139" s="76">
        <f t="shared" ca="1" si="146"/>
        <v>1.0086664107387064</v>
      </c>
      <c r="BH139" s="76">
        <f t="shared" ca="1" si="146"/>
        <v>1.0086664107387064</v>
      </c>
      <c r="BI139" s="76">
        <f t="shared" ca="1" si="146"/>
        <v>1.0086664107387064</v>
      </c>
      <c r="BJ139" s="76">
        <f t="shared" ca="1" si="146"/>
        <v>1.0086664107387064</v>
      </c>
      <c r="BK139" s="76">
        <f t="shared" ca="1" si="146"/>
        <v>1.0086664107387064</v>
      </c>
      <c r="BL139" s="76">
        <f t="shared" ca="1" si="120"/>
        <v>0.10909999999999909</v>
      </c>
      <c r="BM139" s="77">
        <f t="shared" ca="1" si="131"/>
        <v>942053.95747029572</v>
      </c>
      <c r="BO139" s="70">
        <f t="shared" si="144"/>
        <v>136</v>
      </c>
      <c r="BP139" s="178">
        <f t="shared" si="148"/>
        <v>8.8300000000000003E-2</v>
      </c>
      <c r="BQ139" s="179">
        <f t="shared" si="132"/>
        <v>7.076323496324699E-3</v>
      </c>
      <c r="BR139" s="179">
        <f t="shared" si="147"/>
        <v>0.39241454717198071</v>
      </c>
    </row>
    <row r="140" spans="5:70">
      <c r="E140">
        <f t="shared" si="105"/>
        <v>137</v>
      </c>
      <c r="F140" s="64">
        <f t="shared" si="133"/>
        <v>74.333333333332774</v>
      </c>
      <c r="G140" s="55">
        <f t="shared" si="112"/>
        <v>0</v>
      </c>
      <c r="H140" s="78">
        <f t="shared" si="145"/>
        <v>1</v>
      </c>
      <c r="I140" s="79">
        <f t="shared" si="121"/>
        <v>1348436.5571257093</v>
      </c>
      <c r="J140" s="79">
        <f t="shared" si="113"/>
        <v>9541.9732924918389</v>
      </c>
      <c r="K140" s="80">
        <f t="shared" si="114"/>
        <v>-20</v>
      </c>
      <c r="L140" s="80">
        <f t="shared" si="122"/>
        <v>-1123.697130938091</v>
      </c>
      <c r="M140" s="80">
        <f t="shared" si="103"/>
        <v>0</v>
      </c>
      <c r="N140" s="80">
        <f t="shared" si="123"/>
        <v>0</v>
      </c>
      <c r="O140" s="81">
        <f t="shared" si="115"/>
        <v>-10155.66802739464</v>
      </c>
      <c r="P140" s="79">
        <f t="shared" si="116"/>
        <v>1346679.1652598684</v>
      </c>
      <c r="Q140" s="35"/>
      <c r="R140">
        <f t="shared" ca="1" si="124"/>
        <v>198</v>
      </c>
      <c r="S140" s="78">
        <f t="shared" ca="1" si="134"/>
        <v>79.333333333332689</v>
      </c>
      <c r="T140" s="55">
        <f t="shared" ca="1" si="125"/>
        <v>7.9055919619646087E-3</v>
      </c>
      <c r="U140" s="78">
        <f t="shared" ca="1" si="126"/>
        <v>0.49314832670274372</v>
      </c>
      <c r="V140" s="79">
        <f t="shared" ca="1" si="135"/>
        <v>581280.54470060708</v>
      </c>
      <c r="W140" s="79">
        <f t="shared" ca="1" si="117"/>
        <v>4113.3291764213254</v>
      </c>
      <c r="X140" s="80">
        <f t="shared" ca="1" si="136"/>
        <v>-9.8629665340548751</v>
      </c>
      <c r="Y140" s="80">
        <f t="shared" ca="1" si="137"/>
        <v>-242.20022695858628</v>
      </c>
      <c r="Z140" s="80">
        <f t="shared" ca="1" si="127"/>
        <v>0</v>
      </c>
      <c r="AA140" s="80">
        <f t="shared" ca="1" si="138"/>
        <v>0</v>
      </c>
      <c r="AB140" s="81">
        <f t="shared" ca="1" si="118"/>
        <v>-5008.2506942582213</v>
      </c>
      <c r="AC140" s="79">
        <f t="shared" ca="1" si="119"/>
        <v>580133.55998927739</v>
      </c>
      <c r="AD140" s="35"/>
      <c r="AE140" s="55">
        <f t="shared" ca="1" si="139"/>
        <v>7.9055919619646087E-3</v>
      </c>
      <c r="AF140" s="78">
        <f t="shared" ca="1" si="140"/>
        <v>0.49314832670274372</v>
      </c>
      <c r="AG140" s="35"/>
      <c r="AH140" s="35"/>
      <c r="AR140" s="69">
        <f t="shared" si="128"/>
        <v>12</v>
      </c>
      <c r="AS140" s="70">
        <f t="shared" si="141"/>
        <v>137</v>
      </c>
      <c r="AT140" s="71">
        <f t="shared" si="142"/>
        <v>0.38712103722645236</v>
      </c>
      <c r="AU140" s="72">
        <f t="shared" si="129"/>
        <v>7.076323496324699E-3</v>
      </c>
      <c r="AV140" s="73">
        <f t="shared" si="130"/>
        <v>1.0070763234963247</v>
      </c>
      <c r="AW140" s="74">
        <f>PRODUCT(AV$4:AV140)</f>
        <v>2.5663582829791487</v>
      </c>
      <c r="AY140" s="75">
        <f t="shared" si="143"/>
        <v>137</v>
      </c>
      <c r="AZ140" s="76">
        <f t="shared" ca="1" si="146"/>
        <v>1.0086664107387064</v>
      </c>
      <c r="BA140" s="76">
        <f t="shared" ca="1" si="146"/>
        <v>1.0086664107387064</v>
      </c>
      <c r="BB140" s="76">
        <f t="shared" ca="1" si="146"/>
        <v>1.0086664107387064</v>
      </c>
      <c r="BC140" s="76">
        <f t="shared" ca="1" si="146"/>
        <v>1.0086664107387064</v>
      </c>
      <c r="BD140" s="76">
        <f t="shared" ca="1" si="146"/>
        <v>1.0086664107387064</v>
      </c>
      <c r="BE140" s="76">
        <f t="shared" ca="1" si="146"/>
        <v>1.0086664107387064</v>
      </c>
      <c r="BF140" s="76">
        <f t="shared" ca="1" si="146"/>
        <v>1.0086664107387064</v>
      </c>
      <c r="BG140" s="76">
        <f t="shared" ca="1" si="146"/>
        <v>1.0086664107387064</v>
      </c>
      <c r="BH140" s="76">
        <f t="shared" ca="1" si="146"/>
        <v>1.0086664107387064</v>
      </c>
      <c r="BI140" s="76">
        <f t="shared" ca="1" si="146"/>
        <v>1.0086664107387064</v>
      </c>
      <c r="BJ140" s="76">
        <f t="shared" ca="1" si="146"/>
        <v>1.0086664107387064</v>
      </c>
      <c r="BK140" s="76">
        <f t="shared" ca="1" si="146"/>
        <v>1.0086664107387064</v>
      </c>
      <c r="BL140" s="76">
        <f t="shared" ca="1" si="120"/>
        <v>0.10909999999999909</v>
      </c>
      <c r="BM140" s="77">
        <f t="shared" ca="1" si="131"/>
        <v>1044832.0442303041</v>
      </c>
      <c r="BO140" s="70">
        <f t="shared" si="144"/>
        <v>137</v>
      </c>
      <c r="BP140" s="178">
        <f t="shared" si="148"/>
        <v>8.8300000000000003E-2</v>
      </c>
      <c r="BQ140" s="179">
        <f t="shared" si="132"/>
        <v>7.076323496324699E-3</v>
      </c>
      <c r="BR140" s="179">
        <f t="shared" si="147"/>
        <v>0.3896572067245237</v>
      </c>
    </row>
    <row r="141" spans="5:70">
      <c r="E141">
        <f t="shared" si="105"/>
        <v>138</v>
      </c>
      <c r="F141" s="64">
        <f t="shared" si="133"/>
        <v>74.416666666666103</v>
      </c>
      <c r="G141" s="55">
        <f t="shared" si="112"/>
        <v>0</v>
      </c>
      <c r="H141" s="78">
        <f t="shared" si="145"/>
        <v>1</v>
      </c>
      <c r="I141" s="79">
        <f t="shared" si="121"/>
        <v>1346679.1652598684</v>
      </c>
      <c r="J141" s="79">
        <f t="shared" si="113"/>
        <v>9529.5374191393385</v>
      </c>
      <c r="K141" s="80">
        <f t="shared" si="114"/>
        <v>-20</v>
      </c>
      <c r="L141" s="80">
        <f t="shared" si="122"/>
        <v>-1122.2326377165571</v>
      </c>
      <c r="M141" s="80">
        <f t="shared" si="103"/>
        <v>0</v>
      </c>
      <c r="N141" s="80">
        <f t="shared" si="123"/>
        <v>0</v>
      </c>
      <c r="O141" s="81">
        <f t="shared" si="115"/>
        <v>-10155.66802739464</v>
      </c>
      <c r="P141" s="79">
        <f t="shared" si="116"/>
        <v>1344910.8020138966</v>
      </c>
      <c r="Q141" s="35"/>
      <c r="R141">
        <f t="shared" ca="1" si="124"/>
        <v>199</v>
      </c>
      <c r="S141" s="78">
        <f t="shared" ca="1" si="134"/>
        <v>79.416666666666018</v>
      </c>
      <c r="T141" s="55">
        <f t="shared" ca="1" si="125"/>
        <v>7.9055919619646087E-3</v>
      </c>
      <c r="U141" s="78">
        <f t="shared" ca="1" si="126"/>
        <v>0.4892496972551062</v>
      </c>
      <c r="V141" s="79">
        <f t="shared" ca="1" si="135"/>
        <v>575547.2607805602</v>
      </c>
      <c r="W141" s="79">
        <f t="shared" ca="1" si="117"/>
        <v>4072.7586047067971</v>
      </c>
      <c r="X141" s="80">
        <f t="shared" ca="1" si="136"/>
        <v>-9.7849939451021246</v>
      </c>
      <c r="Y141" s="80">
        <f t="shared" ca="1" si="137"/>
        <v>-239.81135865856677</v>
      </c>
      <c r="Z141" s="80">
        <f t="shared" ca="1" si="127"/>
        <v>0</v>
      </c>
      <c r="AA141" s="80">
        <f t="shared" ca="1" si="138"/>
        <v>0</v>
      </c>
      <c r="AB141" s="81">
        <f t="shared" ca="1" si="118"/>
        <v>-4968.6575078261894</v>
      </c>
      <c r="AC141" s="79">
        <f t="shared" ca="1" si="119"/>
        <v>574401.76552483707</v>
      </c>
      <c r="AD141" s="35"/>
      <c r="AE141" s="55">
        <f t="shared" ca="1" si="139"/>
        <v>7.9055919619646087E-3</v>
      </c>
      <c r="AF141" s="78">
        <f t="shared" ca="1" si="140"/>
        <v>0.4892496972551062</v>
      </c>
      <c r="AG141" s="35"/>
      <c r="AH141" s="35"/>
      <c r="AR141" s="69">
        <f t="shared" si="128"/>
        <v>12</v>
      </c>
      <c r="AS141" s="70">
        <f t="shared" si="141"/>
        <v>138</v>
      </c>
      <c r="AT141" s="71">
        <f t="shared" si="142"/>
        <v>0.38438164353480525</v>
      </c>
      <c r="AU141" s="72">
        <f t="shared" si="129"/>
        <v>7.076323496324699E-3</v>
      </c>
      <c r="AV141" s="73">
        <f t="shared" si="130"/>
        <v>1.0070763234963247</v>
      </c>
      <c r="AW141" s="74">
        <f>PRODUCT(AV$4:AV141)</f>
        <v>2.5845186643969815</v>
      </c>
      <c r="AY141" s="75">
        <f t="shared" si="143"/>
        <v>138</v>
      </c>
      <c r="AZ141" s="76">
        <f t="shared" ca="1" si="146"/>
        <v>1.0086664107387064</v>
      </c>
      <c r="BA141" s="76">
        <f t="shared" ca="1" si="146"/>
        <v>1.0086664107387064</v>
      </c>
      <c r="BB141" s="76">
        <f t="shared" ca="1" si="146"/>
        <v>1.0086664107387064</v>
      </c>
      <c r="BC141" s="76">
        <f t="shared" ca="1" si="146"/>
        <v>1.0086664107387064</v>
      </c>
      <c r="BD141" s="76">
        <f t="shared" ca="1" si="146"/>
        <v>1.0086664107387064</v>
      </c>
      <c r="BE141" s="76">
        <f t="shared" ca="1" si="146"/>
        <v>1.0086664107387064</v>
      </c>
      <c r="BF141" s="76">
        <f t="shared" ca="1" si="146"/>
        <v>1.0086664107387064</v>
      </c>
      <c r="BG141" s="76">
        <f t="shared" ca="1" si="146"/>
        <v>1.0086664107387064</v>
      </c>
      <c r="BH141" s="76">
        <f t="shared" ca="1" si="146"/>
        <v>1.0086664107387064</v>
      </c>
      <c r="BI141" s="76">
        <f t="shared" ca="1" si="146"/>
        <v>1.0086664107387064</v>
      </c>
      <c r="BJ141" s="76">
        <f t="shared" ca="1" si="146"/>
        <v>1.0086664107387064</v>
      </c>
      <c r="BK141" s="76">
        <f t="shared" ca="1" si="146"/>
        <v>1.0086664107387064</v>
      </c>
      <c r="BL141" s="76">
        <f t="shared" ca="1" si="120"/>
        <v>0.10909999999999909</v>
      </c>
      <c r="BM141" s="77">
        <f t="shared" ca="1" si="131"/>
        <v>1158823.2202558294</v>
      </c>
      <c r="BO141" s="70">
        <f t="shared" si="144"/>
        <v>138</v>
      </c>
      <c r="BP141" s="178">
        <f t="shared" si="148"/>
        <v>8.8300000000000003E-2</v>
      </c>
      <c r="BQ141" s="179">
        <f t="shared" si="132"/>
        <v>7.076323496324699E-3</v>
      </c>
      <c r="BR141" s="179">
        <f t="shared" si="147"/>
        <v>0.38691924100819725</v>
      </c>
    </row>
    <row r="142" spans="5:70">
      <c r="E142">
        <f t="shared" si="105"/>
        <v>139</v>
      </c>
      <c r="F142" s="64">
        <f t="shared" si="133"/>
        <v>74.499999999999432</v>
      </c>
      <c r="G142" s="55">
        <f t="shared" si="112"/>
        <v>0</v>
      </c>
      <c r="H142" s="78">
        <f t="shared" si="145"/>
        <v>1</v>
      </c>
      <c r="I142" s="79">
        <f t="shared" si="121"/>
        <v>1344910.8020138966</v>
      </c>
      <c r="J142" s="79">
        <f t="shared" si="113"/>
        <v>9517.023908751833</v>
      </c>
      <c r="K142" s="80">
        <f t="shared" si="114"/>
        <v>-20</v>
      </c>
      <c r="L142" s="80">
        <f t="shared" si="122"/>
        <v>-1120.7590016782472</v>
      </c>
      <c r="M142" s="80">
        <f t="shared" si="103"/>
        <v>0</v>
      </c>
      <c r="N142" s="80">
        <f t="shared" si="123"/>
        <v>0</v>
      </c>
      <c r="O142" s="81">
        <f t="shared" si="115"/>
        <v>-10155.66802739464</v>
      </c>
      <c r="P142" s="79">
        <f t="shared" si="116"/>
        <v>1343131.3988935754</v>
      </c>
      <c r="Q142" s="35"/>
      <c r="R142">
        <f t="shared" ca="1" si="124"/>
        <v>200</v>
      </c>
      <c r="S142" s="78">
        <f t="shared" ca="1" si="134"/>
        <v>79.499999999999346</v>
      </c>
      <c r="T142" s="55">
        <f t="shared" ca="1" si="125"/>
        <v>7.9055919619646087E-3</v>
      </c>
      <c r="U142" s="78">
        <f t="shared" ca="1" si="126"/>
        <v>0.48538188878109262</v>
      </c>
      <c r="V142" s="79">
        <f t="shared" ca="1" si="135"/>
        <v>569860.77954436559</v>
      </c>
      <c r="W142" s="79">
        <f t="shared" ca="1" si="117"/>
        <v>4032.5192239237035</v>
      </c>
      <c r="X142" s="80">
        <f t="shared" ca="1" si="136"/>
        <v>-9.707637775621853</v>
      </c>
      <c r="Y142" s="80">
        <f t="shared" ca="1" si="137"/>
        <v>-237.441991476819</v>
      </c>
      <c r="Z142" s="80">
        <f t="shared" ca="1" si="127"/>
        <v>0</v>
      </c>
      <c r="AA142" s="80">
        <f t="shared" ca="1" si="138"/>
        <v>0</v>
      </c>
      <c r="AB142" s="81">
        <f t="shared" ca="1" si="118"/>
        <v>-4929.3773289705632</v>
      </c>
      <c r="AC142" s="79">
        <f t="shared" ca="1" si="119"/>
        <v>568716.7718100663</v>
      </c>
      <c r="AD142" s="35"/>
      <c r="AE142" s="55">
        <f t="shared" ca="1" si="139"/>
        <v>7.9055919619646087E-3</v>
      </c>
      <c r="AF142" s="78">
        <f t="shared" ca="1" si="140"/>
        <v>0.48538188878109262</v>
      </c>
      <c r="AG142" s="35"/>
      <c r="AH142" s="35"/>
      <c r="AR142" s="69">
        <f t="shared" si="128"/>
        <v>12</v>
      </c>
      <c r="AS142" s="70">
        <f t="shared" si="141"/>
        <v>139</v>
      </c>
      <c r="AT142" s="71">
        <f t="shared" si="142"/>
        <v>0.38166163467910402</v>
      </c>
      <c r="AU142" s="72">
        <f t="shared" si="129"/>
        <v>7.076323496324699E-3</v>
      </c>
      <c r="AV142" s="73">
        <f t="shared" si="130"/>
        <v>1.0070763234963247</v>
      </c>
      <c r="AW142" s="74">
        <f>PRODUCT(AV$4:AV142)</f>
        <v>2.6028075545485434</v>
      </c>
      <c r="AY142" s="75">
        <f t="shared" si="143"/>
        <v>139</v>
      </c>
      <c r="AZ142" s="76">
        <f t="shared" ca="1" si="146"/>
        <v>1.0086664107387064</v>
      </c>
      <c r="BA142" s="76">
        <f t="shared" ca="1" si="146"/>
        <v>1.0086664107387064</v>
      </c>
      <c r="BB142" s="76">
        <f t="shared" ca="1" si="146"/>
        <v>1.0086664107387064</v>
      </c>
      <c r="BC142" s="76">
        <f t="shared" ca="1" si="146"/>
        <v>1.0086664107387064</v>
      </c>
      <c r="BD142" s="76">
        <f t="shared" ca="1" si="146"/>
        <v>1.0086664107387064</v>
      </c>
      <c r="BE142" s="76">
        <f t="shared" ca="1" si="146"/>
        <v>1.0086664107387064</v>
      </c>
      <c r="BF142" s="76">
        <f t="shared" ca="1" si="146"/>
        <v>1.0086664107387064</v>
      </c>
      <c r="BG142" s="76">
        <f t="shared" ca="1" si="146"/>
        <v>1.0086664107387064</v>
      </c>
      <c r="BH142" s="76">
        <f t="shared" ca="1" si="146"/>
        <v>1.0086664107387064</v>
      </c>
      <c r="BI142" s="76">
        <f t="shared" ca="1" si="146"/>
        <v>1.0086664107387064</v>
      </c>
      <c r="BJ142" s="76">
        <f t="shared" ca="1" si="146"/>
        <v>1.0086664107387064</v>
      </c>
      <c r="BK142" s="76">
        <f t="shared" ca="1" si="146"/>
        <v>1.0086664107387064</v>
      </c>
      <c r="BL142" s="76">
        <f t="shared" ca="1" si="120"/>
        <v>0.10909999999999909</v>
      </c>
      <c r="BM142" s="77">
        <f t="shared" ca="1" si="131"/>
        <v>1285250.8335857394</v>
      </c>
      <c r="BO142" s="70">
        <f t="shared" si="144"/>
        <v>139</v>
      </c>
      <c r="BP142" s="178">
        <f t="shared" si="148"/>
        <v>8.8300000000000003E-2</v>
      </c>
      <c r="BQ142" s="179">
        <f t="shared" si="132"/>
        <v>7.076323496324699E-3</v>
      </c>
      <c r="BR142" s="179">
        <f t="shared" si="147"/>
        <v>0.38420051388449639</v>
      </c>
    </row>
    <row r="143" spans="5:70">
      <c r="E143">
        <f t="shared" si="105"/>
        <v>140</v>
      </c>
      <c r="F143" s="64">
        <f t="shared" si="133"/>
        <v>74.58333333333276</v>
      </c>
      <c r="G143" s="55">
        <f t="shared" si="112"/>
        <v>0</v>
      </c>
      <c r="H143" s="78">
        <f t="shared" si="145"/>
        <v>1</v>
      </c>
      <c r="I143" s="79">
        <f t="shared" si="121"/>
        <v>1343131.3988935754</v>
      </c>
      <c r="J143" s="79">
        <f t="shared" si="113"/>
        <v>9504.4322766420701</v>
      </c>
      <c r="K143" s="80">
        <f t="shared" si="114"/>
        <v>-20</v>
      </c>
      <c r="L143" s="80">
        <f t="shared" si="122"/>
        <v>-1119.2761657446463</v>
      </c>
      <c r="M143" s="80">
        <f t="shared" si="103"/>
        <v>0</v>
      </c>
      <c r="N143" s="80">
        <f t="shared" si="123"/>
        <v>0</v>
      </c>
      <c r="O143" s="81">
        <f t="shared" si="115"/>
        <v>-10155.66802739464</v>
      </c>
      <c r="P143" s="79">
        <f t="shared" si="116"/>
        <v>1341340.8869770782</v>
      </c>
      <c r="Q143" s="35"/>
      <c r="R143">
        <f t="shared" ca="1" si="124"/>
        <v>201</v>
      </c>
      <c r="S143" s="78">
        <f t="shared" ca="1" si="134"/>
        <v>79.583333333332675</v>
      </c>
      <c r="T143" s="55">
        <f t="shared" ca="1" si="125"/>
        <v>8.641806137517527E-3</v>
      </c>
      <c r="U143" s="78">
        <f t="shared" ca="1" si="126"/>
        <v>0.48118731259558434</v>
      </c>
      <c r="V143" s="79">
        <f t="shared" ca="1" si="135"/>
        <v>563802.03172092896</v>
      </c>
      <c r="W143" s="79">
        <f t="shared" ca="1" si="117"/>
        <v>3989.6455643424129</v>
      </c>
      <c r="X143" s="80">
        <f t="shared" ca="1" si="136"/>
        <v>-9.6237462519116868</v>
      </c>
      <c r="Y143" s="80">
        <f t="shared" ca="1" si="137"/>
        <v>-234.91751321705374</v>
      </c>
      <c r="Z143" s="80">
        <f t="shared" ca="1" si="127"/>
        <v>0</v>
      </c>
      <c r="AA143" s="80">
        <f t="shared" ca="1" si="138"/>
        <v>0</v>
      </c>
      <c r="AB143" s="81">
        <f t="shared" ca="1" si="118"/>
        <v>-4886.778605714926</v>
      </c>
      <c r="AC143" s="79">
        <f t="shared" ca="1" si="119"/>
        <v>562660.35742008744</v>
      </c>
      <c r="AD143" s="35"/>
      <c r="AE143" s="55">
        <f t="shared" ca="1" si="139"/>
        <v>8.641806137517527E-3</v>
      </c>
      <c r="AF143" s="78">
        <f t="shared" ca="1" si="140"/>
        <v>0.48118731259558434</v>
      </c>
      <c r="AG143" s="35"/>
      <c r="AH143" s="35"/>
      <c r="AR143" s="69">
        <f t="shared" si="128"/>
        <v>12</v>
      </c>
      <c r="AS143" s="70">
        <f t="shared" si="141"/>
        <v>140</v>
      </c>
      <c r="AT143" s="71">
        <f t="shared" si="142"/>
        <v>0.37896087348597857</v>
      </c>
      <c r="AU143" s="72">
        <f t="shared" si="129"/>
        <v>7.076323496324699E-3</v>
      </c>
      <c r="AV143" s="73">
        <f t="shared" si="130"/>
        <v>1.0070763234963247</v>
      </c>
      <c r="AW143" s="74">
        <f>PRODUCT(AV$4:AV143)</f>
        <v>2.6212258628032066</v>
      </c>
      <c r="AY143" s="75">
        <f t="shared" si="143"/>
        <v>140</v>
      </c>
      <c r="AZ143" s="76">
        <f t="shared" ca="1" si="146"/>
        <v>1.0086664107387064</v>
      </c>
      <c r="BA143" s="76">
        <f t="shared" ca="1" si="146"/>
        <v>1.0086664107387064</v>
      </c>
      <c r="BB143" s="76">
        <f t="shared" ca="1" si="146"/>
        <v>1.0086664107387064</v>
      </c>
      <c r="BC143" s="76">
        <f t="shared" ca="1" si="146"/>
        <v>1.0086664107387064</v>
      </c>
      <c r="BD143" s="76">
        <f t="shared" ca="1" si="146"/>
        <v>1.0086664107387064</v>
      </c>
      <c r="BE143" s="76">
        <f t="shared" ca="1" si="146"/>
        <v>1.0086664107387064</v>
      </c>
      <c r="BF143" s="76">
        <f t="shared" ca="1" si="146"/>
        <v>1.0086664107387064</v>
      </c>
      <c r="BG143" s="76">
        <f t="shared" ca="1" si="146"/>
        <v>1.0086664107387064</v>
      </c>
      <c r="BH143" s="76">
        <f t="shared" ca="1" si="146"/>
        <v>1.0086664107387064</v>
      </c>
      <c r="BI143" s="76">
        <f t="shared" ca="1" si="146"/>
        <v>1.0086664107387064</v>
      </c>
      <c r="BJ143" s="76">
        <f t="shared" ca="1" si="146"/>
        <v>1.0086664107387064</v>
      </c>
      <c r="BK143" s="76">
        <f t="shared" ca="1" si="146"/>
        <v>1.0086664107387064</v>
      </c>
      <c r="BL143" s="76">
        <f t="shared" ca="1" si="120"/>
        <v>0.10909999999999909</v>
      </c>
      <c r="BM143" s="77">
        <f t="shared" ca="1" si="131"/>
        <v>1425471.6995299424</v>
      </c>
      <c r="BO143" s="70">
        <f t="shared" si="144"/>
        <v>140</v>
      </c>
      <c r="BP143" s="178">
        <f t="shared" si="148"/>
        <v>8.8300000000000003E-2</v>
      </c>
      <c r="BQ143" s="179">
        <f t="shared" si="132"/>
        <v>7.076323496324699E-3</v>
      </c>
      <c r="BR143" s="179">
        <f t="shared" si="147"/>
        <v>0.38150089017150696</v>
      </c>
    </row>
    <row r="144" spans="5:70">
      <c r="E144">
        <f t="shared" si="105"/>
        <v>141</v>
      </c>
      <c r="F144" s="64">
        <f t="shared" si="133"/>
        <v>74.666666666666089</v>
      </c>
      <c r="G144" s="55">
        <f t="shared" si="112"/>
        <v>0</v>
      </c>
      <c r="H144" s="78">
        <f t="shared" si="145"/>
        <v>1</v>
      </c>
      <c r="I144" s="79">
        <f t="shared" si="121"/>
        <v>1341340.8869770782</v>
      </c>
      <c r="J144" s="79">
        <f t="shared" si="113"/>
        <v>9491.76203509691</v>
      </c>
      <c r="K144" s="80">
        <f t="shared" si="114"/>
        <v>-20</v>
      </c>
      <c r="L144" s="80">
        <f t="shared" si="122"/>
        <v>-1117.7840724808984</v>
      </c>
      <c r="M144" s="80">
        <f t="shared" ref="M144:M207" si="149">IF(OR(I143+O143=0,K143=0),0,-IF(MOD(E144-1,12)=0,1,0)*I144*($C$17))</f>
        <v>0</v>
      </c>
      <c r="N144" s="80">
        <f t="shared" si="123"/>
        <v>0</v>
      </c>
      <c r="O144" s="81">
        <f t="shared" si="115"/>
        <v>-10155.66802739464</v>
      </c>
      <c r="P144" s="79">
        <f t="shared" si="116"/>
        <v>1339539.1969122996</v>
      </c>
      <c r="Q144" s="35"/>
      <c r="R144">
        <f t="shared" ca="1" si="124"/>
        <v>202</v>
      </c>
      <c r="S144" s="78">
        <f t="shared" ca="1" si="134"/>
        <v>79.666666666666003</v>
      </c>
      <c r="T144" s="55">
        <f t="shared" ca="1" si="125"/>
        <v>8.641806137517527E-3</v>
      </c>
      <c r="U144" s="78">
        <f t="shared" ca="1" si="126"/>
        <v>0.47702898512430025</v>
      </c>
      <c r="V144" s="79">
        <f t="shared" ca="1" si="135"/>
        <v>557797.95568999671</v>
      </c>
      <c r="W144" s="79">
        <f t="shared" ca="1" si="117"/>
        <v>3947.1587800510069</v>
      </c>
      <c r="X144" s="80">
        <f t="shared" ca="1" si="136"/>
        <v>-9.5405797024860046</v>
      </c>
      <c r="Y144" s="80">
        <f t="shared" ca="1" si="137"/>
        <v>-232.41581487083198</v>
      </c>
      <c r="Z144" s="80">
        <f t="shared" ca="1" si="127"/>
        <v>0</v>
      </c>
      <c r="AA144" s="80">
        <f t="shared" ca="1" si="138"/>
        <v>0</v>
      </c>
      <c r="AB144" s="81">
        <f t="shared" ca="1" si="118"/>
        <v>-4844.5480123673697</v>
      </c>
      <c r="AC144" s="79">
        <f t="shared" ca="1" si="119"/>
        <v>556658.6100631071</v>
      </c>
      <c r="AD144" s="35"/>
      <c r="AE144" s="55">
        <f t="shared" ca="1" si="139"/>
        <v>8.641806137517527E-3</v>
      </c>
      <c r="AF144" s="78">
        <f t="shared" ca="1" si="140"/>
        <v>0.47702898512430025</v>
      </c>
      <c r="AG144" s="35"/>
      <c r="AH144" s="35"/>
      <c r="AR144" s="69">
        <f t="shared" si="128"/>
        <v>12</v>
      </c>
      <c r="AS144" s="70">
        <f t="shared" si="141"/>
        <v>141</v>
      </c>
      <c r="AT144" s="71">
        <f t="shared" ref="AT144:AT207" si="150">(1-AU144)*AT143</f>
        <v>0.37627922375274203</v>
      </c>
      <c r="AU144" s="72">
        <f t="shared" si="129"/>
        <v>7.076323496324699E-3</v>
      </c>
      <c r="AV144" s="73">
        <f t="shared" si="130"/>
        <v>1.0070763234963247</v>
      </c>
      <c r="AW144" s="74">
        <f>PRODUCT(AV$4:AV144)</f>
        <v>2.6397745049653349</v>
      </c>
      <c r="AY144" s="75">
        <f t="shared" si="143"/>
        <v>141</v>
      </c>
      <c r="AZ144" s="76">
        <f t="shared" ca="1" si="146"/>
        <v>1.0086664107387064</v>
      </c>
      <c r="BA144" s="76">
        <f t="shared" ca="1" si="146"/>
        <v>1.0086664107387064</v>
      </c>
      <c r="BB144" s="76">
        <f t="shared" ca="1" si="146"/>
        <v>1.0086664107387064</v>
      </c>
      <c r="BC144" s="76">
        <f t="shared" ca="1" si="146"/>
        <v>1.0086664107387064</v>
      </c>
      <c r="BD144" s="76">
        <f t="shared" ca="1" si="146"/>
        <v>1.0086664107387064</v>
      </c>
      <c r="BE144" s="76">
        <f t="shared" ca="1" si="146"/>
        <v>1.0086664107387064</v>
      </c>
      <c r="BF144" s="76">
        <f t="shared" ca="1" si="146"/>
        <v>1.0086664107387064</v>
      </c>
      <c r="BG144" s="76">
        <f t="shared" ca="1" si="146"/>
        <v>1.0086664107387064</v>
      </c>
      <c r="BH144" s="76">
        <f t="shared" ca="1" si="146"/>
        <v>1.0086664107387064</v>
      </c>
      <c r="BI144" s="76">
        <f t="shared" ca="1" si="146"/>
        <v>1.0086664107387064</v>
      </c>
      <c r="BJ144" s="76">
        <f t="shared" ca="1" si="146"/>
        <v>1.0086664107387064</v>
      </c>
      <c r="BK144" s="76">
        <f t="shared" ca="1" si="146"/>
        <v>1.0086664107387064</v>
      </c>
      <c r="BL144" s="76">
        <f t="shared" ca="1" si="120"/>
        <v>0.10909999999999909</v>
      </c>
      <c r="BM144" s="77">
        <f t="shared" ca="1" si="131"/>
        <v>1580990.6619486578</v>
      </c>
      <c r="BO144" s="70">
        <f t="shared" si="144"/>
        <v>141</v>
      </c>
      <c r="BP144" s="178">
        <f t="shared" si="148"/>
        <v>8.8300000000000003E-2</v>
      </c>
      <c r="BQ144" s="179">
        <f t="shared" si="132"/>
        <v>7.076323496324699E-3</v>
      </c>
      <c r="BR144" s="179">
        <f t="shared" si="147"/>
        <v>0.37882023563718431</v>
      </c>
    </row>
    <row r="145" spans="5:70">
      <c r="E145">
        <f t="shared" si="105"/>
        <v>142</v>
      </c>
      <c r="F145" s="64">
        <f t="shared" si="133"/>
        <v>74.749999999999417</v>
      </c>
      <c r="G145" s="55">
        <f t="shared" si="112"/>
        <v>0</v>
      </c>
      <c r="H145" s="78">
        <f t="shared" si="145"/>
        <v>1</v>
      </c>
      <c r="I145" s="79">
        <f t="shared" si="121"/>
        <v>1339539.1969122996</v>
      </c>
      <c r="J145" s="79">
        <f t="shared" si="113"/>
        <v>9479.0126933584233</v>
      </c>
      <c r="K145" s="80">
        <f t="shared" si="114"/>
        <v>-20</v>
      </c>
      <c r="L145" s="80">
        <f t="shared" si="122"/>
        <v>-1116.282664093583</v>
      </c>
      <c r="M145" s="80">
        <f t="shared" si="149"/>
        <v>0</v>
      </c>
      <c r="N145" s="80">
        <f t="shared" si="123"/>
        <v>0</v>
      </c>
      <c r="O145" s="81">
        <f t="shared" si="115"/>
        <v>-10155.66802739464</v>
      </c>
      <c r="P145" s="79">
        <f t="shared" si="116"/>
        <v>1337726.2589141696</v>
      </c>
      <c r="Q145" s="35"/>
      <c r="R145">
        <f t="shared" ca="1" si="124"/>
        <v>203</v>
      </c>
      <c r="S145" s="78">
        <f t="shared" ca="1" si="134"/>
        <v>79.749999999999332</v>
      </c>
      <c r="T145" s="55">
        <f t="shared" ca="1" si="125"/>
        <v>8.641806137517527E-3</v>
      </c>
      <c r="U145" s="78">
        <f t="shared" ca="1" si="126"/>
        <v>0.4729065931128793</v>
      </c>
      <c r="V145" s="79">
        <f t="shared" ca="1" si="135"/>
        <v>551848.0742701618</v>
      </c>
      <c r="W145" s="79">
        <f t="shared" ca="1" si="117"/>
        <v>3905.0554943594834</v>
      </c>
      <c r="X145" s="80">
        <f t="shared" ca="1" si="136"/>
        <v>-9.4581318622575861</v>
      </c>
      <c r="Y145" s="80">
        <f t="shared" ca="1" si="137"/>
        <v>-229.93669761256743</v>
      </c>
      <c r="Z145" s="80">
        <f t="shared" ca="1" si="127"/>
        <v>0</v>
      </c>
      <c r="AA145" s="80">
        <f t="shared" ca="1" si="138"/>
        <v>0</v>
      </c>
      <c r="AB145" s="81">
        <f t="shared" ca="1" si="118"/>
        <v>-4802.682367620595</v>
      </c>
      <c r="AC145" s="79">
        <f t="shared" ca="1" si="119"/>
        <v>550711.05256742588</v>
      </c>
      <c r="AD145" s="35"/>
      <c r="AE145" s="55">
        <f t="shared" ca="1" si="139"/>
        <v>8.641806137517527E-3</v>
      </c>
      <c r="AF145" s="78">
        <f t="shared" ca="1" si="140"/>
        <v>0.4729065931128793</v>
      </c>
      <c r="AG145" s="35"/>
      <c r="AH145" s="35"/>
      <c r="AR145" s="69">
        <f t="shared" si="128"/>
        <v>12</v>
      </c>
      <c r="AS145" s="70">
        <f t="shared" si="141"/>
        <v>142</v>
      </c>
      <c r="AT145" s="71">
        <f t="shared" si="150"/>
        <v>0.37361655024052171</v>
      </c>
      <c r="AU145" s="72">
        <f t="shared" si="129"/>
        <v>7.076323496324699E-3</v>
      </c>
      <c r="AV145" s="73">
        <f t="shared" si="130"/>
        <v>1.0070763234963247</v>
      </c>
      <c r="AW145" s="74">
        <f>PRODUCT(AV$4:AV145)</f>
        <v>2.6584544033198201</v>
      </c>
      <c r="AY145" s="75">
        <f t="shared" si="143"/>
        <v>142</v>
      </c>
      <c r="AZ145" s="76">
        <f t="shared" ref="AZ145:BK153" ca="1" si="151">OFFSET($AV$3,($AY145*12-12)+AZ$3,0)</f>
        <v>1.0086664107387064</v>
      </c>
      <c r="BA145" s="76">
        <f t="shared" ca="1" si="151"/>
        <v>1.0086664107387064</v>
      </c>
      <c r="BB145" s="76">
        <f t="shared" ca="1" si="151"/>
        <v>1.0086664107387064</v>
      </c>
      <c r="BC145" s="76">
        <f t="shared" ca="1" si="151"/>
        <v>1.0086664107387064</v>
      </c>
      <c r="BD145" s="76">
        <f t="shared" ca="1" si="151"/>
        <v>1.0086664107387064</v>
      </c>
      <c r="BE145" s="76">
        <f t="shared" ca="1" si="151"/>
        <v>1.0086664107387064</v>
      </c>
      <c r="BF145" s="76">
        <f t="shared" ca="1" si="151"/>
        <v>1.0086664107387064</v>
      </c>
      <c r="BG145" s="76">
        <f t="shared" ca="1" si="151"/>
        <v>1.0086664107387064</v>
      </c>
      <c r="BH145" s="76">
        <f t="shared" ca="1" si="151"/>
        <v>1.0086664107387064</v>
      </c>
      <c r="BI145" s="76">
        <f t="shared" ca="1" si="151"/>
        <v>1.0086664107387064</v>
      </c>
      <c r="BJ145" s="76">
        <f t="shared" ca="1" si="151"/>
        <v>1.0086664107387064</v>
      </c>
      <c r="BK145" s="76">
        <f t="shared" ca="1" si="151"/>
        <v>1.0086664107387064</v>
      </c>
      <c r="BL145" s="76">
        <f t="shared" ca="1" si="120"/>
        <v>0.10909999999999909</v>
      </c>
      <c r="BM145" s="77">
        <f t="shared" ca="1" si="131"/>
        <v>1753476.7431672548</v>
      </c>
      <c r="BO145" s="70">
        <f t="shared" si="144"/>
        <v>142</v>
      </c>
      <c r="BP145" s="178">
        <f t="shared" si="148"/>
        <v>8.8300000000000003E-2</v>
      </c>
      <c r="BQ145" s="179">
        <f t="shared" si="132"/>
        <v>7.076323496324699E-3</v>
      </c>
      <c r="BR145" s="179">
        <f t="shared" si="147"/>
        <v>0.37615841699267871</v>
      </c>
    </row>
    <row r="146" spans="5:70">
      <c r="E146">
        <f t="shared" si="105"/>
        <v>143</v>
      </c>
      <c r="F146" s="64">
        <f t="shared" si="133"/>
        <v>74.833333333332746</v>
      </c>
      <c r="G146" s="55">
        <f t="shared" si="112"/>
        <v>0</v>
      </c>
      <c r="H146" s="78">
        <f t="shared" si="145"/>
        <v>1</v>
      </c>
      <c r="I146" s="79">
        <f t="shared" si="121"/>
        <v>1337726.2589141696</v>
      </c>
      <c r="J146" s="79">
        <f t="shared" si="113"/>
        <v>9466.1837576048765</v>
      </c>
      <c r="K146" s="80">
        <f t="shared" si="114"/>
        <v>-20</v>
      </c>
      <c r="L146" s="80">
        <f t="shared" si="122"/>
        <v>-1114.7718824284748</v>
      </c>
      <c r="M146" s="80">
        <f t="shared" si="149"/>
        <v>0</v>
      </c>
      <c r="N146" s="80">
        <f t="shared" si="123"/>
        <v>0</v>
      </c>
      <c r="O146" s="81">
        <f t="shared" si="115"/>
        <v>-10155.66802739464</v>
      </c>
      <c r="P146" s="79">
        <f t="shared" si="116"/>
        <v>1335902.0027619512</v>
      </c>
      <c r="Q146" s="35"/>
      <c r="R146">
        <f t="shared" ca="1" si="124"/>
        <v>204</v>
      </c>
      <c r="S146" s="78">
        <f t="shared" ca="1" si="134"/>
        <v>79.833333333332661</v>
      </c>
      <c r="T146" s="55">
        <f t="shared" ca="1" si="125"/>
        <v>8.641806137517527E-3</v>
      </c>
      <c r="U146" s="78">
        <f t="shared" ca="1" si="126"/>
        <v>0.46881982601404393</v>
      </c>
      <c r="V146" s="79">
        <f t="shared" ca="1" si="135"/>
        <v>545951.91441334994</v>
      </c>
      <c r="W146" s="79">
        <f t="shared" ca="1" si="117"/>
        <v>3863.3323598266393</v>
      </c>
      <c r="X146" s="80">
        <f t="shared" ca="1" si="136"/>
        <v>-9.3763965202808777</v>
      </c>
      <c r="Y146" s="80">
        <f t="shared" ca="1" si="137"/>
        <v>-227.47996433889583</v>
      </c>
      <c r="Z146" s="80">
        <f t="shared" ca="1" si="127"/>
        <v>0</v>
      </c>
      <c r="AA146" s="80">
        <f t="shared" ca="1" si="138"/>
        <v>0</v>
      </c>
      <c r="AB146" s="81">
        <f t="shared" ca="1" si="118"/>
        <v>-4761.178517659544</v>
      </c>
      <c r="AC146" s="79">
        <f t="shared" ca="1" si="119"/>
        <v>544817.21189465781</v>
      </c>
      <c r="AD146" s="35"/>
      <c r="AE146" s="55">
        <f t="shared" ca="1" si="139"/>
        <v>8.641806137517527E-3</v>
      </c>
      <c r="AF146" s="78">
        <f t="shared" ca="1" si="140"/>
        <v>0.46881982601404393</v>
      </c>
      <c r="AG146" s="35"/>
      <c r="AH146" s="35"/>
      <c r="AR146" s="69">
        <f t="shared" si="128"/>
        <v>12</v>
      </c>
      <c r="AS146" s="70">
        <f t="shared" si="141"/>
        <v>143</v>
      </c>
      <c r="AT146" s="71">
        <f t="shared" si="150"/>
        <v>0.37097271866743892</v>
      </c>
      <c r="AU146" s="72">
        <f t="shared" si="129"/>
        <v>7.076323496324699E-3</v>
      </c>
      <c r="AV146" s="73">
        <f t="shared" si="130"/>
        <v>1.0070763234963247</v>
      </c>
      <c r="AW146" s="74">
        <f>PRODUCT(AV$4:AV146)</f>
        <v>2.6772664866779401</v>
      </c>
      <c r="AY146" s="75">
        <f t="shared" si="143"/>
        <v>143</v>
      </c>
      <c r="AZ146" s="76">
        <f t="shared" ca="1" si="151"/>
        <v>1.0086664107387064</v>
      </c>
      <c r="BA146" s="76">
        <f t="shared" ca="1" si="151"/>
        <v>1.0086664107387064</v>
      </c>
      <c r="BB146" s="76">
        <f t="shared" ca="1" si="151"/>
        <v>1.0086664107387064</v>
      </c>
      <c r="BC146" s="76">
        <f t="shared" ca="1" si="151"/>
        <v>1.0086664107387064</v>
      </c>
      <c r="BD146" s="76">
        <f t="shared" ca="1" si="151"/>
        <v>1.0086664107387064</v>
      </c>
      <c r="BE146" s="76">
        <f t="shared" ca="1" si="151"/>
        <v>1.0086664107387064</v>
      </c>
      <c r="BF146" s="76">
        <f t="shared" ca="1" si="151"/>
        <v>1.0086664107387064</v>
      </c>
      <c r="BG146" s="76">
        <f t="shared" ca="1" si="151"/>
        <v>1.0086664107387064</v>
      </c>
      <c r="BH146" s="76">
        <f t="shared" ca="1" si="151"/>
        <v>1.0086664107387064</v>
      </c>
      <c r="BI146" s="76">
        <f t="shared" ca="1" si="151"/>
        <v>1.0086664107387064</v>
      </c>
      <c r="BJ146" s="76">
        <f t="shared" ca="1" si="151"/>
        <v>1.0086664107387064</v>
      </c>
      <c r="BK146" s="76">
        <f t="shared" ca="1" si="151"/>
        <v>1.0086664107387064</v>
      </c>
      <c r="BL146" s="76">
        <f t="shared" ca="1" si="120"/>
        <v>0.10909999999999909</v>
      </c>
      <c r="BM146" s="77">
        <f t="shared" ca="1" si="131"/>
        <v>1944781.0558468008</v>
      </c>
      <c r="BO146" s="70">
        <f t="shared" si="144"/>
        <v>143</v>
      </c>
      <c r="BP146" s="178">
        <f t="shared" si="148"/>
        <v>8.8300000000000003E-2</v>
      </c>
      <c r="BQ146" s="179">
        <f t="shared" si="132"/>
        <v>7.076323496324699E-3</v>
      </c>
      <c r="BR146" s="179">
        <f t="shared" si="147"/>
        <v>0.37351530188570808</v>
      </c>
    </row>
    <row r="147" spans="5:70">
      <c r="E147">
        <f t="shared" si="105"/>
        <v>144</v>
      </c>
      <c r="F147" s="64">
        <f t="shared" si="133"/>
        <v>74.916666666666075</v>
      </c>
      <c r="G147" s="55">
        <f t="shared" si="112"/>
        <v>0</v>
      </c>
      <c r="H147" s="78">
        <f t="shared" si="145"/>
        <v>1</v>
      </c>
      <c r="I147" s="79">
        <f t="shared" si="121"/>
        <v>1335902.0027619512</v>
      </c>
      <c r="J147" s="79">
        <f t="shared" si="113"/>
        <v>9453.2747309316183</v>
      </c>
      <c r="K147" s="80">
        <f t="shared" si="114"/>
        <v>-20</v>
      </c>
      <c r="L147" s="80">
        <f t="shared" si="122"/>
        <v>-1113.2516689682927</v>
      </c>
      <c r="M147" s="80">
        <f t="shared" si="149"/>
        <v>0</v>
      </c>
      <c r="N147" s="80">
        <f t="shared" si="123"/>
        <v>0</v>
      </c>
      <c r="O147" s="81">
        <f t="shared" si="115"/>
        <v>-10155.66802739464</v>
      </c>
      <c r="P147" s="79">
        <f t="shared" si="116"/>
        <v>1334066.3577965198</v>
      </c>
      <c r="Q147" s="35"/>
      <c r="R147">
        <f t="shared" ca="1" si="124"/>
        <v>205</v>
      </c>
      <c r="S147" s="78">
        <f t="shared" ca="1" si="134"/>
        <v>79.916666666665989</v>
      </c>
      <c r="T147" s="55">
        <f t="shared" ca="1" si="125"/>
        <v>8.641806137517527E-3</v>
      </c>
      <c r="U147" s="78">
        <f t="shared" ca="1" si="126"/>
        <v>0.46476837596420584</v>
      </c>
      <c r="V147" s="79">
        <f t="shared" ca="1" si="135"/>
        <v>540109.00716908136</v>
      </c>
      <c r="W147" s="79">
        <f t="shared" ca="1" si="117"/>
        <v>3821.9860580071759</v>
      </c>
      <c r="X147" s="80">
        <f t="shared" ca="1" si="136"/>
        <v>-9.2953675192841168</v>
      </c>
      <c r="Y147" s="80">
        <f t="shared" ca="1" si="137"/>
        <v>-225.04541965378391</v>
      </c>
      <c r="Z147" s="80">
        <f t="shared" ca="1" si="127"/>
        <v>-4050.81755376811</v>
      </c>
      <c r="AA147" s="80">
        <f t="shared" ca="1" si="138"/>
        <v>0</v>
      </c>
      <c r="AB147" s="81">
        <f t="shared" ca="1" si="118"/>
        <v>-4720.0333359238166</v>
      </c>
      <c r="AC147" s="79">
        <f t="shared" ca="1" si="119"/>
        <v>534925.80155022361</v>
      </c>
      <c r="AD147" s="35"/>
      <c r="AE147" s="55">
        <f t="shared" ca="1" si="139"/>
        <v>8.641806137517527E-3</v>
      </c>
      <c r="AF147" s="78">
        <f t="shared" ca="1" si="140"/>
        <v>0.46476837596420584</v>
      </c>
      <c r="AG147" s="35"/>
      <c r="AH147" s="35"/>
      <c r="AR147" s="69">
        <f t="shared" si="128"/>
        <v>12</v>
      </c>
      <c r="AS147" s="70">
        <f t="shared" si="141"/>
        <v>144</v>
      </c>
      <c r="AT147" s="71">
        <f t="shared" si="150"/>
        <v>0.36834759570183706</v>
      </c>
      <c r="AU147" s="72">
        <f t="shared" si="129"/>
        <v>7.076323496324699E-3</v>
      </c>
      <c r="AV147" s="73">
        <f t="shared" si="130"/>
        <v>1.0070763234963247</v>
      </c>
      <c r="AW147" s="74">
        <f>PRODUCT(AV$4:AV147)</f>
        <v>2.6962116904235418</v>
      </c>
      <c r="AY147" s="75">
        <f t="shared" si="143"/>
        <v>144</v>
      </c>
      <c r="AZ147" s="76">
        <f t="shared" ca="1" si="151"/>
        <v>1.0086664107387064</v>
      </c>
      <c r="BA147" s="76">
        <f t="shared" ca="1" si="151"/>
        <v>1.0086664107387064</v>
      </c>
      <c r="BB147" s="76">
        <f t="shared" ca="1" si="151"/>
        <v>1.0086664107387064</v>
      </c>
      <c r="BC147" s="76">
        <f t="shared" ca="1" si="151"/>
        <v>1.0086664107387064</v>
      </c>
      <c r="BD147" s="76">
        <f t="shared" ca="1" si="151"/>
        <v>1.0086664107387064</v>
      </c>
      <c r="BE147" s="76">
        <f t="shared" ca="1" si="151"/>
        <v>1.0086664107387064</v>
      </c>
      <c r="BF147" s="76">
        <f t="shared" ca="1" si="151"/>
        <v>1.0086664107387064</v>
      </c>
      <c r="BG147" s="76">
        <f t="shared" ca="1" si="151"/>
        <v>1.0086664107387064</v>
      </c>
      <c r="BH147" s="76">
        <f t="shared" ca="1" si="151"/>
        <v>1.0086664107387064</v>
      </c>
      <c r="BI147" s="76">
        <f t="shared" ca="1" si="151"/>
        <v>1.0086664107387064</v>
      </c>
      <c r="BJ147" s="76">
        <f t="shared" ca="1" si="151"/>
        <v>1.0086664107387064</v>
      </c>
      <c r="BK147" s="76">
        <f t="shared" ca="1" si="151"/>
        <v>1.0086664107387064</v>
      </c>
      <c r="BL147" s="76">
        <f t="shared" ca="1" si="120"/>
        <v>0.10909999999999909</v>
      </c>
      <c r="BM147" s="77">
        <f t="shared" ca="1" si="131"/>
        <v>2156956.6690396848</v>
      </c>
      <c r="BO147" s="70">
        <f t="shared" si="144"/>
        <v>144</v>
      </c>
      <c r="BP147" s="178">
        <f t="shared" si="148"/>
        <v>8.8300000000000003E-2</v>
      </c>
      <c r="BQ147" s="179">
        <f t="shared" si="132"/>
        <v>7.076323496324699E-3</v>
      </c>
      <c r="BR147" s="179">
        <f t="shared" si="147"/>
        <v>0.37089075889397694</v>
      </c>
    </row>
    <row r="148" spans="5:70">
      <c r="E148">
        <f t="shared" si="105"/>
        <v>145</v>
      </c>
      <c r="F148" s="64">
        <f t="shared" si="133"/>
        <v>74.999999999999403</v>
      </c>
      <c r="G148" s="55">
        <f t="shared" si="112"/>
        <v>0</v>
      </c>
      <c r="H148" s="78">
        <f t="shared" si="145"/>
        <v>1</v>
      </c>
      <c r="I148" s="79">
        <f t="shared" si="121"/>
        <v>1334066.3577965198</v>
      </c>
      <c r="J148" s="79">
        <f t="shared" si="113"/>
        <v>9440.2851133318254</v>
      </c>
      <c r="K148" s="80">
        <f t="shared" si="114"/>
        <v>-20</v>
      </c>
      <c r="L148" s="80">
        <f t="shared" si="122"/>
        <v>-1111.7219648304333</v>
      </c>
      <c r="M148" s="80">
        <f t="shared" si="149"/>
        <v>-10005.497683473897</v>
      </c>
      <c r="N148" s="80">
        <f t="shared" si="123"/>
        <v>0</v>
      </c>
      <c r="O148" s="81">
        <f t="shared" si="115"/>
        <v>-10155.66802739464</v>
      </c>
      <c r="P148" s="79">
        <f t="shared" si="116"/>
        <v>1322213.7552341525</v>
      </c>
      <c r="Q148" s="35"/>
      <c r="R148">
        <f t="shared" ca="1" si="124"/>
        <v>206</v>
      </c>
      <c r="S148" s="78">
        <f t="shared" ca="1" si="134"/>
        <v>79.999999999999318</v>
      </c>
      <c r="T148" s="55">
        <f t="shared" ca="1" si="125"/>
        <v>8.641806137517527E-3</v>
      </c>
      <c r="U148" s="78">
        <f t="shared" ca="1" si="126"/>
        <v>0.46075193776027429</v>
      </c>
      <c r="V148" s="79">
        <f t="shared" ca="1" si="135"/>
        <v>530303.07647527044</v>
      </c>
      <c r="W148" s="79">
        <f t="shared" ca="1" si="117"/>
        <v>3752.59612023523</v>
      </c>
      <c r="X148" s="80">
        <f t="shared" ca="1" si="136"/>
        <v>-9.2150387552054855</v>
      </c>
      <c r="Y148" s="80">
        <f t="shared" ca="1" si="137"/>
        <v>-220.95961519802935</v>
      </c>
      <c r="Z148" s="80">
        <f t="shared" ca="1" si="127"/>
        <v>0</v>
      </c>
      <c r="AA148" s="80">
        <f t="shared" ca="1" si="138"/>
        <v>0</v>
      </c>
      <c r="AB148" s="81">
        <f t="shared" ca="1" si="118"/>
        <v>-4679.2437228721428</v>
      </c>
      <c r="AC148" s="79">
        <f t="shared" ca="1" si="119"/>
        <v>529146.25421868032</v>
      </c>
      <c r="AD148" s="35"/>
      <c r="AE148" s="55">
        <f t="shared" ca="1" si="139"/>
        <v>8.641806137517527E-3</v>
      </c>
      <c r="AF148" s="78">
        <f t="shared" ca="1" si="140"/>
        <v>0.46075193776027429</v>
      </c>
      <c r="AG148" s="35"/>
      <c r="AH148" s="35"/>
      <c r="AR148" s="69">
        <f t="shared" si="128"/>
        <v>13</v>
      </c>
      <c r="AS148" s="70">
        <f t="shared" si="141"/>
        <v>145</v>
      </c>
      <c r="AT148" s="71">
        <f t="shared" si="150"/>
        <v>0.36574104895555742</v>
      </c>
      <c r="AU148" s="72">
        <f t="shared" si="129"/>
        <v>7.076323496324699E-3</v>
      </c>
      <c r="AV148" s="73">
        <f t="shared" si="130"/>
        <v>1.0070763234963247</v>
      </c>
      <c r="AW148" s="74">
        <f>PRODUCT(AV$4:AV148)</f>
        <v>2.7152909565595511</v>
      </c>
      <c r="AY148" s="75">
        <f t="shared" si="143"/>
        <v>145</v>
      </c>
      <c r="AZ148" s="76">
        <f t="shared" ca="1" si="151"/>
        <v>1.0086664107387064</v>
      </c>
      <c r="BA148" s="76">
        <f t="shared" ca="1" si="151"/>
        <v>1.0086664107387064</v>
      </c>
      <c r="BB148" s="76">
        <f t="shared" ca="1" si="151"/>
        <v>1.0086664107387064</v>
      </c>
      <c r="BC148" s="76">
        <f t="shared" ca="1" si="151"/>
        <v>1.0086664107387064</v>
      </c>
      <c r="BD148" s="76">
        <f t="shared" ca="1" si="151"/>
        <v>1.0086664107387064</v>
      </c>
      <c r="BE148" s="76">
        <f t="shared" ca="1" si="151"/>
        <v>1.0086664107387064</v>
      </c>
      <c r="BF148" s="76">
        <f t="shared" ca="1" si="151"/>
        <v>1.0086664107387064</v>
      </c>
      <c r="BG148" s="76">
        <f t="shared" ca="1" si="151"/>
        <v>1.0086664107387064</v>
      </c>
      <c r="BH148" s="76">
        <f t="shared" ca="1" si="151"/>
        <v>1.0086664107387064</v>
      </c>
      <c r="BI148" s="76">
        <f t="shared" ca="1" si="151"/>
        <v>1.0086664107387064</v>
      </c>
      <c r="BJ148" s="76">
        <f t="shared" ca="1" si="151"/>
        <v>1.0086664107387064</v>
      </c>
      <c r="BK148" s="76">
        <f t="shared" ca="1" si="151"/>
        <v>1.0086664107387064</v>
      </c>
      <c r="BL148" s="76">
        <f t="shared" ca="1" si="120"/>
        <v>0.10909999999999909</v>
      </c>
      <c r="BM148" s="77">
        <f t="shared" ca="1" si="131"/>
        <v>2392280.6416319124</v>
      </c>
      <c r="BO148" s="70">
        <f t="shared" si="144"/>
        <v>145</v>
      </c>
      <c r="BP148" s="178">
        <f t="shared" si="148"/>
        <v>8.8300000000000003E-2</v>
      </c>
      <c r="BQ148" s="179">
        <f t="shared" si="132"/>
        <v>7.076323496324699E-3</v>
      </c>
      <c r="BR148" s="179">
        <f t="shared" si="147"/>
        <v>0.36828465751864187</v>
      </c>
    </row>
    <row r="149" spans="5:70">
      <c r="E149">
        <f t="shared" si="105"/>
        <v>146</v>
      </c>
      <c r="F149" s="64">
        <f t="shared" si="133"/>
        <v>75.083333333332732</v>
      </c>
      <c r="G149" s="55">
        <f t="shared" si="112"/>
        <v>0</v>
      </c>
      <c r="H149" s="78">
        <f t="shared" si="145"/>
        <v>1</v>
      </c>
      <c r="I149" s="79">
        <f t="shared" si="121"/>
        <v>1322213.7552341525</v>
      </c>
      <c r="J149" s="79">
        <f t="shared" si="113"/>
        <v>9356.412263327149</v>
      </c>
      <c r="K149" s="80">
        <f t="shared" si="114"/>
        <v>-20</v>
      </c>
      <c r="L149" s="80">
        <f t="shared" si="122"/>
        <v>-1101.8447960284605</v>
      </c>
      <c r="M149" s="80">
        <f t="shared" si="149"/>
        <v>0</v>
      </c>
      <c r="N149" s="80">
        <f t="shared" si="123"/>
        <v>0</v>
      </c>
      <c r="O149" s="81">
        <f t="shared" si="115"/>
        <v>-10155.66802739464</v>
      </c>
      <c r="P149" s="79">
        <f t="shared" si="116"/>
        <v>1320292.6546740565</v>
      </c>
      <c r="Q149" s="35"/>
      <c r="R149">
        <f t="shared" ca="1" si="124"/>
        <v>207</v>
      </c>
      <c r="S149" s="78">
        <f t="shared" ca="1" si="134"/>
        <v>80.083333333332646</v>
      </c>
      <c r="T149" s="55">
        <f t="shared" ca="1" si="125"/>
        <v>8.641806137517527E-3</v>
      </c>
      <c r="U149" s="78">
        <f t="shared" ca="1" si="126"/>
        <v>0.45677020883666447</v>
      </c>
      <c r="V149" s="79">
        <f t="shared" ca="1" si="135"/>
        <v>524573.47487132892</v>
      </c>
      <c r="W149" s="79">
        <f t="shared" ca="1" si="117"/>
        <v>3712.051605780679</v>
      </c>
      <c r="X149" s="80">
        <f t="shared" ca="1" si="136"/>
        <v>-9.1354041767332888</v>
      </c>
      <c r="Y149" s="80">
        <f t="shared" ca="1" si="137"/>
        <v>-218.57228119638705</v>
      </c>
      <c r="Z149" s="80">
        <f t="shared" ca="1" si="127"/>
        <v>0</v>
      </c>
      <c r="AA149" s="80">
        <f t="shared" ca="1" si="138"/>
        <v>0</v>
      </c>
      <c r="AB149" s="81">
        <f t="shared" ca="1" si="118"/>
        <v>-4638.8066057488859</v>
      </c>
      <c r="AC149" s="79">
        <f t="shared" ca="1" si="119"/>
        <v>523419.01218598761</v>
      </c>
      <c r="AD149" s="35"/>
      <c r="AE149" s="55">
        <f t="shared" ca="1" si="139"/>
        <v>8.641806137517527E-3</v>
      </c>
      <c r="AF149" s="78">
        <f t="shared" ca="1" si="140"/>
        <v>0.45677020883666447</v>
      </c>
      <c r="AG149" s="35"/>
      <c r="AH149" s="35"/>
      <c r="AR149" s="69">
        <f t="shared" si="128"/>
        <v>13</v>
      </c>
      <c r="AS149" s="70">
        <f t="shared" si="141"/>
        <v>146</v>
      </c>
      <c r="AT149" s="71">
        <f t="shared" si="150"/>
        <v>0.36315294697726275</v>
      </c>
      <c r="AU149" s="72">
        <f t="shared" si="129"/>
        <v>7.076323496324699E-3</v>
      </c>
      <c r="AV149" s="73">
        <f t="shared" si="130"/>
        <v>1.0070763234963247</v>
      </c>
      <c r="AW149" s="74">
        <f>PRODUCT(AV$4:AV149)</f>
        <v>2.7345052337548115</v>
      </c>
      <c r="AY149" s="75">
        <f t="shared" si="143"/>
        <v>146</v>
      </c>
      <c r="AZ149" s="76">
        <f t="shared" ca="1" si="151"/>
        <v>1.0086664107387064</v>
      </c>
      <c r="BA149" s="76">
        <f t="shared" ca="1" si="151"/>
        <v>1.0086664107387064</v>
      </c>
      <c r="BB149" s="76">
        <f t="shared" ca="1" si="151"/>
        <v>1.0086664107387064</v>
      </c>
      <c r="BC149" s="76">
        <f t="shared" ca="1" si="151"/>
        <v>1.0086664107387064</v>
      </c>
      <c r="BD149" s="76">
        <f t="shared" ca="1" si="151"/>
        <v>1.0086664107387064</v>
      </c>
      <c r="BE149" s="76">
        <f t="shared" ca="1" si="151"/>
        <v>1.0086664107387064</v>
      </c>
      <c r="BF149" s="76">
        <f t="shared" ca="1" si="151"/>
        <v>1.0086664107387064</v>
      </c>
      <c r="BG149" s="76">
        <f t="shared" ca="1" si="151"/>
        <v>1.0086664107387064</v>
      </c>
      <c r="BH149" s="76">
        <f t="shared" ca="1" si="151"/>
        <v>1.0086664107387064</v>
      </c>
      <c r="BI149" s="76">
        <f t="shared" ca="1" si="151"/>
        <v>1.0086664107387064</v>
      </c>
      <c r="BJ149" s="76">
        <f t="shared" ca="1" si="151"/>
        <v>1.0086664107387064</v>
      </c>
      <c r="BK149" s="76">
        <f t="shared" ca="1" si="151"/>
        <v>1.0086664107387064</v>
      </c>
      <c r="BL149" s="76">
        <f t="shared" ca="1" si="120"/>
        <v>0.10909999999999909</v>
      </c>
      <c r="BM149" s="77">
        <f t="shared" ca="1" si="131"/>
        <v>2653278.459633952</v>
      </c>
      <c r="BO149" s="70">
        <f t="shared" si="144"/>
        <v>146</v>
      </c>
      <c r="BP149" s="178">
        <f t="shared" si="148"/>
        <v>8.8300000000000003E-2</v>
      </c>
      <c r="BQ149" s="179">
        <f t="shared" si="132"/>
        <v>7.076323496324699E-3</v>
      </c>
      <c r="BR149" s="179">
        <f t="shared" si="147"/>
        <v>0.36569686817782276</v>
      </c>
    </row>
    <row r="150" spans="5:70">
      <c r="E150">
        <f t="shared" si="105"/>
        <v>147</v>
      </c>
      <c r="F150" s="64">
        <f t="shared" si="133"/>
        <v>75.16666666666606</v>
      </c>
      <c r="G150" s="55">
        <f t="shared" si="112"/>
        <v>0</v>
      </c>
      <c r="H150" s="78">
        <f t="shared" si="145"/>
        <v>1</v>
      </c>
      <c r="I150" s="79">
        <f t="shared" si="121"/>
        <v>1320292.6546740565</v>
      </c>
      <c r="J150" s="79">
        <f t="shared" si="113"/>
        <v>9342.817934294937</v>
      </c>
      <c r="K150" s="80">
        <f t="shared" si="114"/>
        <v>-20</v>
      </c>
      <c r="L150" s="80">
        <f t="shared" si="122"/>
        <v>-1100.2438788950471</v>
      </c>
      <c r="M150" s="80">
        <f t="shared" si="149"/>
        <v>0</v>
      </c>
      <c r="N150" s="80">
        <f t="shared" si="123"/>
        <v>0</v>
      </c>
      <c r="O150" s="81">
        <f t="shared" si="115"/>
        <v>-10155.66802739464</v>
      </c>
      <c r="P150" s="79">
        <f t="shared" si="116"/>
        <v>1318359.5607020617</v>
      </c>
      <c r="Q150" s="35"/>
      <c r="R150">
        <f t="shared" ca="1" si="124"/>
        <v>208</v>
      </c>
      <c r="S150" s="78">
        <f t="shared" ca="1" si="134"/>
        <v>80.166666666665975</v>
      </c>
      <c r="T150" s="55">
        <f t="shared" ca="1" si="125"/>
        <v>8.641806137517527E-3</v>
      </c>
      <c r="U150" s="78">
        <f t="shared" ca="1" si="126"/>
        <v>0.45282288924250463</v>
      </c>
      <c r="V150" s="79">
        <f t="shared" ca="1" si="135"/>
        <v>518895.72655398538</v>
      </c>
      <c r="W150" s="79">
        <f t="shared" ca="1" si="117"/>
        <v>3671.8740219564429</v>
      </c>
      <c r="X150" s="80">
        <f t="shared" ca="1" si="136"/>
        <v>-9.0564577848500925</v>
      </c>
      <c r="Y150" s="80">
        <f t="shared" ca="1" si="137"/>
        <v>-216.20655273082727</v>
      </c>
      <c r="Z150" s="80">
        <f t="shared" ca="1" si="127"/>
        <v>0</v>
      </c>
      <c r="AA150" s="80">
        <f t="shared" ca="1" si="138"/>
        <v>0</v>
      </c>
      <c r="AB150" s="81">
        <f t="shared" ca="1" si="118"/>
        <v>-4598.7189383525683</v>
      </c>
      <c r="AC150" s="79">
        <f t="shared" ca="1" si="119"/>
        <v>517743.61862707365</v>
      </c>
      <c r="AD150" s="35"/>
      <c r="AE150" s="55">
        <f t="shared" ca="1" si="139"/>
        <v>8.641806137517527E-3</v>
      </c>
      <c r="AF150" s="78">
        <f t="shared" ca="1" si="140"/>
        <v>0.45282288924250463</v>
      </c>
      <c r="AG150" s="35"/>
      <c r="AH150" s="35"/>
      <c r="AR150" s="69">
        <f t="shared" si="128"/>
        <v>13</v>
      </c>
      <c r="AS150" s="70">
        <f t="shared" si="141"/>
        <v>147</v>
      </c>
      <c r="AT150" s="71">
        <f t="shared" si="150"/>
        <v>0.36058315924580797</v>
      </c>
      <c r="AU150" s="72">
        <f t="shared" si="129"/>
        <v>7.076323496324699E-3</v>
      </c>
      <c r="AV150" s="73">
        <f t="shared" si="130"/>
        <v>1.0070763234963247</v>
      </c>
      <c r="AW150" s="74">
        <f>PRODUCT(AV$4:AV150)</f>
        <v>2.7538554773912534</v>
      </c>
      <c r="AY150" s="75">
        <f t="shared" si="143"/>
        <v>147</v>
      </c>
      <c r="AZ150" s="76">
        <f t="shared" ca="1" si="151"/>
        <v>1.0086664107387064</v>
      </c>
      <c r="BA150" s="76">
        <f t="shared" ca="1" si="151"/>
        <v>1.0086664107387064</v>
      </c>
      <c r="BB150" s="76">
        <f t="shared" ca="1" si="151"/>
        <v>1.0086664107387064</v>
      </c>
      <c r="BC150" s="76">
        <f t="shared" ca="1" si="151"/>
        <v>1.0086664107387064</v>
      </c>
      <c r="BD150" s="76">
        <f t="shared" ca="1" si="151"/>
        <v>1.0086664107387064</v>
      </c>
      <c r="BE150" s="76">
        <f t="shared" ca="1" si="151"/>
        <v>1.0086664107387064</v>
      </c>
      <c r="BF150" s="76">
        <f t="shared" ca="1" si="151"/>
        <v>1.0086664107387064</v>
      </c>
      <c r="BG150" s="76">
        <f t="shared" ca="1" si="151"/>
        <v>1.0086664107387064</v>
      </c>
      <c r="BH150" s="76">
        <f t="shared" ca="1" si="151"/>
        <v>1.0086664107387064</v>
      </c>
      <c r="BI150" s="76">
        <f t="shared" ca="1" si="151"/>
        <v>1.0086664107387064</v>
      </c>
      <c r="BJ150" s="76">
        <f t="shared" ca="1" si="151"/>
        <v>1.0086664107387064</v>
      </c>
      <c r="BK150" s="76">
        <f t="shared" ca="1" si="151"/>
        <v>1.0086664107387064</v>
      </c>
      <c r="BL150" s="76">
        <f t="shared" ca="1" si="120"/>
        <v>0.10909999999999909</v>
      </c>
      <c r="BM150" s="77">
        <f t="shared" ca="1" si="131"/>
        <v>2942751.1395800137</v>
      </c>
      <c r="BO150" s="70">
        <f t="shared" si="144"/>
        <v>147</v>
      </c>
      <c r="BP150" s="178">
        <f t="shared" si="148"/>
        <v>8.8300000000000003E-2</v>
      </c>
      <c r="BQ150" s="179">
        <f t="shared" si="132"/>
        <v>7.076323496324699E-3</v>
      </c>
      <c r="BR150" s="179">
        <f t="shared" si="147"/>
        <v>0.36312726220015973</v>
      </c>
    </row>
    <row r="151" spans="5:70">
      <c r="E151">
        <f t="shared" si="105"/>
        <v>148</v>
      </c>
      <c r="F151" s="64">
        <f t="shared" si="133"/>
        <v>75.249999999999389</v>
      </c>
      <c r="G151" s="55">
        <f t="shared" si="112"/>
        <v>0</v>
      </c>
      <c r="H151" s="78">
        <f t="shared" si="145"/>
        <v>1</v>
      </c>
      <c r="I151" s="79">
        <f t="shared" si="121"/>
        <v>1318359.5607020617</v>
      </c>
      <c r="J151" s="79">
        <f t="shared" si="113"/>
        <v>9329.1387360003082</v>
      </c>
      <c r="K151" s="80">
        <f t="shared" si="114"/>
        <v>-20</v>
      </c>
      <c r="L151" s="80">
        <f t="shared" si="122"/>
        <v>-1098.6329672517181</v>
      </c>
      <c r="M151" s="80">
        <f t="shared" si="149"/>
        <v>0</v>
      </c>
      <c r="N151" s="80">
        <f t="shared" si="123"/>
        <v>0</v>
      </c>
      <c r="O151" s="81">
        <f t="shared" si="115"/>
        <v>-10155.66802739464</v>
      </c>
      <c r="P151" s="79">
        <f t="shared" si="116"/>
        <v>1316414.3984434155</v>
      </c>
      <c r="Q151" s="35"/>
      <c r="R151">
        <f t="shared" ca="1" si="124"/>
        <v>209</v>
      </c>
      <c r="S151" s="78">
        <f t="shared" ca="1" si="134"/>
        <v>80.249999999999304</v>
      </c>
      <c r="T151" s="55">
        <f t="shared" ca="1" si="125"/>
        <v>8.641806137517527E-3</v>
      </c>
      <c r="U151" s="78">
        <f t="shared" ca="1" si="126"/>
        <v>0.44890968161904032</v>
      </c>
      <c r="V151" s="79">
        <f t="shared" ca="1" si="135"/>
        <v>513269.3786459617</v>
      </c>
      <c r="W151" s="79">
        <f t="shared" ca="1" si="117"/>
        <v>3632.0601640563973</v>
      </c>
      <c r="X151" s="80">
        <f t="shared" ca="1" si="136"/>
        <v>-8.9781936323808065</v>
      </c>
      <c r="Y151" s="80">
        <f t="shared" ca="1" si="137"/>
        <v>-213.86224110248406</v>
      </c>
      <c r="Z151" s="80">
        <f t="shared" ca="1" si="127"/>
        <v>0</v>
      </c>
      <c r="AA151" s="80">
        <f t="shared" ca="1" si="138"/>
        <v>0</v>
      </c>
      <c r="AB151" s="81">
        <f t="shared" ca="1" si="118"/>
        <v>-4558.9777008063948</v>
      </c>
      <c r="AC151" s="79">
        <f t="shared" ca="1" si="119"/>
        <v>512119.62067447678</v>
      </c>
      <c r="AD151" s="35"/>
      <c r="AE151" s="55">
        <f t="shared" ca="1" si="139"/>
        <v>8.641806137517527E-3</v>
      </c>
      <c r="AF151" s="78">
        <f t="shared" ca="1" si="140"/>
        <v>0.44890968161904032</v>
      </c>
      <c r="AG151" s="35"/>
      <c r="AH151" s="35"/>
      <c r="AR151" s="69">
        <f t="shared" si="128"/>
        <v>13</v>
      </c>
      <c r="AS151" s="70">
        <f t="shared" si="141"/>
        <v>148</v>
      </c>
      <c r="AT151" s="71">
        <f t="shared" si="150"/>
        <v>0.35803155616365789</v>
      </c>
      <c r="AU151" s="72">
        <f t="shared" si="129"/>
        <v>7.076323496324699E-3</v>
      </c>
      <c r="AV151" s="73">
        <f t="shared" si="130"/>
        <v>1.0070763234963247</v>
      </c>
      <c r="AW151" s="74">
        <f>PRODUCT(AV$4:AV151)</f>
        <v>2.7733426496113998</v>
      </c>
      <c r="AY151" s="75">
        <f t="shared" si="143"/>
        <v>148</v>
      </c>
      <c r="AZ151" s="76">
        <f t="shared" ca="1" si="151"/>
        <v>1.0086664107387064</v>
      </c>
      <c r="BA151" s="76">
        <f t="shared" ca="1" si="151"/>
        <v>1.0086664107387064</v>
      </c>
      <c r="BB151" s="76">
        <f t="shared" ca="1" si="151"/>
        <v>1.0086664107387064</v>
      </c>
      <c r="BC151" s="76">
        <f t="shared" ca="1" si="151"/>
        <v>1.0086664107387064</v>
      </c>
      <c r="BD151" s="76">
        <f t="shared" ca="1" si="151"/>
        <v>1.0086664107387064</v>
      </c>
      <c r="BE151" s="76">
        <f t="shared" ca="1" si="151"/>
        <v>1.0086664107387064</v>
      </c>
      <c r="BF151" s="76">
        <f t="shared" ca="1" si="151"/>
        <v>1.0086664107387064</v>
      </c>
      <c r="BG151" s="76">
        <f t="shared" ca="1" si="151"/>
        <v>1.0086664107387064</v>
      </c>
      <c r="BH151" s="76">
        <f t="shared" ca="1" si="151"/>
        <v>1.0086664107387064</v>
      </c>
      <c r="BI151" s="76">
        <f t="shared" ca="1" si="151"/>
        <v>1.0086664107387064</v>
      </c>
      <c r="BJ151" s="76">
        <f t="shared" ca="1" si="151"/>
        <v>1.0086664107387064</v>
      </c>
      <c r="BK151" s="76">
        <f t="shared" ca="1" si="151"/>
        <v>1.0086664107387064</v>
      </c>
      <c r="BL151" s="76">
        <f t="shared" ca="1" si="120"/>
        <v>0.10909999999999909</v>
      </c>
      <c r="BM151" s="77">
        <f t="shared" ca="1" si="131"/>
        <v>3263805.2889081906</v>
      </c>
      <c r="BO151" s="70">
        <f t="shared" si="144"/>
        <v>148</v>
      </c>
      <c r="BP151" s="178">
        <f t="shared" si="148"/>
        <v>8.8300000000000003E-2</v>
      </c>
      <c r="BQ151" s="179">
        <f t="shared" si="132"/>
        <v>7.076323496324699E-3</v>
      </c>
      <c r="BR151" s="179">
        <f t="shared" si="147"/>
        <v>0.36057571181841508</v>
      </c>
    </row>
    <row r="152" spans="5:70">
      <c r="E152">
        <f t="shared" si="105"/>
        <v>149</v>
      </c>
      <c r="F152" s="64">
        <f t="shared" si="133"/>
        <v>75.333333333332718</v>
      </c>
      <c r="G152" s="55">
        <f t="shared" si="112"/>
        <v>0</v>
      </c>
      <c r="H152" s="78">
        <f t="shared" si="145"/>
        <v>1</v>
      </c>
      <c r="I152" s="79">
        <f t="shared" si="121"/>
        <v>1316414.3984434155</v>
      </c>
      <c r="J152" s="79">
        <f t="shared" si="113"/>
        <v>9315.3741386052861</v>
      </c>
      <c r="K152" s="80">
        <f t="shared" si="114"/>
        <v>-20</v>
      </c>
      <c r="L152" s="80">
        <f t="shared" si="122"/>
        <v>-1097.0119987028463</v>
      </c>
      <c r="M152" s="80">
        <f t="shared" si="149"/>
        <v>0</v>
      </c>
      <c r="N152" s="80">
        <f t="shared" si="123"/>
        <v>0</v>
      </c>
      <c r="O152" s="81">
        <f t="shared" si="115"/>
        <v>-10155.66802739464</v>
      </c>
      <c r="P152" s="79">
        <f t="shared" si="116"/>
        <v>1314457.0925559234</v>
      </c>
      <c r="Q152" s="35"/>
      <c r="R152">
        <f t="shared" ca="1" si="124"/>
        <v>210</v>
      </c>
      <c r="S152" s="78">
        <f t="shared" ca="1" si="134"/>
        <v>80.333333333332632</v>
      </c>
      <c r="T152" s="55">
        <f t="shared" ca="1" si="125"/>
        <v>8.641806137517527E-3</v>
      </c>
      <c r="U152" s="78">
        <f t="shared" ca="1" si="126"/>
        <v>0.44503029117723386</v>
      </c>
      <c r="V152" s="79">
        <f t="shared" ca="1" si="135"/>
        <v>507693.98219338892</v>
      </c>
      <c r="W152" s="79">
        <f t="shared" ca="1" si="117"/>
        <v>3592.6068551377311</v>
      </c>
      <c r="X152" s="80">
        <f t="shared" ca="1" si="136"/>
        <v>-8.9006058235446766</v>
      </c>
      <c r="Y152" s="80">
        <f t="shared" ca="1" si="137"/>
        <v>-211.53915924724541</v>
      </c>
      <c r="Z152" s="80">
        <f t="shared" ca="1" si="127"/>
        <v>0</v>
      </c>
      <c r="AA152" s="80">
        <f t="shared" ca="1" si="138"/>
        <v>0</v>
      </c>
      <c r="AB152" s="81">
        <f t="shared" ca="1" si="118"/>
        <v>-4519.5798993307608</v>
      </c>
      <c r="AC152" s="79">
        <f t="shared" ca="1" si="119"/>
        <v>506546.56938412512</v>
      </c>
      <c r="AD152" s="35"/>
      <c r="AE152" s="55">
        <f t="shared" ca="1" si="139"/>
        <v>8.641806137517527E-3</v>
      </c>
      <c r="AF152" s="78">
        <f t="shared" ca="1" si="140"/>
        <v>0.44503029117723386</v>
      </c>
      <c r="AG152" s="35"/>
      <c r="AH152" s="35"/>
      <c r="AR152" s="69">
        <f t="shared" si="128"/>
        <v>13</v>
      </c>
      <c r="AS152" s="70">
        <f t="shared" si="141"/>
        <v>149</v>
      </c>
      <c r="AT152" s="71">
        <f t="shared" si="150"/>
        <v>0.35549800905035128</v>
      </c>
      <c r="AU152" s="72">
        <f t="shared" si="129"/>
        <v>7.076323496324699E-3</v>
      </c>
      <c r="AV152" s="73">
        <f t="shared" si="130"/>
        <v>1.0070763234963247</v>
      </c>
      <c r="AW152" s="74">
        <f>PRODUCT(AV$4:AV152)</f>
        <v>2.7929677193662044</v>
      </c>
      <c r="AY152" s="75">
        <f t="shared" si="143"/>
        <v>149</v>
      </c>
      <c r="AZ152" s="76">
        <f t="shared" ca="1" si="151"/>
        <v>1.0086664107387064</v>
      </c>
      <c r="BA152" s="76">
        <f t="shared" ca="1" si="151"/>
        <v>1.0086664107387064</v>
      </c>
      <c r="BB152" s="76">
        <f t="shared" ca="1" si="151"/>
        <v>1.0086664107387064</v>
      </c>
      <c r="BC152" s="76">
        <f t="shared" ca="1" si="151"/>
        <v>1.0086664107387064</v>
      </c>
      <c r="BD152" s="76">
        <f t="shared" ca="1" si="151"/>
        <v>1.0086664107387064</v>
      </c>
      <c r="BE152" s="76">
        <f t="shared" ca="1" si="151"/>
        <v>1.0086664107387064</v>
      </c>
      <c r="BF152" s="76">
        <f t="shared" ca="1" si="151"/>
        <v>1.0086664107387064</v>
      </c>
      <c r="BG152" s="76">
        <f t="shared" ca="1" si="151"/>
        <v>1.0086664107387064</v>
      </c>
      <c r="BH152" s="76">
        <f t="shared" ca="1" si="151"/>
        <v>1.0086664107387064</v>
      </c>
      <c r="BI152" s="76">
        <f t="shared" ca="1" si="151"/>
        <v>1.0086664107387064</v>
      </c>
      <c r="BJ152" s="76">
        <f t="shared" ca="1" si="151"/>
        <v>1.0086664107387064</v>
      </c>
      <c r="BK152" s="76">
        <f t="shared" ca="1" si="151"/>
        <v>1.0086664107387064</v>
      </c>
      <c r="BL152" s="76">
        <f t="shared" ca="1" si="120"/>
        <v>0.10909999999999909</v>
      </c>
      <c r="BM152" s="77">
        <f t="shared" ca="1" si="131"/>
        <v>3619886.4459280712</v>
      </c>
      <c r="BO152" s="70">
        <f t="shared" si="144"/>
        <v>149</v>
      </c>
      <c r="BP152" s="178">
        <f t="shared" si="148"/>
        <v>8.8300000000000003E-2</v>
      </c>
      <c r="BQ152" s="179">
        <f t="shared" si="132"/>
        <v>7.076323496324699E-3</v>
      </c>
      <c r="BR152" s="179">
        <f t="shared" si="147"/>
        <v>0.35804209016312061</v>
      </c>
    </row>
    <row r="153" spans="5:70">
      <c r="E153">
        <f t="shared" si="105"/>
        <v>150</v>
      </c>
      <c r="F153" s="64">
        <f t="shared" si="133"/>
        <v>75.416666666666046</v>
      </c>
      <c r="G153" s="55">
        <f t="shared" si="112"/>
        <v>0</v>
      </c>
      <c r="H153" s="78">
        <f t="shared" si="145"/>
        <v>1</v>
      </c>
      <c r="I153" s="79">
        <f t="shared" si="121"/>
        <v>1314457.0925559234</v>
      </c>
      <c r="J153" s="79">
        <f t="shared" si="113"/>
        <v>9301.5236089641312</v>
      </c>
      <c r="K153" s="80">
        <f t="shared" si="114"/>
        <v>-20</v>
      </c>
      <c r="L153" s="80">
        <f t="shared" si="122"/>
        <v>-1095.3809104632696</v>
      </c>
      <c r="M153" s="80">
        <f t="shared" si="149"/>
        <v>0</v>
      </c>
      <c r="N153" s="80">
        <f t="shared" si="123"/>
        <v>0</v>
      </c>
      <c r="O153" s="81">
        <f t="shared" si="115"/>
        <v>-10155.66802739464</v>
      </c>
      <c r="P153" s="79">
        <f t="shared" si="116"/>
        <v>1312487.5672270297</v>
      </c>
      <c r="Q153" s="35"/>
      <c r="R153">
        <f t="shared" ca="1" si="124"/>
        <v>211</v>
      </c>
      <c r="S153" s="78">
        <f t="shared" ca="1" si="134"/>
        <v>80.416666666665961</v>
      </c>
      <c r="T153" s="55">
        <f t="shared" ca="1" si="125"/>
        <v>8.641806137517527E-3</v>
      </c>
      <c r="U153" s="78">
        <f t="shared" ca="1" si="126"/>
        <v>0.44118442567555721</v>
      </c>
      <c r="V153" s="79">
        <f t="shared" ca="1" si="135"/>
        <v>502169.09213188296</v>
      </c>
      <c r="W153" s="79">
        <f t="shared" ca="1" si="117"/>
        <v>3553.5109457808858</v>
      </c>
      <c r="X153" s="80">
        <f t="shared" ca="1" si="136"/>
        <v>-8.8236885135111436</v>
      </c>
      <c r="Y153" s="80">
        <f t="shared" ca="1" si="137"/>
        <v>-209.23712172161791</v>
      </c>
      <c r="Z153" s="80">
        <f t="shared" ca="1" si="127"/>
        <v>0</v>
      </c>
      <c r="AA153" s="80">
        <f t="shared" ca="1" si="138"/>
        <v>0</v>
      </c>
      <c r="AB153" s="81">
        <f t="shared" ca="1" si="118"/>
        <v>-4480.522566017723</v>
      </c>
      <c r="AC153" s="79">
        <f t="shared" ca="1" si="119"/>
        <v>501024.01970141107</v>
      </c>
      <c r="AD153" s="35"/>
      <c r="AE153" s="55">
        <f t="shared" ca="1" si="139"/>
        <v>8.641806137517527E-3</v>
      </c>
      <c r="AF153" s="78">
        <f t="shared" ca="1" si="140"/>
        <v>0.44118442567555721</v>
      </c>
      <c r="AG153" s="35"/>
      <c r="AH153" s="35"/>
      <c r="AR153" s="69">
        <f t="shared" si="128"/>
        <v>13</v>
      </c>
      <c r="AS153" s="70">
        <f t="shared" si="141"/>
        <v>150</v>
      </c>
      <c r="AT153" s="71">
        <f t="shared" si="150"/>
        <v>0.35298239013601163</v>
      </c>
      <c r="AU153" s="72">
        <f t="shared" si="129"/>
        <v>7.076323496324699E-3</v>
      </c>
      <c r="AV153" s="73">
        <f t="shared" si="130"/>
        <v>1.0070763234963247</v>
      </c>
      <c r="AW153" s="74">
        <f>PRODUCT(AV$4:AV153)</f>
        <v>2.8127316624632317</v>
      </c>
      <c r="AY153" s="126">
        <f t="shared" si="143"/>
        <v>150</v>
      </c>
      <c r="AZ153" s="127">
        <f t="shared" ca="1" si="151"/>
        <v>1.0086664107387064</v>
      </c>
      <c r="BA153" s="127">
        <f t="shared" ca="1" si="151"/>
        <v>1.0086664107387064</v>
      </c>
      <c r="BB153" s="127">
        <f t="shared" ca="1" si="151"/>
        <v>1.0086664107387064</v>
      </c>
      <c r="BC153" s="127">
        <f t="shared" ca="1" si="151"/>
        <v>1.0086664107387064</v>
      </c>
      <c r="BD153" s="127">
        <f t="shared" ca="1" si="151"/>
        <v>1.0086664107387064</v>
      </c>
      <c r="BE153" s="127">
        <f t="shared" ca="1" si="151"/>
        <v>1.0086664107387064</v>
      </c>
      <c r="BF153" s="127">
        <f t="shared" ca="1" si="151"/>
        <v>1.0086664107387064</v>
      </c>
      <c r="BG153" s="127">
        <f t="shared" ca="1" si="151"/>
        <v>1.0086664107387064</v>
      </c>
      <c r="BH153" s="127">
        <f t="shared" ca="1" si="151"/>
        <v>1.0086664107387064</v>
      </c>
      <c r="BI153" s="127">
        <f t="shared" ca="1" si="151"/>
        <v>1.0086664107387064</v>
      </c>
      <c r="BJ153" s="127">
        <f t="shared" ca="1" si="151"/>
        <v>1.0086664107387064</v>
      </c>
      <c r="BK153" s="127">
        <f t="shared" ca="1" si="151"/>
        <v>1.0086664107387064</v>
      </c>
      <c r="BL153" s="127">
        <f t="shared" ca="1" si="120"/>
        <v>0.10909999999999909</v>
      </c>
      <c r="BM153" s="128">
        <f t="shared" ca="1" si="131"/>
        <v>4014816.0571788205</v>
      </c>
      <c r="BO153" s="70">
        <f t="shared" si="144"/>
        <v>150</v>
      </c>
      <c r="BP153" s="178">
        <f t="shared" si="148"/>
        <v>8.8300000000000003E-2</v>
      </c>
      <c r="BQ153" s="179">
        <f t="shared" si="132"/>
        <v>7.076323496324699E-3</v>
      </c>
      <c r="BR153" s="179">
        <f t="shared" si="147"/>
        <v>0.35552627125626918</v>
      </c>
    </row>
    <row r="154" spans="5:70">
      <c r="E154">
        <f t="shared" si="105"/>
        <v>151</v>
      </c>
      <c r="F154" s="64">
        <f t="shared" si="133"/>
        <v>75.499999999999375</v>
      </c>
      <c r="G154" s="55">
        <f t="shared" si="112"/>
        <v>0</v>
      </c>
      <c r="H154" s="78">
        <f t="shared" si="145"/>
        <v>1</v>
      </c>
      <c r="I154" s="79">
        <f t="shared" si="121"/>
        <v>1312487.5672270297</v>
      </c>
      <c r="J154" s="79">
        <f t="shared" si="113"/>
        <v>9287.5866106026733</v>
      </c>
      <c r="K154" s="80">
        <f t="shared" si="114"/>
        <v>-20</v>
      </c>
      <c r="L154" s="80">
        <f t="shared" si="122"/>
        <v>-1093.7396393558581</v>
      </c>
      <c r="M154" s="80">
        <f t="shared" si="149"/>
        <v>0</v>
      </c>
      <c r="N154" s="80">
        <f t="shared" si="123"/>
        <v>0</v>
      </c>
      <c r="O154" s="81">
        <f t="shared" si="115"/>
        <v>-10155.66802739464</v>
      </c>
      <c r="P154" s="79">
        <f t="shared" si="116"/>
        <v>1310505.7461708819</v>
      </c>
      <c r="Q154" s="35"/>
      <c r="R154">
        <f t="shared" ca="1" si="124"/>
        <v>212</v>
      </c>
      <c r="S154" s="78">
        <f t="shared" ca="1" si="134"/>
        <v>80.499999999999289</v>
      </c>
      <c r="T154" s="55">
        <f t="shared" ca="1" si="125"/>
        <v>8.641806137517527E-3</v>
      </c>
      <c r="U154" s="78">
        <f t="shared" ca="1" si="126"/>
        <v>0.43737179539797705</v>
      </c>
      <c r="V154" s="79">
        <f t="shared" ca="1" si="135"/>
        <v>496694.2672529117</v>
      </c>
      <c r="W154" s="79">
        <f t="shared" ca="1" si="117"/>
        <v>3514.7693138515588</v>
      </c>
      <c r="X154" s="80">
        <f t="shared" ca="1" si="136"/>
        <v>-8.7474359079595416</v>
      </c>
      <c r="Y154" s="80">
        <f t="shared" ca="1" si="137"/>
        <v>-206.95594468871323</v>
      </c>
      <c r="Z154" s="80">
        <f t="shared" ca="1" si="127"/>
        <v>0</v>
      </c>
      <c r="AA154" s="80">
        <f t="shared" ca="1" si="138"/>
        <v>0</v>
      </c>
      <c r="AB154" s="81">
        <f t="shared" ca="1" si="118"/>
        <v>-4441.8027586074259</v>
      </c>
      <c r="AC154" s="79">
        <f t="shared" ca="1" si="119"/>
        <v>495551.53042755916</v>
      </c>
      <c r="AD154" s="35"/>
      <c r="AE154" s="55">
        <f t="shared" ca="1" si="139"/>
        <v>8.641806137517527E-3</v>
      </c>
      <c r="AF154" s="78">
        <f t="shared" ca="1" si="140"/>
        <v>0.43737179539797705</v>
      </c>
      <c r="AG154" s="35"/>
      <c r="AH154" s="35"/>
      <c r="AR154" s="69">
        <f t="shared" si="128"/>
        <v>13</v>
      </c>
      <c r="AS154" s="70">
        <f t="shared" si="141"/>
        <v>151</v>
      </c>
      <c r="AT154" s="71">
        <f t="shared" si="150"/>
        <v>0.35048457255490334</v>
      </c>
      <c r="AU154" s="72">
        <f t="shared" si="129"/>
        <v>7.076323496324699E-3</v>
      </c>
      <c r="AV154" s="73">
        <f t="shared" si="130"/>
        <v>1.0070763234963247</v>
      </c>
      <c r="AW154" s="74">
        <f>PRODUCT(AV$4:AV154)</f>
        <v>2.8326354616151765</v>
      </c>
      <c r="BM154" s="129">
        <f>AW1803</f>
        <v>4014816.0571789574</v>
      </c>
      <c r="BO154" s="70">
        <f t="shared" si="144"/>
        <v>151</v>
      </c>
      <c r="BP154" s="178">
        <f t="shared" si="148"/>
        <v>8.8300000000000003E-2</v>
      </c>
      <c r="BQ154" s="179">
        <f t="shared" si="132"/>
        <v>7.076323496324699E-3</v>
      </c>
      <c r="BR154" s="179">
        <f t="shared" si="147"/>
        <v>0.35302813000505084</v>
      </c>
    </row>
    <row r="155" spans="5:70">
      <c r="E155">
        <f t="shared" ref="E155:E218" si="152">E154+1</f>
        <v>152</v>
      </c>
      <c r="F155" s="64">
        <f t="shared" si="133"/>
        <v>75.583333333332703</v>
      </c>
      <c r="G155" s="55">
        <f t="shared" si="112"/>
        <v>0</v>
      </c>
      <c r="H155" s="78">
        <f t="shared" si="145"/>
        <v>1</v>
      </c>
      <c r="I155" s="79">
        <f t="shared" si="121"/>
        <v>1310505.7461708819</v>
      </c>
      <c r="J155" s="79">
        <f t="shared" si="113"/>
        <v>9273.5626036975427</v>
      </c>
      <c r="K155" s="80">
        <f t="shared" si="114"/>
        <v>-20</v>
      </c>
      <c r="L155" s="80">
        <f t="shared" si="122"/>
        <v>-1092.0881218090683</v>
      </c>
      <c r="M155" s="80">
        <f t="shared" si="149"/>
        <v>0</v>
      </c>
      <c r="N155" s="80">
        <f t="shared" si="123"/>
        <v>0</v>
      </c>
      <c r="O155" s="81">
        <f t="shared" si="115"/>
        <v>-10155.66802739464</v>
      </c>
      <c r="P155" s="79">
        <f t="shared" si="116"/>
        <v>1308511.5526253758</v>
      </c>
      <c r="Q155" s="35"/>
      <c r="R155">
        <f t="shared" ca="1" si="124"/>
        <v>213</v>
      </c>
      <c r="S155" s="78">
        <f t="shared" ca="1" si="134"/>
        <v>80.583333333332618</v>
      </c>
      <c r="T155" s="55">
        <f t="shared" ca="1" si="125"/>
        <v>9.4522381300610192E-3</v>
      </c>
      <c r="U155" s="78">
        <f t="shared" ca="1" si="126"/>
        <v>0.43323765303650302</v>
      </c>
      <c r="V155" s="79">
        <f t="shared" ca="1" si="135"/>
        <v>490867.45935624168</v>
      </c>
      <c r="W155" s="79">
        <f t="shared" ca="1" si="117"/>
        <v>3473.536936223782</v>
      </c>
      <c r="X155" s="80">
        <f t="shared" ca="1" si="136"/>
        <v>-8.6647530607300602</v>
      </c>
      <c r="Y155" s="80">
        <f t="shared" ca="1" si="137"/>
        <v>-204.52810806510072</v>
      </c>
      <c r="Z155" s="80">
        <f t="shared" ca="1" si="127"/>
        <v>0</v>
      </c>
      <c r="AA155" s="80">
        <f t="shared" ca="1" si="138"/>
        <v>0</v>
      </c>
      <c r="AB155" s="81">
        <f t="shared" ca="1" si="118"/>
        <v>-4399.8177812063068</v>
      </c>
      <c r="AC155" s="79">
        <f t="shared" ca="1" si="119"/>
        <v>489727.9856501334</v>
      </c>
      <c r="AD155" s="35"/>
      <c r="AE155" s="55">
        <f t="shared" ca="1" si="139"/>
        <v>9.4522381300610192E-3</v>
      </c>
      <c r="AF155" s="78">
        <f t="shared" ca="1" si="140"/>
        <v>0.43323765303650302</v>
      </c>
      <c r="AG155" s="35"/>
      <c r="AH155" s="35"/>
      <c r="AR155" s="69">
        <f t="shared" si="128"/>
        <v>13</v>
      </c>
      <c r="AS155" s="70">
        <f t="shared" si="141"/>
        <v>152</v>
      </c>
      <c r="AT155" s="71">
        <f t="shared" si="150"/>
        <v>0.34800443033903378</v>
      </c>
      <c r="AU155" s="72">
        <f t="shared" si="129"/>
        <v>7.076323496324699E-3</v>
      </c>
      <c r="AV155" s="73">
        <f t="shared" si="130"/>
        <v>1.0070763234963247</v>
      </c>
      <c r="AW155" s="74">
        <f>PRODUCT(AV$4:AV155)</f>
        <v>2.8526801064887266</v>
      </c>
      <c r="BO155" s="70">
        <f t="shared" si="144"/>
        <v>152</v>
      </c>
      <c r="BP155" s="178">
        <f t="shared" si="148"/>
        <v>8.8300000000000003E-2</v>
      </c>
      <c r="BQ155" s="179">
        <f t="shared" si="132"/>
        <v>7.076323496324699E-3</v>
      </c>
      <c r="BR155" s="179">
        <f t="shared" si="147"/>
        <v>0.350547542195633</v>
      </c>
    </row>
    <row r="156" spans="5:70">
      <c r="E156">
        <f t="shared" si="152"/>
        <v>153</v>
      </c>
      <c r="F156" s="64">
        <f t="shared" si="133"/>
        <v>75.666666666666032</v>
      </c>
      <c r="G156" s="55">
        <f t="shared" si="112"/>
        <v>0</v>
      </c>
      <c r="H156" s="78">
        <f t="shared" si="145"/>
        <v>1</v>
      </c>
      <c r="I156" s="79">
        <f t="shared" si="121"/>
        <v>1308511.5526253758</v>
      </c>
      <c r="J156" s="79">
        <f t="shared" si="113"/>
        <v>9259.4510450552589</v>
      </c>
      <c r="K156" s="80">
        <f t="shared" si="114"/>
        <v>-20</v>
      </c>
      <c r="L156" s="80">
        <f t="shared" si="122"/>
        <v>-1090.4262938544798</v>
      </c>
      <c r="M156" s="80">
        <f t="shared" si="149"/>
        <v>0</v>
      </c>
      <c r="N156" s="80">
        <f t="shared" si="123"/>
        <v>0</v>
      </c>
      <c r="O156" s="81">
        <f t="shared" si="115"/>
        <v>-10155.66802739464</v>
      </c>
      <c r="P156" s="79">
        <f t="shared" si="116"/>
        <v>1306504.9093491819</v>
      </c>
      <c r="Q156" s="35"/>
      <c r="R156">
        <f t="shared" ca="1" si="124"/>
        <v>214</v>
      </c>
      <c r="S156" s="78">
        <f t="shared" ca="1" si="134"/>
        <v>80.666666666665947</v>
      </c>
      <c r="T156" s="55">
        <f t="shared" ca="1" si="125"/>
        <v>9.4522381300610192E-3</v>
      </c>
      <c r="U156" s="78">
        <f t="shared" ca="1" si="126"/>
        <v>0.42914258757309326</v>
      </c>
      <c r="V156" s="79">
        <f t="shared" ca="1" si="135"/>
        <v>485098.9601108132</v>
      </c>
      <c r="W156" s="79">
        <f t="shared" ca="1" si="117"/>
        <v>3432.7171694748254</v>
      </c>
      <c r="X156" s="80">
        <f t="shared" ca="1" si="136"/>
        <v>-8.582851751461865</v>
      </c>
      <c r="Y156" s="80">
        <f t="shared" ca="1" si="137"/>
        <v>-202.12456671283886</v>
      </c>
      <c r="Z156" s="80">
        <f t="shared" ca="1" si="127"/>
        <v>0</v>
      </c>
      <c r="AA156" s="80">
        <f t="shared" ca="1" si="138"/>
        <v>0</v>
      </c>
      <c r="AB156" s="81">
        <f t="shared" ca="1" si="118"/>
        <v>-4358.2296558094677</v>
      </c>
      <c r="AC156" s="79">
        <f t="shared" ca="1" si="119"/>
        <v>483962.74020601425</v>
      </c>
      <c r="AD156" s="35"/>
      <c r="AE156" s="55">
        <f t="shared" ca="1" si="139"/>
        <v>9.4522381300610192E-3</v>
      </c>
      <c r="AF156" s="78">
        <f t="shared" ca="1" si="140"/>
        <v>0.42914258757309326</v>
      </c>
      <c r="AG156" s="35"/>
      <c r="AH156" s="35"/>
      <c r="AR156" s="69">
        <f t="shared" si="128"/>
        <v>13</v>
      </c>
      <c r="AS156" s="70">
        <f t="shared" si="141"/>
        <v>153</v>
      </c>
      <c r="AT156" s="71">
        <f t="shared" si="150"/>
        <v>0.34554183841180058</v>
      </c>
      <c r="AU156" s="72">
        <f t="shared" si="129"/>
        <v>7.076323496324699E-3</v>
      </c>
      <c r="AV156" s="73">
        <f t="shared" si="130"/>
        <v>1.0070763234963247</v>
      </c>
      <c r="AW156" s="74">
        <f>PRODUCT(AV$4:AV156)</f>
        <v>2.8728665937537707</v>
      </c>
      <c r="BO156" s="70">
        <f t="shared" si="144"/>
        <v>153</v>
      </c>
      <c r="BP156" s="178">
        <f t="shared" si="148"/>
        <v>8.8300000000000003E-2</v>
      </c>
      <c r="BQ156" s="179">
        <f t="shared" si="132"/>
        <v>7.076323496324699E-3</v>
      </c>
      <c r="BR156" s="179">
        <f t="shared" si="147"/>
        <v>0.34808438448698403</v>
      </c>
    </row>
    <row r="157" spans="5:70">
      <c r="E157">
        <f t="shared" si="152"/>
        <v>154</v>
      </c>
      <c r="F157" s="64">
        <f t="shared" si="133"/>
        <v>75.749999999999361</v>
      </c>
      <c r="G157" s="55">
        <f t="shared" si="112"/>
        <v>0</v>
      </c>
      <c r="H157" s="78">
        <f t="shared" si="145"/>
        <v>1</v>
      </c>
      <c r="I157" s="79">
        <f t="shared" si="121"/>
        <v>1306504.9093491819</v>
      </c>
      <c r="J157" s="79">
        <f t="shared" si="113"/>
        <v>9245.2513880911865</v>
      </c>
      <c r="K157" s="80">
        <f t="shared" si="114"/>
        <v>-20</v>
      </c>
      <c r="L157" s="80">
        <f t="shared" si="122"/>
        <v>-1088.7540911243184</v>
      </c>
      <c r="M157" s="80">
        <f t="shared" si="149"/>
        <v>0</v>
      </c>
      <c r="N157" s="80">
        <f t="shared" si="123"/>
        <v>0</v>
      </c>
      <c r="O157" s="81">
        <f t="shared" si="115"/>
        <v>-10155.66802739464</v>
      </c>
      <c r="P157" s="79">
        <f t="shared" si="116"/>
        <v>1304485.7386187541</v>
      </c>
      <c r="Q157" s="35"/>
      <c r="R157">
        <f t="shared" ca="1" si="124"/>
        <v>215</v>
      </c>
      <c r="S157" s="78">
        <f t="shared" ca="1" si="134"/>
        <v>80.749999999999275</v>
      </c>
      <c r="T157" s="55">
        <f t="shared" ca="1" si="125"/>
        <v>9.4522381300610192E-3</v>
      </c>
      <c r="U157" s="78">
        <f t="shared" ca="1" si="126"/>
        <v>0.42508622964360182</v>
      </c>
      <c r="V157" s="79">
        <f t="shared" ca="1" si="135"/>
        <v>479388.20913951017</v>
      </c>
      <c r="W157" s="79">
        <f t="shared" ca="1" si="117"/>
        <v>3392.3060481949346</v>
      </c>
      <c r="X157" s="80">
        <f t="shared" ca="1" si="136"/>
        <v>-8.5017245928720371</v>
      </c>
      <c r="Y157" s="80">
        <f t="shared" ca="1" si="137"/>
        <v>-199.74508714146259</v>
      </c>
      <c r="Z157" s="80">
        <f t="shared" ca="1" si="127"/>
        <v>0</v>
      </c>
      <c r="AA157" s="80">
        <f t="shared" ca="1" si="138"/>
        <v>0</v>
      </c>
      <c r="AB157" s="81">
        <f t="shared" ca="1" si="118"/>
        <v>-4317.0346312772626</v>
      </c>
      <c r="AC157" s="79">
        <f t="shared" ca="1" si="119"/>
        <v>478255.23374469351</v>
      </c>
      <c r="AD157" s="35"/>
      <c r="AE157" s="55">
        <f t="shared" ca="1" si="139"/>
        <v>9.4522381300610192E-3</v>
      </c>
      <c r="AF157" s="78">
        <f t="shared" ca="1" si="140"/>
        <v>0.42508622964360182</v>
      </c>
      <c r="AG157" s="35"/>
      <c r="AH157" s="35"/>
      <c r="AR157" s="69">
        <f t="shared" si="128"/>
        <v>13</v>
      </c>
      <c r="AS157" s="70">
        <f t="shared" si="141"/>
        <v>154</v>
      </c>
      <c r="AT157" s="71">
        <f t="shared" si="150"/>
        <v>0.34309667258168391</v>
      </c>
      <c r="AU157" s="72">
        <f t="shared" si="129"/>
        <v>7.076323496324699E-3</v>
      </c>
      <c r="AV157" s="73">
        <f t="shared" si="130"/>
        <v>1.0070763234963247</v>
      </c>
      <c r="AW157" s="74">
        <f>PRODUCT(AV$4:AV157)</f>
        <v>2.893195927132957</v>
      </c>
      <c r="BO157" s="70">
        <f t="shared" si="144"/>
        <v>154</v>
      </c>
      <c r="BP157" s="178">
        <f t="shared" si="148"/>
        <v>8.8300000000000003E-2</v>
      </c>
      <c r="BQ157" s="179">
        <f t="shared" si="132"/>
        <v>7.076323496324699E-3</v>
      </c>
      <c r="BR157" s="179">
        <f t="shared" si="147"/>
        <v>0.34563853440474052</v>
      </c>
    </row>
    <row r="158" spans="5:70">
      <c r="E158">
        <f t="shared" si="152"/>
        <v>155</v>
      </c>
      <c r="F158" s="64">
        <f t="shared" si="133"/>
        <v>75.833333333332689</v>
      </c>
      <c r="G158" s="55">
        <f t="shared" si="112"/>
        <v>0</v>
      </c>
      <c r="H158" s="78">
        <f t="shared" si="145"/>
        <v>1</v>
      </c>
      <c r="I158" s="79">
        <f t="shared" si="121"/>
        <v>1304485.7386187541</v>
      </c>
      <c r="J158" s="79">
        <f t="shared" si="113"/>
        <v>9230.96308280837</v>
      </c>
      <c r="K158" s="80">
        <f t="shared" si="114"/>
        <v>-20</v>
      </c>
      <c r="L158" s="80">
        <f t="shared" si="122"/>
        <v>-1087.0714488489618</v>
      </c>
      <c r="M158" s="80">
        <f t="shared" si="149"/>
        <v>0</v>
      </c>
      <c r="N158" s="80">
        <f t="shared" si="123"/>
        <v>0</v>
      </c>
      <c r="O158" s="81">
        <f t="shared" si="115"/>
        <v>-10155.66802739464</v>
      </c>
      <c r="P158" s="79">
        <f t="shared" si="116"/>
        <v>1302453.9622253187</v>
      </c>
      <c r="Q158" s="35"/>
      <c r="R158">
        <f t="shared" ca="1" si="124"/>
        <v>216</v>
      </c>
      <c r="S158" s="78">
        <f t="shared" ca="1" si="134"/>
        <v>80.833333333332604</v>
      </c>
      <c r="T158" s="55">
        <f t="shared" ca="1" si="125"/>
        <v>9.4522381300610192E-3</v>
      </c>
      <c r="U158" s="78">
        <f t="shared" ca="1" si="126"/>
        <v>0.42106821337520067</v>
      </c>
      <c r="V158" s="79">
        <f t="shared" ca="1" si="135"/>
        <v>473734.65138839069</v>
      </c>
      <c r="W158" s="79">
        <f t="shared" ca="1" si="117"/>
        <v>3352.2996446428592</v>
      </c>
      <c r="X158" s="80">
        <f t="shared" ca="1" si="136"/>
        <v>-8.4213642675040141</v>
      </c>
      <c r="Y158" s="80">
        <f t="shared" ca="1" si="137"/>
        <v>-197.38943807849614</v>
      </c>
      <c r="Z158" s="80">
        <f t="shared" ca="1" si="127"/>
        <v>0</v>
      </c>
      <c r="AA158" s="80">
        <f t="shared" ca="1" si="138"/>
        <v>0</v>
      </c>
      <c r="AB158" s="81">
        <f t="shared" ca="1" si="118"/>
        <v>-4276.2289919267096</v>
      </c>
      <c r="AC158" s="79">
        <f t="shared" ca="1" si="119"/>
        <v>472604.9112387608</v>
      </c>
      <c r="AD158" s="35"/>
      <c r="AE158" s="55">
        <f t="shared" ca="1" si="139"/>
        <v>9.4522381300610192E-3</v>
      </c>
      <c r="AF158" s="78">
        <f t="shared" ca="1" si="140"/>
        <v>0.42106821337520067</v>
      </c>
      <c r="AG158" s="35"/>
      <c r="AH158" s="35"/>
      <c r="AR158" s="69">
        <f t="shared" si="128"/>
        <v>13</v>
      </c>
      <c r="AS158" s="70">
        <f t="shared" si="141"/>
        <v>155</v>
      </c>
      <c r="AT158" s="71">
        <f t="shared" si="150"/>
        <v>0.34066880953598333</v>
      </c>
      <c r="AU158" s="72">
        <f t="shared" si="129"/>
        <v>7.076323496324699E-3</v>
      </c>
      <c r="AV158" s="73">
        <f t="shared" si="130"/>
        <v>1.0070763234963247</v>
      </c>
      <c r="AW158" s="74">
        <f>PRODUCT(AV$4:AV158)</f>
        <v>2.9136691174515987</v>
      </c>
      <c r="BO158" s="70">
        <f t="shared" si="144"/>
        <v>155</v>
      </c>
      <c r="BP158" s="178">
        <f t="shared" si="148"/>
        <v>8.8300000000000003E-2</v>
      </c>
      <c r="BQ158" s="179">
        <f t="shared" si="132"/>
        <v>7.076323496324699E-3</v>
      </c>
      <c r="BR158" s="179">
        <f t="shared" si="147"/>
        <v>0.34320987033511757</v>
      </c>
    </row>
    <row r="159" spans="5:70">
      <c r="E159">
        <f t="shared" si="152"/>
        <v>156</v>
      </c>
      <c r="F159" s="64">
        <f t="shared" si="133"/>
        <v>75.916666666666018</v>
      </c>
      <c r="G159" s="55">
        <f t="shared" si="112"/>
        <v>0</v>
      </c>
      <c r="H159" s="78">
        <f t="shared" si="145"/>
        <v>1</v>
      </c>
      <c r="I159" s="79">
        <f t="shared" si="121"/>
        <v>1302453.9622253187</v>
      </c>
      <c r="J159" s="79">
        <f t="shared" si="113"/>
        <v>9216.5855757762238</v>
      </c>
      <c r="K159" s="80">
        <f t="shared" si="114"/>
        <v>-20</v>
      </c>
      <c r="L159" s="80">
        <f t="shared" si="122"/>
        <v>-1085.3783018544323</v>
      </c>
      <c r="M159" s="80">
        <f t="shared" si="149"/>
        <v>0</v>
      </c>
      <c r="N159" s="80">
        <f t="shared" si="123"/>
        <v>0</v>
      </c>
      <c r="O159" s="81">
        <f t="shared" si="115"/>
        <v>-10155.66802739464</v>
      </c>
      <c r="P159" s="79">
        <f t="shared" si="116"/>
        <v>1300409.5014718457</v>
      </c>
      <c r="Q159" s="35"/>
      <c r="R159">
        <f t="shared" ca="1" si="124"/>
        <v>217</v>
      </c>
      <c r="S159" s="78">
        <f t="shared" ca="1" si="134"/>
        <v>80.916666666665932</v>
      </c>
      <c r="T159" s="55">
        <f t="shared" ca="1" si="125"/>
        <v>9.4522381300610192E-3</v>
      </c>
      <c r="U159" s="78">
        <f t="shared" ca="1" si="126"/>
        <v>0.41708817635337891</v>
      </c>
      <c r="V159" s="79">
        <f t="shared" ca="1" si="135"/>
        <v>468137.73707629571</v>
      </c>
      <c r="W159" s="79">
        <f t="shared" ca="1" si="117"/>
        <v>3312.6940683892658</v>
      </c>
      <c r="X159" s="80">
        <f t="shared" ca="1" si="136"/>
        <v>-8.3417635270675774</v>
      </c>
      <c r="Y159" s="80">
        <f t="shared" ca="1" si="137"/>
        <v>-195.05739044845657</v>
      </c>
      <c r="Z159" s="80">
        <f t="shared" ca="1" si="127"/>
        <v>-3511.0330280722178</v>
      </c>
      <c r="AA159" s="80">
        <f t="shared" ca="1" si="138"/>
        <v>0</v>
      </c>
      <c r="AB159" s="81">
        <f t="shared" ca="1" si="118"/>
        <v>-4235.8090571963476</v>
      </c>
      <c r="AC159" s="79">
        <f t="shared" ca="1" si="119"/>
        <v>463500.18990544084</v>
      </c>
      <c r="AD159" s="35"/>
      <c r="AE159" s="55">
        <f t="shared" ca="1" si="139"/>
        <v>9.4522381300610192E-3</v>
      </c>
      <c r="AF159" s="78">
        <f t="shared" ca="1" si="140"/>
        <v>0.41708817635337891</v>
      </c>
      <c r="AG159" s="35"/>
      <c r="AH159" s="35"/>
      <c r="AR159" s="69">
        <f t="shared" si="128"/>
        <v>13</v>
      </c>
      <c r="AS159" s="70">
        <f t="shared" si="141"/>
        <v>156</v>
      </c>
      <c r="AT159" s="71">
        <f t="shared" si="150"/>
        <v>0.33825812683459888</v>
      </c>
      <c r="AU159" s="72">
        <f t="shared" si="129"/>
        <v>7.076323496324699E-3</v>
      </c>
      <c r="AV159" s="73">
        <f t="shared" si="130"/>
        <v>1.0070763234963247</v>
      </c>
      <c r="AW159" s="74">
        <f>PRODUCT(AV$4:AV159)</f>
        <v>2.9342871826879371</v>
      </c>
      <c r="BO159" s="70">
        <f t="shared" si="144"/>
        <v>156</v>
      </c>
      <c r="BP159" s="178">
        <f t="shared" si="148"/>
        <v>8.8300000000000003E-2</v>
      </c>
      <c r="BQ159" s="179">
        <f t="shared" si="132"/>
        <v>7.076323496324699E-3</v>
      </c>
      <c r="BR159" s="179">
        <f t="shared" si="147"/>
        <v>0.34079827151886183</v>
      </c>
    </row>
    <row r="160" spans="5:70">
      <c r="E160">
        <f t="shared" si="152"/>
        <v>157</v>
      </c>
      <c r="F160" s="64">
        <f t="shared" si="133"/>
        <v>75.999999999999346</v>
      </c>
      <c r="G160" s="55">
        <f t="shared" si="112"/>
        <v>0</v>
      </c>
      <c r="H160" s="78">
        <f t="shared" si="145"/>
        <v>1</v>
      </c>
      <c r="I160" s="79">
        <f t="shared" si="121"/>
        <v>1300409.5014718457</v>
      </c>
      <c r="J160" s="79">
        <f t="shared" si="113"/>
        <v>9202.1183101091101</v>
      </c>
      <c r="K160" s="80">
        <f t="shared" si="114"/>
        <v>-20</v>
      </c>
      <c r="L160" s="80">
        <f t="shared" si="122"/>
        <v>-1083.6745845598714</v>
      </c>
      <c r="M160" s="80">
        <f t="shared" si="149"/>
        <v>-9753.0712610388418</v>
      </c>
      <c r="N160" s="80">
        <f t="shared" si="123"/>
        <v>0</v>
      </c>
      <c r="O160" s="81">
        <f t="shared" si="115"/>
        <v>-10155.66802739464</v>
      </c>
      <c r="P160" s="79">
        <f t="shared" si="116"/>
        <v>1288599.2059089614</v>
      </c>
      <c r="Q160" s="35"/>
      <c r="R160">
        <f t="shared" ca="1" si="124"/>
        <v>218</v>
      </c>
      <c r="S160" s="78">
        <f t="shared" ca="1" si="134"/>
        <v>80.999999999999261</v>
      </c>
      <c r="T160" s="55">
        <f t="shared" ca="1" si="125"/>
        <v>9.4522381300610192E-3</v>
      </c>
      <c r="U160" s="78">
        <f t="shared" ca="1" si="126"/>
        <v>0.41314575958925387</v>
      </c>
      <c r="V160" s="79">
        <f t="shared" ca="1" si="135"/>
        <v>459119.07573712611</v>
      </c>
      <c r="W160" s="79">
        <f t="shared" ca="1" si="117"/>
        <v>3248.8751032495047</v>
      </c>
      <c r="X160" s="80">
        <f t="shared" ca="1" si="136"/>
        <v>-8.2629151917850781</v>
      </c>
      <c r="Y160" s="80">
        <f t="shared" ca="1" si="137"/>
        <v>-191.29961489046923</v>
      </c>
      <c r="Z160" s="80">
        <f t="shared" ca="1" si="127"/>
        <v>0</v>
      </c>
      <c r="AA160" s="80">
        <f t="shared" ca="1" si="138"/>
        <v>0</v>
      </c>
      <c r="AB160" s="81">
        <f t="shared" ca="1" si="118"/>
        <v>-4195.7711813142587</v>
      </c>
      <c r="AC160" s="79">
        <f t="shared" ca="1" si="119"/>
        <v>457972.61712897912</v>
      </c>
      <c r="AD160" s="35"/>
      <c r="AE160" s="55">
        <f t="shared" ca="1" si="139"/>
        <v>9.4522381300610192E-3</v>
      </c>
      <c r="AF160" s="78">
        <f t="shared" ca="1" si="140"/>
        <v>0.41314575958925387</v>
      </c>
      <c r="AG160" s="35"/>
      <c r="AH160" s="35"/>
      <c r="AR160" s="69">
        <f t="shared" si="128"/>
        <v>14</v>
      </c>
      <c r="AS160" s="70">
        <f t="shared" si="141"/>
        <v>157</v>
      </c>
      <c r="AT160" s="71">
        <f t="shared" si="150"/>
        <v>0.33586450290385644</v>
      </c>
      <c r="AU160" s="72">
        <f t="shared" si="129"/>
        <v>7.076323496324699E-3</v>
      </c>
      <c r="AV160" s="73">
        <f t="shared" si="130"/>
        <v>1.0070763234963247</v>
      </c>
      <c r="AW160" s="74">
        <f>PRODUCT(AV$4:AV160)</f>
        <v>2.955051148023756</v>
      </c>
      <c r="BO160" s="70">
        <f t="shared" si="144"/>
        <v>157</v>
      </c>
      <c r="BP160" s="178">
        <f t="shared" si="148"/>
        <v>8.8300000000000003E-2</v>
      </c>
      <c r="BQ160" s="179">
        <f t="shared" si="132"/>
        <v>7.076323496324699E-3</v>
      </c>
      <c r="BR160" s="179">
        <f t="shared" si="147"/>
        <v>0.33840361804524693</v>
      </c>
    </row>
    <row r="161" spans="5:70">
      <c r="E161">
        <f t="shared" si="152"/>
        <v>158</v>
      </c>
      <c r="F161" s="64">
        <f t="shared" si="133"/>
        <v>76.083333333332675</v>
      </c>
      <c r="G161" s="55">
        <f t="shared" si="112"/>
        <v>0</v>
      </c>
      <c r="H161" s="78">
        <f t="shared" si="145"/>
        <v>1</v>
      </c>
      <c r="I161" s="79">
        <f t="shared" si="121"/>
        <v>1288599.2059089614</v>
      </c>
      <c r="J161" s="79">
        <f t="shared" si="113"/>
        <v>9118.5448381189326</v>
      </c>
      <c r="K161" s="80">
        <f t="shared" si="114"/>
        <v>-20</v>
      </c>
      <c r="L161" s="80">
        <f t="shared" si="122"/>
        <v>-1073.8326715908013</v>
      </c>
      <c r="M161" s="80">
        <f t="shared" si="149"/>
        <v>0</v>
      </c>
      <c r="N161" s="80">
        <f t="shared" si="123"/>
        <v>0</v>
      </c>
      <c r="O161" s="81">
        <f t="shared" si="115"/>
        <v>-10155.66802739464</v>
      </c>
      <c r="P161" s="79">
        <f t="shared" si="116"/>
        <v>1286468.2500480947</v>
      </c>
      <c r="Q161" s="35"/>
      <c r="R161">
        <f t="shared" ca="1" si="124"/>
        <v>219</v>
      </c>
      <c r="S161" s="78">
        <f t="shared" ca="1" si="134"/>
        <v>81.08333333333259</v>
      </c>
      <c r="T161" s="55">
        <f t="shared" ca="1" si="125"/>
        <v>9.4522381300610192E-3</v>
      </c>
      <c r="U161" s="78">
        <f t="shared" ca="1" si="126"/>
        <v>0.40924060748719132</v>
      </c>
      <c r="V161" s="79">
        <f t="shared" ca="1" si="135"/>
        <v>453643.75089482876</v>
      </c>
      <c r="W161" s="79">
        <f t="shared" ca="1" si="117"/>
        <v>3210.1299334179453</v>
      </c>
      <c r="X161" s="80">
        <f t="shared" ca="1" si="136"/>
        <v>-8.1848121497438271</v>
      </c>
      <c r="Y161" s="80">
        <f t="shared" ca="1" si="137"/>
        <v>-189.01822953951199</v>
      </c>
      <c r="Z161" s="80">
        <f t="shared" ca="1" si="127"/>
        <v>0</v>
      </c>
      <c r="AA161" s="80">
        <f t="shared" ca="1" si="138"/>
        <v>0</v>
      </c>
      <c r="AB161" s="81">
        <f t="shared" ca="1" si="118"/>
        <v>-4156.1117529692283</v>
      </c>
      <c r="AC161" s="79">
        <f t="shared" ca="1" si="119"/>
        <v>452500.56603358826</v>
      </c>
      <c r="AD161" s="35"/>
      <c r="AE161" s="55">
        <f t="shared" ca="1" si="139"/>
        <v>9.4522381300610192E-3</v>
      </c>
      <c r="AF161" s="78">
        <f t="shared" ca="1" si="140"/>
        <v>0.40924060748719132</v>
      </c>
      <c r="AG161" s="35"/>
      <c r="AH161" s="35"/>
      <c r="AR161" s="69">
        <f t="shared" si="128"/>
        <v>14</v>
      </c>
      <c r="AS161" s="70">
        <f t="shared" si="141"/>
        <v>158</v>
      </c>
      <c r="AT161" s="71">
        <f t="shared" si="150"/>
        <v>0.33348781703037644</v>
      </c>
      <c r="AU161" s="72">
        <f t="shared" si="129"/>
        <v>7.076323496324699E-3</v>
      </c>
      <c r="AV161" s="73">
        <f t="shared" si="130"/>
        <v>1.0070763234963247</v>
      </c>
      <c r="AW161" s="74">
        <f>PRODUCT(AV$4:AV161)</f>
        <v>2.9759620458953577</v>
      </c>
      <c r="BO161" s="70">
        <f t="shared" si="144"/>
        <v>158</v>
      </c>
      <c r="BP161" s="178">
        <f t="shared" si="148"/>
        <v>8.8300000000000003E-2</v>
      </c>
      <c r="BQ161" s="179">
        <f t="shared" si="132"/>
        <v>7.076323496324699E-3</v>
      </c>
      <c r="BR161" s="179">
        <f t="shared" si="147"/>
        <v>0.33602579084611151</v>
      </c>
    </row>
    <row r="162" spans="5:70">
      <c r="E162">
        <f t="shared" si="152"/>
        <v>159</v>
      </c>
      <c r="F162" s="64">
        <f t="shared" si="133"/>
        <v>76.166666666666003</v>
      </c>
      <c r="G162" s="55">
        <f t="shared" si="112"/>
        <v>0</v>
      </c>
      <c r="H162" s="78">
        <f t="shared" si="145"/>
        <v>1</v>
      </c>
      <c r="I162" s="79">
        <f t="shared" si="121"/>
        <v>1286468.2500480947</v>
      </c>
      <c r="J162" s="79">
        <f t="shared" si="113"/>
        <v>9103.4655050910496</v>
      </c>
      <c r="K162" s="80">
        <f t="shared" si="114"/>
        <v>-20</v>
      </c>
      <c r="L162" s="80">
        <f t="shared" si="122"/>
        <v>-1072.0568750400789</v>
      </c>
      <c r="M162" s="80">
        <f t="shared" si="149"/>
        <v>0</v>
      </c>
      <c r="N162" s="80">
        <f t="shared" si="123"/>
        <v>0</v>
      </c>
      <c r="O162" s="81">
        <f t="shared" si="115"/>
        <v>-10155.66802739464</v>
      </c>
      <c r="P162" s="79">
        <f t="shared" si="116"/>
        <v>1284323.9906507509</v>
      </c>
      <c r="Q162" s="35"/>
      <c r="R162">
        <f t="shared" ca="1" si="124"/>
        <v>220</v>
      </c>
      <c r="S162" s="78">
        <f t="shared" ca="1" si="134"/>
        <v>81.166666666665918</v>
      </c>
      <c r="T162" s="55">
        <f t="shared" ca="1" si="125"/>
        <v>9.4522381300610192E-3</v>
      </c>
      <c r="U162" s="78">
        <f t="shared" ca="1" si="126"/>
        <v>0.40537236781273156</v>
      </c>
      <c r="V162" s="79">
        <f t="shared" ca="1" si="135"/>
        <v>448223.42292945139</v>
      </c>
      <c r="W162" s="79">
        <f t="shared" ca="1" si="117"/>
        <v>3171.7739392787598</v>
      </c>
      <c r="X162" s="80">
        <f t="shared" ca="1" si="136"/>
        <v>-8.1074473562546316</v>
      </c>
      <c r="Y162" s="80">
        <f t="shared" ca="1" si="137"/>
        <v>-186.7597595539381</v>
      </c>
      <c r="Z162" s="80">
        <f t="shared" ca="1" si="127"/>
        <v>0</v>
      </c>
      <c r="AA162" s="80">
        <f t="shared" ca="1" si="138"/>
        <v>0</v>
      </c>
      <c r="AB162" s="81">
        <f t="shared" ca="1" si="118"/>
        <v>-4116.8271949850177</v>
      </c>
      <c r="AC162" s="79">
        <f t="shared" ca="1" si="119"/>
        <v>447083.50246683491</v>
      </c>
      <c r="AD162" s="35"/>
      <c r="AE162" s="55">
        <f t="shared" ca="1" si="139"/>
        <v>9.4522381300610192E-3</v>
      </c>
      <c r="AF162" s="78">
        <f t="shared" ca="1" si="140"/>
        <v>0.40537236781273156</v>
      </c>
      <c r="AG162" s="35"/>
      <c r="AH162" s="35"/>
      <c r="AR162" s="69">
        <f t="shared" si="128"/>
        <v>14</v>
      </c>
      <c r="AS162" s="70">
        <f t="shared" si="141"/>
        <v>159</v>
      </c>
      <c r="AT162" s="71">
        <f t="shared" si="150"/>
        <v>0.33112794935498635</v>
      </c>
      <c r="AU162" s="72">
        <f t="shared" si="129"/>
        <v>7.076323496324699E-3</v>
      </c>
      <c r="AV162" s="73">
        <f t="shared" si="130"/>
        <v>1.0070763234963247</v>
      </c>
      <c r="AW162" s="74">
        <f>PRODUCT(AV$4:AV162)</f>
        <v>2.9970209160448977</v>
      </c>
      <c r="BO162" s="70">
        <f t="shared" si="144"/>
        <v>159</v>
      </c>
      <c r="BP162" s="178">
        <f t="shared" si="148"/>
        <v>8.8300000000000003E-2</v>
      </c>
      <c r="BQ162" s="179">
        <f t="shared" si="132"/>
        <v>7.076323496324699E-3</v>
      </c>
      <c r="BR162" s="179">
        <f t="shared" si="147"/>
        <v>0.33366467168993852</v>
      </c>
    </row>
    <row r="163" spans="5:70">
      <c r="E163">
        <f t="shared" si="152"/>
        <v>160</v>
      </c>
      <c r="F163" s="64">
        <f t="shared" si="133"/>
        <v>76.249999999999332</v>
      </c>
      <c r="G163" s="55">
        <f t="shared" si="112"/>
        <v>0</v>
      </c>
      <c r="H163" s="78">
        <f t="shared" si="145"/>
        <v>1</v>
      </c>
      <c r="I163" s="79">
        <f t="shared" si="121"/>
        <v>1284323.9906507509</v>
      </c>
      <c r="J163" s="79">
        <f t="shared" si="113"/>
        <v>9088.2920319354125</v>
      </c>
      <c r="K163" s="80">
        <f t="shared" si="114"/>
        <v>-20</v>
      </c>
      <c r="L163" s="80">
        <f t="shared" si="122"/>
        <v>-1070.2699922089591</v>
      </c>
      <c r="M163" s="80">
        <f t="shared" si="149"/>
        <v>0</v>
      </c>
      <c r="N163" s="80">
        <f t="shared" si="123"/>
        <v>0</v>
      </c>
      <c r="O163" s="81">
        <f t="shared" si="115"/>
        <v>-10155.66802739464</v>
      </c>
      <c r="P163" s="79">
        <f t="shared" si="116"/>
        <v>1282166.3446630826</v>
      </c>
      <c r="Q163" s="35"/>
      <c r="R163">
        <f t="shared" ca="1" si="124"/>
        <v>221</v>
      </c>
      <c r="S163" s="78">
        <f t="shared" ca="1" si="134"/>
        <v>81.249999999999247</v>
      </c>
      <c r="T163" s="55">
        <f t="shared" ca="1" si="125"/>
        <v>9.4522381300610192E-3</v>
      </c>
      <c r="U163" s="78">
        <f t="shared" ca="1" si="126"/>
        <v>0.40154069166081896</v>
      </c>
      <c r="V163" s="79">
        <f t="shared" ca="1" si="135"/>
        <v>442857.56273749669</v>
      </c>
      <c r="W163" s="79">
        <f t="shared" ca="1" si="117"/>
        <v>3133.8033767244374</v>
      </c>
      <c r="X163" s="80">
        <f t="shared" ca="1" si="136"/>
        <v>-8.0308138332163796</v>
      </c>
      <c r="Y163" s="80">
        <f t="shared" ca="1" si="137"/>
        <v>-184.52398447395697</v>
      </c>
      <c r="Z163" s="80">
        <f t="shared" ca="1" si="127"/>
        <v>0</v>
      </c>
      <c r="AA163" s="80">
        <f t="shared" ca="1" si="138"/>
        <v>0</v>
      </c>
      <c r="AB163" s="81">
        <f t="shared" ca="1" si="118"/>
        <v>-4077.9139639977088</v>
      </c>
      <c r="AC163" s="79">
        <f t="shared" ca="1" si="119"/>
        <v>441720.89735191618</v>
      </c>
      <c r="AD163" s="35"/>
      <c r="AE163" s="55">
        <f t="shared" ca="1" si="139"/>
        <v>9.4522381300610192E-3</v>
      </c>
      <c r="AF163" s="78">
        <f t="shared" ca="1" si="140"/>
        <v>0.40154069166081896</v>
      </c>
      <c r="AG163" s="35"/>
      <c r="AH163" s="35"/>
      <c r="AR163" s="69">
        <f t="shared" si="128"/>
        <v>14</v>
      </c>
      <c r="AS163" s="70">
        <f t="shared" si="141"/>
        <v>160</v>
      </c>
      <c r="AT163" s="71">
        <f t="shared" si="150"/>
        <v>0.32878478086667584</v>
      </c>
      <c r="AU163" s="72">
        <f t="shared" si="129"/>
        <v>7.076323496324699E-3</v>
      </c>
      <c r="AV163" s="73">
        <f t="shared" si="130"/>
        <v>1.0070763234963247</v>
      </c>
      <c r="AW163" s="74">
        <f>PRODUCT(AV$4:AV163)</f>
        <v>3.018228805572083</v>
      </c>
      <c r="BO163" s="70">
        <f t="shared" si="144"/>
        <v>160</v>
      </c>
      <c r="BP163" s="178">
        <f t="shared" si="148"/>
        <v>8.8300000000000003E-2</v>
      </c>
      <c r="BQ163" s="179">
        <f t="shared" si="132"/>
        <v>7.076323496324699E-3</v>
      </c>
      <c r="BR163" s="179">
        <f t="shared" si="147"/>
        <v>0.33132014317597669</v>
      </c>
    </row>
    <row r="164" spans="5:70">
      <c r="E164">
        <f t="shared" si="152"/>
        <v>161</v>
      </c>
      <c r="F164" s="64">
        <f t="shared" si="133"/>
        <v>76.333333333332661</v>
      </c>
      <c r="G164" s="55">
        <f t="shared" si="112"/>
        <v>0</v>
      </c>
      <c r="H164" s="78">
        <f t="shared" si="145"/>
        <v>1</v>
      </c>
      <c r="I164" s="79">
        <f t="shared" si="121"/>
        <v>1282166.3446630826</v>
      </c>
      <c r="J164" s="79">
        <f t="shared" si="113"/>
        <v>9073.0238309361248</v>
      </c>
      <c r="K164" s="80">
        <f t="shared" si="114"/>
        <v>-20</v>
      </c>
      <c r="L164" s="80">
        <f t="shared" si="122"/>
        <v>-1068.4719538859022</v>
      </c>
      <c r="M164" s="80">
        <f t="shared" si="149"/>
        <v>0</v>
      </c>
      <c r="N164" s="80">
        <f t="shared" si="123"/>
        <v>0</v>
      </c>
      <c r="O164" s="81">
        <f t="shared" si="115"/>
        <v>-10155.66802739464</v>
      </c>
      <c r="P164" s="79">
        <f t="shared" si="116"/>
        <v>1279995.2285127381</v>
      </c>
      <c r="Q164" s="35"/>
      <c r="R164">
        <f t="shared" ca="1" si="124"/>
        <v>222</v>
      </c>
      <c r="S164" s="78">
        <f t="shared" ca="1" si="134"/>
        <v>81.333333333332575</v>
      </c>
      <c r="T164" s="55">
        <f t="shared" ca="1" si="125"/>
        <v>9.4522381300610192E-3</v>
      </c>
      <c r="U164" s="78">
        <f t="shared" ca="1" si="126"/>
        <v>0.39774523342433149</v>
      </c>
      <c r="V164" s="79">
        <f t="shared" ca="1" si="135"/>
        <v>437545.64624312165</v>
      </c>
      <c r="W164" s="79">
        <f t="shared" ca="1" si="117"/>
        <v>3096.2145372247764</v>
      </c>
      <c r="X164" s="80">
        <f t="shared" ca="1" si="136"/>
        <v>-7.9549046684866296</v>
      </c>
      <c r="Y164" s="80">
        <f t="shared" ca="1" si="137"/>
        <v>-182.31068593463402</v>
      </c>
      <c r="Z164" s="80">
        <f t="shared" ca="1" si="127"/>
        <v>0</v>
      </c>
      <c r="AA164" s="80">
        <f t="shared" ca="1" si="138"/>
        <v>0</v>
      </c>
      <c r="AB164" s="81">
        <f t="shared" ca="1" si="118"/>
        <v>-4039.3685501361015</v>
      </c>
      <c r="AC164" s="79">
        <f t="shared" ca="1" si="119"/>
        <v>436412.22663960722</v>
      </c>
      <c r="AD164" s="35"/>
      <c r="AE164" s="55">
        <f t="shared" ca="1" si="139"/>
        <v>9.4522381300610192E-3</v>
      </c>
      <c r="AF164" s="78">
        <f t="shared" ca="1" si="140"/>
        <v>0.39774523342433149</v>
      </c>
      <c r="AG164" s="35"/>
      <c r="AH164" s="35"/>
      <c r="AR164" s="69">
        <f t="shared" si="128"/>
        <v>14</v>
      </c>
      <c r="AS164" s="70">
        <f t="shared" si="141"/>
        <v>161</v>
      </c>
      <c r="AT164" s="71">
        <f t="shared" si="150"/>
        <v>0.32645819339659504</v>
      </c>
      <c r="AU164" s="72">
        <f t="shared" si="129"/>
        <v>7.076323496324699E-3</v>
      </c>
      <c r="AV164" s="73">
        <f t="shared" si="130"/>
        <v>1.0070763234963247</v>
      </c>
      <c r="AW164" s="74">
        <f>PRODUCT(AV$4:AV164)</f>
        <v>3.0395867689862368</v>
      </c>
      <c r="BO164" s="70">
        <f t="shared" si="144"/>
        <v>161</v>
      </c>
      <c r="BP164" s="178">
        <f t="shared" si="148"/>
        <v>8.8300000000000003E-2</v>
      </c>
      <c r="BQ164" s="179">
        <f t="shared" si="132"/>
        <v>7.076323496324699E-3</v>
      </c>
      <c r="BR164" s="179">
        <f t="shared" si="147"/>
        <v>0.32899208872840296</v>
      </c>
    </row>
    <row r="165" spans="5:70">
      <c r="E165">
        <f t="shared" si="152"/>
        <v>162</v>
      </c>
      <c r="F165" s="64">
        <f t="shared" si="133"/>
        <v>76.416666666665989</v>
      </c>
      <c r="G165" s="55">
        <f t="shared" si="112"/>
        <v>0</v>
      </c>
      <c r="H165" s="78">
        <f t="shared" si="145"/>
        <v>1</v>
      </c>
      <c r="I165" s="79">
        <f t="shared" si="121"/>
        <v>1279995.2285127381</v>
      </c>
      <c r="J165" s="79">
        <f t="shared" si="113"/>
        <v>9057.6603107081919</v>
      </c>
      <c r="K165" s="80">
        <f t="shared" si="114"/>
        <v>-20</v>
      </c>
      <c r="L165" s="80">
        <f t="shared" si="122"/>
        <v>-1066.6626904272819</v>
      </c>
      <c r="M165" s="80">
        <f t="shared" si="149"/>
        <v>0</v>
      </c>
      <c r="N165" s="80">
        <f t="shared" si="123"/>
        <v>0</v>
      </c>
      <c r="O165" s="81">
        <f t="shared" si="115"/>
        <v>-10155.66802739464</v>
      </c>
      <c r="P165" s="79">
        <f t="shared" si="116"/>
        <v>1277810.5581056243</v>
      </c>
      <c r="Q165" s="35"/>
      <c r="R165">
        <f t="shared" ca="1" si="124"/>
        <v>223</v>
      </c>
      <c r="S165" s="78">
        <f t="shared" ca="1" si="134"/>
        <v>81.416666666665904</v>
      </c>
      <c r="T165" s="55">
        <f t="shared" ca="1" si="125"/>
        <v>9.4522381300610192E-3</v>
      </c>
      <c r="U165" s="78">
        <f t="shared" ca="1" si="126"/>
        <v>0.39398565076290798</v>
      </c>
      <c r="V165" s="79">
        <f t="shared" ca="1" si="135"/>
        <v>432287.15435053949</v>
      </c>
      <c r="W165" s="79">
        <f t="shared" ca="1" si="117"/>
        <v>3059.0037474900646</v>
      </c>
      <c r="X165" s="80">
        <f t="shared" ca="1" si="136"/>
        <v>-7.8797130152581598</v>
      </c>
      <c r="Y165" s="80">
        <f t="shared" ca="1" si="137"/>
        <v>-180.11964764605813</v>
      </c>
      <c r="Z165" s="80">
        <f t="shared" ca="1" si="127"/>
        <v>0</v>
      </c>
      <c r="AA165" s="80">
        <f t="shared" ca="1" si="138"/>
        <v>0</v>
      </c>
      <c r="AB165" s="81">
        <f t="shared" ca="1" si="118"/>
        <v>-4001.1874767051354</v>
      </c>
      <c r="AC165" s="79">
        <f t="shared" ca="1" si="119"/>
        <v>431156.97126066312</v>
      </c>
      <c r="AD165" s="35"/>
      <c r="AE165" s="55">
        <f t="shared" ca="1" si="139"/>
        <v>9.4522381300610192E-3</v>
      </c>
      <c r="AF165" s="78">
        <f t="shared" ca="1" si="140"/>
        <v>0.39398565076290798</v>
      </c>
      <c r="AG165" s="35"/>
      <c r="AH165" s="35"/>
      <c r="AR165" s="69">
        <f t="shared" si="128"/>
        <v>14</v>
      </c>
      <c r="AS165" s="70">
        <f t="shared" si="141"/>
        <v>162</v>
      </c>
      <c r="AT165" s="71">
        <f t="shared" si="150"/>
        <v>0.32414806961209502</v>
      </c>
      <c r="AU165" s="72">
        <f t="shared" si="129"/>
        <v>7.076323496324699E-3</v>
      </c>
      <c r="AV165" s="73">
        <f t="shared" si="130"/>
        <v>1.0070763234963247</v>
      </c>
      <c r="AW165" s="74">
        <f>PRODUCT(AV$4:AV165)</f>
        <v>3.0610958682587319</v>
      </c>
      <c r="BO165" s="70">
        <f t="shared" si="144"/>
        <v>162</v>
      </c>
      <c r="BP165" s="178">
        <f t="shared" si="148"/>
        <v>8.8300000000000003E-2</v>
      </c>
      <c r="BQ165" s="179">
        <f t="shared" si="132"/>
        <v>7.076323496324699E-3</v>
      </c>
      <c r="BR165" s="179">
        <f t="shared" si="147"/>
        <v>0.32668039259052606</v>
      </c>
    </row>
    <row r="166" spans="5:70">
      <c r="E166">
        <f t="shared" si="152"/>
        <v>163</v>
      </c>
      <c r="F166" s="64">
        <f t="shared" si="133"/>
        <v>76.499999999999318</v>
      </c>
      <c r="G166" s="55">
        <f t="shared" si="112"/>
        <v>0</v>
      </c>
      <c r="H166" s="78">
        <f t="shared" si="145"/>
        <v>1</v>
      </c>
      <c r="I166" s="79">
        <f t="shared" si="121"/>
        <v>1277810.5581056243</v>
      </c>
      <c r="J166" s="79">
        <f t="shared" si="113"/>
        <v>9042.2008761746056</v>
      </c>
      <c r="K166" s="80">
        <f t="shared" si="114"/>
        <v>-20</v>
      </c>
      <c r="L166" s="80">
        <f t="shared" si="122"/>
        <v>-1064.842131754687</v>
      </c>
      <c r="M166" s="80">
        <f t="shared" si="149"/>
        <v>0</v>
      </c>
      <c r="N166" s="80">
        <f t="shared" si="123"/>
        <v>0</v>
      </c>
      <c r="O166" s="81">
        <f t="shared" si="115"/>
        <v>-10155.66802739464</v>
      </c>
      <c r="P166" s="79">
        <f t="shared" si="116"/>
        <v>1275612.2488226495</v>
      </c>
      <c r="Q166" s="35"/>
      <c r="R166">
        <f t="shared" ca="1" si="124"/>
        <v>224</v>
      </c>
      <c r="S166" s="78">
        <f t="shared" ca="1" si="134"/>
        <v>81.499999999999233</v>
      </c>
      <c r="T166" s="55">
        <f t="shared" ca="1" si="125"/>
        <v>9.4522381300610192E-3</v>
      </c>
      <c r="U166" s="78">
        <f t="shared" ca="1" si="126"/>
        <v>0.39026160457206993</v>
      </c>
      <c r="V166" s="79">
        <f t="shared" ca="1" si="135"/>
        <v>427081.57289687148</v>
      </c>
      <c r="W166" s="79">
        <f t="shared" ca="1" si="117"/>
        <v>3022.1673691374413</v>
      </c>
      <c r="X166" s="80">
        <f t="shared" ca="1" si="136"/>
        <v>-7.8052320914413986</v>
      </c>
      <c r="Y166" s="80">
        <f t="shared" ca="1" si="137"/>
        <v>-177.95065537369646</v>
      </c>
      <c r="Z166" s="80">
        <f t="shared" ca="1" si="127"/>
        <v>0</v>
      </c>
      <c r="AA166" s="80">
        <f t="shared" ca="1" si="138"/>
        <v>0</v>
      </c>
      <c r="AB166" s="81">
        <f t="shared" ca="1" si="118"/>
        <v>-3963.3672998723009</v>
      </c>
      <c r="AC166" s="79">
        <f t="shared" ca="1" si="119"/>
        <v>425954.61707867152</v>
      </c>
      <c r="AD166" s="35"/>
      <c r="AE166" s="55">
        <f t="shared" ca="1" si="139"/>
        <v>9.4522381300610192E-3</v>
      </c>
      <c r="AF166" s="78">
        <f t="shared" ca="1" si="140"/>
        <v>0.39026160457206993</v>
      </c>
      <c r="AG166" s="35"/>
      <c r="AH166" s="35"/>
      <c r="AR166" s="69">
        <f t="shared" si="128"/>
        <v>14</v>
      </c>
      <c r="AS166" s="70">
        <f t="shared" si="141"/>
        <v>163</v>
      </c>
      <c r="AT166" s="71">
        <f t="shared" si="150"/>
        <v>0.32185429301081064</v>
      </c>
      <c r="AU166" s="72">
        <f t="shared" si="129"/>
        <v>7.076323496324699E-3</v>
      </c>
      <c r="AV166" s="73">
        <f t="shared" si="130"/>
        <v>1.0070763234963247</v>
      </c>
      <c r="AW166" s="74">
        <f>PRODUCT(AV$4:AV166)</f>
        <v>3.0827571728757936</v>
      </c>
      <c r="BO166" s="70">
        <f t="shared" si="144"/>
        <v>163</v>
      </c>
      <c r="BP166" s="178">
        <f t="shared" si="148"/>
        <v>8.8300000000000003E-2</v>
      </c>
      <c r="BQ166" s="179">
        <f t="shared" si="132"/>
        <v>7.076323496324699E-3</v>
      </c>
      <c r="BR166" s="179">
        <f t="shared" si="147"/>
        <v>0.32438493981903077</v>
      </c>
    </row>
    <row r="167" spans="5:70">
      <c r="E167">
        <f t="shared" si="152"/>
        <v>164</v>
      </c>
      <c r="F167" s="64">
        <f t="shared" si="133"/>
        <v>76.583333333332646</v>
      </c>
      <c r="G167" s="55">
        <f t="shared" si="112"/>
        <v>0</v>
      </c>
      <c r="H167" s="78">
        <f t="shared" si="145"/>
        <v>1</v>
      </c>
      <c r="I167" s="79">
        <f t="shared" si="121"/>
        <v>1275612.2488226495</v>
      </c>
      <c r="J167" s="79">
        <f t="shared" si="113"/>
        <v>9026.6449285433027</v>
      </c>
      <c r="K167" s="80">
        <f t="shared" si="114"/>
        <v>-20</v>
      </c>
      <c r="L167" s="80">
        <f t="shared" si="122"/>
        <v>-1063.010207352208</v>
      </c>
      <c r="M167" s="80">
        <f t="shared" si="149"/>
        <v>0</v>
      </c>
      <c r="N167" s="80">
        <f t="shared" si="123"/>
        <v>0</v>
      </c>
      <c r="O167" s="81">
        <f t="shared" si="115"/>
        <v>-10155.66802739464</v>
      </c>
      <c r="P167" s="79">
        <f t="shared" si="116"/>
        <v>1273400.2155164459</v>
      </c>
      <c r="Q167" s="35"/>
      <c r="R167">
        <f t="shared" ca="1" si="124"/>
        <v>225</v>
      </c>
      <c r="S167" s="78">
        <f t="shared" ca="1" si="134"/>
        <v>81.583333333332561</v>
      </c>
      <c r="T167" s="55">
        <f t="shared" ca="1" si="125"/>
        <v>1.0343997254147252E-2</v>
      </c>
      <c r="U167" s="78">
        <f t="shared" ca="1" si="126"/>
        <v>0.38622473960597736</v>
      </c>
      <c r="V167" s="79">
        <f t="shared" ca="1" si="135"/>
        <v>421548.54368921841</v>
      </c>
      <c r="W167" s="79">
        <f t="shared" ca="1" si="117"/>
        <v>2983.0138645494753</v>
      </c>
      <c r="X167" s="80">
        <f t="shared" ca="1" si="136"/>
        <v>-7.7244947921195468</v>
      </c>
      <c r="Y167" s="80">
        <f t="shared" ca="1" si="137"/>
        <v>-175.64522653717435</v>
      </c>
      <c r="Z167" s="80">
        <f t="shared" ca="1" si="127"/>
        <v>0</v>
      </c>
      <c r="AA167" s="80">
        <f t="shared" ca="1" si="138"/>
        <v>0</v>
      </c>
      <c r="AB167" s="81">
        <f t="shared" ca="1" si="118"/>
        <v>-3922.3702394052448</v>
      </c>
      <c r="AC167" s="79">
        <f t="shared" ca="1" si="119"/>
        <v>420425.81759303331</v>
      </c>
      <c r="AD167" s="35"/>
      <c r="AE167" s="55">
        <f t="shared" ca="1" si="139"/>
        <v>1.0343997254147252E-2</v>
      </c>
      <c r="AF167" s="78">
        <f t="shared" ca="1" si="140"/>
        <v>0.38622473960597736</v>
      </c>
      <c r="AG167" s="35"/>
      <c r="AH167" s="35"/>
      <c r="AR167" s="69">
        <f t="shared" si="128"/>
        <v>14</v>
      </c>
      <c r="AS167" s="70">
        <f t="shared" si="141"/>
        <v>164</v>
      </c>
      <c r="AT167" s="71">
        <f t="shared" si="150"/>
        <v>0.3195767479147853</v>
      </c>
      <c r="AU167" s="72">
        <f t="shared" si="129"/>
        <v>7.076323496324699E-3</v>
      </c>
      <c r="AV167" s="73">
        <f t="shared" si="130"/>
        <v>1.0070763234963247</v>
      </c>
      <c r="AW167" s="74">
        <f>PRODUCT(AV$4:AV167)</f>
        <v>3.104571759891678</v>
      </c>
      <c r="BO167" s="70">
        <f t="shared" si="144"/>
        <v>164</v>
      </c>
      <c r="BP167" s="178">
        <f t="shared" si="148"/>
        <v>8.8300000000000003E-2</v>
      </c>
      <c r="BQ167" s="179">
        <f t="shared" si="132"/>
        <v>7.076323496324699E-3</v>
      </c>
      <c r="BR167" s="179">
        <f t="shared" si="147"/>
        <v>0.32210561627826273</v>
      </c>
    </row>
    <row r="168" spans="5:70">
      <c r="E168">
        <f t="shared" si="152"/>
        <v>165</v>
      </c>
      <c r="F168" s="64">
        <f t="shared" si="133"/>
        <v>76.666666666665975</v>
      </c>
      <c r="G168" s="55">
        <f t="shared" si="112"/>
        <v>0</v>
      </c>
      <c r="H168" s="78">
        <f t="shared" si="145"/>
        <v>1</v>
      </c>
      <c r="I168" s="79">
        <f t="shared" si="121"/>
        <v>1273400.2155164459</v>
      </c>
      <c r="J168" s="79">
        <f t="shared" si="113"/>
        <v>9010.9918652839624</v>
      </c>
      <c r="K168" s="80">
        <f t="shared" si="114"/>
        <v>-20</v>
      </c>
      <c r="L168" s="80">
        <f t="shared" si="122"/>
        <v>-1061.1668462637051</v>
      </c>
      <c r="M168" s="80">
        <f t="shared" si="149"/>
        <v>0</v>
      </c>
      <c r="N168" s="80">
        <f t="shared" si="123"/>
        <v>0</v>
      </c>
      <c r="O168" s="81">
        <f t="shared" si="115"/>
        <v>-10155.66802739464</v>
      </c>
      <c r="P168" s="79">
        <f t="shared" si="116"/>
        <v>1271174.3725080716</v>
      </c>
      <c r="Q168" s="35"/>
      <c r="R168">
        <f t="shared" ca="1" si="124"/>
        <v>226</v>
      </c>
      <c r="S168" s="78">
        <f t="shared" ca="1" si="134"/>
        <v>81.66666666666589</v>
      </c>
      <c r="T168" s="55">
        <f t="shared" ca="1" si="125"/>
        <v>1.0343997254147252E-2</v>
      </c>
      <c r="U168" s="78">
        <f t="shared" ca="1" si="126"/>
        <v>0.38222963196000942</v>
      </c>
      <c r="V168" s="79">
        <f t="shared" ca="1" si="135"/>
        <v>416076.93409027834</v>
      </c>
      <c r="W168" s="79">
        <f t="shared" ca="1" si="117"/>
        <v>2944.2949849817796</v>
      </c>
      <c r="X168" s="80">
        <f t="shared" ca="1" si="136"/>
        <v>-7.6445926392001882</v>
      </c>
      <c r="Y168" s="80">
        <f t="shared" ca="1" si="137"/>
        <v>-173.36538920428265</v>
      </c>
      <c r="Z168" s="80">
        <f t="shared" ca="1" si="127"/>
        <v>0</v>
      </c>
      <c r="AA168" s="80">
        <f t="shared" ca="1" si="138"/>
        <v>0</v>
      </c>
      <c r="AB168" s="81">
        <f t="shared" ca="1" si="118"/>
        <v>-3881.7972524190882</v>
      </c>
      <c r="AC168" s="79">
        <f t="shared" ca="1" si="119"/>
        <v>414958.42184099753</v>
      </c>
      <c r="AD168" s="35"/>
      <c r="AE168" s="55">
        <f t="shared" ca="1" si="139"/>
        <v>1.0343997254147252E-2</v>
      </c>
      <c r="AF168" s="78">
        <f t="shared" ca="1" si="140"/>
        <v>0.38222963196000942</v>
      </c>
      <c r="AG168" s="35"/>
      <c r="AH168" s="35"/>
      <c r="AR168" s="69">
        <f t="shared" si="128"/>
        <v>14</v>
      </c>
      <c r="AS168" s="70">
        <f t="shared" si="141"/>
        <v>165</v>
      </c>
      <c r="AT168" s="71">
        <f t="shared" si="150"/>
        <v>0.31731531946463687</v>
      </c>
      <c r="AU168" s="72">
        <f t="shared" si="129"/>
        <v>7.076323496324699E-3</v>
      </c>
      <c r="AV168" s="73">
        <f t="shared" si="130"/>
        <v>1.0070763234963247</v>
      </c>
      <c r="AW168" s="74">
        <f>PRODUCT(AV$4:AV168)</f>
        <v>3.1265407139822257</v>
      </c>
      <c r="BO168" s="70">
        <f t="shared" si="144"/>
        <v>165</v>
      </c>
      <c r="BP168" s="178">
        <f t="shared" si="148"/>
        <v>8.8300000000000003E-2</v>
      </c>
      <c r="BQ168" s="179">
        <f t="shared" si="132"/>
        <v>7.076323496324699E-3</v>
      </c>
      <c r="BR168" s="179">
        <f t="shared" si="147"/>
        <v>0.31984230863455332</v>
      </c>
    </row>
    <row r="169" spans="5:70">
      <c r="E169">
        <f t="shared" si="152"/>
        <v>166</v>
      </c>
      <c r="F169" s="64">
        <f t="shared" si="133"/>
        <v>76.749999999999304</v>
      </c>
      <c r="G169" s="55">
        <f t="shared" si="112"/>
        <v>0</v>
      </c>
      <c r="H169" s="78">
        <f t="shared" si="145"/>
        <v>1</v>
      </c>
      <c r="I169" s="79">
        <f t="shared" si="121"/>
        <v>1271174.3725080716</v>
      </c>
      <c r="J169" s="79">
        <f t="shared" si="113"/>
        <v>8995.2410801046717</v>
      </c>
      <c r="K169" s="80">
        <f t="shared" si="114"/>
        <v>-20</v>
      </c>
      <c r="L169" s="80">
        <f t="shared" si="122"/>
        <v>-1059.3119770900598</v>
      </c>
      <c r="M169" s="80">
        <f t="shared" si="149"/>
        <v>0</v>
      </c>
      <c r="N169" s="80">
        <f t="shared" si="123"/>
        <v>0</v>
      </c>
      <c r="O169" s="81">
        <f t="shared" si="115"/>
        <v>-10155.66802739464</v>
      </c>
      <c r="P169" s="79">
        <f t="shared" si="116"/>
        <v>1268934.6335836914</v>
      </c>
      <c r="Q169" s="35"/>
      <c r="R169">
        <f t="shared" ca="1" si="124"/>
        <v>227</v>
      </c>
      <c r="S169" s="78">
        <f t="shared" ca="1" si="134"/>
        <v>81.749999999999218</v>
      </c>
      <c r="T169" s="55">
        <f t="shared" ca="1" si="125"/>
        <v>1.0343997254147252E-2</v>
      </c>
      <c r="U169" s="78">
        <f t="shared" ca="1" si="126"/>
        <v>0.37827584969656136</v>
      </c>
      <c r="V169" s="79">
        <f t="shared" ca="1" si="135"/>
        <v>410666.09306488896</v>
      </c>
      <c r="W169" s="79">
        <f t="shared" ca="1" si="117"/>
        <v>2906.0061234989394</v>
      </c>
      <c r="X169" s="80">
        <f t="shared" ca="1" si="136"/>
        <v>-7.5655169939312277</v>
      </c>
      <c r="Y169" s="80">
        <f t="shared" ca="1" si="137"/>
        <v>-171.11087211037042</v>
      </c>
      <c r="Z169" s="80">
        <f t="shared" ca="1" si="127"/>
        <v>0</v>
      </c>
      <c r="AA169" s="80">
        <f t="shared" ca="1" si="138"/>
        <v>0</v>
      </c>
      <c r="AB169" s="81">
        <f t="shared" ca="1" si="118"/>
        <v>-3841.643952298909</v>
      </c>
      <c r="AC169" s="79">
        <f t="shared" ca="1" si="119"/>
        <v>409551.77884698473</v>
      </c>
      <c r="AD169" s="35"/>
      <c r="AE169" s="55">
        <f t="shared" ca="1" si="139"/>
        <v>1.0343997254147252E-2</v>
      </c>
      <c r="AF169" s="78">
        <f t="shared" ca="1" si="140"/>
        <v>0.37827584969656136</v>
      </c>
      <c r="AG169" s="35"/>
      <c r="AH169" s="35"/>
      <c r="AR169" s="69">
        <f t="shared" si="128"/>
        <v>14</v>
      </c>
      <c r="AS169" s="70">
        <f t="shared" si="141"/>
        <v>166</v>
      </c>
      <c r="AT169" s="71">
        <f t="shared" si="150"/>
        <v>0.31506989361376547</v>
      </c>
      <c r="AU169" s="72">
        <f t="shared" si="129"/>
        <v>7.076323496324699E-3</v>
      </c>
      <c r="AV169" s="73">
        <f t="shared" si="130"/>
        <v>1.0070763234963247</v>
      </c>
      <c r="AW169" s="74">
        <f>PRODUCT(AV$4:AV169)</f>
        <v>3.148665127498794</v>
      </c>
      <c r="BO169" s="70">
        <f t="shared" si="144"/>
        <v>166</v>
      </c>
      <c r="BP169" s="178">
        <f t="shared" si="148"/>
        <v>8.8300000000000003E-2</v>
      </c>
      <c r="BQ169" s="179">
        <f t="shared" si="132"/>
        <v>7.076323496324699E-3</v>
      </c>
      <c r="BR169" s="179">
        <f t="shared" si="147"/>
        <v>0.3175949043505843</v>
      </c>
    </row>
    <row r="170" spans="5:70">
      <c r="E170">
        <f t="shared" si="152"/>
        <v>167</v>
      </c>
      <c r="F170" s="64">
        <f t="shared" si="133"/>
        <v>76.833333333332632</v>
      </c>
      <c r="G170" s="55">
        <f t="shared" si="112"/>
        <v>0</v>
      </c>
      <c r="H170" s="78">
        <f t="shared" si="145"/>
        <v>1</v>
      </c>
      <c r="I170" s="79">
        <f t="shared" si="121"/>
        <v>1268934.6335836914</v>
      </c>
      <c r="J170" s="79">
        <f t="shared" si="113"/>
        <v>8979.3919629284483</v>
      </c>
      <c r="K170" s="80">
        <f t="shared" si="114"/>
        <v>-20</v>
      </c>
      <c r="L170" s="80">
        <f t="shared" si="122"/>
        <v>-1057.4455279864096</v>
      </c>
      <c r="M170" s="80">
        <f t="shared" si="149"/>
        <v>0</v>
      </c>
      <c r="N170" s="80">
        <f t="shared" si="123"/>
        <v>0</v>
      </c>
      <c r="O170" s="81">
        <f t="shared" si="115"/>
        <v>-10155.66802739464</v>
      </c>
      <c r="P170" s="79">
        <f t="shared" si="116"/>
        <v>1266680.9119912388</v>
      </c>
      <c r="Q170" s="35"/>
      <c r="R170">
        <f t="shared" ca="1" si="124"/>
        <v>228</v>
      </c>
      <c r="S170" s="78">
        <f t="shared" ca="1" si="134"/>
        <v>81.833333333332547</v>
      </c>
      <c r="T170" s="55">
        <f t="shared" ca="1" si="125"/>
        <v>1.0343997254147252E-2</v>
      </c>
      <c r="U170" s="78">
        <f t="shared" ca="1" si="126"/>
        <v>0.3743629653459899</v>
      </c>
      <c r="V170" s="79">
        <f t="shared" ca="1" si="135"/>
        <v>405315.37637116038</v>
      </c>
      <c r="W170" s="79">
        <f t="shared" ca="1" si="117"/>
        <v>2868.1427212369308</v>
      </c>
      <c r="X170" s="80">
        <f t="shared" ca="1" si="136"/>
        <v>-7.4872593069197979</v>
      </c>
      <c r="Y170" s="80">
        <f t="shared" ca="1" si="137"/>
        <v>-168.88140682131683</v>
      </c>
      <c r="Z170" s="80">
        <f t="shared" ca="1" si="127"/>
        <v>0</v>
      </c>
      <c r="AA170" s="80">
        <f t="shared" ca="1" si="138"/>
        <v>0</v>
      </c>
      <c r="AB170" s="81">
        <f t="shared" ca="1" si="118"/>
        <v>-3801.9059978049172</v>
      </c>
      <c r="AC170" s="79">
        <f t="shared" ca="1" si="119"/>
        <v>404205.24442846415</v>
      </c>
      <c r="AD170" s="35"/>
      <c r="AE170" s="55">
        <f t="shared" ca="1" si="139"/>
        <v>1.0343997254147252E-2</v>
      </c>
      <c r="AF170" s="78">
        <f t="shared" ca="1" si="140"/>
        <v>0.3743629653459899</v>
      </c>
      <c r="AG170" s="35"/>
      <c r="AH170" s="35"/>
      <c r="AR170" s="69">
        <f t="shared" si="128"/>
        <v>14</v>
      </c>
      <c r="AS170" s="70">
        <f t="shared" si="141"/>
        <v>167</v>
      </c>
      <c r="AT170" s="71">
        <f t="shared" si="150"/>
        <v>0.31284035712260189</v>
      </c>
      <c r="AU170" s="72">
        <f t="shared" si="129"/>
        <v>7.076323496324699E-3</v>
      </c>
      <c r="AV170" s="73">
        <f t="shared" si="130"/>
        <v>1.0070763234963247</v>
      </c>
      <c r="AW170" s="74">
        <f>PRODUCT(AV$4:AV170)</f>
        <v>3.1709461005225719</v>
      </c>
      <c r="BO170" s="70">
        <f t="shared" si="144"/>
        <v>167</v>
      </c>
      <c r="BP170" s="178">
        <f t="shared" si="148"/>
        <v>8.8300000000000003E-2</v>
      </c>
      <c r="BQ170" s="179">
        <f t="shared" si="132"/>
        <v>7.076323496324699E-3</v>
      </c>
      <c r="BR170" s="179">
        <f t="shared" si="147"/>
        <v>0.31536329167979227</v>
      </c>
    </row>
    <row r="171" spans="5:70">
      <c r="E171">
        <f t="shared" si="152"/>
        <v>168</v>
      </c>
      <c r="F171" s="64">
        <f t="shared" si="133"/>
        <v>76.916666666665961</v>
      </c>
      <c r="G171" s="55">
        <f t="shared" si="112"/>
        <v>0</v>
      </c>
      <c r="H171" s="78">
        <f t="shared" si="145"/>
        <v>1</v>
      </c>
      <c r="I171" s="79">
        <f t="shared" si="121"/>
        <v>1266680.9119912388</v>
      </c>
      <c r="J171" s="79">
        <f t="shared" si="113"/>
        <v>8963.4438998696023</v>
      </c>
      <c r="K171" s="80">
        <f t="shared" si="114"/>
        <v>-20</v>
      </c>
      <c r="L171" s="80">
        <f t="shared" si="122"/>
        <v>-1055.5674266593658</v>
      </c>
      <c r="M171" s="80">
        <f t="shared" si="149"/>
        <v>0</v>
      </c>
      <c r="N171" s="80">
        <f t="shared" si="123"/>
        <v>0</v>
      </c>
      <c r="O171" s="81">
        <f t="shared" si="115"/>
        <v>-10155.66802739464</v>
      </c>
      <c r="P171" s="79">
        <f t="shared" si="116"/>
        <v>1264413.1204370544</v>
      </c>
      <c r="Q171" s="35"/>
      <c r="R171">
        <f t="shared" ca="1" si="124"/>
        <v>229</v>
      </c>
      <c r="S171" s="78">
        <f t="shared" ca="1" si="134"/>
        <v>81.916666666665876</v>
      </c>
      <c r="T171" s="55">
        <f t="shared" ca="1" si="125"/>
        <v>1.0343997254147252E-2</v>
      </c>
      <c r="U171" s="78">
        <f t="shared" ca="1" si="126"/>
        <v>0.37049055586039653</v>
      </c>
      <c r="V171" s="79">
        <f t="shared" ca="1" si="135"/>
        <v>400024.14648998418</v>
      </c>
      <c r="W171" s="79">
        <f t="shared" ca="1" si="117"/>
        <v>2830.7002669043086</v>
      </c>
      <c r="X171" s="80">
        <f t="shared" ca="1" si="136"/>
        <v>-7.4098111172079308</v>
      </c>
      <c r="Y171" s="80">
        <f t="shared" ca="1" si="137"/>
        <v>-166.67672770416007</v>
      </c>
      <c r="Z171" s="80">
        <f t="shared" ca="1" si="127"/>
        <v>-3000.1810986748815</v>
      </c>
      <c r="AA171" s="80">
        <f t="shared" ca="1" si="138"/>
        <v>0</v>
      </c>
      <c r="AB171" s="81">
        <f t="shared" ca="1" si="118"/>
        <v>-3762.5790926030968</v>
      </c>
      <c r="AC171" s="79">
        <f t="shared" ca="1" si="119"/>
        <v>395918.00002678909</v>
      </c>
      <c r="AD171" s="35"/>
      <c r="AE171" s="55">
        <f t="shared" ca="1" si="139"/>
        <v>1.0343997254147252E-2</v>
      </c>
      <c r="AF171" s="78">
        <f t="shared" ca="1" si="140"/>
        <v>0.37049055586039653</v>
      </c>
      <c r="AG171" s="35"/>
      <c r="AH171" s="35"/>
      <c r="AR171" s="69">
        <f t="shared" si="128"/>
        <v>14</v>
      </c>
      <c r="AS171" s="70">
        <f t="shared" si="141"/>
        <v>168</v>
      </c>
      <c r="AT171" s="71">
        <f t="shared" si="150"/>
        <v>0.31062659755289662</v>
      </c>
      <c r="AU171" s="72">
        <f t="shared" si="129"/>
        <v>7.076323496324699E-3</v>
      </c>
      <c r="AV171" s="73">
        <f t="shared" si="130"/>
        <v>1.0070763234963247</v>
      </c>
      <c r="AW171" s="74">
        <f>PRODUCT(AV$4:AV171)</f>
        <v>3.1933847409192788</v>
      </c>
      <c r="BO171" s="70">
        <f t="shared" si="144"/>
        <v>168</v>
      </c>
      <c r="BP171" s="178">
        <f t="shared" si="148"/>
        <v>8.8300000000000003E-2</v>
      </c>
      <c r="BQ171" s="179">
        <f t="shared" si="132"/>
        <v>7.076323496324699E-3</v>
      </c>
      <c r="BR171" s="179">
        <f t="shared" si="147"/>
        <v>0.31314735966081242</v>
      </c>
    </row>
    <row r="172" spans="5:70">
      <c r="E172">
        <f t="shared" si="152"/>
        <v>169</v>
      </c>
      <c r="F172" s="64">
        <f t="shared" si="133"/>
        <v>76.999999999999289</v>
      </c>
      <c r="G172" s="55">
        <f t="shared" si="112"/>
        <v>0</v>
      </c>
      <c r="H172" s="78">
        <f t="shared" si="145"/>
        <v>1</v>
      </c>
      <c r="I172" s="79">
        <f t="shared" si="121"/>
        <v>1264413.1204370544</v>
      </c>
      <c r="J172" s="79">
        <f t="shared" si="113"/>
        <v>8947.396273209959</v>
      </c>
      <c r="K172" s="80">
        <f t="shared" si="114"/>
        <v>-20</v>
      </c>
      <c r="L172" s="80">
        <f t="shared" si="122"/>
        <v>-1053.6776003642121</v>
      </c>
      <c r="M172" s="80">
        <f t="shared" si="149"/>
        <v>-9483.098403277907</v>
      </c>
      <c r="N172" s="80">
        <f t="shared" si="123"/>
        <v>0</v>
      </c>
      <c r="O172" s="81">
        <f t="shared" si="115"/>
        <v>-10155.66802739464</v>
      </c>
      <c r="P172" s="79">
        <f t="shared" si="116"/>
        <v>1252648.0726792277</v>
      </c>
      <c r="Q172" s="35"/>
      <c r="R172">
        <f t="shared" ca="1" si="124"/>
        <v>230</v>
      </c>
      <c r="S172" s="78">
        <f t="shared" ca="1" si="134"/>
        <v>81.999999999999204</v>
      </c>
      <c r="T172" s="55">
        <f t="shared" ca="1" si="125"/>
        <v>1.0343997254147252E-2</v>
      </c>
      <c r="U172" s="78">
        <f t="shared" ca="1" si="126"/>
        <v>0.36665820256788911</v>
      </c>
      <c r="V172" s="79">
        <f t="shared" ca="1" si="135"/>
        <v>391822.62532164453</v>
      </c>
      <c r="W172" s="79">
        <f t="shared" ca="1" si="117"/>
        <v>2772.6636499551823</v>
      </c>
      <c r="X172" s="80">
        <f t="shared" ca="1" si="136"/>
        <v>-7.333164051357782</v>
      </c>
      <c r="Y172" s="80">
        <f t="shared" ca="1" si="137"/>
        <v>-163.25942721735191</v>
      </c>
      <c r="Z172" s="80">
        <f t="shared" ca="1" si="127"/>
        <v>0</v>
      </c>
      <c r="AA172" s="80">
        <f t="shared" ca="1" si="138"/>
        <v>0</v>
      </c>
      <c r="AB172" s="81">
        <f t="shared" ca="1" si="118"/>
        <v>-3723.6589848006988</v>
      </c>
      <c r="AC172" s="79">
        <f t="shared" ca="1" si="119"/>
        <v>390701.03739553032</v>
      </c>
      <c r="AD172" s="35"/>
      <c r="AE172" s="55">
        <f t="shared" ca="1" si="139"/>
        <v>1.0343997254147252E-2</v>
      </c>
      <c r="AF172" s="78">
        <f t="shared" ca="1" si="140"/>
        <v>0.36665820256788911</v>
      </c>
      <c r="AH172" s="35"/>
      <c r="AR172" s="69">
        <f t="shared" si="128"/>
        <v>15</v>
      </c>
      <c r="AS172" s="70">
        <f t="shared" si="141"/>
        <v>169</v>
      </c>
      <c r="AT172" s="71">
        <f t="shared" si="150"/>
        <v>0.30842850326204968</v>
      </c>
      <c r="AU172" s="72">
        <f t="shared" si="129"/>
        <v>7.076323496324699E-3</v>
      </c>
      <c r="AV172" s="73">
        <f t="shared" si="130"/>
        <v>1.0070763234963247</v>
      </c>
      <c r="AW172" s="74">
        <f>PRODUCT(AV$4:AV172)</f>
        <v>3.2159821643942506</v>
      </c>
      <c r="BO172" s="70">
        <f t="shared" si="144"/>
        <v>169</v>
      </c>
      <c r="BP172" s="178">
        <f t="shared" si="148"/>
        <v>8.8300000000000003E-2</v>
      </c>
      <c r="BQ172" s="179">
        <f t="shared" si="132"/>
        <v>7.076323496324699E-3</v>
      </c>
      <c r="BR172" s="179">
        <f t="shared" si="147"/>
        <v>0.31094699811196114</v>
      </c>
    </row>
    <row r="173" spans="5:70">
      <c r="E173">
        <f t="shared" si="152"/>
        <v>170</v>
      </c>
      <c r="F173" s="64">
        <f t="shared" si="133"/>
        <v>77.083333333332618</v>
      </c>
      <c r="G173" s="55">
        <f t="shared" si="112"/>
        <v>0</v>
      </c>
      <c r="H173" s="78">
        <f t="shared" si="145"/>
        <v>1</v>
      </c>
      <c r="I173" s="79">
        <f t="shared" si="121"/>
        <v>1252648.0726792277</v>
      </c>
      <c r="J173" s="79">
        <f t="shared" si="113"/>
        <v>8864.1429893258683</v>
      </c>
      <c r="K173" s="80">
        <f t="shared" si="114"/>
        <v>-20</v>
      </c>
      <c r="L173" s="80">
        <f t="shared" si="122"/>
        <v>-1043.8733938993564</v>
      </c>
      <c r="M173" s="80">
        <f t="shared" si="149"/>
        <v>0</v>
      </c>
      <c r="N173" s="80">
        <f t="shared" si="123"/>
        <v>0</v>
      </c>
      <c r="O173" s="81">
        <f t="shared" si="115"/>
        <v>-10155.66802739464</v>
      </c>
      <c r="P173" s="79">
        <f t="shared" si="116"/>
        <v>1250292.6742472595</v>
      </c>
      <c r="Q173" s="35"/>
      <c r="R173">
        <f t="shared" ca="1" si="124"/>
        <v>231</v>
      </c>
      <c r="S173" s="78">
        <f t="shared" ca="1" si="134"/>
        <v>82.083333333332533</v>
      </c>
      <c r="T173" s="55">
        <f t="shared" ca="1" si="125"/>
        <v>1.0343997254147252E-2</v>
      </c>
      <c r="U173" s="78">
        <f t="shared" ca="1" si="126"/>
        <v>0.36286549112731631</v>
      </c>
      <c r="V173" s="79">
        <f t="shared" ca="1" si="135"/>
        <v>386659.62693751848</v>
      </c>
      <c r="W173" s="79">
        <f t="shared" ca="1" si="117"/>
        <v>2736.1286031781046</v>
      </c>
      <c r="X173" s="80">
        <f t="shared" ca="1" si="136"/>
        <v>-7.2573098225463264</v>
      </c>
      <c r="Y173" s="80">
        <f t="shared" ca="1" si="137"/>
        <v>-161.1081778906327</v>
      </c>
      <c r="Z173" s="80">
        <f t="shared" ca="1" si="127"/>
        <v>0</v>
      </c>
      <c r="AA173" s="80">
        <f t="shared" ca="1" si="138"/>
        <v>0</v>
      </c>
      <c r="AB173" s="81">
        <f t="shared" ca="1" si="118"/>
        <v>-3685.1414664865401</v>
      </c>
      <c r="AC173" s="79">
        <f t="shared" ca="1" si="119"/>
        <v>385542.2485864968</v>
      </c>
      <c r="AD173" s="35"/>
      <c r="AE173" s="55">
        <f t="shared" ca="1" si="139"/>
        <v>1.0343997254147252E-2</v>
      </c>
      <c r="AF173" s="78">
        <f t="shared" ca="1" si="140"/>
        <v>0.36286549112731631</v>
      </c>
      <c r="AG173" s="35"/>
      <c r="AH173" s="35"/>
      <c r="AR173" s="69">
        <f t="shared" si="128"/>
        <v>15</v>
      </c>
      <c r="AS173" s="70">
        <f t="shared" si="141"/>
        <v>170</v>
      </c>
      <c r="AT173" s="71">
        <f t="shared" si="150"/>
        <v>0.30624596339748017</v>
      </c>
      <c r="AU173" s="72">
        <f t="shared" si="129"/>
        <v>7.076323496324699E-3</v>
      </c>
      <c r="AV173" s="73">
        <f t="shared" si="130"/>
        <v>1.0070763234963247</v>
      </c>
      <c r="AW173" s="74">
        <f>PRODUCT(AV$4:AV173)</f>
        <v>3.2387394945479149</v>
      </c>
      <c r="BO173" s="70">
        <f t="shared" si="144"/>
        <v>170</v>
      </c>
      <c r="BP173" s="178">
        <f t="shared" si="148"/>
        <v>8.8300000000000003E-2</v>
      </c>
      <c r="BQ173" s="179">
        <f t="shared" si="132"/>
        <v>7.076323496324699E-3</v>
      </c>
      <c r="BR173" s="179">
        <f t="shared" si="147"/>
        <v>0.30876209762575751</v>
      </c>
    </row>
    <row r="174" spans="5:70">
      <c r="E174">
        <f t="shared" si="152"/>
        <v>171</v>
      </c>
      <c r="F174" s="64">
        <f t="shared" si="133"/>
        <v>77.166666666665947</v>
      </c>
      <c r="G174" s="55">
        <f t="shared" si="112"/>
        <v>0</v>
      </c>
      <c r="H174" s="78">
        <f t="shared" si="145"/>
        <v>1</v>
      </c>
      <c r="I174" s="79">
        <f t="shared" si="121"/>
        <v>1250292.6742472595</v>
      </c>
      <c r="J174" s="79">
        <f t="shared" si="113"/>
        <v>8847.4754280585257</v>
      </c>
      <c r="K174" s="80">
        <f t="shared" si="114"/>
        <v>-20</v>
      </c>
      <c r="L174" s="80">
        <f t="shared" si="122"/>
        <v>-1041.9105618727162</v>
      </c>
      <c r="M174" s="80">
        <f t="shared" si="149"/>
        <v>0</v>
      </c>
      <c r="N174" s="80">
        <f t="shared" si="123"/>
        <v>0</v>
      </c>
      <c r="O174" s="81">
        <f t="shared" si="115"/>
        <v>-10155.66802739464</v>
      </c>
      <c r="P174" s="79">
        <f t="shared" si="116"/>
        <v>1247922.5710860507</v>
      </c>
      <c r="Q174" s="35"/>
      <c r="R174">
        <f t="shared" ca="1" si="124"/>
        <v>232</v>
      </c>
      <c r="S174" s="78">
        <f t="shared" ca="1" si="134"/>
        <v>82.166666666665861</v>
      </c>
      <c r="T174" s="55">
        <f t="shared" ca="1" si="125"/>
        <v>1.0343997254147252E-2</v>
      </c>
      <c r="U174" s="78">
        <f t="shared" ca="1" si="126"/>
        <v>0.35911201148347055</v>
      </c>
      <c r="V174" s="79">
        <f t="shared" ca="1" si="135"/>
        <v>381554.20062576031</v>
      </c>
      <c r="W174" s="79">
        <f t="shared" ca="1" si="117"/>
        <v>2700.000955009456</v>
      </c>
      <c r="X174" s="80">
        <f t="shared" ca="1" si="136"/>
        <v>-7.1822402296694108</v>
      </c>
      <c r="Y174" s="80">
        <f t="shared" ca="1" si="137"/>
        <v>-158.98091692740013</v>
      </c>
      <c r="Z174" s="80">
        <f t="shared" ca="1" si="127"/>
        <v>0</v>
      </c>
      <c r="AA174" s="80">
        <f t="shared" ca="1" si="138"/>
        <v>0</v>
      </c>
      <c r="AB174" s="81">
        <f t="shared" ca="1" si="118"/>
        <v>-3647.0223732760587</v>
      </c>
      <c r="AC174" s="79">
        <f t="shared" ca="1" si="119"/>
        <v>380441.01605033665</v>
      </c>
      <c r="AD174" s="35"/>
      <c r="AE174" s="55">
        <f t="shared" ca="1" si="139"/>
        <v>1.0343997254147252E-2</v>
      </c>
      <c r="AF174" s="78">
        <f t="shared" ca="1" si="140"/>
        <v>0.35911201148347055</v>
      </c>
      <c r="AG174" s="35"/>
      <c r="AH174" s="35"/>
      <c r="AR174" s="69">
        <f t="shared" si="128"/>
        <v>15</v>
      </c>
      <c r="AS174" s="70">
        <f t="shared" si="141"/>
        <v>171</v>
      </c>
      <c r="AT174" s="71">
        <f t="shared" si="150"/>
        <v>0.304078867891036</v>
      </c>
      <c r="AU174" s="72">
        <f t="shared" si="129"/>
        <v>7.076323496324699E-3</v>
      </c>
      <c r="AV174" s="73">
        <f t="shared" si="130"/>
        <v>1.0070763234963247</v>
      </c>
      <c r="AW174" s="74">
        <f>PRODUCT(AV$4:AV174)</f>
        <v>3.261657862931659</v>
      </c>
      <c r="BO174" s="70">
        <f t="shared" si="144"/>
        <v>171</v>
      </c>
      <c r="BP174" s="178">
        <f t="shared" si="148"/>
        <v>8.8300000000000003E-2</v>
      </c>
      <c r="BQ174" s="179">
        <f t="shared" si="132"/>
        <v>7.076323496324699E-3</v>
      </c>
      <c r="BR174" s="179">
        <f t="shared" si="147"/>
        <v>0.30659254956348336</v>
      </c>
    </row>
    <row r="175" spans="5:70">
      <c r="E175">
        <f t="shared" si="152"/>
        <v>172</v>
      </c>
      <c r="F175" s="64">
        <f t="shared" si="133"/>
        <v>77.249999999999275</v>
      </c>
      <c r="G175" s="55">
        <f t="shared" si="112"/>
        <v>0</v>
      </c>
      <c r="H175" s="78">
        <f t="shared" si="145"/>
        <v>1</v>
      </c>
      <c r="I175" s="79">
        <f t="shared" si="121"/>
        <v>1247922.5710860507</v>
      </c>
      <c r="J175" s="79">
        <f t="shared" si="113"/>
        <v>8830.703811370151</v>
      </c>
      <c r="K175" s="80">
        <f t="shared" si="114"/>
        <v>-20</v>
      </c>
      <c r="L175" s="80">
        <f t="shared" si="122"/>
        <v>-1039.9354759050423</v>
      </c>
      <c r="M175" s="80">
        <f t="shared" si="149"/>
        <v>0</v>
      </c>
      <c r="N175" s="80">
        <f t="shared" si="123"/>
        <v>0</v>
      </c>
      <c r="O175" s="81">
        <f t="shared" si="115"/>
        <v>-10155.66802739464</v>
      </c>
      <c r="P175" s="79">
        <f t="shared" si="116"/>
        <v>1245537.6713941211</v>
      </c>
      <c r="Q175" s="35"/>
      <c r="R175">
        <f t="shared" ca="1" si="124"/>
        <v>233</v>
      </c>
      <c r="S175" s="78">
        <f t="shared" ca="1" si="134"/>
        <v>82.24999999999919</v>
      </c>
      <c r="T175" s="55">
        <f t="shared" ca="1" si="125"/>
        <v>1.0343997254147252E-2</v>
      </c>
      <c r="U175" s="78">
        <f t="shared" ca="1" si="126"/>
        <v>0.35539735782275422</v>
      </c>
      <c r="V175" s="79">
        <f t="shared" ca="1" si="135"/>
        <v>376505.73522494698</v>
      </c>
      <c r="W175" s="79">
        <f t="shared" ca="1" si="117"/>
        <v>2664.2763806732983</v>
      </c>
      <c r="X175" s="80">
        <f t="shared" ca="1" si="136"/>
        <v>-7.1079471564550847</v>
      </c>
      <c r="Y175" s="80">
        <f t="shared" ca="1" si="137"/>
        <v>-156.87738967706125</v>
      </c>
      <c r="Z175" s="80">
        <f t="shared" ca="1" si="127"/>
        <v>0</v>
      </c>
      <c r="AA175" s="80">
        <f t="shared" ca="1" si="138"/>
        <v>0</v>
      </c>
      <c r="AB175" s="81">
        <f t="shared" ca="1" si="118"/>
        <v>-3609.2975838610778</v>
      </c>
      <c r="AC175" s="79">
        <f t="shared" ca="1" si="119"/>
        <v>375396.72868492565</v>
      </c>
      <c r="AD175" s="35"/>
      <c r="AE175" s="55">
        <f t="shared" ca="1" si="139"/>
        <v>1.0343997254147252E-2</v>
      </c>
      <c r="AF175" s="78">
        <f t="shared" ca="1" si="140"/>
        <v>0.35539735782275422</v>
      </c>
      <c r="AG175" s="35"/>
      <c r="AH175" s="35"/>
      <c r="AR175" s="69">
        <f t="shared" si="128"/>
        <v>15</v>
      </c>
      <c r="AS175" s="70">
        <f t="shared" si="141"/>
        <v>172</v>
      </c>
      <c r="AT175" s="71">
        <f t="shared" si="150"/>
        <v>0.30192710745344287</v>
      </c>
      <c r="AU175" s="72">
        <f t="shared" si="129"/>
        <v>7.076323496324699E-3</v>
      </c>
      <c r="AV175" s="73">
        <f t="shared" si="130"/>
        <v>1.0070763234963247</v>
      </c>
      <c r="AW175" s="74">
        <f>PRODUCT(AV$4:AV175)</f>
        <v>3.2847384091040945</v>
      </c>
      <c r="BO175" s="70">
        <f t="shared" si="144"/>
        <v>172</v>
      </c>
      <c r="BP175" s="178">
        <f t="shared" si="148"/>
        <v>8.8300000000000003E-2</v>
      </c>
      <c r="BQ175" s="179">
        <f t="shared" si="132"/>
        <v>7.076323496324699E-3</v>
      </c>
      <c r="BR175" s="179">
        <f t="shared" si="147"/>
        <v>0.30443824604978142</v>
      </c>
    </row>
    <row r="176" spans="5:70">
      <c r="E176">
        <f t="shared" si="152"/>
        <v>173</v>
      </c>
      <c r="F176" s="64">
        <f t="shared" si="133"/>
        <v>77.333333333332604</v>
      </c>
      <c r="G176" s="55">
        <f t="shared" si="112"/>
        <v>0</v>
      </c>
      <c r="H176" s="78">
        <f t="shared" si="145"/>
        <v>1</v>
      </c>
      <c r="I176" s="79">
        <f t="shared" si="121"/>
        <v>1245537.6713941211</v>
      </c>
      <c r="J176" s="79">
        <f t="shared" si="113"/>
        <v>8813.8274896437706</v>
      </c>
      <c r="K176" s="80">
        <f t="shared" si="114"/>
        <v>-20</v>
      </c>
      <c r="L176" s="80">
        <f t="shared" si="122"/>
        <v>-1037.948059495101</v>
      </c>
      <c r="M176" s="80">
        <f t="shared" si="149"/>
        <v>0</v>
      </c>
      <c r="N176" s="80">
        <f t="shared" si="123"/>
        <v>0</v>
      </c>
      <c r="O176" s="81">
        <f t="shared" si="115"/>
        <v>-10155.66802739464</v>
      </c>
      <c r="P176" s="79">
        <f t="shared" si="116"/>
        <v>1243137.8827968752</v>
      </c>
      <c r="Q176" s="35"/>
      <c r="R176">
        <f t="shared" ca="1" si="124"/>
        <v>234</v>
      </c>
      <c r="S176" s="78">
        <f t="shared" ca="1" si="134"/>
        <v>82.333333333332519</v>
      </c>
      <c r="T176" s="55">
        <f t="shared" ca="1" si="125"/>
        <v>1.0343997254147252E-2</v>
      </c>
      <c r="U176" s="78">
        <f t="shared" ca="1" si="126"/>
        <v>0.35172112852930448</v>
      </c>
      <c r="V176" s="79">
        <f t="shared" ca="1" si="135"/>
        <v>371513.62595419289</v>
      </c>
      <c r="W176" s="79">
        <f t="shared" ca="1" si="117"/>
        <v>2628.9506005444405</v>
      </c>
      <c r="X176" s="80">
        <f t="shared" ca="1" si="136"/>
        <v>-7.0344225705860897</v>
      </c>
      <c r="Y176" s="80">
        <f t="shared" ca="1" si="137"/>
        <v>-154.79734414758039</v>
      </c>
      <c r="Z176" s="80">
        <f t="shared" ca="1" si="127"/>
        <v>0</v>
      </c>
      <c r="AA176" s="80">
        <f t="shared" ca="1" si="138"/>
        <v>0</v>
      </c>
      <c r="AB176" s="81">
        <f t="shared" ca="1" si="118"/>
        <v>-3571.9630195642185</v>
      </c>
      <c r="AC176" s="79">
        <f t="shared" ca="1" si="119"/>
        <v>370408.78176845494</v>
      </c>
      <c r="AD176" s="35"/>
      <c r="AE176" s="55">
        <f t="shared" ca="1" si="139"/>
        <v>1.0343997254147252E-2</v>
      </c>
      <c r="AF176" s="78">
        <f t="shared" ca="1" si="140"/>
        <v>0.35172112852930448</v>
      </c>
      <c r="AG176" s="35"/>
      <c r="AH176" s="35"/>
      <c r="AR176" s="69">
        <f t="shared" si="128"/>
        <v>15</v>
      </c>
      <c r="AS176" s="70">
        <f t="shared" si="141"/>
        <v>173</v>
      </c>
      <c r="AT176" s="71">
        <f t="shared" si="150"/>
        <v>0.29979057356879274</v>
      </c>
      <c r="AU176" s="72">
        <f t="shared" si="129"/>
        <v>7.076323496324699E-3</v>
      </c>
      <c r="AV176" s="73">
        <f t="shared" si="130"/>
        <v>1.0070763234963247</v>
      </c>
      <c r="AW176" s="74">
        <f>PRODUCT(AV$4:AV176)</f>
        <v>3.3079822806877179</v>
      </c>
      <c r="BO176" s="70">
        <f t="shared" si="144"/>
        <v>173</v>
      </c>
      <c r="BP176" s="178">
        <f t="shared" si="148"/>
        <v>8.8300000000000003E-2</v>
      </c>
      <c r="BQ176" s="179">
        <f t="shared" si="132"/>
        <v>7.076323496324699E-3</v>
      </c>
      <c r="BR176" s="179">
        <f t="shared" si="147"/>
        <v>0.30229907996729155</v>
      </c>
    </row>
    <row r="177" spans="5:70">
      <c r="E177">
        <f t="shared" si="152"/>
        <v>174</v>
      </c>
      <c r="F177" s="64">
        <f t="shared" si="133"/>
        <v>77.416666666665932</v>
      </c>
      <c r="G177" s="55">
        <f t="shared" si="112"/>
        <v>0</v>
      </c>
      <c r="H177" s="78">
        <f t="shared" si="145"/>
        <v>1</v>
      </c>
      <c r="I177" s="79">
        <f t="shared" si="121"/>
        <v>1243137.8827968752</v>
      </c>
      <c r="J177" s="79">
        <f t="shared" si="113"/>
        <v>8796.8458092068686</v>
      </c>
      <c r="K177" s="80">
        <f t="shared" si="114"/>
        <v>-20</v>
      </c>
      <c r="L177" s="80">
        <f t="shared" si="122"/>
        <v>-1035.9482356640626</v>
      </c>
      <c r="M177" s="80">
        <f t="shared" si="149"/>
        <v>0</v>
      </c>
      <c r="N177" s="80">
        <f t="shared" si="123"/>
        <v>0</v>
      </c>
      <c r="O177" s="81">
        <f t="shared" si="115"/>
        <v>-10155.66802739464</v>
      </c>
      <c r="P177" s="79">
        <f t="shared" si="116"/>
        <v>1240723.1123430233</v>
      </c>
      <c r="Q177" s="35"/>
      <c r="R177">
        <f t="shared" ca="1" si="124"/>
        <v>235</v>
      </c>
      <c r="S177" s="78">
        <f t="shared" ca="1" si="134"/>
        <v>82.416666666665847</v>
      </c>
      <c r="T177" s="55">
        <f t="shared" ca="1" si="125"/>
        <v>1.0343997254147252E-2</v>
      </c>
      <c r="U177" s="78">
        <f t="shared" ca="1" si="126"/>
        <v>0.34808292614157177</v>
      </c>
      <c r="V177" s="79">
        <f t="shared" ca="1" si="135"/>
        <v>366577.27434693003</v>
      </c>
      <c r="W177" s="79">
        <f t="shared" ca="1" si="117"/>
        <v>2594.0193796798462</v>
      </c>
      <c r="X177" s="80">
        <f t="shared" ca="1" si="136"/>
        <v>-6.9616585228314349</v>
      </c>
      <c r="Y177" s="80">
        <f t="shared" ca="1" si="137"/>
        <v>-152.74053097788752</v>
      </c>
      <c r="Z177" s="80">
        <f t="shared" ca="1" si="127"/>
        <v>0</v>
      </c>
      <c r="AA177" s="80">
        <f t="shared" ca="1" si="138"/>
        <v>0</v>
      </c>
      <c r="AB177" s="81">
        <f t="shared" ca="1" si="118"/>
        <v>-3535.0146438979305</v>
      </c>
      <c r="AC177" s="79">
        <f t="shared" ca="1" si="119"/>
        <v>365476.57689321123</v>
      </c>
      <c r="AD177" s="35"/>
      <c r="AE177" s="55">
        <f t="shared" ca="1" si="139"/>
        <v>1.0343997254147252E-2</v>
      </c>
      <c r="AF177" s="78">
        <f t="shared" ca="1" si="140"/>
        <v>0.34808292614157177</v>
      </c>
      <c r="AG177" s="35"/>
      <c r="AH177" s="35"/>
      <c r="AR177" s="69">
        <f t="shared" si="128"/>
        <v>15</v>
      </c>
      <c r="AS177" s="70">
        <f t="shared" si="141"/>
        <v>174</v>
      </c>
      <c r="AT177" s="71">
        <f t="shared" si="150"/>
        <v>0.29766915848907122</v>
      </c>
      <c r="AU177" s="72">
        <f t="shared" si="129"/>
        <v>7.076323496324699E-3</v>
      </c>
      <c r="AV177" s="73">
        <f t="shared" si="130"/>
        <v>1.0070763234963247</v>
      </c>
      <c r="AW177" s="74">
        <f>PRODUCT(AV$4:AV177)</f>
        <v>3.3313906334259742</v>
      </c>
      <c r="BO177" s="70">
        <f t="shared" si="144"/>
        <v>174</v>
      </c>
      <c r="BP177" s="178">
        <f t="shared" si="148"/>
        <v>8.8300000000000003E-2</v>
      </c>
      <c r="BQ177" s="179">
        <f t="shared" si="132"/>
        <v>7.076323496324699E-3</v>
      </c>
      <c r="BR177" s="179">
        <f t="shared" si="147"/>
        <v>0.30017494495132452</v>
      </c>
    </row>
    <row r="178" spans="5:70">
      <c r="E178">
        <f t="shared" si="152"/>
        <v>175</v>
      </c>
      <c r="F178" s="64">
        <f t="shared" si="133"/>
        <v>77.499999999999261</v>
      </c>
      <c r="G178" s="55">
        <f t="shared" si="112"/>
        <v>0</v>
      </c>
      <c r="H178" s="78">
        <f t="shared" si="145"/>
        <v>1</v>
      </c>
      <c r="I178" s="79">
        <f t="shared" si="121"/>
        <v>1240723.1123430233</v>
      </c>
      <c r="J178" s="79">
        <f t="shared" si="113"/>
        <v>8779.7581123060445</v>
      </c>
      <c r="K178" s="80">
        <f t="shared" si="114"/>
        <v>-20</v>
      </c>
      <c r="L178" s="80">
        <f t="shared" si="122"/>
        <v>-1033.9359269525196</v>
      </c>
      <c r="M178" s="80">
        <f t="shared" si="149"/>
        <v>0</v>
      </c>
      <c r="N178" s="80">
        <f t="shared" si="123"/>
        <v>0</v>
      </c>
      <c r="O178" s="81">
        <f t="shared" si="115"/>
        <v>-10155.66802739464</v>
      </c>
      <c r="P178" s="79">
        <f t="shared" si="116"/>
        <v>1238293.266500982</v>
      </c>
      <c r="Q178" s="35"/>
      <c r="R178">
        <f t="shared" ca="1" si="124"/>
        <v>236</v>
      </c>
      <c r="S178" s="78">
        <f t="shared" ca="1" si="134"/>
        <v>82.499999999999176</v>
      </c>
      <c r="T178" s="55">
        <f t="shared" ca="1" si="125"/>
        <v>1.0343997254147252E-2</v>
      </c>
      <c r="U178" s="78">
        <f t="shared" ca="1" si="126"/>
        <v>0.34448235730934779</v>
      </c>
      <c r="V178" s="79">
        <f t="shared" ca="1" si="135"/>
        <v>361696.0881853727</v>
      </c>
      <c r="W178" s="79">
        <f t="shared" ca="1" si="117"/>
        <v>2559.4785273548832</v>
      </c>
      <c r="X178" s="80">
        <f t="shared" ca="1" si="136"/>
        <v>-6.889647146186956</v>
      </c>
      <c r="Y178" s="80">
        <f t="shared" ca="1" si="137"/>
        <v>-150.70670341057198</v>
      </c>
      <c r="Z178" s="80">
        <f t="shared" ca="1" si="127"/>
        <v>0</v>
      </c>
      <c r="AA178" s="80">
        <f t="shared" ca="1" si="138"/>
        <v>0</v>
      </c>
      <c r="AB178" s="81">
        <f t="shared" ca="1" si="118"/>
        <v>-3498.4484621280794</v>
      </c>
      <c r="AC178" s="79">
        <f t="shared" ca="1" si="119"/>
        <v>360599.52190004278</v>
      </c>
      <c r="AD178" s="35"/>
      <c r="AE178" s="55">
        <f t="shared" ca="1" si="139"/>
        <v>1.0343997254147252E-2</v>
      </c>
      <c r="AF178" s="78">
        <f t="shared" ca="1" si="140"/>
        <v>0.34448235730934779</v>
      </c>
      <c r="AG178" s="35"/>
      <c r="AH178" s="35"/>
      <c r="AR178" s="69">
        <f t="shared" si="128"/>
        <v>15</v>
      </c>
      <c r="AS178" s="70">
        <f t="shared" si="141"/>
        <v>175</v>
      </c>
      <c r="AT178" s="71">
        <f t="shared" si="150"/>
        <v>0.29556275522872383</v>
      </c>
      <c r="AU178" s="72">
        <f t="shared" si="129"/>
        <v>7.076323496324699E-3</v>
      </c>
      <c r="AV178" s="73">
        <f t="shared" si="130"/>
        <v>1.0070763234963247</v>
      </c>
      <c r="AW178" s="74">
        <f>PRODUCT(AV$4:AV178)</f>
        <v>3.3549646312407226</v>
      </c>
      <c r="BO178" s="70">
        <f t="shared" si="144"/>
        <v>175</v>
      </c>
      <c r="BP178" s="178">
        <f t="shared" si="148"/>
        <v>8.8300000000000003E-2</v>
      </c>
      <c r="BQ178" s="179">
        <f t="shared" si="132"/>
        <v>7.076323496324699E-3</v>
      </c>
      <c r="BR178" s="179">
        <f t="shared" si="147"/>
        <v>0.29806573538457337</v>
      </c>
    </row>
    <row r="179" spans="5:70">
      <c r="E179">
        <f t="shared" si="152"/>
        <v>176</v>
      </c>
      <c r="F179" s="64">
        <f t="shared" si="133"/>
        <v>77.58333333333259</v>
      </c>
      <c r="G179" s="55">
        <f t="shared" si="112"/>
        <v>0</v>
      </c>
      <c r="H179" s="78">
        <f t="shared" si="145"/>
        <v>1</v>
      </c>
      <c r="I179" s="79">
        <f t="shared" si="121"/>
        <v>1238293.266500982</v>
      </c>
      <c r="J179" s="79">
        <f t="shared" si="113"/>
        <v>8762.5637370815621</v>
      </c>
      <c r="K179" s="80">
        <f t="shared" si="114"/>
        <v>-20</v>
      </c>
      <c r="L179" s="80">
        <f t="shared" si="122"/>
        <v>-1031.9110554174852</v>
      </c>
      <c r="M179" s="80">
        <f t="shared" si="149"/>
        <v>0</v>
      </c>
      <c r="N179" s="80">
        <f t="shared" si="123"/>
        <v>0</v>
      </c>
      <c r="O179" s="81">
        <f t="shared" si="115"/>
        <v>-10155.66802739464</v>
      </c>
      <c r="P179" s="79">
        <f t="shared" si="116"/>
        <v>1235848.2511552514</v>
      </c>
      <c r="Q179" s="35"/>
      <c r="R179">
        <f t="shared" ca="1" si="124"/>
        <v>237</v>
      </c>
      <c r="S179" s="78">
        <f t="shared" ca="1" si="134"/>
        <v>82.583333333332504</v>
      </c>
      <c r="T179" s="55">
        <f t="shared" ca="1" si="125"/>
        <v>1.1324652332016072E-2</v>
      </c>
      <c r="U179" s="78">
        <f t="shared" ca="1" si="126"/>
        <v>0.34058121437830607</v>
      </c>
      <c r="V179" s="79">
        <f t="shared" ca="1" si="135"/>
        <v>356515.85768343357</v>
      </c>
      <c r="W179" s="79">
        <f t="shared" ca="1" si="117"/>
        <v>2522.8215405376336</v>
      </c>
      <c r="X179" s="80">
        <f t="shared" ca="1" si="136"/>
        <v>-6.8116242875661213</v>
      </c>
      <c r="Y179" s="80">
        <f t="shared" ca="1" si="137"/>
        <v>-148.54827403476401</v>
      </c>
      <c r="Z179" s="80">
        <f t="shared" ca="1" si="127"/>
        <v>0</v>
      </c>
      <c r="AA179" s="80">
        <f t="shared" ca="1" si="138"/>
        <v>0</v>
      </c>
      <c r="AB179" s="81">
        <f t="shared" ca="1" si="118"/>
        <v>-3458.8297495930024</v>
      </c>
      <c r="AC179" s="79">
        <f t="shared" ca="1" si="119"/>
        <v>355424.4895760559</v>
      </c>
      <c r="AD179" s="35"/>
      <c r="AE179" s="55">
        <f t="shared" ca="1" si="139"/>
        <v>1.1324652332016072E-2</v>
      </c>
      <c r="AF179" s="78">
        <f t="shared" ca="1" si="140"/>
        <v>0.34058121437830607</v>
      </c>
      <c r="AG179" s="35"/>
      <c r="AH179" s="35"/>
      <c r="AR179" s="69">
        <f t="shared" si="128"/>
        <v>15</v>
      </c>
      <c r="AS179" s="70">
        <f t="shared" si="141"/>
        <v>176</v>
      </c>
      <c r="AT179" s="71">
        <f t="shared" si="150"/>
        <v>0.29347125755926035</v>
      </c>
      <c r="AU179" s="72">
        <f t="shared" si="129"/>
        <v>7.076323496324699E-3</v>
      </c>
      <c r="AV179" s="73">
        <f t="shared" si="130"/>
        <v>1.0070763234963247</v>
      </c>
      <c r="AW179" s="74">
        <f>PRODUCT(AV$4:AV179)</f>
        <v>3.3787054462901098</v>
      </c>
      <c r="BO179" s="70">
        <f t="shared" si="144"/>
        <v>176</v>
      </c>
      <c r="BP179" s="178">
        <f t="shared" si="148"/>
        <v>8.8300000000000003E-2</v>
      </c>
      <c r="BQ179" s="179">
        <f t="shared" si="132"/>
        <v>7.076323496324699E-3</v>
      </c>
      <c r="BR179" s="179">
        <f t="shared" si="147"/>
        <v>0.29597134639186179</v>
      </c>
    </row>
    <row r="180" spans="5:70">
      <c r="E180">
        <f t="shared" si="152"/>
        <v>177</v>
      </c>
      <c r="F180" s="64">
        <f t="shared" si="133"/>
        <v>77.666666666665918</v>
      </c>
      <c r="G180" s="55">
        <f t="shared" si="112"/>
        <v>0</v>
      </c>
      <c r="H180" s="78">
        <f t="shared" si="145"/>
        <v>1</v>
      </c>
      <c r="I180" s="79">
        <f t="shared" si="121"/>
        <v>1235848.2511552514</v>
      </c>
      <c r="J180" s="79">
        <f t="shared" si="113"/>
        <v>8745.2620175416941</v>
      </c>
      <c r="K180" s="80">
        <f t="shared" si="114"/>
        <v>-20</v>
      </c>
      <c r="L180" s="80">
        <f t="shared" si="122"/>
        <v>-1029.8735426293763</v>
      </c>
      <c r="M180" s="80">
        <f t="shared" si="149"/>
        <v>0</v>
      </c>
      <c r="N180" s="80">
        <f t="shared" si="123"/>
        <v>0</v>
      </c>
      <c r="O180" s="81">
        <f t="shared" si="115"/>
        <v>-10155.66802739464</v>
      </c>
      <c r="P180" s="79">
        <f t="shared" si="116"/>
        <v>1233387.9716027691</v>
      </c>
      <c r="Q180" s="35"/>
      <c r="R180">
        <f t="shared" ca="1" si="124"/>
        <v>238</v>
      </c>
      <c r="S180" s="78">
        <f t="shared" ca="1" si="134"/>
        <v>82.666666666665833</v>
      </c>
      <c r="T180" s="55">
        <f t="shared" ca="1" si="125"/>
        <v>1.1324652332016072E-2</v>
      </c>
      <c r="U180" s="78">
        <f t="shared" ca="1" si="126"/>
        <v>0.33672425053465593</v>
      </c>
      <c r="V180" s="79">
        <f t="shared" ca="1" si="135"/>
        <v>351399.4308013228</v>
      </c>
      <c r="W180" s="79">
        <f t="shared" ca="1" si="117"/>
        <v>2486.6160487745256</v>
      </c>
      <c r="X180" s="80">
        <f t="shared" ca="1" si="136"/>
        <v>-6.7344850106931187</v>
      </c>
      <c r="Y180" s="80">
        <f t="shared" ca="1" si="137"/>
        <v>-146.41642950055117</v>
      </c>
      <c r="Z180" s="80">
        <f t="shared" ca="1" si="127"/>
        <v>0</v>
      </c>
      <c r="AA180" s="80">
        <f t="shared" ca="1" si="138"/>
        <v>0</v>
      </c>
      <c r="AB180" s="81">
        <f t="shared" ca="1" si="118"/>
        <v>-3419.659705203228</v>
      </c>
      <c r="AC180" s="79">
        <f t="shared" ca="1" si="119"/>
        <v>350313.23623038287</v>
      </c>
      <c r="AD180" s="35"/>
      <c r="AE180" s="55">
        <f t="shared" ca="1" si="139"/>
        <v>1.1324652332016072E-2</v>
      </c>
      <c r="AF180" s="78">
        <f t="shared" ca="1" si="140"/>
        <v>0.33672425053465593</v>
      </c>
      <c r="AG180" s="35"/>
      <c r="AH180" s="35"/>
      <c r="AR180" s="69">
        <f t="shared" si="128"/>
        <v>15</v>
      </c>
      <c r="AS180" s="70">
        <f t="shared" si="141"/>
        <v>177</v>
      </c>
      <c r="AT180" s="71">
        <f t="shared" si="150"/>
        <v>0.2913945600038978</v>
      </c>
      <c r="AU180" s="72">
        <f t="shared" si="129"/>
        <v>7.076323496324699E-3</v>
      </c>
      <c r="AV180" s="73">
        <f t="shared" si="130"/>
        <v>1.0070763234963247</v>
      </c>
      <c r="AW180" s="74">
        <f>PRODUCT(AV$4:AV180)</f>
        <v>3.4026142590268527</v>
      </c>
      <c r="BO180" s="70">
        <f t="shared" si="144"/>
        <v>177</v>
      </c>
      <c r="BP180" s="178">
        <f t="shared" si="148"/>
        <v>8.8300000000000003E-2</v>
      </c>
      <c r="BQ180" s="179">
        <f t="shared" si="132"/>
        <v>7.076323496324699E-3</v>
      </c>
      <c r="BR180" s="179">
        <f t="shared" si="147"/>
        <v>0.29389167383492948</v>
      </c>
    </row>
    <row r="181" spans="5:70">
      <c r="E181">
        <f t="shared" si="152"/>
        <v>178</v>
      </c>
      <c r="F181" s="64">
        <f t="shared" si="133"/>
        <v>77.749999999999247</v>
      </c>
      <c r="G181" s="55">
        <f t="shared" si="112"/>
        <v>0</v>
      </c>
      <c r="H181" s="78">
        <f t="shared" si="145"/>
        <v>1</v>
      </c>
      <c r="I181" s="79">
        <f t="shared" si="121"/>
        <v>1233387.9716027691</v>
      </c>
      <c r="J181" s="79">
        <f t="shared" si="113"/>
        <v>8727.8522835369349</v>
      </c>
      <c r="K181" s="80">
        <f t="shared" si="114"/>
        <v>-20</v>
      </c>
      <c r="L181" s="80">
        <f t="shared" si="122"/>
        <v>-1027.8233096689744</v>
      </c>
      <c r="M181" s="80">
        <f t="shared" si="149"/>
        <v>0</v>
      </c>
      <c r="N181" s="80">
        <f t="shared" si="123"/>
        <v>0</v>
      </c>
      <c r="O181" s="81">
        <f t="shared" si="115"/>
        <v>-10155.66802739464</v>
      </c>
      <c r="P181" s="79">
        <f t="shared" si="116"/>
        <v>1230912.3325492423</v>
      </c>
      <c r="Q181" s="35"/>
      <c r="R181">
        <f t="shared" ca="1" si="124"/>
        <v>239</v>
      </c>
      <c r="S181" s="78">
        <f t="shared" ca="1" si="134"/>
        <v>82.749999999999162</v>
      </c>
      <c r="T181" s="55">
        <f t="shared" ca="1" si="125"/>
        <v>1.1324652332016072E-2</v>
      </c>
      <c r="U181" s="78">
        <f t="shared" ca="1" si="126"/>
        <v>0.33291096546559229</v>
      </c>
      <c r="V181" s="79">
        <f t="shared" ca="1" si="135"/>
        <v>346346.06062277034</v>
      </c>
      <c r="W181" s="79">
        <f t="shared" ca="1" si="117"/>
        <v>2450.8567666444083</v>
      </c>
      <c r="X181" s="80">
        <f t="shared" ca="1" si="136"/>
        <v>-6.6582193093118462</v>
      </c>
      <c r="Y181" s="80">
        <f t="shared" ca="1" si="137"/>
        <v>-144.31085859282098</v>
      </c>
      <c r="Z181" s="80">
        <f t="shared" ca="1" si="127"/>
        <v>0</v>
      </c>
      <c r="AA181" s="80">
        <f t="shared" ca="1" si="138"/>
        <v>0</v>
      </c>
      <c r="AB181" s="81">
        <f t="shared" ca="1" si="118"/>
        <v>-3380.9332479479967</v>
      </c>
      <c r="AC181" s="79">
        <f t="shared" ca="1" si="119"/>
        <v>345265.01506356464</v>
      </c>
      <c r="AD181" s="35"/>
      <c r="AE181" s="55">
        <f t="shared" ca="1" si="139"/>
        <v>1.1324652332016072E-2</v>
      </c>
      <c r="AF181" s="78">
        <f t="shared" ca="1" si="140"/>
        <v>0.33291096546559229</v>
      </c>
      <c r="AG181" s="35"/>
      <c r="AH181" s="35"/>
      <c r="AR181" s="69">
        <f t="shared" si="128"/>
        <v>15</v>
      </c>
      <c r="AS181" s="70">
        <f t="shared" si="141"/>
        <v>178</v>
      </c>
      <c r="AT181" s="71">
        <f t="shared" si="150"/>
        <v>0.28933255783224099</v>
      </c>
      <c r="AU181" s="72">
        <f t="shared" si="129"/>
        <v>7.076323496324699E-3</v>
      </c>
      <c r="AV181" s="73">
        <f t="shared" si="130"/>
        <v>1.0070763234963247</v>
      </c>
      <c r="AW181" s="74">
        <f>PRODUCT(AV$4:AV181)</f>
        <v>3.4266922582569337</v>
      </c>
      <c r="BO181" s="70">
        <f t="shared" si="144"/>
        <v>178</v>
      </c>
      <c r="BP181" s="178">
        <f t="shared" si="148"/>
        <v>8.8300000000000003E-2</v>
      </c>
      <c r="BQ181" s="179">
        <f t="shared" si="132"/>
        <v>7.076323496324699E-3</v>
      </c>
      <c r="BR181" s="179">
        <f t="shared" si="147"/>
        <v>0.29182661430725415</v>
      </c>
    </row>
    <row r="182" spans="5:70">
      <c r="E182">
        <f t="shared" si="152"/>
        <v>179</v>
      </c>
      <c r="F182" s="64">
        <f t="shared" si="133"/>
        <v>77.833333333332575</v>
      </c>
      <c r="G182" s="55">
        <f t="shared" si="112"/>
        <v>0</v>
      </c>
      <c r="H182" s="78">
        <f t="shared" si="145"/>
        <v>1</v>
      </c>
      <c r="I182" s="79">
        <f t="shared" si="121"/>
        <v>1230912.3325492423</v>
      </c>
      <c r="J182" s="79">
        <f t="shared" si="113"/>
        <v>8710.3338607340447</v>
      </c>
      <c r="K182" s="80">
        <f t="shared" si="114"/>
        <v>-20</v>
      </c>
      <c r="L182" s="80">
        <f t="shared" si="122"/>
        <v>-1025.7602771243687</v>
      </c>
      <c r="M182" s="80">
        <f t="shared" si="149"/>
        <v>0</v>
      </c>
      <c r="N182" s="80">
        <f t="shared" si="123"/>
        <v>0</v>
      </c>
      <c r="O182" s="81">
        <f t="shared" si="115"/>
        <v>-10155.66802739464</v>
      </c>
      <c r="P182" s="79">
        <f t="shared" si="116"/>
        <v>1228421.2381054573</v>
      </c>
      <c r="Q182" s="35"/>
      <c r="R182">
        <f t="shared" ca="1" si="124"/>
        <v>240</v>
      </c>
      <c r="S182" s="78">
        <f t="shared" ca="1" si="134"/>
        <v>82.83333333333249</v>
      </c>
      <c r="T182" s="55">
        <f t="shared" ca="1" si="125"/>
        <v>1.1324652332016072E-2</v>
      </c>
      <c r="U182" s="78">
        <f t="shared" ca="1" si="126"/>
        <v>0.32914086452417862</v>
      </c>
      <c r="V182" s="79">
        <f t="shared" ca="1" si="135"/>
        <v>341355.00880556146</v>
      </c>
      <c r="W182" s="79">
        <f t="shared" ca="1" si="117"/>
        <v>2415.538469398919</v>
      </c>
      <c r="X182" s="80">
        <f t="shared" ca="1" si="136"/>
        <v>-6.5828172904835727</v>
      </c>
      <c r="Y182" s="80">
        <f t="shared" ca="1" si="137"/>
        <v>-142.23125366898395</v>
      </c>
      <c r="Z182" s="80">
        <f t="shared" ca="1" si="127"/>
        <v>0</v>
      </c>
      <c r="AA182" s="80">
        <f t="shared" ca="1" si="138"/>
        <v>0</v>
      </c>
      <c r="AB182" s="81">
        <f t="shared" ca="1" si="118"/>
        <v>-3342.6453543572316</v>
      </c>
      <c r="AC182" s="79">
        <f t="shared" ca="1" si="119"/>
        <v>340279.08784964366</v>
      </c>
      <c r="AD182" s="35"/>
      <c r="AE182" s="55">
        <f t="shared" ca="1" si="139"/>
        <v>1.1324652332016072E-2</v>
      </c>
      <c r="AF182" s="78">
        <f t="shared" ca="1" si="140"/>
        <v>0.32914086452417862</v>
      </c>
      <c r="AG182" s="35"/>
      <c r="AH182" s="35"/>
      <c r="AR182" s="69">
        <f t="shared" si="128"/>
        <v>15</v>
      </c>
      <c r="AS182" s="70">
        <f t="shared" si="141"/>
        <v>179</v>
      </c>
      <c r="AT182" s="71">
        <f t="shared" si="150"/>
        <v>0.28728514705500097</v>
      </c>
      <c r="AU182" s="72">
        <f t="shared" si="129"/>
        <v>7.076323496324699E-3</v>
      </c>
      <c r="AV182" s="73">
        <f t="shared" si="130"/>
        <v>1.0070763234963247</v>
      </c>
      <c r="AW182" s="74">
        <f>PRODUCT(AV$4:AV182)</f>
        <v>3.4509406411987111</v>
      </c>
      <c r="BO182" s="70">
        <f t="shared" si="144"/>
        <v>179</v>
      </c>
      <c r="BP182" s="178">
        <f t="shared" si="148"/>
        <v>8.8300000000000003E-2</v>
      </c>
      <c r="BQ182" s="179">
        <f t="shared" si="132"/>
        <v>7.076323496324699E-3</v>
      </c>
      <c r="BR182" s="179">
        <f t="shared" si="147"/>
        <v>0.28977606512890991</v>
      </c>
    </row>
    <row r="183" spans="5:70">
      <c r="E183">
        <f t="shared" si="152"/>
        <v>180</v>
      </c>
      <c r="F183" s="64">
        <f t="shared" si="133"/>
        <v>77.916666666665904</v>
      </c>
      <c r="G183" s="55">
        <f t="shared" si="112"/>
        <v>0</v>
      </c>
      <c r="H183" s="78">
        <f t="shared" si="145"/>
        <v>1</v>
      </c>
      <c r="I183" s="79">
        <f t="shared" si="121"/>
        <v>1228421.2381054573</v>
      </c>
      <c r="J183" s="79">
        <f t="shared" si="113"/>
        <v>9983.0559117159046</v>
      </c>
      <c r="K183" s="80">
        <f t="shared" si="114"/>
        <v>-20</v>
      </c>
      <c r="L183" s="80">
        <f t="shared" si="122"/>
        <v>-1023.6843650878811</v>
      </c>
      <c r="M183" s="80">
        <f t="shared" si="149"/>
        <v>0</v>
      </c>
      <c r="N183" s="80">
        <f t="shared" si="123"/>
        <v>0</v>
      </c>
      <c r="O183" s="81">
        <f t="shared" si="115"/>
        <v>-10155.66802739464</v>
      </c>
      <c r="P183" s="79">
        <f t="shared" si="116"/>
        <v>1227204.9416246905</v>
      </c>
      <c r="Q183" s="35"/>
      <c r="R183">
        <f t="shared" ca="1" si="124"/>
        <v>241</v>
      </c>
      <c r="S183" s="78">
        <f t="shared" ca="1" si="134"/>
        <v>82.916666666665819</v>
      </c>
      <c r="T183" s="55">
        <f t="shared" ca="1" si="125"/>
        <v>1.1324652332016072E-2</v>
      </c>
      <c r="U183" s="78">
        <f t="shared" ca="1" si="126"/>
        <v>0.32541345866518312</v>
      </c>
      <c r="V183" s="79">
        <f t="shared" ca="1" si="135"/>
        <v>336425.54548389092</v>
      </c>
      <c r="W183" s="79">
        <f t="shared" ca="1" si="117"/>
        <v>2734.0418144145442</v>
      </c>
      <c r="X183" s="80">
        <f t="shared" ca="1" si="136"/>
        <v>-6.5082691733036624</v>
      </c>
      <c r="Y183" s="80">
        <f t="shared" ca="1" si="137"/>
        <v>-140.17731061828789</v>
      </c>
      <c r="Z183" s="80">
        <f t="shared" ca="1" si="127"/>
        <v>-2523.1915911291817</v>
      </c>
      <c r="AA183" s="80">
        <f t="shared" ca="1" si="138"/>
        <v>0</v>
      </c>
      <c r="AB183" s="81">
        <f t="shared" ca="1" si="118"/>
        <v>-3304.7910578499072</v>
      </c>
      <c r="AC183" s="79">
        <f t="shared" ca="1" si="119"/>
        <v>333184.91906953481</v>
      </c>
      <c r="AD183" s="35"/>
      <c r="AE183" s="55">
        <f t="shared" ca="1" si="139"/>
        <v>1.1324652332016072E-2</v>
      </c>
      <c r="AF183" s="78">
        <f t="shared" ca="1" si="140"/>
        <v>0.32541345866518312</v>
      </c>
      <c r="AG183" s="35"/>
      <c r="AH183" s="35"/>
      <c r="AR183" s="69">
        <f t="shared" si="128"/>
        <v>15</v>
      </c>
      <c r="AS183" s="70">
        <f t="shared" si="141"/>
        <v>180</v>
      </c>
      <c r="AT183" s="71">
        <f t="shared" si="150"/>
        <v>0.28495045631806876</v>
      </c>
      <c r="AU183" s="72">
        <f t="shared" si="129"/>
        <v>8.1267366616946113E-3</v>
      </c>
      <c r="AV183" s="73">
        <f t="shared" si="130"/>
        <v>1.0081267366616946</v>
      </c>
      <c r="AW183" s="74">
        <f>PRODUCT(AV$4:AV183)</f>
        <v>3.4789855270248724</v>
      </c>
      <c r="BO183" s="70">
        <f t="shared" si="144"/>
        <v>180</v>
      </c>
      <c r="BP183" s="178">
        <f t="shared" si="148"/>
        <v>0.10199999999999999</v>
      </c>
      <c r="BQ183" s="179">
        <f t="shared" si="132"/>
        <v>8.1267366616946113E-3</v>
      </c>
      <c r="BR183" s="179">
        <f t="shared" si="147"/>
        <v>0.2874401150082308</v>
      </c>
    </row>
    <row r="184" spans="5:70">
      <c r="E184">
        <f t="shared" si="152"/>
        <v>181</v>
      </c>
      <c r="F184" s="64">
        <f t="shared" si="133"/>
        <v>77.999999999999233</v>
      </c>
      <c r="G184" s="55">
        <f t="shared" si="112"/>
        <v>0</v>
      </c>
      <c r="H184" s="78">
        <f t="shared" si="145"/>
        <v>1</v>
      </c>
      <c r="I184" s="79">
        <f t="shared" si="121"/>
        <v>1227204.9416246905</v>
      </c>
      <c r="J184" s="79">
        <f t="shared" si="113"/>
        <v>9973.1713905141678</v>
      </c>
      <c r="K184" s="80">
        <f t="shared" si="114"/>
        <v>-20</v>
      </c>
      <c r="L184" s="80">
        <f t="shared" si="122"/>
        <v>-1022.6707846872422</v>
      </c>
      <c r="M184" s="80">
        <f t="shared" si="149"/>
        <v>-9204.037062185178</v>
      </c>
      <c r="N184" s="80">
        <f t="shared" si="123"/>
        <v>0</v>
      </c>
      <c r="O184" s="81">
        <f t="shared" si="115"/>
        <v>-10155.66802739464</v>
      </c>
      <c r="P184" s="79">
        <f t="shared" si="116"/>
        <v>1216775.7371409377</v>
      </c>
      <c r="Q184" s="35"/>
      <c r="R184">
        <f t="shared" ca="1" si="124"/>
        <v>242</v>
      </c>
      <c r="S184" s="78">
        <f t="shared" ca="1" si="134"/>
        <v>82.999999999999147</v>
      </c>
      <c r="T184" s="55">
        <f t="shared" ca="1" si="125"/>
        <v>1.1324652332016072E-2</v>
      </c>
      <c r="U184" s="78">
        <f t="shared" ca="1" si="126"/>
        <v>0.32172826438164104</v>
      </c>
      <c r="V184" s="79">
        <f t="shared" ca="1" si="135"/>
        <v>329411.71569880139</v>
      </c>
      <c r="W184" s="79">
        <f t="shared" ca="1" si="117"/>
        <v>2677.0422667611715</v>
      </c>
      <c r="X184" s="80">
        <f t="shared" ca="1" si="136"/>
        <v>-6.4345652876328208</v>
      </c>
      <c r="Y184" s="80">
        <f t="shared" ca="1" si="137"/>
        <v>-137.25488154116726</v>
      </c>
      <c r="Z184" s="80">
        <f t="shared" ca="1" si="127"/>
        <v>0</v>
      </c>
      <c r="AA184" s="80">
        <f t="shared" ca="1" si="138"/>
        <v>0</v>
      </c>
      <c r="AB184" s="81">
        <f t="shared" ca="1" si="118"/>
        <v>-3267.3654480898017</v>
      </c>
      <c r="AC184" s="79">
        <f t="shared" ca="1" si="119"/>
        <v>328677.703070644</v>
      </c>
      <c r="AD184" s="35"/>
      <c r="AE184" s="55">
        <f t="shared" ca="1" si="139"/>
        <v>1.1324652332016072E-2</v>
      </c>
      <c r="AF184" s="78">
        <f t="shared" ca="1" si="140"/>
        <v>0.32172826438164104</v>
      </c>
      <c r="AG184" s="35"/>
      <c r="AH184" s="35"/>
      <c r="AR184" s="69">
        <f t="shared" si="128"/>
        <v>16</v>
      </c>
      <c r="AS184" s="70">
        <f t="shared" si="141"/>
        <v>181</v>
      </c>
      <c r="AT184" s="71">
        <f t="shared" si="150"/>
        <v>0.28263473899794211</v>
      </c>
      <c r="AU184" s="72">
        <f t="shared" si="129"/>
        <v>8.1267366616946113E-3</v>
      </c>
      <c r="AV184" s="73">
        <f t="shared" si="130"/>
        <v>1.0081267366616946</v>
      </c>
      <c r="AW184" s="74">
        <f>PRODUCT(AV$4:AV184)</f>
        <v>3.5072583262528503</v>
      </c>
      <c r="BO184" s="70">
        <f t="shared" si="144"/>
        <v>181</v>
      </c>
      <c r="BP184" s="178">
        <f t="shared" si="148"/>
        <v>0.10199999999999999</v>
      </c>
      <c r="BQ184" s="179">
        <f t="shared" si="132"/>
        <v>8.1267366616946113E-3</v>
      </c>
      <c r="BR184" s="179">
        <f t="shared" si="147"/>
        <v>0.28512299550754744</v>
      </c>
    </row>
    <row r="185" spans="5:70">
      <c r="E185">
        <f t="shared" si="152"/>
        <v>182</v>
      </c>
      <c r="F185" s="64">
        <f t="shared" si="133"/>
        <v>78.083333333332561</v>
      </c>
      <c r="G185" s="55">
        <f t="shared" si="112"/>
        <v>0</v>
      </c>
      <c r="H185" s="78">
        <f t="shared" si="145"/>
        <v>1</v>
      </c>
      <c r="I185" s="79">
        <f t="shared" si="121"/>
        <v>1216775.7371409377</v>
      </c>
      <c r="J185" s="79">
        <f t="shared" si="113"/>
        <v>9888.4159920837446</v>
      </c>
      <c r="K185" s="80">
        <f t="shared" si="114"/>
        <v>-20</v>
      </c>
      <c r="L185" s="80">
        <f t="shared" si="122"/>
        <v>-1013.9797809507814</v>
      </c>
      <c r="M185" s="80">
        <f t="shared" si="149"/>
        <v>0</v>
      </c>
      <c r="N185" s="80">
        <f t="shared" si="123"/>
        <v>0</v>
      </c>
      <c r="O185" s="81">
        <f t="shared" si="115"/>
        <v>-10155.66802739464</v>
      </c>
      <c r="P185" s="79">
        <f t="shared" si="116"/>
        <v>1215474.5053246759</v>
      </c>
      <c r="Q185" s="35"/>
      <c r="R185">
        <f t="shared" ca="1" si="124"/>
        <v>243</v>
      </c>
      <c r="S185" s="78">
        <f t="shared" ca="1" si="134"/>
        <v>83.083333333332476</v>
      </c>
      <c r="T185" s="55">
        <f t="shared" ca="1" si="125"/>
        <v>1.1324652332016072E-2</v>
      </c>
      <c r="U185" s="78">
        <f t="shared" ca="1" si="126"/>
        <v>0.31808480364213598</v>
      </c>
      <c r="V185" s="79">
        <f t="shared" ca="1" si="135"/>
        <v>324955.54235408333</v>
      </c>
      <c r="W185" s="79">
        <f t="shared" ca="1" si="117"/>
        <v>2640.8281194697852</v>
      </c>
      <c r="X185" s="80">
        <f t="shared" ca="1" si="136"/>
        <v>-6.3616960728427197</v>
      </c>
      <c r="Y185" s="80">
        <f t="shared" ca="1" si="137"/>
        <v>-135.39814264753474</v>
      </c>
      <c r="Z185" s="80">
        <f t="shared" ca="1" si="127"/>
        <v>0</v>
      </c>
      <c r="AA185" s="80">
        <f t="shared" ca="1" si="138"/>
        <v>0</v>
      </c>
      <c r="AB185" s="81">
        <f t="shared" ca="1" si="118"/>
        <v>-3230.3636703485427</v>
      </c>
      <c r="AC185" s="79">
        <f t="shared" ca="1" si="119"/>
        <v>324224.24696448422</v>
      </c>
      <c r="AD185" s="35"/>
      <c r="AE185" s="55">
        <f t="shared" ca="1" si="139"/>
        <v>1.1324652332016072E-2</v>
      </c>
      <c r="AF185" s="78">
        <f t="shared" ca="1" si="140"/>
        <v>0.31808480364213598</v>
      </c>
      <c r="AG185" s="35"/>
      <c r="AH185" s="35"/>
      <c r="AR185" s="69">
        <f t="shared" si="128"/>
        <v>16</v>
      </c>
      <c r="AS185" s="70">
        <f t="shared" si="141"/>
        <v>182</v>
      </c>
      <c r="AT185" s="71">
        <f t="shared" si="150"/>
        <v>0.28033784090265906</v>
      </c>
      <c r="AU185" s="72">
        <f t="shared" si="129"/>
        <v>8.1267366616946113E-3</v>
      </c>
      <c r="AV185" s="73">
        <f t="shared" si="130"/>
        <v>1.0081267366616946</v>
      </c>
      <c r="AW185" s="74">
        <f>PRODUCT(AV$4:AV185)</f>
        <v>3.535760891074843</v>
      </c>
      <c r="BO185" s="70">
        <f t="shared" si="144"/>
        <v>182</v>
      </c>
      <c r="BP185" s="178">
        <f t="shared" si="148"/>
        <v>0.10199999999999999</v>
      </c>
      <c r="BQ185" s="179">
        <f t="shared" si="132"/>
        <v>8.1267366616946113E-3</v>
      </c>
      <c r="BR185" s="179">
        <f t="shared" si="147"/>
        <v>0.28282455482899121</v>
      </c>
    </row>
    <row r="186" spans="5:70">
      <c r="E186">
        <f t="shared" si="152"/>
        <v>183</v>
      </c>
      <c r="F186" s="64">
        <f t="shared" si="133"/>
        <v>78.16666666666589</v>
      </c>
      <c r="G186" s="55">
        <f t="shared" si="112"/>
        <v>0</v>
      </c>
      <c r="H186" s="78">
        <f t="shared" si="145"/>
        <v>1</v>
      </c>
      <c r="I186" s="79">
        <f t="shared" si="121"/>
        <v>1215474.5053246759</v>
      </c>
      <c r="J186" s="79">
        <f t="shared" si="113"/>
        <v>9877.8412237771663</v>
      </c>
      <c r="K186" s="80">
        <f t="shared" si="114"/>
        <v>-20</v>
      </c>
      <c r="L186" s="80">
        <f t="shared" si="122"/>
        <v>-1012.8954211038966</v>
      </c>
      <c r="M186" s="80">
        <f t="shared" si="149"/>
        <v>0</v>
      </c>
      <c r="N186" s="80">
        <f t="shared" si="123"/>
        <v>0</v>
      </c>
      <c r="O186" s="81">
        <f t="shared" si="115"/>
        <v>-10155.66802739464</v>
      </c>
      <c r="P186" s="79">
        <f t="shared" si="116"/>
        <v>1214163.7830999547</v>
      </c>
      <c r="Q186" s="35"/>
      <c r="R186">
        <f t="shared" ca="1" si="124"/>
        <v>244</v>
      </c>
      <c r="S186" s="78">
        <f t="shared" ca="1" si="134"/>
        <v>83.166666666665805</v>
      </c>
      <c r="T186" s="55">
        <f t="shared" ca="1" si="125"/>
        <v>1.1324652332016072E-2</v>
      </c>
      <c r="U186" s="78">
        <f t="shared" ca="1" si="126"/>
        <v>0.31448260382879117</v>
      </c>
      <c r="V186" s="79">
        <f t="shared" ca="1" si="135"/>
        <v>320552.52009000169</v>
      </c>
      <c r="W186" s="79">
        <f t="shared" ca="1" si="117"/>
        <v>2605.0459170140152</v>
      </c>
      <c r="X186" s="80">
        <f t="shared" ca="1" si="136"/>
        <v>-6.2896520765758233</v>
      </c>
      <c r="Y186" s="80">
        <f t="shared" ca="1" si="137"/>
        <v>-133.5635500375007</v>
      </c>
      <c r="Z186" s="80">
        <f t="shared" ca="1" si="127"/>
        <v>0</v>
      </c>
      <c r="AA186" s="80">
        <f t="shared" ca="1" si="138"/>
        <v>0</v>
      </c>
      <c r="AB186" s="81">
        <f t="shared" ca="1" si="118"/>
        <v>-3193.7809248758699</v>
      </c>
      <c r="AC186" s="79">
        <f t="shared" ca="1" si="119"/>
        <v>319823.93188002578</v>
      </c>
      <c r="AD186" s="35"/>
      <c r="AE186" s="55">
        <f t="shared" ca="1" si="139"/>
        <v>1.1324652332016072E-2</v>
      </c>
      <c r="AF186" s="78">
        <f t="shared" ca="1" si="140"/>
        <v>0.31448260382879117</v>
      </c>
      <c r="AG186" s="35"/>
      <c r="AH186" s="35"/>
      <c r="AR186" s="69">
        <f t="shared" si="128"/>
        <v>16</v>
      </c>
      <c r="AS186" s="70">
        <f t="shared" si="141"/>
        <v>183</v>
      </c>
      <c r="AT186" s="71">
        <f t="shared" si="150"/>
        <v>0.2780596090933351</v>
      </c>
      <c r="AU186" s="72">
        <f t="shared" si="129"/>
        <v>8.1267366616946113E-3</v>
      </c>
      <c r="AV186" s="73">
        <f t="shared" si="130"/>
        <v>1.0081267366616946</v>
      </c>
      <c r="AW186" s="74">
        <f>PRODUCT(AV$4:AV186)</f>
        <v>3.5644950887353271</v>
      </c>
      <c r="BO186" s="70">
        <f t="shared" si="144"/>
        <v>183</v>
      </c>
      <c r="BP186" s="178">
        <f t="shared" si="148"/>
        <v>0.10199999999999999</v>
      </c>
      <c r="BQ186" s="179">
        <f t="shared" si="132"/>
        <v>8.1267366616946113E-3</v>
      </c>
      <c r="BR186" s="179">
        <f t="shared" si="147"/>
        <v>0.28054464239837035</v>
      </c>
    </row>
    <row r="187" spans="5:70">
      <c r="E187">
        <f t="shared" si="152"/>
        <v>184</v>
      </c>
      <c r="F187" s="64">
        <f t="shared" si="133"/>
        <v>78.249999999999218</v>
      </c>
      <c r="G187" s="55">
        <f t="shared" si="112"/>
        <v>0</v>
      </c>
      <c r="H187" s="78">
        <f t="shared" si="145"/>
        <v>1</v>
      </c>
      <c r="I187" s="79">
        <f t="shared" si="121"/>
        <v>1214163.7830999547</v>
      </c>
      <c r="J187" s="79">
        <f t="shared" si="113"/>
        <v>9867.1893294202255</v>
      </c>
      <c r="K187" s="80">
        <f t="shared" si="114"/>
        <v>-20</v>
      </c>
      <c r="L187" s="80">
        <f t="shared" si="122"/>
        <v>-1011.8031525832956</v>
      </c>
      <c r="M187" s="80">
        <f t="shared" si="149"/>
        <v>0</v>
      </c>
      <c r="N187" s="80">
        <f t="shared" si="123"/>
        <v>0</v>
      </c>
      <c r="O187" s="81">
        <f t="shared" si="115"/>
        <v>-10155.66802739464</v>
      </c>
      <c r="P187" s="79">
        <f t="shared" si="116"/>
        <v>1212843.5012493969</v>
      </c>
      <c r="Q187" s="35"/>
      <c r="R187">
        <f t="shared" ca="1" si="124"/>
        <v>245</v>
      </c>
      <c r="S187" s="78">
        <f t="shared" ca="1" si="134"/>
        <v>83.249999999999133</v>
      </c>
      <c r="T187" s="55">
        <f t="shared" ca="1" si="125"/>
        <v>1.1324652332016072E-2</v>
      </c>
      <c r="U187" s="78">
        <f t="shared" ca="1" si="126"/>
        <v>0.31092119767596299</v>
      </c>
      <c r="V187" s="79">
        <f t="shared" ca="1" si="135"/>
        <v>316202.03704402607</v>
      </c>
      <c r="W187" s="79">
        <f t="shared" ca="1" si="117"/>
        <v>2569.6906869482041</v>
      </c>
      <c r="X187" s="80">
        <f t="shared" ca="1" si="136"/>
        <v>-6.2184239535192596</v>
      </c>
      <c r="Y187" s="80">
        <f t="shared" ca="1" si="137"/>
        <v>-131.75084876834421</v>
      </c>
      <c r="Z187" s="80">
        <f t="shared" ca="1" si="127"/>
        <v>0</v>
      </c>
      <c r="AA187" s="80">
        <f t="shared" ca="1" si="138"/>
        <v>0</v>
      </c>
      <c r="AB187" s="81">
        <f t="shared" ca="1" si="118"/>
        <v>-3157.6124662770258</v>
      </c>
      <c r="AC187" s="79">
        <f t="shared" ca="1" si="119"/>
        <v>315476.14599197538</v>
      </c>
      <c r="AD187" s="35"/>
      <c r="AE187" s="55">
        <f t="shared" ca="1" si="139"/>
        <v>1.1324652332016072E-2</v>
      </c>
      <c r="AF187" s="78">
        <f t="shared" ca="1" si="140"/>
        <v>0.31092119767596299</v>
      </c>
      <c r="AG187" s="35"/>
      <c r="AH187" s="35"/>
      <c r="AR187" s="69">
        <f t="shared" si="128"/>
        <v>16</v>
      </c>
      <c r="AS187" s="70">
        <f t="shared" si="141"/>
        <v>184</v>
      </c>
      <c r="AT187" s="71">
        <f t="shared" si="150"/>
        <v>0.2757998918739798</v>
      </c>
      <c r="AU187" s="72">
        <f t="shared" si="129"/>
        <v>8.1267366616946113E-3</v>
      </c>
      <c r="AV187" s="73">
        <f t="shared" si="130"/>
        <v>1.0081267366616946</v>
      </c>
      <c r="AW187" s="74">
        <f>PRODUCT(AV$4:AV187)</f>
        <v>3.5934628016533829</v>
      </c>
      <c r="BO187" s="70">
        <f t="shared" si="144"/>
        <v>184</v>
      </c>
      <c r="BP187" s="178">
        <f t="shared" si="148"/>
        <v>0.10199999999999999</v>
      </c>
      <c r="BQ187" s="179">
        <f t="shared" si="132"/>
        <v>8.1267366616946113E-3</v>
      </c>
      <c r="BR187" s="179">
        <f t="shared" si="147"/>
        <v>0.27828310885530561</v>
      </c>
    </row>
    <row r="188" spans="5:70">
      <c r="E188">
        <f t="shared" si="152"/>
        <v>185</v>
      </c>
      <c r="F188" s="64">
        <f t="shared" si="133"/>
        <v>78.333333333332547</v>
      </c>
      <c r="G188" s="55">
        <f t="shared" si="112"/>
        <v>0</v>
      </c>
      <c r="H188" s="78">
        <f t="shared" si="145"/>
        <v>1</v>
      </c>
      <c r="I188" s="79">
        <f t="shared" si="121"/>
        <v>1212843.5012493969</v>
      </c>
      <c r="J188" s="79">
        <f t="shared" si="113"/>
        <v>9856.4597465015286</v>
      </c>
      <c r="K188" s="80">
        <f t="shared" si="114"/>
        <v>-20</v>
      </c>
      <c r="L188" s="80">
        <f t="shared" si="122"/>
        <v>-1010.7029177078308</v>
      </c>
      <c r="M188" s="80">
        <f t="shared" si="149"/>
        <v>0</v>
      </c>
      <c r="N188" s="80">
        <f t="shared" si="123"/>
        <v>0</v>
      </c>
      <c r="O188" s="81">
        <f t="shared" si="115"/>
        <v>-10155.66802739464</v>
      </c>
      <c r="P188" s="79">
        <f t="shared" si="116"/>
        <v>1211513.590050796</v>
      </c>
      <c r="Q188" s="35"/>
      <c r="R188">
        <f t="shared" ca="1" si="124"/>
        <v>246</v>
      </c>
      <c r="S188" s="78">
        <f t="shared" ca="1" si="134"/>
        <v>83.333333333332462</v>
      </c>
      <c r="T188" s="55">
        <f t="shared" ca="1" si="125"/>
        <v>1.1324652332016072E-2</v>
      </c>
      <c r="U188" s="78">
        <f t="shared" ca="1" si="126"/>
        <v>0.30740012320962867</v>
      </c>
      <c r="V188" s="79">
        <f t="shared" ca="1" si="135"/>
        <v>311903.48831957194</v>
      </c>
      <c r="W188" s="79">
        <f t="shared" ca="1" si="117"/>
        <v>2534.7575134371023</v>
      </c>
      <c r="X188" s="80">
        <f t="shared" ca="1" si="136"/>
        <v>-6.1480024641925732</v>
      </c>
      <c r="Y188" s="80">
        <f t="shared" ca="1" si="137"/>
        <v>-129.95978679982164</v>
      </c>
      <c r="Z188" s="80">
        <f t="shared" ca="1" si="127"/>
        <v>0</v>
      </c>
      <c r="AA188" s="80">
        <f t="shared" ca="1" si="138"/>
        <v>0</v>
      </c>
      <c r="AB188" s="81">
        <f t="shared" ca="1" si="118"/>
        <v>-3121.8536028971989</v>
      </c>
      <c r="AC188" s="79">
        <f t="shared" ca="1" si="119"/>
        <v>311180.28444084787</v>
      </c>
      <c r="AD188" s="35"/>
      <c r="AE188" s="55">
        <f t="shared" ca="1" si="139"/>
        <v>1.1324652332016072E-2</v>
      </c>
      <c r="AF188" s="78">
        <f t="shared" ca="1" si="140"/>
        <v>0.30740012320962867</v>
      </c>
      <c r="AG188" s="35"/>
      <c r="AH188" s="35"/>
      <c r="AR188" s="69">
        <f t="shared" si="128"/>
        <v>16</v>
      </c>
      <c r="AS188" s="70">
        <f t="shared" si="141"/>
        <v>185</v>
      </c>
      <c r="AT188" s="71">
        <f t="shared" si="150"/>
        <v>0.27355853878139613</v>
      </c>
      <c r="AU188" s="72">
        <f t="shared" si="129"/>
        <v>8.1267366616946113E-3</v>
      </c>
      <c r="AV188" s="73">
        <f t="shared" si="130"/>
        <v>1.0081267366616946</v>
      </c>
      <c r="AW188" s="74">
        <f>PRODUCT(AV$4:AV188)</f>
        <v>3.6226659275460151</v>
      </c>
      <c r="BO188" s="70">
        <f t="shared" si="144"/>
        <v>185</v>
      </c>
      <c r="BP188" s="178">
        <f t="shared" si="148"/>
        <v>0.10199999999999999</v>
      </c>
      <c r="BQ188" s="179">
        <f t="shared" si="132"/>
        <v>8.1267366616946113E-3</v>
      </c>
      <c r="BR188" s="179">
        <f t="shared" si="147"/>
        <v>0.27603980604344525</v>
      </c>
    </row>
    <row r="189" spans="5:70">
      <c r="E189">
        <f t="shared" si="152"/>
        <v>186</v>
      </c>
      <c r="F189" s="64">
        <f t="shared" si="133"/>
        <v>78.416666666665876</v>
      </c>
      <c r="G189" s="55">
        <f t="shared" si="112"/>
        <v>0</v>
      </c>
      <c r="H189" s="78">
        <f t="shared" si="145"/>
        <v>1</v>
      </c>
      <c r="I189" s="79">
        <f t="shared" si="121"/>
        <v>1211513.590050796</v>
      </c>
      <c r="J189" s="79">
        <f t="shared" si="113"/>
        <v>9845.6519084070605</v>
      </c>
      <c r="K189" s="80">
        <f t="shared" si="114"/>
        <v>-20</v>
      </c>
      <c r="L189" s="80">
        <f t="shared" si="122"/>
        <v>-1009.5946583756635</v>
      </c>
      <c r="M189" s="80">
        <f t="shared" si="149"/>
        <v>0</v>
      </c>
      <c r="N189" s="80">
        <f t="shared" si="123"/>
        <v>0</v>
      </c>
      <c r="O189" s="81">
        <f t="shared" si="115"/>
        <v>-10155.66802739464</v>
      </c>
      <c r="P189" s="79">
        <f t="shared" si="116"/>
        <v>1210173.9792734326</v>
      </c>
      <c r="Q189" s="35"/>
      <c r="R189">
        <f t="shared" ca="1" si="124"/>
        <v>247</v>
      </c>
      <c r="S189" s="78">
        <f t="shared" ca="1" si="134"/>
        <v>83.41666666666579</v>
      </c>
      <c r="T189" s="55">
        <f t="shared" ca="1" si="125"/>
        <v>1.1324652332016072E-2</v>
      </c>
      <c r="U189" s="78">
        <f t="shared" ca="1" si="126"/>
        <v>0.30391892368746071</v>
      </c>
      <c r="V189" s="79">
        <f t="shared" ca="1" si="135"/>
        <v>307656.27590697742</v>
      </c>
      <c r="W189" s="79">
        <f t="shared" ca="1" si="117"/>
        <v>2500.2415366136661</v>
      </c>
      <c r="X189" s="80">
        <f t="shared" ca="1" si="136"/>
        <v>-6.0783784737492139</v>
      </c>
      <c r="Y189" s="80">
        <f t="shared" ca="1" si="137"/>
        <v>-128.1901149612406</v>
      </c>
      <c r="Z189" s="80">
        <f t="shared" ca="1" si="127"/>
        <v>0</v>
      </c>
      <c r="AA189" s="80">
        <f t="shared" ca="1" si="138"/>
        <v>0</v>
      </c>
      <c r="AB189" s="81">
        <f t="shared" ca="1" si="118"/>
        <v>-3086.4996962129367</v>
      </c>
      <c r="AC189" s="79">
        <f t="shared" ca="1" si="119"/>
        <v>306935.74925394316</v>
      </c>
      <c r="AD189" s="35"/>
      <c r="AE189" s="55">
        <f t="shared" ca="1" si="139"/>
        <v>1.1324652332016072E-2</v>
      </c>
      <c r="AF189" s="78">
        <f t="shared" ca="1" si="140"/>
        <v>0.30391892368746071</v>
      </c>
      <c r="AG189" s="35"/>
      <c r="AH189" s="35"/>
      <c r="AR189" s="69">
        <f t="shared" si="128"/>
        <v>16</v>
      </c>
      <c r="AS189" s="70">
        <f t="shared" si="141"/>
        <v>186</v>
      </c>
      <c r="AT189" s="71">
        <f t="shared" si="150"/>
        <v>0.27133540057516176</v>
      </c>
      <c r="AU189" s="72">
        <f t="shared" si="129"/>
        <v>8.1267366616946113E-3</v>
      </c>
      <c r="AV189" s="73">
        <f t="shared" si="130"/>
        <v>1.0081267366616946</v>
      </c>
      <c r="AW189" s="74">
        <f>PRODUCT(AV$4:AV189)</f>
        <v>3.6521063795524751</v>
      </c>
      <c r="BO189" s="70">
        <f t="shared" si="144"/>
        <v>186</v>
      </c>
      <c r="BP189" s="178">
        <f t="shared" si="148"/>
        <v>0.10199999999999999</v>
      </c>
      <c r="BQ189" s="179">
        <f t="shared" si="132"/>
        <v>8.1267366616946113E-3</v>
      </c>
      <c r="BR189" s="179">
        <f t="shared" si="147"/>
        <v>0.27381458700075939</v>
      </c>
    </row>
    <row r="190" spans="5:70">
      <c r="E190">
        <f t="shared" si="152"/>
        <v>187</v>
      </c>
      <c r="F190" s="64">
        <f t="shared" si="133"/>
        <v>78.499999999999204</v>
      </c>
      <c r="G190" s="55">
        <f t="shared" si="112"/>
        <v>0</v>
      </c>
      <c r="H190" s="78">
        <f t="shared" si="145"/>
        <v>1</v>
      </c>
      <c r="I190" s="79">
        <f t="shared" si="121"/>
        <v>1210173.9792734326</v>
      </c>
      <c r="J190" s="79">
        <f t="shared" si="113"/>
        <v>9834.7652443902589</v>
      </c>
      <c r="K190" s="80">
        <f t="shared" si="114"/>
        <v>-20</v>
      </c>
      <c r="L190" s="80">
        <f t="shared" si="122"/>
        <v>-1008.4783160611939</v>
      </c>
      <c r="M190" s="80">
        <f t="shared" si="149"/>
        <v>0</v>
      </c>
      <c r="N190" s="80">
        <f t="shared" si="123"/>
        <v>0</v>
      </c>
      <c r="O190" s="81">
        <f t="shared" si="115"/>
        <v>-10155.66802739464</v>
      </c>
      <c r="P190" s="79">
        <f t="shared" si="116"/>
        <v>1208824.5981743671</v>
      </c>
      <c r="Q190" s="35"/>
      <c r="R190">
        <f t="shared" ca="1" si="124"/>
        <v>248</v>
      </c>
      <c r="S190" s="78">
        <f t="shared" ca="1" si="134"/>
        <v>83.499999999999119</v>
      </c>
      <c r="T190" s="55">
        <f t="shared" ca="1" si="125"/>
        <v>1.1324652332016072E-2</v>
      </c>
      <c r="U190" s="78">
        <f t="shared" ca="1" si="126"/>
        <v>0.30047714753957971</v>
      </c>
      <c r="V190" s="79">
        <f t="shared" ca="1" si="135"/>
        <v>303459.80860537541</v>
      </c>
      <c r="W190" s="79">
        <f t="shared" ca="1" si="117"/>
        <v>2466.1379519441343</v>
      </c>
      <c r="X190" s="80">
        <f t="shared" ca="1" si="136"/>
        <v>-6.0095429507915945</v>
      </c>
      <c r="Y190" s="80">
        <f t="shared" ca="1" si="137"/>
        <v>-126.44158691890642</v>
      </c>
      <c r="Z190" s="80">
        <f t="shared" ca="1" si="127"/>
        <v>0</v>
      </c>
      <c r="AA190" s="80">
        <f t="shared" ca="1" si="138"/>
        <v>0</v>
      </c>
      <c r="AB190" s="81">
        <f t="shared" ca="1" si="118"/>
        <v>-3051.5461602304517</v>
      </c>
      <c r="AC190" s="79">
        <f t="shared" ca="1" si="119"/>
        <v>302741.9492672194</v>
      </c>
      <c r="AD190" s="35"/>
      <c r="AE190" s="55">
        <f t="shared" ca="1" si="139"/>
        <v>1.1324652332016072E-2</v>
      </c>
      <c r="AF190" s="78">
        <f t="shared" ca="1" si="140"/>
        <v>0.30047714753957971</v>
      </c>
      <c r="AG190" s="35"/>
      <c r="AH190" s="35"/>
      <c r="AR190" s="69">
        <f t="shared" si="128"/>
        <v>16</v>
      </c>
      <c r="AS190" s="70">
        <f t="shared" si="141"/>
        <v>187</v>
      </c>
      <c r="AT190" s="71">
        <f t="shared" si="150"/>
        <v>0.26913032922769198</v>
      </c>
      <c r="AU190" s="72">
        <f t="shared" si="129"/>
        <v>8.1267366616946113E-3</v>
      </c>
      <c r="AV190" s="73">
        <f t="shared" si="130"/>
        <v>1.0081267366616946</v>
      </c>
      <c r="AW190" s="74">
        <f>PRODUCT(AV$4:AV190)</f>
        <v>3.681786086359593</v>
      </c>
      <c r="BO190" s="70">
        <f t="shared" si="144"/>
        <v>187</v>
      </c>
      <c r="BP190" s="178">
        <f t="shared" si="148"/>
        <v>0.10199999999999999</v>
      </c>
      <c r="BQ190" s="179">
        <f t="shared" si="132"/>
        <v>8.1267366616946113E-3</v>
      </c>
      <c r="BR190" s="179">
        <f t="shared" si="147"/>
        <v>0.27160730594991211</v>
      </c>
    </row>
    <row r="191" spans="5:70">
      <c r="E191">
        <f t="shared" si="152"/>
        <v>188</v>
      </c>
      <c r="F191" s="64">
        <f t="shared" si="133"/>
        <v>78.583333333332533</v>
      </c>
      <c r="G191" s="55">
        <f t="shared" si="112"/>
        <v>0</v>
      </c>
      <c r="H191" s="78">
        <f t="shared" si="145"/>
        <v>1</v>
      </c>
      <c r="I191" s="79">
        <f t="shared" si="121"/>
        <v>1208824.5981743671</v>
      </c>
      <c r="J191" s="79">
        <f t="shared" si="113"/>
        <v>9823.7991795418857</v>
      </c>
      <c r="K191" s="80">
        <f t="shared" si="114"/>
        <v>-20</v>
      </c>
      <c r="L191" s="80">
        <f t="shared" si="122"/>
        <v>-1007.3538318119727</v>
      </c>
      <c r="M191" s="80">
        <f t="shared" si="149"/>
        <v>0</v>
      </c>
      <c r="N191" s="80">
        <f t="shared" si="123"/>
        <v>0</v>
      </c>
      <c r="O191" s="81">
        <f t="shared" si="115"/>
        <v>-10155.66802739464</v>
      </c>
      <c r="P191" s="79">
        <f t="shared" si="116"/>
        <v>1207465.3754947023</v>
      </c>
      <c r="Q191" s="35"/>
      <c r="R191">
        <f t="shared" ca="1" si="124"/>
        <v>249</v>
      </c>
      <c r="S191" s="78">
        <f t="shared" ca="1" si="134"/>
        <v>83.583333333332448</v>
      </c>
      <c r="T191" s="55">
        <f t="shared" ca="1" si="125"/>
        <v>1.2403362716826516E-2</v>
      </c>
      <c r="U191" s="78">
        <f t="shared" ca="1" si="126"/>
        <v>0.2967502204905289</v>
      </c>
      <c r="V191" s="79">
        <f t="shared" ca="1" si="135"/>
        <v>298986.931060859</v>
      </c>
      <c r="W191" s="79">
        <f t="shared" ca="1" si="117"/>
        <v>2429.7880540198421</v>
      </c>
      <c r="X191" s="80">
        <f t="shared" ca="1" si="136"/>
        <v>-5.9350044098105776</v>
      </c>
      <c r="Y191" s="80">
        <f t="shared" ca="1" si="137"/>
        <v>-124.57788794202459</v>
      </c>
      <c r="Z191" s="80">
        <f t="shared" ca="1" si="127"/>
        <v>0</v>
      </c>
      <c r="AA191" s="80">
        <f t="shared" ca="1" si="138"/>
        <v>0</v>
      </c>
      <c r="AB191" s="81">
        <f t="shared" ca="1" si="118"/>
        <v>-3013.6967263579741</v>
      </c>
      <c r="AC191" s="79">
        <f t="shared" ca="1" si="119"/>
        <v>298272.50949616905</v>
      </c>
      <c r="AD191" s="35"/>
      <c r="AE191" s="55">
        <f t="shared" ca="1" si="139"/>
        <v>1.2403362716826516E-2</v>
      </c>
      <c r="AF191" s="78">
        <f t="shared" ca="1" si="140"/>
        <v>0.2967502204905289</v>
      </c>
      <c r="AG191" s="35"/>
      <c r="AH191" s="35"/>
      <c r="AR191" s="69">
        <f t="shared" si="128"/>
        <v>16</v>
      </c>
      <c r="AS191" s="70">
        <f t="shared" si="141"/>
        <v>188</v>
      </c>
      <c r="AT191" s="71">
        <f t="shared" si="150"/>
        <v>0.26694317791438338</v>
      </c>
      <c r="AU191" s="72">
        <f t="shared" si="129"/>
        <v>8.1267366616946113E-3</v>
      </c>
      <c r="AV191" s="73">
        <f t="shared" si="130"/>
        <v>1.0081267366616946</v>
      </c>
      <c r="AW191" s="74">
        <f>PRODUCT(AV$4:AV191)</f>
        <v>3.7117069923281285</v>
      </c>
      <c r="BO191" s="70">
        <f t="shared" si="144"/>
        <v>188</v>
      </c>
      <c r="BP191" s="178">
        <f t="shared" si="148"/>
        <v>0.10199999999999999</v>
      </c>
      <c r="BQ191" s="179">
        <f t="shared" si="132"/>
        <v>8.1267366616946113E-3</v>
      </c>
      <c r="BR191" s="179">
        <f t="shared" si="147"/>
        <v>0.26941781828871147</v>
      </c>
    </row>
    <row r="192" spans="5:70">
      <c r="E192">
        <f t="shared" si="152"/>
        <v>189</v>
      </c>
      <c r="F192" s="64">
        <f t="shared" si="133"/>
        <v>78.666666666665861</v>
      </c>
      <c r="G192" s="55">
        <f t="shared" si="112"/>
        <v>0</v>
      </c>
      <c r="H192" s="78">
        <f t="shared" si="145"/>
        <v>1</v>
      </c>
      <c r="I192" s="79">
        <f t="shared" si="121"/>
        <v>1207465.3754947023</v>
      </c>
      <c r="J192" s="79">
        <f t="shared" si="113"/>
        <v>9812.7531347596469</v>
      </c>
      <c r="K192" s="80">
        <f t="shared" si="114"/>
        <v>-20</v>
      </c>
      <c r="L192" s="80">
        <f t="shared" si="122"/>
        <v>-1006.2211462455853</v>
      </c>
      <c r="M192" s="80">
        <f t="shared" si="149"/>
        <v>0</v>
      </c>
      <c r="N192" s="80">
        <f t="shared" si="123"/>
        <v>0</v>
      </c>
      <c r="O192" s="81">
        <f t="shared" si="115"/>
        <v>-10155.66802739464</v>
      </c>
      <c r="P192" s="79">
        <f t="shared" si="116"/>
        <v>1206096.2394558217</v>
      </c>
      <c r="Q192" s="35"/>
      <c r="R192">
        <f t="shared" ca="1" si="124"/>
        <v>250</v>
      </c>
      <c r="S192" s="78">
        <f t="shared" ca="1" si="134"/>
        <v>83.666666666665776</v>
      </c>
      <c r="T192" s="55">
        <f t="shared" ca="1" si="125"/>
        <v>1.2403362716826516E-2</v>
      </c>
      <c r="U192" s="78">
        <f t="shared" ca="1" si="126"/>
        <v>0.29306951986948665</v>
      </c>
      <c r="V192" s="79">
        <f t="shared" ca="1" si="135"/>
        <v>294572.92737242999</v>
      </c>
      <c r="W192" s="79">
        <f t="shared" ca="1" si="117"/>
        <v>2393.9166084202307</v>
      </c>
      <c r="X192" s="80">
        <f t="shared" ca="1" si="136"/>
        <v>-5.8613903973897328</v>
      </c>
      <c r="Y192" s="80">
        <f t="shared" ca="1" si="137"/>
        <v>-122.7387197385125</v>
      </c>
      <c r="Z192" s="80">
        <f t="shared" ca="1" si="127"/>
        <v>0</v>
      </c>
      <c r="AA192" s="80">
        <f t="shared" ca="1" si="138"/>
        <v>0</v>
      </c>
      <c r="AB192" s="81">
        <f t="shared" ca="1" si="118"/>
        <v>-2976.3167527424434</v>
      </c>
      <c r="AC192" s="79">
        <f t="shared" ca="1" si="119"/>
        <v>293861.92711797188</v>
      </c>
      <c r="AD192" s="35"/>
      <c r="AE192" s="55">
        <f t="shared" ca="1" si="139"/>
        <v>1.2403362716826516E-2</v>
      </c>
      <c r="AF192" s="78">
        <f t="shared" ca="1" si="140"/>
        <v>0.29306951986948665</v>
      </c>
      <c r="AG192" s="35"/>
      <c r="AH192" s="35"/>
      <c r="AR192" s="69">
        <f t="shared" si="128"/>
        <v>16</v>
      </c>
      <c r="AS192" s="70">
        <f t="shared" si="141"/>
        <v>189</v>
      </c>
      <c r="AT192" s="71">
        <f t="shared" si="150"/>
        <v>0.26477380100383729</v>
      </c>
      <c r="AU192" s="72">
        <f t="shared" si="129"/>
        <v>8.1267366616946113E-3</v>
      </c>
      <c r="AV192" s="73">
        <f t="shared" si="130"/>
        <v>1.0081267366616946</v>
      </c>
      <c r="AW192" s="74">
        <f>PRODUCT(AV$4:AV192)</f>
        <v>3.7418710576201497</v>
      </c>
      <c r="BO192" s="70">
        <f t="shared" si="144"/>
        <v>189</v>
      </c>
      <c r="BP192" s="178">
        <f t="shared" si="148"/>
        <v>0.10199999999999999</v>
      </c>
      <c r="BQ192" s="179">
        <f t="shared" si="132"/>
        <v>8.1267366616946113E-3</v>
      </c>
      <c r="BR192" s="179">
        <f t="shared" si="147"/>
        <v>0.26724598058063631</v>
      </c>
    </row>
    <row r="193" spans="5:70">
      <c r="E193">
        <f t="shared" si="152"/>
        <v>190</v>
      </c>
      <c r="F193" s="64">
        <f t="shared" si="133"/>
        <v>78.74999999999919</v>
      </c>
      <c r="G193" s="55">
        <f t="shared" si="112"/>
        <v>0</v>
      </c>
      <c r="H193" s="78">
        <f t="shared" si="145"/>
        <v>1</v>
      </c>
      <c r="I193" s="79">
        <f t="shared" si="121"/>
        <v>1206096.2394558217</v>
      </c>
      <c r="J193" s="79">
        <f t="shared" si="113"/>
        <v>9801.6265267176295</v>
      </c>
      <c r="K193" s="80">
        <f t="shared" si="114"/>
        <v>-20</v>
      </c>
      <c r="L193" s="80">
        <f t="shared" si="122"/>
        <v>-1005.0801995465181</v>
      </c>
      <c r="M193" s="80">
        <f t="shared" si="149"/>
        <v>0</v>
      </c>
      <c r="N193" s="80">
        <f t="shared" si="123"/>
        <v>0</v>
      </c>
      <c r="O193" s="81">
        <f t="shared" si="115"/>
        <v>-10155.66802739464</v>
      </c>
      <c r="P193" s="79">
        <f t="shared" si="116"/>
        <v>1204717.1177555982</v>
      </c>
      <c r="Q193" s="35"/>
      <c r="R193">
        <f t="shared" ca="1" si="124"/>
        <v>251</v>
      </c>
      <c r="S193" s="78">
        <f t="shared" ca="1" si="134"/>
        <v>83.749999999999105</v>
      </c>
      <c r="T193" s="55">
        <f t="shared" ca="1" si="125"/>
        <v>1.2403362716826516E-2</v>
      </c>
      <c r="U193" s="78">
        <f t="shared" ca="1" si="126"/>
        <v>0.28943447231329922</v>
      </c>
      <c r="V193" s="79">
        <f t="shared" ca="1" si="135"/>
        <v>290217.05104726204</v>
      </c>
      <c r="W193" s="79">
        <f t="shared" ca="1" si="117"/>
        <v>2358.5175485946811</v>
      </c>
      <c r="X193" s="80">
        <f t="shared" ca="1" si="136"/>
        <v>-5.7886894462659839</v>
      </c>
      <c r="Y193" s="80">
        <f t="shared" ca="1" si="137"/>
        <v>-120.92377126969252</v>
      </c>
      <c r="Z193" s="80">
        <f t="shared" ca="1" si="127"/>
        <v>0</v>
      </c>
      <c r="AA193" s="80">
        <f t="shared" ca="1" si="138"/>
        <v>0</v>
      </c>
      <c r="AB193" s="81">
        <f t="shared" ca="1" si="118"/>
        <v>-2939.4004164980124</v>
      </c>
      <c r="AC193" s="79">
        <f t="shared" ca="1" si="119"/>
        <v>289509.45571864274</v>
      </c>
      <c r="AD193" s="35"/>
      <c r="AE193" s="55">
        <f t="shared" ca="1" si="139"/>
        <v>1.2403362716826516E-2</v>
      </c>
      <c r="AF193" s="78">
        <f t="shared" ca="1" si="140"/>
        <v>0.28943447231329922</v>
      </c>
      <c r="AG193" s="35"/>
      <c r="AH193" s="35"/>
      <c r="AR193" s="69">
        <f t="shared" si="128"/>
        <v>16</v>
      </c>
      <c r="AS193" s="70">
        <f t="shared" si="141"/>
        <v>190</v>
      </c>
      <c r="AT193" s="71">
        <f t="shared" si="150"/>
        <v>0.26262205404816319</v>
      </c>
      <c r="AU193" s="72">
        <f t="shared" si="129"/>
        <v>8.1267366616946113E-3</v>
      </c>
      <c r="AV193" s="73">
        <f t="shared" si="130"/>
        <v>1.0081267366616946</v>
      </c>
      <c r="AW193" s="74">
        <f>PRODUCT(AV$4:AV193)</f>
        <v>3.7722802583274455</v>
      </c>
      <c r="BO193" s="70">
        <f t="shared" si="144"/>
        <v>190</v>
      </c>
      <c r="BP193" s="178">
        <f t="shared" si="148"/>
        <v>0.10199999999999999</v>
      </c>
      <c r="BQ193" s="179">
        <f t="shared" si="132"/>
        <v>8.1267366616946113E-3</v>
      </c>
      <c r="BR193" s="179">
        <f t="shared" si="147"/>
        <v>0.26509165054543954</v>
      </c>
    </row>
    <row r="194" spans="5:70">
      <c r="E194">
        <f t="shared" si="152"/>
        <v>191</v>
      </c>
      <c r="F194" s="64">
        <f t="shared" si="133"/>
        <v>78.833333333332519</v>
      </c>
      <c r="G194" s="55">
        <f t="shared" si="112"/>
        <v>0</v>
      </c>
      <c r="H194" s="78">
        <f t="shared" si="145"/>
        <v>1</v>
      </c>
      <c r="I194" s="79">
        <f t="shared" si="121"/>
        <v>1204717.1177555982</v>
      </c>
      <c r="J194" s="79">
        <f t="shared" si="113"/>
        <v>9790.4187678354829</v>
      </c>
      <c r="K194" s="80">
        <f t="shared" si="114"/>
        <v>-20</v>
      </c>
      <c r="L194" s="80">
        <f t="shared" si="122"/>
        <v>-1003.9309314629985</v>
      </c>
      <c r="M194" s="80">
        <f t="shared" si="149"/>
        <v>0</v>
      </c>
      <c r="N194" s="80">
        <f t="shared" si="123"/>
        <v>0</v>
      </c>
      <c r="O194" s="81">
        <f t="shared" si="115"/>
        <v>-10155.66802739464</v>
      </c>
      <c r="P194" s="79">
        <f t="shared" si="116"/>
        <v>1203327.937564576</v>
      </c>
      <c r="Q194" s="35"/>
      <c r="R194">
        <f t="shared" ca="1" si="124"/>
        <v>252</v>
      </c>
      <c r="S194" s="78">
        <f t="shared" ca="1" si="134"/>
        <v>83.833333333332433</v>
      </c>
      <c r="T194" s="55">
        <f t="shared" ca="1" si="125"/>
        <v>1.2403362716826516E-2</v>
      </c>
      <c r="U194" s="78">
        <f t="shared" ca="1" si="126"/>
        <v>0.2858445115704441</v>
      </c>
      <c r="V194" s="79">
        <f t="shared" ca="1" si="135"/>
        <v>285918.56492941338</v>
      </c>
      <c r="W194" s="79">
        <f t="shared" ca="1" si="117"/>
        <v>2323.5848838709749</v>
      </c>
      <c r="X194" s="80">
        <f t="shared" ca="1" si="136"/>
        <v>-5.7168902314088825</v>
      </c>
      <c r="Y194" s="80">
        <f t="shared" ca="1" si="137"/>
        <v>-119.13273538725558</v>
      </c>
      <c r="Z194" s="80">
        <f t="shared" ca="1" si="127"/>
        <v>0</v>
      </c>
      <c r="AA194" s="80">
        <f t="shared" ca="1" si="138"/>
        <v>0</v>
      </c>
      <c r="AB194" s="81">
        <f t="shared" ca="1" si="118"/>
        <v>-2902.9419669621966</v>
      </c>
      <c r="AC194" s="79">
        <f t="shared" ca="1" si="119"/>
        <v>285214.35822070349</v>
      </c>
      <c r="AD194" s="35"/>
      <c r="AE194" s="55">
        <f t="shared" ca="1" si="139"/>
        <v>1.2403362716826516E-2</v>
      </c>
      <c r="AF194" s="78">
        <f t="shared" ca="1" si="140"/>
        <v>0.2858445115704441</v>
      </c>
      <c r="AG194" s="35"/>
      <c r="AH194" s="35"/>
      <c r="AR194" s="69">
        <f t="shared" si="128"/>
        <v>16</v>
      </c>
      <c r="AS194" s="70">
        <f t="shared" si="141"/>
        <v>191</v>
      </c>
      <c r="AT194" s="71">
        <f t="shared" si="150"/>
        <v>0.26048779377336045</v>
      </c>
      <c r="AU194" s="72">
        <f t="shared" si="129"/>
        <v>8.1267366616946113E-3</v>
      </c>
      <c r="AV194" s="73">
        <f t="shared" si="130"/>
        <v>1.0081267366616946</v>
      </c>
      <c r="AW194" s="74">
        <f>PRODUCT(AV$4:AV194)</f>
        <v>3.8029365866009819</v>
      </c>
      <c r="BO194" s="70">
        <f t="shared" si="144"/>
        <v>191</v>
      </c>
      <c r="BP194" s="178">
        <f t="shared" si="148"/>
        <v>0.10199999999999999</v>
      </c>
      <c r="BQ194" s="179">
        <f t="shared" si="132"/>
        <v>8.1267366616946113E-3</v>
      </c>
      <c r="BR194" s="179">
        <f t="shared" si="147"/>
        <v>0.26295468704982727</v>
      </c>
    </row>
    <row r="195" spans="5:70">
      <c r="E195">
        <f t="shared" si="152"/>
        <v>192</v>
      </c>
      <c r="F195" s="64">
        <f t="shared" si="133"/>
        <v>78.916666666665847</v>
      </c>
      <c r="G195" s="55">
        <f t="shared" si="112"/>
        <v>0</v>
      </c>
      <c r="H195" s="78">
        <f t="shared" si="145"/>
        <v>1</v>
      </c>
      <c r="I195" s="79">
        <f t="shared" si="121"/>
        <v>1203327.937564576</v>
      </c>
      <c r="J195" s="79">
        <f t="shared" si="113"/>
        <v>9779.1292662474043</v>
      </c>
      <c r="K195" s="80">
        <f t="shared" si="114"/>
        <v>-20</v>
      </c>
      <c r="L195" s="80">
        <f t="shared" si="122"/>
        <v>-1002.7732813038134</v>
      </c>
      <c r="M195" s="80">
        <f t="shared" si="149"/>
        <v>0</v>
      </c>
      <c r="N195" s="80">
        <f t="shared" si="123"/>
        <v>0</v>
      </c>
      <c r="O195" s="81">
        <f t="shared" si="115"/>
        <v>-10155.66802739464</v>
      </c>
      <c r="P195" s="79">
        <f t="shared" si="116"/>
        <v>1201928.625522125</v>
      </c>
      <c r="Q195" s="35"/>
      <c r="R195">
        <f t="shared" ca="1" si="124"/>
        <v>253</v>
      </c>
      <c r="S195" s="78">
        <f t="shared" ca="1" si="134"/>
        <v>83.916666666665762</v>
      </c>
      <c r="T195" s="55">
        <f t="shared" ca="1" si="125"/>
        <v>1.2403362716826516E-2</v>
      </c>
      <c r="U195" s="78">
        <f t="shared" ca="1" si="126"/>
        <v>0.28229907841282176</v>
      </c>
      <c r="V195" s="79">
        <f t="shared" ca="1" si="135"/>
        <v>281676.7410836452</v>
      </c>
      <c r="W195" s="79">
        <f t="shared" ca="1" si="117"/>
        <v>2289.11269851112</v>
      </c>
      <c r="X195" s="80">
        <f t="shared" ca="1" si="136"/>
        <v>-5.6459815682564347</v>
      </c>
      <c r="Y195" s="80">
        <f t="shared" ca="1" si="137"/>
        <v>-117.36530878485217</v>
      </c>
      <c r="Z195" s="80">
        <f t="shared" ca="1" si="127"/>
        <v>-2112.5755581273388</v>
      </c>
      <c r="AA195" s="80">
        <f t="shared" ca="1" si="138"/>
        <v>0</v>
      </c>
      <c r="AB195" s="81">
        <f t="shared" ca="1" si="118"/>
        <v>-2866.9357248000665</v>
      </c>
      <c r="AC195" s="79">
        <f t="shared" ca="1" si="119"/>
        <v>278863.33120887581</v>
      </c>
      <c r="AD195" s="35"/>
      <c r="AE195" s="55">
        <f t="shared" ca="1" si="139"/>
        <v>1.2403362716826516E-2</v>
      </c>
      <c r="AF195" s="78">
        <f t="shared" ca="1" si="140"/>
        <v>0.28229907841282176</v>
      </c>
      <c r="AG195" s="35"/>
      <c r="AH195" s="35"/>
      <c r="AR195" s="69">
        <f t="shared" si="128"/>
        <v>16</v>
      </c>
      <c r="AS195" s="70">
        <f t="shared" si="141"/>
        <v>192</v>
      </c>
      <c r="AT195" s="71">
        <f t="shared" si="150"/>
        <v>0.25837087806977854</v>
      </c>
      <c r="AU195" s="72">
        <f t="shared" si="129"/>
        <v>8.1267366616946113E-3</v>
      </c>
      <c r="AV195" s="73">
        <f t="shared" si="130"/>
        <v>1.0081267366616946</v>
      </c>
      <c r="AW195" s="74">
        <f>PRODUCT(AV$4:AV195)</f>
        <v>3.8338420507814117</v>
      </c>
      <c r="BO195" s="70">
        <f t="shared" si="144"/>
        <v>192</v>
      </c>
      <c r="BP195" s="178">
        <f t="shared" si="148"/>
        <v>0.10199999999999999</v>
      </c>
      <c r="BQ195" s="179">
        <f t="shared" si="132"/>
        <v>8.1267366616946113E-3</v>
      </c>
      <c r="BR195" s="179">
        <f t="shared" si="147"/>
        <v>0.26083495009821284</v>
      </c>
    </row>
    <row r="196" spans="5:70">
      <c r="E196">
        <f t="shared" si="152"/>
        <v>193</v>
      </c>
      <c r="F196" s="64">
        <f t="shared" si="133"/>
        <v>78.999999999999176</v>
      </c>
      <c r="G196" s="55">
        <f t="shared" ref="G196:G259" si="153">(1-(1-IF(F196&gt;$AJ$90,0,VLOOKUP(ROUND(F196,0),$AJ$4:$AK$90,2,FALSE)))^(1/12))*0</f>
        <v>0</v>
      </c>
      <c r="H196" s="78">
        <f t="shared" si="145"/>
        <v>1</v>
      </c>
      <c r="I196" s="79">
        <f t="shared" si="121"/>
        <v>1201928.625522125</v>
      </c>
      <c r="J196" s="79">
        <f t="shared" ref="J196:J259" si="154">(I196)*$AU196</f>
        <v>9767.7574257708675</v>
      </c>
      <c r="K196" s="80">
        <f t="shared" ref="K196:K259" si="155">IF(I196=0,0,-$C$19)*H196</f>
        <v>-20</v>
      </c>
      <c r="L196" s="80">
        <f t="shared" si="122"/>
        <v>-1001.6071879351043</v>
      </c>
      <c r="M196" s="80">
        <f t="shared" si="149"/>
        <v>-9014.4646914159366</v>
      </c>
      <c r="N196" s="80">
        <f t="shared" si="123"/>
        <v>0</v>
      </c>
      <c r="O196" s="81">
        <f t="shared" ref="O196:O259" si="156">-MIN(
IF(MOD(E196-1,IF($C$7="Annual",12,1))=0,1,0)
*IF(F196&lt;=$C$6,H196*$C$5*$C$4/IF($C$7="Monthly",12,1),$C$12),I196)</f>
        <v>-10155.66802739464</v>
      </c>
      <c r="P196" s="79">
        <f t="shared" ref="P196:P259" si="157">SUM(I196:O196)</f>
        <v>1191504.6430411502</v>
      </c>
      <c r="Q196" s="35"/>
      <c r="R196">
        <f t="shared" ca="1" si="124"/>
        <v>254</v>
      </c>
      <c r="S196" s="78">
        <f t="shared" ca="1" si="134"/>
        <v>83.999999999999091</v>
      </c>
      <c r="T196" s="55">
        <f t="shared" ca="1" si="125"/>
        <v>1.2403362716826516E-2</v>
      </c>
      <c r="U196" s="78">
        <f t="shared" ca="1" si="126"/>
        <v>0.27879762054864166</v>
      </c>
      <c r="V196" s="79">
        <f t="shared" ca="1" si="135"/>
        <v>275404.48816346959</v>
      </c>
      <c r="W196" s="79">
        <f t="shared" ref="W196:W259" ca="1" si="158">(V196)*$AU196</f>
        <v>2238.1397507533079</v>
      </c>
      <c r="X196" s="80">
        <f t="shared" ca="1" si="136"/>
        <v>-5.5759524109728336</v>
      </c>
      <c r="Y196" s="80">
        <f t="shared" ca="1" si="137"/>
        <v>-114.75187006811234</v>
      </c>
      <c r="Z196" s="80">
        <f t="shared" ca="1" si="127"/>
        <v>0</v>
      </c>
      <c r="AA196" s="80">
        <f t="shared" ca="1" si="138"/>
        <v>0</v>
      </c>
      <c r="AB196" s="81">
        <f t="shared" ref="AB196:AB259" ca="1" si="159">-MIN(IF(MOD(R196,IF($C$7="Annual",12,1))=0,1,0)*$C$39*U196/IF($C$7="Monthly",12,1),V196)</f>
        <v>-2831.376081119543</v>
      </c>
      <c r="AC196" s="79">
        <f t="shared" ref="AC196:AC259" ca="1" si="160">SUM(V196:AB196)</f>
        <v>274690.92401062424</v>
      </c>
      <c r="AD196" s="35"/>
      <c r="AE196" s="55">
        <f t="shared" ca="1" si="139"/>
        <v>1.2403362716826516E-2</v>
      </c>
      <c r="AF196" s="78">
        <f t="shared" ca="1" si="140"/>
        <v>0.27879762054864166</v>
      </c>
      <c r="AG196" s="35"/>
      <c r="AH196" s="35"/>
      <c r="AR196" s="69">
        <f t="shared" si="128"/>
        <v>17</v>
      </c>
      <c r="AS196" s="70">
        <f t="shared" si="141"/>
        <v>193</v>
      </c>
      <c r="AT196" s="71">
        <f t="shared" si="150"/>
        <v>0.25627116598265465</v>
      </c>
      <c r="AU196" s="72">
        <f t="shared" si="129"/>
        <v>8.1267366616946113E-3</v>
      </c>
      <c r="AV196" s="73">
        <f t="shared" si="130"/>
        <v>1.0081267366616946</v>
      </c>
      <c r="AW196" s="74">
        <f>PRODUCT(AV$4:AV196)</f>
        <v>3.8649986755306434</v>
      </c>
      <c r="BO196" s="70">
        <f t="shared" si="144"/>
        <v>193</v>
      </c>
      <c r="BP196" s="178">
        <f t="shared" si="148"/>
        <v>0.10199999999999999</v>
      </c>
      <c r="BQ196" s="179">
        <f t="shared" si="132"/>
        <v>8.1267366616946113E-3</v>
      </c>
      <c r="BR196" s="179">
        <f t="shared" si="147"/>
        <v>0.25873230082354554</v>
      </c>
    </row>
    <row r="197" spans="5:70">
      <c r="E197">
        <f t="shared" si="152"/>
        <v>194</v>
      </c>
      <c r="F197" s="64">
        <f t="shared" si="133"/>
        <v>79.083333333332504</v>
      </c>
      <c r="G197" s="55">
        <f t="shared" si="153"/>
        <v>0</v>
      </c>
      <c r="H197" s="78">
        <f t="shared" si="145"/>
        <v>1</v>
      </c>
      <c r="I197" s="79">
        <f t="shared" ref="I197:I260" si="161">MAX(P196,0)*(1-G197)</f>
        <v>1191504.6430411502</v>
      </c>
      <c r="J197" s="79">
        <f t="shared" si="154"/>
        <v>9683.0444651818671</v>
      </c>
      <c r="K197" s="80">
        <f t="shared" si="155"/>
        <v>-20</v>
      </c>
      <c r="L197" s="80">
        <f t="shared" ref="L197:L260" si="162">IF(OR(I196+O196=0,K196=0),0,-I197*($C$16/12))</f>
        <v>-992.92053586762518</v>
      </c>
      <c r="M197" s="80">
        <f t="shared" si="149"/>
        <v>0</v>
      </c>
      <c r="N197" s="80">
        <f t="shared" ref="N197:N260" si="163">IF(OR(I196+O196=0,K196=0),0,-I197*($C$18*(1+$C$20))/12)</f>
        <v>0</v>
      </c>
      <c r="O197" s="81">
        <f t="shared" si="156"/>
        <v>-10155.66802739464</v>
      </c>
      <c r="P197" s="79">
        <f t="shared" si="157"/>
        <v>1190019.0989430698</v>
      </c>
      <c r="Q197" s="35"/>
      <c r="R197">
        <f t="shared" ref="R197:R260" ca="1" si="164">R196+1</f>
        <v>255</v>
      </c>
      <c r="S197" s="78">
        <f t="shared" ca="1" si="134"/>
        <v>84.083333333332419</v>
      </c>
      <c r="T197" s="55">
        <f t="shared" ref="T197:T260" ca="1" si="165">(1-(1-IF(S197&gt;$AJ$90,0,VLOOKUP(ROUND(S197,0),$AJ$4:$AK$90,2,FALSE)))^(1/12))
*IF(S198-S$4&lt;SUBSTITUTE($C$8, "years", "", 1)/1,0,1)</f>
        <v>1.2403362716826516E-2</v>
      </c>
      <c r="U197" s="78">
        <f t="shared" ref="U197:U260" ca="1" si="166">IF(S198-S$4&lt;SUBSTITUTE($C$8, "years", "", 1)/1,U196,AF196)*
(1-T197)</f>
        <v>0.27533959253638868</v>
      </c>
      <c r="V197" s="79">
        <f t="shared" ca="1" si="135"/>
        <v>271283.83284510026</v>
      </c>
      <c r="W197" s="79">
        <f t="shared" ca="1" si="158"/>
        <v>2204.6522701073091</v>
      </c>
      <c r="X197" s="80">
        <f t="shared" ca="1" si="136"/>
        <v>-5.5067918507277733</v>
      </c>
      <c r="Y197" s="80">
        <f t="shared" ca="1" si="137"/>
        <v>-113.03493035212512</v>
      </c>
      <c r="Z197" s="80">
        <f t="shared" ref="Z197:Z260" ca="1" si="167">-IF(MOD(R197-1,12)=0,1,0)*V197*($C$17)</f>
        <v>0</v>
      </c>
      <c r="AA197" s="80">
        <f t="shared" ca="1" si="138"/>
        <v>0</v>
      </c>
      <c r="AB197" s="81">
        <f t="shared" ca="1" si="159"/>
        <v>-2796.2574965976705</v>
      </c>
      <c r="AC197" s="79">
        <f t="shared" ca="1" si="160"/>
        <v>270573.68589640706</v>
      </c>
      <c r="AD197" s="35"/>
      <c r="AE197" s="55">
        <f t="shared" ca="1" si="139"/>
        <v>1.2403362716826516E-2</v>
      </c>
      <c r="AF197" s="78">
        <f t="shared" ca="1" si="140"/>
        <v>0.27533959253638868</v>
      </c>
      <c r="AG197" s="35"/>
      <c r="AH197" s="35"/>
      <c r="AR197" s="69">
        <f t="shared" ref="AR197:AR260" si="168">ROUNDDOWN((AS197-1)/12,0)+1</f>
        <v>17</v>
      </c>
      <c r="AS197" s="70">
        <f t="shared" si="141"/>
        <v>194</v>
      </c>
      <c r="AT197" s="71">
        <f t="shared" si="150"/>
        <v>0.25418851770272816</v>
      </c>
      <c r="AU197" s="72">
        <f t="shared" ref="AU197:AU260" si="169">IF($AU$2="Yes",BQ197,((1+$AH$21)^(1/12))-1)</f>
        <v>8.1267366616946113E-3</v>
      </c>
      <c r="AV197" s="73">
        <f t="shared" ref="AV197:AV260" si="170">(1+AU197)</f>
        <v>1.0081267366616946</v>
      </c>
      <c r="AW197" s="74">
        <f>PRODUCT(AV$4:AV197)</f>
        <v>3.8964085019644794</v>
      </c>
      <c r="BO197" s="70">
        <f t="shared" si="144"/>
        <v>194</v>
      </c>
      <c r="BP197" s="178">
        <f t="shared" si="148"/>
        <v>0.10199999999999999</v>
      </c>
      <c r="BQ197" s="179">
        <f t="shared" ref="BQ197:BQ260" si="171">(1+BP197)^(1/12)-1</f>
        <v>8.1267366616946113E-3</v>
      </c>
      <c r="BR197" s="179">
        <f t="shared" si="147"/>
        <v>0.25664660147821322</v>
      </c>
    </row>
    <row r="198" spans="5:70">
      <c r="E198">
        <f t="shared" si="152"/>
        <v>195</v>
      </c>
      <c r="F198" s="64">
        <f t="shared" ref="F198:F261" si="172">(E198-E197)/12+F197</f>
        <v>79.166666666665833</v>
      </c>
      <c r="G198" s="55">
        <f t="shared" si="153"/>
        <v>0</v>
      </c>
      <c r="H198" s="78">
        <f t="shared" si="145"/>
        <v>1</v>
      </c>
      <c r="I198" s="79">
        <f t="shared" si="161"/>
        <v>1190019.0989430698</v>
      </c>
      <c r="J198" s="79">
        <f t="shared" si="154"/>
        <v>9670.9718394974316</v>
      </c>
      <c r="K198" s="80">
        <f t="shared" si="155"/>
        <v>-20</v>
      </c>
      <c r="L198" s="80">
        <f t="shared" si="162"/>
        <v>-991.68258245255822</v>
      </c>
      <c r="M198" s="80">
        <f t="shared" si="149"/>
        <v>0</v>
      </c>
      <c r="N198" s="80">
        <f t="shared" si="163"/>
        <v>0</v>
      </c>
      <c r="O198" s="81">
        <f t="shared" si="156"/>
        <v>-10155.66802739464</v>
      </c>
      <c r="P198" s="79">
        <f t="shared" si="157"/>
        <v>1188522.7201727198</v>
      </c>
      <c r="Q198" s="35"/>
      <c r="R198">
        <f t="shared" ca="1" si="164"/>
        <v>256</v>
      </c>
      <c r="S198" s="78">
        <f t="shared" ref="S198:S261" ca="1" si="173">(R198-R197)/12+S197</f>
        <v>84.166666666665748</v>
      </c>
      <c r="T198" s="55">
        <f t="shared" ca="1" si="165"/>
        <v>1.2403362716826516E-2</v>
      </c>
      <c r="U198" s="78">
        <f t="shared" ca="1" si="166"/>
        <v>0.27192445569985663</v>
      </c>
      <c r="V198" s="79">
        <f t="shared" ref="V198:V261" ca="1" si="174">MAX(AC197,0)*(1-AE198)</f>
        <v>267217.66232860525</v>
      </c>
      <c r="W198" s="79">
        <f t="shared" ca="1" si="158"/>
        <v>2171.6075730982075</v>
      </c>
      <c r="X198" s="80">
        <f t="shared" ref="X198:X261" ca="1" si="175">IF(V198=0,0,-$C$19)*U198</f>
        <v>-5.4384891139971323</v>
      </c>
      <c r="Y198" s="80">
        <f t="shared" ref="Y198:Y261" ca="1" si="176">IF(OR(V197+AB197=0,X197=0),0,-V198*($D$16/12))</f>
        <v>-111.34069263691886</v>
      </c>
      <c r="Z198" s="80">
        <f t="shared" ca="1" si="167"/>
        <v>0</v>
      </c>
      <c r="AA198" s="80">
        <f t="shared" ref="AA198:AA261" ca="1" si="177">IF(OR(V197+AB197=0,X197=0),0,-V198*($C$18*(1+$C$20))/12)</f>
        <v>0</v>
      </c>
      <c r="AB198" s="81">
        <f t="shared" ca="1" si="159"/>
        <v>-2761.574500617724</v>
      </c>
      <c r="AC198" s="79">
        <f t="shared" ca="1" si="160"/>
        <v>266510.91621933482</v>
      </c>
      <c r="AD198" s="35"/>
      <c r="AE198" s="55">
        <f t="shared" ref="AE198:AE261" ca="1" si="178">(1-(1-IF(S198&gt;$AJ$90,0,VLOOKUP(ROUND(S198,0),$AJ$4:$AK$90,2,FALSE)))^(1/12))</f>
        <v>1.2403362716826516E-2</v>
      </c>
      <c r="AF198" s="78">
        <f t="shared" ref="AF198:AF261" ca="1" si="179">AF197*(1-AE198)</f>
        <v>0.27192445569985663</v>
      </c>
      <c r="AG198" s="35"/>
      <c r="AH198" s="35"/>
      <c r="AR198" s="69">
        <f t="shared" si="168"/>
        <v>17</v>
      </c>
      <c r="AS198" s="70">
        <f t="shared" ref="AS198:AS261" si="180">AS197+1</f>
        <v>195</v>
      </c>
      <c r="AT198" s="71">
        <f t="shared" si="150"/>
        <v>0.2521227945569316</v>
      </c>
      <c r="AU198" s="72">
        <f t="shared" si="169"/>
        <v>8.1267366616946113E-3</v>
      </c>
      <c r="AV198" s="73">
        <f t="shared" si="170"/>
        <v>1.0081267366616946</v>
      </c>
      <c r="AW198" s="74">
        <f>PRODUCT(AV$4:AV198)</f>
        <v>3.9280735877863329</v>
      </c>
      <c r="BO198" s="70">
        <f t="shared" ref="BO198:BO261" si="181">BO197+1</f>
        <v>195</v>
      </c>
      <c r="BP198" s="178">
        <f t="shared" si="148"/>
        <v>0.10199999999999999</v>
      </c>
      <c r="BQ198" s="179">
        <f t="shared" si="171"/>
        <v>8.1267366616946113E-3</v>
      </c>
      <c r="BR198" s="179">
        <f t="shared" si="147"/>
        <v>0.25457771542501828</v>
      </c>
    </row>
    <row r="199" spans="5:70">
      <c r="E199">
        <f t="shared" si="152"/>
        <v>196</v>
      </c>
      <c r="F199" s="64">
        <f t="shared" si="172"/>
        <v>79.249999999999162</v>
      </c>
      <c r="G199" s="55">
        <f t="shared" si="153"/>
        <v>0</v>
      </c>
      <c r="H199" s="78">
        <f t="shared" ref="H199:H262" si="182">H198*(1-G199)</f>
        <v>1</v>
      </c>
      <c r="I199" s="79">
        <f t="shared" si="161"/>
        <v>1188522.7201727198</v>
      </c>
      <c r="J199" s="79">
        <f t="shared" si="154"/>
        <v>9658.8111632846467</v>
      </c>
      <c r="K199" s="80">
        <f t="shared" si="155"/>
        <v>-20</v>
      </c>
      <c r="L199" s="80">
        <f t="shared" si="162"/>
        <v>-990.43560014393324</v>
      </c>
      <c r="M199" s="80">
        <f t="shared" si="149"/>
        <v>0</v>
      </c>
      <c r="N199" s="80">
        <f t="shared" si="163"/>
        <v>0</v>
      </c>
      <c r="O199" s="81">
        <f t="shared" si="156"/>
        <v>-10155.66802739464</v>
      </c>
      <c r="P199" s="79">
        <f t="shared" si="157"/>
        <v>1187015.4277084658</v>
      </c>
      <c r="Q199" s="35"/>
      <c r="R199">
        <f t="shared" ca="1" si="164"/>
        <v>257</v>
      </c>
      <c r="S199" s="78">
        <f t="shared" ca="1" si="173"/>
        <v>84.249999999999076</v>
      </c>
      <c r="T199" s="55">
        <f t="shared" ca="1" si="165"/>
        <v>1.2403362716826516E-2</v>
      </c>
      <c r="U199" s="78">
        <f t="shared" ca="1" si="166"/>
        <v>0.26855167804423569</v>
      </c>
      <c r="V199" s="79">
        <f t="shared" ca="1" si="174"/>
        <v>263205.28465747263</v>
      </c>
      <c r="W199" s="79">
        <f t="shared" ca="1" si="158"/>
        <v>2139.0000363776489</v>
      </c>
      <c r="X199" s="80">
        <f t="shared" ca="1" si="175"/>
        <v>-5.3710335608847135</v>
      </c>
      <c r="Y199" s="80">
        <f t="shared" ca="1" si="176"/>
        <v>-109.66886860728027</v>
      </c>
      <c r="Z199" s="80">
        <f t="shared" ca="1" si="167"/>
        <v>0</v>
      </c>
      <c r="AA199" s="80">
        <f t="shared" ca="1" si="177"/>
        <v>0</v>
      </c>
      <c r="AB199" s="81">
        <f t="shared" ca="1" si="159"/>
        <v>-2727.3216904170235</v>
      </c>
      <c r="AC199" s="79">
        <f t="shared" ca="1" si="160"/>
        <v>262501.9231012651</v>
      </c>
      <c r="AD199" s="35"/>
      <c r="AE199" s="55">
        <f t="shared" ca="1" si="178"/>
        <v>1.2403362716826516E-2</v>
      </c>
      <c r="AF199" s="78">
        <f t="shared" ca="1" si="179"/>
        <v>0.26855167804423569</v>
      </c>
      <c r="AG199" s="35"/>
      <c r="AH199" s="35"/>
      <c r="AR199" s="69">
        <f t="shared" si="168"/>
        <v>17</v>
      </c>
      <c r="AS199" s="70">
        <f t="shared" si="180"/>
        <v>196</v>
      </c>
      <c r="AT199" s="71">
        <f t="shared" si="150"/>
        <v>0.25007385899915691</v>
      </c>
      <c r="AU199" s="72">
        <f t="shared" si="169"/>
        <v>8.1267366616946113E-3</v>
      </c>
      <c r="AV199" s="73">
        <f t="shared" si="170"/>
        <v>1.0081267366616946</v>
      </c>
      <c r="AW199" s="74">
        <f>PRODUCT(AV$4:AV199)</f>
        <v>3.9599960074220304</v>
      </c>
      <c r="BO199" s="70">
        <f t="shared" si="181"/>
        <v>196</v>
      </c>
      <c r="BP199" s="178">
        <f t="shared" si="148"/>
        <v>0.10199999999999999</v>
      </c>
      <c r="BQ199" s="179">
        <f t="shared" si="171"/>
        <v>8.1267366616946113E-3</v>
      </c>
      <c r="BR199" s="179">
        <f t="shared" ref="BR199:BR262" si="183">BR198/(1+BQ199)</f>
        <v>0.2525255071282263</v>
      </c>
    </row>
    <row r="200" spans="5:70">
      <c r="E200">
        <f t="shared" si="152"/>
        <v>197</v>
      </c>
      <c r="F200" s="64">
        <f t="shared" si="172"/>
        <v>79.33333333333249</v>
      </c>
      <c r="G200" s="55">
        <f t="shared" si="153"/>
        <v>0</v>
      </c>
      <c r="H200" s="78">
        <f t="shared" si="182"/>
        <v>1</v>
      </c>
      <c r="I200" s="79">
        <f t="shared" si="161"/>
        <v>1187015.4277084658</v>
      </c>
      <c r="J200" s="79">
        <f t="shared" si="154"/>
        <v>9646.5617943554989</v>
      </c>
      <c r="K200" s="80">
        <f t="shared" si="155"/>
        <v>-20</v>
      </c>
      <c r="L200" s="80">
        <f t="shared" si="162"/>
        <v>-989.17952309038822</v>
      </c>
      <c r="M200" s="80">
        <f t="shared" si="149"/>
        <v>0</v>
      </c>
      <c r="N200" s="80">
        <f t="shared" si="163"/>
        <v>0</v>
      </c>
      <c r="O200" s="81">
        <f t="shared" si="156"/>
        <v>-10155.66802739464</v>
      </c>
      <c r="P200" s="79">
        <f t="shared" si="157"/>
        <v>1185497.1419523363</v>
      </c>
      <c r="Q200" s="35"/>
      <c r="R200">
        <f t="shared" ca="1" si="164"/>
        <v>258</v>
      </c>
      <c r="S200" s="78">
        <f t="shared" ca="1" si="173"/>
        <v>84.333333333332405</v>
      </c>
      <c r="T200" s="55">
        <f t="shared" ca="1" si="165"/>
        <v>1.2403362716826516E-2</v>
      </c>
      <c r="U200" s="78">
        <f t="shared" ca="1" si="166"/>
        <v>0.2652207341732406</v>
      </c>
      <c r="V200" s="79">
        <f t="shared" ca="1" si="174"/>
        <v>259246.01653517561</v>
      </c>
      <c r="W200" s="79">
        <f t="shared" ca="1" si="158"/>
        <v>2106.8241069746991</v>
      </c>
      <c r="X200" s="80">
        <f t="shared" ca="1" si="175"/>
        <v>-5.3044146834648123</v>
      </c>
      <c r="Y200" s="80">
        <f t="shared" ca="1" si="176"/>
        <v>-108.01917355632318</v>
      </c>
      <c r="Z200" s="80">
        <f t="shared" ca="1" si="167"/>
        <v>0</v>
      </c>
      <c r="AA200" s="80">
        <f t="shared" ca="1" si="177"/>
        <v>0</v>
      </c>
      <c r="AB200" s="81">
        <f t="shared" ca="1" si="159"/>
        <v>-2693.4937302453127</v>
      </c>
      <c r="AC200" s="79">
        <f t="shared" ca="1" si="160"/>
        <v>258546.02332366523</v>
      </c>
      <c r="AD200" s="35"/>
      <c r="AE200" s="55">
        <f t="shared" ca="1" si="178"/>
        <v>1.2403362716826516E-2</v>
      </c>
      <c r="AF200" s="78">
        <f t="shared" ca="1" si="179"/>
        <v>0.2652207341732406</v>
      </c>
      <c r="AG200" s="35"/>
      <c r="AH200" s="35"/>
      <c r="AR200" s="69">
        <f t="shared" si="168"/>
        <v>17</v>
      </c>
      <c r="AS200" s="70">
        <f t="shared" si="180"/>
        <v>197</v>
      </c>
      <c r="AT200" s="71">
        <f t="shared" si="150"/>
        <v>0.24804157460109702</v>
      </c>
      <c r="AU200" s="72">
        <f t="shared" si="169"/>
        <v>8.1267366616946113E-3</v>
      </c>
      <c r="AV200" s="73">
        <f t="shared" si="170"/>
        <v>1.0081267366616946</v>
      </c>
      <c r="AW200" s="74">
        <f>PRODUCT(AV$4:AV200)</f>
        <v>3.9921778521557112</v>
      </c>
      <c r="BO200" s="70">
        <f t="shared" si="181"/>
        <v>197</v>
      </c>
      <c r="BP200" s="178">
        <f t="shared" ref="BP200:BP263" si="184">VLOOKUP(BO200,$BT$4:$BX$13,5,TRUE)/100</f>
        <v>0.10199999999999999</v>
      </c>
      <c r="BQ200" s="179">
        <f t="shared" si="171"/>
        <v>8.1267366616946113E-3</v>
      </c>
      <c r="BR200" s="179">
        <f t="shared" si="183"/>
        <v>0.250489842144687</v>
      </c>
    </row>
    <row r="201" spans="5:70">
      <c r="E201">
        <f t="shared" si="152"/>
        <v>198</v>
      </c>
      <c r="F201" s="64">
        <f t="shared" si="172"/>
        <v>79.416666666665819</v>
      </c>
      <c r="G201" s="55">
        <f t="shared" si="153"/>
        <v>0</v>
      </c>
      <c r="H201" s="78">
        <f t="shared" si="182"/>
        <v>1</v>
      </c>
      <c r="I201" s="79">
        <f t="shared" si="161"/>
        <v>1185497.1419523363</v>
      </c>
      <c r="J201" s="79">
        <f t="shared" si="154"/>
        <v>9634.2230858382318</v>
      </c>
      <c r="K201" s="80">
        <f t="shared" si="155"/>
        <v>-20</v>
      </c>
      <c r="L201" s="80">
        <f t="shared" si="162"/>
        <v>-987.91428496028027</v>
      </c>
      <c r="M201" s="80">
        <f t="shared" si="149"/>
        <v>0</v>
      </c>
      <c r="N201" s="80">
        <f t="shared" si="163"/>
        <v>0</v>
      </c>
      <c r="O201" s="81">
        <f t="shared" si="156"/>
        <v>-10155.66802739464</v>
      </c>
      <c r="P201" s="79">
        <f t="shared" si="157"/>
        <v>1183967.7827258194</v>
      </c>
      <c r="Q201" s="35"/>
      <c r="R201">
        <f t="shared" ca="1" si="164"/>
        <v>259</v>
      </c>
      <c r="S201" s="78">
        <f t="shared" ca="1" si="173"/>
        <v>84.416666666665733</v>
      </c>
      <c r="T201" s="55">
        <f t="shared" ca="1" si="165"/>
        <v>1.2403362716826516E-2</v>
      </c>
      <c r="U201" s="78">
        <f t="shared" ca="1" si="166"/>
        <v>0.26193110520726687</v>
      </c>
      <c r="V201" s="79">
        <f t="shared" ca="1" si="174"/>
        <v>255339.18321738872</v>
      </c>
      <c r="W201" s="79">
        <f t="shared" ca="1" si="158"/>
        <v>2075.0743014199102</v>
      </c>
      <c r="X201" s="80">
        <f t="shared" ca="1" si="175"/>
        <v>-5.2386221041453371</v>
      </c>
      <c r="Y201" s="80">
        <f t="shared" ca="1" si="176"/>
        <v>-106.39132634057864</v>
      </c>
      <c r="Z201" s="80">
        <f t="shared" ca="1" si="167"/>
        <v>0</v>
      </c>
      <c r="AA201" s="80">
        <f t="shared" ca="1" si="177"/>
        <v>0</v>
      </c>
      <c r="AB201" s="81">
        <f t="shared" ca="1" si="159"/>
        <v>-2660.0853505335822</v>
      </c>
      <c r="AC201" s="79">
        <f t="shared" ca="1" si="160"/>
        <v>254642.54221983033</v>
      </c>
      <c r="AD201" s="35"/>
      <c r="AE201" s="55">
        <f t="shared" ca="1" si="178"/>
        <v>1.2403362716826516E-2</v>
      </c>
      <c r="AF201" s="78">
        <f t="shared" ca="1" si="179"/>
        <v>0.26193110520726687</v>
      </c>
      <c r="AG201" s="35"/>
      <c r="AH201" s="35"/>
      <c r="AR201" s="69">
        <f t="shared" si="168"/>
        <v>17</v>
      </c>
      <c r="AS201" s="70">
        <f t="shared" si="180"/>
        <v>198</v>
      </c>
      <c r="AT201" s="71">
        <f t="shared" si="150"/>
        <v>0.24602580604316182</v>
      </c>
      <c r="AU201" s="72">
        <f t="shared" si="169"/>
        <v>8.1267366616946113E-3</v>
      </c>
      <c r="AV201" s="73">
        <f t="shared" si="170"/>
        <v>1.0081267366616946</v>
      </c>
      <c r="AW201" s="74">
        <f>PRODUCT(AV$4:AV201)</f>
        <v>4.0246212302668303</v>
      </c>
      <c r="BO201" s="70">
        <f t="shared" si="181"/>
        <v>198</v>
      </c>
      <c r="BP201" s="178">
        <f t="shared" si="184"/>
        <v>0.10199999999999999</v>
      </c>
      <c r="BQ201" s="179">
        <f t="shared" si="171"/>
        <v>8.1267366616946113E-3</v>
      </c>
      <c r="BR201" s="179">
        <f t="shared" si="183"/>
        <v>0.24847058711502654</v>
      </c>
    </row>
    <row r="202" spans="5:70">
      <c r="E202">
        <f t="shared" si="152"/>
        <v>199</v>
      </c>
      <c r="F202" s="64">
        <f t="shared" si="172"/>
        <v>79.499999999999147</v>
      </c>
      <c r="G202" s="55">
        <f t="shared" si="153"/>
        <v>0</v>
      </c>
      <c r="H202" s="78">
        <f t="shared" si="182"/>
        <v>1</v>
      </c>
      <c r="I202" s="79">
        <f t="shared" si="161"/>
        <v>1183967.7827258194</v>
      </c>
      <c r="J202" s="79">
        <f t="shared" si="154"/>
        <v>9621.7943861431959</v>
      </c>
      <c r="K202" s="80">
        <f t="shared" si="155"/>
        <v>-20</v>
      </c>
      <c r="L202" s="80">
        <f t="shared" si="162"/>
        <v>-986.63981893818288</v>
      </c>
      <c r="M202" s="80">
        <f t="shared" si="149"/>
        <v>0</v>
      </c>
      <c r="N202" s="80">
        <f t="shared" si="163"/>
        <v>0</v>
      </c>
      <c r="O202" s="81">
        <f t="shared" si="156"/>
        <v>-10155.66802739464</v>
      </c>
      <c r="P202" s="79">
        <f t="shared" si="157"/>
        <v>1182427.2692656296</v>
      </c>
      <c r="Q202" s="35"/>
      <c r="R202">
        <f t="shared" ca="1" si="164"/>
        <v>260</v>
      </c>
      <c r="S202" s="78">
        <f t="shared" ca="1" si="173"/>
        <v>84.499999999999062</v>
      </c>
      <c r="T202" s="55">
        <f t="shared" ca="1" si="165"/>
        <v>1.2403362716826516E-2</v>
      </c>
      <c r="U202" s="78">
        <f t="shared" ca="1" si="166"/>
        <v>0.25868227870256189</v>
      </c>
      <c r="V202" s="79">
        <f t="shared" ca="1" si="174"/>
        <v>251484.11840554298</v>
      </c>
      <c r="W202" s="79">
        <f t="shared" ca="1" si="158"/>
        <v>2043.7452048802747</v>
      </c>
      <c r="X202" s="80">
        <f t="shared" ca="1" si="175"/>
        <v>-5.1736455740512373</v>
      </c>
      <c r="Y202" s="80">
        <f t="shared" ca="1" si="176"/>
        <v>-104.78504933564291</v>
      </c>
      <c r="Z202" s="80">
        <f t="shared" ca="1" si="167"/>
        <v>0</v>
      </c>
      <c r="AA202" s="80">
        <f t="shared" ca="1" si="177"/>
        <v>0</v>
      </c>
      <c r="AB202" s="81">
        <f t="shared" ca="1" si="159"/>
        <v>-2627.0913470731971</v>
      </c>
      <c r="AC202" s="79">
        <f t="shared" ca="1" si="160"/>
        <v>250790.81356844035</v>
      </c>
      <c r="AD202" s="35"/>
      <c r="AE202" s="55">
        <f t="shared" ca="1" si="178"/>
        <v>1.2403362716826516E-2</v>
      </c>
      <c r="AF202" s="78">
        <f t="shared" ca="1" si="179"/>
        <v>0.25868227870256189</v>
      </c>
      <c r="AG202" s="35"/>
      <c r="AH202" s="35"/>
      <c r="AR202" s="69">
        <f t="shared" si="168"/>
        <v>17</v>
      </c>
      <c r="AS202" s="70">
        <f t="shared" si="180"/>
        <v>199</v>
      </c>
      <c r="AT202" s="71">
        <f t="shared" si="150"/>
        <v>0.24402641910546788</v>
      </c>
      <c r="AU202" s="72">
        <f t="shared" si="169"/>
        <v>8.1267366616946113E-3</v>
      </c>
      <c r="AV202" s="73">
        <f t="shared" si="170"/>
        <v>1.0081267366616946</v>
      </c>
      <c r="AW202" s="74">
        <f>PRODUCT(AV$4:AV202)</f>
        <v>4.0573282671682742</v>
      </c>
      <c r="BO202" s="70">
        <f t="shared" si="181"/>
        <v>199</v>
      </c>
      <c r="BP202" s="178">
        <f t="shared" si="184"/>
        <v>0.10199999999999999</v>
      </c>
      <c r="BQ202" s="179">
        <f t="shared" si="171"/>
        <v>8.1267366616946113E-3</v>
      </c>
      <c r="BR202" s="179">
        <f t="shared" si="183"/>
        <v>0.24646760975491105</v>
      </c>
    </row>
    <row r="203" spans="5:70">
      <c r="E203">
        <f t="shared" si="152"/>
        <v>200</v>
      </c>
      <c r="F203" s="64">
        <f t="shared" si="172"/>
        <v>79.583333333332476</v>
      </c>
      <c r="G203" s="55">
        <f t="shared" si="153"/>
        <v>0</v>
      </c>
      <c r="H203" s="78">
        <f t="shared" si="182"/>
        <v>1</v>
      </c>
      <c r="I203" s="79">
        <f t="shared" si="161"/>
        <v>1182427.2692656296</v>
      </c>
      <c r="J203" s="79">
        <f t="shared" si="154"/>
        <v>9609.2750389284374</v>
      </c>
      <c r="K203" s="80">
        <f t="shared" si="155"/>
        <v>-20</v>
      </c>
      <c r="L203" s="80">
        <f t="shared" si="162"/>
        <v>-985.35605772135807</v>
      </c>
      <c r="M203" s="80">
        <f t="shared" si="149"/>
        <v>0</v>
      </c>
      <c r="N203" s="80">
        <f t="shared" si="163"/>
        <v>0</v>
      </c>
      <c r="O203" s="81">
        <f t="shared" si="156"/>
        <v>-10155.66802739464</v>
      </c>
      <c r="P203" s="79">
        <f t="shared" si="157"/>
        <v>1180875.520219442</v>
      </c>
      <c r="Q203" s="35"/>
      <c r="R203">
        <f t="shared" ca="1" si="164"/>
        <v>261</v>
      </c>
      <c r="S203" s="78">
        <f t="shared" ca="1" si="173"/>
        <v>84.583333333332391</v>
      </c>
      <c r="T203" s="55">
        <f t="shared" ca="1" si="165"/>
        <v>1.3587845363505768E-2</v>
      </c>
      <c r="U203" s="78">
        <f t="shared" ca="1" si="166"/>
        <v>0.25516734390127216</v>
      </c>
      <c r="V203" s="79">
        <f t="shared" ca="1" si="174"/>
        <v>247383.10677508457</v>
      </c>
      <c r="W203" s="79">
        <f t="shared" ca="1" si="158"/>
        <v>2010.4173633129924</v>
      </c>
      <c r="X203" s="80">
        <f t="shared" ca="1" si="175"/>
        <v>-5.1033468780254427</v>
      </c>
      <c r="Y203" s="80">
        <f t="shared" ca="1" si="176"/>
        <v>-103.07629448961858</v>
      </c>
      <c r="Z203" s="80">
        <f t="shared" ca="1" si="167"/>
        <v>0</v>
      </c>
      <c r="AA203" s="80">
        <f t="shared" ca="1" si="177"/>
        <v>0</v>
      </c>
      <c r="AB203" s="81">
        <f t="shared" ca="1" si="159"/>
        <v>-2591.3948360933623</v>
      </c>
      <c r="AC203" s="79">
        <f t="shared" ca="1" si="160"/>
        <v>246693.94966093657</v>
      </c>
      <c r="AD203" s="35"/>
      <c r="AE203" s="55">
        <f t="shared" ca="1" si="178"/>
        <v>1.3587845363505768E-2</v>
      </c>
      <c r="AF203" s="78">
        <f t="shared" ca="1" si="179"/>
        <v>0.25516734390127216</v>
      </c>
      <c r="AG203" s="35"/>
      <c r="AH203" s="35"/>
      <c r="AR203" s="69">
        <f t="shared" si="168"/>
        <v>17</v>
      </c>
      <c r="AS203" s="70">
        <f t="shared" si="180"/>
        <v>200</v>
      </c>
      <c r="AT203" s="71">
        <f t="shared" si="150"/>
        <v>0.24204328065890141</v>
      </c>
      <c r="AU203" s="72">
        <f t="shared" si="169"/>
        <v>8.1267366616946113E-3</v>
      </c>
      <c r="AV203" s="73">
        <f t="shared" si="170"/>
        <v>1.0081267366616946</v>
      </c>
      <c r="AW203" s="74">
        <f>PRODUCT(AV$4:AV203)</f>
        <v>4.0903011055456009</v>
      </c>
      <c r="BO203" s="70">
        <f t="shared" si="181"/>
        <v>200</v>
      </c>
      <c r="BP203" s="178">
        <f t="shared" si="184"/>
        <v>0.10199999999999999</v>
      </c>
      <c r="BQ203" s="179">
        <f t="shared" si="171"/>
        <v>8.1267366616946113E-3</v>
      </c>
      <c r="BR203" s="179">
        <f t="shared" si="183"/>
        <v>0.24448077884638053</v>
      </c>
    </row>
    <row r="204" spans="5:70">
      <c r="E204">
        <f t="shared" si="152"/>
        <v>201</v>
      </c>
      <c r="F204" s="64">
        <f t="shared" si="172"/>
        <v>79.666666666665805</v>
      </c>
      <c r="G204" s="55">
        <f t="shared" si="153"/>
        <v>0</v>
      </c>
      <c r="H204" s="78">
        <f t="shared" si="182"/>
        <v>1</v>
      </c>
      <c r="I204" s="79">
        <f t="shared" si="161"/>
        <v>1180875.520219442</v>
      </c>
      <c r="J204" s="79">
        <f t="shared" si="154"/>
        <v>9596.6643830650355</v>
      </c>
      <c r="K204" s="80">
        <f t="shared" si="155"/>
        <v>-20</v>
      </c>
      <c r="L204" s="80">
        <f t="shared" si="162"/>
        <v>-984.06293351620172</v>
      </c>
      <c r="M204" s="80">
        <f t="shared" si="149"/>
        <v>0</v>
      </c>
      <c r="N204" s="80">
        <f t="shared" si="163"/>
        <v>0</v>
      </c>
      <c r="O204" s="81">
        <f t="shared" si="156"/>
        <v>-10155.66802739464</v>
      </c>
      <c r="P204" s="79">
        <f t="shared" si="157"/>
        <v>1179312.453641596</v>
      </c>
      <c r="Q204" s="35"/>
      <c r="R204">
        <f t="shared" ca="1" si="164"/>
        <v>262</v>
      </c>
      <c r="S204" s="78">
        <f t="shared" ca="1" si="173"/>
        <v>84.666666666665719</v>
      </c>
      <c r="T204" s="55">
        <f t="shared" ca="1" si="165"/>
        <v>1.3587845363505768E-2</v>
      </c>
      <c r="U204" s="78">
        <f t="shared" ca="1" si="166"/>
        <v>0.25170016949052515</v>
      </c>
      <c r="V204" s="79">
        <f t="shared" ca="1" si="174"/>
        <v>243341.91042083129</v>
      </c>
      <c r="W204" s="79">
        <f t="shared" ca="1" si="158"/>
        <v>1977.5756247437757</v>
      </c>
      <c r="X204" s="80">
        <f t="shared" ca="1" si="175"/>
        <v>-5.0340033898105032</v>
      </c>
      <c r="Y204" s="80">
        <f t="shared" ca="1" si="176"/>
        <v>-101.39246267534638</v>
      </c>
      <c r="Z204" s="80">
        <f t="shared" ca="1" si="167"/>
        <v>0</v>
      </c>
      <c r="AA204" s="80">
        <f t="shared" ca="1" si="177"/>
        <v>0</v>
      </c>
      <c r="AB204" s="81">
        <f t="shared" ca="1" si="159"/>
        <v>-2556.183363784738</v>
      </c>
      <c r="AC204" s="79">
        <f t="shared" ca="1" si="160"/>
        <v>242656.87621572515</v>
      </c>
      <c r="AD204" s="35"/>
      <c r="AE204" s="55">
        <f t="shared" ca="1" si="178"/>
        <v>1.3587845363505768E-2</v>
      </c>
      <c r="AF204" s="78">
        <f t="shared" ca="1" si="179"/>
        <v>0.25170016949052515</v>
      </c>
      <c r="AG204" s="35"/>
      <c r="AH204" s="35"/>
      <c r="AR204" s="69">
        <f t="shared" si="168"/>
        <v>17</v>
      </c>
      <c r="AS204" s="70">
        <f t="shared" si="180"/>
        <v>201</v>
      </c>
      <c r="AT204" s="71">
        <f t="shared" si="150"/>
        <v>0.24007625865625387</v>
      </c>
      <c r="AU204" s="72">
        <f t="shared" si="169"/>
        <v>8.1267366616946113E-3</v>
      </c>
      <c r="AV204" s="73">
        <f t="shared" si="170"/>
        <v>1.0081267366616946</v>
      </c>
      <c r="AW204" s="74">
        <f>PRODUCT(AV$4:AV204)</f>
        <v>4.1235419054974081</v>
      </c>
      <c r="BO204" s="70">
        <f t="shared" si="181"/>
        <v>201</v>
      </c>
      <c r="BP204" s="178">
        <f t="shared" si="184"/>
        <v>0.10199999999999999</v>
      </c>
      <c r="BQ204" s="179">
        <f t="shared" si="171"/>
        <v>8.1267366616946113E-3</v>
      </c>
      <c r="BR204" s="179">
        <f t="shared" si="183"/>
        <v>0.24250996422925242</v>
      </c>
    </row>
    <row r="205" spans="5:70">
      <c r="E205">
        <f t="shared" si="152"/>
        <v>202</v>
      </c>
      <c r="F205" s="64">
        <f t="shared" si="172"/>
        <v>79.749999999999133</v>
      </c>
      <c r="G205" s="55">
        <f t="shared" si="153"/>
        <v>0</v>
      </c>
      <c r="H205" s="78">
        <f t="shared" si="182"/>
        <v>1</v>
      </c>
      <c r="I205" s="79">
        <f t="shared" si="161"/>
        <v>1179312.453641596</v>
      </c>
      <c r="J205" s="79">
        <f t="shared" si="154"/>
        <v>9583.9617526021848</v>
      </c>
      <c r="K205" s="80">
        <f t="shared" si="155"/>
        <v>-20</v>
      </c>
      <c r="L205" s="80">
        <f t="shared" si="162"/>
        <v>-982.7603780346634</v>
      </c>
      <c r="M205" s="80">
        <f t="shared" si="149"/>
        <v>0</v>
      </c>
      <c r="N205" s="80">
        <f t="shared" si="163"/>
        <v>0</v>
      </c>
      <c r="O205" s="81">
        <f t="shared" si="156"/>
        <v>-10155.66802739464</v>
      </c>
      <c r="P205" s="79">
        <f t="shared" si="157"/>
        <v>1177737.9869887689</v>
      </c>
      <c r="Q205" s="35"/>
      <c r="R205">
        <f t="shared" ca="1" si="164"/>
        <v>263</v>
      </c>
      <c r="S205" s="78">
        <f t="shared" ca="1" si="173"/>
        <v>84.749999999999048</v>
      </c>
      <c r="T205" s="55">
        <f t="shared" ca="1" si="165"/>
        <v>1.3587845363505768E-2</v>
      </c>
      <c r="U205" s="78">
        <f t="shared" ca="1" si="166"/>
        <v>0.2482801065095197</v>
      </c>
      <c r="V205" s="79">
        <f t="shared" ca="1" si="174"/>
        <v>239359.69210531452</v>
      </c>
      <c r="W205" s="79">
        <f t="shared" ca="1" si="158"/>
        <v>1945.2131851641936</v>
      </c>
      <c r="X205" s="80">
        <f t="shared" ca="1" si="175"/>
        <v>-4.9656021301903941</v>
      </c>
      <c r="Y205" s="80">
        <f t="shared" ca="1" si="176"/>
        <v>-99.733205043881057</v>
      </c>
      <c r="Z205" s="80">
        <f t="shared" ca="1" si="167"/>
        <v>0</v>
      </c>
      <c r="AA205" s="80">
        <f t="shared" ca="1" si="177"/>
        <v>0</v>
      </c>
      <c r="AB205" s="81">
        <f t="shared" ca="1" si="159"/>
        <v>-2521.4503395168654</v>
      </c>
      <c r="AC205" s="79">
        <f t="shared" ca="1" si="160"/>
        <v>238678.75614378779</v>
      </c>
      <c r="AD205" s="35"/>
      <c r="AE205" s="55">
        <f t="shared" ca="1" si="178"/>
        <v>1.3587845363505768E-2</v>
      </c>
      <c r="AF205" s="78">
        <f t="shared" ca="1" si="179"/>
        <v>0.2482801065095197</v>
      </c>
      <c r="AG205" s="35"/>
      <c r="AH205" s="35"/>
      <c r="AR205" s="69">
        <f t="shared" si="168"/>
        <v>17</v>
      </c>
      <c r="AS205" s="70">
        <f t="shared" si="180"/>
        <v>202</v>
      </c>
      <c r="AT205" s="71">
        <f t="shared" si="150"/>
        <v>0.23812522212342963</v>
      </c>
      <c r="AU205" s="72">
        <f t="shared" si="169"/>
        <v>8.1267366616946113E-3</v>
      </c>
      <c r="AV205" s="73">
        <f t="shared" si="170"/>
        <v>1.0081267366616946</v>
      </c>
      <c r="AW205" s="74">
        <f>PRODUCT(AV$4:AV205)</f>
        <v>4.1570528446768478</v>
      </c>
      <c r="BO205" s="70">
        <f t="shared" si="181"/>
        <v>202</v>
      </c>
      <c r="BP205" s="178">
        <f t="shared" si="184"/>
        <v>0.10199999999999999</v>
      </c>
      <c r="BQ205" s="179">
        <f t="shared" si="171"/>
        <v>8.1267366616946113E-3</v>
      </c>
      <c r="BR205" s="179">
        <f t="shared" si="183"/>
        <v>0.24055503679259474</v>
      </c>
    </row>
    <row r="206" spans="5:70">
      <c r="E206">
        <f t="shared" si="152"/>
        <v>203</v>
      </c>
      <c r="F206" s="64">
        <f t="shared" si="172"/>
        <v>79.833333333332462</v>
      </c>
      <c r="G206" s="55">
        <f t="shared" si="153"/>
        <v>0</v>
      </c>
      <c r="H206" s="78">
        <f t="shared" si="182"/>
        <v>1</v>
      </c>
      <c r="I206" s="79">
        <f t="shared" si="161"/>
        <v>1177737.9869887689</v>
      </c>
      <c r="J206" s="79">
        <f t="shared" si="154"/>
        <v>9571.1664767320399</v>
      </c>
      <c r="K206" s="80">
        <f t="shared" si="155"/>
        <v>-20</v>
      </c>
      <c r="L206" s="80">
        <f t="shared" si="162"/>
        <v>-981.44832249064086</v>
      </c>
      <c r="M206" s="80">
        <f t="shared" si="149"/>
        <v>0</v>
      </c>
      <c r="N206" s="80">
        <f t="shared" si="163"/>
        <v>0</v>
      </c>
      <c r="O206" s="81">
        <f t="shared" si="156"/>
        <v>-10155.66802739464</v>
      </c>
      <c r="P206" s="79">
        <f t="shared" si="157"/>
        <v>1176152.0371156158</v>
      </c>
      <c r="Q206" s="35"/>
      <c r="R206">
        <f t="shared" ca="1" si="164"/>
        <v>264</v>
      </c>
      <c r="S206" s="78">
        <f t="shared" ca="1" si="173"/>
        <v>84.833333333332376</v>
      </c>
      <c r="T206" s="55">
        <f t="shared" ca="1" si="165"/>
        <v>1.3587845363505768E-2</v>
      </c>
      <c r="U206" s="78">
        <f t="shared" ca="1" si="166"/>
        <v>0.2449065148154336</v>
      </c>
      <c r="V206" s="79">
        <f t="shared" ca="1" si="174"/>
        <v>235435.62611375211</v>
      </c>
      <c r="W206" s="79">
        <f t="shared" ca="1" si="158"/>
        <v>1913.3233342076544</v>
      </c>
      <c r="X206" s="80">
        <f t="shared" ca="1" si="175"/>
        <v>-4.8981302963086719</v>
      </c>
      <c r="Y206" s="80">
        <f t="shared" ca="1" si="176"/>
        <v>-98.098177547396716</v>
      </c>
      <c r="Z206" s="80">
        <f t="shared" ca="1" si="167"/>
        <v>0</v>
      </c>
      <c r="AA206" s="80">
        <f t="shared" ca="1" si="177"/>
        <v>0</v>
      </c>
      <c r="AB206" s="81">
        <f t="shared" ca="1" si="159"/>
        <v>-2487.1892622117507</v>
      </c>
      <c r="AC206" s="79">
        <f t="shared" ca="1" si="160"/>
        <v>234758.76387790428</v>
      </c>
      <c r="AD206" s="35"/>
      <c r="AE206" s="55">
        <f t="shared" ca="1" si="178"/>
        <v>1.3587845363505768E-2</v>
      </c>
      <c r="AF206" s="78">
        <f t="shared" ca="1" si="179"/>
        <v>0.2449065148154336</v>
      </c>
      <c r="AG206" s="35"/>
      <c r="AH206" s="35"/>
      <c r="AR206" s="69">
        <f t="shared" si="168"/>
        <v>17</v>
      </c>
      <c r="AS206" s="70">
        <f t="shared" si="180"/>
        <v>203</v>
      </c>
      <c r="AT206" s="71">
        <f t="shared" si="150"/>
        <v>0.23619004115072498</v>
      </c>
      <c r="AU206" s="72">
        <f t="shared" si="169"/>
        <v>8.1267366616946113E-3</v>
      </c>
      <c r="AV206" s="73">
        <f t="shared" si="170"/>
        <v>1.0081267366616946</v>
      </c>
      <c r="AW206" s="74">
        <f>PRODUCT(AV$4:AV206)</f>
        <v>4.1908361184342846</v>
      </c>
      <c r="BO206" s="70">
        <f t="shared" si="181"/>
        <v>203</v>
      </c>
      <c r="BP206" s="178">
        <f t="shared" si="184"/>
        <v>0.10199999999999999</v>
      </c>
      <c r="BQ206" s="179">
        <f t="shared" si="171"/>
        <v>8.1267366616946113E-3</v>
      </c>
      <c r="BR206" s="179">
        <f t="shared" si="183"/>
        <v>0.23861586846626781</v>
      </c>
    </row>
    <row r="207" spans="5:70">
      <c r="E207">
        <f t="shared" si="152"/>
        <v>204</v>
      </c>
      <c r="F207" s="64">
        <f t="shared" si="172"/>
        <v>79.91666666666579</v>
      </c>
      <c r="G207" s="55">
        <f t="shared" si="153"/>
        <v>0</v>
      </c>
      <c r="H207" s="78">
        <f t="shared" si="182"/>
        <v>1</v>
      </c>
      <c r="I207" s="79">
        <f t="shared" si="161"/>
        <v>1176152.0371156158</v>
      </c>
      <c r="J207" s="79">
        <f t="shared" si="154"/>
        <v>9558.277879754276</v>
      </c>
      <c r="K207" s="80">
        <f t="shared" si="155"/>
        <v>-20</v>
      </c>
      <c r="L207" s="80">
        <f t="shared" si="162"/>
        <v>-980.1266975963465</v>
      </c>
      <c r="M207" s="80">
        <f t="shared" si="149"/>
        <v>0</v>
      </c>
      <c r="N207" s="80">
        <f t="shared" si="163"/>
        <v>0</v>
      </c>
      <c r="O207" s="81">
        <f t="shared" si="156"/>
        <v>-10155.66802739464</v>
      </c>
      <c r="P207" s="79">
        <f t="shared" si="157"/>
        <v>1174554.520270379</v>
      </c>
      <c r="Q207" s="35"/>
      <c r="R207">
        <f t="shared" ca="1" si="164"/>
        <v>265</v>
      </c>
      <c r="S207" s="78">
        <f t="shared" ca="1" si="173"/>
        <v>84.916666666665705</v>
      </c>
      <c r="T207" s="55">
        <f t="shared" ca="1" si="165"/>
        <v>1.3587845363505768E-2</v>
      </c>
      <c r="U207" s="78">
        <f t="shared" ca="1" si="166"/>
        <v>0.24157876296360636</v>
      </c>
      <c r="V207" s="79">
        <f t="shared" ca="1" si="174"/>
        <v>231568.89809660355</v>
      </c>
      <c r="W207" s="79">
        <f t="shared" ca="1" si="158"/>
        <v>1881.8994538698914</v>
      </c>
      <c r="X207" s="80">
        <f t="shared" ca="1" si="175"/>
        <v>-4.8315752592721273</v>
      </c>
      <c r="Y207" s="80">
        <f t="shared" ca="1" si="176"/>
        <v>-96.487040873584817</v>
      </c>
      <c r="Z207" s="80">
        <f t="shared" ca="1" si="167"/>
        <v>-1736.7667357245266</v>
      </c>
      <c r="AA207" s="80">
        <f t="shared" ca="1" si="177"/>
        <v>0</v>
      </c>
      <c r="AB207" s="81">
        <f t="shared" ca="1" si="159"/>
        <v>-2453.3937191270456</v>
      </c>
      <c r="AC207" s="79">
        <f t="shared" ca="1" si="160"/>
        <v>229159.31847948901</v>
      </c>
      <c r="AD207" s="35"/>
      <c r="AE207" s="55">
        <f t="shared" ca="1" si="178"/>
        <v>1.3587845363505768E-2</v>
      </c>
      <c r="AF207" s="78">
        <f t="shared" ca="1" si="179"/>
        <v>0.24157876296360636</v>
      </c>
      <c r="AG207" s="35"/>
      <c r="AH207" s="35"/>
      <c r="AR207" s="69">
        <f t="shared" si="168"/>
        <v>17</v>
      </c>
      <c r="AS207" s="70">
        <f t="shared" si="180"/>
        <v>204</v>
      </c>
      <c r="AT207" s="71">
        <f t="shared" si="150"/>
        <v>0.23427058688417823</v>
      </c>
      <c r="AU207" s="72">
        <f t="shared" si="169"/>
        <v>8.1267366616946113E-3</v>
      </c>
      <c r="AV207" s="73">
        <f t="shared" si="170"/>
        <v>1.0081267366616946</v>
      </c>
      <c r="AW207" s="74">
        <f>PRODUCT(AV$4:AV207)</f>
        <v>4.2248939399611185</v>
      </c>
      <c r="BO207" s="70">
        <f t="shared" si="181"/>
        <v>204</v>
      </c>
      <c r="BP207" s="178">
        <f t="shared" si="184"/>
        <v>0.10199999999999999</v>
      </c>
      <c r="BQ207" s="179">
        <f t="shared" si="171"/>
        <v>8.1267366616946113E-3</v>
      </c>
      <c r="BR207" s="179">
        <f t="shared" si="183"/>
        <v>0.23669233221253422</v>
      </c>
    </row>
    <row r="208" spans="5:70">
      <c r="E208">
        <f t="shared" si="152"/>
        <v>205</v>
      </c>
      <c r="F208" s="64">
        <f t="shared" si="172"/>
        <v>79.999999999999119</v>
      </c>
      <c r="G208" s="55">
        <f t="shared" si="153"/>
        <v>0</v>
      </c>
      <c r="H208" s="78">
        <f t="shared" si="182"/>
        <v>1</v>
      </c>
      <c r="I208" s="79">
        <f t="shared" si="161"/>
        <v>1174554.520270379</v>
      </c>
      <c r="J208" s="79">
        <f t="shared" si="154"/>
        <v>9545.2952810404149</v>
      </c>
      <c r="K208" s="80">
        <f t="shared" si="155"/>
        <v>-20</v>
      </c>
      <c r="L208" s="80">
        <f t="shared" si="162"/>
        <v>-978.79543355864928</v>
      </c>
      <c r="M208" s="80">
        <f t="shared" ref="M208:M271" si="185">IF(OR(I207+O207=0,K207=0),0,-IF(MOD(E208-1,12)=0,1,0)*I208*($C$17))</f>
        <v>-8809.1589020278425</v>
      </c>
      <c r="N208" s="80">
        <f t="shared" si="163"/>
        <v>0</v>
      </c>
      <c r="O208" s="81">
        <f t="shared" si="156"/>
        <v>-10155.66802739464</v>
      </c>
      <c r="P208" s="79">
        <f t="shared" si="157"/>
        <v>1164136.1931884382</v>
      </c>
      <c r="Q208" s="35"/>
      <c r="R208">
        <f t="shared" ca="1" si="164"/>
        <v>266</v>
      </c>
      <c r="S208" s="78">
        <f t="shared" ca="1" si="173"/>
        <v>84.999999999999034</v>
      </c>
      <c r="T208" s="55">
        <f t="shared" ca="1" si="165"/>
        <v>1.3587845363505768E-2</v>
      </c>
      <c r="U208" s="78">
        <f t="shared" ca="1" si="166"/>
        <v>0.23829622808934986</v>
      </c>
      <c r="V208" s="79">
        <f t="shared" ca="1" si="174"/>
        <v>226045.53709638334</v>
      </c>
      <c r="W208" s="79">
        <f t="shared" ca="1" si="158"/>
        <v>1837.0125535336279</v>
      </c>
      <c r="X208" s="80">
        <f t="shared" ca="1" si="175"/>
        <v>-4.7659245617869974</v>
      </c>
      <c r="Y208" s="80">
        <f t="shared" ca="1" si="176"/>
        <v>-94.185640456826391</v>
      </c>
      <c r="Z208" s="80">
        <f t="shared" ca="1" si="167"/>
        <v>0</v>
      </c>
      <c r="AA208" s="80">
        <f t="shared" ca="1" si="177"/>
        <v>0</v>
      </c>
      <c r="AB208" s="81">
        <f t="shared" ca="1" si="159"/>
        <v>-2420.0573846557509</v>
      </c>
      <c r="AC208" s="79">
        <f t="shared" ca="1" si="160"/>
        <v>225363.54070024259</v>
      </c>
      <c r="AD208" s="35"/>
      <c r="AE208" s="55">
        <f t="shared" ca="1" si="178"/>
        <v>1.3587845363505768E-2</v>
      </c>
      <c r="AF208" s="78">
        <f t="shared" ca="1" si="179"/>
        <v>0.23829622808934986</v>
      </c>
      <c r="AG208" s="35"/>
      <c r="AH208" s="35"/>
      <c r="AR208" s="69">
        <f t="shared" si="168"/>
        <v>18</v>
      </c>
      <c r="AS208" s="70">
        <f t="shared" si="180"/>
        <v>205</v>
      </c>
      <c r="AT208" s="71">
        <f t="shared" ref="AT208:AT271" si="186">(1-AU208)*AT207</f>
        <v>0.23236673151698986</v>
      </c>
      <c r="AU208" s="72">
        <f t="shared" si="169"/>
        <v>8.1267366616946113E-3</v>
      </c>
      <c r="AV208" s="73">
        <f t="shared" si="170"/>
        <v>1.0081267366616946</v>
      </c>
      <c r="AW208" s="74">
        <f>PRODUCT(AV$4:AV208)</f>
        <v>4.2592285404347718</v>
      </c>
      <c r="BO208" s="70">
        <f t="shared" si="181"/>
        <v>205</v>
      </c>
      <c r="BP208" s="178">
        <f t="shared" si="184"/>
        <v>0.10199999999999999</v>
      </c>
      <c r="BQ208" s="179">
        <f t="shared" si="171"/>
        <v>8.1267366616946113E-3</v>
      </c>
      <c r="BR208" s="179">
        <f t="shared" si="183"/>
        <v>0.23478430201773631</v>
      </c>
    </row>
    <row r="209" spans="5:70">
      <c r="E209">
        <f t="shared" si="152"/>
        <v>206</v>
      </c>
      <c r="F209" s="64">
        <f t="shared" si="172"/>
        <v>80.083333333332448</v>
      </c>
      <c r="G209" s="55">
        <f t="shared" si="153"/>
        <v>0</v>
      </c>
      <c r="H209" s="78">
        <f t="shared" si="182"/>
        <v>1</v>
      </c>
      <c r="I209" s="79">
        <f t="shared" si="161"/>
        <v>1164136.1931884382</v>
      </c>
      <c r="J209" s="79">
        <f t="shared" si="154"/>
        <v>9460.6282803900813</v>
      </c>
      <c r="K209" s="80">
        <f t="shared" si="155"/>
        <v>-20</v>
      </c>
      <c r="L209" s="80">
        <f t="shared" si="162"/>
        <v>-970.11349432369855</v>
      </c>
      <c r="M209" s="80">
        <f t="shared" si="185"/>
        <v>0</v>
      </c>
      <c r="N209" s="80">
        <f t="shared" si="163"/>
        <v>0</v>
      </c>
      <c r="O209" s="81">
        <f t="shared" si="156"/>
        <v>-10155.66802739464</v>
      </c>
      <c r="P209" s="79">
        <f t="shared" si="157"/>
        <v>1162451.0399471098</v>
      </c>
      <c r="Q209" s="35"/>
      <c r="R209">
        <f t="shared" ca="1" si="164"/>
        <v>267</v>
      </c>
      <c r="S209" s="78">
        <f t="shared" ca="1" si="173"/>
        <v>85.083333333332362</v>
      </c>
      <c r="T209" s="55">
        <f t="shared" ca="1" si="165"/>
        <v>1.3587845363505768E-2</v>
      </c>
      <c r="U209" s="78">
        <f t="shared" ca="1" si="166"/>
        <v>0.23505829579136509</v>
      </c>
      <c r="V209" s="79">
        <f t="shared" ca="1" si="174"/>
        <v>222301.33575863557</v>
      </c>
      <c r="W209" s="79">
        <f t="shared" ca="1" si="158"/>
        <v>1806.5844152533869</v>
      </c>
      <c r="X209" s="80">
        <f t="shared" ca="1" si="175"/>
        <v>-4.7011659158273016</v>
      </c>
      <c r="Y209" s="80">
        <f t="shared" ca="1" si="176"/>
        <v>-92.625556566098155</v>
      </c>
      <c r="Z209" s="80">
        <f t="shared" ca="1" si="167"/>
        <v>0</v>
      </c>
      <c r="AA209" s="80">
        <f t="shared" ca="1" si="177"/>
        <v>0</v>
      </c>
      <c r="AB209" s="81">
        <f t="shared" ca="1" si="159"/>
        <v>-2387.1740191422386</v>
      </c>
      <c r="AC209" s="79">
        <f t="shared" ca="1" si="160"/>
        <v>221623.41943226481</v>
      </c>
      <c r="AD209" s="35"/>
      <c r="AE209" s="55">
        <f t="shared" ca="1" si="178"/>
        <v>1.3587845363505768E-2</v>
      </c>
      <c r="AF209" s="78">
        <f t="shared" ca="1" si="179"/>
        <v>0.23505829579136509</v>
      </c>
      <c r="AG209" s="35"/>
      <c r="AH209" s="35"/>
      <c r="AR209" s="69">
        <f t="shared" si="168"/>
        <v>18</v>
      </c>
      <c r="AS209" s="70">
        <f t="shared" si="180"/>
        <v>206</v>
      </c>
      <c r="AT209" s="71">
        <f t="shared" si="186"/>
        <v>0.2304783482810126</v>
      </c>
      <c r="AU209" s="72">
        <f t="shared" si="169"/>
        <v>8.1267366616946113E-3</v>
      </c>
      <c r="AV209" s="73">
        <f t="shared" si="170"/>
        <v>1.0081267366616946</v>
      </c>
      <c r="AW209" s="74">
        <f>PRODUCT(AV$4:AV209)</f>
        <v>4.2938421691648587</v>
      </c>
      <c r="BO209" s="70">
        <f t="shared" si="181"/>
        <v>206</v>
      </c>
      <c r="BP209" s="178">
        <f t="shared" si="184"/>
        <v>0.10199999999999999</v>
      </c>
      <c r="BQ209" s="179">
        <f t="shared" si="171"/>
        <v>8.1267366616946113E-3</v>
      </c>
      <c r="BR209" s="179">
        <f t="shared" si="183"/>
        <v>0.23289165288404093</v>
      </c>
    </row>
    <row r="210" spans="5:70">
      <c r="E210">
        <f t="shared" si="152"/>
        <v>207</v>
      </c>
      <c r="F210" s="64">
        <f t="shared" si="172"/>
        <v>80.166666666665776</v>
      </c>
      <c r="G210" s="55">
        <f t="shared" si="153"/>
        <v>0</v>
      </c>
      <c r="H210" s="78">
        <f t="shared" si="182"/>
        <v>1</v>
      </c>
      <c r="I210" s="79">
        <f t="shared" si="161"/>
        <v>1162451.0399471098</v>
      </c>
      <c r="J210" s="79">
        <f t="shared" si="154"/>
        <v>9446.9334837632032</v>
      </c>
      <c r="K210" s="80">
        <f t="shared" si="155"/>
        <v>-20</v>
      </c>
      <c r="L210" s="80">
        <f t="shared" si="162"/>
        <v>-968.70919995592487</v>
      </c>
      <c r="M210" s="80">
        <f t="shared" si="185"/>
        <v>0</v>
      </c>
      <c r="N210" s="80">
        <f t="shared" si="163"/>
        <v>0</v>
      </c>
      <c r="O210" s="81">
        <f t="shared" si="156"/>
        <v>-10155.66802739464</v>
      </c>
      <c r="P210" s="79">
        <f t="shared" si="157"/>
        <v>1160753.5962035223</v>
      </c>
      <c r="Q210" s="35"/>
      <c r="R210">
        <f t="shared" ca="1" si="164"/>
        <v>268</v>
      </c>
      <c r="S210" s="78">
        <f t="shared" ca="1" si="173"/>
        <v>85.166666666665691</v>
      </c>
      <c r="T210" s="55">
        <f t="shared" ca="1" si="165"/>
        <v>1.3587845363505768E-2</v>
      </c>
      <c r="U210" s="78">
        <f t="shared" ca="1" si="166"/>
        <v>0.23186436001674282</v>
      </c>
      <c r="V210" s="79">
        <f t="shared" ca="1" si="174"/>
        <v>218612.03468008782</v>
      </c>
      <c r="W210" s="79">
        <f t="shared" ca="1" si="158"/>
        <v>1776.6024369223235</v>
      </c>
      <c r="X210" s="80">
        <f t="shared" ca="1" si="175"/>
        <v>-4.6372872003348569</v>
      </c>
      <c r="Y210" s="80">
        <f t="shared" ca="1" si="176"/>
        <v>-91.088347783369926</v>
      </c>
      <c r="Z210" s="80">
        <f t="shared" ca="1" si="167"/>
        <v>0</v>
      </c>
      <c r="AA210" s="80">
        <f t="shared" ca="1" si="177"/>
        <v>0</v>
      </c>
      <c r="AB210" s="81">
        <f t="shared" ca="1" si="159"/>
        <v>-2354.7374677143553</v>
      </c>
      <c r="AC210" s="79">
        <f t="shared" ca="1" si="160"/>
        <v>217938.17401431207</v>
      </c>
      <c r="AD210" s="35"/>
      <c r="AE210" s="55">
        <f t="shared" ca="1" si="178"/>
        <v>1.3587845363505768E-2</v>
      </c>
      <c r="AF210" s="78">
        <f t="shared" ca="1" si="179"/>
        <v>0.23186436001674282</v>
      </c>
      <c r="AG210" s="35"/>
      <c r="AH210" s="35"/>
      <c r="AR210" s="69">
        <f t="shared" si="168"/>
        <v>18</v>
      </c>
      <c r="AS210" s="70">
        <f t="shared" si="180"/>
        <v>207</v>
      </c>
      <c r="AT210" s="71">
        <f t="shared" si="186"/>
        <v>0.22860531143831048</v>
      </c>
      <c r="AU210" s="72">
        <f t="shared" si="169"/>
        <v>8.1267366616946113E-3</v>
      </c>
      <c r="AV210" s="73">
        <f t="shared" si="170"/>
        <v>1.0081267366616946</v>
      </c>
      <c r="AW210" s="74">
        <f>PRODUCT(AV$4:AV210)</f>
        <v>4.3287370937405409</v>
      </c>
      <c r="BO210" s="70">
        <f t="shared" si="181"/>
        <v>207</v>
      </c>
      <c r="BP210" s="178">
        <f t="shared" si="184"/>
        <v>0.10199999999999999</v>
      </c>
      <c r="BQ210" s="179">
        <f t="shared" si="171"/>
        <v>8.1267366616946113E-3</v>
      </c>
      <c r="BR210" s="179">
        <f t="shared" si="183"/>
        <v>0.23101426082125059</v>
      </c>
    </row>
    <row r="211" spans="5:70">
      <c r="E211">
        <f t="shared" si="152"/>
        <v>208</v>
      </c>
      <c r="F211" s="64">
        <f t="shared" si="172"/>
        <v>80.249999999999105</v>
      </c>
      <c r="G211" s="55">
        <f t="shared" si="153"/>
        <v>0</v>
      </c>
      <c r="H211" s="78">
        <f t="shared" si="182"/>
        <v>1</v>
      </c>
      <c r="I211" s="79">
        <f t="shared" si="161"/>
        <v>1160753.5962035223</v>
      </c>
      <c r="J211" s="79">
        <f t="shared" si="154"/>
        <v>9433.138805461027</v>
      </c>
      <c r="K211" s="80">
        <f t="shared" si="155"/>
        <v>-20</v>
      </c>
      <c r="L211" s="80">
        <f t="shared" si="162"/>
        <v>-967.29466350293535</v>
      </c>
      <c r="M211" s="80">
        <f t="shared" si="185"/>
        <v>0</v>
      </c>
      <c r="N211" s="80">
        <f t="shared" si="163"/>
        <v>0</v>
      </c>
      <c r="O211" s="81">
        <f t="shared" si="156"/>
        <v>-10155.66802739464</v>
      </c>
      <c r="P211" s="79">
        <f t="shared" si="157"/>
        <v>1159043.7723180859</v>
      </c>
      <c r="Q211" s="35"/>
      <c r="R211">
        <f t="shared" ca="1" si="164"/>
        <v>269</v>
      </c>
      <c r="S211" s="78">
        <f t="shared" ca="1" si="173"/>
        <v>85.249999999999019</v>
      </c>
      <c r="T211" s="55">
        <f t="shared" ca="1" si="165"/>
        <v>1.3587845363505768E-2</v>
      </c>
      <c r="U211" s="78">
        <f t="shared" ca="1" si="166"/>
        <v>0.2287138229475271</v>
      </c>
      <c r="V211" s="79">
        <f t="shared" ca="1" si="174"/>
        <v>214976.86380700077</v>
      </c>
      <c r="W211" s="79">
        <f t="shared" ca="1" si="158"/>
        <v>1747.0603605164827</v>
      </c>
      <c r="X211" s="80">
        <f t="shared" ca="1" si="175"/>
        <v>-4.5742764589505418</v>
      </c>
      <c r="Y211" s="80">
        <f t="shared" ca="1" si="176"/>
        <v>-89.573693252916996</v>
      </c>
      <c r="Z211" s="80">
        <f t="shared" ca="1" si="167"/>
        <v>0</v>
      </c>
      <c r="AA211" s="80">
        <f t="shared" ca="1" si="177"/>
        <v>0</v>
      </c>
      <c r="AB211" s="81">
        <f t="shared" ca="1" si="159"/>
        <v>-2322.7416591313995</v>
      </c>
      <c r="AC211" s="79">
        <f t="shared" ca="1" si="160"/>
        <v>214307.03453867399</v>
      </c>
      <c r="AD211" s="35"/>
      <c r="AE211" s="55">
        <f t="shared" ca="1" si="178"/>
        <v>1.3587845363505768E-2</v>
      </c>
      <c r="AF211" s="78">
        <f t="shared" ca="1" si="179"/>
        <v>0.2287138229475271</v>
      </c>
      <c r="AG211" s="35"/>
      <c r="AH211" s="35"/>
      <c r="AR211" s="69">
        <f t="shared" si="168"/>
        <v>18</v>
      </c>
      <c r="AS211" s="70">
        <f t="shared" si="180"/>
        <v>208</v>
      </c>
      <c r="AT211" s="71">
        <f t="shared" si="186"/>
        <v>0.22674749627278665</v>
      </c>
      <c r="AU211" s="72">
        <f t="shared" si="169"/>
        <v>8.1267366616946113E-3</v>
      </c>
      <c r="AV211" s="73">
        <f t="shared" si="170"/>
        <v>1.0081267366616946</v>
      </c>
      <c r="AW211" s="74">
        <f>PRODUCT(AV$4:AV211)</f>
        <v>4.3639156001790793</v>
      </c>
      <c r="BO211" s="70">
        <f t="shared" si="181"/>
        <v>208</v>
      </c>
      <c r="BP211" s="178">
        <f t="shared" si="184"/>
        <v>0.10199999999999999</v>
      </c>
      <c r="BQ211" s="179">
        <f t="shared" si="171"/>
        <v>8.1267366616946113E-3</v>
      </c>
      <c r="BR211" s="179">
        <f t="shared" si="183"/>
        <v>0.22915200283868073</v>
      </c>
    </row>
    <row r="212" spans="5:70">
      <c r="E212">
        <f t="shared" si="152"/>
        <v>209</v>
      </c>
      <c r="F212" s="64">
        <f t="shared" si="172"/>
        <v>80.333333333332433</v>
      </c>
      <c r="G212" s="55">
        <f t="shared" si="153"/>
        <v>0</v>
      </c>
      <c r="H212" s="78">
        <f t="shared" si="182"/>
        <v>1</v>
      </c>
      <c r="I212" s="79">
        <f t="shared" si="161"/>
        <v>1159043.7723180859</v>
      </c>
      <c r="J212" s="79">
        <f t="shared" si="154"/>
        <v>9419.2435170062108</v>
      </c>
      <c r="K212" s="80">
        <f t="shared" si="155"/>
        <v>-20</v>
      </c>
      <c r="L212" s="80">
        <f t="shared" si="162"/>
        <v>-965.86981026507169</v>
      </c>
      <c r="M212" s="80">
        <f t="shared" si="185"/>
        <v>0</v>
      </c>
      <c r="N212" s="80">
        <f t="shared" si="163"/>
        <v>0</v>
      </c>
      <c r="O212" s="81">
        <f t="shared" si="156"/>
        <v>-10155.66802739464</v>
      </c>
      <c r="P212" s="79">
        <f t="shared" si="157"/>
        <v>1157321.4779974325</v>
      </c>
      <c r="Q212" s="35"/>
      <c r="R212">
        <f t="shared" ca="1" si="164"/>
        <v>270</v>
      </c>
      <c r="S212" s="78">
        <f t="shared" ca="1" si="173"/>
        <v>85.333333333332348</v>
      </c>
      <c r="T212" s="55">
        <f t="shared" ca="1" si="165"/>
        <v>1.3587845363505768E-2</v>
      </c>
      <c r="U212" s="78">
        <f t="shared" ca="1" si="166"/>
        <v>0.22560609488881986</v>
      </c>
      <c r="V212" s="79">
        <f t="shared" ca="1" si="174"/>
        <v>211395.06369305099</v>
      </c>
      <c r="W212" s="79">
        <f t="shared" ca="1" si="158"/>
        <v>1717.952014215585</v>
      </c>
      <c r="X212" s="80">
        <f t="shared" ca="1" si="175"/>
        <v>-4.5121218977763968</v>
      </c>
      <c r="Y212" s="80">
        <f t="shared" ca="1" si="176"/>
        <v>-88.081276538771249</v>
      </c>
      <c r="Z212" s="80">
        <f t="shared" ca="1" si="167"/>
        <v>0</v>
      </c>
      <c r="AA212" s="80">
        <f t="shared" ca="1" si="177"/>
        <v>0</v>
      </c>
      <c r="AB212" s="81">
        <f t="shared" ca="1" si="159"/>
        <v>-2291.1806046477491</v>
      </c>
      <c r="AC212" s="79">
        <f t="shared" ca="1" si="160"/>
        <v>210729.24170418226</v>
      </c>
      <c r="AD212" s="35"/>
      <c r="AE212" s="55">
        <f t="shared" ca="1" si="178"/>
        <v>1.3587845363505768E-2</v>
      </c>
      <c r="AF212" s="78">
        <f t="shared" ca="1" si="179"/>
        <v>0.22560609488881986</v>
      </c>
      <c r="AG212" s="35"/>
      <c r="AH212" s="35"/>
      <c r="AR212" s="69">
        <f t="shared" si="168"/>
        <v>18</v>
      </c>
      <c r="AS212" s="70">
        <f t="shared" si="180"/>
        <v>209</v>
      </c>
      <c r="AT212" s="71">
        <f t="shared" si="186"/>
        <v>0.22490477908187914</v>
      </c>
      <c r="AU212" s="72">
        <f t="shared" si="169"/>
        <v>8.1267366616946113E-3</v>
      </c>
      <c r="AV212" s="73">
        <f t="shared" si="170"/>
        <v>1.0081267366616946</v>
      </c>
      <c r="AW212" s="74">
        <f>PRODUCT(AV$4:AV212)</f>
        <v>4.3993799930755957</v>
      </c>
      <c r="BO212" s="70">
        <f t="shared" si="181"/>
        <v>209</v>
      </c>
      <c r="BP212" s="178">
        <f t="shared" si="184"/>
        <v>0.10199999999999999</v>
      </c>
      <c r="BQ212" s="179">
        <f t="shared" si="171"/>
        <v>8.1267366616946113E-3</v>
      </c>
      <c r="BR212" s="179">
        <f t="shared" si="183"/>
        <v>0.22730475693710239</v>
      </c>
    </row>
    <row r="213" spans="5:70">
      <c r="E213">
        <f t="shared" si="152"/>
        <v>210</v>
      </c>
      <c r="F213" s="64">
        <f t="shared" si="172"/>
        <v>80.416666666665762</v>
      </c>
      <c r="G213" s="55">
        <f t="shared" si="153"/>
        <v>0</v>
      </c>
      <c r="H213" s="78">
        <f t="shared" si="182"/>
        <v>1</v>
      </c>
      <c r="I213" s="79">
        <f t="shared" si="161"/>
        <v>1157321.4779974325</v>
      </c>
      <c r="J213" s="79">
        <f t="shared" si="154"/>
        <v>9405.2468846083284</v>
      </c>
      <c r="K213" s="80">
        <f t="shared" si="155"/>
        <v>-20</v>
      </c>
      <c r="L213" s="80">
        <f t="shared" si="162"/>
        <v>-964.43456499786043</v>
      </c>
      <c r="M213" s="80">
        <f t="shared" si="185"/>
        <v>0</v>
      </c>
      <c r="N213" s="80">
        <f t="shared" si="163"/>
        <v>0</v>
      </c>
      <c r="O213" s="81">
        <f t="shared" si="156"/>
        <v>-10155.66802739464</v>
      </c>
      <c r="P213" s="79">
        <f t="shared" si="157"/>
        <v>1155586.6222896483</v>
      </c>
      <c r="Q213" s="35"/>
      <c r="R213">
        <f t="shared" ca="1" si="164"/>
        <v>271</v>
      </c>
      <c r="S213" s="78">
        <f t="shared" ca="1" si="173"/>
        <v>85.416666666665677</v>
      </c>
      <c r="T213" s="55">
        <f t="shared" ca="1" si="165"/>
        <v>1.3587845363505768E-2</v>
      </c>
      <c r="U213" s="78">
        <f t="shared" ca="1" si="166"/>
        <v>0.22254059415840616</v>
      </c>
      <c r="V213" s="79">
        <f t="shared" ca="1" si="174"/>
        <v>207865.88535433699</v>
      </c>
      <c r="W213" s="79">
        <f t="shared" ca="1" si="158"/>
        <v>1689.2713112246995</v>
      </c>
      <c r="X213" s="80">
        <f t="shared" ca="1" si="175"/>
        <v>-4.4508118831681234</v>
      </c>
      <c r="Y213" s="80">
        <f t="shared" ca="1" si="176"/>
        <v>-86.610785564307079</v>
      </c>
      <c r="Z213" s="80">
        <f t="shared" ca="1" si="167"/>
        <v>0</v>
      </c>
      <c r="AA213" s="80">
        <f t="shared" ca="1" si="177"/>
        <v>0</v>
      </c>
      <c r="AB213" s="81">
        <f t="shared" ca="1" si="159"/>
        <v>-2260.048396891932</v>
      </c>
      <c r="AC213" s="79">
        <f t="shared" ca="1" si="160"/>
        <v>207204.04667122226</v>
      </c>
      <c r="AD213" s="35"/>
      <c r="AE213" s="55">
        <f t="shared" ca="1" si="178"/>
        <v>1.3587845363505768E-2</v>
      </c>
      <c r="AF213" s="78">
        <f t="shared" ca="1" si="179"/>
        <v>0.22254059415840616</v>
      </c>
      <c r="AG213" s="35"/>
      <c r="AH213" s="35"/>
      <c r="AR213" s="69">
        <f t="shared" si="168"/>
        <v>18</v>
      </c>
      <c r="AS213" s="70">
        <f t="shared" si="180"/>
        <v>210</v>
      </c>
      <c r="AT213" s="71">
        <f t="shared" si="186"/>
        <v>0.22307703716832411</v>
      </c>
      <c r="AU213" s="72">
        <f t="shared" si="169"/>
        <v>8.1267366616946113E-3</v>
      </c>
      <c r="AV213" s="73">
        <f t="shared" si="170"/>
        <v>1.0081267366616946</v>
      </c>
      <c r="AW213" s="74">
        <f>PRODUCT(AV$4:AV213)</f>
        <v>4.4351325957540491</v>
      </c>
      <c r="BO213" s="70">
        <f t="shared" si="181"/>
        <v>210</v>
      </c>
      <c r="BP213" s="178">
        <f t="shared" si="184"/>
        <v>0.10199999999999999</v>
      </c>
      <c r="BQ213" s="179">
        <f t="shared" si="171"/>
        <v>8.1267366616946113E-3</v>
      </c>
      <c r="BR213" s="179">
        <f t="shared" si="183"/>
        <v>0.22547240210074987</v>
      </c>
    </row>
    <row r="214" spans="5:70">
      <c r="E214">
        <f t="shared" si="152"/>
        <v>211</v>
      </c>
      <c r="F214" s="64">
        <f t="shared" si="172"/>
        <v>80.499999999999091</v>
      </c>
      <c r="G214" s="55">
        <f t="shared" si="153"/>
        <v>0</v>
      </c>
      <c r="H214" s="78">
        <f t="shared" si="182"/>
        <v>1</v>
      </c>
      <c r="I214" s="79">
        <f t="shared" si="161"/>
        <v>1155586.6222896483</v>
      </c>
      <c r="J214" s="79">
        <f t="shared" si="154"/>
        <v>9391.1481691251283</v>
      </c>
      <c r="K214" s="80">
        <f t="shared" si="155"/>
        <v>-20</v>
      </c>
      <c r="L214" s="80">
        <f t="shared" si="162"/>
        <v>-962.98885190804026</v>
      </c>
      <c r="M214" s="80">
        <f t="shared" si="185"/>
        <v>0</v>
      </c>
      <c r="N214" s="80">
        <f t="shared" si="163"/>
        <v>0</v>
      </c>
      <c r="O214" s="81">
        <f t="shared" si="156"/>
        <v>-10155.66802739464</v>
      </c>
      <c r="P214" s="79">
        <f t="shared" si="157"/>
        <v>1153839.1135794707</v>
      </c>
      <c r="Q214" s="35"/>
      <c r="R214">
        <f t="shared" ca="1" si="164"/>
        <v>272</v>
      </c>
      <c r="S214" s="78">
        <f t="shared" ca="1" si="173"/>
        <v>85.499999999999005</v>
      </c>
      <c r="T214" s="55">
        <f t="shared" ca="1" si="165"/>
        <v>1.3587845363505768E-2</v>
      </c>
      <c r="U214" s="78">
        <f t="shared" ca="1" si="166"/>
        <v>0.21951674697787904</v>
      </c>
      <c r="V214" s="79">
        <f t="shared" ca="1" si="174"/>
        <v>204388.59012636106</v>
      </c>
      <c r="W214" s="79">
        <f t="shared" ca="1" si="158"/>
        <v>1661.0122486119717</v>
      </c>
      <c r="X214" s="80">
        <f t="shared" ca="1" si="175"/>
        <v>-4.3903349395575813</v>
      </c>
      <c r="Y214" s="80">
        <f t="shared" ca="1" si="176"/>
        <v>-85.161912552650449</v>
      </c>
      <c r="Z214" s="80">
        <f t="shared" ca="1" si="167"/>
        <v>0</v>
      </c>
      <c r="AA214" s="80">
        <f t="shared" ca="1" si="177"/>
        <v>0</v>
      </c>
      <c r="AB214" s="81">
        <f t="shared" ca="1" si="159"/>
        <v>-2229.339208760925</v>
      </c>
      <c r="AC214" s="79">
        <f t="shared" ca="1" si="160"/>
        <v>203730.71091871988</v>
      </c>
      <c r="AD214" s="35"/>
      <c r="AE214" s="55">
        <f t="shared" ca="1" si="178"/>
        <v>1.3587845363505768E-2</v>
      </c>
      <c r="AF214" s="78">
        <f t="shared" ca="1" si="179"/>
        <v>0.21951674697787904</v>
      </c>
      <c r="AG214" s="35"/>
      <c r="AH214" s="35"/>
      <c r="AR214" s="69">
        <f t="shared" si="168"/>
        <v>18</v>
      </c>
      <c r="AS214" s="70">
        <f t="shared" si="180"/>
        <v>211</v>
      </c>
      <c r="AT214" s="71">
        <f t="shared" si="186"/>
        <v>0.22126414883198608</v>
      </c>
      <c r="AU214" s="72">
        <f t="shared" si="169"/>
        <v>8.1267366616946113E-3</v>
      </c>
      <c r="AV214" s="73">
        <f t="shared" si="170"/>
        <v>1.0081267366616946</v>
      </c>
      <c r="AW214" s="74">
        <f>PRODUCT(AV$4:AV214)</f>
        <v>4.47117575041944</v>
      </c>
      <c r="BO214" s="70">
        <f t="shared" si="181"/>
        <v>211</v>
      </c>
      <c r="BP214" s="178">
        <f t="shared" si="184"/>
        <v>0.10199999999999999</v>
      </c>
      <c r="BQ214" s="179">
        <f t="shared" si="171"/>
        <v>8.1267366616946113E-3</v>
      </c>
      <c r="BR214" s="179">
        <f t="shared" si="183"/>
        <v>0.22365481828939282</v>
      </c>
    </row>
    <row r="215" spans="5:70">
      <c r="E215">
        <f t="shared" si="152"/>
        <v>212</v>
      </c>
      <c r="F215" s="64">
        <f t="shared" si="172"/>
        <v>80.583333333332419</v>
      </c>
      <c r="G215" s="55">
        <f t="shared" si="153"/>
        <v>0</v>
      </c>
      <c r="H215" s="78">
        <f t="shared" si="182"/>
        <v>1</v>
      </c>
      <c r="I215" s="79">
        <f t="shared" si="161"/>
        <v>1153839.1135794707</v>
      </c>
      <c r="J215" s="79">
        <f t="shared" si="154"/>
        <v>9376.9466260234967</v>
      </c>
      <c r="K215" s="80">
        <f t="shared" si="155"/>
        <v>-20</v>
      </c>
      <c r="L215" s="80">
        <f t="shared" si="162"/>
        <v>-961.53259464955897</v>
      </c>
      <c r="M215" s="80">
        <f t="shared" si="185"/>
        <v>0</v>
      </c>
      <c r="N215" s="80">
        <f t="shared" si="163"/>
        <v>0</v>
      </c>
      <c r="O215" s="81">
        <f t="shared" si="156"/>
        <v>-10155.66802739464</v>
      </c>
      <c r="P215" s="79">
        <f t="shared" si="157"/>
        <v>1152078.8595834498</v>
      </c>
      <c r="Q215" s="35"/>
      <c r="R215">
        <f t="shared" ca="1" si="164"/>
        <v>273</v>
      </c>
      <c r="S215" s="78">
        <f t="shared" ca="1" si="173"/>
        <v>85.583333333332334</v>
      </c>
      <c r="T215" s="55">
        <f t="shared" ca="1" si="165"/>
        <v>1.4888670873660748E-2</v>
      </c>
      <c r="U215" s="78">
        <f t="shared" ca="1" si="166"/>
        <v>0.21624843438086874</v>
      </c>
      <c r="V215" s="79">
        <f t="shared" ca="1" si="174"/>
        <v>200697.43141699414</v>
      </c>
      <c r="W215" s="79">
        <f t="shared" ca="1" si="158"/>
        <v>1631.015173804426</v>
      </c>
      <c r="X215" s="80">
        <f t="shared" ca="1" si="175"/>
        <v>-4.3249686876173747</v>
      </c>
      <c r="Y215" s="80">
        <f t="shared" ca="1" si="176"/>
        <v>-83.623929757080901</v>
      </c>
      <c r="Z215" s="80">
        <f t="shared" ca="1" si="167"/>
        <v>0</v>
      </c>
      <c r="AA215" s="80">
        <f t="shared" ca="1" si="177"/>
        <v>0</v>
      </c>
      <c r="AB215" s="81">
        <f t="shared" ca="1" si="159"/>
        <v>-2196.1473110159363</v>
      </c>
      <c r="AC215" s="79">
        <f t="shared" ca="1" si="160"/>
        <v>200044.35038133795</v>
      </c>
      <c r="AD215" s="35"/>
      <c r="AE215" s="55">
        <f t="shared" ca="1" si="178"/>
        <v>1.4888670873660748E-2</v>
      </c>
      <c r="AF215" s="78">
        <f t="shared" ca="1" si="179"/>
        <v>0.21624843438086874</v>
      </c>
      <c r="AG215" s="35"/>
      <c r="AH215" s="35"/>
      <c r="AR215" s="69">
        <f t="shared" si="168"/>
        <v>18</v>
      </c>
      <c r="AS215" s="70">
        <f t="shared" si="180"/>
        <v>212</v>
      </c>
      <c r="AT215" s="71">
        <f t="shared" si="186"/>
        <v>0.21946599336175454</v>
      </c>
      <c r="AU215" s="72">
        <f t="shared" si="169"/>
        <v>8.1267366616946113E-3</v>
      </c>
      <c r="AV215" s="73">
        <f t="shared" si="170"/>
        <v>1.0081267366616946</v>
      </c>
      <c r="AW215" s="74">
        <f>PRODUCT(AV$4:AV215)</f>
        <v>4.5075118183112535</v>
      </c>
      <c r="BO215" s="70">
        <f t="shared" si="181"/>
        <v>212</v>
      </c>
      <c r="BP215" s="178">
        <f t="shared" si="184"/>
        <v>0.10199999999999999</v>
      </c>
      <c r="BQ215" s="179">
        <f t="shared" si="171"/>
        <v>8.1267366616946113E-3</v>
      </c>
      <c r="BR215" s="179">
        <f t="shared" si="183"/>
        <v>0.22185188643047218</v>
      </c>
    </row>
    <row r="216" spans="5:70">
      <c r="E216">
        <f t="shared" si="152"/>
        <v>213</v>
      </c>
      <c r="F216" s="64">
        <f t="shared" si="172"/>
        <v>80.666666666665748</v>
      </c>
      <c r="G216" s="55">
        <f t="shared" si="153"/>
        <v>0</v>
      </c>
      <c r="H216" s="78">
        <f t="shared" si="182"/>
        <v>1</v>
      </c>
      <c r="I216" s="79">
        <f t="shared" si="161"/>
        <v>1152078.8595834498</v>
      </c>
      <c r="J216" s="79">
        <f t="shared" si="154"/>
        <v>9362.6415053401397</v>
      </c>
      <c r="K216" s="80">
        <f t="shared" si="155"/>
        <v>-20</v>
      </c>
      <c r="L216" s="80">
        <f t="shared" si="162"/>
        <v>-960.06571631954159</v>
      </c>
      <c r="M216" s="80">
        <f t="shared" si="185"/>
        <v>0</v>
      </c>
      <c r="N216" s="80">
        <f t="shared" si="163"/>
        <v>0</v>
      </c>
      <c r="O216" s="81">
        <f t="shared" si="156"/>
        <v>-10155.66802739464</v>
      </c>
      <c r="P216" s="79">
        <f t="shared" si="157"/>
        <v>1150305.7673450757</v>
      </c>
      <c r="Q216" s="35"/>
      <c r="R216">
        <f t="shared" ca="1" si="164"/>
        <v>274</v>
      </c>
      <c r="S216" s="78">
        <f t="shared" ca="1" si="173"/>
        <v>85.666666666665662</v>
      </c>
      <c r="T216" s="55">
        <f t="shared" ca="1" si="165"/>
        <v>1.4888670873660748E-2</v>
      </c>
      <c r="U216" s="78">
        <f t="shared" ca="1" si="166"/>
        <v>0.21302878261442756</v>
      </c>
      <c r="V216" s="79">
        <f t="shared" ca="1" si="174"/>
        <v>197065.95588837494</v>
      </c>
      <c r="W216" s="79">
        <f t="shared" ca="1" si="158"/>
        <v>1601.5031284899496</v>
      </c>
      <c r="X216" s="80">
        <f t="shared" ca="1" si="175"/>
        <v>-4.2605756522885514</v>
      </c>
      <c r="Y216" s="80">
        <f t="shared" ca="1" si="176"/>
        <v>-82.110814953489566</v>
      </c>
      <c r="Z216" s="80">
        <f t="shared" ca="1" si="167"/>
        <v>0</v>
      </c>
      <c r="AA216" s="80">
        <f t="shared" ca="1" si="177"/>
        <v>0</v>
      </c>
      <c r="AB216" s="81">
        <f t="shared" ca="1" si="159"/>
        <v>-2163.4495965121455</v>
      </c>
      <c r="AC216" s="79">
        <f t="shared" ca="1" si="160"/>
        <v>196417.63802974697</v>
      </c>
      <c r="AD216" s="35"/>
      <c r="AE216" s="55">
        <f t="shared" ca="1" si="178"/>
        <v>1.4888670873660748E-2</v>
      </c>
      <c r="AF216" s="78">
        <f t="shared" ca="1" si="179"/>
        <v>0.21302878261442756</v>
      </c>
      <c r="AG216" s="35"/>
      <c r="AH216" s="35"/>
      <c r="AR216" s="69">
        <f t="shared" si="168"/>
        <v>18</v>
      </c>
      <c r="AS216" s="70">
        <f t="shared" si="180"/>
        <v>213</v>
      </c>
      <c r="AT216" s="71">
        <f t="shared" si="186"/>
        <v>0.21768245102750636</v>
      </c>
      <c r="AU216" s="72">
        <f t="shared" si="169"/>
        <v>8.1267366616946113E-3</v>
      </c>
      <c r="AV216" s="73">
        <f t="shared" si="170"/>
        <v>1.0081267366616946</v>
      </c>
      <c r="AW216" s="74">
        <f>PRODUCT(AV$4:AV216)</f>
        <v>4.5441431798581453</v>
      </c>
      <c r="BO216" s="70">
        <f t="shared" si="181"/>
        <v>213</v>
      </c>
      <c r="BP216" s="178">
        <f t="shared" si="184"/>
        <v>0.10199999999999999</v>
      </c>
      <c r="BQ216" s="179">
        <f t="shared" si="171"/>
        <v>8.1267366616946113E-3</v>
      </c>
      <c r="BR216" s="179">
        <f t="shared" si="183"/>
        <v>0.22006348841129966</v>
      </c>
    </row>
    <row r="217" spans="5:70">
      <c r="E217">
        <f t="shared" si="152"/>
        <v>214</v>
      </c>
      <c r="F217" s="64">
        <f t="shared" si="172"/>
        <v>80.749999999999076</v>
      </c>
      <c r="G217" s="55">
        <f t="shared" si="153"/>
        <v>0</v>
      </c>
      <c r="H217" s="78">
        <f t="shared" si="182"/>
        <v>1</v>
      </c>
      <c r="I217" s="79">
        <f t="shared" si="161"/>
        <v>1150305.7673450757</v>
      </c>
      <c r="J217" s="79">
        <f t="shared" si="154"/>
        <v>9348.2320516419786</v>
      </c>
      <c r="K217" s="80">
        <f t="shared" si="155"/>
        <v>-20</v>
      </c>
      <c r="L217" s="80">
        <f t="shared" si="162"/>
        <v>-958.5881394542298</v>
      </c>
      <c r="M217" s="80">
        <f t="shared" si="185"/>
        <v>0</v>
      </c>
      <c r="N217" s="80">
        <f t="shared" si="163"/>
        <v>0</v>
      </c>
      <c r="O217" s="81">
        <f t="shared" si="156"/>
        <v>-10155.66802739464</v>
      </c>
      <c r="P217" s="79">
        <f t="shared" si="157"/>
        <v>1148519.7432298688</v>
      </c>
      <c r="Q217" s="35"/>
      <c r="R217">
        <f t="shared" ca="1" si="164"/>
        <v>275</v>
      </c>
      <c r="S217" s="78">
        <f t="shared" ca="1" si="173"/>
        <v>85.749999999998991</v>
      </c>
      <c r="T217" s="55">
        <f t="shared" ca="1" si="165"/>
        <v>1.4888670873660748E-2</v>
      </c>
      <c r="U217" s="78">
        <f t="shared" ca="1" si="166"/>
        <v>0.20985706718346472</v>
      </c>
      <c r="V217" s="79">
        <f t="shared" ca="1" si="174"/>
        <v>193493.24046334025</v>
      </c>
      <c r="W217" s="79">
        <f t="shared" ca="1" si="158"/>
        <v>1572.4686110635184</v>
      </c>
      <c r="X217" s="80">
        <f t="shared" ca="1" si="175"/>
        <v>-4.1971413436692941</v>
      </c>
      <c r="Y217" s="80">
        <f t="shared" ca="1" si="176"/>
        <v>-80.62218352639178</v>
      </c>
      <c r="Z217" s="80">
        <f t="shared" ca="1" si="167"/>
        <v>0</v>
      </c>
      <c r="AA217" s="80">
        <f t="shared" ca="1" si="177"/>
        <v>0</v>
      </c>
      <c r="AB217" s="81">
        <f t="shared" ca="1" si="159"/>
        <v>-2131.2387075179217</v>
      </c>
      <c r="AC217" s="79">
        <f t="shared" ca="1" si="160"/>
        <v>192849.65104201579</v>
      </c>
      <c r="AD217" s="35"/>
      <c r="AE217" s="55">
        <f t="shared" ca="1" si="178"/>
        <v>1.4888670873660748E-2</v>
      </c>
      <c r="AF217" s="78">
        <f t="shared" ca="1" si="179"/>
        <v>0.20985706718346472</v>
      </c>
      <c r="AG217" s="35"/>
      <c r="AH217" s="35"/>
      <c r="AR217" s="69">
        <f t="shared" si="168"/>
        <v>18</v>
      </c>
      <c r="AS217" s="70">
        <f t="shared" si="180"/>
        <v>214</v>
      </c>
      <c r="AT217" s="71">
        <f t="shared" si="186"/>
        <v>0.21591340307213358</v>
      </c>
      <c r="AU217" s="72">
        <f t="shared" si="169"/>
        <v>8.1267366616946113E-3</v>
      </c>
      <c r="AV217" s="73">
        <f t="shared" si="170"/>
        <v>1.0081267366616946</v>
      </c>
      <c r="AW217" s="74">
        <f>PRODUCT(AV$4:AV217)</f>
        <v>4.5810722348338881</v>
      </c>
      <c r="BO217" s="70">
        <f t="shared" si="181"/>
        <v>214</v>
      </c>
      <c r="BP217" s="178">
        <f t="shared" si="184"/>
        <v>0.10199999999999999</v>
      </c>
      <c r="BQ217" s="179">
        <f t="shared" si="171"/>
        <v>8.1267366616946113E-3</v>
      </c>
      <c r="BR217" s="179">
        <f t="shared" si="183"/>
        <v>0.21828950707131992</v>
      </c>
    </row>
    <row r="218" spans="5:70">
      <c r="E218">
        <f t="shared" si="152"/>
        <v>215</v>
      </c>
      <c r="F218" s="64">
        <f t="shared" si="172"/>
        <v>80.833333333332405</v>
      </c>
      <c r="G218" s="55">
        <f t="shared" si="153"/>
        <v>0</v>
      </c>
      <c r="H218" s="78">
        <f t="shared" si="182"/>
        <v>1</v>
      </c>
      <c r="I218" s="79">
        <f t="shared" si="161"/>
        <v>1148519.7432298688</v>
      </c>
      <c r="J218" s="79">
        <f t="shared" si="154"/>
        <v>9333.7175039862559</v>
      </c>
      <c r="K218" s="80">
        <f t="shared" si="155"/>
        <v>-20</v>
      </c>
      <c r="L218" s="80">
        <f t="shared" si="162"/>
        <v>-957.0997860248907</v>
      </c>
      <c r="M218" s="80">
        <f t="shared" si="185"/>
        <v>0</v>
      </c>
      <c r="N218" s="80">
        <f t="shared" si="163"/>
        <v>0</v>
      </c>
      <c r="O218" s="81">
        <f t="shared" si="156"/>
        <v>-10155.66802739464</v>
      </c>
      <c r="P218" s="79">
        <f t="shared" si="157"/>
        <v>1146720.6929204355</v>
      </c>
      <c r="Q218" s="35"/>
      <c r="R218">
        <f t="shared" ca="1" si="164"/>
        <v>276</v>
      </c>
      <c r="S218" s="78">
        <f t="shared" ca="1" si="173"/>
        <v>85.83333333333232</v>
      </c>
      <c r="T218" s="55">
        <f t="shared" ca="1" si="165"/>
        <v>1.4888670873660748E-2</v>
      </c>
      <c r="U218" s="78">
        <f t="shared" ca="1" si="166"/>
        <v>0.20673257437965842</v>
      </c>
      <c r="V218" s="79">
        <f t="shared" ca="1" si="174"/>
        <v>189978.37605955088</v>
      </c>
      <c r="W218" s="79">
        <f t="shared" ca="1" si="158"/>
        <v>1543.904233652358</v>
      </c>
      <c r="X218" s="80">
        <f t="shared" ca="1" si="175"/>
        <v>-4.1346514875931684</v>
      </c>
      <c r="Y218" s="80">
        <f t="shared" ca="1" si="176"/>
        <v>-79.157656691479545</v>
      </c>
      <c r="Z218" s="80">
        <f t="shared" ca="1" si="167"/>
        <v>0</v>
      </c>
      <c r="AA218" s="80">
        <f t="shared" ca="1" si="177"/>
        <v>0</v>
      </c>
      <c r="AB218" s="81">
        <f t="shared" ca="1" si="159"/>
        <v>-2099.5073958484813</v>
      </c>
      <c r="AC218" s="79">
        <f t="shared" ca="1" si="160"/>
        <v>189339.48058917568</v>
      </c>
      <c r="AD218" s="35"/>
      <c r="AE218" s="55">
        <f t="shared" ca="1" si="178"/>
        <v>1.4888670873660748E-2</v>
      </c>
      <c r="AF218" s="78">
        <f t="shared" ca="1" si="179"/>
        <v>0.20673257437965842</v>
      </c>
      <c r="AG218" s="35"/>
      <c r="AH218" s="35"/>
      <c r="AR218" s="69">
        <f t="shared" si="168"/>
        <v>18</v>
      </c>
      <c r="AS218" s="70">
        <f t="shared" si="180"/>
        <v>215</v>
      </c>
      <c r="AT218" s="71">
        <f t="shared" si="186"/>
        <v>0.21415873170363603</v>
      </c>
      <c r="AU218" s="72">
        <f t="shared" si="169"/>
        <v>8.1267366616946113E-3</v>
      </c>
      <c r="AV218" s="73">
        <f t="shared" si="170"/>
        <v>1.0081267366616946</v>
      </c>
      <c r="AW218" s="74">
        <f>PRODUCT(AV$4:AV218)</f>
        <v>4.6183014025145841</v>
      </c>
      <c r="BO218" s="70">
        <f t="shared" si="181"/>
        <v>215</v>
      </c>
      <c r="BP218" s="178">
        <f t="shared" si="184"/>
        <v>0.10199999999999999</v>
      </c>
      <c r="BQ218" s="179">
        <f t="shared" si="171"/>
        <v>8.1267366616946113E-3</v>
      </c>
      <c r="BR218" s="179">
        <f t="shared" si="183"/>
        <v>0.21652982619443523</v>
      </c>
    </row>
    <row r="219" spans="5:70">
      <c r="E219">
        <f t="shared" ref="E219:E282" si="187">E218+1</f>
        <v>216</v>
      </c>
      <c r="F219" s="64">
        <f t="shared" si="172"/>
        <v>80.916666666665733</v>
      </c>
      <c r="G219" s="55">
        <f t="shared" si="153"/>
        <v>0</v>
      </c>
      <c r="H219" s="78">
        <f t="shared" si="182"/>
        <v>1</v>
      </c>
      <c r="I219" s="79">
        <f t="shared" si="161"/>
        <v>1146720.6929204355</v>
      </c>
      <c r="J219" s="79">
        <f t="shared" si="154"/>
        <v>9319.0970958803518</v>
      </c>
      <c r="K219" s="80">
        <f t="shared" si="155"/>
        <v>-20</v>
      </c>
      <c r="L219" s="80">
        <f t="shared" si="162"/>
        <v>-955.60057743369623</v>
      </c>
      <c r="M219" s="80">
        <f t="shared" si="185"/>
        <v>0</v>
      </c>
      <c r="N219" s="80">
        <f t="shared" si="163"/>
        <v>0</v>
      </c>
      <c r="O219" s="81">
        <f t="shared" si="156"/>
        <v>-10155.66802739464</v>
      </c>
      <c r="P219" s="79">
        <f t="shared" si="157"/>
        <v>1144908.5214114876</v>
      </c>
      <c r="Q219" s="35"/>
      <c r="R219">
        <f t="shared" ca="1" si="164"/>
        <v>277</v>
      </c>
      <c r="S219" s="78">
        <f t="shared" ca="1" si="173"/>
        <v>85.916666666665648</v>
      </c>
      <c r="T219" s="55">
        <f t="shared" ca="1" si="165"/>
        <v>1.4888670873660748E-2</v>
      </c>
      <c r="U219" s="78">
        <f t="shared" ca="1" si="166"/>
        <v>0.20365460112085509</v>
      </c>
      <c r="V219" s="79">
        <f t="shared" ca="1" si="174"/>
        <v>186520.46737929358</v>
      </c>
      <c r="W219" s="79">
        <f t="shared" ca="1" si="158"/>
        <v>1515.8027204077189</v>
      </c>
      <c r="X219" s="80">
        <f t="shared" ca="1" si="175"/>
        <v>-4.0730920224171019</v>
      </c>
      <c r="Y219" s="80">
        <f t="shared" ca="1" si="176"/>
        <v>-77.716861408038994</v>
      </c>
      <c r="Z219" s="80">
        <f t="shared" ca="1" si="167"/>
        <v>-1398.9035053447019</v>
      </c>
      <c r="AA219" s="80">
        <f t="shared" ca="1" si="177"/>
        <v>0</v>
      </c>
      <c r="AB219" s="81">
        <f t="shared" ca="1" si="159"/>
        <v>-2068.248521234877</v>
      </c>
      <c r="AC219" s="79">
        <f t="shared" ca="1" si="160"/>
        <v>184487.32811969129</v>
      </c>
      <c r="AD219" s="35"/>
      <c r="AE219" s="55">
        <f t="shared" ca="1" si="178"/>
        <v>1.4888670873660748E-2</v>
      </c>
      <c r="AF219" s="78">
        <f t="shared" ca="1" si="179"/>
        <v>0.20365460112085509</v>
      </c>
      <c r="AG219" s="35"/>
      <c r="AH219" s="35"/>
      <c r="AR219" s="69">
        <f t="shared" si="168"/>
        <v>18</v>
      </c>
      <c r="AS219" s="70">
        <f t="shared" si="180"/>
        <v>216</v>
      </c>
      <c r="AT219" s="71">
        <f t="shared" si="186"/>
        <v>0.21241832008727807</v>
      </c>
      <c r="AU219" s="72">
        <f t="shared" si="169"/>
        <v>8.1267366616946113E-3</v>
      </c>
      <c r="AV219" s="73">
        <f t="shared" si="170"/>
        <v>1.0081267366616946</v>
      </c>
      <c r="AW219" s="74">
        <f>PRODUCT(AV$4:AV219)</f>
        <v>4.6558331218371549</v>
      </c>
      <c r="BO219" s="70">
        <f t="shared" si="181"/>
        <v>216</v>
      </c>
      <c r="BP219" s="178">
        <f t="shared" si="184"/>
        <v>0.10199999999999999</v>
      </c>
      <c r="BQ219" s="179">
        <f t="shared" si="171"/>
        <v>8.1267366616946113E-3</v>
      </c>
      <c r="BR219" s="179">
        <f t="shared" si="183"/>
        <v>0.21478433050139203</v>
      </c>
    </row>
    <row r="220" spans="5:70">
      <c r="E220">
        <f t="shared" si="187"/>
        <v>217</v>
      </c>
      <c r="F220" s="64">
        <f t="shared" si="172"/>
        <v>80.999999999999062</v>
      </c>
      <c r="G220" s="55">
        <f t="shared" si="153"/>
        <v>0</v>
      </c>
      <c r="H220" s="78">
        <f t="shared" si="182"/>
        <v>1</v>
      </c>
      <c r="I220" s="79">
        <f t="shared" si="161"/>
        <v>1144908.5214114876</v>
      </c>
      <c r="J220" s="79">
        <f t="shared" si="154"/>
        <v>9304.3700552413065</v>
      </c>
      <c r="K220" s="80">
        <f t="shared" si="155"/>
        <v>-20</v>
      </c>
      <c r="L220" s="80">
        <f t="shared" si="162"/>
        <v>-954.09043450957302</v>
      </c>
      <c r="M220" s="80">
        <f t="shared" si="185"/>
        <v>-8586.8139105861574</v>
      </c>
      <c r="N220" s="80">
        <f t="shared" si="163"/>
        <v>0</v>
      </c>
      <c r="O220" s="81">
        <f t="shared" si="156"/>
        <v>-10155.66802739464</v>
      </c>
      <c r="P220" s="79">
        <f t="shared" si="157"/>
        <v>1134496.3190942386</v>
      </c>
      <c r="Q220" s="35"/>
      <c r="R220">
        <f t="shared" ca="1" si="164"/>
        <v>278</v>
      </c>
      <c r="S220" s="78">
        <f t="shared" ca="1" si="173"/>
        <v>85.999999999998977</v>
      </c>
      <c r="T220" s="55">
        <f t="shared" ca="1" si="165"/>
        <v>1.4888670873660748E-2</v>
      </c>
      <c r="U220" s="78">
        <f t="shared" ca="1" si="166"/>
        <v>0.20062245479286003</v>
      </c>
      <c r="V220" s="79">
        <f t="shared" ca="1" si="174"/>
        <v>181740.55701095614</v>
      </c>
      <c r="W220" s="79">
        <f t="shared" ca="1" si="158"/>
        <v>1476.9576475777369</v>
      </c>
      <c r="X220" s="80">
        <f t="shared" ca="1" si="175"/>
        <v>-4.0124490958572006</v>
      </c>
      <c r="Y220" s="80">
        <f t="shared" ca="1" si="176"/>
        <v>-75.725232087898391</v>
      </c>
      <c r="Z220" s="80">
        <f t="shared" ca="1" si="167"/>
        <v>0</v>
      </c>
      <c r="AA220" s="80">
        <f t="shared" ca="1" si="177"/>
        <v>0</v>
      </c>
      <c r="AB220" s="81">
        <f t="shared" ca="1" si="159"/>
        <v>-2037.4550497172752</v>
      </c>
      <c r="AC220" s="79">
        <f t="shared" ca="1" si="160"/>
        <v>181100.32192763285</v>
      </c>
      <c r="AD220" s="35"/>
      <c r="AE220" s="55">
        <f t="shared" ca="1" si="178"/>
        <v>1.4888670873660748E-2</v>
      </c>
      <c r="AF220" s="78">
        <f t="shared" ca="1" si="179"/>
        <v>0.20062245479286003</v>
      </c>
      <c r="AG220" s="35"/>
      <c r="AH220" s="35"/>
      <c r="AR220" s="69">
        <f t="shared" si="168"/>
        <v>19</v>
      </c>
      <c r="AS220" s="70">
        <f t="shared" si="180"/>
        <v>217</v>
      </c>
      <c r="AT220" s="71">
        <f t="shared" si="186"/>
        <v>0.21069205233780922</v>
      </c>
      <c r="AU220" s="72">
        <f t="shared" si="169"/>
        <v>8.1267366616946113E-3</v>
      </c>
      <c r="AV220" s="73">
        <f t="shared" si="170"/>
        <v>1.0081267366616946</v>
      </c>
      <c r="AW220" s="74">
        <f>PRODUCT(AV$4:AV220)</f>
        <v>4.6936698515591209</v>
      </c>
      <c r="BO220" s="70">
        <f t="shared" si="181"/>
        <v>217</v>
      </c>
      <c r="BP220" s="178">
        <f t="shared" si="184"/>
        <v>0.10199999999999999</v>
      </c>
      <c r="BQ220" s="179">
        <f t="shared" si="171"/>
        <v>8.1267366616946113E-3</v>
      </c>
      <c r="BR220" s="179">
        <f t="shared" si="183"/>
        <v>0.21305290564222878</v>
      </c>
    </row>
    <row r="221" spans="5:70">
      <c r="E221">
        <f t="shared" si="187"/>
        <v>218</v>
      </c>
      <c r="F221" s="64">
        <f t="shared" si="172"/>
        <v>81.083333333332391</v>
      </c>
      <c r="G221" s="55">
        <f t="shared" si="153"/>
        <v>0</v>
      </c>
      <c r="H221" s="78">
        <f t="shared" si="182"/>
        <v>1</v>
      </c>
      <c r="I221" s="79">
        <f t="shared" si="161"/>
        <v>1134496.3190942386</v>
      </c>
      <c r="J221" s="79">
        <f t="shared" si="154"/>
        <v>9219.7528289407364</v>
      </c>
      <c r="K221" s="80">
        <f t="shared" si="155"/>
        <v>-20</v>
      </c>
      <c r="L221" s="80">
        <f t="shared" si="162"/>
        <v>-945.41359924519884</v>
      </c>
      <c r="M221" s="80">
        <f t="shared" si="185"/>
        <v>0</v>
      </c>
      <c r="N221" s="80">
        <f t="shared" si="163"/>
        <v>0</v>
      </c>
      <c r="O221" s="81">
        <f t="shared" si="156"/>
        <v>-10155.66802739464</v>
      </c>
      <c r="P221" s="79">
        <f t="shared" si="157"/>
        <v>1132594.9902965394</v>
      </c>
      <c r="Q221" s="35"/>
      <c r="R221">
        <f t="shared" ca="1" si="164"/>
        <v>279</v>
      </c>
      <c r="S221" s="78">
        <f t="shared" ca="1" si="173"/>
        <v>86.083333333332305</v>
      </c>
      <c r="T221" s="55">
        <f t="shared" ca="1" si="165"/>
        <v>1.4888670873660748E-2</v>
      </c>
      <c r="U221" s="78">
        <f t="shared" ca="1" si="166"/>
        <v>0.19763545309358327</v>
      </c>
      <c r="V221" s="79">
        <f t="shared" ca="1" si="174"/>
        <v>178403.97883933832</v>
      </c>
      <c r="W221" s="79">
        <f t="shared" ca="1" si="158"/>
        <v>1449.8421554258405</v>
      </c>
      <c r="X221" s="80">
        <f t="shared" ca="1" si="175"/>
        <v>-3.9527090618716656</v>
      </c>
      <c r="Y221" s="80">
        <f t="shared" ca="1" si="176"/>
        <v>-74.334991183057639</v>
      </c>
      <c r="Z221" s="80">
        <f t="shared" ca="1" si="167"/>
        <v>0</v>
      </c>
      <c r="AA221" s="80">
        <f t="shared" ca="1" si="177"/>
        <v>0</v>
      </c>
      <c r="AB221" s="81">
        <f t="shared" ca="1" si="159"/>
        <v>-2007.1200520621569</v>
      </c>
      <c r="AC221" s="79">
        <f t="shared" ca="1" si="160"/>
        <v>177768.41324245709</v>
      </c>
      <c r="AD221" s="35"/>
      <c r="AE221" s="55">
        <f t="shared" ca="1" si="178"/>
        <v>1.4888670873660748E-2</v>
      </c>
      <c r="AF221" s="78">
        <f t="shared" ca="1" si="179"/>
        <v>0.19763545309358327</v>
      </c>
      <c r="AG221" s="35"/>
      <c r="AH221" s="35"/>
      <c r="AR221" s="69">
        <f t="shared" si="168"/>
        <v>19</v>
      </c>
      <c r="AS221" s="70">
        <f t="shared" si="180"/>
        <v>218</v>
      </c>
      <c r="AT221" s="71">
        <f t="shared" si="186"/>
        <v>0.20897981351174785</v>
      </c>
      <c r="AU221" s="72">
        <f t="shared" si="169"/>
        <v>8.1267366616946113E-3</v>
      </c>
      <c r="AV221" s="73">
        <f t="shared" si="170"/>
        <v>1.0081267366616946</v>
      </c>
      <c r="AW221" s="74">
        <f>PRODUCT(AV$4:AV221)</f>
        <v>4.7318140704196772</v>
      </c>
      <c r="BO221" s="70">
        <f t="shared" si="181"/>
        <v>218</v>
      </c>
      <c r="BP221" s="178">
        <f t="shared" si="184"/>
        <v>0.10199999999999999</v>
      </c>
      <c r="BQ221" s="179">
        <f t="shared" si="171"/>
        <v>8.1267366616946113E-3</v>
      </c>
      <c r="BR221" s="179">
        <f t="shared" si="183"/>
        <v>0.2113354381887847</v>
      </c>
    </row>
    <row r="222" spans="5:70">
      <c r="E222">
        <f t="shared" si="187"/>
        <v>219</v>
      </c>
      <c r="F222" s="64">
        <f t="shared" si="172"/>
        <v>81.166666666665719</v>
      </c>
      <c r="G222" s="55">
        <f t="shared" si="153"/>
        <v>0</v>
      </c>
      <c r="H222" s="78">
        <f t="shared" si="182"/>
        <v>1</v>
      </c>
      <c r="I222" s="79">
        <f t="shared" si="161"/>
        <v>1132594.9902965394</v>
      </c>
      <c r="J222" s="79">
        <f t="shared" si="154"/>
        <v>9815.5333865110479</v>
      </c>
      <c r="K222" s="80">
        <f t="shared" si="155"/>
        <v>-20</v>
      </c>
      <c r="L222" s="80">
        <f t="shared" si="162"/>
        <v>-943.82915858044953</v>
      </c>
      <c r="M222" s="80">
        <f t="shared" si="185"/>
        <v>0</v>
      </c>
      <c r="N222" s="80">
        <f t="shared" si="163"/>
        <v>0</v>
      </c>
      <c r="O222" s="81">
        <f t="shared" si="156"/>
        <v>-10155.66802739464</v>
      </c>
      <c r="P222" s="79">
        <f t="shared" si="157"/>
        <v>1131291.0264970753</v>
      </c>
      <c r="Q222" s="35"/>
      <c r="R222">
        <f t="shared" ca="1" si="164"/>
        <v>280</v>
      </c>
      <c r="S222" s="78">
        <f t="shared" ca="1" si="173"/>
        <v>86.166666666665634</v>
      </c>
      <c r="T222" s="55">
        <f t="shared" ca="1" si="165"/>
        <v>1.4888670873660748E-2</v>
      </c>
      <c r="U222" s="78">
        <f t="shared" ca="1" si="166"/>
        <v>0.1946929238795061</v>
      </c>
      <c r="V222" s="79">
        <f t="shared" ca="1" si="174"/>
        <v>175121.67784595722</v>
      </c>
      <c r="W222" s="79">
        <f t="shared" ca="1" si="158"/>
        <v>1517.6763894644937</v>
      </c>
      <c r="X222" s="80">
        <f t="shared" ca="1" si="175"/>
        <v>-3.8938584775901219</v>
      </c>
      <c r="Y222" s="80">
        <f t="shared" ca="1" si="176"/>
        <v>-72.967365769148842</v>
      </c>
      <c r="Z222" s="80">
        <f t="shared" ca="1" si="167"/>
        <v>0</v>
      </c>
      <c r="AA222" s="80">
        <f t="shared" ca="1" si="177"/>
        <v>0</v>
      </c>
      <c r="AB222" s="81">
        <f t="shared" ca="1" si="159"/>
        <v>-1977.2367022030785</v>
      </c>
      <c r="AC222" s="79">
        <f t="shared" ca="1" si="160"/>
        <v>174585.2563089719</v>
      </c>
      <c r="AD222" s="35"/>
      <c r="AE222" s="55">
        <f t="shared" ca="1" si="178"/>
        <v>1.4888670873660748E-2</v>
      </c>
      <c r="AF222" s="78">
        <f t="shared" ca="1" si="179"/>
        <v>0.1946929238795061</v>
      </c>
      <c r="AG222" s="35"/>
      <c r="AH222" s="35"/>
      <c r="AR222" s="69">
        <f t="shared" si="168"/>
        <v>19</v>
      </c>
      <c r="AS222" s="70">
        <f t="shared" si="180"/>
        <v>219</v>
      </c>
      <c r="AT222" s="71">
        <f t="shared" si="186"/>
        <v>0.20716870861175676</v>
      </c>
      <c r="AU222" s="72">
        <f t="shared" si="169"/>
        <v>8.6664107387064426E-3</v>
      </c>
      <c r="AV222" s="73">
        <f t="shared" si="170"/>
        <v>1.0086664107387064</v>
      </c>
      <c r="AW222" s="74">
        <f>PRODUCT(AV$4:AV222)</f>
        <v>4.7728219146931243</v>
      </c>
      <c r="BO222" s="70">
        <f t="shared" si="181"/>
        <v>219</v>
      </c>
      <c r="BP222" s="178">
        <f t="shared" si="184"/>
        <v>0.1091</v>
      </c>
      <c r="BQ222" s="179">
        <f t="shared" si="171"/>
        <v>8.6664107387064426E-3</v>
      </c>
      <c r="BR222" s="179">
        <f t="shared" si="183"/>
        <v>0.20951965480243481</v>
      </c>
    </row>
    <row r="223" spans="5:70">
      <c r="E223">
        <f t="shared" si="187"/>
        <v>220</v>
      </c>
      <c r="F223" s="64">
        <f t="shared" si="172"/>
        <v>81.249999999999048</v>
      </c>
      <c r="G223" s="55">
        <f t="shared" si="153"/>
        <v>0</v>
      </c>
      <c r="H223" s="78">
        <f t="shared" si="182"/>
        <v>1</v>
      </c>
      <c r="I223" s="79">
        <f t="shared" si="161"/>
        <v>1131291.0264970753</v>
      </c>
      <c r="J223" s="79">
        <f t="shared" si="154"/>
        <v>9804.2327006364885</v>
      </c>
      <c r="K223" s="80">
        <f t="shared" si="155"/>
        <v>-20</v>
      </c>
      <c r="L223" s="80">
        <f t="shared" si="162"/>
        <v>-942.74252208089615</v>
      </c>
      <c r="M223" s="80">
        <f t="shared" si="185"/>
        <v>0</v>
      </c>
      <c r="N223" s="80">
        <f t="shared" si="163"/>
        <v>0</v>
      </c>
      <c r="O223" s="81">
        <f t="shared" si="156"/>
        <v>-10155.66802739464</v>
      </c>
      <c r="P223" s="79">
        <f t="shared" si="157"/>
        <v>1129976.8486482361</v>
      </c>
      <c r="Q223" s="35"/>
      <c r="R223">
        <f t="shared" ca="1" si="164"/>
        <v>281</v>
      </c>
      <c r="S223" s="78">
        <f t="shared" ca="1" si="173"/>
        <v>86.249999999998963</v>
      </c>
      <c r="T223" s="55">
        <f t="shared" ca="1" si="165"/>
        <v>1.4888670873660748E-2</v>
      </c>
      <c r="U223" s="78">
        <f t="shared" ca="1" si="166"/>
        <v>0.19179420501443345</v>
      </c>
      <c r="V223" s="79">
        <f t="shared" ca="1" si="174"/>
        <v>171985.91388839393</v>
      </c>
      <c r="W223" s="79">
        <f t="shared" ca="1" si="158"/>
        <v>1490.5005710286187</v>
      </c>
      <c r="X223" s="80">
        <f t="shared" ca="1" si="175"/>
        <v>-3.835884100288669</v>
      </c>
      <c r="Y223" s="80">
        <f t="shared" ca="1" si="176"/>
        <v>-71.66079745349748</v>
      </c>
      <c r="Z223" s="80">
        <f t="shared" ca="1" si="167"/>
        <v>0</v>
      </c>
      <c r="AA223" s="80">
        <f t="shared" ca="1" si="177"/>
        <v>0</v>
      </c>
      <c r="AB223" s="81">
        <f t="shared" ca="1" si="159"/>
        <v>-1947.7982757046545</v>
      </c>
      <c r="AC223" s="79">
        <f t="shared" ca="1" si="160"/>
        <v>171453.11950216413</v>
      </c>
      <c r="AD223" s="35"/>
      <c r="AE223" s="55">
        <f t="shared" ca="1" si="178"/>
        <v>1.4888670873660748E-2</v>
      </c>
      <c r="AF223" s="78">
        <f t="shared" ca="1" si="179"/>
        <v>0.19179420501443345</v>
      </c>
      <c r="AG223" s="35"/>
      <c r="AH223" s="35"/>
      <c r="AR223" s="69">
        <f t="shared" si="168"/>
        <v>19</v>
      </c>
      <c r="AS223" s="70">
        <f t="shared" si="180"/>
        <v>220</v>
      </c>
      <c r="AT223" s="71">
        <f t="shared" si="186"/>
        <v>0.20537329949071989</v>
      </c>
      <c r="AU223" s="72">
        <f t="shared" si="169"/>
        <v>8.6664107387064426E-3</v>
      </c>
      <c r="AV223" s="73">
        <f t="shared" si="170"/>
        <v>1.0086664107387064</v>
      </c>
      <c r="AW223" s="74">
        <f>PRODUCT(AV$4:AV223)</f>
        <v>4.8141851497885542</v>
      </c>
      <c r="BO223" s="70">
        <f t="shared" si="181"/>
        <v>220</v>
      </c>
      <c r="BP223" s="178">
        <f t="shared" si="184"/>
        <v>0.1091</v>
      </c>
      <c r="BQ223" s="179">
        <f t="shared" si="171"/>
        <v>8.6664107387064426E-3</v>
      </c>
      <c r="BR223" s="179">
        <f t="shared" si="183"/>
        <v>0.20771947253501888</v>
      </c>
    </row>
    <row r="224" spans="5:70">
      <c r="E224">
        <f t="shared" si="187"/>
        <v>221</v>
      </c>
      <c r="F224" s="64">
        <f t="shared" si="172"/>
        <v>81.333333333332376</v>
      </c>
      <c r="G224" s="55">
        <f t="shared" si="153"/>
        <v>0</v>
      </c>
      <c r="H224" s="78">
        <f t="shared" si="182"/>
        <v>1</v>
      </c>
      <c r="I224" s="79">
        <f t="shared" si="161"/>
        <v>1129976.8486482361</v>
      </c>
      <c r="J224" s="79">
        <f t="shared" si="154"/>
        <v>9792.8434956147375</v>
      </c>
      <c r="K224" s="80">
        <f t="shared" si="155"/>
        <v>-20</v>
      </c>
      <c r="L224" s="80">
        <f t="shared" si="162"/>
        <v>-941.64737387353023</v>
      </c>
      <c r="M224" s="80">
        <f t="shared" si="185"/>
        <v>0</v>
      </c>
      <c r="N224" s="80">
        <f t="shared" si="163"/>
        <v>0</v>
      </c>
      <c r="O224" s="81">
        <f t="shared" si="156"/>
        <v>-10155.66802739464</v>
      </c>
      <c r="P224" s="79">
        <f t="shared" si="157"/>
        <v>1128652.3767425828</v>
      </c>
      <c r="Q224" s="35"/>
      <c r="R224">
        <f t="shared" ca="1" si="164"/>
        <v>282</v>
      </c>
      <c r="S224" s="78">
        <f t="shared" ca="1" si="173"/>
        <v>86.333333333332291</v>
      </c>
      <c r="T224" s="55">
        <f t="shared" ca="1" si="165"/>
        <v>1.4888670873660748E-2</v>
      </c>
      <c r="U224" s="78">
        <f t="shared" ca="1" si="166"/>
        <v>0.18893864422049814</v>
      </c>
      <c r="V224" s="79">
        <f t="shared" ca="1" si="174"/>
        <v>168900.410435634</v>
      </c>
      <c r="W224" s="79">
        <f t="shared" ca="1" si="158"/>
        <v>1463.7603307713041</v>
      </c>
      <c r="X224" s="80">
        <f t="shared" ca="1" si="175"/>
        <v>-3.7787728844099626</v>
      </c>
      <c r="Y224" s="80">
        <f t="shared" ca="1" si="176"/>
        <v>-70.37517101484751</v>
      </c>
      <c r="Z224" s="80">
        <f t="shared" ca="1" si="167"/>
        <v>0</v>
      </c>
      <c r="AA224" s="80">
        <f t="shared" ca="1" si="177"/>
        <v>0</v>
      </c>
      <c r="AB224" s="81">
        <f t="shared" ca="1" si="159"/>
        <v>-1918.7981482494042</v>
      </c>
      <c r="AC224" s="79">
        <f t="shared" ca="1" si="160"/>
        <v>168371.21867425667</v>
      </c>
      <c r="AD224" s="35"/>
      <c r="AE224" s="55">
        <f t="shared" ca="1" si="178"/>
        <v>1.4888670873660748E-2</v>
      </c>
      <c r="AF224" s="78">
        <f t="shared" ca="1" si="179"/>
        <v>0.18893864422049814</v>
      </c>
      <c r="AG224" s="35"/>
      <c r="AH224" s="35"/>
      <c r="AR224" s="69">
        <f t="shared" si="168"/>
        <v>19</v>
      </c>
      <c r="AS224" s="70">
        <f t="shared" si="180"/>
        <v>221</v>
      </c>
      <c r="AT224" s="71">
        <f t="shared" si="186"/>
        <v>0.20359345012256994</v>
      </c>
      <c r="AU224" s="72">
        <f t="shared" si="169"/>
        <v>8.6664107387064426E-3</v>
      </c>
      <c r="AV224" s="73">
        <f t="shared" si="170"/>
        <v>1.0086664107387064</v>
      </c>
      <c r="AW224" s="74">
        <f>PRODUCT(AV$4:AV224)</f>
        <v>4.8559068556688025</v>
      </c>
      <c r="BO224" s="70">
        <f t="shared" si="181"/>
        <v>221</v>
      </c>
      <c r="BP224" s="178">
        <f t="shared" si="184"/>
        <v>0.1091</v>
      </c>
      <c r="BQ224" s="179">
        <f t="shared" si="171"/>
        <v>8.6664107387064426E-3</v>
      </c>
      <c r="BR224" s="179">
        <f t="shared" si="183"/>
        <v>0.20593475734251282</v>
      </c>
    </row>
    <row r="225" spans="5:70">
      <c r="E225">
        <f t="shared" si="187"/>
        <v>222</v>
      </c>
      <c r="F225" s="64">
        <f t="shared" si="172"/>
        <v>81.416666666665705</v>
      </c>
      <c r="G225" s="55">
        <f t="shared" si="153"/>
        <v>0</v>
      </c>
      <c r="H225" s="78">
        <f t="shared" si="182"/>
        <v>1</v>
      </c>
      <c r="I225" s="79">
        <f t="shared" si="161"/>
        <v>1128652.3767425828</v>
      </c>
      <c r="J225" s="79">
        <f t="shared" si="154"/>
        <v>9781.3650780684693</v>
      </c>
      <c r="K225" s="80">
        <f t="shared" si="155"/>
        <v>-20</v>
      </c>
      <c r="L225" s="80">
        <f t="shared" si="162"/>
        <v>-940.54364728548569</v>
      </c>
      <c r="M225" s="80">
        <f t="shared" si="185"/>
        <v>0</v>
      </c>
      <c r="N225" s="80">
        <f t="shared" si="163"/>
        <v>0</v>
      </c>
      <c r="O225" s="81">
        <f t="shared" si="156"/>
        <v>-10155.66802739464</v>
      </c>
      <c r="P225" s="79">
        <f t="shared" si="157"/>
        <v>1127317.5301459711</v>
      </c>
      <c r="Q225" s="35"/>
      <c r="R225">
        <f t="shared" ca="1" si="164"/>
        <v>283</v>
      </c>
      <c r="S225" s="78">
        <f t="shared" ca="1" si="173"/>
        <v>86.41666666666562</v>
      </c>
      <c r="T225" s="55">
        <f t="shared" ca="1" si="165"/>
        <v>1.4888670873660748E-2</v>
      </c>
      <c r="U225" s="78">
        <f t="shared" ca="1" si="166"/>
        <v>0.18612559893138345</v>
      </c>
      <c r="V225" s="79">
        <f t="shared" ca="1" si="174"/>
        <v>165864.3950148185</v>
      </c>
      <c r="W225" s="79">
        <f t="shared" ca="1" si="158"/>
        <v>1437.4489741254704</v>
      </c>
      <c r="X225" s="80">
        <f t="shared" ca="1" si="175"/>
        <v>-3.722511978627669</v>
      </c>
      <c r="Y225" s="80">
        <f t="shared" ca="1" si="176"/>
        <v>-69.110164589507704</v>
      </c>
      <c r="Z225" s="80">
        <f t="shared" ca="1" si="167"/>
        <v>0</v>
      </c>
      <c r="AA225" s="80">
        <f t="shared" ca="1" si="177"/>
        <v>0</v>
      </c>
      <c r="AB225" s="81">
        <f t="shared" ca="1" si="159"/>
        <v>-1890.2297941471288</v>
      </c>
      <c r="AC225" s="79">
        <f t="shared" ca="1" si="160"/>
        <v>165338.7815182287</v>
      </c>
      <c r="AD225" s="35"/>
      <c r="AE225" s="55">
        <f t="shared" ca="1" si="178"/>
        <v>1.4888670873660748E-2</v>
      </c>
      <c r="AF225" s="78">
        <f t="shared" ca="1" si="179"/>
        <v>0.18612559893138345</v>
      </c>
      <c r="AG225" s="35"/>
      <c r="AH225" s="35"/>
      <c r="AR225" s="69">
        <f t="shared" si="168"/>
        <v>19</v>
      </c>
      <c r="AS225" s="70">
        <f t="shared" si="180"/>
        <v>222</v>
      </c>
      <c r="AT225" s="71">
        <f t="shared" si="186"/>
        <v>0.20182902566009739</v>
      </c>
      <c r="AU225" s="72">
        <f t="shared" si="169"/>
        <v>8.6664107387064426E-3</v>
      </c>
      <c r="AV225" s="73">
        <f t="shared" si="170"/>
        <v>1.0086664107387064</v>
      </c>
      <c r="AW225" s="74">
        <f>PRODUCT(AV$4:AV225)</f>
        <v>4.8979901389889289</v>
      </c>
      <c r="BO225" s="70">
        <f t="shared" si="181"/>
        <v>222</v>
      </c>
      <c r="BP225" s="178">
        <f t="shared" si="184"/>
        <v>0.1091</v>
      </c>
      <c r="BQ225" s="179">
        <f t="shared" si="171"/>
        <v>8.6664107387064426E-3</v>
      </c>
      <c r="BR225" s="179">
        <f t="shared" si="183"/>
        <v>0.20416537633259199</v>
      </c>
    </row>
    <row r="226" spans="5:70">
      <c r="E226">
        <f t="shared" si="187"/>
        <v>223</v>
      </c>
      <c r="F226" s="64">
        <f t="shared" si="172"/>
        <v>81.499999999999034</v>
      </c>
      <c r="G226" s="55">
        <f t="shared" si="153"/>
        <v>0</v>
      </c>
      <c r="H226" s="78">
        <f t="shared" si="182"/>
        <v>1</v>
      </c>
      <c r="I226" s="79">
        <f t="shared" si="161"/>
        <v>1127317.5301459711</v>
      </c>
      <c r="J226" s="79">
        <f t="shared" si="154"/>
        <v>9769.7967491890686</v>
      </c>
      <c r="K226" s="80">
        <f t="shared" si="155"/>
        <v>-20</v>
      </c>
      <c r="L226" s="80">
        <f t="shared" si="162"/>
        <v>-939.43127512164267</v>
      </c>
      <c r="M226" s="80">
        <f t="shared" si="185"/>
        <v>0</v>
      </c>
      <c r="N226" s="80">
        <f t="shared" si="163"/>
        <v>0</v>
      </c>
      <c r="O226" s="81">
        <f t="shared" si="156"/>
        <v>-10155.66802739464</v>
      </c>
      <c r="P226" s="79">
        <f t="shared" si="157"/>
        <v>1125972.2275926438</v>
      </c>
      <c r="Q226" s="35"/>
      <c r="R226">
        <f t="shared" ca="1" si="164"/>
        <v>284</v>
      </c>
      <c r="S226" s="78">
        <f t="shared" ca="1" si="173"/>
        <v>86.499999999998948</v>
      </c>
      <c r="T226" s="55">
        <f t="shared" ca="1" si="165"/>
        <v>1.4888670873660748E-2</v>
      </c>
      <c r="U226" s="78">
        <f t="shared" ca="1" si="166"/>
        <v>0.18335443614773109</v>
      </c>
      <c r="V226" s="79">
        <f t="shared" ca="1" si="174"/>
        <v>162877.10681755168</v>
      </c>
      <c r="W226" s="79">
        <f t="shared" ca="1" si="158"/>
        <v>1411.5599076130663</v>
      </c>
      <c r="X226" s="80">
        <f t="shared" ca="1" si="175"/>
        <v>-3.6670887229546216</v>
      </c>
      <c r="Y226" s="80">
        <f t="shared" ca="1" si="176"/>
        <v>-67.865461173979867</v>
      </c>
      <c r="Z226" s="80">
        <f t="shared" ca="1" si="167"/>
        <v>0</v>
      </c>
      <c r="AA226" s="80">
        <f t="shared" ca="1" si="177"/>
        <v>0</v>
      </c>
      <c r="AB226" s="81">
        <f t="shared" ca="1" si="159"/>
        <v>-1862.0867848664848</v>
      </c>
      <c r="AC226" s="79">
        <f t="shared" ca="1" si="160"/>
        <v>162355.04739040131</v>
      </c>
      <c r="AD226" s="35"/>
      <c r="AE226" s="55">
        <f t="shared" ca="1" si="178"/>
        <v>1.4888670873660748E-2</v>
      </c>
      <c r="AF226" s="78">
        <f t="shared" ca="1" si="179"/>
        <v>0.18335443614773109</v>
      </c>
      <c r="AG226" s="35"/>
      <c r="AH226" s="35"/>
      <c r="AR226" s="69">
        <f t="shared" si="168"/>
        <v>19</v>
      </c>
      <c r="AS226" s="70">
        <f t="shared" si="180"/>
        <v>223</v>
      </c>
      <c r="AT226" s="71">
        <f t="shared" si="186"/>
        <v>0.20007989242473406</v>
      </c>
      <c r="AU226" s="72">
        <f t="shared" si="169"/>
        <v>8.6664107387064426E-3</v>
      </c>
      <c r="AV226" s="73">
        <f t="shared" si="170"/>
        <v>1.0086664107387064</v>
      </c>
      <c r="AW226" s="74">
        <f>PRODUCT(AV$4:AV226)</f>
        <v>4.9404381333275404</v>
      </c>
      <c r="BO226" s="70">
        <f t="shared" si="181"/>
        <v>223</v>
      </c>
      <c r="BP226" s="178">
        <f t="shared" si="184"/>
        <v>0.1091</v>
      </c>
      <c r="BQ226" s="179">
        <f t="shared" si="171"/>
        <v>8.6664107387064426E-3</v>
      </c>
      <c r="BR226" s="179">
        <f t="shared" si="183"/>
        <v>0.20241119775473593</v>
      </c>
    </row>
    <row r="227" spans="5:70">
      <c r="E227">
        <f t="shared" si="187"/>
        <v>224</v>
      </c>
      <c r="F227" s="64">
        <f t="shared" si="172"/>
        <v>81.583333333332362</v>
      </c>
      <c r="G227" s="55">
        <f t="shared" si="153"/>
        <v>0</v>
      </c>
      <c r="H227" s="78">
        <f t="shared" si="182"/>
        <v>1</v>
      </c>
      <c r="I227" s="79">
        <f t="shared" si="161"/>
        <v>1125972.2275926438</v>
      </c>
      <c r="J227" s="79">
        <f t="shared" si="154"/>
        <v>9758.1378046941027</v>
      </c>
      <c r="K227" s="80">
        <f t="shared" si="155"/>
        <v>-20</v>
      </c>
      <c r="L227" s="80">
        <f t="shared" si="162"/>
        <v>-938.31018966053659</v>
      </c>
      <c r="M227" s="80">
        <f t="shared" si="185"/>
        <v>0</v>
      </c>
      <c r="N227" s="80">
        <f t="shared" si="163"/>
        <v>0</v>
      </c>
      <c r="O227" s="81">
        <f t="shared" si="156"/>
        <v>-10155.66802739464</v>
      </c>
      <c r="P227" s="79">
        <f t="shared" si="157"/>
        <v>1124616.3871802825</v>
      </c>
      <c r="Q227" s="35"/>
      <c r="R227">
        <f t="shared" ca="1" si="164"/>
        <v>285</v>
      </c>
      <c r="S227" s="78">
        <f t="shared" ca="1" si="173"/>
        <v>86.583333333332277</v>
      </c>
      <c r="T227" s="55">
        <f t="shared" ca="1" si="165"/>
        <v>1.6316258762122726E-2</v>
      </c>
      <c r="U227" s="78">
        <f t="shared" ca="1" si="166"/>
        <v>0.18036277772236159</v>
      </c>
      <c r="V227" s="79">
        <f t="shared" ca="1" si="174"/>
        <v>159706.02042584281</v>
      </c>
      <c r="W227" s="79">
        <f t="shared" ca="1" si="158"/>
        <v>1384.0779704545946</v>
      </c>
      <c r="X227" s="80">
        <f t="shared" ca="1" si="175"/>
        <v>-3.6072555544472316</v>
      </c>
      <c r="Y227" s="80">
        <f t="shared" ca="1" si="176"/>
        <v>-66.544175177434511</v>
      </c>
      <c r="Z227" s="80">
        <f t="shared" ca="1" si="167"/>
        <v>0</v>
      </c>
      <c r="AA227" s="80">
        <f t="shared" ca="1" si="177"/>
        <v>0</v>
      </c>
      <c r="AB227" s="81">
        <f t="shared" ca="1" si="159"/>
        <v>-1831.7044950470738</v>
      </c>
      <c r="AC227" s="79">
        <f t="shared" ca="1" si="160"/>
        <v>159188.24247051845</v>
      </c>
      <c r="AD227" s="35"/>
      <c r="AE227" s="55">
        <f t="shared" ca="1" si="178"/>
        <v>1.6316258762122726E-2</v>
      </c>
      <c r="AF227" s="78">
        <f t="shared" ca="1" si="179"/>
        <v>0.18036277772236159</v>
      </c>
      <c r="AG227" s="35"/>
      <c r="AH227" s="35"/>
      <c r="AR227" s="69">
        <f t="shared" si="168"/>
        <v>19</v>
      </c>
      <c r="AS227" s="70">
        <f t="shared" si="180"/>
        <v>224</v>
      </c>
      <c r="AT227" s="71">
        <f t="shared" si="186"/>
        <v>0.19834591789642511</v>
      </c>
      <c r="AU227" s="72">
        <f t="shared" si="169"/>
        <v>8.6664107387064426E-3</v>
      </c>
      <c r="AV227" s="73">
        <f t="shared" si="170"/>
        <v>1.0086664107387064</v>
      </c>
      <c r="AW227" s="74">
        <f>PRODUCT(AV$4:AV227)</f>
        <v>4.9832539994201248</v>
      </c>
      <c r="BO227" s="70">
        <f t="shared" si="181"/>
        <v>224</v>
      </c>
      <c r="BP227" s="178">
        <f t="shared" si="184"/>
        <v>0.1091</v>
      </c>
      <c r="BQ227" s="179">
        <f t="shared" si="171"/>
        <v>8.6664107387064426E-3</v>
      </c>
      <c r="BR227" s="179">
        <f t="shared" si="183"/>
        <v>0.20067209099041788</v>
      </c>
    </row>
    <row r="228" spans="5:70">
      <c r="E228">
        <f t="shared" si="187"/>
        <v>225</v>
      </c>
      <c r="F228" s="64">
        <f t="shared" si="172"/>
        <v>81.666666666665691</v>
      </c>
      <c r="G228" s="55">
        <f t="shared" si="153"/>
        <v>0</v>
      </c>
      <c r="H228" s="78">
        <f t="shared" si="182"/>
        <v>1</v>
      </c>
      <c r="I228" s="79">
        <f t="shared" si="161"/>
        <v>1124616.3871802825</v>
      </c>
      <c r="J228" s="79">
        <f t="shared" si="154"/>
        <v>9746.3875347844423</v>
      </c>
      <c r="K228" s="80">
        <f t="shared" si="155"/>
        <v>-20</v>
      </c>
      <c r="L228" s="80">
        <f t="shared" si="162"/>
        <v>-937.18032265023544</v>
      </c>
      <c r="M228" s="80">
        <f t="shared" si="185"/>
        <v>0</v>
      </c>
      <c r="N228" s="80">
        <f t="shared" si="163"/>
        <v>0</v>
      </c>
      <c r="O228" s="81">
        <f t="shared" si="156"/>
        <v>-10155.66802739464</v>
      </c>
      <c r="P228" s="79">
        <f t="shared" si="157"/>
        <v>1123249.9263650221</v>
      </c>
      <c r="Q228" s="35"/>
      <c r="R228">
        <f t="shared" ca="1" si="164"/>
        <v>286</v>
      </c>
      <c r="S228" s="78">
        <f t="shared" ca="1" si="173"/>
        <v>86.666666666665606</v>
      </c>
      <c r="T228" s="55">
        <f t="shared" ca="1" si="165"/>
        <v>1.6316258762122726E-2</v>
      </c>
      <c r="U228" s="78">
        <f t="shared" ca="1" si="166"/>
        <v>0.17741993196998831</v>
      </c>
      <c r="V228" s="79">
        <f t="shared" ca="1" si="174"/>
        <v>156590.88591448194</v>
      </c>
      <c r="W228" s="79">
        <f t="shared" ca="1" si="158"/>
        <v>1357.0809352728218</v>
      </c>
      <c r="X228" s="80">
        <f t="shared" ca="1" si="175"/>
        <v>-3.5483986393997662</v>
      </c>
      <c r="Y228" s="80">
        <f t="shared" ca="1" si="176"/>
        <v>-65.246202464367485</v>
      </c>
      <c r="Z228" s="80">
        <f t="shared" ca="1" si="167"/>
        <v>0</v>
      </c>
      <c r="AA228" s="80">
        <f t="shared" ca="1" si="177"/>
        <v>0</v>
      </c>
      <c r="AB228" s="81">
        <f t="shared" ca="1" si="159"/>
        <v>-1801.8179305301426</v>
      </c>
      <c r="AC228" s="79">
        <f t="shared" ca="1" si="160"/>
        <v>156077.35431812087</v>
      </c>
      <c r="AD228" s="35"/>
      <c r="AE228" s="55">
        <f t="shared" ca="1" si="178"/>
        <v>1.6316258762122726E-2</v>
      </c>
      <c r="AF228" s="78">
        <f t="shared" ca="1" si="179"/>
        <v>0.17741993196998831</v>
      </c>
      <c r="AG228" s="35"/>
      <c r="AH228" s="35"/>
      <c r="AR228" s="69">
        <f t="shared" si="168"/>
        <v>19</v>
      </c>
      <c r="AS228" s="70">
        <f t="shared" si="180"/>
        <v>225</v>
      </c>
      <c r="AT228" s="71">
        <f t="shared" si="186"/>
        <v>0.19662697070358895</v>
      </c>
      <c r="AU228" s="72">
        <f t="shared" si="169"/>
        <v>8.6664107387064426E-3</v>
      </c>
      <c r="AV228" s="73">
        <f t="shared" si="170"/>
        <v>1.0086664107387064</v>
      </c>
      <c r="AW228" s="74">
        <f>PRODUCT(AV$4:AV228)</f>
        <v>5.0264409253944011</v>
      </c>
      <c r="BO228" s="70">
        <f t="shared" si="181"/>
        <v>225</v>
      </c>
      <c r="BP228" s="178">
        <f t="shared" si="184"/>
        <v>0.1091</v>
      </c>
      <c r="BQ228" s="179">
        <f t="shared" si="171"/>
        <v>8.6664107387064426E-3</v>
      </c>
      <c r="BR228" s="179">
        <f t="shared" si="183"/>
        <v>0.19894792654337898</v>
      </c>
    </row>
    <row r="229" spans="5:70">
      <c r="E229">
        <f t="shared" si="187"/>
        <v>226</v>
      </c>
      <c r="F229" s="64">
        <f t="shared" si="172"/>
        <v>81.749999999999019</v>
      </c>
      <c r="G229" s="55">
        <f t="shared" si="153"/>
        <v>0</v>
      </c>
      <c r="H229" s="78">
        <f t="shared" si="182"/>
        <v>1</v>
      </c>
      <c r="I229" s="79">
        <f t="shared" si="161"/>
        <v>1123249.9263650221</v>
      </c>
      <c r="J229" s="79">
        <f t="shared" si="154"/>
        <v>9734.545224101048</v>
      </c>
      <c r="K229" s="80">
        <f t="shared" si="155"/>
        <v>-20</v>
      </c>
      <c r="L229" s="80">
        <f t="shared" si="162"/>
        <v>-936.04160530418517</v>
      </c>
      <c r="M229" s="80">
        <f t="shared" si="185"/>
        <v>0</v>
      </c>
      <c r="N229" s="80">
        <f t="shared" si="163"/>
        <v>0</v>
      </c>
      <c r="O229" s="81">
        <f t="shared" si="156"/>
        <v>-10155.66802739464</v>
      </c>
      <c r="P229" s="79">
        <f t="shared" si="157"/>
        <v>1121872.7619564242</v>
      </c>
      <c r="Q229" s="35"/>
      <c r="R229">
        <f t="shared" ca="1" si="164"/>
        <v>287</v>
      </c>
      <c r="S229" s="78">
        <f t="shared" ca="1" si="173"/>
        <v>86.749999999998934</v>
      </c>
      <c r="T229" s="55">
        <f t="shared" ca="1" si="165"/>
        <v>1.6316258762122726E-2</v>
      </c>
      <c r="U229" s="78">
        <f t="shared" ca="1" si="166"/>
        <v>0.17452510245040778</v>
      </c>
      <c r="V229" s="79">
        <f t="shared" ca="1" si="174"/>
        <v>153530.75581815888</v>
      </c>
      <c r="W229" s="79">
        <f t="shared" ca="1" si="158"/>
        <v>1330.5605909442088</v>
      </c>
      <c r="X229" s="80">
        <f t="shared" ca="1" si="175"/>
        <v>-3.4905020490081555</v>
      </c>
      <c r="Y229" s="80">
        <f t="shared" ca="1" si="176"/>
        <v>-63.971148257566206</v>
      </c>
      <c r="Z229" s="80">
        <f t="shared" ca="1" si="167"/>
        <v>0</v>
      </c>
      <c r="AA229" s="80">
        <f t="shared" ca="1" si="177"/>
        <v>0</v>
      </c>
      <c r="AB229" s="81">
        <f t="shared" ca="1" si="159"/>
        <v>-1772.4190029333804</v>
      </c>
      <c r="AC229" s="79">
        <f t="shared" ca="1" si="160"/>
        <v>153021.43575586312</v>
      </c>
      <c r="AD229" s="35"/>
      <c r="AE229" s="55">
        <f t="shared" ca="1" si="178"/>
        <v>1.6316258762122726E-2</v>
      </c>
      <c r="AF229" s="78">
        <f t="shared" ca="1" si="179"/>
        <v>0.17452510245040778</v>
      </c>
      <c r="AG229" s="35"/>
      <c r="AH229" s="35"/>
      <c r="AR229" s="69">
        <f t="shared" si="168"/>
        <v>19</v>
      </c>
      <c r="AS229" s="70">
        <f t="shared" si="180"/>
        <v>226</v>
      </c>
      <c r="AT229" s="71">
        <f t="shared" si="186"/>
        <v>0.19492292061316405</v>
      </c>
      <c r="AU229" s="72">
        <f t="shared" si="169"/>
        <v>8.6664107387064426E-3</v>
      </c>
      <c r="AV229" s="73">
        <f t="shared" si="170"/>
        <v>1.0086664107387064</v>
      </c>
      <c r="AW229" s="74">
        <f>PRODUCT(AV$4:AV229)</f>
        <v>5.0700021270077125</v>
      </c>
      <c r="BO229" s="70">
        <f t="shared" si="181"/>
        <v>226</v>
      </c>
      <c r="BP229" s="178">
        <f t="shared" si="184"/>
        <v>0.1091</v>
      </c>
      <c r="BQ229" s="179">
        <f t="shared" si="171"/>
        <v>8.6664107387064426E-3</v>
      </c>
      <c r="BR229" s="179">
        <f t="shared" si="183"/>
        <v>0.19723857602998554</v>
      </c>
    </row>
    <row r="230" spans="5:70">
      <c r="E230">
        <f t="shared" si="187"/>
        <v>227</v>
      </c>
      <c r="F230" s="64">
        <f t="shared" si="172"/>
        <v>81.833333333332348</v>
      </c>
      <c r="G230" s="55">
        <f t="shared" si="153"/>
        <v>0</v>
      </c>
      <c r="H230" s="78">
        <f t="shared" si="182"/>
        <v>1</v>
      </c>
      <c r="I230" s="79">
        <f t="shared" si="161"/>
        <v>1121872.7619564242</v>
      </c>
      <c r="J230" s="79">
        <f t="shared" si="154"/>
        <v>9722.6101516814124</v>
      </c>
      <c r="K230" s="80">
        <f t="shared" si="155"/>
        <v>-20</v>
      </c>
      <c r="L230" s="80">
        <f t="shared" si="162"/>
        <v>-934.89396829702025</v>
      </c>
      <c r="M230" s="80">
        <f t="shared" si="185"/>
        <v>0</v>
      </c>
      <c r="N230" s="80">
        <f t="shared" si="163"/>
        <v>0</v>
      </c>
      <c r="O230" s="81">
        <f t="shared" si="156"/>
        <v>-10155.66802739464</v>
      </c>
      <c r="P230" s="79">
        <f t="shared" si="157"/>
        <v>1120484.810112414</v>
      </c>
      <c r="Q230" s="35"/>
      <c r="R230">
        <f t="shared" ca="1" si="164"/>
        <v>288</v>
      </c>
      <c r="S230" s="78">
        <f t="shared" ca="1" si="173"/>
        <v>86.833333333332263</v>
      </c>
      <c r="T230" s="55">
        <f t="shared" ca="1" si="165"/>
        <v>1.6316258762122726E-2</v>
      </c>
      <c r="U230" s="78">
        <f t="shared" ca="1" si="166"/>
        <v>0.17167750571834095</v>
      </c>
      <c r="V230" s="79">
        <f t="shared" ca="1" si="174"/>
        <v>150524.6984139189</v>
      </c>
      <c r="W230" s="79">
        <f t="shared" ca="1" si="158"/>
        <v>1304.5088627749353</v>
      </c>
      <c r="X230" s="80">
        <f t="shared" ca="1" si="175"/>
        <v>-3.433550114366819</v>
      </c>
      <c r="Y230" s="80">
        <f t="shared" ca="1" si="176"/>
        <v>-62.71862433913288</v>
      </c>
      <c r="Z230" s="80">
        <f t="shared" ca="1" si="167"/>
        <v>0</v>
      </c>
      <c r="AA230" s="80">
        <f t="shared" ca="1" si="177"/>
        <v>0</v>
      </c>
      <c r="AB230" s="81">
        <f t="shared" ca="1" si="159"/>
        <v>-1743.4997558466157</v>
      </c>
      <c r="AC230" s="79">
        <f t="shared" ca="1" si="160"/>
        <v>150019.55534639372</v>
      </c>
      <c r="AD230" s="35"/>
      <c r="AE230" s="55">
        <f t="shared" ca="1" si="178"/>
        <v>1.6316258762122726E-2</v>
      </c>
      <c r="AF230" s="78">
        <f t="shared" ca="1" si="179"/>
        <v>0.17167750571834095</v>
      </c>
      <c r="AG230" s="35"/>
      <c r="AH230" s="35"/>
      <c r="AR230" s="69">
        <f t="shared" si="168"/>
        <v>19</v>
      </c>
      <c r="AS230" s="70">
        <f t="shared" si="180"/>
        <v>227</v>
      </c>
      <c r="AT230" s="71">
        <f t="shared" si="186"/>
        <v>0.1932336385207421</v>
      </c>
      <c r="AU230" s="72">
        <f t="shared" si="169"/>
        <v>8.6664107387064426E-3</v>
      </c>
      <c r="AV230" s="73">
        <f t="shared" si="170"/>
        <v>1.0086664107387064</v>
      </c>
      <c r="AW230" s="74">
        <f>PRODUCT(AV$4:AV230)</f>
        <v>5.113940847886477</v>
      </c>
      <c r="BO230" s="70">
        <f t="shared" si="181"/>
        <v>227</v>
      </c>
      <c r="BP230" s="178">
        <f t="shared" si="184"/>
        <v>0.1091</v>
      </c>
      <c r="BQ230" s="179">
        <f t="shared" si="171"/>
        <v>8.6664107387064426E-3</v>
      </c>
      <c r="BR230" s="179">
        <f t="shared" si="183"/>
        <v>0.19554391216966965</v>
      </c>
    </row>
    <row r="231" spans="5:70">
      <c r="E231">
        <f t="shared" si="187"/>
        <v>228</v>
      </c>
      <c r="F231" s="64">
        <f t="shared" si="172"/>
        <v>81.916666666665677</v>
      </c>
      <c r="G231" s="55">
        <f t="shared" si="153"/>
        <v>0</v>
      </c>
      <c r="H231" s="78">
        <f t="shared" si="182"/>
        <v>1</v>
      </c>
      <c r="I231" s="79">
        <f t="shared" si="161"/>
        <v>1120484.810112414</v>
      </c>
      <c r="J231" s="79">
        <f t="shared" si="154"/>
        <v>9710.5815909156736</v>
      </c>
      <c r="K231" s="80">
        <f t="shared" si="155"/>
        <v>-20</v>
      </c>
      <c r="L231" s="80">
        <f t="shared" si="162"/>
        <v>-933.73734176034498</v>
      </c>
      <c r="M231" s="80">
        <f t="shared" si="185"/>
        <v>0</v>
      </c>
      <c r="N231" s="80">
        <f t="shared" si="163"/>
        <v>0</v>
      </c>
      <c r="O231" s="81">
        <f t="shared" si="156"/>
        <v>-10155.66802739464</v>
      </c>
      <c r="P231" s="79">
        <f t="shared" si="157"/>
        <v>1119085.9863341744</v>
      </c>
      <c r="Q231" s="35"/>
      <c r="R231">
        <f t="shared" ca="1" si="164"/>
        <v>289</v>
      </c>
      <c r="S231" s="78">
        <f t="shared" ca="1" si="173"/>
        <v>86.916666666665591</v>
      </c>
      <c r="T231" s="55">
        <f t="shared" ca="1" si="165"/>
        <v>1.6316258762122726E-2</v>
      </c>
      <c r="U231" s="78">
        <f t="shared" ca="1" si="166"/>
        <v>0.16887637111140469</v>
      </c>
      <c r="V231" s="79">
        <f t="shared" ca="1" si="174"/>
        <v>147571.79746198337</v>
      </c>
      <c r="W231" s="79">
        <f t="shared" ca="1" si="158"/>
        <v>1278.9178102547448</v>
      </c>
      <c r="X231" s="80">
        <f t="shared" ca="1" si="175"/>
        <v>-3.377527422228094</v>
      </c>
      <c r="Y231" s="80">
        <f t="shared" ca="1" si="176"/>
        <v>-61.488248942493072</v>
      </c>
      <c r="Z231" s="80">
        <f t="shared" ca="1" si="167"/>
        <v>-1106.7884809648751</v>
      </c>
      <c r="AA231" s="80">
        <f t="shared" ca="1" si="177"/>
        <v>0</v>
      </c>
      <c r="AB231" s="81">
        <f t="shared" ca="1" si="159"/>
        <v>-1715.0523626785243</v>
      </c>
      <c r="AC231" s="79">
        <f t="shared" ca="1" si="160"/>
        <v>145964.00865223</v>
      </c>
      <c r="AD231" s="35"/>
      <c r="AE231" s="55">
        <f t="shared" ca="1" si="178"/>
        <v>1.6316258762122726E-2</v>
      </c>
      <c r="AF231" s="78">
        <f t="shared" ca="1" si="179"/>
        <v>0.16887637111140469</v>
      </c>
      <c r="AG231" s="35"/>
      <c r="AH231" s="35"/>
      <c r="AR231" s="69">
        <f t="shared" si="168"/>
        <v>19</v>
      </c>
      <c r="AS231" s="70">
        <f t="shared" si="180"/>
        <v>228</v>
      </c>
      <c r="AT231" s="71">
        <f t="shared" si="186"/>
        <v>0.19155899644078661</v>
      </c>
      <c r="AU231" s="72">
        <f t="shared" si="169"/>
        <v>8.6664107387064426E-3</v>
      </c>
      <c r="AV231" s="73">
        <f t="shared" si="170"/>
        <v>1.0086664107387064</v>
      </c>
      <c r="AW231" s="74">
        <f>PRODUCT(AV$4:AV231)</f>
        <v>5.1582603597677101</v>
      </c>
      <c r="BO231" s="70">
        <f t="shared" si="181"/>
        <v>228</v>
      </c>
      <c r="BP231" s="178">
        <f t="shared" si="184"/>
        <v>0.1091</v>
      </c>
      <c r="BQ231" s="179">
        <f t="shared" si="171"/>
        <v>8.6664107387064426E-3</v>
      </c>
      <c r="BR231" s="179">
        <f t="shared" si="183"/>
        <v>0.19386380877545153</v>
      </c>
    </row>
    <row r="232" spans="5:70">
      <c r="E232">
        <f t="shared" si="187"/>
        <v>229</v>
      </c>
      <c r="F232" s="64">
        <f t="shared" si="172"/>
        <v>81.999999999999005</v>
      </c>
      <c r="G232" s="55">
        <f t="shared" si="153"/>
        <v>0</v>
      </c>
      <c r="H232" s="78">
        <f t="shared" si="182"/>
        <v>1</v>
      </c>
      <c r="I232" s="79">
        <f t="shared" si="161"/>
        <v>1119085.9863341744</v>
      </c>
      <c r="J232" s="79">
        <f t="shared" si="154"/>
        <v>9698.458809502381</v>
      </c>
      <c r="K232" s="80">
        <f t="shared" si="155"/>
        <v>-20</v>
      </c>
      <c r="L232" s="80">
        <f t="shared" si="162"/>
        <v>-932.57165527847872</v>
      </c>
      <c r="M232" s="80">
        <f t="shared" si="185"/>
        <v>-8393.1448975063086</v>
      </c>
      <c r="N232" s="80">
        <f t="shared" si="163"/>
        <v>0</v>
      </c>
      <c r="O232" s="81">
        <f t="shared" si="156"/>
        <v>-10155.66802739464</v>
      </c>
      <c r="P232" s="79">
        <f t="shared" si="157"/>
        <v>1109283.0605634972</v>
      </c>
      <c r="Q232" s="35"/>
      <c r="R232">
        <f t="shared" ca="1" si="164"/>
        <v>290</v>
      </c>
      <c r="S232" s="78">
        <f t="shared" ca="1" si="173"/>
        <v>86.99999999999892</v>
      </c>
      <c r="T232" s="55">
        <f t="shared" ca="1" si="165"/>
        <v>1.6316258762122726E-2</v>
      </c>
      <c r="U232" s="78">
        <f t="shared" ca="1" si="166"/>
        <v>0.16612094054154275</v>
      </c>
      <c r="V232" s="79">
        <f t="shared" ca="1" si="174"/>
        <v>143582.4221171035</v>
      </c>
      <c r="W232" s="79">
        <f t="shared" ca="1" si="158"/>
        <v>1244.3442449251472</v>
      </c>
      <c r="X232" s="80">
        <f t="shared" ca="1" si="175"/>
        <v>-3.3224188108308548</v>
      </c>
      <c r="Y232" s="80">
        <f t="shared" ca="1" si="176"/>
        <v>-59.826009215459798</v>
      </c>
      <c r="Z232" s="80">
        <f t="shared" ca="1" si="167"/>
        <v>0</v>
      </c>
      <c r="AA232" s="80">
        <f t="shared" ca="1" si="177"/>
        <v>0</v>
      </c>
      <c r="AB232" s="81">
        <f t="shared" ca="1" si="159"/>
        <v>-1687.0691245384717</v>
      </c>
      <c r="AC232" s="79">
        <f t="shared" ca="1" si="160"/>
        <v>143076.54880946389</v>
      </c>
      <c r="AD232" s="35"/>
      <c r="AE232" s="55">
        <f t="shared" ca="1" si="178"/>
        <v>1.6316258762122726E-2</v>
      </c>
      <c r="AF232" s="78">
        <f t="shared" ca="1" si="179"/>
        <v>0.16612094054154275</v>
      </c>
      <c r="AG232" s="35"/>
      <c r="AH232" s="35"/>
      <c r="AR232" s="69">
        <f t="shared" si="168"/>
        <v>20</v>
      </c>
      <c r="AS232" s="70">
        <f t="shared" si="180"/>
        <v>229</v>
      </c>
      <c r="AT232" s="71">
        <f t="shared" si="186"/>
        <v>0.18989886749693635</v>
      </c>
      <c r="AU232" s="72">
        <f t="shared" si="169"/>
        <v>8.6664107387064426E-3</v>
      </c>
      <c r="AV232" s="73">
        <f t="shared" si="170"/>
        <v>1.0086664107387064</v>
      </c>
      <c r="AW232" s="74">
        <f>PRODUCT(AV$4:AV232)</f>
        <v>5.2029639627426452</v>
      </c>
      <c r="BO232" s="70">
        <f t="shared" si="181"/>
        <v>229</v>
      </c>
      <c r="BP232" s="178">
        <f t="shared" si="184"/>
        <v>0.1091</v>
      </c>
      <c r="BQ232" s="179">
        <f t="shared" si="171"/>
        <v>8.6664107387064426E-3</v>
      </c>
      <c r="BR232" s="179">
        <f t="shared" si="183"/>
        <v>0.19219814074454361</v>
      </c>
    </row>
    <row r="233" spans="5:70">
      <c r="E233">
        <f t="shared" si="187"/>
        <v>230</v>
      </c>
      <c r="F233" s="64">
        <f t="shared" si="172"/>
        <v>82.083333333332334</v>
      </c>
      <c r="G233" s="55">
        <f t="shared" si="153"/>
        <v>0</v>
      </c>
      <c r="H233" s="78">
        <f t="shared" si="182"/>
        <v>1</v>
      </c>
      <c r="I233" s="79">
        <f t="shared" si="161"/>
        <v>1109283.0605634972</v>
      </c>
      <c r="J233" s="79">
        <f t="shared" si="154"/>
        <v>9613.5026283326424</v>
      </c>
      <c r="K233" s="80">
        <f t="shared" si="155"/>
        <v>-20</v>
      </c>
      <c r="L233" s="80">
        <f t="shared" si="162"/>
        <v>-924.40255046958112</v>
      </c>
      <c r="M233" s="80">
        <f t="shared" si="185"/>
        <v>0</v>
      </c>
      <c r="N233" s="80">
        <f t="shared" si="163"/>
        <v>0</v>
      </c>
      <c r="O233" s="81">
        <f t="shared" si="156"/>
        <v>-10155.66802739464</v>
      </c>
      <c r="P233" s="79">
        <f t="shared" si="157"/>
        <v>1107796.4926139656</v>
      </c>
      <c r="Q233" s="35"/>
      <c r="R233">
        <f t="shared" ca="1" si="164"/>
        <v>291</v>
      </c>
      <c r="S233" s="78">
        <f t="shared" ca="1" si="173"/>
        <v>87.083333333332249</v>
      </c>
      <c r="T233" s="55">
        <f t="shared" ca="1" si="165"/>
        <v>1.6316258762122726E-2</v>
      </c>
      <c r="U233" s="78">
        <f t="shared" ca="1" si="166"/>
        <v>0.16341046828985972</v>
      </c>
      <c r="V233" s="79">
        <f t="shared" ca="1" si="174"/>
        <v>140742.07481629719</v>
      </c>
      <c r="W233" s="79">
        <f t="shared" ca="1" si="158"/>
        <v>1219.7286285757834</v>
      </c>
      <c r="X233" s="80">
        <f t="shared" ca="1" si="175"/>
        <v>-3.2682093657971945</v>
      </c>
      <c r="Y233" s="80">
        <f t="shared" ca="1" si="176"/>
        <v>-58.642531173457165</v>
      </c>
      <c r="Z233" s="80">
        <f t="shared" ca="1" si="167"/>
        <v>0</v>
      </c>
      <c r="AA233" s="80">
        <f t="shared" ca="1" si="177"/>
        <v>0</v>
      </c>
      <c r="AB233" s="81">
        <f t="shared" ca="1" si="159"/>
        <v>-1659.5424681529141</v>
      </c>
      <c r="AC233" s="79">
        <f t="shared" ca="1" si="160"/>
        <v>140240.35023618079</v>
      </c>
      <c r="AD233" s="35"/>
      <c r="AE233" s="55">
        <f t="shared" ca="1" si="178"/>
        <v>1.6316258762122726E-2</v>
      </c>
      <c r="AF233" s="78">
        <f t="shared" ca="1" si="179"/>
        <v>0.16341046828985972</v>
      </c>
      <c r="AG233" s="35"/>
      <c r="AH233" s="35"/>
      <c r="AR233" s="69">
        <f t="shared" si="168"/>
        <v>20</v>
      </c>
      <c r="AS233" s="70">
        <f t="shared" si="180"/>
        <v>230</v>
      </c>
      <c r="AT233" s="71">
        <f t="shared" si="186"/>
        <v>0.18825312591239271</v>
      </c>
      <c r="AU233" s="72">
        <f t="shared" si="169"/>
        <v>8.6664107387064426E-3</v>
      </c>
      <c r="AV233" s="73">
        <f t="shared" si="170"/>
        <v>1.0086664107387064</v>
      </c>
      <c r="AW233" s="74">
        <f>PRODUCT(AV$4:AV233)</f>
        <v>5.2480549855024607</v>
      </c>
      <c r="BO233" s="70">
        <f t="shared" si="181"/>
        <v>230</v>
      </c>
      <c r="BP233" s="178">
        <f t="shared" si="184"/>
        <v>0.1091</v>
      </c>
      <c r="BQ233" s="179">
        <f t="shared" si="171"/>
        <v>8.6664107387064426E-3</v>
      </c>
      <c r="BR233" s="179">
        <f t="shared" si="183"/>
        <v>0.19054678404903508</v>
      </c>
    </row>
    <row r="234" spans="5:70">
      <c r="E234">
        <f t="shared" si="187"/>
        <v>231</v>
      </c>
      <c r="F234" s="64">
        <f t="shared" si="172"/>
        <v>82.166666666665662</v>
      </c>
      <c r="G234" s="55">
        <f t="shared" si="153"/>
        <v>0</v>
      </c>
      <c r="H234" s="78">
        <f t="shared" si="182"/>
        <v>1</v>
      </c>
      <c r="I234" s="79">
        <f t="shared" si="161"/>
        <v>1107796.4926139656</v>
      </c>
      <c r="J234" s="79">
        <f t="shared" si="154"/>
        <v>9600.6194198910034</v>
      </c>
      <c r="K234" s="80">
        <f t="shared" si="155"/>
        <v>-20</v>
      </c>
      <c r="L234" s="80">
        <f t="shared" si="162"/>
        <v>-923.16374384497146</v>
      </c>
      <c r="M234" s="80">
        <f t="shared" si="185"/>
        <v>0</v>
      </c>
      <c r="N234" s="80">
        <f t="shared" si="163"/>
        <v>0</v>
      </c>
      <c r="O234" s="81">
        <f t="shared" si="156"/>
        <v>-10155.66802739464</v>
      </c>
      <c r="P234" s="79">
        <f t="shared" si="157"/>
        <v>1106298.2802626169</v>
      </c>
      <c r="Q234" s="35"/>
      <c r="R234">
        <f t="shared" ca="1" si="164"/>
        <v>292</v>
      </c>
      <c r="S234" s="78">
        <f t="shared" ca="1" si="173"/>
        <v>87.166666666665577</v>
      </c>
      <c r="T234" s="55">
        <f t="shared" ca="1" si="165"/>
        <v>1.6316258762122726E-2</v>
      </c>
      <c r="U234" s="78">
        <f t="shared" ca="1" si="166"/>
        <v>0.16074422080480272</v>
      </c>
      <c r="V234" s="79">
        <f t="shared" ca="1" si="174"/>
        <v>137952.15239283655</v>
      </c>
      <c r="W234" s="79">
        <f t="shared" ca="1" si="158"/>
        <v>1195.5500149249463</v>
      </c>
      <c r="X234" s="80">
        <f t="shared" ca="1" si="175"/>
        <v>-3.2148844160960541</v>
      </c>
      <c r="Y234" s="80">
        <f t="shared" ca="1" si="176"/>
        <v>-57.48006349701523</v>
      </c>
      <c r="Z234" s="80">
        <f t="shared" ca="1" si="167"/>
        <v>0</v>
      </c>
      <c r="AA234" s="80">
        <f t="shared" ca="1" si="177"/>
        <v>0</v>
      </c>
      <c r="AB234" s="81">
        <f t="shared" ca="1" si="159"/>
        <v>-1632.4649438157994</v>
      </c>
      <c r="AC234" s="79">
        <f t="shared" ca="1" si="160"/>
        <v>137454.54251603261</v>
      </c>
      <c r="AD234" s="35"/>
      <c r="AE234" s="55">
        <f t="shared" ca="1" si="178"/>
        <v>1.6316258762122726E-2</v>
      </c>
      <c r="AF234" s="78">
        <f t="shared" ca="1" si="179"/>
        <v>0.16074422080480272</v>
      </c>
      <c r="AG234" s="35"/>
      <c r="AH234" s="35"/>
      <c r="AR234" s="69">
        <f t="shared" si="168"/>
        <v>20</v>
      </c>
      <c r="AS234" s="70">
        <f t="shared" si="180"/>
        <v>231</v>
      </c>
      <c r="AT234" s="71">
        <f t="shared" si="186"/>
        <v>0.18662164700039049</v>
      </c>
      <c r="AU234" s="72">
        <f t="shared" si="169"/>
        <v>8.6664107387064426E-3</v>
      </c>
      <c r="AV234" s="73">
        <f t="shared" si="170"/>
        <v>1.0086664107387064</v>
      </c>
      <c r="AW234" s="74">
        <f>PRODUCT(AV$4:AV234)</f>
        <v>5.2935367855861415</v>
      </c>
      <c r="BO234" s="70">
        <f t="shared" si="181"/>
        <v>231</v>
      </c>
      <c r="BP234" s="178">
        <f t="shared" si="184"/>
        <v>0.1091</v>
      </c>
      <c r="BQ234" s="179">
        <f t="shared" si="171"/>
        <v>8.6664107387064426E-3</v>
      </c>
      <c r="BR234" s="179">
        <f t="shared" si="183"/>
        <v>0.18890961572665668</v>
      </c>
    </row>
    <row r="235" spans="5:70">
      <c r="E235">
        <f t="shared" si="187"/>
        <v>232</v>
      </c>
      <c r="F235" s="64">
        <f t="shared" si="172"/>
        <v>82.249999999998991</v>
      </c>
      <c r="G235" s="55">
        <f t="shared" si="153"/>
        <v>0</v>
      </c>
      <c r="H235" s="78">
        <f t="shared" si="182"/>
        <v>1</v>
      </c>
      <c r="I235" s="79">
        <f t="shared" si="161"/>
        <v>1106298.2802626169</v>
      </c>
      <c r="J235" s="79">
        <f t="shared" si="154"/>
        <v>9587.635296280414</v>
      </c>
      <c r="K235" s="80">
        <f t="shared" si="155"/>
        <v>-20</v>
      </c>
      <c r="L235" s="80">
        <f t="shared" si="162"/>
        <v>-921.91523355218078</v>
      </c>
      <c r="M235" s="80">
        <f t="shared" si="185"/>
        <v>0</v>
      </c>
      <c r="N235" s="80">
        <f t="shared" si="163"/>
        <v>0</v>
      </c>
      <c r="O235" s="81">
        <f t="shared" si="156"/>
        <v>-10155.66802739464</v>
      </c>
      <c r="P235" s="79">
        <f t="shared" si="157"/>
        <v>1104788.3322979505</v>
      </c>
      <c r="Q235" s="35"/>
      <c r="R235">
        <f t="shared" ca="1" si="164"/>
        <v>293</v>
      </c>
      <c r="S235" s="78">
        <f t="shared" ca="1" si="173"/>
        <v>87.249999999998906</v>
      </c>
      <c r="T235" s="55">
        <f t="shared" ca="1" si="165"/>
        <v>1.6316258762122726E-2</v>
      </c>
      <c r="U235" s="78">
        <f t="shared" ca="1" si="166"/>
        <v>0.15812147650363576</v>
      </c>
      <c r="V235" s="79">
        <f t="shared" ca="1" si="174"/>
        <v>135211.79863231184</v>
      </c>
      <c r="W235" s="79">
        <f t="shared" ca="1" si="158"/>
        <v>1171.8009836668805</v>
      </c>
      <c r="X235" s="80">
        <f t="shared" ca="1" si="175"/>
        <v>-3.162429530072715</v>
      </c>
      <c r="Y235" s="80">
        <f t="shared" ca="1" si="176"/>
        <v>-56.338249430129935</v>
      </c>
      <c r="Z235" s="80">
        <f t="shared" ca="1" si="167"/>
        <v>0</v>
      </c>
      <c r="AA235" s="80">
        <f t="shared" ca="1" si="177"/>
        <v>0</v>
      </c>
      <c r="AB235" s="81">
        <f t="shared" ca="1" si="159"/>
        <v>-1605.8292233724067</v>
      </c>
      <c r="AC235" s="79">
        <f t="shared" ca="1" si="160"/>
        <v>134718.26971364609</v>
      </c>
      <c r="AD235" s="35"/>
      <c r="AE235" s="55">
        <f t="shared" ca="1" si="178"/>
        <v>1.6316258762122726E-2</v>
      </c>
      <c r="AF235" s="78">
        <f t="shared" ca="1" si="179"/>
        <v>0.15812147650363576</v>
      </c>
      <c r="AG235" s="35"/>
      <c r="AH235" s="35"/>
      <c r="AR235" s="69">
        <f t="shared" si="168"/>
        <v>20</v>
      </c>
      <c r="AS235" s="70">
        <f t="shared" si="180"/>
        <v>232</v>
      </c>
      <c r="AT235" s="71">
        <f t="shared" si="186"/>
        <v>0.18500430715475122</v>
      </c>
      <c r="AU235" s="72">
        <f t="shared" si="169"/>
        <v>8.6664107387064426E-3</v>
      </c>
      <c r="AV235" s="73">
        <f t="shared" si="170"/>
        <v>1.0086664107387064</v>
      </c>
      <c r="AW235" s="74">
        <f>PRODUCT(AV$4:AV235)</f>
        <v>5.3394127496304824</v>
      </c>
      <c r="BO235" s="70">
        <f t="shared" si="181"/>
        <v>232</v>
      </c>
      <c r="BP235" s="178">
        <f t="shared" si="184"/>
        <v>0.1091</v>
      </c>
      <c r="BQ235" s="179">
        <f t="shared" si="171"/>
        <v>8.6664107387064426E-3</v>
      </c>
      <c r="BR235" s="179">
        <f t="shared" si="183"/>
        <v>0.18728651387162473</v>
      </c>
    </row>
    <row r="236" spans="5:70">
      <c r="E236">
        <f t="shared" si="187"/>
        <v>233</v>
      </c>
      <c r="F236" s="64">
        <f t="shared" si="172"/>
        <v>82.33333333333232</v>
      </c>
      <c r="G236" s="55">
        <f t="shared" si="153"/>
        <v>0</v>
      </c>
      <c r="H236" s="78">
        <f t="shared" si="182"/>
        <v>1</v>
      </c>
      <c r="I236" s="79">
        <f t="shared" si="161"/>
        <v>1104788.3322979505</v>
      </c>
      <c r="J236" s="79">
        <f t="shared" si="154"/>
        <v>9574.5494670245407</v>
      </c>
      <c r="K236" s="80">
        <f t="shared" si="155"/>
        <v>-20</v>
      </c>
      <c r="L236" s="80">
        <f t="shared" si="162"/>
        <v>-920.65694358162546</v>
      </c>
      <c r="M236" s="80">
        <f t="shared" si="185"/>
        <v>0</v>
      </c>
      <c r="N236" s="80">
        <f t="shared" si="163"/>
        <v>0</v>
      </c>
      <c r="O236" s="81">
        <f t="shared" si="156"/>
        <v>-10155.66802739464</v>
      </c>
      <c r="P236" s="79">
        <f t="shared" si="157"/>
        <v>1103266.5567939989</v>
      </c>
      <c r="Q236" s="35"/>
      <c r="R236">
        <f t="shared" ca="1" si="164"/>
        <v>294</v>
      </c>
      <c r="S236" s="78">
        <f t="shared" ca="1" si="173"/>
        <v>87.333333333332234</v>
      </c>
      <c r="T236" s="55">
        <f t="shared" ca="1" si="165"/>
        <v>1.6316258762122726E-2</v>
      </c>
      <c r="U236" s="78">
        <f t="shared" ca="1" si="166"/>
        <v>0.15554152557715353</v>
      </c>
      <c r="V236" s="79">
        <f t="shared" ca="1" si="174"/>
        <v>132520.1715650128</v>
      </c>
      <c r="W236" s="79">
        <f t="shared" ca="1" si="158"/>
        <v>1148.4742379462471</v>
      </c>
      <c r="X236" s="80">
        <f t="shared" ca="1" si="175"/>
        <v>-3.1108305115430706</v>
      </c>
      <c r="Y236" s="80">
        <f t="shared" ca="1" si="176"/>
        <v>-55.216738152088674</v>
      </c>
      <c r="Z236" s="80">
        <f t="shared" ca="1" si="167"/>
        <v>0</v>
      </c>
      <c r="AA236" s="80">
        <f t="shared" ca="1" si="177"/>
        <v>0</v>
      </c>
      <c r="AB236" s="81">
        <f t="shared" ca="1" si="159"/>
        <v>-1579.6280982360838</v>
      </c>
      <c r="AC236" s="79">
        <f t="shared" ca="1" si="160"/>
        <v>132030.69013605933</v>
      </c>
      <c r="AD236" s="35"/>
      <c r="AE236" s="55">
        <f t="shared" ca="1" si="178"/>
        <v>1.6316258762122726E-2</v>
      </c>
      <c r="AF236" s="78">
        <f t="shared" ca="1" si="179"/>
        <v>0.15554152557715353</v>
      </c>
      <c r="AG236" s="35"/>
      <c r="AH236" s="35"/>
      <c r="AR236" s="69">
        <f t="shared" si="168"/>
        <v>20</v>
      </c>
      <c r="AS236" s="70">
        <f t="shared" si="180"/>
        <v>233</v>
      </c>
      <c r="AT236" s="71">
        <f t="shared" si="186"/>
        <v>0.18340098384051834</v>
      </c>
      <c r="AU236" s="72">
        <f t="shared" si="169"/>
        <v>8.6664107387064426E-3</v>
      </c>
      <c r="AV236" s="73">
        <f t="shared" si="170"/>
        <v>1.0086664107387064</v>
      </c>
      <c r="AW236" s="74">
        <f>PRODUCT(AV$4:AV236)</f>
        <v>5.3856862936222658</v>
      </c>
      <c r="BO236" s="70">
        <f t="shared" si="181"/>
        <v>233</v>
      </c>
      <c r="BP236" s="178">
        <f t="shared" si="184"/>
        <v>0.1091</v>
      </c>
      <c r="BQ236" s="179">
        <f t="shared" si="171"/>
        <v>8.6664107387064426E-3</v>
      </c>
      <c r="BR236" s="179">
        <f t="shared" si="183"/>
        <v>0.18567735762556392</v>
      </c>
    </row>
    <row r="237" spans="5:70">
      <c r="E237">
        <f t="shared" si="187"/>
        <v>234</v>
      </c>
      <c r="F237" s="64">
        <f t="shared" si="172"/>
        <v>82.416666666665648</v>
      </c>
      <c r="G237" s="55">
        <f t="shared" si="153"/>
        <v>0</v>
      </c>
      <c r="H237" s="78">
        <f t="shared" si="182"/>
        <v>1</v>
      </c>
      <c r="I237" s="79">
        <f t="shared" si="161"/>
        <v>1103266.5567939989</v>
      </c>
      <c r="J237" s="79">
        <f t="shared" si="154"/>
        <v>9561.361135455194</v>
      </c>
      <c r="K237" s="80">
        <f t="shared" si="155"/>
        <v>-20</v>
      </c>
      <c r="L237" s="80">
        <f t="shared" si="162"/>
        <v>-919.38879732833254</v>
      </c>
      <c r="M237" s="80">
        <f t="shared" si="185"/>
        <v>0</v>
      </c>
      <c r="N237" s="80">
        <f t="shared" si="163"/>
        <v>0</v>
      </c>
      <c r="O237" s="81">
        <f t="shared" si="156"/>
        <v>-10155.66802739464</v>
      </c>
      <c r="P237" s="79">
        <f t="shared" si="157"/>
        <v>1101732.861104731</v>
      </c>
      <c r="Q237" s="35"/>
      <c r="R237">
        <f t="shared" ca="1" si="164"/>
        <v>295</v>
      </c>
      <c r="S237" s="78">
        <f t="shared" ca="1" si="173"/>
        <v>87.416666666665563</v>
      </c>
      <c r="T237" s="55">
        <f t="shared" ca="1" si="165"/>
        <v>1.6316258762122726E-2</v>
      </c>
      <c r="U237" s="78">
        <f t="shared" ca="1" si="166"/>
        <v>0.15300366979758137</v>
      </c>
      <c r="V237" s="79">
        <f t="shared" ca="1" si="174"/>
        <v>129876.44323125774</v>
      </c>
      <c r="W237" s="79">
        <f t="shared" ca="1" si="158"/>
        <v>1125.5626023243697</v>
      </c>
      <c r="X237" s="80">
        <f t="shared" ca="1" si="175"/>
        <v>-3.0600733959516275</v>
      </c>
      <c r="Y237" s="80">
        <f t="shared" ca="1" si="176"/>
        <v>-54.115184679690728</v>
      </c>
      <c r="Z237" s="80">
        <f t="shared" ca="1" si="167"/>
        <v>0</v>
      </c>
      <c r="AA237" s="80">
        <f t="shared" ca="1" si="177"/>
        <v>0</v>
      </c>
      <c r="AB237" s="81">
        <f t="shared" ca="1" si="159"/>
        <v>-1553.854477437344</v>
      </c>
      <c r="AC237" s="79">
        <f t="shared" ca="1" si="160"/>
        <v>129390.97609806912</v>
      </c>
      <c r="AD237" s="35"/>
      <c r="AE237" s="55">
        <f t="shared" ca="1" si="178"/>
        <v>1.6316258762122726E-2</v>
      </c>
      <c r="AF237" s="78">
        <f t="shared" ca="1" si="179"/>
        <v>0.15300366979758137</v>
      </c>
      <c r="AG237" s="35"/>
      <c r="AH237" s="35"/>
      <c r="AR237" s="69">
        <f t="shared" si="168"/>
        <v>20</v>
      </c>
      <c r="AS237" s="70">
        <f t="shared" si="180"/>
        <v>234</v>
      </c>
      <c r="AT237" s="71">
        <f t="shared" si="186"/>
        <v>0.18181155558467355</v>
      </c>
      <c r="AU237" s="72">
        <f t="shared" si="169"/>
        <v>8.6664107387064426E-3</v>
      </c>
      <c r="AV237" s="73">
        <f t="shared" si="170"/>
        <v>1.0086664107387064</v>
      </c>
      <c r="AW237" s="74">
        <f>PRODUCT(AV$4:AV237)</f>
        <v>5.4323608631526179</v>
      </c>
      <c r="BO237" s="70">
        <f t="shared" si="181"/>
        <v>234</v>
      </c>
      <c r="BP237" s="178">
        <f t="shared" si="184"/>
        <v>0.1091</v>
      </c>
      <c r="BQ237" s="179">
        <f t="shared" si="171"/>
        <v>8.6664107387064426E-3</v>
      </c>
      <c r="BR237" s="179">
        <f t="shared" si="183"/>
        <v>0.18408202716850791</v>
      </c>
    </row>
    <row r="238" spans="5:70">
      <c r="E238">
        <f t="shared" si="187"/>
        <v>235</v>
      </c>
      <c r="F238" s="64">
        <f t="shared" si="172"/>
        <v>82.499999999998977</v>
      </c>
      <c r="G238" s="55">
        <f t="shared" si="153"/>
        <v>0</v>
      </c>
      <c r="H238" s="78">
        <f t="shared" si="182"/>
        <v>1</v>
      </c>
      <c r="I238" s="79">
        <f t="shared" si="161"/>
        <v>1101732.861104731</v>
      </c>
      <c r="J238" s="79">
        <f t="shared" si="154"/>
        <v>9548.0694986638136</v>
      </c>
      <c r="K238" s="80">
        <f t="shared" si="155"/>
        <v>-20</v>
      </c>
      <c r="L238" s="80">
        <f t="shared" si="162"/>
        <v>-918.11071758727587</v>
      </c>
      <c r="M238" s="80">
        <f t="shared" si="185"/>
        <v>0</v>
      </c>
      <c r="N238" s="80">
        <f t="shared" si="163"/>
        <v>0</v>
      </c>
      <c r="O238" s="81">
        <f t="shared" si="156"/>
        <v>-10155.66802739464</v>
      </c>
      <c r="P238" s="79">
        <f t="shared" si="157"/>
        <v>1100187.1518584129</v>
      </c>
      <c r="Q238" s="35"/>
      <c r="R238">
        <f t="shared" ca="1" si="164"/>
        <v>296</v>
      </c>
      <c r="S238" s="78">
        <f t="shared" ca="1" si="173"/>
        <v>87.499999999998892</v>
      </c>
      <c r="T238" s="55">
        <f t="shared" ca="1" si="165"/>
        <v>1.6316258762122726E-2</v>
      </c>
      <c r="U238" s="78">
        <f t="shared" ca="1" si="166"/>
        <v>0.15050722232960964</v>
      </c>
      <c r="V238" s="79">
        <f t="shared" ca="1" si="174"/>
        <v>127279.79945056939</v>
      </c>
      <c r="W238" s="79">
        <f t="shared" ca="1" si="158"/>
        <v>1103.0590207788171</v>
      </c>
      <c r="X238" s="80">
        <f t="shared" ca="1" si="175"/>
        <v>-3.0101444465921929</v>
      </c>
      <c r="Y238" s="80">
        <f t="shared" ca="1" si="176"/>
        <v>-53.033249771070587</v>
      </c>
      <c r="Z238" s="80">
        <f t="shared" ca="1" si="167"/>
        <v>0</v>
      </c>
      <c r="AA238" s="80">
        <f t="shared" ca="1" si="177"/>
        <v>0</v>
      </c>
      <c r="AB238" s="81">
        <f t="shared" ca="1" si="159"/>
        <v>-1528.5013857047934</v>
      </c>
      <c r="AC238" s="79">
        <f t="shared" ca="1" si="160"/>
        <v>126798.31369142575</v>
      </c>
      <c r="AD238" s="35"/>
      <c r="AE238" s="55">
        <f t="shared" ca="1" si="178"/>
        <v>1.6316258762122726E-2</v>
      </c>
      <c r="AF238" s="78">
        <f t="shared" ca="1" si="179"/>
        <v>0.15050722232960964</v>
      </c>
      <c r="AG238" s="35"/>
      <c r="AH238" s="35"/>
      <c r="AR238" s="69">
        <f t="shared" si="168"/>
        <v>20</v>
      </c>
      <c r="AS238" s="70">
        <f t="shared" si="180"/>
        <v>235</v>
      </c>
      <c r="AT238" s="71">
        <f t="shared" si="186"/>
        <v>0.18023590196693362</v>
      </c>
      <c r="AU238" s="72">
        <f t="shared" si="169"/>
        <v>8.6664107387064426E-3</v>
      </c>
      <c r="AV238" s="73">
        <f t="shared" si="170"/>
        <v>1.0086664107387064</v>
      </c>
      <c r="AW238" s="74">
        <f>PRODUCT(AV$4:AV238)</f>
        <v>5.4794399336735724</v>
      </c>
      <c r="BO238" s="70">
        <f t="shared" si="181"/>
        <v>235</v>
      </c>
      <c r="BP238" s="178">
        <f t="shared" si="184"/>
        <v>0.1091</v>
      </c>
      <c r="BQ238" s="179">
        <f t="shared" si="171"/>
        <v>8.6664107387064426E-3</v>
      </c>
      <c r="BR238" s="179">
        <f t="shared" si="183"/>
        <v>0.1825004037099775</v>
      </c>
    </row>
    <row r="239" spans="5:70">
      <c r="E239">
        <f t="shared" si="187"/>
        <v>236</v>
      </c>
      <c r="F239" s="64">
        <f t="shared" si="172"/>
        <v>82.583333333332305</v>
      </c>
      <c r="G239" s="55">
        <f t="shared" si="153"/>
        <v>0</v>
      </c>
      <c r="H239" s="78">
        <f t="shared" si="182"/>
        <v>1</v>
      </c>
      <c r="I239" s="79">
        <f t="shared" si="161"/>
        <v>1100187.1518584129</v>
      </c>
      <c r="J239" s="79">
        <f t="shared" si="154"/>
        <v>9534.6737474526053</v>
      </c>
      <c r="K239" s="80">
        <f t="shared" si="155"/>
        <v>-20</v>
      </c>
      <c r="L239" s="80">
        <f t="shared" si="162"/>
        <v>-916.82262654867748</v>
      </c>
      <c r="M239" s="80">
        <f t="shared" si="185"/>
        <v>0</v>
      </c>
      <c r="N239" s="80">
        <f t="shared" si="163"/>
        <v>0</v>
      </c>
      <c r="O239" s="81">
        <f t="shared" si="156"/>
        <v>-10155.66802739464</v>
      </c>
      <c r="P239" s="79">
        <f t="shared" si="157"/>
        <v>1098629.3349519223</v>
      </c>
      <c r="Q239" s="35"/>
      <c r="R239">
        <f t="shared" ca="1" si="164"/>
        <v>297</v>
      </c>
      <c r="S239" s="78">
        <f t="shared" ca="1" si="173"/>
        <v>87.58333333333222</v>
      </c>
      <c r="T239" s="55">
        <f t="shared" ca="1" si="165"/>
        <v>1.7882078716896954E-2</v>
      </c>
      <c r="U239" s="78">
        <f t="shared" ca="1" si="166"/>
        <v>0.14781584033245004</v>
      </c>
      <c r="V239" s="79">
        <f t="shared" ca="1" si="174"/>
        <v>124530.89626482587</v>
      </c>
      <c r="W239" s="79">
        <f t="shared" ca="1" si="158"/>
        <v>1079.235896690225</v>
      </c>
      <c r="X239" s="80">
        <f t="shared" ca="1" si="175"/>
        <v>-2.9563168066490011</v>
      </c>
      <c r="Y239" s="80">
        <f t="shared" ca="1" si="176"/>
        <v>-51.887873443677449</v>
      </c>
      <c r="Z239" s="80">
        <f t="shared" ca="1" si="167"/>
        <v>0</v>
      </c>
      <c r="AA239" s="80">
        <f t="shared" ca="1" si="177"/>
        <v>0</v>
      </c>
      <c r="AB239" s="81">
        <f t="shared" ca="1" si="159"/>
        <v>-1501.168603606734</v>
      </c>
      <c r="AC239" s="79">
        <f t="shared" ca="1" si="160"/>
        <v>124054.11936765903</v>
      </c>
      <c r="AD239" s="35"/>
      <c r="AE239" s="55">
        <f t="shared" ca="1" si="178"/>
        <v>1.7882078716896954E-2</v>
      </c>
      <c r="AF239" s="78">
        <f t="shared" ca="1" si="179"/>
        <v>0.14781584033245004</v>
      </c>
      <c r="AG239" s="35"/>
      <c r="AH239" s="35"/>
      <c r="AR239" s="69">
        <f t="shared" si="168"/>
        <v>20</v>
      </c>
      <c r="AS239" s="70">
        <f t="shared" si="180"/>
        <v>236</v>
      </c>
      <c r="AT239" s="71">
        <f t="shared" si="186"/>
        <v>0.17867390361062693</v>
      </c>
      <c r="AU239" s="72">
        <f t="shared" si="169"/>
        <v>8.6664107387064426E-3</v>
      </c>
      <c r="AV239" s="73">
        <f t="shared" si="170"/>
        <v>1.0086664107387064</v>
      </c>
      <c r="AW239" s="74">
        <f>PRODUCT(AV$4:AV239)</f>
        <v>5.5269270107568582</v>
      </c>
      <c r="BO239" s="70">
        <f t="shared" si="181"/>
        <v>236</v>
      </c>
      <c r="BP239" s="178">
        <f t="shared" si="184"/>
        <v>0.1091</v>
      </c>
      <c r="BQ239" s="179">
        <f t="shared" si="171"/>
        <v>8.6664107387064426E-3</v>
      </c>
      <c r="BR239" s="179">
        <f t="shared" si="183"/>
        <v>0.18093236948013525</v>
      </c>
    </row>
    <row r="240" spans="5:70">
      <c r="E240">
        <f t="shared" si="187"/>
        <v>237</v>
      </c>
      <c r="F240" s="64">
        <f t="shared" si="172"/>
        <v>82.666666666665634</v>
      </c>
      <c r="G240" s="55">
        <f t="shared" si="153"/>
        <v>0</v>
      </c>
      <c r="H240" s="78">
        <f t="shared" si="182"/>
        <v>1</v>
      </c>
      <c r="I240" s="79">
        <f t="shared" si="161"/>
        <v>1098629.3349519223</v>
      </c>
      <c r="J240" s="79">
        <f t="shared" si="154"/>
        <v>9521.1730662852569</v>
      </c>
      <c r="K240" s="80">
        <f t="shared" si="155"/>
        <v>-20</v>
      </c>
      <c r="L240" s="80">
        <f t="shared" si="162"/>
        <v>-915.52444579326868</v>
      </c>
      <c r="M240" s="80">
        <f t="shared" si="185"/>
        <v>0</v>
      </c>
      <c r="N240" s="80">
        <f t="shared" si="163"/>
        <v>0</v>
      </c>
      <c r="O240" s="81">
        <f t="shared" si="156"/>
        <v>-10155.66802739464</v>
      </c>
      <c r="P240" s="79">
        <f t="shared" si="157"/>
        <v>1097059.3155450195</v>
      </c>
      <c r="Q240" s="35"/>
      <c r="R240">
        <f t="shared" ca="1" si="164"/>
        <v>298</v>
      </c>
      <c r="S240" s="78">
        <f t="shared" ca="1" si="173"/>
        <v>87.666666666665549</v>
      </c>
      <c r="T240" s="55">
        <f t="shared" ca="1" si="165"/>
        <v>1.7882078716896954E-2</v>
      </c>
      <c r="U240" s="78">
        <f t="shared" ca="1" si="166"/>
        <v>0.14517258584002091</v>
      </c>
      <c r="V240" s="79">
        <f t="shared" ca="1" si="174"/>
        <v>121835.77383997123</v>
      </c>
      <c r="W240" s="79">
        <f t="shared" ca="1" si="158"/>
        <v>1055.8788587653362</v>
      </c>
      <c r="X240" s="80">
        <f t="shared" ca="1" si="175"/>
        <v>-2.9034517168004181</v>
      </c>
      <c r="Y240" s="80">
        <f t="shared" ca="1" si="176"/>
        <v>-50.764905766654678</v>
      </c>
      <c r="Z240" s="80">
        <f t="shared" ca="1" si="167"/>
        <v>0</v>
      </c>
      <c r="AA240" s="80">
        <f t="shared" ca="1" si="177"/>
        <v>0</v>
      </c>
      <c r="AB240" s="81">
        <f t="shared" ca="1" si="159"/>
        <v>-1474.3245884697042</v>
      </c>
      <c r="AC240" s="79">
        <f t="shared" ca="1" si="160"/>
        <v>121363.65975278339</v>
      </c>
      <c r="AD240" s="35"/>
      <c r="AE240" s="55">
        <f t="shared" ca="1" si="178"/>
        <v>1.7882078716896954E-2</v>
      </c>
      <c r="AF240" s="78">
        <f t="shared" ca="1" si="179"/>
        <v>0.14517258584002091</v>
      </c>
      <c r="AG240" s="35"/>
      <c r="AH240" s="35"/>
      <c r="AR240" s="69">
        <f t="shared" si="168"/>
        <v>20</v>
      </c>
      <c r="AS240" s="70">
        <f t="shared" si="180"/>
        <v>237</v>
      </c>
      <c r="AT240" s="71">
        <f t="shared" si="186"/>
        <v>0.1771254421736492</v>
      </c>
      <c r="AU240" s="72">
        <f t="shared" si="169"/>
        <v>8.6664107387064426E-3</v>
      </c>
      <c r="AV240" s="73">
        <f t="shared" si="170"/>
        <v>1.0086664107387064</v>
      </c>
      <c r="AW240" s="74">
        <f>PRODUCT(AV$4:AV240)</f>
        <v>5.574825630354928</v>
      </c>
      <c r="BO240" s="70">
        <f t="shared" si="181"/>
        <v>237</v>
      </c>
      <c r="BP240" s="178">
        <f t="shared" si="184"/>
        <v>0.1091</v>
      </c>
      <c r="BQ240" s="179">
        <f t="shared" si="171"/>
        <v>8.6664107387064426E-3</v>
      </c>
      <c r="BR240" s="179">
        <f t="shared" si="183"/>
        <v>0.17937780772101622</v>
      </c>
    </row>
    <row r="241" spans="5:70">
      <c r="E241">
        <f t="shared" si="187"/>
        <v>238</v>
      </c>
      <c r="F241" s="64">
        <f t="shared" si="172"/>
        <v>82.749999999998963</v>
      </c>
      <c r="G241" s="55">
        <f t="shared" si="153"/>
        <v>0</v>
      </c>
      <c r="H241" s="78">
        <f t="shared" si="182"/>
        <v>1</v>
      </c>
      <c r="I241" s="79">
        <f t="shared" si="161"/>
        <v>1097059.3155450195</v>
      </c>
      <c r="J241" s="79">
        <f t="shared" si="154"/>
        <v>9507.5666332372966</v>
      </c>
      <c r="K241" s="80">
        <f t="shared" si="155"/>
        <v>-20</v>
      </c>
      <c r="L241" s="80">
        <f t="shared" si="162"/>
        <v>-914.21609628751628</v>
      </c>
      <c r="M241" s="80">
        <f t="shared" si="185"/>
        <v>0</v>
      </c>
      <c r="N241" s="80">
        <f t="shared" si="163"/>
        <v>0</v>
      </c>
      <c r="O241" s="81">
        <f t="shared" si="156"/>
        <v>-10155.66802739464</v>
      </c>
      <c r="P241" s="79">
        <f t="shared" si="157"/>
        <v>1095476.9980545745</v>
      </c>
      <c r="Q241" s="35"/>
      <c r="R241">
        <f t="shared" ca="1" si="164"/>
        <v>299</v>
      </c>
      <c r="S241" s="78">
        <f t="shared" ca="1" si="173"/>
        <v>87.749999999998877</v>
      </c>
      <c r="T241" s="55">
        <f t="shared" ca="1" si="165"/>
        <v>1.7882078716896954E-2</v>
      </c>
      <c r="U241" s="78">
        <f t="shared" ca="1" si="166"/>
        <v>0.14257659823249416</v>
      </c>
      <c r="V241" s="79">
        <f t="shared" ca="1" si="174"/>
        <v>119193.42523571342</v>
      </c>
      <c r="W241" s="79">
        <f t="shared" ca="1" si="158"/>
        <v>1032.9791804459903</v>
      </c>
      <c r="X241" s="80">
        <f t="shared" ca="1" si="175"/>
        <v>-2.8515319646498831</v>
      </c>
      <c r="Y241" s="80">
        <f t="shared" ca="1" si="176"/>
        <v>-49.663927181547265</v>
      </c>
      <c r="Z241" s="80">
        <f t="shared" ca="1" si="167"/>
        <v>0</v>
      </c>
      <c r="AA241" s="80">
        <f t="shared" ca="1" si="177"/>
        <v>0</v>
      </c>
      <c r="AB241" s="81">
        <f t="shared" ca="1" si="159"/>
        <v>-1447.9606001244322</v>
      </c>
      <c r="AC241" s="79">
        <f t="shared" ca="1" si="160"/>
        <v>118725.92835688878</v>
      </c>
      <c r="AD241" s="35"/>
      <c r="AE241" s="55">
        <f t="shared" ca="1" si="178"/>
        <v>1.7882078716896954E-2</v>
      </c>
      <c r="AF241" s="78">
        <f t="shared" ca="1" si="179"/>
        <v>0.14257659823249416</v>
      </c>
      <c r="AG241" s="35"/>
      <c r="AH241" s="35"/>
      <c r="AR241" s="69">
        <f t="shared" si="168"/>
        <v>20</v>
      </c>
      <c r="AS241" s="70">
        <f t="shared" si="180"/>
        <v>238</v>
      </c>
      <c r="AT241" s="71">
        <f t="shared" si="186"/>
        <v>0.17559040033949735</v>
      </c>
      <c r="AU241" s="72">
        <f t="shared" si="169"/>
        <v>8.6664107387064426E-3</v>
      </c>
      <c r="AV241" s="73">
        <f t="shared" si="170"/>
        <v>1.0086664107387064</v>
      </c>
      <c r="AW241" s="74">
        <f>PRODUCT(AV$4:AV241)</f>
        <v>5.6231393590642522</v>
      </c>
      <c r="BO241" s="70">
        <f t="shared" si="181"/>
        <v>238</v>
      </c>
      <c r="BP241" s="178">
        <f t="shared" si="184"/>
        <v>0.1091</v>
      </c>
      <c r="BQ241" s="179">
        <f t="shared" si="171"/>
        <v>8.6664107387064426E-3</v>
      </c>
      <c r="BR241" s="179">
        <f t="shared" si="183"/>
        <v>0.17783660267783397</v>
      </c>
    </row>
    <row r="242" spans="5:70">
      <c r="E242">
        <f t="shared" si="187"/>
        <v>239</v>
      </c>
      <c r="F242" s="64">
        <f t="shared" si="172"/>
        <v>82.833333333332291</v>
      </c>
      <c r="G242" s="55">
        <f t="shared" si="153"/>
        <v>0</v>
      </c>
      <c r="H242" s="78">
        <f t="shared" si="182"/>
        <v>1</v>
      </c>
      <c r="I242" s="79">
        <f t="shared" si="161"/>
        <v>1095476.9980545745</v>
      </c>
      <c r="J242" s="79">
        <f t="shared" si="154"/>
        <v>9493.8536199460614</v>
      </c>
      <c r="K242" s="80">
        <f t="shared" si="155"/>
        <v>-20</v>
      </c>
      <c r="L242" s="80">
        <f t="shared" si="162"/>
        <v>-912.89749837881209</v>
      </c>
      <c r="M242" s="80">
        <f t="shared" si="185"/>
        <v>0</v>
      </c>
      <c r="N242" s="80">
        <f t="shared" si="163"/>
        <v>0</v>
      </c>
      <c r="O242" s="81">
        <f t="shared" si="156"/>
        <v>-10155.66802739464</v>
      </c>
      <c r="P242" s="79">
        <f t="shared" si="157"/>
        <v>1093882.2861487472</v>
      </c>
      <c r="Q242" s="35"/>
      <c r="R242">
        <f t="shared" ca="1" si="164"/>
        <v>300</v>
      </c>
      <c r="S242" s="78">
        <f t="shared" ca="1" si="173"/>
        <v>87.833333333332206</v>
      </c>
      <c r="T242" s="55">
        <f t="shared" ca="1" si="165"/>
        <v>1.7882078716896954E-2</v>
      </c>
      <c r="U242" s="78">
        <f t="shared" ca="1" si="166"/>
        <v>0.1400270322797133</v>
      </c>
      <c r="V242" s="79">
        <f t="shared" ca="1" si="174"/>
        <v>116602.86196027423</v>
      </c>
      <c r="W242" s="79">
        <f t="shared" ca="1" si="158"/>
        <v>1010.5282950564255</v>
      </c>
      <c r="X242" s="80">
        <f t="shared" ca="1" si="175"/>
        <v>-2.8005406455942659</v>
      </c>
      <c r="Y242" s="80">
        <f t="shared" ca="1" si="176"/>
        <v>-48.584525816780932</v>
      </c>
      <c r="Z242" s="80">
        <f t="shared" ca="1" si="167"/>
        <v>0</v>
      </c>
      <c r="AA242" s="80">
        <f t="shared" ca="1" si="177"/>
        <v>0</v>
      </c>
      <c r="AB242" s="81">
        <f t="shared" ca="1" si="159"/>
        <v>-1422.0680546940418</v>
      </c>
      <c r="AC242" s="79">
        <f t="shared" ca="1" si="160"/>
        <v>116139.93713417424</v>
      </c>
      <c r="AD242" s="35"/>
      <c r="AE242" s="55">
        <f t="shared" ca="1" si="178"/>
        <v>1.7882078716896954E-2</v>
      </c>
      <c r="AF242" s="78">
        <f t="shared" ca="1" si="179"/>
        <v>0.1400270322797133</v>
      </c>
      <c r="AG242" s="35"/>
      <c r="AH242" s="35"/>
      <c r="AR242" s="69">
        <f t="shared" si="168"/>
        <v>20</v>
      </c>
      <c r="AS242" s="70">
        <f t="shared" si="180"/>
        <v>239</v>
      </c>
      <c r="AT242" s="71">
        <f t="shared" si="186"/>
        <v>0.17406866180838138</v>
      </c>
      <c r="AU242" s="72">
        <f t="shared" si="169"/>
        <v>8.6664107387064426E-3</v>
      </c>
      <c r="AV242" s="73">
        <f t="shared" si="170"/>
        <v>1.0086664107387064</v>
      </c>
      <c r="AW242" s="74">
        <f>PRODUCT(AV$4:AV242)</f>
        <v>5.6718717943908894</v>
      </c>
      <c r="BO242" s="70">
        <f t="shared" si="181"/>
        <v>239</v>
      </c>
      <c r="BP242" s="178">
        <f t="shared" si="184"/>
        <v>0.1091</v>
      </c>
      <c r="BQ242" s="179">
        <f t="shared" si="171"/>
        <v>8.6664107387064426E-3</v>
      </c>
      <c r="BR242" s="179">
        <f t="shared" si="183"/>
        <v>0.17630863959036133</v>
      </c>
    </row>
    <row r="243" spans="5:70">
      <c r="E243">
        <f t="shared" si="187"/>
        <v>240</v>
      </c>
      <c r="F243" s="64">
        <f t="shared" si="172"/>
        <v>82.91666666666562</v>
      </c>
      <c r="G243" s="55">
        <f t="shared" si="153"/>
        <v>0</v>
      </c>
      <c r="H243" s="78">
        <f t="shared" si="182"/>
        <v>1</v>
      </c>
      <c r="I243" s="79">
        <f t="shared" si="161"/>
        <v>1093882.2861487472</v>
      </c>
      <c r="J243" s="79">
        <f t="shared" si="154"/>
        <v>9480.0331915602565</v>
      </c>
      <c r="K243" s="80">
        <f t="shared" si="155"/>
        <v>-20</v>
      </c>
      <c r="L243" s="80">
        <f t="shared" si="162"/>
        <v>-911.56857179062274</v>
      </c>
      <c r="M243" s="80">
        <f t="shared" si="185"/>
        <v>0</v>
      </c>
      <c r="N243" s="80">
        <f t="shared" si="163"/>
        <v>0</v>
      </c>
      <c r="O243" s="81">
        <f t="shared" si="156"/>
        <v>-10155.66802739464</v>
      </c>
      <c r="P243" s="79">
        <f t="shared" si="157"/>
        <v>1092275.0827411222</v>
      </c>
      <c r="Q243" s="35"/>
      <c r="R243">
        <f t="shared" ca="1" si="164"/>
        <v>301</v>
      </c>
      <c r="S243" s="78">
        <f t="shared" ca="1" si="173"/>
        <v>87.916666666665535</v>
      </c>
      <c r="T243" s="55">
        <f t="shared" ca="1" si="165"/>
        <v>1.7882078716896954E-2</v>
      </c>
      <c r="U243" s="78">
        <f t="shared" ca="1" si="166"/>
        <v>0.137523057865994</v>
      </c>
      <c r="V243" s="79">
        <f t="shared" ca="1" si="174"/>
        <v>114063.11363616546</v>
      </c>
      <c r="W243" s="79">
        <f t="shared" ca="1" si="158"/>
        <v>988.51779290675768</v>
      </c>
      <c r="X243" s="80">
        <f t="shared" ca="1" si="175"/>
        <v>-2.7504611573198803</v>
      </c>
      <c r="Y243" s="80">
        <f t="shared" ca="1" si="176"/>
        <v>-47.526297348402281</v>
      </c>
      <c r="Z243" s="80">
        <f t="shared" ca="1" si="167"/>
        <v>-855.47335227124097</v>
      </c>
      <c r="AA243" s="80">
        <f t="shared" ca="1" si="177"/>
        <v>0</v>
      </c>
      <c r="AB243" s="81">
        <f t="shared" ca="1" si="159"/>
        <v>-1396.6385217992183</v>
      </c>
      <c r="AC243" s="79">
        <f t="shared" ca="1" si="160"/>
        <v>112749.24279649604</v>
      </c>
      <c r="AD243" s="35"/>
      <c r="AE243" s="55">
        <f t="shared" ca="1" si="178"/>
        <v>1.7882078716896954E-2</v>
      </c>
      <c r="AF243" s="78">
        <f t="shared" ca="1" si="179"/>
        <v>0.137523057865994</v>
      </c>
      <c r="AG243" s="35"/>
      <c r="AH243" s="35"/>
      <c r="AR243" s="69">
        <f t="shared" si="168"/>
        <v>20</v>
      </c>
      <c r="AS243" s="70">
        <f t="shared" si="180"/>
        <v>240</v>
      </c>
      <c r="AT243" s="71">
        <f t="shared" si="186"/>
        <v>0.17256011128841295</v>
      </c>
      <c r="AU243" s="72">
        <f t="shared" si="169"/>
        <v>8.6664107387064426E-3</v>
      </c>
      <c r="AV243" s="73">
        <f t="shared" si="170"/>
        <v>1.0086664107387064</v>
      </c>
      <c r="AW243" s="74">
        <f>PRODUCT(AV$4:AV243)</f>
        <v>5.7210265650183647</v>
      </c>
      <c r="BO243" s="70">
        <f t="shared" si="181"/>
        <v>240</v>
      </c>
      <c r="BP243" s="178">
        <f t="shared" si="184"/>
        <v>0.1091</v>
      </c>
      <c r="BQ243" s="179">
        <f t="shared" si="171"/>
        <v>8.6664107387064426E-3</v>
      </c>
      <c r="BR243" s="179">
        <f t="shared" si="183"/>
        <v>0.17479380468438521</v>
      </c>
    </row>
    <row r="244" spans="5:70">
      <c r="E244">
        <f t="shared" si="187"/>
        <v>241</v>
      </c>
      <c r="F244" s="64">
        <f t="shared" si="172"/>
        <v>82.999999999998948</v>
      </c>
      <c r="G244" s="55">
        <f t="shared" si="153"/>
        <v>0</v>
      </c>
      <c r="H244" s="78">
        <f t="shared" si="182"/>
        <v>1</v>
      </c>
      <c r="I244" s="79">
        <f t="shared" si="161"/>
        <v>1092275.0827411222</v>
      </c>
      <c r="J244" s="79">
        <f t="shared" si="154"/>
        <v>9466.1045066891293</v>
      </c>
      <c r="K244" s="80">
        <f t="shared" si="155"/>
        <v>-20</v>
      </c>
      <c r="L244" s="80">
        <f t="shared" si="162"/>
        <v>-910.22923561760194</v>
      </c>
      <c r="M244" s="80">
        <f t="shared" si="185"/>
        <v>-8192.0631205584159</v>
      </c>
      <c r="N244" s="80">
        <f t="shared" si="163"/>
        <v>0</v>
      </c>
      <c r="O244" s="81">
        <f t="shared" si="156"/>
        <v>-10155.66802739464</v>
      </c>
      <c r="P244" s="79">
        <f t="shared" si="157"/>
        <v>1082463.2268642406</v>
      </c>
      <c r="Q244" s="35"/>
      <c r="R244">
        <f t="shared" ca="1" si="164"/>
        <v>302</v>
      </c>
      <c r="S244" s="78">
        <f t="shared" ca="1" si="173"/>
        <v>87.999999999998863</v>
      </c>
      <c r="T244" s="55">
        <f t="shared" ca="1" si="165"/>
        <v>1.7882078716896954E-2</v>
      </c>
      <c r="U244" s="78">
        <f t="shared" ca="1" si="166"/>
        <v>0.13506385971984591</v>
      </c>
      <c r="V244" s="79">
        <f t="shared" ca="1" si="174"/>
        <v>110733.05196153857</v>
      </c>
      <c r="W244" s="79">
        <f t="shared" ca="1" si="158"/>
        <v>959.65811064921638</v>
      </c>
      <c r="X244" s="80">
        <f t="shared" ca="1" si="175"/>
        <v>-2.7012771943969183</v>
      </c>
      <c r="Y244" s="80">
        <f t="shared" ca="1" si="176"/>
        <v>-46.138771650641075</v>
      </c>
      <c r="Z244" s="80">
        <f t="shared" ca="1" si="167"/>
        <v>0</v>
      </c>
      <c r="AA244" s="80">
        <f t="shared" ca="1" si="177"/>
        <v>0</v>
      </c>
      <c r="AB244" s="81">
        <f t="shared" ca="1" si="159"/>
        <v>-1371.663721813354</v>
      </c>
      <c r="AC244" s="79">
        <f t="shared" ca="1" si="160"/>
        <v>110272.2063015294</v>
      </c>
      <c r="AD244" s="35"/>
      <c r="AE244" s="55">
        <f t="shared" ca="1" si="178"/>
        <v>1.7882078716896954E-2</v>
      </c>
      <c r="AF244" s="78">
        <f t="shared" ca="1" si="179"/>
        <v>0.13506385971984591</v>
      </c>
      <c r="AG244" s="35"/>
      <c r="AH244" s="35"/>
      <c r="AR244" s="69">
        <f t="shared" si="168"/>
        <v>21</v>
      </c>
      <c r="AS244" s="70">
        <f t="shared" si="180"/>
        <v>241</v>
      </c>
      <c r="AT244" s="71">
        <f t="shared" si="186"/>
        <v>0.17106463448687068</v>
      </c>
      <c r="AU244" s="72">
        <f t="shared" si="169"/>
        <v>8.6664107387064426E-3</v>
      </c>
      <c r="AV244" s="73">
        <f t="shared" si="170"/>
        <v>1.0086664107387064</v>
      </c>
      <c r="AW244" s="74">
        <f>PRODUCT(AV$4:AV244)</f>
        <v>5.7706073310778647</v>
      </c>
      <c r="BO244" s="70">
        <f t="shared" si="181"/>
        <v>241</v>
      </c>
      <c r="BP244" s="178">
        <f t="shared" si="184"/>
        <v>0.1091</v>
      </c>
      <c r="BQ244" s="179">
        <f t="shared" si="171"/>
        <v>8.6664107387064426E-3</v>
      </c>
      <c r="BR244" s="179">
        <f t="shared" si="183"/>
        <v>0.1732919851632348</v>
      </c>
    </row>
    <row r="245" spans="5:70">
      <c r="E245">
        <f t="shared" si="187"/>
        <v>242</v>
      </c>
      <c r="F245" s="64">
        <f t="shared" si="172"/>
        <v>83.083333333332277</v>
      </c>
      <c r="G245" s="55">
        <f t="shared" si="153"/>
        <v>0</v>
      </c>
      <c r="H245" s="78">
        <f t="shared" si="182"/>
        <v>1</v>
      </c>
      <c r="I245" s="79">
        <f t="shared" si="161"/>
        <v>1082463.2268642406</v>
      </c>
      <c r="J245" s="79">
        <f t="shared" si="154"/>
        <v>9381.0709335510837</v>
      </c>
      <c r="K245" s="80">
        <f t="shared" si="155"/>
        <v>-20</v>
      </c>
      <c r="L245" s="80">
        <f t="shared" si="162"/>
        <v>-902.05268905353387</v>
      </c>
      <c r="M245" s="80">
        <f t="shared" si="185"/>
        <v>0</v>
      </c>
      <c r="N245" s="80">
        <f t="shared" si="163"/>
        <v>0</v>
      </c>
      <c r="O245" s="81">
        <f t="shared" si="156"/>
        <v>-10155.66802739464</v>
      </c>
      <c r="P245" s="79">
        <f t="shared" si="157"/>
        <v>1080766.5770813434</v>
      </c>
      <c r="Q245" s="35"/>
      <c r="R245">
        <f t="shared" ca="1" si="164"/>
        <v>303</v>
      </c>
      <c r="S245" s="78">
        <f t="shared" ca="1" si="173"/>
        <v>88.083333333332192</v>
      </c>
      <c r="T245" s="55">
        <f t="shared" ca="1" si="165"/>
        <v>1.7882078716896954E-2</v>
      </c>
      <c r="U245" s="78">
        <f t="shared" ca="1" si="166"/>
        <v>0.1326486371485277</v>
      </c>
      <c r="V245" s="79">
        <f t="shared" ca="1" si="174"/>
        <v>108300.31002815955</v>
      </c>
      <c r="W245" s="79">
        <f t="shared" ca="1" si="158"/>
        <v>938.57496983327906</v>
      </c>
      <c r="X245" s="80">
        <f t="shared" ca="1" si="175"/>
        <v>-2.6529727429705541</v>
      </c>
      <c r="Y245" s="80">
        <f t="shared" ca="1" si="176"/>
        <v>-45.125129178399817</v>
      </c>
      <c r="Z245" s="80">
        <f t="shared" ca="1" si="167"/>
        <v>0</v>
      </c>
      <c r="AA245" s="80">
        <f t="shared" ca="1" si="177"/>
        <v>0</v>
      </c>
      <c r="AB245" s="81">
        <f t="shared" ca="1" si="159"/>
        <v>-1347.1355231667758</v>
      </c>
      <c r="AC245" s="79">
        <f t="shared" ca="1" si="160"/>
        <v>107843.97137290469</v>
      </c>
      <c r="AD245" s="35"/>
      <c r="AE245" s="55">
        <f t="shared" ca="1" si="178"/>
        <v>1.7882078716896954E-2</v>
      </c>
      <c r="AF245" s="78">
        <f t="shared" ca="1" si="179"/>
        <v>0.1326486371485277</v>
      </c>
      <c r="AG245" s="35"/>
      <c r="AH245" s="35"/>
      <c r="AR245" s="69">
        <f t="shared" si="168"/>
        <v>21</v>
      </c>
      <c r="AS245" s="70">
        <f t="shared" si="180"/>
        <v>242</v>
      </c>
      <c r="AT245" s="71">
        <f t="shared" si="186"/>
        <v>0.16958211810154078</v>
      </c>
      <c r="AU245" s="72">
        <f t="shared" si="169"/>
        <v>8.6664107387064426E-3</v>
      </c>
      <c r="AV245" s="73">
        <f t="shared" si="170"/>
        <v>1.0086664107387064</v>
      </c>
      <c r="AW245" s="74">
        <f>PRODUCT(AV$4:AV245)</f>
        <v>5.8206177844207758</v>
      </c>
      <c r="BO245" s="70">
        <f t="shared" si="181"/>
        <v>242</v>
      </c>
      <c r="BP245" s="178">
        <f t="shared" si="184"/>
        <v>0.1091</v>
      </c>
      <c r="BQ245" s="179">
        <f t="shared" si="171"/>
        <v>8.6664107387064426E-3</v>
      </c>
      <c r="BR245" s="179">
        <f t="shared" si="183"/>
        <v>0.17180306919938254</v>
      </c>
    </row>
    <row r="246" spans="5:70">
      <c r="E246">
        <f t="shared" si="187"/>
        <v>243</v>
      </c>
      <c r="F246" s="64">
        <f t="shared" si="172"/>
        <v>83.166666666665606</v>
      </c>
      <c r="G246" s="55">
        <f t="shared" si="153"/>
        <v>0</v>
      </c>
      <c r="H246" s="78">
        <f t="shared" si="182"/>
        <v>1</v>
      </c>
      <c r="I246" s="79">
        <f t="shared" si="161"/>
        <v>1080766.5770813434</v>
      </c>
      <c r="J246" s="79">
        <f t="shared" si="154"/>
        <v>9366.3670696527588</v>
      </c>
      <c r="K246" s="80">
        <f t="shared" si="155"/>
        <v>-20</v>
      </c>
      <c r="L246" s="80">
        <f t="shared" si="162"/>
        <v>-900.63881423445287</v>
      </c>
      <c r="M246" s="80">
        <f t="shared" si="185"/>
        <v>0</v>
      </c>
      <c r="N246" s="80">
        <f t="shared" si="163"/>
        <v>0</v>
      </c>
      <c r="O246" s="81">
        <f t="shared" si="156"/>
        <v>-10155.66802739464</v>
      </c>
      <c r="P246" s="79">
        <f t="shared" si="157"/>
        <v>1079056.6373093671</v>
      </c>
      <c r="Q246" s="35"/>
      <c r="R246">
        <f t="shared" ca="1" si="164"/>
        <v>304</v>
      </c>
      <c r="S246" s="78">
        <f t="shared" ca="1" si="173"/>
        <v>88.16666666666552</v>
      </c>
      <c r="T246" s="55">
        <f t="shared" ca="1" si="165"/>
        <v>1.7882078716896954E-2</v>
      </c>
      <c r="U246" s="78">
        <f t="shared" ca="1" si="166"/>
        <v>0.13027660377734862</v>
      </c>
      <c r="V246" s="79">
        <f t="shared" ca="1" si="174"/>
        <v>105915.49698767163</v>
      </c>
      <c r="W246" s="79">
        <f t="shared" ca="1" si="158"/>
        <v>917.90720048938738</v>
      </c>
      <c r="X246" s="80">
        <f t="shared" ca="1" si="175"/>
        <v>-2.6055320755469724</v>
      </c>
      <c r="Y246" s="80">
        <f t="shared" ca="1" si="176"/>
        <v>-44.131457078196519</v>
      </c>
      <c r="Z246" s="80">
        <f t="shared" ca="1" si="167"/>
        <v>0</v>
      </c>
      <c r="AA246" s="80">
        <f t="shared" ca="1" si="177"/>
        <v>0</v>
      </c>
      <c r="AB246" s="81">
        <f t="shared" ca="1" si="159"/>
        <v>-1323.0459396991794</v>
      </c>
      <c r="AC246" s="79">
        <f t="shared" ca="1" si="160"/>
        <v>105463.6212593081</v>
      </c>
      <c r="AD246" s="35"/>
      <c r="AE246" s="55">
        <f t="shared" ca="1" si="178"/>
        <v>1.7882078716896954E-2</v>
      </c>
      <c r="AF246" s="78">
        <f t="shared" ca="1" si="179"/>
        <v>0.13027660377734862</v>
      </c>
      <c r="AG246" s="35"/>
      <c r="AH246" s="35"/>
      <c r="AR246" s="69">
        <f t="shared" si="168"/>
        <v>21</v>
      </c>
      <c r="AS246" s="70">
        <f t="shared" si="180"/>
        <v>243</v>
      </c>
      <c r="AT246" s="71">
        <f t="shared" si="186"/>
        <v>0.168112449812133</v>
      </c>
      <c r="AU246" s="72">
        <f t="shared" si="169"/>
        <v>8.6664107387064426E-3</v>
      </c>
      <c r="AV246" s="73">
        <f t="shared" si="170"/>
        <v>1.0086664107387064</v>
      </c>
      <c r="AW246" s="74">
        <f>PRODUCT(AV$4:AV246)</f>
        <v>5.8710616488935861</v>
      </c>
      <c r="BO246" s="70">
        <f t="shared" si="181"/>
        <v>243</v>
      </c>
      <c r="BP246" s="178">
        <f t="shared" si="184"/>
        <v>0.1091</v>
      </c>
      <c r="BQ246" s="179">
        <f t="shared" si="171"/>
        <v>8.6664107387064426E-3</v>
      </c>
      <c r="BR246" s="179">
        <f t="shared" si="183"/>
        <v>0.17032694592611736</v>
      </c>
    </row>
    <row r="247" spans="5:70">
      <c r="E247">
        <f t="shared" si="187"/>
        <v>244</v>
      </c>
      <c r="F247" s="64">
        <f t="shared" si="172"/>
        <v>83.249999999998934</v>
      </c>
      <c r="G247" s="55">
        <f t="shared" si="153"/>
        <v>0</v>
      </c>
      <c r="H247" s="78">
        <f t="shared" si="182"/>
        <v>1</v>
      </c>
      <c r="I247" s="79">
        <f t="shared" si="161"/>
        <v>1079056.6373093671</v>
      </c>
      <c r="J247" s="79">
        <f t="shared" si="154"/>
        <v>9351.5480292503617</v>
      </c>
      <c r="K247" s="80">
        <f t="shared" si="155"/>
        <v>-20</v>
      </c>
      <c r="L247" s="80">
        <f t="shared" si="162"/>
        <v>-899.2138644244726</v>
      </c>
      <c r="M247" s="80">
        <f t="shared" si="185"/>
        <v>0</v>
      </c>
      <c r="N247" s="80">
        <f t="shared" si="163"/>
        <v>0</v>
      </c>
      <c r="O247" s="81">
        <f t="shared" si="156"/>
        <v>-10155.66802739464</v>
      </c>
      <c r="P247" s="79">
        <f t="shared" si="157"/>
        <v>1077333.3034467984</v>
      </c>
      <c r="Q247" s="35"/>
      <c r="R247">
        <f t="shared" ca="1" si="164"/>
        <v>305</v>
      </c>
      <c r="S247" s="78">
        <f t="shared" ca="1" si="173"/>
        <v>88.249999999998849</v>
      </c>
      <c r="T247" s="55">
        <f t="shared" ca="1" si="165"/>
        <v>1.7882078716896954E-2</v>
      </c>
      <c r="U247" s="78">
        <f t="shared" ca="1" si="166"/>
        <v>0.12794698729363208</v>
      </c>
      <c r="V247" s="79">
        <f t="shared" ca="1" si="174"/>
        <v>103577.71248218014</v>
      </c>
      <c r="W247" s="79">
        <f t="shared" ca="1" si="158"/>
        <v>897.64699974621431</v>
      </c>
      <c r="X247" s="80">
        <f t="shared" ca="1" si="175"/>
        <v>-2.5589397458726415</v>
      </c>
      <c r="Y247" s="80">
        <f t="shared" ca="1" si="176"/>
        <v>-43.157380200908392</v>
      </c>
      <c r="Z247" s="80">
        <f t="shared" ca="1" si="167"/>
        <v>0</v>
      </c>
      <c r="AA247" s="80">
        <f t="shared" ca="1" si="177"/>
        <v>0</v>
      </c>
      <c r="AB247" s="81">
        <f t="shared" ca="1" si="159"/>
        <v>-1299.3871280594076</v>
      </c>
      <c r="AC247" s="79">
        <f t="shared" ca="1" si="160"/>
        <v>103130.25603392017</v>
      </c>
      <c r="AD247" s="35"/>
      <c r="AE247" s="55">
        <f t="shared" ca="1" si="178"/>
        <v>1.7882078716896954E-2</v>
      </c>
      <c r="AF247" s="78">
        <f t="shared" ca="1" si="179"/>
        <v>0.12794698729363208</v>
      </c>
      <c r="AG247" s="35"/>
      <c r="AH247" s="35"/>
      <c r="AR247" s="69">
        <f t="shared" si="168"/>
        <v>21</v>
      </c>
      <c r="AS247" s="70">
        <f t="shared" si="180"/>
        <v>244</v>
      </c>
      <c r="AT247" s="71">
        <f t="shared" si="186"/>
        <v>0.16665551827177089</v>
      </c>
      <c r="AU247" s="72">
        <f t="shared" si="169"/>
        <v>8.6664107387064426E-3</v>
      </c>
      <c r="AV247" s="73">
        <f t="shared" si="170"/>
        <v>1.0086664107387064</v>
      </c>
      <c r="AW247" s="74">
        <f>PRODUCT(AV$4:AV247)</f>
        <v>5.9219426806151647</v>
      </c>
      <c r="BO247" s="70">
        <f t="shared" si="181"/>
        <v>244</v>
      </c>
      <c r="BP247" s="178">
        <f t="shared" si="184"/>
        <v>0.1091</v>
      </c>
      <c r="BQ247" s="179">
        <f t="shared" si="171"/>
        <v>8.6664107387064426E-3</v>
      </c>
      <c r="BR247" s="179">
        <f t="shared" si="183"/>
        <v>0.16886350542928935</v>
      </c>
    </row>
    <row r="248" spans="5:70">
      <c r="E248">
        <f t="shared" si="187"/>
        <v>245</v>
      </c>
      <c r="F248" s="64">
        <f t="shared" si="172"/>
        <v>83.333333333332263</v>
      </c>
      <c r="G248" s="55">
        <f t="shared" si="153"/>
        <v>0</v>
      </c>
      <c r="H248" s="78">
        <f t="shared" si="182"/>
        <v>1</v>
      </c>
      <c r="I248" s="79">
        <f t="shared" si="161"/>
        <v>1077333.3034467984</v>
      </c>
      <c r="J248" s="79">
        <f t="shared" si="154"/>
        <v>9336.6129101574206</v>
      </c>
      <c r="K248" s="80">
        <f t="shared" si="155"/>
        <v>-20</v>
      </c>
      <c r="L248" s="80">
        <f t="shared" si="162"/>
        <v>-897.77775287233203</v>
      </c>
      <c r="M248" s="80">
        <f t="shared" si="185"/>
        <v>0</v>
      </c>
      <c r="N248" s="80">
        <f t="shared" si="163"/>
        <v>0</v>
      </c>
      <c r="O248" s="81">
        <f t="shared" si="156"/>
        <v>-10155.66802739464</v>
      </c>
      <c r="P248" s="79">
        <f t="shared" si="157"/>
        <v>1075596.4705766889</v>
      </c>
      <c r="Q248" s="35"/>
      <c r="R248">
        <f t="shared" ca="1" si="164"/>
        <v>306</v>
      </c>
      <c r="S248" s="78">
        <f t="shared" ca="1" si="173"/>
        <v>88.333333333332178</v>
      </c>
      <c r="T248" s="55">
        <f t="shared" ca="1" si="165"/>
        <v>1.7882078716896954E-2</v>
      </c>
      <c r="U248" s="78">
        <f t="shared" ca="1" si="166"/>
        <v>0.12565902919525754</v>
      </c>
      <c r="V248" s="79">
        <f t="shared" ca="1" si="174"/>
        <v>101286.07267742787</v>
      </c>
      <c r="W248" s="79">
        <f t="shared" ca="1" si="158"/>
        <v>877.78670793306219</v>
      </c>
      <c r="X248" s="80">
        <f t="shared" ca="1" si="175"/>
        <v>-2.5131805839051506</v>
      </c>
      <c r="Y248" s="80">
        <f t="shared" ca="1" si="176"/>
        <v>-42.20253028226162</v>
      </c>
      <c r="Z248" s="80">
        <f t="shared" ca="1" si="167"/>
        <v>0</v>
      </c>
      <c r="AA248" s="80">
        <f t="shared" ca="1" si="177"/>
        <v>0</v>
      </c>
      <c r="AB248" s="81">
        <f t="shared" ca="1" si="159"/>
        <v>-1276.1513851517266</v>
      </c>
      <c r="AC248" s="79">
        <f t="shared" ca="1" si="160"/>
        <v>100842.99228934305</v>
      </c>
      <c r="AD248" s="35"/>
      <c r="AE248" s="55">
        <f t="shared" ca="1" si="178"/>
        <v>1.7882078716896954E-2</v>
      </c>
      <c r="AF248" s="78">
        <f t="shared" ca="1" si="179"/>
        <v>0.12565902919525754</v>
      </c>
      <c r="AG248" s="35"/>
      <c r="AH248" s="35"/>
      <c r="AR248" s="69">
        <f t="shared" si="168"/>
        <v>21</v>
      </c>
      <c r="AS248" s="70">
        <f t="shared" si="180"/>
        <v>245</v>
      </c>
      <c r="AT248" s="71">
        <f t="shared" si="186"/>
        <v>0.16521121309855571</v>
      </c>
      <c r="AU248" s="72">
        <f t="shared" si="169"/>
        <v>8.6664107387064426E-3</v>
      </c>
      <c r="AV248" s="73">
        <f t="shared" si="170"/>
        <v>1.0086664107387064</v>
      </c>
      <c r="AW248" s="74">
        <f>PRODUCT(AV$4:AV248)</f>
        <v>5.9732646682564523</v>
      </c>
      <c r="BO248" s="70">
        <f t="shared" si="181"/>
        <v>245</v>
      </c>
      <c r="BP248" s="178">
        <f t="shared" si="184"/>
        <v>0.1091</v>
      </c>
      <c r="BQ248" s="179">
        <f t="shared" si="171"/>
        <v>8.6664107387064426E-3</v>
      </c>
      <c r="BR248" s="179">
        <f t="shared" si="183"/>
        <v>0.1674126387391254</v>
      </c>
    </row>
    <row r="249" spans="5:70">
      <c r="E249">
        <f t="shared" si="187"/>
        <v>246</v>
      </c>
      <c r="F249" s="64">
        <f t="shared" si="172"/>
        <v>83.416666666665591</v>
      </c>
      <c r="G249" s="55">
        <f t="shared" si="153"/>
        <v>0</v>
      </c>
      <c r="H249" s="78">
        <f t="shared" si="182"/>
        <v>1</v>
      </c>
      <c r="I249" s="79">
        <f t="shared" si="161"/>
        <v>1075596.4705766889</v>
      </c>
      <c r="J249" s="79">
        <f t="shared" si="154"/>
        <v>9321.5608031205647</v>
      </c>
      <c r="K249" s="80">
        <f t="shared" si="155"/>
        <v>-20</v>
      </c>
      <c r="L249" s="80">
        <f t="shared" si="162"/>
        <v>-896.33039214724079</v>
      </c>
      <c r="M249" s="80">
        <f t="shared" si="185"/>
        <v>0</v>
      </c>
      <c r="N249" s="80">
        <f t="shared" si="163"/>
        <v>0</v>
      </c>
      <c r="O249" s="81">
        <f t="shared" si="156"/>
        <v>-10155.66802739464</v>
      </c>
      <c r="P249" s="79">
        <f t="shared" si="157"/>
        <v>1073846.0329602675</v>
      </c>
      <c r="Q249" s="35"/>
      <c r="R249">
        <f t="shared" ca="1" si="164"/>
        <v>307</v>
      </c>
      <c r="S249" s="78">
        <f t="shared" ca="1" si="173"/>
        <v>88.416666666665506</v>
      </c>
      <c r="T249" s="55">
        <f t="shared" ca="1" si="165"/>
        <v>1.7882078716896954E-2</v>
      </c>
      <c r="U249" s="78">
        <f t="shared" ca="1" si="166"/>
        <v>0.12341198454369909</v>
      </c>
      <c r="V249" s="79">
        <f t="shared" ca="1" si="174"/>
        <v>99039.709963177578</v>
      </c>
      <c r="W249" s="79">
        <f t="shared" ca="1" si="158"/>
        <v>858.31880598325358</v>
      </c>
      <c r="X249" s="80">
        <f t="shared" ca="1" si="175"/>
        <v>-2.4682396908739817</v>
      </c>
      <c r="Y249" s="80">
        <f t="shared" ca="1" si="176"/>
        <v>-41.266545817990661</v>
      </c>
      <c r="Z249" s="80">
        <f t="shared" ca="1" si="167"/>
        <v>0</v>
      </c>
      <c r="AA249" s="80">
        <f t="shared" ca="1" si="177"/>
        <v>0</v>
      </c>
      <c r="AB249" s="81">
        <f t="shared" ca="1" si="159"/>
        <v>-1253.3311456277663</v>
      </c>
      <c r="AC249" s="79">
        <f t="shared" ca="1" si="160"/>
        <v>98600.962838024192</v>
      </c>
      <c r="AD249" s="35"/>
      <c r="AE249" s="55">
        <f t="shared" ca="1" si="178"/>
        <v>1.7882078716896954E-2</v>
      </c>
      <c r="AF249" s="78">
        <f t="shared" ca="1" si="179"/>
        <v>0.12341198454369909</v>
      </c>
      <c r="AG249" s="35"/>
      <c r="AH249" s="35"/>
      <c r="AR249" s="69">
        <f t="shared" si="168"/>
        <v>21</v>
      </c>
      <c r="AS249" s="70">
        <f t="shared" si="180"/>
        <v>246</v>
      </c>
      <c r="AT249" s="71">
        <f t="shared" si="186"/>
        <v>0.16377942486720368</v>
      </c>
      <c r="AU249" s="72">
        <f t="shared" si="169"/>
        <v>8.6664107387064426E-3</v>
      </c>
      <c r="AV249" s="73">
        <f t="shared" si="170"/>
        <v>1.0086664107387064</v>
      </c>
      <c r="AW249" s="74">
        <f>PRODUCT(AV$4:AV249)</f>
        <v>6.0250314333225656</v>
      </c>
      <c r="BO249" s="70">
        <f t="shared" si="181"/>
        <v>246</v>
      </c>
      <c r="BP249" s="178">
        <f t="shared" si="184"/>
        <v>0.1091</v>
      </c>
      <c r="BQ249" s="179">
        <f t="shared" si="171"/>
        <v>8.6664107387064426E-3</v>
      </c>
      <c r="BR249" s="179">
        <f t="shared" si="183"/>
        <v>0.16597423782211521</v>
      </c>
    </row>
    <row r="250" spans="5:70">
      <c r="E250">
        <f t="shared" si="187"/>
        <v>247</v>
      </c>
      <c r="F250" s="64">
        <f t="shared" si="172"/>
        <v>83.49999999999892</v>
      </c>
      <c r="G250" s="55">
        <f t="shared" si="153"/>
        <v>0</v>
      </c>
      <c r="H250" s="78">
        <f t="shared" si="182"/>
        <v>1</v>
      </c>
      <c r="I250" s="79">
        <f t="shared" si="161"/>
        <v>1073846.0329602675</v>
      </c>
      <c r="J250" s="79">
        <f t="shared" si="154"/>
        <v>9306.3907917641754</v>
      </c>
      <c r="K250" s="80">
        <f t="shared" si="155"/>
        <v>-20</v>
      </c>
      <c r="L250" s="80">
        <f t="shared" si="162"/>
        <v>-894.87169413355628</v>
      </c>
      <c r="M250" s="80">
        <f t="shared" si="185"/>
        <v>0</v>
      </c>
      <c r="N250" s="80">
        <f t="shared" si="163"/>
        <v>0</v>
      </c>
      <c r="O250" s="81">
        <f t="shared" si="156"/>
        <v>-10155.66802739464</v>
      </c>
      <c r="P250" s="79">
        <f t="shared" si="157"/>
        <v>1072081.8840305035</v>
      </c>
      <c r="Q250" s="35"/>
      <c r="R250">
        <f t="shared" ca="1" si="164"/>
        <v>308</v>
      </c>
      <c r="S250" s="78">
        <f t="shared" ca="1" si="173"/>
        <v>88.499999999998835</v>
      </c>
      <c r="T250" s="55">
        <f t="shared" ca="1" si="165"/>
        <v>1.7882078716896954E-2</v>
      </c>
      <c r="U250" s="78">
        <f t="shared" ca="1" si="166"/>
        <v>0.12120512172148019</v>
      </c>
      <c r="V250" s="79">
        <f t="shared" ca="1" si="174"/>
        <v>96837.772658992806</v>
      </c>
      <c r="W250" s="79">
        <f t="shared" ca="1" si="158"/>
        <v>839.23591288430839</v>
      </c>
      <c r="X250" s="80">
        <f t="shared" ca="1" si="175"/>
        <v>-2.4241024344296038</v>
      </c>
      <c r="Y250" s="80">
        <f t="shared" ca="1" si="176"/>
        <v>-40.349071941247004</v>
      </c>
      <c r="Z250" s="80">
        <f t="shared" ca="1" si="167"/>
        <v>0</v>
      </c>
      <c r="AA250" s="80">
        <f t="shared" ca="1" si="177"/>
        <v>0</v>
      </c>
      <c r="AB250" s="81">
        <f t="shared" ca="1" si="159"/>
        <v>-1230.9189794233121</v>
      </c>
      <c r="AC250" s="79">
        <f t="shared" ca="1" si="160"/>
        <v>96403.316418078131</v>
      </c>
      <c r="AD250" s="35"/>
      <c r="AE250" s="55">
        <f t="shared" ca="1" si="178"/>
        <v>1.7882078716896954E-2</v>
      </c>
      <c r="AF250" s="78">
        <f t="shared" ca="1" si="179"/>
        <v>0.12120512172148019</v>
      </c>
      <c r="AG250" s="35"/>
      <c r="AH250" s="35"/>
      <c r="AR250" s="69">
        <f t="shared" si="168"/>
        <v>21</v>
      </c>
      <c r="AS250" s="70">
        <f t="shared" si="180"/>
        <v>247</v>
      </c>
      <c r="AT250" s="71">
        <f t="shared" si="186"/>
        <v>0.16236004510075538</v>
      </c>
      <c r="AU250" s="72">
        <f t="shared" si="169"/>
        <v>8.6664107387064426E-3</v>
      </c>
      <c r="AV250" s="73">
        <f t="shared" si="170"/>
        <v>1.0086664107387064</v>
      </c>
      <c r="AW250" s="74">
        <f>PRODUCT(AV$4:AV250)</f>
        <v>6.0772468304373559</v>
      </c>
      <c r="BO250" s="70">
        <f t="shared" si="181"/>
        <v>247</v>
      </c>
      <c r="BP250" s="178">
        <f t="shared" si="184"/>
        <v>0.1091</v>
      </c>
      <c r="BQ250" s="179">
        <f t="shared" si="171"/>
        <v>8.6664107387064426E-3</v>
      </c>
      <c r="BR250" s="179">
        <f t="shared" si="183"/>
        <v>0.16454819557296688</v>
      </c>
    </row>
    <row r="251" spans="5:70">
      <c r="E251">
        <f t="shared" si="187"/>
        <v>248</v>
      </c>
      <c r="F251" s="64">
        <f t="shared" si="172"/>
        <v>83.583333333332249</v>
      </c>
      <c r="G251" s="55">
        <f t="shared" si="153"/>
        <v>0</v>
      </c>
      <c r="H251" s="78">
        <f t="shared" si="182"/>
        <v>1</v>
      </c>
      <c r="I251" s="79">
        <f t="shared" si="161"/>
        <v>1072081.8840305035</v>
      </c>
      <c r="J251" s="79">
        <f t="shared" si="154"/>
        <v>9291.101952534591</v>
      </c>
      <c r="K251" s="80">
        <f t="shared" si="155"/>
        <v>-20</v>
      </c>
      <c r="L251" s="80">
        <f t="shared" si="162"/>
        <v>-893.40157002541957</v>
      </c>
      <c r="M251" s="80">
        <f t="shared" si="185"/>
        <v>0</v>
      </c>
      <c r="N251" s="80">
        <f t="shared" si="163"/>
        <v>0</v>
      </c>
      <c r="O251" s="81">
        <f t="shared" si="156"/>
        <v>-10155.66802739464</v>
      </c>
      <c r="P251" s="79">
        <f t="shared" si="157"/>
        <v>1070303.916385618</v>
      </c>
      <c r="Q251" s="35"/>
      <c r="R251">
        <f t="shared" ca="1" si="164"/>
        <v>309</v>
      </c>
      <c r="S251" s="78">
        <f t="shared" ca="1" si="173"/>
        <v>88.583333333332163</v>
      </c>
      <c r="T251" s="55">
        <f t="shared" ca="1" si="165"/>
        <v>1.9598847320330681E-2</v>
      </c>
      <c r="U251" s="78">
        <f t="shared" ca="1" si="166"/>
        <v>0.11882964104641881</v>
      </c>
      <c r="V251" s="79">
        <f t="shared" ca="1" si="174"/>
        <v>94513.92253842669</v>
      </c>
      <c r="W251" s="79">
        <f t="shared" ca="1" si="158"/>
        <v>819.09647324429</v>
      </c>
      <c r="X251" s="80">
        <f t="shared" ca="1" si="175"/>
        <v>-2.3765928209283764</v>
      </c>
      <c r="Y251" s="80">
        <f t="shared" ca="1" si="176"/>
        <v>-39.380801057677793</v>
      </c>
      <c r="Z251" s="80">
        <f t="shared" ca="1" si="167"/>
        <v>0</v>
      </c>
      <c r="AA251" s="80">
        <f t="shared" ca="1" si="177"/>
        <v>0</v>
      </c>
      <c r="AB251" s="81">
        <f t="shared" ca="1" si="159"/>
        <v>-1206.7943862818972</v>
      </c>
      <c r="AC251" s="79">
        <f t="shared" ca="1" si="160"/>
        <v>94084.467231510484</v>
      </c>
      <c r="AD251" s="35"/>
      <c r="AE251" s="55">
        <f t="shared" ca="1" si="178"/>
        <v>1.9598847320330681E-2</v>
      </c>
      <c r="AF251" s="78">
        <f t="shared" ca="1" si="179"/>
        <v>0.11882964104641881</v>
      </c>
      <c r="AG251" s="35"/>
      <c r="AH251" s="35"/>
      <c r="AR251" s="69">
        <f t="shared" si="168"/>
        <v>21</v>
      </c>
      <c r="AS251" s="70">
        <f t="shared" si="180"/>
        <v>248</v>
      </c>
      <c r="AT251" s="71">
        <f t="shared" si="186"/>
        <v>0.16095296626235733</v>
      </c>
      <c r="AU251" s="72">
        <f t="shared" si="169"/>
        <v>8.6664107387064426E-3</v>
      </c>
      <c r="AV251" s="73">
        <f t="shared" si="170"/>
        <v>1.0086664107387064</v>
      </c>
      <c r="AW251" s="74">
        <f>PRODUCT(AV$4:AV251)</f>
        <v>6.1299147476304281</v>
      </c>
      <c r="BO251" s="70">
        <f t="shared" si="181"/>
        <v>248</v>
      </c>
      <c r="BP251" s="178">
        <f t="shared" si="184"/>
        <v>0.1091</v>
      </c>
      <c r="BQ251" s="179">
        <f t="shared" si="171"/>
        <v>8.6664107387064426E-3</v>
      </c>
      <c r="BR251" s="179">
        <f t="shared" si="183"/>
        <v>0.1631344058066318</v>
      </c>
    </row>
    <row r="252" spans="5:70">
      <c r="E252">
        <f t="shared" si="187"/>
        <v>249</v>
      </c>
      <c r="F252" s="64">
        <f t="shared" si="172"/>
        <v>83.666666666665577</v>
      </c>
      <c r="G252" s="55">
        <f t="shared" si="153"/>
        <v>0</v>
      </c>
      <c r="H252" s="78">
        <f t="shared" si="182"/>
        <v>1</v>
      </c>
      <c r="I252" s="79">
        <f t="shared" si="161"/>
        <v>1070303.916385618</v>
      </c>
      <c r="J252" s="79">
        <f t="shared" si="154"/>
        <v>9275.6933546438831</v>
      </c>
      <c r="K252" s="80">
        <f t="shared" si="155"/>
        <v>-20</v>
      </c>
      <c r="L252" s="80">
        <f t="shared" si="162"/>
        <v>-891.91993032134837</v>
      </c>
      <c r="M252" s="80">
        <f t="shared" si="185"/>
        <v>0</v>
      </c>
      <c r="N252" s="80">
        <f t="shared" si="163"/>
        <v>0</v>
      </c>
      <c r="O252" s="81">
        <f t="shared" si="156"/>
        <v>-10155.66802739464</v>
      </c>
      <c r="P252" s="79">
        <f t="shared" si="157"/>
        <v>1068512.0217825458</v>
      </c>
      <c r="Q252" s="35"/>
      <c r="R252">
        <f t="shared" ca="1" si="164"/>
        <v>310</v>
      </c>
      <c r="S252" s="78">
        <f t="shared" ca="1" si="173"/>
        <v>88.666666666665492</v>
      </c>
      <c r="T252" s="55">
        <f t="shared" ca="1" si="165"/>
        <v>1.9598847320330681E-2</v>
      </c>
      <c r="U252" s="78">
        <f t="shared" ca="1" si="166"/>
        <v>0.11650071705442035</v>
      </c>
      <c r="V252" s="79">
        <f t="shared" ca="1" si="174"/>
        <v>92240.520123025461</v>
      </c>
      <c r="W252" s="79">
        <f t="shared" ca="1" si="158"/>
        <v>799.39423413805559</v>
      </c>
      <c r="X252" s="80">
        <f t="shared" ca="1" si="175"/>
        <v>-2.3300143410884071</v>
      </c>
      <c r="Y252" s="80">
        <f t="shared" ca="1" si="176"/>
        <v>-38.43355005126061</v>
      </c>
      <c r="Z252" s="80">
        <f t="shared" ca="1" si="167"/>
        <v>0</v>
      </c>
      <c r="AA252" s="80">
        <f t="shared" ca="1" si="177"/>
        <v>0</v>
      </c>
      <c r="AB252" s="81">
        <f t="shared" ca="1" si="159"/>
        <v>-1183.1426073581263</v>
      </c>
      <c r="AC252" s="79">
        <f t="shared" ca="1" si="160"/>
        <v>91816.008185413055</v>
      </c>
      <c r="AD252" s="35"/>
      <c r="AE252" s="55">
        <f t="shared" ca="1" si="178"/>
        <v>1.9598847320330681E-2</v>
      </c>
      <c r="AF252" s="78">
        <f t="shared" ca="1" si="179"/>
        <v>0.11650071705442035</v>
      </c>
      <c r="AG252" s="35"/>
      <c r="AH252" s="35"/>
      <c r="AR252" s="69">
        <f t="shared" si="168"/>
        <v>21</v>
      </c>
      <c r="AS252" s="70">
        <f t="shared" si="180"/>
        <v>249</v>
      </c>
      <c r="AT252" s="71">
        <f t="shared" si="186"/>
        <v>0.15955808174711458</v>
      </c>
      <c r="AU252" s="72">
        <f t="shared" si="169"/>
        <v>8.6664107387064426E-3</v>
      </c>
      <c r="AV252" s="73">
        <f t="shared" si="170"/>
        <v>1.0086664107387064</v>
      </c>
      <c r="AW252" s="74">
        <f>PRODUCT(AV$4:AV252)</f>
        <v>6.183039106626647</v>
      </c>
      <c r="BO252" s="70">
        <f t="shared" si="181"/>
        <v>249</v>
      </c>
      <c r="BP252" s="178">
        <f t="shared" si="184"/>
        <v>0.1091</v>
      </c>
      <c r="BQ252" s="179">
        <f t="shared" si="171"/>
        <v>8.6664107387064426E-3</v>
      </c>
      <c r="BR252" s="179">
        <f t="shared" si="183"/>
        <v>0.16173276325039787</v>
      </c>
    </row>
    <row r="253" spans="5:70">
      <c r="E253">
        <f t="shared" si="187"/>
        <v>250</v>
      </c>
      <c r="F253" s="64">
        <f t="shared" si="172"/>
        <v>83.749999999998906</v>
      </c>
      <c r="G253" s="55">
        <f t="shared" si="153"/>
        <v>0</v>
      </c>
      <c r="H253" s="78">
        <f t="shared" si="182"/>
        <v>1</v>
      </c>
      <c r="I253" s="79">
        <f t="shared" si="161"/>
        <v>1068512.0217825458</v>
      </c>
      <c r="J253" s="79">
        <f t="shared" si="154"/>
        <v>9260.1640600131868</v>
      </c>
      <c r="K253" s="80">
        <f t="shared" si="155"/>
        <v>-20</v>
      </c>
      <c r="L253" s="80">
        <f t="shared" si="162"/>
        <v>-890.4266848187882</v>
      </c>
      <c r="M253" s="80">
        <f t="shared" si="185"/>
        <v>0</v>
      </c>
      <c r="N253" s="80">
        <f t="shared" si="163"/>
        <v>0</v>
      </c>
      <c r="O253" s="81">
        <f t="shared" si="156"/>
        <v>-10155.66802739464</v>
      </c>
      <c r="P253" s="79">
        <f t="shared" si="157"/>
        <v>1066706.0911303456</v>
      </c>
      <c r="Q253" s="35"/>
      <c r="R253">
        <f t="shared" ca="1" si="164"/>
        <v>311</v>
      </c>
      <c r="S253" s="78">
        <f t="shared" ca="1" si="173"/>
        <v>88.74999999999882</v>
      </c>
      <c r="T253" s="55">
        <f t="shared" ca="1" si="165"/>
        <v>1.9598847320330681E-2</v>
      </c>
      <c r="U253" s="78">
        <f t="shared" ca="1" si="166"/>
        <v>0.11421743728816172</v>
      </c>
      <c r="V253" s="79">
        <f t="shared" ca="1" si="174"/>
        <v>90016.520259424913</v>
      </c>
      <c r="W253" s="79">
        <f t="shared" ca="1" si="158"/>
        <v>780.12013783726616</v>
      </c>
      <c r="X253" s="80">
        <f t="shared" ca="1" si="175"/>
        <v>-2.2843487457632343</v>
      </c>
      <c r="Y253" s="80">
        <f t="shared" ca="1" si="176"/>
        <v>-37.50688344142705</v>
      </c>
      <c r="Z253" s="80">
        <f t="shared" ca="1" si="167"/>
        <v>0</v>
      </c>
      <c r="AA253" s="80">
        <f t="shared" ca="1" si="177"/>
        <v>0</v>
      </c>
      <c r="AB253" s="81">
        <f t="shared" ca="1" si="159"/>
        <v>-1159.9543760383365</v>
      </c>
      <c r="AC253" s="79">
        <f t="shared" ca="1" si="160"/>
        <v>89596.894789036654</v>
      </c>
      <c r="AD253" s="35"/>
      <c r="AE253" s="55">
        <f t="shared" ca="1" si="178"/>
        <v>1.9598847320330681E-2</v>
      </c>
      <c r="AF253" s="78">
        <f t="shared" ca="1" si="179"/>
        <v>0.11421743728816172</v>
      </c>
      <c r="AG253" s="35"/>
      <c r="AH253" s="35"/>
      <c r="AR253" s="69">
        <f t="shared" si="168"/>
        <v>21</v>
      </c>
      <c r="AS253" s="70">
        <f t="shared" si="180"/>
        <v>250</v>
      </c>
      <c r="AT253" s="71">
        <f t="shared" si="186"/>
        <v>0.158175285874014</v>
      </c>
      <c r="AU253" s="72">
        <f t="shared" si="169"/>
        <v>8.6664107387064426E-3</v>
      </c>
      <c r="AV253" s="73">
        <f t="shared" si="170"/>
        <v>1.0086664107387064</v>
      </c>
      <c r="AW253" s="74">
        <f>PRODUCT(AV$4:AV253)</f>
        <v>6.2366238631381581</v>
      </c>
      <c r="BO253" s="70">
        <f t="shared" si="181"/>
        <v>250</v>
      </c>
      <c r="BP253" s="178">
        <f t="shared" si="184"/>
        <v>0.1091</v>
      </c>
      <c r="BQ253" s="179">
        <f t="shared" si="171"/>
        <v>8.6664107387064426E-3</v>
      </c>
      <c r="BR253" s="179">
        <f t="shared" si="183"/>
        <v>0.16034316353605088</v>
      </c>
    </row>
    <row r="254" spans="5:70">
      <c r="E254">
        <f t="shared" si="187"/>
        <v>251</v>
      </c>
      <c r="F254" s="64">
        <f t="shared" si="172"/>
        <v>83.833333333332234</v>
      </c>
      <c r="G254" s="55">
        <f t="shared" si="153"/>
        <v>0</v>
      </c>
      <c r="H254" s="78">
        <f t="shared" si="182"/>
        <v>1</v>
      </c>
      <c r="I254" s="79">
        <f t="shared" si="161"/>
        <v>1066706.0911303456</v>
      </c>
      <c r="J254" s="79">
        <f t="shared" si="154"/>
        <v>9244.5131232156</v>
      </c>
      <c r="K254" s="80">
        <f t="shared" si="155"/>
        <v>-20</v>
      </c>
      <c r="L254" s="80">
        <f t="shared" si="162"/>
        <v>-888.92174260862134</v>
      </c>
      <c r="M254" s="80">
        <f t="shared" si="185"/>
        <v>0</v>
      </c>
      <c r="N254" s="80">
        <f t="shared" si="163"/>
        <v>0</v>
      </c>
      <c r="O254" s="81">
        <f t="shared" si="156"/>
        <v>-10155.66802739464</v>
      </c>
      <c r="P254" s="79">
        <f t="shared" si="157"/>
        <v>1064886.014483558</v>
      </c>
      <c r="Q254" s="35"/>
      <c r="R254">
        <f t="shared" ca="1" si="164"/>
        <v>312</v>
      </c>
      <c r="S254" s="78">
        <f t="shared" ca="1" si="173"/>
        <v>88.833333333332149</v>
      </c>
      <c r="T254" s="55">
        <f t="shared" ca="1" si="165"/>
        <v>1.9598847320330681E-2</v>
      </c>
      <c r="U254" s="78">
        <f t="shared" ca="1" si="166"/>
        <v>0.11197890717343159</v>
      </c>
      <c r="V254" s="79">
        <f t="shared" ca="1" si="174"/>
        <v>87840.898927690592</v>
      </c>
      <c r="W254" s="79">
        <f t="shared" ca="1" si="158"/>
        <v>761.26530976456502</v>
      </c>
      <c r="X254" s="80">
        <f t="shared" ca="1" si="175"/>
        <v>-2.2395781434686319</v>
      </c>
      <c r="Y254" s="80">
        <f t="shared" ca="1" si="176"/>
        <v>-36.600374553204418</v>
      </c>
      <c r="Z254" s="80">
        <f t="shared" ca="1" si="167"/>
        <v>0</v>
      </c>
      <c r="AA254" s="80">
        <f t="shared" ca="1" si="177"/>
        <v>0</v>
      </c>
      <c r="AB254" s="81">
        <f t="shared" ca="1" si="159"/>
        <v>-1137.2206073238115</v>
      </c>
      <c r="AC254" s="79">
        <f t="shared" ca="1" si="160"/>
        <v>87426.103677434672</v>
      </c>
      <c r="AD254" s="35"/>
      <c r="AE254" s="55">
        <f t="shared" ca="1" si="178"/>
        <v>1.9598847320330681E-2</v>
      </c>
      <c r="AF254" s="78">
        <f t="shared" ca="1" si="179"/>
        <v>0.11197890717343159</v>
      </c>
      <c r="AG254" s="35"/>
      <c r="AH254" s="35"/>
      <c r="AR254" s="69">
        <f t="shared" si="168"/>
        <v>21</v>
      </c>
      <c r="AS254" s="70">
        <f t="shared" si="180"/>
        <v>251</v>
      </c>
      <c r="AT254" s="71">
        <f t="shared" si="186"/>
        <v>0.15680447387791749</v>
      </c>
      <c r="AU254" s="72">
        <f t="shared" si="169"/>
        <v>8.6664107387064426E-3</v>
      </c>
      <c r="AV254" s="73">
        <f t="shared" si="170"/>
        <v>1.0086664107387064</v>
      </c>
      <c r="AW254" s="74">
        <f>PRODUCT(AV$4:AV254)</f>
        <v>6.2906730071589312</v>
      </c>
      <c r="BO254" s="70">
        <f t="shared" si="181"/>
        <v>251</v>
      </c>
      <c r="BP254" s="178">
        <f t="shared" si="184"/>
        <v>0.1091</v>
      </c>
      <c r="BQ254" s="179">
        <f t="shared" si="171"/>
        <v>8.6664107387064426E-3</v>
      </c>
      <c r="BR254" s="179">
        <f t="shared" si="183"/>
        <v>0.15896550319210298</v>
      </c>
    </row>
    <row r="255" spans="5:70">
      <c r="E255">
        <f t="shared" si="187"/>
        <v>252</v>
      </c>
      <c r="F255" s="64">
        <f t="shared" si="172"/>
        <v>83.916666666665563</v>
      </c>
      <c r="G255" s="55">
        <f t="shared" si="153"/>
        <v>0</v>
      </c>
      <c r="H255" s="78">
        <f t="shared" si="182"/>
        <v>1</v>
      </c>
      <c r="I255" s="79">
        <f t="shared" si="161"/>
        <v>1064886.014483558</v>
      </c>
      <c r="J255" s="79">
        <f t="shared" si="154"/>
        <v>9228.7395914186109</v>
      </c>
      <c r="K255" s="80">
        <f t="shared" si="155"/>
        <v>-20</v>
      </c>
      <c r="L255" s="80">
        <f t="shared" si="162"/>
        <v>-887.40501206963177</v>
      </c>
      <c r="M255" s="80">
        <f t="shared" si="185"/>
        <v>0</v>
      </c>
      <c r="N255" s="80">
        <f t="shared" si="163"/>
        <v>0</v>
      </c>
      <c r="O255" s="81">
        <f t="shared" si="156"/>
        <v>-10155.66802739464</v>
      </c>
      <c r="P255" s="79">
        <f t="shared" si="157"/>
        <v>1063051.6810355121</v>
      </c>
      <c r="Q255" s="35"/>
      <c r="R255">
        <f t="shared" ca="1" si="164"/>
        <v>313</v>
      </c>
      <c r="S255" s="78">
        <f t="shared" ca="1" si="173"/>
        <v>88.916666666665478</v>
      </c>
      <c r="T255" s="55">
        <f t="shared" ca="1" si="165"/>
        <v>1.9598847320330681E-2</v>
      </c>
      <c r="U255" s="78">
        <f t="shared" ca="1" si="166"/>
        <v>0.10978424966864202</v>
      </c>
      <c r="V255" s="79">
        <f t="shared" ca="1" si="174"/>
        <v>85712.652819649229</v>
      </c>
      <c r="W255" s="79">
        <f t="shared" ca="1" si="158"/>
        <v>742.8210548392251</v>
      </c>
      <c r="X255" s="80">
        <f t="shared" ca="1" si="175"/>
        <v>-2.1956849933728404</v>
      </c>
      <c r="Y255" s="80">
        <f t="shared" ca="1" si="176"/>
        <v>-35.713605341520513</v>
      </c>
      <c r="Z255" s="80">
        <f t="shared" ca="1" si="167"/>
        <v>-642.84489614736924</v>
      </c>
      <c r="AA255" s="80">
        <f t="shared" ca="1" si="177"/>
        <v>0</v>
      </c>
      <c r="AB255" s="81">
        <f t="shared" ca="1" si="159"/>
        <v>-1114.9323942713384</v>
      </c>
      <c r="AC255" s="79">
        <f t="shared" ca="1" si="160"/>
        <v>84659.787293734858</v>
      </c>
      <c r="AD255" s="35"/>
      <c r="AE255" s="55">
        <f t="shared" ca="1" si="178"/>
        <v>1.9598847320330681E-2</v>
      </c>
      <c r="AF255" s="78">
        <f t="shared" ca="1" si="179"/>
        <v>0.10978424966864202</v>
      </c>
      <c r="AG255" s="35"/>
      <c r="AH255" s="35"/>
      <c r="AR255" s="69">
        <f t="shared" si="168"/>
        <v>21</v>
      </c>
      <c r="AS255" s="70">
        <f t="shared" si="180"/>
        <v>252</v>
      </c>
      <c r="AT255" s="71">
        <f t="shared" si="186"/>
        <v>0.15544554190162468</v>
      </c>
      <c r="AU255" s="72">
        <f t="shared" si="169"/>
        <v>8.6664107387064426E-3</v>
      </c>
      <c r="AV255" s="73">
        <f t="shared" si="170"/>
        <v>1.0086664107387064</v>
      </c>
      <c r="AW255" s="74">
        <f>PRODUCT(AV$4:AV255)</f>
        <v>6.3451905632618644</v>
      </c>
      <c r="BO255" s="70">
        <f t="shared" si="181"/>
        <v>252</v>
      </c>
      <c r="BP255" s="178">
        <f t="shared" si="184"/>
        <v>0.1091</v>
      </c>
      <c r="BQ255" s="179">
        <f t="shared" si="171"/>
        <v>8.6664107387064426E-3</v>
      </c>
      <c r="BR255" s="179">
        <f t="shared" si="183"/>
        <v>0.15759967963608809</v>
      </c>
    </row>
    <row r="256" spans="5:70">
      <c r="E256">
        <f t="shared" si="187"/>
        <v>253</v>
      </c>
      <c r="F256" s="64">
        <f t="shared" si="172"/>
        <v>83.999999999998892</v>
      </c>
      <c r="G256" s="55">
        <f t="shared" si="153"/>
        <v>0</v>
      </c>
      <c r="H256" s="78">
        <f t="shared" si="182"/>
        <v>1</v>
      </c>
      <c r="I256" s="79">
        <f t="shared" si="161"/>
        <v>1063051.6810355121</v>
      </c>
      <c r="J256" s="79">
        <f t="shared" si="154"/>
        <v>9212.8425043260977</v>
      </c>
      <c r="K256" s="80">
        <f t="shared" si="155"/>
        <v>-20</v>
      </c>
      <c r="L256" s="80">
        <f t="shared" si="162"/>
        <v>-885.87640086292686</v>
      </c>
      <c r="M256" s="80">
        <f t="shared" si="185"/>
        <v>-7972.8876077663408</v>
      </c>
      <c r="N256" s="80">
        <f t="shared" si="163"/>
        <v>0</v>
      </c>
      <c r="O256" s="81">
        <f t="shared" si="156"/>
        <v>-10155.66802739464</v>
      </c>
      <c r="P256" s="79">
        <f t="shared" si="157"/>
        <v>1053230.0915038143</v>
      </c>
      <c r="Q256" s="35"/>
      <c r="R256">
        <f t="shared" ca="1" si="164"/>
        <v>314</v>
      </c>
      <c r="S256" s="78">
        <f t="shared" ca="1" si="173"/>
        <v>88.999999999998806</v>
      </c>
      <c r="T256" s="55">
        <f t="shared" ca="1" si="165"/>
        <v>1.9598847320330681E-2</v>
      </c>
      <c r="U256" s="78">
        <f t="shared" ca="1" si="166"/>
        <v>0.10763260492120924</v>
      </c>
      <c r="V256" s="79">
        <f t="shared" ca="1" si="174"/>
        <v>83000.553048393282</v>
      </c>
      <c r="W256" s="79">
        <f t="shared" ca="1" si="158"/>
        <v>719.31688425716925</v>
      </c>
      <c r="X256" s="80">
        <f t="shared" ca="1" si="175"/>
        <v>-2.152652098424185</v>
      </c>
      <c r="Y256" s="80">
        <f t="shared" ca="1" si="176"/>
        <v>-34.58356377016387</v>
      </c>
      <c r="Z256" s="80">
        <f t="shared" ca="1" si="167"/>
        <v>0</v>
      </c>
      <c r="AA256" s="80">
        <f t="shared" ca="1" si="177"/>
        <v>0</v>
      </c>
      <c r="AB256" s="81">
        <f t="shared" ca="1" si="159"/>
        <v>-1093.0810045035237</v>
      </c>
      <c r="AC256" s="79">
        <f t="shared" ca="1" si="160"/>
        <v>82590.052712278353</v>
      </c>
      <c r="AD256" s="35"/>
      <c r="AE256" s="55">
        <f t="shared" ca="1" si="178"/>
        <v>1.9598847320330681E-2</v>
      </c>
      <c r="AF256" s="78">
        <f t="shared" ca="1" si="179"/>
        <v>0.10763260492120924</v>
      </c>
      <c r="AG256" s="35"/>
      <c r="AH256" s="35"/>
      <c r="AR256" s="69">
        <f t="shared" si="168"/>
        <v>22</v>
      </c>
      <c r="AS256" s="70">
        <f t="shared" si="180"/>
        <v>253</v>
      </c>
      <c r="AT256" s="71">
        <f t="shared" si="186"/>
        <v>0.1540983869880044</v>
      </c>
      <c r="AU256" s="72">
        <f t="shared" si="169"/>
        <v>8.6664107387064426E-3</v>
      </c>
      <c r="AV256" s="73">
        <f t="shared" si="170"/>
        <v>1.0086664107387064</v>
      </c>
      <c r="AW256" s="74">
        <f>PRODUCT(AV$4:AV256)</f>
        <v>6.4001805908984561</v>
      </c>
      <c r="BO256" s="70">
        <f t="shared" si="181"/>
        <v>253</v>
      </c>
      <c r="BP256" s="178">
        <f t="shared" si="184"/>
        <v>0.1091</v>
      </c>
      <c r="BQ256" s="179">
        <f t="shared" si="171"/>
        <v>8.6664107387064426E-3</v>
      </c>
      <c r="BR256" s="179">
        <f t="shared" si="183"/>
        <v>0.15624559116692352</v>
      </c>
    </row>
    <row r="257" spans="5:70">
      <c r="E257">
        <f t="shared" si="187"/>
        <v>254</v>
      </c>
      <c r="F257" s="64">
        <f t="shared" si="172"/>
        <v>84.08333333333222</v>
      </c>
      <c r="G257" s="55">
        <f t="shared" si="153"/>
        <v>0</v>
      </c>
      <c r="H257" s="78">
        <f t="shared" si="182"/>
        <v>1</v>
      </c>
      <c r="I257" s="79">
        <f t="shared" si="161"/>
        <v>1053230.0915038143</v>
      </c>
      <c r="J257" s="79">
        <f t="shared" si="154"/>
        <v>9127.7245753374264</v>
      </c>
      <c r="K257" s="80">
        <f t="shared" si="155"/>
        <v>-20</v>
      </c>
      <c r="L257" s="80">
        <f t="shared" si="162"/>
        <v>-877.6917429198453</v>
      </c>
      <c r="M257" s="80">
        <f t="shared" si="185"/>
        <v>0</v>
      </c>
      <c r="N257" s="80">
        <f t="shared" si="163"/>
        <v>0</v>
      </c>
      <c r="O257" s="81">
        <f t="shared" si="156"/>
        <v>-10155.66802739464</v>
      </c>
      <c r="P257" s="79">
        <f t="shared" si="157"/>
        <v>1051304.4563088373</v>
      </c>
      <c r="Q257" s="35"/>
      <c r="R257">
        <f t="shared" ca="1" si="164"/>
        <v>315</v>
      </c>
      <c r="S257" s="78">
        <f t="shared" ca="1" si="173"/>
        <v>89.083333333332135</v>
      </c>
      <c r="T257" s="55">
        <f t="shared" ca="1" si="165"/>
        <v>1.9598847320330681E-2</v>
      </c>
      <c r="U257" s="78">
        <f t="shared" ca="1" si="166"/>
        <v>0.10552312993066899</v>
      </c>
      <c r="V257" s="79">
        <f t="shared" ca="1" si="174"/>
        <v>80971.382878992343</v>
      </c>
      <c r="W257" s="79">
        <f t="shared" ca="1" si="158"/>
        <v>701.73126211041028</v>
      </c>
      <c r="X257" s="80">
        <f t="shared" ca="1" si="175"/>
        <v>-2.1104625986133798</v>
      </c>
      <c r="Y257" s="80">
        <f t="shared" ca="1" si="176"/>
        <v>-33.738076199580142</v>
      </c>
      <c r="Z257" s="80">
        <f t="shared" ca="1" si="167"/>
        <v>0</v>
      </c>
      <c r="AA257" s="80">
        <f t="shared" ca="1" si="177"/>
        <v>0</v>
      </c>
      <c r="AB257" s="81">
        <f t="shared" ca="1" si="159"/>
        <v>-1071.6578767875055</v>
      </c>
      <c r="AC257" s="79">
        <f t="shared" ca="1" si="160"/>
        <v>80565.607725517053</v>
      </c>
      <c r="AD257" s="35"/>
      <c r="AE257" s="55">
        <f t="shared" ca="1" si="178"/>
        <v>1.9598847320330681E-2</v>
      </c>
      <c r="AF257" s="78">
        <f t="shared" ca="1" si="179"/>
        <v>0.10552312993066899</v>
      </c>
      <c r="AG257" s="35"/>
      <c r="AH257" s="35"/>
      <c r="AR257" s="69">
        <f t="shared" si="168"/>
        <v>22</v>
      </c>
      <c r="AS257" s="70">
        <f t="shared" si="180"/>
        <v>254</v>
      </c>
      <c r="AT257" s="71">
        <f t="shared" si="186"/>
        <v>0.15276290707219423</v>
      </c>
      <c r="AU257" s="72">
        <f t="shared" si="169"/>
        <v>8.6664107387064426E-3</v>
      </c>
      <c r="AV257" s="73">
        <f t="shared" si="170"/>
        <v>1.0086664107387064</v>
      </c>
      <c r="AW257" s="74">
        <f>PRODUCT(AV$4:AV257)</f>
        <v>6.4556471847010792</v>
      </c>
      <c r="BO257" s="70">
        <f t="shared" si="181"/>
        <v>254</v>
      </c>
      <c r="BP257" s="178">
        <f t="shared" si="184"/>
        <v>0.1091</v>
      </c>
      <c r="BQ257" s="179">
        <f t="shared" si="171"/>
        <v>8.6664107387064426E-3</v>
      </c>
      <c r="BR257" s="179">
        <f t="shared" si="183"/>
        <v>0.15490313695733715</v>
      </c>
    </row>
    <row r="258" spans="5:70">
      <c r="E258">
        <f t="shared" si="187"/>
        <v>255</v>
      </c>
      <c r="F258" s="64">
        <f t="shared" si="172"/>
        <v>84.166666666665549</v>
      </c>
      <c r="G258" s="55">
        <f t="shared" si="153"/>
        <v>0</v>
      </c>
      <c r="H258" s="78">
        <f t="shared" si="182"/>
        <v>1</v>
      </c>
      <c r="I258" s="79">
        <f t="shared" si="161"/>
        <v>1051304.4563088373</v>
      </c>
      <c r="J258" s="79">
        <f t="shared" si="154"/>
        <v>9111.0362298048458</v>
      </c>
      <c r="K258" s="80">
        <f t="shared" si="155"/>
        <v>-20</v>
      </c>
      <c r="L258" s="80">
        <f t="shared" si="162"/>
        <v>-876.08704692403114</v>
      </c>
      <c r="M258" s="80">
        <f t="shared" si="185"/>
        <v>0</v>
      </c>
      <c r="N258" s="80">
        <f t="shared" si="163"/>
        <v>0</v>
      </c>
      <c r="O258" s="81">
        <f t="shared" si="156"/>
        <v>-10155.66802739464</v>
      </c>
      <c r="P258" s="79">
        <f t="shared" si="157"/>
        <v>1049363.7374643234</v>
      </c>
      <c r="Q258" s="35"/>
      <c r="R258">
        <f t="shared" ca="1" si="164"/>
        <v>316</v>
      </c>
      <c r="S258" s="78">
        <f t="shared" ca="1" si="173"/>
        <v>89.166666666665463</v>
      </c>
      <c r="T258" s="55">
        <f t="shared" ca="1" si="165"/>
        <v>1.9598847320330681E-2</v>
      </c>
      <c r="U258" s="78">
        <f t="shared" ca="1" si="166"/>
        <v>0.10345499821839439</v>
      </c>
      <c r="V258" s="79">
        <f t="shared" ca="1" si="174"/>
        <v>78986.614680434985</v>
      </c>
      <c r="W258" s="79">
        <f t="shared" ca="1" si="158"/>
        <v>684.53044568058965</v>
      </c>
      <c r="X258" s="80">
        <f t="shared" ca="1" si="175"/>
        <v>-2.0690999643678878</v>
      </c>
      <c r="Y258" s="80">
        <f t="shared" ca="1" si="176"/>
        <v>-32.911089450181244</v>
      </c>
      <c r="Z258" s="80">
        <f t="shared" ca="1" si="167"/>
        <v>0</v>
      </c>
      <c r="AA258" s="80">
        <f t="shared" ca="1" si="177"/>
        <v>0</v>
      </c>
      <c r="AB258" s="81">
        <f t="shared" ca="1" si="159"/>
        <v>-1050.6546176807174</v>
      </c>
      <c r="AC258" s="79">
        <f t="shared" ca="1" si="160"/>
        <v>78585.510319020308</v>
      </c>
      <c r="AD258" s="35"/>
      <c r="AE258" s="55">
        <f t="shared" ca="1" si="178"/>
        <v>1.9598847320330681E-2</v>
      </c>
      <c r="AF258" s="78">
        <f t="shared" ca="1" si="179"/>
        <v>0.10345499821839439</v>
      </c>
      <c r="AG258" s="35"/>
      <c r="AH258" s="35"/>
      <c r="AR258" s="69">
        <f t="shared" si="168"/>
        <v>22</v>
      </c>
      <c r="AS258" s="70">
        <f t="shared" si="180"/>
        <v>255</v>
      </c>
      <c r="AT258" s="71">
        <f t="shared" si="186"/>
        <v>0.15143900097386775</v>
      </c>
      <c r="AU258" s="72">
        <f t="shared" si="169"/>
        <v>8.6664107387064426E-3</v>
      </c>
      <c r="AV258" s="73">
        <f t="shared" si="170"/>
        <v>1.0086664107387064</v>
      </c>
      <c r="AW258" s="74">
        <f>PRODUCT(AV$4:AV258)</f>
        <v>6.5115944747878727</v>
      </c>
      <c r="BO258" s="70">
        <f t="shared" si="181"/>
        <v>255</v>
      </c>
      <c r="BP258" s="178">
        <f t="shared" si="184"/>
        <v>0.1091</v>
      </c>
      <c r="BQ258" s="179">
        <f t="shared" si="171"/>
        <v>8.6664107387064426E-3</v>
      </c>
      <c r="BR258" s="179">
        <f t="shared" si="183"/>
        <v>0.15357221704635962</v>
      </c>
    </row>
    <row r="259" spans="5:70">
      <c r="E259">
        <f t="shared" si="187"/>
        <v>256</v>
      </c>
      <c r="F259" s="64">
        <f t="shared" si="172"/>
        <v>84.249999999998877</v>
      </c>
      <c r="G259" s="55">
        <f t="shared" si="153"/>
        <v>0</v>
      </c>
      <c r="H259" s="78">
        <f t="shared" si="182"/>
        <v>1</v>
      </c>
      <c r="I259" s="79">
        <f t="shared" si="161"/>
        <v>1049363.7374643234</v>
      </c>
      <c r="J259" s="79">
        <f t="shared" si="154"/>
        <v>9094.2171631699402</v>
      </c>
      <c r="K259" s="80">
        <f t="shared" si="155"/>
        <v>-20</v>
      </c>
      <c r="L259" s="80">
        <f t="shared" si="162"/>
        <v>-874.46978122026951</v>
      </c>
      <c r="M259" s="80">
        <f t="shared" si="185"/>
        <v>0</v>
      </c>
      <c r="N259" s="80">
        <f t="shared" si="163"/>
        <v>0</v>
      </c>
      <c r="O259" s="81">
        <f t="shared" si="156"/>
        <v>-10155.66802739464</v>
      </c>
      <c r="P259" s="79">
        <f t="shared" si="157"/>
        <v>1047407.8168188785</v>
      </c>
      <c r="Q259" s="35"/>
      <c r="R259">
        <f t="shared" ca="1" si="164"/>
        <v>317</v>
      </c>
      <c r="S259" s="78">
        <f t="shared" ca="1" si="173"/>
        <v>89.249999999998792</v>
      </c>
      <c r="T259" s="55">
        <f t="shared" ca="1" si="165"/>
        <v>1.9598847320330681E-2</v>
      </c>
      <c r="U259" s="78">
        <f t="shared" ca="1" si="166"/>
        <v>0.101427399503787</v>
      </c>
      <c r="V259" s="79">
        <f t="shared" ca="1" si="174"/>
        <v>77045.324900687556</v>
      </c>
      <c r="W259" s="79">
        <f t="shared" ca="1" si="158"/>
        <v>667.70643108644549</v>
      </c>
      <c r="X259" s="80">
        <f t="shared" ca="1" si="175"/>
        <v>-2.0285479900757402</v>
      </c>
      <c r="Y259" s="80">
        <f t="shared" ca="1" si="176"/>
        <v>-32.102218708619816</v>
      </c>
      <c r="Z259" s="80">
        <f t="shared" ca="1" si="167"/>
        <v>0</v>
      </c>
      <c r="AA259" s="80">
        <f t="shared" ca="1" si="177"/>
        <v>0</v>
      </c>
      <c r="AB259" s="81">
        <f t="shared" ca="1" si="159"/>
        <v>-1030.0629982423927</v>
      </c>
      <c r="AC259" s="79">
        <f t="shared" ca="1" si="160"/>
        <v>76648.83756683291</v>
      </c>
      <c r="AD259" s="35"/>
      <c r="AE259" s="55">
        <f t="shared" ca="1" si="178"/>
        <v>1.9598847320330681E-2</v>
      </c>
      <c r="AF259" s="78">
        <f t="shared" ca="1" si="179"/>
        <v>0.101427399503787</v>
      </c>
      <c r="AG259" s="35"/>
      <c r="AH259" s="35"/>
      <c r="AR259" s="69">
        <f t="shared" si="168"/>
        <v>22</v>
      </c>
      <c r="AS259" s="70">
        <f t="shared" si="180"/>
        <v>256</v>
      </c>
      <c r="AT259" s="71">
        <f t="shared" si="186"/>
        <v>0.15012656838956887</v>
      </c>
      <c r="AU259" s="72">
        <f t="shared" si="169"/>
        <v>8.6664107387064426E-3</v>
      </c>
      <c r="AV259" s="73">
        <f t="shared" si="170"/>
        <v>1.0086664107387064</v>
      </c>
      <c r="AW259" s="74">
        <f>PRODUCT(AV$4:AV259)</f>
        <v>6.5680266270702754</v>
      </c>
      <c r="BO259" s="70">
        <f t="shared" si="181"/>
        <v>256</v>
      </c>
      <c r="BP259" s="178">
        <f t="shared" si="184"/>
        <v>0.1091</v>
      </c>
      <c r="BQ259" s="179">
        <f t="shared" si="171"/>
        <v>8.6664107387064426E-3</v>
      </c>
      <c r="BR259" s="179">
        <f t="shared" si="183"/>
        <v>0.15225273233188122</v>
      </c>
    </row>
    <row r="260" spans="5:70">
      <c r="E260">
        <f t="shared" si="187"/>
        <v>257</v>
      </c>
      <c r="F260" s="64">
        <f t="shared" si="172"/>
        <v>84.333333333332206</v>
      </c>
      <c r="G260" s="55">
        <f t="shared" ref="G260:G323" si="188">(1-(1-IF(F260&gt;$AJ$90,0,VLOOKUP(ROUND(F260,0),$AJ$4:$AK$90,2,FALSE)))^(1/12))*0</f>
        <v>0</v>
      </c>
      <c r="H260" s="78">
        <f t="shared" si="182"/>
        <v>1</v>
      </c>
      <c r="I260" s="79">
        <f t="shared" si="161"/>
        <v>1047407.8168188785</v>
      </c>
      <c r="J260" s="79">
        <f t="shared" ref="J260:J323" si="189">(I260)*$AU260</f>
        <v>9077.2663514841988</v>
      </c>
      <c r="K260" s="80">
        <f t="shared" ref="K260:K323" si="190">IF(I260=0,0,-$C$19)*H260</f>
        <v>-20</v>
      </c>
      <c r="L260" s="80">
        <f t="shared" si="162"/>
        <v>-872.83984734906551</v>
      </c>
      <c r="M260" s="80">
        <f t="shared" si="185"/>
        <v>0</v>
      </c>
      <c r="N260" s="80">
        <f t="shared" si="163"/>
        <v>0</v>
      </c>
      <c r="O260" s="81">
        <f t="shared" ref="O260:O323" si="191">-MIN(
IF(MOD(E260-1,IF($C$7="Annual",12,1))=0,1,0)
*IF(F260&lt;=$C$6,H260*$C$5*$C$4/IF($C$7="Monthly",12,1),$C$12),I260)</f>
        <v>-10155.66802739464</v>
      </c>
      <c r="P260" s="79">
        <f t="shared" ref="P260:P323" si="192">SUM(I260:O260)</f>
        <v>1045436.575295619</v>
      </c>
      <c r="Q260" s="35"/>
      <c r="R260">
        <f t="shared" ca="1" si="164"/>
        <v>318</v>
      </c>
      <c r="S260" s="78">
        <f t="shared" ca="1" si="173"/>
        <v>89.333333333332121</v>
      </c>
      <c r="T260" s="55">
        <f t="shared" ca="1" si="165"/>
        <v>1.9598847320330681E-2</v>
      </c>
      <c r="U260" s="78">
        <f t="shared" ca="1" si="166"/>
        <v>9.9439539386814088E-2</v>
      </c>
      <c r="V260" s="79">
        <f t="shared" ca="1" si="174"/>
        <v>75146.608702079728</v>
      </c>
      <c r="W260" s="79">
        <f t="shared" ref="W260:W323" ca="1" si="193">(V260)*$AU260</f>
        <v>651.25137663307476</v>
      </c>
      <c r="X260" s="80">
        <f t="shared" ca="1" si="175"/>
        <v>-1.9887907877362818</v>
      </c>
      <c r="Y260" s="80">
        <f t="shared" ca="1" si="176"/>
        <v>-31.311086959199887</v>
      </c>
      <c r="Z260" s="80">
        <f t="shared" ca="1" si="167"/>
        <v>0</v>
      </c>
      <c r="AA260" s="80">
        <f t="shared" ca="1" si="177"/>
        <v>0</v>
      </c>
      <c r="AB260" s="81">
        <f t="shared" ref="AB260:AB323" ca="1" si="194">-MIN(IF(MOD(R260,IF($C$7="Annual",12,1))=0,1,0)*$C$39*U260/IF($C$7="Monthly",12,1),V260)</f>
        <v>-1009.8749508095179</v>
      </c>
      <c r="AC260" s="79">
        <f t="shared" ref="AC260:AC323" ca="1" si="195">SUM(V260:AB260)</f>
        <v>74754.685250156341</v>
      </c>
      <c r="AD260" s="35"/>
      <c r="AE260" s="55">
        <f t="shared" ca="1" si="178"/>
        <v>1.9598847320330681E-2</v>
      </c>
      <c r="AF260" s="78">
        <f t="shared" ca="1" si="179"/>
        <v>9.9439539386814088E-2</v>
      </c>
      <c r="AG260" s="35"/>
      <c r="AH260" s="35"/>
      <c r="AR260" s="69">
        <f t="shared" si="168"/>
        <v>22</v>
      </c>
      <c r="AS260" s="70">
        <f t="shared" si="180"/>
        <v>257</v>
      </c>
      <c r="AT260" s="71">
        <f t="shared" si="186"/>
        <v>0.14882550988511237</v>
      </c>
      <c r="AU260" s="72">
        <f t="shared" si="169"/>
        <v>8.6664107387064426E-3</v>
      </c>
      <c r="AV260" s="73">
        <f t="shared" si="170"/>
        <v>1.0086664107387064</v>
      </c>
      <c r="AW260" s="74">
        <f>PRODUCT(AV$4:AV260)</f>
        <v>6.624947843563227</v>
      </c>
      <c r="BO260" s="70">
        <f t="shared" si="181"/>
        <v>257</v>
      </c>
      <c r="BP260" s="178">
        <f t="shared" si="184"/>
        <v>0.1091</v>
      </c>
      <c r="BQ260" s="179">
        <f t="shared" si="171"/>
        <v>8.6664107387064426E-3</v>
      </c>
      <c r="BR260" s="179">
        <f t="shared" si="183"/>
        <v>0.1509445845632725</v>
      </c>
    </row>
    <row r="261" spans="5:70">
      <c r="E261">
        <f t="shared" si="187"/>
        <v>258</v>
      </c>
      <c r="F261" s="64">
        <f t="shared" si="172"/>
        <v>84.416666666665535</v>
      </c>
      <c r="G261" s="55">
        <f t="shared" si="188"/>
        <v>0</v>
      </c>
      <c r="H261" s="78">
        <f t="shared" si="182"/>
        <v>1</v>
      </c>
      <c r="I261" s="79">
        <f t="shared" ref="I261:I324" si="196">MAX(P260,0)*(1-G261)</f>
        <v>1045436.575295619</v>
      </c>
      <c r="J261" s="79">
        <f t="shared" si="189"/>
        <v>9060.1827627784387</v>
      </c>
      <c r="K261" s="80">
        <f t="shared" si="190"/>
        <v>-20</v>
      </c>
      <c r="L261" s="80">
        <f t="shared" ref="L261:L324" si="197">IF(OR(I260+O260=0,K260=0),0,-I261*($C$16/12))</f>
        <v>-871.19714607968251</v>
      </c>
      <c r="M261" s="80">
        <f t="shared" si="185"/>
        <v>0</v>
      </c>
      <c r="N261" s="80">
        <f t="shared" ref="N261:N324" si="198">IF(OR(I260+O260=0,K260=0),0,-I261*($C$18*(1+$C$20))/12)</f>
        <v>0</v>
      </c>
      <c r="O261" s="81">
        <f t="shared" si="191"/>
        <v>-10155.66802739464</v>
      </c>
      <c r="P261" s="79">
        <f t="shared" si="192"/>
        <v>1043449.8928849229</v>
      </c>
      <c r="Q261" s="35"/>
      <c r="R261">
        <f t="shared" ref="R261:R324" ca="1" si="199">R260+1</f>
        <v>319</v>
      </c>
      <c r="S261" s="78">
        <f t="shared" ca="1" si="173"/>
        <v>89.416666666665449</v>
      </c>
      <c r="T261" s="55">
        <f t="shared" ref="T261:T324" ca="1" si="200">(1-(1-IF(S261&gt;$AJ$90,0,VLOOKUP(ROUND(S261,0),$AJ$4:$AK$90,2,FALSE)))^(1/12))
*IF(S262-S$4&lt;SUBSTITUTE($C$8, "years", "", 1)/1,0,1)</f>
        <v>1.9598847320330681E-2</v>
      </c>
      <c r="U261" s="78">
        <f t="shared" ref="U261:U324" ca="1" si="201">IF(S262-S$4&lt;SUBSTITUTE($C$8, "years", "", 1)/1,U260,AF260)*
(1-T261)</f>
        <v>9.7490639036767912E-2</v>
      </c>
      <c r="V261" s="79">
        <f t="shared" ca="1" si="174"/>
        <v>73289.579587459157</v>
      </c>
      <c r="W261" s="79">
        <f t="shared" ca="1" si="193"/>
        <v>635.15759957203647</v>
      </c>
      <c r="X261" s="80">
        <f t="shared" ca="1" si="175"/>
        <v>-1.9498127807353582</v>
      </c>
      <c r="Y261" s="80">
        <f t="shared" ca="1" si="176"/>
        <v>-30.537324828107984</v>
      </c>
      <c r="Z261" s="80">
        <f t="shared" ref="Z261:Z324" ca="1" si="202">-IF(MOD(R261-1,12)=0,1,0)*V261*($C$17)</f>
        <v>0</v>
      </c>
      <c r="AA261" s="80">
        <f t="shared" ca="1" si="177"/>
        <v>0</v>
      </c>
      <c r="AB261" s="81">
        <f t="shared" ca="1" si="194"/>
        <v>-990.08256583597574</v>
      </c>
      <c r="AC261" s="79">
        <f t="shared" ca="1" si="195"/>
        <v>72902.167483586367</v>
      </c>
      <c r="AD261" s="35"/>
      <c r="AE261" s="55">
        <f t="shared" ca="1" si="178"/>
        <v>1.9598847320330681E-2</v>
      </c>
      <c r="AF261" s="78">
        <f t="shared" ca="1" si="179"/>
        <v>9.7490639036767912E-2</v>
      </c>
      <c r="AG261" s="35"/>
      <c r="AH261" s="35"/>
      <c r="AR261" s="69">
        <f t="shared" ref="AR261:AR324" si="203">ROUNDDOWN((AS261-1)/12,0)+1</f>
        <v>22</v>
      </c>
      <c r="AS261" s="70">
        <f t="shared" si="180"/>
        <v>258</v>
      </c>
      <c r="AT261" s="71">
        <f t="shared" si="186"/>
        <v>0.14753572688805056</v>
      </c>
      <c r="AU261" s="72">
        <f t="shared" ref="AU261:AU324" si="204">IF($AU$2="Yes",BQ261,((1+$AH$21)^(1/12))-1)</f>
        <v>8.6664107387064426E-3</v>
      </c>
      <c r="AV261" s="73">
        <f t="shared" ref="AV261:AV324" si="205">(1+AU261)</f>
        <v>1.0086664107387064</v>
      </c>
      <c r="AW261" s="74">
        <f>PRODUCT(AV$4:AV261)</f>
        <v>6.6823623626980533</v>
      </c>
      <c r="BO261" s="70">
        <f t="shared" si="181"/>
        <v>258</v>
      </c>
      <c r="BP261" s="178">
        <f t="shared" si="184"/>
        <v>0.1091</v>
      </c>
      <c r="BQ261" s="179">
        <f t="shared" ref="BQ261:BQ324" si="206">(1+BP261)^(1/12)-1</f>
        <v>8.6664107387064426E-3</v>
      </c>
      <c r="BR261" s="179">
        <f t="shared" si="183"/>
        <v>0.14964767633406847</v>
      </c>
    </row>
    <row r="262" spans="5:70">
      <c r="E262">
        <f t="shared" si="187"/>
        <v>259</v>
      </c>
      <c r="F262" s="64">
        <f t="shared" ref="F262:F325" si="207">(E262-E261)/12+F261</f>
        <v>84.499999999998863</v>
      </c>
      <c r="G262" s="55">
        <f t="shared" si="188"/>
        <v>0</v>
      </c>
      <c r="H262" s="78">
        <f t="shared" si="182"/>
        <v>1</v>
      </c>
      <c r="I262" s="79">
        <f t="shared" si="196"/>
        <v>1043449.8928849229</v>
      </c>
      <c r="J262" s="79">
        <f t="shared" si="189"/>
        <v>9042.9653569999828</v>
      </c>
      <c r="K262" s="80">
        <f t="shared" si="190"/>
        <v>-20</v>
      </c>
      <c r="L262" s="80">
        <f t="shared" si="197"/>
        <v>-869.54157740410244</v>
      </c>
      <c r="M262" s="80">
        <f t="shared" si="185"/>
        <v>0</v>
      </c>
      <c r="N262" s="80">
        <f t="shared" si="198"/>
        <v>0</v>
      </c>
      <c r="O262" s="81">
        <f t="shared" si="191"/>
        <v>-10155.66802739464</v>
      </c>
      <c r="P262" s="79">
        <f t="shared" si="192"/>
        <v>1041447.6486371241</v>
      </c>
      <c r="Q262" s="35"/>
      <c r="R262">
        <f t="shared" ca="1" si="199"/>
        <v>320</v>
      </c>
      <c r="S262" s="78">
        <f t="shared" ref="S262:S325" ca="1" si="208">(R262-R261)/12+S261</f>
        <v>89.499999999998778</v>
      </c>
      <c r="T262" s="55">
        <f t="shared" ca="1" si="200"/>
        <v>1.9598847320330681E-2</v>
      </c>
      <c r="U262" s="78">
        <f t="shared" ca="1" si="201"/>
        <v>9.5579934887124823E-2</v>
      </c>
      <c r="V262" s="79">
        <f t="shared" ref="V262:V325" ca="1" si="209">MAX(AC261,0)*(1-AE262)</f>
        <v>71473.369033754381</v>
      </c>
      <c r="W262" s="79">
        <f t="shared" ca="1" si="193"/>
        <v>619.41757292565751</v>
      </c>
      <c r="X262" s="80">
        <f t="shared" ref="X262:X325" ca="1" si="210">IF(V262=0,0,-$C$19)*U262</f>
        <v>-1.9115986977424964</v>
      </c>
      <c r="Y262" s="80">
        <f t="shared" ref="Y262:Y325" ca="1" si="211">IF(OR(V261+AB261=0,X261=0),0,-V262*($D$16/12))</f>
        <v>-29.780570430730993</v>
      </c>
      <c r="Z262" s="80">
        <f t="shared" ca="1" si="202"/>
        <v>0</v>
      </c>
      <c r="AA262" s="80">
        <f t="shared" ref="AA262:AA325" ca="1" si="212">IF(OR(V261+AB261=0,X261=0),0,-V262*($C$18*(1+$C$20))/12)</f>
        <v>0</v>
      </c>
      <c r="AB262" s="81">
        <f t="shared" ca="1" si="194"/>
        <v>-970.6780887936352</v>
      </c>
      <c r="AC262" s="79">
        <f t="shared" ca="1" si="195"/>
        <v>71090.416348757935</v>
      </c>
      <c r="AD262" s="35"/>
      <c r="AE262" s="55">
        <f t="shared" ref="AE262:AE325" ca="1" si="213">(1-(1-IF(S262&gt;$AJ$90,0,VLOOKUP(ROUND(S262,0),$AJ$4:$AK$90,2,FALSE)))^(1/12))</f>
        <v>1.9598847320330681E-2</v>
      </c>
      <c r="AF262" s="78">
        <f t="shared" ref="AF262:AF325" ca="1" si="214">AF261*(1-AE262)</f>
        <v>9.5579934887124823E-2</v>
      </c>
      <c r="AG262" s="35"/>
      <c r="AH262" s="35"/>
      <c r="AR262" s="69">
        <f t="shared" si="203"/>
        <v>22</v>
      </c>
      <c r="AS262" s="70">
        <f t="shared" ref="AS262:AS325" si="215">AS261+1</f>
        <v>259</v>
      </c>
      <c r="AT262" s="71">
        <f t="shared" si="186"/>
        <v>0.1462571216802051</v>
      </c>
      <c r="AU262" s="72">
        <f t="shared" si="204"/>
        <v>8.6664107387064426E-3</v>
      </c>
      <c r="AV262" s="73">
        <f t="shared" si="205"/>
        <v>1.0086664107387064</v>
      </c>
      <c r="AW262" s="74">
        <f>PRODUCT(AV$4:AV262)</f>
        <v>6.7402744596380675</v>
      </c>
      <c r="BO262" s="70">
        <f t="shared" ref="BO262:BO325" si="216">BO261+1</f>
        <v>259</v>
      </c>
      <c r="BP262" s="178">
        <f t="shared" si="184"/>
        <v>0.1091</v>
      </c>
      <c r="BQ262" s="179">
        <f t="shared" si="206"/>
        <v>8.6664107387064426E-3</v>
      </c>
      <c r="BR262" s="179">
        <f t="shared" si="183"/>
        <v>0.14836191107471555</v>
      </c>
    </row>
    <row r="263" spans="5:70">
      <c r="E263">
        <f t="shared" si="187"/>
        <v>260</v>
      </c>
      <c r="F263" s="64">
        <f t="shared" si="207"/>
        <v>84.583333333332192</v>
      </c>
      <c r="G263" s="55">
        <f t="shared" si="188"/>
        <v>0</v>
      </c>
      <c r="H263" s="78">
        <f t="shared" ref="H263:H326" si="217">H262*(1-G263)</f>
        <v>1</v>
      </c>
      <c r="I263" s="79">
        <f t="shared" si="196"/>
        <v>1041447.6486371241</v>
      </c>
      <c r="J263" s="79">
        <f t="shared" si="189"/>
        <v>9025.613085949346</v>
      </c>
      <c r="K263" s="80">
        <f t="shared" si="190"/>
        <v>-20</v>
      </c>
      <c r="L263" s="80">
        <f t="shared" si="197"/>
        <v>-867.87304053093681</v>
      </c>
      <c r="M263" s="80">
        <f t="shared" si="185"/>
        <v>0</v>
      </c>
      <c r="N263" s="80">
        <f t="shared" si="198"/>
        <v>0</v>
      </c>
      <c r="O263" s="81">
        <f t="shared" si="191"/>
        <v>-10155.66802739464</v>
      </c>
      <c r="P263" s="79">
        <f t="shared" si="192"/>
        <v>1039429.7206551479</v>
      </c>
      <c r="Q263" s="35"/>
      <c r="R263">
        <f t="shared" ca="1" si="199"/>
        <v>321</v>
      </c>
      <c r="S263" s="78">
        <f t="shared" ca="1" si="208"/>
        <v>89.583333333332106</v>
      </c>
      <c r="T263" s="55">
        <f t="shared" ca="1" si="200"/>
        <v>2.1466801853951778E-2</v>
      </c>
      <c r="U263" s="78">
        <f t="shared" ca="1" si="201"/>
        <v>9.3528139363689297E-2</v>
      </c>
      <c r="V263" s="79">
        <f t="shared" ca="1" si="209"/>
        <v>69564.332467284214</v>
      </c>
      <c r="W263" s="79">
        <f t="shared" ca="1" si="193"/>
        <v>602.87307792541719</v>
      </c>
      <c r="X263" s="80">
        <f t="shared" ca="1" si="210"/>
        <v>-1.870562787273786</v>
      </c>
      <c r="Y263" s="80">
        <f t="shared" ca="1" si="211"/>
        <v>-28.98513852803509</v>
      </c>
      <c r="Z263" s="80">
        <f t="shared" ca="1" si="202"/>
        <v>0</v>
      </c>
      <c r="AA263" s="80">
        <f t="shared" ca="1" si="212"/>
        <v>0</v>
      </c>
      <c r="AB263" s="81">
        <f t="shared" ca="1" si="194"/>
        <v>-949.8407345975296</v>
      </c>
      <c r="AC263" s="79">
        <f t="shared" ca="1" si="195"/>
        <v>69186.509109296792</v>
      </c>
      <c r="AD263" s="35"/>
      <c r="AE263" s="55">
        <f t="shared" ca="1" si="213"/>
        <v>2.1466801853951778E-2</v>
      </c>
      <c r="AF263" s="78">
        <f t="shared" ca="1" si="214"/>
        <v>9.3528139363689297E-2</v>
      </c>
      <c r="AG263" s="35"/>
      <c r="AH263" s="35"/>
      <c r="AR263" s="69">
        <f t="shared" si="203"/>
        <v>22</v>
      </c>
      <c r="AS263" s="70">
        <f t="shared" si="215"/>
        <v>260</v>
      </c>
      <c r="AT263" s="71">
        <f t="shared" si="186"/>
        <v>0.14498959739026349</v>
      </c>
      <c r="AU263" s="72">
        <f t="shared" si="204"/>
        <v>8.6664107387064426E-3</v>
      </c>
      <c r="AV263" s="73">
        <f t="shared" si="205"/>
        <v>1.0086664107387064</v>
      </c>
      <c r="AW263" s="74">
        <f>PRODUCT(AV$4:AV263)</f>
        <v>6.7986884465969037</v>
      </c>
      <c r="BO263" s="70">
        <f t="shared" si="216"/>
        <v>260</v>
      </c>
      <c r="BP263" s="178">
        <f t="shared" si="184"/>
        <v>0.1091</v>
      </c>
      <c r="BQ263" s="179">
        <f t="shared" si="206"/>
        <v>8.6664107387064426E-3</v>
      </c>
      <c r="BR263" s="179">
        <f t="shared" ref="BR263:BR326" si="218">BR262/(1+BQ263)</f>
        <v>0.14708719304538087</v>
      </c>
    </row>
    <row r="264" spans="5:70">
      <c r="E264">
        <f t="shared" si="187"/>
        <v>261</v>
      </c>
      <c r="F264" s="64">
        <f t="shared" si="207"/>
        <v>84.66666666666552</v>
      </c>
      <c r="G264" s="55">
        <f t="shared" si="188"/>
        <v>0</v>
      </c>
      <c r="H264" s="78">
        <f t="shared" si="217"/>
        <v>1</v>
      </c>
      <c r="I264" s="79">
        <f t="shared" si="196"/>
        <v>1039429.7206551479</v>
      </c>
      <c r="J264" s="79">
        <f t="shared" si="189"/>
        <v>9008.1248932164126</v>
      </c>
      <c r="K264" s="80">
        <f t="shared" si="190"/>
        <v>-20</v>
      </c>
      <c r="L264" s="80">
        <f t="shared" si="197"/>
        <v>-866.19143387929</v>
      </c>
      <c r="M264" s="80">
        <f t="shared" si="185"/>
        <v>0</v>
      </c>
      <c r="N264" s="80">
        <f t="shared" si="198"/>
        <v>0</v>
      </c>
      <c r="O264" s="81">
        <f t="shared" si="191"/>
        <v>-10155.66802739464</v>
      </c>
      <c r="P264" s="79">
        <f t="shared" si="192"/>
        <v>1037395.9860870903</v>
      </c>
      <c r="Q264" s="35"/>
      <c r="R264">
        <f t="shared" ca="1" si="199"/>
        <v>322</v>
      </c>
      <c r="S264" s="78">
        <f t="shared" ca="1" si="208"/>
        <v>89.666666666665435</v>
      </c>
      <c r="T264" s="55">
        <f t="shared" ca="1" si="200"/>
        <v>2.1466801853951778E-2</v>
      </c>
      <c r="U264" s="78">
        <f t="shared" ca="1" si="201"/>
        <v>9.1520389328200197E-2</v>
      </c>
      <c r="V264" s="79">
        <f t="shared" ca="1" si="209"/>
        <v>67701.296027280885</v>
      </c>
      <c r="W264" s="79">
        <f t="shared" ca="1" si="193"/>
        <v>586.72723891517091</v>
      </c>
      <c r="X264" s="80">
        <f t="shared" ca="1" si="210"/>
        <v>-1.8304077865640038</v>
      </c>
      <c r="Y264" s="80">
        <f t="shared" ca="1" si="211"/>
        <v>-28.208873344700372</v>
      </c>
      <c r="Z264" s="80">
        <f t="shared" ca="1" si="202"/>
        <v>0</v>
      </c>
      <c r="AA264" s="80">
        <f t="shared" ca="1" si="212"/>
        <v>0</v>
      </c>
      <c r="AB264" s="81">
        <f t="shared" ca="1" si="194"/>
        <v>-929.45069175511242</v>
      </c>
      <c r="AC264" s="79">
        <f t="shared" ca="1" si="195"/>
        <v>67328.53329330968</v>
      </c>
      <c r="AD264" s="35"/>
      <c r="AE264" s="55">
        <f t="shared" ca="1" si="213"/>
        <v>2.1466801853951778E-2</v>
      </c>
      <c r="AF264" s="78">
        <f t="shared" ca="1" si="214"/>
        <v>9.1520389328200197E-2</v>
      </c>
      <c r="AG264" s="35"/>
      <c r="AH264" s="35"/>
      <c r="AR264" s="69">
        <f t="shared" si="203"/>
        <v>22</v>
      </c>
      <c r="AS264" s="70">
        <f t="shared" si="215"/>
        <v>261</v>
      </c>
      <c r="AT264" s="71">
        <f t="shared" si="186"/>
        <v>0.14373305798643979</v>
      </c>
      <c r="AU264" s="72">
        <f t="shared" si="204"/>
        <v>8.6664107387064426E-3</v>
      </c>
      <c r="AV264" s="73">
        <f t="shared" si="205"/>
        <v>1.0086664107387064</v>
      </c>
      <c r="AW264" s="74">
        <f>PRODUCT(AV$4:AV264)</f>
        <v>6.8576086731596106</v>
      </c>
      <c r="BO264" s="70">
        <f t="shared" si="216"/>
        <v>261</v>
      </c>
      <c r="BP264" s="178">
        <f t="shared" ref="BP264:BP327" si="219">VLOOKUP(BO264,$BT$4:$BX$13,5,TRUE)/100</f>
        <v>0.1091</v>
      </c>
      <c r="BQ264" s="179">
        <f t="shared" si="206"/>
        <v>8.6664107387064426E-3</v>
      </c>
      <c r="BR264" s="179">
        <f t="shared" si="218"/>
        <v>0.14582342732882339</v>
      </c>
    </row>
    <row r="265" spans="5:70">
      <c r="E265">
        <f t="shared" si="187"/>
        <v>262</v>
      </c>
      <c r="F265" s="64">
        <f t="shared" si="207"/>
        <v>84.749999999998849</v>
      </c>
      <c r="G265" s="55">
        <f t="shared" si="188"/>
        <v>0</v>
      </c>
      <c r="H265" s="78">
        <f t="shared" si="217"/>
        <v>1</v>
      </c>
      <c r="I265" s="79">
        <f t="shared" si="196"/>
        <v>1037395.9860870903</v>
      </c>
      <c r="J265" s="79">
        <f t="shared" si="189"/>
        <v>8990.4997141161184</v>
      </c>
      <c r="K265" s="80">
        <f t="shared" si="190"/>
        <v>-20</v>
      </c>
      <c r="L265" s="80">
        <f t="shared" si="197"/>
        <v>-864.49665507257532</v>
      </c>
      <c r="M265" s="80">
        <f t="shared" si="185"/>
        <v>0</v>
      </c>
      <c r="N265" s="80">
        <f t="shared" si="198"/>
        <v>0</v>
      </c>
      <c r="O265" s="81">
        <f t="shared" si="191"/>
        <v>-10155.66802739464</v>
      </c>
      <c r="P265" s="79">
        <f t="shared" si="192"/>
        <v>1035346.3211187392</v>
      </c>
      <c r="Q265" s="35"/>
      <c r="R265">
        <f t="shared" ca="1" si="199"/>
        <v>323</v>
      </c>
      <c r="S265" s="78">
        <f t="shared" ca="1" si="208"/>
        <v>89.749999999998764</v>
      </c>
      <c r="T265" s="55">
        <f t="shared" ca="1" si="200"/>
        <v>2.1466801853951778E-2</v>
      </c>
      <c r="U265" s="78">
        <f t="shared" ca="1" si="201"/>
        <v>8.9555739264895198E-2</v>
      </c>
      <c r="V265" s="79">
        <f t="shared" ca="1" si="209"/>
        <v>65883.205009985002</v>
      </c>
      <c r="W265" s="79">
        <f t="shared" ca="1" si="193"/>
        <v>570.97091539893211</v>
      </c>
      <c r="X265" s="80">
        <f t="shared" ca="1" si="210"/>
        <v>-1.7911147852979039</v>
      </c>
      <c r="Y265" s="80">
        <f t="shared" ca="1" si="211"/>
        <v>-27.451335420827085</v>
      </c>
      <c r="Z265" s="80">
        <f t="shared" ca="1" si="202"/>
        <v>0</v>
      </c>
      <c r="AA265" s="80">
        <f t="shared" ca="1" si="212"/>
        <v>0</v>
      </c>
      <c r="AB265" s="81">
        <f t="shared" ca="1" si="194"/>
        <v>-909.49835792218698</v>
      </c>
      <c r="AC265" s="79">
        <f t="shared" ca="1" si="195"/>
        <v>65515.43511725562</v>
      </c>
      <c r="AD265" s="35"/>
      <c r="AE265" s="55">
        <f t="shared" ca="1" si="213"/>
        <v>2.1466801853951778E-2</v>
      </c>
      <c r="AF265" s="78">
        <f t="shared" ca="1" si="214"/>
        <v>8.9555739264895198E-2</v>
      </c>
      <c r="AG265" s="35"/>
      <c r="AH265" s="35"/>
      <c r="AR265" s="69">
        <f t="shared" si="203"/>
        <v>22</v>
      </c>
      <c r="AS265" s="70">
        <f t="shared" si="215"/>
        <v>262</v>
      </c>
      <c r="AT265" s="71">
        <f t="shared" si="186"/>
        <v>0.14248740826919898</v>
      </c>
      <c r="AU265" s="72">
        <f t="shared" si="204"/>
        <v>8.6664107387064426E-3</v>
      </c>
      <c r="AV265" s="73">
        <f t="shared" si="205"/>
        <v>1.0086664107387064</v>
      </c>
      <c r="AW265" s="74">
        <f>PRODUCT(AV$4:AV265)</f>
        <v>6.9170395266065272</v>
      </c>
      <c r="BO265" s="70">
        <f t="shared" si="216"/>
        <v>262</v>
      </c>
      <c r="BP265" s="178">
        <f t="shared" si="219"/>
        <v>0.1091</v>
      </c>
      <c r="BQ265" s="179">
        <f t="shared" si="206"/>
        <v>8.6664107387064426E-3</v>
      </c>
      <c r="BR265" s="179">
        <f t="shared" si="218"/>
        <v>0.14457051982332614</v>
      </c>
    </row>
    <row r="266" spans="5:70">
      <c r="E266">
        <f t="shared" si="187"/>
        <v>263</v>
      </c>
      <c r="F266" s="64">
        <f t="shared" si="207"/>
        <v>84.833333333332178</v>
      </c>
      <c r="G266" s="55">
        <f t="shared" si="188"/>
        <v>0</v>
      </c>
      <c r="H266" s="78">
        <f t="shared" si="217"/>
        <v>1</v>
      </c>
      <c r="I266" s="79">
        <f t="shared" si="196"/>
        <v>1035346.3211187392</v>
      </c>
      <c r="J266" s="79">
        <f t="shared" si="189"/>
        <v>8972.7364756236511</v>
      </c>
      <c r="K266" s="80">
        <f t="shared" si="190"/>
        <v>-20</v>
      </c>
      <c r="L266" s="80">
        <f t="shared" si="197"/>
        <v>-862.78860093228275</v>
      </c>
      <c r="M266" s="80">
        <f t="shared" si="185"/>
        <v>0</v>
      </c>
      <c r="N266" s="80">
        <f t="shared" si="198"/>
        <v>0</v>
      </c>
      <c r="O266" s="81">
        <f t="shared" si="191"/>
        <v>-10155.66802739464</v>
      </c>
      <c r="P266" s="79">
        <f t="shared" si="192"/>
        <v>1033280.600966036</v>
      </c>
      <c r="Q266" s="35"/>
      <c r="R266">
        <f t="shared" ca="1" si="199"/>
        <v>324</v>
      </c>
      <c r="S266" s="78">
        <f t="shared" ca="1" si="208"/>
        <v>89.833333333332092</v>
      </c>
      <c r="T266" s="55">
        <f t="shared" ca="1" si="200"/>
        <v>2.1466801853951778E-2</v>
      </c>
      <c r="U266" s="78">
        <f t="shared" ca="1" si="201"/>
        <v>8.7633263955211524E-2</v>
      </c>
      <c r="V266" s="79">
        <f t="shared" ca="1" si="209"/>
        <v>64109.028253218057</v>
      </c>
      <c r="W266" s="79">
        <f t="shared" ca="1" si="193"/>
        <v>555.59517090172369</v>
      </c>
      <c r="X266" s="80">
        <f t="shared" ca="1" si="210"/>
        <v>-1.7526652791042305</v>
      </c>
      <c r="Y266" s="80">
        <f t="shared" ca="1" si="211"/>
        <v>-26.712095105507526</v>
      </c>
      <c r="Z266" s="80">
        <f t="shared" ca="1" si="202"/>
        <v>0</v>
      </c>
      <c r="AA266" s="80">
        <f t="shared" ca="1" si="212"/>
        <v>0</v>
      </c>
      <c r="AB266" s="81">
        <f t="shared" ca="1" si="194"/>
        <v>-889.97433688617684</v>
      </c>
      <c r="AC266" s="79">
        <f t="shared" ca="1" si="195"/>
        <v>63746.184326848997</v>
      </c>
      <c r="AD266" s="35"/>
      <c r="AE266" s="55">
        <f t="shared" ca="1" si="213"/>
        <v>2.1466801853951778E-2</v>
      </c>
      <c r="AF266" s="78">
        <f t="shared" ca="1" si="214"/>
        <v>8.7633263955211524E-2</v>
      </c>
      <c r="AG266" s="35"/>
      <c r="AH266" s="35"/>
      <c r="AR266" s="69">
        <f t="shared" si="203"/>
        <v>22</v>
      </c>
      <c r="AS266" s="70">
        <f t="shared" si="215"/>
        <v>263</v>
      </c>
      <c r="AT266" s="71">
        <f t="shared" si="186"/>
        <v>0.14125255386404434</v>
      </c>
      <c r="AU266" s="72">
        <f t="shared" si="204"/>
        <v>8.6664107387064426E-3</v>
      </c>
      <c r="AV266" s="73">
        <f t="shared" si="205"/>
        <v>1.0086664107387064</v>
      </c>
      <c r="AW266" s="74">
        <f>PRODUCT(AV$4:AV266)</f>
        <v>6.9769854322399674</v>
      </c>
      <c r="BO266" s="70">
        <f t="shared" si="216"/>
        <v>263</v>
      </c>
      <c r="BP266" s="178">
        <f t="shared" si="219"/>
        <v>0.1091</v>
      </c>
      <c r="BQ266" s="179">
        <f t="shared" si="206"/>
        <v>8.6664107387064426E-3</v>
      </c>
      <c r="BR266" s="179">
        <f t="shared" si="218"/>
        <v>0.14332837723568939</v>
      </c>
    </row>
    <row r="267" spans="5:70">
      <c r="E267">
        <f t="shared" si="187"/>
        <v>264</v>
      </c>
      <c r="F267" s="64">
        <f t="shared" si="207"/>
        <v>84.916666666665506</v>
      </c>
      <c r="G267" s="55">
        <f t="shared" si="188"/>
        <v>0</v>
      </c>
      <c r="H267" s="78">
        <f t="shared" si="217"/>
        <v>1</v>
      </c>
      <c r="I267" s="79">
        <f t="shared" si="196"/>
        <v>1033280.600966036</v>
      </c>
      <c r="J267" s="79">
        <f t="shared" si="189"/>
        <v>8954.8340963091014</v>
      </c>
      <c r="K267" s="80">
        <f t="shared" si="190"/>
        <v>-20</v>
      </c>
      <c r="L267" s="80">
        <f t="shared" si="197"/>
        <v>-861.06716747169673</v>
      </c>
      <c r="M267" s="80">
        <f t="shared" si="185"/>
        <v>0</v>
      </c>
      <c r="N267" s="80">
        <f t="shared" si="198"/>
        <v>0</v>
      </c>
      <c r="O267" s="81">
        <f t="shared" si="191"/>
        <v>-10155.66802739464</v>
      </c>
      <c r="P267" s="79">
        <f t="shared" si="192"/>
        <v>1031198.6998674787</v>
      </c>
      <c r="Q267" s="35"/>
      <c r="R267">
        <f t="shared" ca="1" si="199"/>
        <v>325</v>
      </c>
      <c r="S267" s="78">
        <f t="shared" ca="1" si="208"/>
        <v>89.916666666665421</v>
      </c>
      <c r="T267" s="55">
        <f t="shared" ca="1" si="200"/>
        <v>2.1466801853951778E-2</v>
      </c>
      <c r="U267" s="78">
        <f t="shared" ca="1" si="201"/>
        <v>8.5752058042069937E-2</v>
      </c>
      <c r="V267" s="79">
        <f t="shared" ca="1" si="209"/>
        <v>62377.757618959047</v>
      </c>
      <c r="W267" s="79">
        <f t="shared" ca="1" si="193"/>
        <v>540.59126848537426</v>
      </c>
      <c r="X267" s="80">
        <f t="shared" ca="1" si="210"/>
        <v>-1.7150411608413987</v>
      </c>
      <c r="Y267" s="80">
        <f t="shared" ca="1" si="211"/>
        <v>-25.990732341232938</v>
      </c>
      <c r="Z267" s="80">
        <f t="shared" ca="1" si="202"/>
        <v>-467.83318214219281</v>
      </c>
      <c r="AA267" s="80">
        <f t="shared" ca="1" si="212"/>
        <v>0</v>
      </c>
      <c r="AB267" s="81">
        <f t="shared" ca="1" si="194"/>
        <v>-870.8694341411391</v>
      </c>
      <c r="AC267" s="79">
        <f t="shared" ca="1" si="195"/>
        <v>61551.940497659016</v>
      </c>
      <c r="AD267" s="35"/>
      <c r="AE267" s="55">
        <f t="shared" ca="1" si="213"/>
        <v>2.1466801853951778E-2</v>
      </c>
      <c r="AF267" s="78">
        <f t="shared" ca="1" si="214"/>
        <v>8.5752058042069937E-2</v>
      </c>
      <c r="AG267" s="35"/>
      <c r="AH267" s="35"/>
      <c r="AR267" s="69">
        <f t="shared" si="203"/>
        <v>22</v>
      </c>
      <c r="AS267" s="70">
        <f t="shared" si="215"/>
        <v>264</v>
      </c>
      <c r="AT267" s="71">
        <f t="shared" si="186"/>
        <v>0.14002840121436727</v>
      </c>
      <c r="AU267" s="72">
        <f t="shared" si="204"/>
        <v>8.6664107387064426E-3</v>
      </c>
      <c r="AV267" s="73">
        <f t="shared" si="205"/>
        <v>1.0086664107387064</v>
      </c>
      <c r="AW267" s="74">
        <f>PRODUCT(AV$4:AV267)</f>
        <v>7.0374508537137306</v>
      </c>
      <c r="BO267" s="70">
        <f t="shared" si="216"/>
        <v>264</v>
      </c>
      <c r="BP267" s="178">
        <f t="shared" si="219"/>
        <v>0.1091</v>
      </c>
      <c r="BQ267" s="179">
        <f t="shared" si="206"/>
        <v>8.6664107387064426E-3</v>
      </c>
      <c r="BR267" s="179">
        <f t="shared" si="218"/>
        <v>0.14209690707428385</v>
      </c>
    </row>
    <row r="268" spans="5:70">
      <c r="E268">
        <f t="shared" si="187"/>
        <v>265</v>
      </c>
      <c r="F268" s="64">
        <f t="shared" si="207"/>
        <v>84.999999999998835</v>
      </c>
      <c r="G268" s="55">
        <f t="shared" si="188"/>
        <v>0</v>
      </c>
      <c r="H268" s="78">
        <f t="shared" si="217"/>
        <v>1</v>
      </c>
      <c r="I268" s="79">
        <f t="shared" si="196"/>
        <v>1031198.6998674787</v>
      </c>
      <c r="J268" s="79">
        <f t="shared" si="189"/>
        <v>8936.7914862716389</v>
      </c>
      <c r="K268" s="80">
        <f t="shared" si="190"/>
        <v>-20</v>
      </c>
      <c r="L268" s="80">
        <f t="shared" si="197"/>
        <v>-859.33224988956567</v>
      </c>
      <c r="M268" s="80">
        <f t="shared" si="185"/>
        <v>-7733.9902490060895</v>
      </c>
      <c r="N268" s="80">
        <f t="shared" si="198"/>
        <v>0</v>
      </c>
      <c r="O268" s="81">
        <f t="shared" si="191"/>
        <v>-10155.66802739464</v>
      </c>
      <c r="P268" s="79">
        <f t="shared" si="192"/>
        <v>1021366.50082746</v>
      </c>
      <c r="Q268" s="35"/>
      <c r="R268">
        <f t="shared" ca="1" si="199"/>
        <v>326</v>
      </c>
      <c r="S268" s="78">
        <f t="shared" ca="1" si="208"/>
        <v>89.999999999998749</v>
      </c>
      <c r="T268" s="55">
        <f t="shared" ca="1" si="200"/>
        <v>2.1466801853951778E-2</v>
      </c>
      <c r="U268" s="78">
        <f t="shared" ca="1" si="201"/>
        <v>8.3911235603512255E-2</v>
      </c>
      <c r="V268" s="79">
        <f t="shared" ca="1" si="209"/>
        <v>60230.617187269541</v>
      </c>
      <c r="W268" s="79">
        <f t="shared" ca="1" si="193"/>
        <v>521.98326759066958</v>
      </c>
      <c r="X268" s="80">
        <f t="shared" ca="1" si="210"/>
        <v>-1.6782247120702452</v>
      </c>
      <c r="Y268" s="80">
        <f t="shared" ca="1" si="211"/>
        <v>-25.096090494695645</v>
      </c>
      <c r="Z268" s="80">
        <f t="shared" ca="1" si="202"/>
        <v>0</v>
      </c>
      <c r="AA268" s="80">
        <f t="shared" ca="1" si="212"/>
        <v>0</v>
      </c>
      <c r="AB268" s="81">
        <f t="shared" ca="1" si="194"/>
        <v>-852.17465255776824</v>
      </c>
      <c r="AC268" s="79">
        <f t="shared" ca="1" si="195"/>
        <v>59873.651487095674</v>
      </c>
      <c r="AD268" s="35"/>
      <c r="AE268" s="55">
        <f t="shared" ca="1" si="213"/>
        <v>2.1466801853951778E-2</v>
      </c>
      <c r="AF268" s="78">
        <f t="shared" ca="1" si="214"/>
        <v>8.3911235603512255E-2</v>
      </c>
      <c r="AG268" s="35"/>
      <c r="AH268" s="35"/>
      <c r="AR268" s="69">
        <f t="shared" si="203"/>
        <v>23</v>
      </c>
      <c r="AS268" s="70">
        <f t="shared" si="215"/>
        <v>265</v>
      </c>
      <c r="AT268" s="71">
        <f t="shared" si="186"/>
        <v>0.13881485757435919</v>
      </c>
      <c r="AU268" s="72">
        <f t="shared" si="204"/>
        <v>8.6664107387064426E-3</v>
      </c>
      <c r="AV268" s="73">
        <f t="shared" si="205"/>
        <v>1.0086664107387064</v>
      </c>
      <c r="AW268" s="74">
        <f>PRODUCT(AV$4:AV268)</f>
        <v>7.0984402933654742</v>
      </c>
      <c r="BO268" s="70">
        <f t="shared" si="216"/>
        <v>265</v>
      </c>
      <c r="BP268" s="178">
        <f t="shared" si="219"/>
        <v>0.1091</v>
      </c>
      <c r="BQ268" s="179">
        <f t="shared" si="206"/>
        <v>8.6664107387064426E-3</v>
      </c>
      <c r="BR268" s="179">
        <f t="shared" si="218"/>
        <v>0.14087601764216362</v>
      </c>
    </row>
    <row r="269" spans="5:70">
      <c r="E269">
        <f t="shared" si="187"/>
        <v>266</v>
      </c>
      <c r="F269" s="64">
        <f t="shared" si="207"/>
        <v>85.083333333332163</v>
      </c>
      <c r="G269" s="55">
        <f t="shared" si="188"/>
        <v>0</v>
      </c>
      <c r="H269" s="78">
        <f t="shared" si="217"/>
        <v>1</v>
      </c>
      <c r="I269" s="79">
        <f t="shared" si="196"/>
        <v>1021366.50082746</v>
      </c>
      <c r="J269" s="79">
        <f t="shared" si="189"/>
        <v>8851.5816109261214</v>
      </c>
      <c r="K269" s="80">
        <f t="shared" si="190"/>
        <v>-20</v>
      </c>
      <c r="L269" s="80">
        <f t="shared" si="197"/>
        <v>-851.13875068955008</v>
      </c>
      <c r="M269" s="80">
        <f t="shared" si="185"/>
        <v>0</v>
      </c>
      <c r="N269" s="80">
        <f t="shared" si="198"/>
        <v>0</v>
      </c>
      <c r="O269" s="81">
        <f t="shared" si="191"/>
        <v>-10155.66802739464</v>
      </c>
      <c r="P269" s="79">
        <f t="shared" si="192"/>
        <v>1019191.2756603018</v>
      </c>
      <c r="Q269" s="35"/>
      <c r="R269">
        <f t="shared" ca="1" si="199"/>
        <v>327</v>
      </c>
      <c r="S269" s="78">
        <f t="shared" ca="1" si="208"/>
        <v>90.083333333332078</v>
      </c>
      <c r="T269" s="55">
        <f t="shared" ca="1" si="200"/>
        <v>2.1466801853951778E-2</v>
      </c>
      <c r="U269" s="78">
        <f t="shared" ca="1" si="201"/>
        <v>8.2109929735491388E-2</v>
      </c>
      <c r="V269" s="79">
        <f t="shared" ca="1" si="209"/>
        <v>58588.355674349623</v>
      </c>
      <c r="W269" s="79">
        <f t="shared" ca="1" si="193"/>
        <v>507.75075477933609</v>
      </c>
      <c r="X269" s="80">
        <f t="shared" ca="1" si="210"/>
        <v>-1.6421985947098277</v>
      </c>
      <c r="Y269" s="80">
        <f t="shared" ca="1" si="211"/>
        <v>-24.411814864312344</v>
      </c>
      <c r="Z269" s="80">
        <f t="shared" ca="1" si="202"/>
        <v>0</v>
      </c>
      <c r="AA269" s="80">
        <f t="shared" ca="1" si="212"/>
        <v>0</v>
      </c>
      <c r="AB269" s="81">
        <f t="shared" ca="1" si="194"/>
        <v>-833.88118814635038</v>
      </c>
      <c r="AC269" s="79">
        <f t="shared" ca="1" si="195"/>
        <v>58236.171227523591</v>
      </c>
      <c r="AD269" s="35"/>
      <c r="AE269" s="55">
        <f t="shared" ca="1" si="213"/>
        <v>2.1466801853951778E-2</v>
      </c>
      <c r="AF269" s="78">
        <f t="shared" ca="1" si="214"/>
        <v>8.2109929735491388E-2</v>
      </c>
      <c r="AG269" s="35"/>
      <c r="AH269" s="35"/>
      <c r="AR269" s="69">
        <f t="shared" si="203"/>
        <v>23</v>
      </c>
      <c r="AS269" s="70">
        <f t="shared" si="215"/>
        <v>266</v>
      </c>
      <c r="AT269" s="71">
        <f t="shared" si="186"/>
        <v>0.13761183100198476</v>
      </c>
      <c r="AU269" s="72">
        <f t="shared" si="204"/>
        <v>8.6664107387064426E-3</v>
      </c>
      <c r="AV269" s="73">
        <f t="shared" si="205"/>
        <v>1.0086664107387064</v>
      </c>
      <c r="AW269" s="74">
        <f>PRODUCT(AV$4:AV269)</f>
        <v>7.1599582925519636</v>
      </c>
      <c r="BO269" s="70">
        <f t="shared" si="216"/>
        <v>266</v>
      </c>
      <c r="BP269" s="178">
        <f t="shared" si="219"/>
        <v>0.1091</v>
      </c>
      <c r="BQ269" s="179">
        <f t="shared" si="206"/>
        <v>8.6664107387064426E-3</v>
      </c>
      <c r="BR269" s="179">
        <f t="shared" si="218"/>
        <v>0.1396656180302383</v>
      </c>
    </row>
    <row r="270" spans="5:70">
      <c r="E270">
        <f t="shared" si="187"/>
        <v>267</v>
      </c>
      <c r="F270" s="64">
        <f t="shared" si="207"/>
        <v>85.166666666665492</v>
      </c>
      <c r="G270" s="55">
        <f t="shared" si="188"/>
        <v>0</v>
      </c>
      <c r="H270" s="78">
        <f t="shared" si="217"/>
        <v>1</v>
      </c>
      <c r="I270" s="79">
        <f t="shared" si="196"/>
        <v>1019191.2756603018</v>
      </c>
      <c r="J270" s="79">
        <f t="shared" si="189"/>
        <v>8832.7302161783573</v>
      </c>
      <c r="K270" s="80">
        <f t="shared" si="190"/>
        <v>-20</v>
      </c>
      <c r="L270" s="80">
        <f t="shared" si="197"/>
        <v>-849.32606305025149</v>
      </c>
      <c r="M270" s="80">
        <f t="shared" si="185"/>
        <v>0</v>
      </c>
      <c r="N270" s="80">
        <f t="shared" si="198"/>
        <v>0</v>
      </c>
      <c r="O270" s="81">
        <f t="shared" si="191"/>
        <v>-10155.66802739464</v>
      </c>
      <c r="P270" s="79">
        <f t="shared" si="192"/>
        <v>1016999.0117860351</v>
      </c>
      <c r="Q270" s="35"/>
      <c r="R270">
        <f t="shared" ca="1" si="199"/>
        <v>328</v>
      </c>
      <c r="S270" s="78">
        <f t="shared" ca="1" si="208"/>
        <v>90.166666666665407</v>
      </c>
      <c r="T270" s="55">
        <f t="shared" ca="1" si="200"/>
        <v>2.1466801853951778E-2</v>
      </c>
      <c r="U270" s="78">
        <f t="shared" ca="1" si="201"/>
        <v>8.0347292143617688E-2</v>
      </c>
      <c r="V270" s="79">
        <f t="shared" ca="1" si="209"/>
        <v>56986.026879049532</v>
      </c>
      <c r="W270" s="79">
        <f t="shared" ca="1" si="193"/>
        <v>493.86431530080887</v>
      </c>
      <c r="X270" s="80">
        <f t="shared" ca="1" si="210"/>
        <v>-1.6069458428723538</v>
      </c>
      <c r="Y270" s="80">
        <f t="shared" ca="1" si="211"/>
        <v>-23.74417786627064</v>
      </c>
      <c r="Z270" s="80">
        <f t="shared" ca="1" si="202"/>
        <v>0</v>
      </c>
      <c r="AA270" s="80">
        <f t="shared" ca="1" si="212"/>
        <v>0</v>
      </c>
      <c r="AB270" s="81">
        <f t="shared" ca="1" si="194"/>
        <v>-815.98042591067463</v>
      </c>
      <c r="AC270" s="79">
        <f t="shared" ca="1" si="195"/>
        <v>56638.559644730522</v>
      </c>
      <c r="AD270" s="35"/>
      <c r="AE270" s="55">
        <f t="shared" ca="1" si="213"/>
        <v>2.1466801853951778E-2</v>
      </c>
      <c r="AF270" s="78">
        <f t="shared" ca="1" si="214"/>
        <v>8.0347292143617688E-2</v>
      </c>
      <c r="AG270" s="35"/>
      <c r="AH270" s="35"/>
      <c r="AR270" s="69">
        <f t="shared" si="203"/>
        <v>23</v>
      </c>
      <c r="AS270" s="70">
        <f t="shared" si="215"/>
        <v>267</v>
      </c>
      <c r="AT270" s="71">
        <f t="shared" si="186"/>
        <v>0.13641923035201611</v>
      </c>
      <c r="AU270" s="72">
        <f t="shared" si="204"/>
        <v>8.6664107387064426E-3</v>
      </c>
      <c r="AV270" s="73">
        <f t="shared" si="205"/>
        <v>1.0086664107387064</v>
      </c>
      <c r="AW270" s="74">
        <f>PRODUCT(AV$4:AV270)</f>
        <v>7.2220094319872263</v>
      </c>
      <c r="BO270" s="70">
        <f t="shared" si="216"/>
        <v>267</v>
      </c>
      <c r="BP270" s="178">
        <f t="shared" si="219"/>
        <v>0.1091</v>
      </c>
      <c r="BQ270" s="179">
        <f t="shared" si="206"/>
        <v>8.6664107387064426E-3</v>
      </c>
      <c r="BR270" s="179">
        <f t="shared" si="218"/>
        <v>0.13846561811050381</v>
      </c>
    </row>
    <row r="271" spans="5:70">
      <c r="E271">
        <f t="shared" si="187"/>
        <v>268</v>
      </c>
      <c r="F271" s="64">
        <f t="shared" si="207"/>
        <v>85.24999999999882</v>
      </c>
      <c r="G271" s="55">
        <f t="shared" si="188"/>
        <v>0</v>
      </c>
      <c r="H271" s="78">
        <f t="shared" si="217"/>
        <v>1</v>
      </c>
      <c r="I271" s="79">
        <f t="shared" si="196"/>
        <v>1016999.0117860351</v>
      </c>
      <c r="J271" s="79">
        <f t="shared" si="189"/>
        <v>8813.7311569963349</v>
      </c>
      <c r="K271" s="80">
        <f t="shared" si="190"/>
        <v>-20</v>
      </c>
      <c r="L271" s="80">
        <f t="shared" si="197"/>
        <v>-847.49917648836265</v>
      </c>
      <c r="M271" s="80">
        <f t="shared" si="185"/>
        <v>0</v>
      </c>
      <c r="N271" s="80">
        <f t="shared" si="198"/>
        <v>0</v>
      </c>
      <c r="O271" s="81">
        <f t="shared" si="191"/>
        <v>-10155.66802739464</v>
      </c>
      <c r="P271" s="79">
        <f t="shared" si="192"/>
        <v>1014789.5757391484</v>
      </c>
      <c r="Q271" s="35"/>
      <c r="R271">
        <f t="shared" ca="1" si="199"/>
        <v>329</v>
      </c>
      <c r="S271" s="78">
        <f t="shared" ca="1" si="208"/>
        <v>90.249999999998735</v>
      </c>
      <c r="T271" s="55">
        <f t="shared" ca="1" si="200"/>
        <v>2.1466801853951778E-2</v>
      </c>
      <c r="U271" s="78">
        <f t="shared" ca="1" si="201"/>
        <v>7.8622492743669073E-2</v>
      </c>
      <c r="V271" s="79">
        <f t="shared" ca="1" si="209"/>
        <v>55422.710907543864</v>
      </c>
      <c r="W271" s="79">
        <f t="shared" ca="1" si="193"/>
        <v>480.31597697736083</v>
      </c>
      <c r="X271" s="80">
        <f t="shared" ca="1" si="210"/>
        <v>-1.5724498548733814</v>
      </c>
      <c r="Y271" s="80">
        <f t="shared" ca="1" si="211"/>
        <v>-23.09279621147661</v>
      </c>
      <c r="Z271" s="80">
        <f t="shared" ca="1" si="202"/>
        <v>0</v>
      </c>
      <c r="AA271" s="80">
        <f t="shared" ca="1" si="212"/>
        <v>0</v>
      </c>
      <c r="AB271" s="81">
        <f t="shared" ca="1" si="194"/>
        <v>-798.46393579094718</v>
      </c>
      <c r="AC271" s="79">
        <f t="shared" ca="1" si="195"/>
        <v>55079.897702663926</v>
      </c>
      <c r="AD271" s="35"/>
      <c r="AE271" s="55">
        <f t="shared" ca="1" si="213"/>
        <v>2.1466801853951778E-2</v>
      </c>
      <c r="AF271" s="78">
        <f t="shared" ca="1" si="214"/>
        <v>7.8622492743669073E-2</v>
      </c>
      <c r="AG271" s="35"/>
      <c r="AH271" s="35"/>
      <c r="AR271" s="69">
        <f t="shared" si="203"/>
        <v>23</v>
      </c>
      <c r="AS271" s="70">
        <f t="shared" si="215"/>
        <v>268</v>
      </c>
      <c r="AT271" s="71">
        <f t="shared" si="186"/>
        <v>0.13523696526912735</v>
      </c>
      <c r="AU271" s="72">
        <f t="shared" si="204"/>
        <v>8.6664107387064426E-3</v>
      </c>
      <c r="AV271" s="73">
        <f t="shared" si="205"/>
        <v>1.0086664107387064</v>
      </c>
      <c r="AW271" s="74">
        <f>PRODUCT(AV$4:AV271)</f>
        <v>7.2845983320836396</v>
      </c>
      <c r="BO271" s="70">
        <f t="shared" si="216"/>
        <v>268</v>
      </c>
      <c r="BP271" s="178">
        <f t="shared" si="219"/>
        <v>0.1091</v>
      </c>
      <c r="BQ271" s="179">
        <f t="shared" si="206"/>
        <v>8.6664107387064426E-3</v>
      </c>
      <c r="BR271" s="179">
        <f t="shared" si="218"/>
        <v>0.13727592852933132</v>
      </c>
    </row>
    <row r="272" spans="5:70">
      <c r="E272">
        <f t="shared" si="187"/>
        <v>269</v>
      </c>
      <c r="F272" s="64">
        <f t="shared" si="207"/>
        <v>85.333333333332149</v>
      </c>
      <c r="G272" s="55">
        <f t="shared" si="188"/>
        <v>0</v>
      </c>
      <c r="H272" s="78">
        <f t="shared" si="217"/>
        <v>1</v>
      </c>
      <c r="I272" s="79">
        <f t="shared" si="196"/>
        <v>1014789.5757391484</v>
      </c>
      <c r="J272" s="79">
        <f t="shared" si="189"/>
        <v>8794.5832767131105</v>
      </c>
      <c r="K272" s="80">
        <f t="shared" si="190"/>
        <v>-20</v>
      </c>
      <c r="L272" s="80">
        <f t="shared" si="197"/>
        <v>-845.65797978262378</v>
      </c>
      <c r="M272" s="80">
        <f t="shared" ref="M272:M335" si="220">IF(OR(I271+O271=0,K271=0),0,-IF(MOD(E272-1,12)=0,1,0)*I272*($C$17))</f>
        <v>0</v>
      </c>
      <c r="N272" s="80">
        <f t="shared" si="198"/>
        <v>0</v>
      </c>
      <c r="O272" s="81">
        <f t="shared" si="191"/>
        <v>-10155.66802739464</v>
      </c>
      <c r="P272" s="79">
        <f t="shared" si="192"/>
        <v>1012562.8330086842</v>
      </c>
      <c r="Q272" s="35"/>
      <c r="R272">
        <f t="shared" ca="1" si="199"/>
        <v>330</v>
      </c>
      <c r="S272" s="78">
        <f t="shared" ca="1" si="208"/>
        <v>90.333333333332064</v>
      </c>
      <c r="T272" s="55">
        <f t="shared" ca="1" si="200"/>
        <v>2.1466801853951778E-2</v>
      </c>
      <c r="U272" s="78">
        <f t="shared" ca="1" si="201"/>
        <v>7.6934719270676966E-2</v>
      </c>
      <c r="V272" s="79">
        <f t="shared" ca="1" si="209"/>
        <v>53897.508452544906</v>
      </c>
      <c r="W272" s="79">
        <f t="shared" ca="1" si="193"/>
        <v>467.09794604265642</v>
      </c>
      <c r="X272" s="80">
        <f t="shared" ca="1" si="210"/>
        <v>-1.5386943854135393</v>
      </c>
      <c r="Y272" s="80">
        <f t="shared" ca="1" si="211"/>
        <v>-22.45729518856038</v>
      </c>
      <c r="Z272" s="80">
        <f t="shared" ca="1" si="202"/>
        <v>0</v>
      </c>
      <c r="AA272" s="80">
        <f t="shared" ca="1" si="212"/>
        <v>0</v>
      </c>
      <c r="AB272" s="81">
        <f t="shared" ca="1" si="194"/>
        <v>-781.32346869379637</v>
      </c>
      <c r="AC272" s="79">
        <f t="shared" ca="1" si="195"/>
        <v>53559.286940319791</v>
      </c>
      <c r="AD272" s="35"/>
      <c r="AE272" s="55">
        <f t="shared" ca="1" si="213"/>
        <v>2.1466801853951778E-2</v>
      </c>
      <c r="AF272" s="78">
        <f t="shared" ca="1" si="214"/>
        <v>7.6934719270676966E-2</v>
      </c>
      <c r="AG272" s="35"/>
      <c r="AH272" s="35"/>
      <c r="AR272" s="69">
        <f t="shared" si="203"/>
        <v>23</v>
      </c>
      <c r="AS272" s="70">
        <f t="shared" si="215"/>
        <v>269</v>
      </c>
      <c r="AT272" s="71">
        <f t="shared" ref="AT272:AT283" si="221">(1-AU272)*AT271</f>
        <v>0.13406494618104892</v>
      </c>
      <c r="AU272" s="72">
        <f t="shared" si="204"/>
        <v>8.6664107387064426E-3</v>
      </c>
      <c r="AV272" s="73">
        <f t="shared" si="205"/>
        <v>1.0086664107387064</v>
      </c>
      <c r="AW272" s="74">
        <f>PRODUCT(AV$4:AV272)</f>
        <v>7.3477296532959722</v>
      </c>
      <c r="BO272" s="70">
        <f t="shared" si="216"/>
        <v>269</v>
      </c>
      <c r="BP272" s="178">
        <f t="shared" si="219"/>
        <v>0.1091</v>
      </c>
      <c r="BQ272" s="179">
        <f t="shared" si="206"/>
        <v>8.6664107387064426E-3</v>
      </c>
      <c r="BR272" s="179">
        <f t="shared" si="218"/>
        <v>0.13609646070081385</v>
      </c>
    </row>
    <row r="273" spans="5:70">
      <c r="E273">
        <f t="shared" si="187"/>
        <v>270</v>
      </c>
      <c r="F273" s="64">
        <f t="shared" si="207"/>
        <v>85.416666666665478</v>
      </c>
      <c r="G273" s="55">
        <f t="shared" si="188"/>
        <v>0</v>
      </c>
      <c r="H273" s="78">
        <f t="shared" si="217"/>
        <v>1</v>
      </c>
      <c r="I273" s="79">
        <f t="shared" si="196"/>
        <v>1012562.8330086842</v>
      </c>
      <c r="J273" s="79">
        <f t="shared" si="189"/>
        <v>8775.2854096014798</v>
      </c>
      <c r="K273" s="80">
        <f t="shared" si="190"/>
        <v>-20</v>
      </c>
      <c r="L273" s="80">
        <f t="shared" si="197"/>
        <v>-843.80236084057026</v>
      </c>
      <c r="M273" s="80">
        <f t="shared" si="220"/>
        <v>0</v>
      </c>
      <c r="N273" s="80">
        <f t="shared" si="198"/>
        <v>0</v>
      </c>
      <c r="O273" s="81">
        <f t="shared" si="191"/>
        <v>-10155.66802739464</v>
      </c>
      <c r="P273" s="79">
        <f t="shared" si="192"/>
        <v>1010318.6480300504</v>
      </c>
      <c r="Q273" s="35"/>
      <c r="R273">
        <f t="shared" ca="1" si="199"/>
        <v>331</v>
      </c>
      <c r="S273" s="78">
        <f t="shared" ca="1" si="208"/>
        <v>90.416666666665392</v>
      </c>
      <c r="T273" s="55">
        <f t="shared" ca="1" si="200"/>
        <v>2.1466801853951778E-2</v>
      </c>
      <c r="U273" s="78">
        <f t="shared" ca="1" si="201"/>
        <v>7.5283176896403944E-2</v>
      </c>
      <c r="V273" s="79">
        <f t="shared" ca="1" si="209"/>
        <v>52409.540340132997</v>
      </c>
      <c r="W273" s="79">
        <f t="shared" ca="1" si="193"/>
        <v>454.20260321439713</v>
      </c>
      <c r="X273" s="80">
        <f t="shared" ca="1" si="210"/>
        <v>-1.5056635379280789</v>
      </c>
      <c r="Y273" s="80">
        <f t="shared" ca="1" si="211"/>
        <v>-21.837308475055416</v>
      </c>
      <c r="Z273" s="80">
        <f t="shared" ca="1" si="202"/>
        <v>0</v>
      </c>
      <c r="AA273" s="80">
        <f t="shared" ca="1" si="212"/>
        <v>0</v>
      </c>
      <c r="AB273" s="81">
        <f t="shared" ca="1" si="194"/>
        <v>-764.55095260750443</v>
      </c>
      <c r="AC273" s="79">
        <f t="shared" ca="1" si="195"/>
        <v>52075.849018726905</v>
      </c>
      <c r="AD273" s="35"/>
      <c r="AE273" s="55">
        <f t="shared" ca="1" si="213"/>
        <v>2.1466801853951778E-2</v>
      </c>
      <c r="AF273" s="78">
        <f t="shared" ca="1" si="214"/>
        <v>7.5283176896403944E-2</v>
      </c>
      <c r="AG273" s="35"/>
      <c r="AH273" s="35"/>
      <c r="AR273" s="69">
        <f t="shared" si="203"/>
        <v>23</v>
      </c>
      <c r="AS273" s="70">
        <f t="shared" si="215"/>
        <v>270</v>
      </c>
      <c r="AT273" s="71">
        <f t="shared" si="221"/>
        <v>0.13290308429178138</v>
      </c>
      <c r="AU273" s="72">
        <f t="shared" si="204"/>
        <v>8.6664107387064426E-3</v>
      </c>
      <c r="AV273" s="73">
        <f t="shared" si="205"/>
        <v>1.0086664107387064</v>
      </c>
      <c r="AW273" s="74">
        <f>PRODUCT(AV$4:AV273)</f>
        <v>7.4114080964684081</v>
      </c>
      <c r="BO273" s="70">
        <f t="shared" si="216"/>
        <v>270</v>
      </c>
      <c r="BP273" s="178">
        <f t="shared" si="219"/>
        <v>0.1091</v>
      </c>
      <c r="BQ273" s="179">
        <f t="shared" si="206"/>
        <v>8.6664107387064426E-3</v>
      </c>
      <c r="BR273" s="179">
        <f t="shared" si="218"/>
        <v>0.13492712680017005</v>
      </c>
    </row>
    <row r="274" spans="5:70">
      <c r="E274">
        <f t="shared" si="187"/>
        <v>271</v>
      </c>
      <c r="F274" s="64">
        <f t="shared" si="207"/>
        <v>85.499999999998806</v>
      </c>
      <c r="G274" s="55">
        <f t="shared" si="188"/>
        <v>0</v>
      </c>
      <c r="H274" s="78">
        <f t="shared" si="217"/>
        <v>1</v>
      </c>
      <c r="I274" s="79">
        <f t="shared" si="196"/>
        <v>1010318.6480300504</v>
      </c>
      <c r="J274" s="79">
        <f t="shared" si="189"/>
        <v>8755.8363808030044</v>
      </c>
      <c r="K274" s="80">
        <f t="shared" si="190"/>
        <v>-20</v>
      </c>
      <c r="L274" s="80">
        <f t="shared" si="197"/>
        <v>-841.93220669170876</v>
      </c>
      <c r="M274" s="80">
        <f t="shared" si="220"/>
        <v>0</v>
      </c>
      <c r="N274" s="80">
        <f t="shared" si="198"/>
        <v>0</v>
      </c>
      <c r="O274" s="81">
        <f t="shared" si="191"/>
        <v>-10155.66802739464</v>
      </c>
      <c r="P274" s="79">
        <f t="shared" si="192"/>
        <v>1008056.8841767671</v>
      </c>
      <c r="Q274" s="35"/>
      <c r="R274">
        <f t="shared" ca="1" si="199"/>
        <v>332</v>
      </c>
      <c r="S274" s="78">
        <f t="shared" ca="1" si="208"/>
        <v>90.499999999998721</v>
      </c>
      <c r="T274" s="55">
        <f t="shared" ca="1" si="200"/>
        <v>2.1466801853951778E-2</v>
      </c>
      <c r="U274" s="78">
        <f t="shared" ca="1" si="201"/>
        <v>7.3667087855032842E-2</v>
      </c>
      <c r="V274" s="79">
        <f t="shared" ca="1" si="209"/>
        <v>50957.947086465589</v>
      </c>
      <c r="W274" s="79">
        <f t="shared" ca="1" si="193"/>
        <v>441.62249985258006</v>
      </c>
      <c r="X274" s="80">
        <f t="shared" ca="1" si="210"/>
        <v>-1.4733417571006568</v>
      </c>
      <c r="Y274" s="80">
        <f t="shared" ca="1" si="211"/>
        <v>-21.232477952693998</v>
      </c>
      <c r="Z274" s="80">
        <f t="shared" ca="1" si="202"/>
        <v>0</v>
      </c>
      <c r="AA274" s="80">
        <f t="shared" ca="1" si="212"/>
        <v>0</v>
      </c>
      <c r="AB274" s="81">
        <f t="shared" ca="1" si="194"/>
        <v>-748.13848880062903</v>
      </c>
      <c r="AC274" s="79">
        <f t="shared" ca="1" si="195"/>
        <v>50628.725277807738</v>
      </c>
      <c r="AD274" s="35"/>
      <c r="AE274" s="55">
        <f t="shared" ca="1" si="213"/>
        <v>2.1466801853951778E-2</v>
      </c>
      <c r="AF274" s="78">
        <f t="shared" ca="1" si="214"/>
        <v>7.3667087855032842E-2</v>
      </c>
      <c r="AG274" s="35"/>
      <c r="AH274" s="35"/>
      <c r="AR274" s="69">
        <f t="shared" si="203"/>
        <v>23</v>
      </c>
      <c r="AS274" s="70">
        <f t="shared" si="215"/>
        <v>271</v>
      </c>
      <c r="AT274" s="71">
        <f t="shared" si="221"/>
        <v>0.13175129157486787</v>
      </c>
      <c r="AU274" s="72">
        <f t="shared" si="204"/>
        <v>8.6664107387064426E-3</v>
      </c>
      <c r="AV274" s="73">
        <f t="shared" si="205"/>
        <v>1.0086664107387064</v>
      </c>
      <c r="AW274" s="74">
        <f>PRODUCT(AV$4:AV274)</f>
        <v>7.4756384031845782</v>
      </c>
      <c r="BO274" s="70">
        <f t="shared" si="216"/>
        <v>271</v>
      </c>
      <c r="BP274" s="178">
        <f t="shared" si="219"/>
        <v>0.1091</v>
      </c>
      <c r="BQ274" s="179">
        <f t="shared" si="206"/>
        <v>8.6664107387064426E-3</v>
      </c>
      <c r="BR274" s="179">
        <f t="shared" si="218"/>
        <v>0.13376783975720466</v>
      </c>
    </row>
    <row r="275" spans="5:70">
      <c r="E275">
        <f t="shared" si="187"/>
        <v>272</v>
      </c>
      <c r="F275" s="64">
        <f t="shared" si="207"/>
        <v>85.583333333332135</v>
      </c>
      <c r="G275" s="55">
        <f t="shared" si="188"/>
        <v>0</v>
      </c>
      <c r="H275" s="78">
        <f t="shared" si="217"/>
        <v>1</v>
      </c>
      <c r="I275" s="79">
        <f t="shared" si="196"/>
        <v>1008056.8841767671</v>
      </c>
      <c r="J275" s="79">
        <f t="shared" si="189"/>
        <v>8736.235006256491</v>
      </c>
      <c r="K275" s="80">
        <f t="shared" si="190"/>
        <v>-20</v>
      </c>
      <c r="L275" s="80">
        <f t="shared" si="197"/>
        <v>-840.04740348063933</v>
      </c>
      <c r="M275" s="80">
        <f t="shared" si="220"/>
        <v>0</v>
      </c>
      <c r="N275" s="80">
        <f t="shared" si="198"/>
        <v>0</v>
      </c>
      <c r="O275" s="81">
        <f t="shared" si="191"/>
        <v>-10155.66802739464</v>
      </c>
      <c r="P275" s="79">
        <f t="shared" si="192"/>
        <v>1005777.4037521483</v>
      </c>
      <c r="Q275" s="35"/>
      <c r="R275">
        <f t="shared" ca="1" si="199"/>
        <v>333</v>
      </c>
      <c r="S275" s="78">
        <f t="shared" ca="1" si="208"/>
        <v>90.58333333333205</v>
      </c>
      <c r="T275" s="55">
        <f t="shared" ca="1" si="200"/>
        <v>2.3512861877976521E-2</v>
      </c>
      <c r="U275" s="78">
        <f t="shared" ca="1" si="201"/>
        <v>7.19349637933447E-2</v>
      </c>
      <c r="V275" s="79">
        <f t="shared" ca="1" si="209"/>
        <v>49438.299053292627</v>
      </c>
      <c r="W275" s="79">
        <f t="shared" ca="1" si="193"/>
        <v>428.45260581883576</v>
      </c>
      <c r="X275" s="80">
        <f t="shared" ca="1" si="210"/>
        <v>-1.4386992758668939</v>
      </c>
      <c r="Y275" s="80">
        <f t="shared" ca="1" si="211"/>
        <v>-20.599291272205264</v>
      </c>
      <c r="Z275" s="80">
        <f t="shared" ca="1" si="202"/>
        <v>0</v>
      </c>
      <c r="AA275" s="80">
        <f t="shared" ca="1" si="212"/>
        <v>0</v>
      </c>
      <c r="AB275" s="81">
        <f t="shared" ca="1" si="194"/>
        <v>-730.54761184786184</v>
      </c>
      <c r="AC275" s="79">
        <f t="shared" ca="1" si="195"/>
        <v>49114.166056715527</v>
      </c>
      <c r="AD275" s="35"/>
      <c r="AE275" s="55">
        <f t="shared" ca="1" si="213"/>
        <v>2.3512861877976521E-2</v>
      </c>
      <c r="AF275" s="78">
        <f t="shared" ca="1" si="214"/>
        <v>7.19349637933447E-2</v>
      </c>
      <c r="AG275" s="35"/>
      <c r="AH275" s="35"/>
      <c r="AR275" s="69">
        <f t="shared" si="203"/>
        <v>23</v>
      </c>
      <c r="AS275" s="70">
        <f t="shared" si="215"/>
        <v>272</v>
      </c>
      <c r="AT275" s="71">
        <f t="shared" si="221"/>
        <v>0.13060948076672499</v>
      </c>
      <c r="AU275" s="72">
        <f t="shared" si="204"/>
        <v>8.6664107387064426E-3</v>
      </c>
      <c r="AV275" s="73">
        <f t="shared" si="205"/>
        <v>1.0086664107387064</v>
      </c>
      <c r="AW275" s="74">
        <f>PRODUCT(AV$4:AV275)</f>
        <v>7.5404253561206236</v>
      </c>
      <c r="BO275" s="70">
        <f t="shared" si="216"/>
        <v>272</v>
      </c>
      <c r="BP275" s="178">
        <f t="shared" si="219"/>
        <v>0.1091</v>
      </c>
      <c r="BQ275" s="179">
        <f t="shared" si="206"/>
        <v>8.6664107387064426E-3</v>
      </c>
      <c r="BR275" s="179">
        <f t="shared" si="218"/>
        <v>0.1326185132498251</v>
      </c>
    </row>
    <row r="276" spans="5:70">
      <c r="E276">
        <f t="shared" si="187"/>
        <v>273</v>
      </c>
      <c r="F276" s="64">
        <f t="shared" si="207"/>
        <v>85.666666666665463</v>
      </c>
      <c r="G276" s="55">
        <f t="shared" si="188"/>
        <v>0</v>
      </c>
      <c r="H276" s="78">
        <f t="shared" si="217"/>
        <v>1</v>
      </c>
      <c r="I276" s="79">
        <f t="shared" si="196"/>
        <v>1005777.4037521483</v>
      </c>
      <c r="J276" s="79">
        <f t="shared" si="189"/>
        <v>8716.4800926259031</v>
      </c>
      <c r="K276" s="80">
        <f t="shared" si="190"/>
        <v>-20</v>
      </c>
      <c r="L276" s="80">
        <f t="shared" si="197"/>
        <v>-838.14783646012359</v>
      </c>
      <c r="M276" s="80">
        <f t="shared" si="220"/>
        <v>0</v>
      </c>
      <c r="N276" s="80">
        <f t="shared" si="198"/>
        <v>0</v>
      </c>
      <c r="O276" s="81">
        <f t="shared" si="191"/>
        <v>-10155.66802739464</v>
      </c>
      <c r="P276" s="79">
        <f t="shared" si="192"/>
        <v>1003480.0679809194</v>
      </c>
      <c r="Q276" s="35"/>
      <c r="R276">
        <f t="shared" ca="1" si="199"/>
        <v>334</v>
      </c>
      <c r="S276" s="78">
        <f t="shared" ca="1" si="208"/>
        <v>90.666666666665378</v>
      </c>
      <c r="T276" s="55">
        <f t="shared" ca="1" si="200"/>
        <v>2.3512861877976521E-2</v>
      </c>
      <c r="U276" s="78">
        <f t="shared" ca="1" si="201"/>
        <v>7.0243566925474538E-2</v>
      </c>
      <c r="V276" s="79">
        <f t="shared" ca="1" si="209"/>
        <v>47959.351453971969</v>
      </c>
      <c r="W276" s="79">
        <f t="shared" ca="1" si="193"/>
        <v>415.6354384620991</v>
      </c>
      <c r="X276" s="80">
        <f t="shared" ca="1" si="210"/>
        <v>-1.4048713385094906</v>
      </c>
      <c r="Y276" s="80">
        <f t="shared" ca="1" si="211"/>
        <v>-19.983063105821657</v>
      </c>
      <c r="Z276" s="80">
        <f t="shared" ca="1" si="202"/>
        <v>0</v>
      </c>
      <c r="AA276" s="80">
        <f t="shared" ca="1" si="212"/>
        <v>0</v>
      </c>
      <c r="AB276" s="81">
        <f t="shared" ca="1" si="194"/>
        <v>-713.37034675519737</v>
      </c>
      <c r="AC276" s="79">
        <f t="shared" ca="1" si="195"/>
        <v>47640.228611234539</v>
      </c>
      <c r="AD276" s="35"/>
      <c r="AE276" s="55">
        <f t="shared" ca="1" si="213"/>
        <v>2.3512861877976521E-2</v>
      </c>
      <c r="AF276" s="78">
        <f t="shared" ca="1" si="214"/>
        <v>7.0243566925474538E-2</v>
      </c>
      <c r="AG276" s="35"/>
      <c r="AH276" s="35"/>
      <c r="AR276" s="69">
        <f t="shared" si="203"/>
        <v>23</v>
      </c>
      <c r="AS276" s="70">
        <f t="shared" si="215"/>
        <v>273</v>
      </c>
      <c r="AT276" s="71">
        <f t="shared" si="221"/>
        <v>0.12947756536003138</v>
      </c>
      <c r="AU276" s="72">
        <f t="shared" si="204"/>
        <v>8.6664107387064426E-3</v>
      </c>
      <c r="AV276" s="73">
        <f t="shared" si="205"/>
        <v>1.0086664107387064</v>
      </c>
      <c r="AW276" s="74">
        <f>PRODUCT(AV$4:AV276)</f>
        <v>7.6057737794013214</v>
      </c>
      <c r="BO276" s="70">
        <f t="shared" si="216"/>
        <v>273</v>
      </c>
      <c r="BP276" s="178">
        <f t="shared" si="219"/>
        <v>0.1091</v>
      </c>
      <c r="BQ276" s="179">
        <f t="shared" si="206"/>
        <v>8.6664107387064426E-3</v>
      </c>
      <c r="BR276" s="179">
        <f t="shared" si="218"/>
        <v>0.13147906169761386</v>
      </c>
    </row>
    <row r="277" spans="5:70">
      <c r="E277">
        <f t="shared" si="187"/>
        <v>274</v>
      </c>
      <c r="F277" s="64">
        <f t="shared" si="207"/>
        <v>85.749999999998792</v>
      </c>
      <c r="G277" s="55">
        <f t="shared" si="188"/>
        <v>0</v>
      </c>
      <c r="H277" s="78">
        <f t="shared" si="217"/>
        <v>1</v>
      </c>
      <c r="I277" s="79">
        <f t="shared" si="196"/>
        <v>1003480.0679809194</v>
      </c>
      <c r="J277" s="79">
        <f t="shared" si="189"/>
        <v>8696.5704372277105</v>
      </c>
      <c r="K277" s="80">
        <f t="shared" si="190"/>
        <v>-20</v>
      </c>
      <c r="L277" s="80">
        <f t="shared" si="197"/>
        <v>-836.23338998409952</v>
      </c>
      <c r="M277" s="80">
        <f t="shared" si="220"/>
        <v>0</v>
      </c>
      <c r="N277" s="80">
        <f t="shared" si="198"/>
        <v>0</v>
      </c>
      <c r="O277" s="81">
        <f t="shared" si="191"/>
        <v>-10155.66802739464</v>
      </c>
      <c r="P277" s="79">
        <f t="shared" si="192"/>
        <v>1001164.7370007683</v>
      </c>
      <c r="Q277" s="35"/>
      <c r="R277">
        <f t="shared" ca="1" si="199"/>
        <v>335</v>
      </c>
      <c r="S277" s="78">
        <f t="shared" ca="1" si="208"/>
        <v>90.749999999998707</v>
      </c>
      <c r="T277" s="55">
        <f t="shared" ca="1" si="200"/>
        <v>2.3512861877976521E-2</v>
      </c>
      <c r="U277" s="78">
        <f t="shared" ca="1" si="201"/>
        <v>6.8591939638539448E-2</v>
      </c>
      <c r="V277" s="79">
        <f t="shared" ca="1" si="209"/>
        <v>46520.070496063359</v>
      </c>
      <c r="W277" s="79">
        <f t="shared" ca="1" si="193"/>
        <v>403.16203851246422</v>
      </c>
      <c r="X277" s="80">
        <f t="shared" ca="1" si="210"/>
        <v>-1.3718387927707889</v>
      </c>
      <c r="Y277" s="80">
        <f t="shared" ca="1" si="211"/>
        <v>-19.383362706693067</v>
      </c>
      <c r="Z277" s="80">
        <f t="shared" ca="1" si="202"/>
        <v>0</v>
      </c>
      <c r="AA277" s="80">
        <f t="shared" ca="1" si="212"/>
        <v>0</v>
      </c>
      <c r="AB277" s="81">
        <f t="shared" ca="1" si="194"/>
        <v>-696.59696832409816</v>
      </c>
      <c r="AC277" s="79">
        <f t="shared" ca="1" si="195"/>
        <v>46205.880364752258</v>
      </c>
      <c r="AD277" s="35"/>
      <c r="AE277" s="55">
        <f t="shared" ca="1" si="213"/>
        <v>2.3512861877976521E-2</v>
      </c>
      <c r="AF277" s="78">
        <f t="shared" ca="1" si="214"/>
        <v>6.8591939638539448E-2</v>
      </c>
      <c r="AG277" s="35"/>
      <c r="AH277" s="35"/>
      <c r="AR277" s="69">
        <f t="shared" si="203"/>
        <v>23</v>
      </c>
      <c r="AS277" s="70">
        <f t="shared" si="215"/>
        <v>274</v>
      </c>
      <c r="AT277" s="71">
        <f t="shared" si="221"/>
        <v>0.12835545959717365</v>
      </c>
      <c r="AU277" s="72">
        <f t="shared" si="204"/>
        <v>8.6664107387064426E-3</v>
      </c>
      <c r="AV277" s="73">
        <f t="shared" si="205"/>
        <v>1.0086664107387064</v>
      </c>
      <c r="AW277" s="74">
        <f>PRODUCT(AV$4:AV277)</f>
        <v>7.6716885389592973</v>
      </c>
      <c r="BO277" s="70">
        <f t="shared" si="216"/>
        <v>274</v>
      </c>
      <c r="BP277" s="178">
        <f t="shared" si="219"/>
        <v>0.1091</v>
      </c>
      <c r="BQ277" s="179">
        <f t="shared" si="206"/>
        <v>8.6664107387064426E-3</v>
      </c>
      <c r="BR277" s="179">
        <f t="shared" si="218"/>
        <v>0.13034940025545602</v>
      </c>
    </row>
    <row r="278" spans="5:70">
      <c r="E278">
        <f t="shared" si="187"/>
        <v>275</v>
      </c>
      <c r="F278" s="64">
        <f t="shared" si="207"/>
        <v>85.833333333332121</v>
      </c>
      <c r="G278" s="55">
        <f t="shared" si="188"/>
        <v>0</v>
      </c>
      <c r="H278" s="78">
        <f t="shared" si="217"/>
        <v>1</v>
      </c>
      <c r="I278" s="79">
        <f t="shared" si="196"/>
        <v>1001164.7370007683</v>
      </c>
      <c r="J278" s="79">
        <f t="shared" si="189"/>
        <v>8676.5048279576695</v>
      </c>
      <c r="K278" s="80">
        <f t="shared" si="190"/>
        <v>-20</v>
      </c>
      <c r="L278" s="80">
        <f t="shared" si="197"/>
        <v>-834.30394750064033</v>
      </c>
      <c r="M278" s="80">
        <f t="shared" si="220"/>
        <v>0</v>
      </c>
      <c r="N278" s="80">
        <f t="shared" si="198"/>
        <v>0</v>
      </c>
      <c r="O278" s="81">
        <f t="shared" si="191"/>
        <v>-10155.66802739464</v>
      </c>
      <c r="P278" s="79">
        <f t="shared" si="192"/>
        <v>998831.26985383069</v>
      </c>
      <c r="Q278" s="35"/>
      <c r="R278">
        <f t="shared" ca="1" si="199"/>
        <v>336</v>
      </c>
      <c r="S278" s="78">
        <f t="shared" ca="1" si="208"/>
        <v>90.833333333332035</v>
      </c>
      <c r="T278" s="55">
        <f t="shared" ca="1" si="200"/>
        <v>2.3512861877976521E-2</v>
      </c>
      <c r="U278" s="78">
        <f t="shared" ca="1" si="201"/>
        <v>6.6979146835875969E-2</v>
      </c>
      <c r="V278" s="79">
        <f t="shared" ca="1" si="209"/>
        <v>45119.447881785534</v>
      </c>
      <c r="W278" s="79">
        <f t="shared" ca="1" si="193"/>
        <v>391.02366764721182</v>
      </c>
      <c r="X278" s="80">
        <f t="shared" ca="1" si="210"/>
        <v>-1.3395829367175194</v>
      </c>
      <c r="Y278" s="80">
        <f t="shared" ca="1" si="211"/>
        <v>-18.799769950743975</v>
      </c>
      <c r="Z278" s="80">
        <f t="shared" ca="1" si="202"/>
        <v>0</v>
      </c>
      <c r="AA278" s="80">
        <f t="shared" ca="1" si="212"/>
        <v>0</v>
      </c>
      <c r="AB278" s="81">
        <f t="shared" ca="1" si="194"/>
        <v>-680.21798002327648</v>
      </c>
      <c r="AC278" s="79">
        <f t="shared" ca="1" si="195"/>
        <v>44810.114216522008</v>
      </c>
      <c r="AD278" s="35"/>
      <c r="AE278" s="55">
        <f t="shared" ca="1" si="213"/>
        <v>2.3512861877976521E-2</v>
      </c>
      <c r="AF278" s="78">
        <f t="shared" ca="1" si="214"/>
        <v>6.6979146835875969E-2</v>
      </c>
      <c r="AG278" s="35"/>
      <c r="AH278" s="35"/>
      <c r="AR278" s="69">
        <f t="shared" si="203"/>
        <v>23</v>
      </c>
      <c r="AS278" s="70">
        <f t="shared" si="215"/>
        <v>275</v>
      </c>
      <c r="AT278" s="71">
        <f t="shared" si="221"/>
        <v>0.1272430784637491</v>
      </c>
      <c r="AU278" s="72">
        <f t="shared" si="204"/>
        <v>8.6664107387064426E-3</v>
      </c>
      <c r="AV278" s="73">
        <f t="shared" si="205"/>
        <v>1.0086664107387064</v>
      </c>
      <c r="AW278" s="74">
        <f>PRODUCT(AV$4:AV278)</f>
        <v>7.7381745428973456</v>
      </c>
      <c r="BO278" s="70">
        <f t="shared" si="216"/>
        <v>275</v>
      </c>
      <c r="BP278" s="178">
        <f t="shared" si="219"/>
        <v>0.1091</v>
      </c>
      <c r="BQ278" s="179">
        <f t="shared" si="206"/>
        <v>8.6664107387064426E-3</v>
      </c>
      <c r="BR278" s="179">
        <f t="shared" si="218"/>
        <v>0.12922944480722165</v>
      </c>
    </row>
    <row r="279" spans="5:70">
      <c r="E279">
        <f t="shared" si="187"/>
        <v>276</v>
      </c>
      <c r="F279" s="64">
        <f t="shared" si="207"/>
        <v>85.916666666665449</v>
      </c>
      <c r="G279" s="55">
        <f t="shared" si="188"/>
        <v>0</v>
      </c>
      <c r="H279" s="78">
        <f t="shared" si="217"/>
        <v>1</v>
      </c>
      <c r="I279" s="79">
        <f t="shared" si="196"/>
        <v>998831.26985383069</v>
      </c>
      <c r="J279" s="79">
        <f t="shared" si="189"/>
        <v>8656.2820432170302</v>
      </c>
      <c r="K279" s="80">
        <f t="shared" si="190"/>
        <v>-20</v>
      </c>
      <c r="L279" s="80">
        <f t="shared" si="197"/>
        <v>-832.35939154485891</v>
      </c>
      <c r="M279" s="80">
        <f t="shared" si="220"/>
        <v>0</v>
      </c>
      <c r="N279" s="80">
        <f t="shared" si="198"/>
        <v>0</v>
      </c>
      <c r="O279" s="81">
        <f t="shared" si="191"/>
        <v>-10155.66802739464</v>
      </c>
      <c r="P279" s="79">
        <f t="shared" si="192"/>
        <v>996479.52447810816</v>
      </c>
      <c r="Q279" s="35"/>
      <c r="R279">
        <f t="shared" ca="1" si="199"/>
        <v>337</v>
      </c>
      <c r="S279" s="78">
        <f t="shared" ca="1" si="208"/>
        <v>90.916666666665364</v>
      </c>
      <c r="T279" s="55">
        <f t="shared" ca="1" si="200"/>
        <v>2.3512861877976521E-2</v>
      </c>
      <c r="U279" s="78">
        <f t="shared" ca="1" si="201"/>
        <v>6.5404275407619311E-2</v>
      </c>
      <c r="V279" s="79">
        <f t="shared" ca="1" si="209"/>
        <v>43756.500190212573</v>
      </c>
      <c r="W279" s="79">
        <f t="shared" ca="1" si="193"/>
        <v>379.21180313666872</v>
      </c>
      <c r="X279" s="80">
        <f t="shared" ca="1" si="210"/>
        <v>-1.3080855081523861</v>
      </c>
      <c r="Y279" s="80">
        <f t="shared" ca="1" si="211"/>
        <v>-18.231875079255239</v>
      </c>
      <c r="Z279" s="80">
        <f t="shared" ca="1" si="202"/>
        <v>-328.17375142659427</v>
      </c>
      <c r="AA279" s="80">
        <f t="shared" ca="1" si="212"/>
        <v>0</v>
      </c>
      <c r="AB279" s="81">
        <f t="shared" ca="1" si="194"/>
        <v>-664.224108612073</v>
      </c>
      <c r="AC279" s="79">
        <f t="shared" ca="1" si="195"/>
        <v>43123.774172723177</v>
      </c>
      <c r="AD279" s="35"/>
      <c r="AE279" s="55">
        <f t="shared" ca="1" si="213"/>
        <v>2.3512861877976521E-2</v>
      </c>
      <c r="AF279" s="78">
        <f t="shared" ca="1" si="214"/>
        <v>6.5404275407619311E-2</v>
      </c>
      <c r="AG279" s="35"/>
      <c r="AH279" s="35"/>
      <c r="AR279" s="69">
        <f t="shared" si="203"/>
        <v>23</v>
      </c>
      <c r="AS279" s="70">
        <f t="shared" si="215"/>
        <v>276</v>
      </c>
      <c r="AT279" s="71">
        <f t="shared" si="221"/>
        <v>0.12614033768212479</v>
      </c>
      <c r="AU279" s="72">
        <f t="shared" si="204"/>
        <v>8.6664107387064426E-3</v>
      </c>
      <c r="AV279" s="73">
        <f t="shared" si="205"/>
        <v>1.0086664107387064</v>
      </c>
      <c r="AW279" s="74">
        <f>PRODUCT(AV$4:AV279)</f>
        <v>7.8052367418538964</v>
      </c>
      <c r="BO279" s="70">
        <f t="shared" si="216"/>
        <v>276</v>
      </c>
      <c r="BP279" s="178">
        <f t="shared" si="219"/>
        <v>0.1091</v>
      </c>
      <c r="BQ279" s="179">
        <f t="shared" si="206"/>
        <v>8.6664107387064426E-3</v>
      </c>
      <c r="BR279" s="179">
        <f t="shared" si="218"/>
        <v>0.12811911195950229</v>
      </c>
    </row>
    <row r="280" spans="5:70">
      <c r="E280">
        <f t="shared" si="187"/>
        <v>277</v>
      </c>
      <c r="F280" s="64">
        <f t="shared" si="207"/>
        <v>85.999999999998778</v>
      </c>
      <c r="G280" s="55">
        <f t="shared" si="188"/>
        <v>0</v>
      </c>
      <c r="H280" s="78">
        <f t="shared" si="217"/>
        <v>1</v>
      </c>
      <c r="I280" s="79">
        <f t="shared" si="196"/>
        <v>996479.52447810816</v>
      </c>
      <c r="J280" s="79">
        <f t="shared" si="189"/>
        <v>8635.9008518381652</v>
      </c>
      <c r="K280" s="80">
        <f t="shared" si="190"/>
        <v>-20</v>
      </c>
      <c r="L280" s="80">
        <f t="shared" si="197"/>
        <v>-830.39960373175688</v>
      </c>
      <c r="M280" s="80">
        <f t="shared" si="220"/>
        <v>-7473.5964335858107</v>
      </c>
      <c r="N280" s="80">
        <f t="shared" si="198"/>
        <v>0</v>
      </c>
      <c r="O280" s="81">
        <f t="shared" si="191"/>
        <v>-10155.66802739464</v>
      </c>
      <c r="P280" s="79">
        <f t="shared" si="192"/>
        <v>986635.76126523397</v>
      </c>
      <c r="Q280" s="35"/>
      <c r="R280">
        <f t="shared" ca="1" si="199"/>
        <v>338</v>
      </c>
      <c r="S280" s="78">
        <f t="shared" ca="1" si="208"/>
        <v>90.999999999998693</v>
      </c>
      <c r="T280" s="55">
        <f t="shared" ca="1" si="200"/>
        <v>2.3512861877976521E-2</v>
      </c>
      <c r="U280" s="78">
        <f t="shared" ca="1" si="201"/>
        <v>6.3866433713730825E-2</v>
      </c>
      <c r="V280" s="79">
        <f t="shared" ca="1" si="209"/>
        <v>42109.810826942885</v>
      </c>
      <c r="W280" s="79">
        <f t="shared" ca="1" si="193"/>
        <v>364.94091675551465</v>
      </c>
      <c r="X280" s="80">
        <f t="shared" ca="1" si="210"/>
        <v>-1.2773286742746164</v>
      </c>
      <c r="Y280" s="80">
        <f t="shared" ca="1" si="211"/>
        <v>-17.545754511226203</v>
      </c>
      <c r="Z280" s="80">
        <f t="shared" ca="1" si="202"/>
        <v>0</v>
      </c>
      <c r="AA280" s="80">
        <f t="shared" ca="1" si="212"/>
        <v>0</v>
      </c>
      <c r="AB280" s="81">
        <f t="shared" ca="1" si="194"/>
        <v>-648.60629889025529</v>
      </c>
      <c r="AC280" s="79">
        <f t="shared" ca="1" si="195"/>
        <v>41807.322361622639</v>
      </c>
      <c r="AD280" s="35"/>
      <c r="AE280" s="55">
        <f t="shared" ca="1" si="213"/>
        <v>2.3512861877976521E-2</v>
      </c>
      <c r="AF280" s="78">
        <f t="shared" ca="1" si="214"/>
        <v>6.3866433713730825E-2</v>
      </c>
      <c r="AG280" s="35"/>
      <c r="AH280" s="35"/>
      <c r="AR280" s="69">
        <f t="shared" si="203"/>
        <v>24</v>
      </c>
      <c r="AS280" s="70">
        <f t="shared" si="215"/>
        <v>277</v>
      </c>
      <c r="AT280" s="71">
        <f t="shared" si="221"/>
        <v>0.12504715370505237</v>
      </c>
      <c r="AU280" s="72">
        <f t="shared" si="204"/>
        <v>8.6664107387064426E-3</v>
      </c>
      <c r="AV280" s="73">
        <f t="shared" si="205"/>
        <v>1.0086664107387064</v>
      </c>
      <c r="AW280" s="74">
        <f>PRODUCT(AV$4:AV280)</f>
        <v>7.8728801293716453</v>
      </c>
      <c r="BO280" s="70">
        <f t="shared" si="216"/>
        <v>277</v>
      </c>
      <c r="BP280" s="178">
        <f t="shared" si="219"/>
        <v>0.1091</v>
      </c>
      <c r="BQ280" s="179">
        <f t="shared" si="206"/>
        <v>8.6664107387064426E-3</v>
      </c>
      <c r="BR280" s="179">
        <f t="shared" si="218"/>
        <v>0.12701831903540145</v>
      </c>
    </row>
    <row r="281" spans="5:70">
      <c r="E281">
        <f t="shared" si="187"/>
        <v>278</v>
      </c>
      <c r="F281" s="64">
        <f t="shared" si="207"/>
        <v>86.083333333332106</v>
      </c>
      <c r="G281" s="55">
        <f t="shared" si="188"/>
        <v>0</v>
      </c>
      <c r="H281" s="78">
        <f t="shared" si="217"/>
        <v>1</v>
      </c>
      <c r="I281" s="79">
        <f t="shared" si="196"/>
        <v>986635.76126523397</v>
      </c>
      <c r="J281" s="79">
        <f t="shared" si="189"/>
        <v>8550.5907566208298</v>
      </c>
      <c r="K281" s="80">
        <f t="shared" si="190"/>
        <v>-20</v>
      </c>
      <c r="L281" s="80">
        <f t="shared" si="197"/>
        <v>-822.1964677210284</v>
      </c>
      <c r="M281" s="80">
        <f t="shared" si="220"/>
        <v>0</v>
      </c>
      <c r="N281" s="80">
        <f t="shared" si="198"/>
        <v>0</v>
      </c>
      <c r="O281" s="81">
        <f t="shared" si="191"/>
        <v>-10155.66802739464</v>
      </c>
      <c r="P281" s="79">
        <f t="shared" si="192"/>
        <v>984188.48752673913</v>
      </c>
      <c r="Q281" s="35"/>
      <c r="R281">
        <f t="shared" ca="1" si="199"/>
        <v>339</v>
      </c>
      <c r="S281" s="78">
        <f t="shared" ca="1" si="208"/>
        <v>91.083333333332021</v>
      </c>
      <c r="T281" s="55">
        <f t="shared" ca="1" si="200"/>
        <v>2.3512861877976521E-2</v>
      </c>
      <c r="U281" s="78">
        <f t="shared" ca="1" si="201"/>
        <v>6.2364751079180929E-2</v>
      </c>
      <c r="V281" s="79">
        <f t="shared" ca="1" si="209"/>
        <v>40824.312565445769</v>
      </c>
      <c r="W281" s="79">
        <f t="shared" ca="1" si="193"/>
        <v>353.80026081748758</v>
      </c>
      <c r="X281" s="80">
        <f t="shared" ca="1" si="210"/>
        <v>-1.2472950215836185</v>
      </c>
      <c r="Y281" s="80">
        <f t="shared" ca="1" si="211"/>
        <v>-17.010130235602404</v>
      </c>
      <c r="Z281" s="80">
        <f t="shared" ca="1" si="202"/>
        <v>0</v>
      </c>
      <c r="AA281" s="80">
        <f t="shared" ca="1" si="212"/>
        <v>0</v>
      </c>
      <c r="AB281" s="81">
        <f t="shared" ca="1" si="194"/>
        <v>-633.35570857126311</v>
      </c>
      <c r="AC281" s="79">
        <f t="shared" ca="1" si="195"/>
        <v>40526.499692434809</v>
      </c>
      <c r="AD281" s="35"/>
      <c r="AE281" s="55">
        <f t="shared" ca="1" si="213"/>
        <v>2.3512861877976521E-2</v>
      </c>
      <c r="AF281" s="78">
        <f t="shared" ca="1" si="214"/>
        <v>6.2364751079180929E-2</v>
      </c>
      <c r="AG281" s="35"/>
      <c r="AH281" s="35"/>
      <c r="AR281" s="69">
        <f t="shared" si="203"/>
        <v>24</v>
      </c>
      <c r="AS281" s="70">
        <f t="shared" si="215"/>
        <v>278</v>
      </c>
      <c r="AT281" s="71">
        <f t="shared" si="221"/>
        <v>0.12396344370933823</v>
      </c>
      <c r="AU281" s="72">
        <f t="shared" si="204"/>
        <v>8.6664107387064426E-3</v>
      </c>
      <c r="AV281" s="73">
        <f t="shared" si="205"/>
        <v>1.0086664107387064</v>
      </c>
      <c r="AW281" s="74">
        <f>PRODUCT(AV$4:AV281)</f>
        <v>7.9411097422693802</v>
      </c>
      <c r="BO281" s="70">
        <f t="shared" si="216"/>
        <v>278</v>
      </c>
      <c r="BP281" s="178">
        <f t="shared" si="219"/>
        <v>0.1091</v>
      </c>
      <c r="BQ281" s="179">
        <f t="shared" si="206"/>
        <v>8.6664107387064426E-3</v>
      </c>
      <c r="BR281" s="179">
        <f t="shared" si="218"/>
        <v>0.12592698406837835</v>
      </c>
    </row>
    <row r="282" spans="5:70">
      <c r="E282">
        <f t="shared" si="187"/>
        <v>279</v>
      </c>
      <c r="F282" s="64">
        <f t="shared" si="207"/>
        <v>86.166666666665435</v>
      </c>
      <c r="G282" s="55">
        <f t="shared" si="188"/>
        <v>0</v>
      </c>
      <c r="H282" s="78">
        <f t="shared" si="217"/>
        <v>1</v>
      </c>
      <c r="I282" s="79">
        <f t="shared" si="196"/>
        <v>984188.48752673913</v>
      </c>
      <c r="J282" s="79">
        <f t="shared" si="189"/>
        <v>8529.381677212983</v>
      </c>
      <c r="K282" s="80">
        <f t="shared" si="190"/>
        <v>-20</v>
      </c>
      <c r="L282" s="80">
        <f t="shared" si="197"/>
        <v>-820.15707293894934</v>
      </c>
      <c r="M282" s="80">
        <f t="shared" si="220"/>
        <v>0</v>
      </c>
      <c r="N282" s="80">
        <f t="shared" si="198"/>
        <v>0</v>
      </c>
      <c r="O282" s="81">
        <f t="shared" si="191"/>
        <v>-10155.66802739464</v>
      </c>
      <c r="P282" s="79">
        <f t="shared" si="192"/>
        <v>981722.04410361848</v>
      </c>
      <c r="Q282" s="35"/>
      <c r="R282">
        <f t="shared" ca="1" si="199"/>
        <v>340</v>
      </c>
      <c r="S282" s="78">
        <f t="shared" ca="1" si="208"/>
        <v>91.16666666666535</v>
      </c>
      <c r="T282" s="55">
        <f t="shared" ca="1" si="200"/>
        <v>2.3512861877976521E-2</v>
      </c>
      <c r="U282" s="78">
        <f t="shared" ca="1" si="201"/>
        <v>6.0898377301001762E-2</v>
      </c>
      <c r="V282" s="79">
        <f t="shared" ca="1" si="209"/>
        <v>39573.605702768735</v>
      </c>
      <c r="W282" s="79">
        <f t="shared" ca="1" si="193"/>
        <v>342.96112143180949</v>
      </c>
      <c r="X282" s="80">
        <f t="shared" ca="1" si="210"/>
        <v>-1.2179675460200352</v>
      </c>
      <c r="Y282" s="80">
        <f t="shared" ca="1" si="211"/>
        <v>-16.489002376153639</v>
      </c>
      <c r="Z282" s="80">
        <f t="shared" ca="1" si="202"/>
        <v>0</v>
      </c>
      <c r="AA282" s="80">
        <f t="shared" ca="1" si="212"/>
        <v>0</v>
      </c>
      <c r="AB282" s="81">
        <f t="shared" ca="1" si="194"/>
        <v>-618.46370327599914</v>
      </c>
      <c r="AC282" s="79">
        <f t="shared" ca="1" si="195"/>
        <v>39280.396151002366</v>
      </c>
      <c r="AD282" s="35"/>
      <c r="AE282" s="55">
        <f t="shared" ca="1" si="213"/>
        <v>2.3512861877976521E-2</v>
      </c>
      <c r="AF282" s="78">
        <f t="shared" ca="1" si="214"/>
        <v>6.0898377301001762E-2</v>
      </c>
      <c r="AG282" s="35"/>
      <c r="AH282" s="35"/>
      <c r="AR282" s="69">
        <f t="shared" si="203"/>
        <v>24</v>
      </c>
      <c r="AS282" s="70">
        <f t="shared" si="215"/>
        <v>279</v>
      </c>
      <c r="AT282" s="71">
        <f t="shared" si="221"/>
        <v>0.12288912558956859</v>
      </c>
      <c r="AU282" s="72">
        <f t="shared" si="204"/>
        <v>8.6664107387064426E-3</v>
      </c>
      <c r="AV282" s="73">
        <f t="shared" si="205"/>
        <v>1.0086664107387064</v>
      </c>
      <c r="AW282" s="74">
        <f>PRODUCT(AV$4:AV282)</f>
        <v>8.0099306610170302</v>
      </c>
      <c r="BO282" s="70">
        <f t="shared" si="216"/>
        <v>279</v>
      </c>
      <c r="BP282" s="178">
        <f t="shared" si="219"/>
        <v>0.1091</v>
      </c>
      <c r="BQ282" s="179">
        <f t="shared" si="206"/>
        <v>8.6664107387064426E-3</v>
      </c>
      <c r="BR282" s="179">
        <f t="shared" si="218"/>
        <v>0.12484502579614457</v>
      </c>
    </row>
    <row r="283" spans="5:70">
      <c r="E283">
        <f t="shared" ref="E283:E335" si="222">E282+1</f>
        <v>280</v>
      </c>
      <c r="F283" s="64">
        <f t="shared" si="207"/>
        <v>86.249999999998764</v>
      </c>
      <c r="G283" s="55">
        <f t="shared" si="188"/>
        <v>0</v>
      </c>
      <c r="H283" s="78">
        <f t="shared" si="217"/>
        <v>1</v>
      </c>
      <c r="I283" s="79">
        <f t="shared" si="196"/>
        <v>981722.04410361848</v>
      </c>
      <c r="J283" s="79">
        <f t="shared" si="189"/>
        <v>8508.0064654444395</v>
      </c>
      <c r="K283" s="80">
        <f t="shared" si="190"/>
        <v>-20</v>
      </c>
      <c r="L283" s="80">
        <f t="shared" si="197"/>
        <v>-818.10170341968217</v>
      </c>
      <c r="M283" s="80">
        <f t="shared" si="220"/>
        <v>0</v>
      </c>
      <c r="N283" s="80">
        <f t="shared" si="198"/>
        <v>0</v>
      </c>
      <c r="O283" s="81">
        <f t="shared" si="191"/>
        <v>-10155.66802739464</v>
      </c>
      <c r="P283" s="79">
        <f t="shared" si="192"/>
        <v>979236.28083824855</v>
      </c>
      <c r="Q283" s="35"/>
      <c r="R283">
        <f t="shared" ca="1" si="199"/>
        <v>341</v>
      </c>
      <c r="S283" s="78">
        <f t="shared" ca="1" si="208"/>
        <v>91.249999999998678</v>
      </c>
      <c r="T283" s="55">
        <f t="shared" ca="1" si="200"/>
        <v>2.3512861877976521E-2</v>
      </c>
      <c r="U283" s="78">
        <f t="shared" ca="1" si="201"/>
        <v>5.9466482166930408E-2</v>
      </c>
      <c r="V283" s="79">
        <f t="shared" ca="1" si="209"/>
        <v>38356.801621791645</v>
      </c>
      <c r="W283" s="79">
        <f t="shared" ca="1" si="193"/>
        <v>332.4157974775278</v>
      </c>
      <c r="X283" s="80">
        <f t="shared" ca="1" si="210"/>
        <v>-1.1893296433386082</v>
      </c>
      <c r="Y283" s="80">
        <f t="shared" ca="1" si="211"/>
        <v>-15.982000675746519</v>
      </c>
      <c r="Z283" s="80">
        <f t="shared" ca="1" si="202"/>
        <v>0</v>
      </c>
      <c r="AA283" s="80">
        <f t="shared" ca="1" si="212"/>
        <v>0</v>
      </c>
      <c r="AB283" s="81">
        <f t="shared" ca="1" si="194"/>
        <v>-603.92185164432874</v>
      </c>
      <c r="AC283" s="79">
        <f t="shared" ca="1" si="195"/>
        <v>38068.124237305761</v>
      </c>
      <c r="AD283" s="35"/>
      <c r="AE283" s="55">
        <f t="shared" ca="1" si="213"/>
        <v>2.3512861877976521E-2</v>
      </c>
      <c r="AF283" s="78">
        <f t="shared" ca="1" si="214"/>
        <v>5.9466482166930408E-2</v>
      </c>
      <c r="AG283" s="35"/>
      <c r="AH283" s="35"/>
      <c r="AR283" s="69">
        <f t="shared" si="203"/>
        <v>24</v>
      </c>
      <c r="AS283" s="70">
        <f t="shared" si="215"/>
        <v>280</v>
      </c>
      <c r="AT283" s="71">
        <f t="shared" si="221"/>
        <v>0.12182411795188891</v>
      </c>
      <c r="AU283" s="72">
        <f t="shared" si="204"/>
        <v>8.6664107387064426E-3</v>
      </c>
      <c r="AV283" s="73">
        <f t="shared" si="205"/>
        <v>1.0086664107387064</v>
      </c>
      <c r="AW283" s="74">
        <f>PRODUCT(AV$4:AV283)</f>
        <v>8.0793480101139625</v>
      </c>
      <c r="BO283" s="70">
        <f t="shared" si="216"/>
        <v>280</v>
      </c>
      <c r="BP283" s="178">
        <f t="shared" si="219"/>
        <v>0.1091</v>
      </c>
      <c r="BQ283" s="179">
        <f t="shared" si="206"/>
        <v>8.6664107387064426E-3</v>
      </c>
      <c r="BR283" s="179">
        <f t="shared" si="218"/>
        <v>0.12377236365461315</v>
      </c>
    </row>
    <row r="284" spans="5:70">
      <c r="E284">
        <f t="shared" si="222"/>
        <v>281</v>
      </c>
      <c r="F284" s="64">
        <f t="shared" si="207"/>
        <v>86.333333333332092</v>
      </c>
      <c r="G284" s="55">
        <f t="shared" si="188"/>
        <v>0</v>
      </c>
      <c r="H284" s="78">
        <f t="shared" si="217"/>
        <v>1</v>
      </c>
      <c r="I284" s="79">
        <f t="shared" si="196"/>
        <v>979236.28083824855</v>
      </c>
      <c r="J284" s="79">
        <f t="shared" si="189"/>
        <v>8486.4638199875553</v>
      </c>
      <c r="K284" s="80">
        <f t="shared" si="190"/>
        <v>-20</v>
      </c>
      <c r="L284" s="80">
        <f t="shared" si="197"/>
        <v>-816.03023403187387</v>
      </c>
      <c r="M284" s="80">
        <f t="shared" si="220"/>
        <v>0</v>
      </c>
      <c r="N284" s="80">
        <f t="shared" si="198"/>
        <v>0</v>
      </c>
      <c r="O284" s="81">
        <f t="shared" si="191"/>
        <v>-10155.66802739464</v>
      </c>
      <c r="P284" s="79">
        <f t="shared" si="192"/>
        <v>976731.04639680963</v>
      </c>
      <c r="Q284" s="35"/>
      <c r="R284">
        <f t="shared" ca="1" si="199"/>
        <v>342</v>
      </c>
      <c r="S284" s="78">
        <f t="shared" ca="1" si="208"/>
        <v>91.333333333332007</v>
      </c>
      <c r="T284" s="55">
        <f t="shared" ca="1" si="200"/>
        <v>2.3512861877976521E-2</v>
      </c>
      <c r="U284" s="78">
        <f t="shared" ca="1" si="201"/>
        <v>5.8068254985370223E-2</v>
      </c>
      <c r="V284" s="79">
        <f t="shared" ca="1" si="209"/>
        <v>37173.033690160344</v>
      </c>
      <c r="W284" s="79">
        <f t="shared" ca="1" si="193"/>
        <v>322.15677836270197</v>
      </c>
      <c r="X284" s="80">
        <f t="shared" ca="1" si="210"/>
        <v>-1.1613650997074045</v>
      </c>
      <c r="Y284" s="80">
        <f t="shared" ca="1" si="211"/>
        <v>-15.488764037566812</v>
      </c>
      <c r="Z284" s="80">
        <f t="shared" ca="1" si="202"/>
        <v>0</v>
      </c>
      <c r="AA284" s="80">
        <f t="shared" ca="1" si="212"/>
        <v>0</v>
      </c>
      <c r="AB284" s="81">
        <f t="shared" ca="1" si="194"/>
        <v>-589.7219205615238</v>
      </c>
      <c r="AC284" s="79">
        <f t="shared" ca="1" si="195"/>
        <v>36888.818418824245</v>
      </c>
      <c r="AD284" s="35"/>
      <c r="AE284" s="55">
        <f t="shared" ca="1" si="213"/>
        <v>2.3512861877976521E-2</v>
      </c>
      <c r="AF284" s="78">
        <f t="shared" ca="1" si="214"/>
        <v>5.8068254985370223E-2</v>
      </c>
      <c r="AG284" s="35"/>
      <c r="AH284" s="35"/>
      <c r="AR284" s="69">
        <f t="shared" si="203"/>
        <v>24</v>
      </c>
      <c r="AS284" s="70">
        <f t="shared" si="215"/>
        <v>281</v>
      </c>
      <c r="AT284" s="71">
        <f t="shared" ref="AT284:AT347" si="223">(1-AU284)*AT283</f>
        <v>0.12076834010783723</v>
      </c>
      <c r="AU284" s="72">
        <f t="shared" si="204"/>
        <v>8.6664107387064426E-3</v>
      </c>
      <c r="AV284" s="73">
        <f t="shared" si="205"/>
        <v>1.0086664107387064</v>
      </c>
      <c r="AW284" s="74">
        <f>PRODUCT(AV$4:AV284)</f>
        <v>8.1493669584705604</v>
      </c>
      <c r="BO284" s="70">
        <f t="shared" si="216"/>
        <v>281</v>
      </c>
      <c r="BP284" s="178">
        <f t="shared" si="219"/>
        <v>0.1091</v>
      </c>
      <c r="BQ284" s="179">
        <f t="shared" si="206"/>
        <v>8.6664107387064426E-3</v>
      </c>
      <c r="BR284" s="179">
        <f t="shared" si="218"/>
        <v>0.12270891777189971</v>
      </c>
    </row>
    <row r="285" spans="5:70">
      <c r="E285">
        <f t="shared" si="222"/>
        <v>282</v>
      </c>
      <c r="F285" s="64">
        <f t="shared" si="207"/>
        <v>86.416666666665421</v>
      </c>
      <c r="G285" s="55">
        <f t="shared" si="188"/>
        <v>0</v>
      </c>
      <c r="H285" s="78">
        <f t="shared" si="217"/>
        <v>1</v>
      </c>
      <c r="I285" s="79">
        <f t="shared" si="196"/>
        <v>976731.04639680963</v>
      </c>
      <c r="J285" s="79">
        <f t="shared" si="189"/>
        <v>8464.7524293212919</v>
      </c>
      <c r="K285" s="80">
        <f t="shared" si="190"/>
        <v>-20</v>
      </c>
      <c r="L285" s="80">
        <f t="shared" si="197"/>
        <v>-813.94253866400811</v>
      </c>
      <c r="M285" s="80">
        <f t="shared" si="220"/>
        <v>0</v>
      </c>
      <c r="N285" s="80">
        <f t="shared" si="198"/>
        <v>0</v>
      </c>
      <c r="O285" s="81">
        <f t="shared" si="191"/>
        <v>-10155.66802739464</v>
      </c>
      <c r="P285" s="79">
        <f t="shared" si="192"/>
        <v>974206.18826007226</v>
      </c>
      <c r="Q285" s="35"/>
      <c r="R285">
        <f t="shared" ca="1" si="199"/>
        <v>343</v>
      </c>
      <c r="S285" s="78">
        <f t="shared" ca="1" si="208"/>
        <v>91.416666666665336</v>
      </c>
      <c r="T285" s="55">
        <f t="shared" ca="1" si="200"/>
        <v>2.3512861877976521E-2</v>
      </c>
      <c r="U285" s="78">
        <f t="shared" ca="1" si="201"/>
        <v>5.6702904126404094E-2</v>
      </c>
      <c r="V285" s="79">
        <f t="shared" ca="1" si="209"/>
        <v>36021.456726500677</v>
      </c>
      <c r="W285" s="79">
        <f t="shared" ca="1" si="193"/>
        <v>312.17673939839489</v>
      </c>
      <c r="X285" s="80">
        <f t="shared" ca="1" si="210"/>
        <v>-1.1340580825280819</v>
      </c>
      <c r="Y285" s="80">
        <f t="shared" ca="1" si="211"/>
        <v>-15.008940302708616</v>
      </c>
      <c r="Z285" s="80">
        <f t="shared" ca="1" si="202"/>
        <v>0</v>
      </c>
      <c r="AA285" s="80">
        <f t="shared" ca="1" si="212"/>
        <v>0</v>
      </c>
      <c r="AB285" s="81">
        <f t="shared" ca="1" si="194"/>
        <v>-575.85587049694561</v>
      </c>
      <c r="AC285" s="79">
        <f t="shared" ca="1" si="195"/>
        <v>35741.634597016891</v>
      </c>
      <c r="AD285" s="35"/>
      <c r="AE285" s="55">
        <f t="shared" ca="1" si="213"/>
        <v>2.3512861877976521E-2</v>
      </c>
      <c r="AF285" s="78">
        <f t="shared" ca="1" si="214"/>
        <v>5.6702904126404094E-2</v>
      </c>
      <c r="AG285" s="35"/>
      <c r="AH285" s="35"/>
      <c r="AR285" s="69">
        <f t="shared" si="203"/>
        <v>24</v>
      </c>
      <c r="AS285" s="70">
        <f t="shared" si="215"/>
        <v>282</v>
      </c>
      <c r="AT285" s="71">
        <f t="shared" si="223"/>
        <v>0.11972171206823091</v>
      </c>
      <c r="AU285" s="72">
        <f t="shared" si="204"/>
        <v>8.6664107387064426E-3</v>
      </c>
      <c r="AV285" s="73">
        <f t="shared" si="205"/>
        <v>1.0086664107387064</v>
      </c>
      <c r="AW285" s="74">
        <f>PRODUCT(AV$4:AV285)</f>
        <v>8.21999271979311</v>
      </c>
      <c r="BO285" s="70">
        <f t="shared" si="216"/>
        <v>282</v>
      </c>
      <c r="BP285" s="178">
        <f t="shared" si="219"/>
        <v>0.1091</v>
      </c>
      <c r="BQ285" s="179">
        <f t="shared" si="206"/>
        <v>8.6664107387064426E-3</v>
      </c>
      <c r="BR285" s="179">
        <f t="shared" si="218"/>
        <v>0.12165460896237505</v>
      </c>
    </row>
    <row r="286" spans="5:70">
      <c r="E286">
        <f t="shared" si="222"/>
        <v>283</v>
      </c>
      <c r="F286" s="64">
        <f t="shared" si="207"/>
        <v>86.499999999998749</v>
      </c>
      <c r="G286" s="55">
        <f t="shared" si="188"/>
        <v>0</v>
      </c>
      <c r="H286" s="78">
        <f t="shared" si="217"/>
        <v>1</v>
      </c>
      <c r="I286" s="79">
        <f t="shared" si="196"/>
        <v>974206.18826007226</v>
      </c>
      <c r="J286" s="79">
        <f t="shared" si="189"/>
        <v>8442.8709716513604</v>
      </c>
      <c r="K286" s="80">
        <f t="shared" si="190"/>
        <v>-20</v>
      </c>
      <c r="L286" s="80">
        <f t="shared" si="197"/>
        <v>-811.83849021672688</v>
      </c>
      <c r="M286" s="80">
        <f t="shared" si="220"/>
        <v>0</v>
      </c>
      <c r="N286" s="80">
        <f t="shared" si="198"/>
        <v>0</v>
      </c>
      <c r="O286" s="81">
        <f t="shared" si="191"/>
        <v>-10155.66802739464</v>
      </c>
      <c r="P286" s="79">
        <f t="shared" si="192"/>
        <v>971661.55271411221</v>
      </c>
      <c r="Q286" s="35"/>
      <c r="R286">
        <f t="shared" ca="1" si="199"/>
        <v>344</v>
      </c>
      <c r="S286" s="78">
        <f t="shared" ca="1" si="208"/>
        <v>91.499999999998664</v>
      </c>
      <c r="T286" s="55">
        <f t="shared" ca="1" si="200"/>
        <v>2.3512861877976521E-2</v>
      </c>
      <c r="U286" s="78">
        <f t="shared" ca="1" si="201"/>
        <v>5.536965657359981E-2</v>
      </c>
      <c r="V286" s="79">
        <f t="shared" ca="1" si="209"/>
        <v>34901.246479444126</v>
      </c>
      <c r="W286" s="79">
        <f t="shared" ca="1" si="193"/>
        <v>302.46853728369501</v>
      </c>
      <c r="X286" s="80">
        <f t="shared" ca="1" si="210"/>
        <v>-1.1073931314719963</v>
      </c>
      <c r="Y286" s="80">
        <f t="shared" ca="1" si="211"/>
        <v>-14.54218603310172</v>
      </c>
      <c r="Z286" s="80">
        <f t="shared" ca="1" si="202"/>
        <v>0</v>
      </c>
      <c r="AA286" s="80">
        <f t="shared" ca="1" si="212"/>
        <v>0</v>
      </c>
      <c r="AB286" s="81">
        <f t="shared" ca="1" si="194"/>
        <v>-562.31585095232901</v>
      </c>
      <c r="AC286" s="79">
        <f t="shared" ca="1" si="195"/>
        <v>34625.749586610917</v>
      </c>
      <c r="AD286" s="35"/>
      <c r="AE286" s="55">
        <f t="shared" ca="1" si="213"/>
        <v>2.3512861877976521E-2</v>
      </c>
      <c r="AF286" s="78">
        <f t="shared" ca="1" si="214"/>
        <v>5.536965657359981E-2</v>
      </c>
      <c r="AG286" s="35"/>
      <c r="AH286" s="35"/>
      <c r="AR286" s="69">
        <f t="shared" si="203"/>
        <v>24</v>
      </c>
      <c r="AS286" s="70">
        <f t="shared" si="215"/>
        <v>283</v>
      </c>
      <c r="AT286" s="71">
        <f t="shared" si="223"/>
        <v>0.11868415453710648</v>
      </c>
      <c r="AU286" s="72">
        <f t="shared" si="204"/>
        <v>8.6664107387064426E-3</v>
      </c>
      <c r="AV286" s="73">
        <f t="shared" si="205"/>
        <v>1.0086664107387064</v>
      </c>
      <c r="AW286" s="74">
        <f>PRODUCT(AV$4:AV286)</f>
        <v>8.2912305529720136</v>
      </c>
      <c r="BO286" s="70">
        <f t="shared" si="216"/>
        <v>283</v>
      </c>
      <c r="BP286" s="178">
        <f t="shared" si="219"/>
        <v>0.1091</v>
      </c>
      <c r="BQ286" s="179">
        <f t="shared" si="206"/>
        <v>8.6664107387064426E-3</v>
      </c>
      <c r="BR286" s="179">
        <f t="shared" si="218"/>
        <v>0.12060935872076889</v>
      </c>
    </row>
    <row r="287" spans="5:70">
      <c r="E287">
        <f t="shared" si="222"/>
        <v>284</v>
      </c>
      <c r="F287" s="64">
        <f t="shared" si="207"/>
        <v>86.583333333332078</v>
      </c>
      <c r="G287" s="55">
        <f t="shared" si="188"/>
        <v>0</v>
      </c>
      <c r="H287" s="78">
        <f t="shared" si="217"/>
        <v>1</v>
      </c>
      <c r="I287" s="79">
        <f t="shared" si="196"/>
        <v>971661.55271411221</v>
      </c>
      <c r="J287" s="79">
        <f t="shared" si="189"/>
        <v>8420.818114829759</v>
      </c>
      <c r="K287" s="80">
        <f t="shared" si="190"/>
        <v>-20</v>
      </c>
      <c r="L287" s="80">
        <f t="shared" si="197"/>
        <v>-809.71796059509359</v>
      </c>
      <c r="M287" s="80">
        <f t="shared" si="220"/>
        <v>0</v>
      </c>
      <c r="N287" s="80">
        <f t="shared" si="198"/>
        <v>0</v>
      </c>
      <c r="O287" s="81">
        <f t="shared" si="191"/>
        <v>-10155.66802739464</v>
      </c>
      <c r="P287" s="79">
        <f t="shared" si="192"/>
        <v>969096.98484095221</v>
      </c>
      <c r="Q287" s="35"/>
      <c r="R287">
        <f t="shared" ca="1" si="199"/>
        <v>345</v>
      </c>
      <c r="S287" s="78">
        <f t="shared" ca="1" si="208"/>
        <v>91.583333333331993</v>
      </c>
      <c r="T287" s="55">
        <f t="shared" ca="1" si="200"/>
        <v>2.5756084803392754E-2</v>
      </c>
      <c r="U287" s="78">
        <f t="shared" ca="1" si="201"/>
        <v>5.394355100335544E-2</v>
      </c>
      <c r="V287" s="79">
        <f t="shared" ca="1" si="209"/>
        <v>33733.925843877121</v>
      </c>
      <c r="W287" s="79">
        <f t="shared" ca="1" si="193"/>
        <v>292.35205719210347</v>
      </c>
      <c r="X287" s="80">
        <f t="shared" ca="1" si="210"/>
        <v>-1.0788710200671088</v>
      </c>
      <c r="Y287" s="80">
        <f t="shared" ca="1" si="211"/>
        <v>-14.055802434948802</v>
      </c>
      <c r="Z287" s="80">
        <f t="shared" ca="1" si="202"/>
        <v>0</v>
      </c>
      <c r="AA287" s="80">
        <f t="shared" ca="1" si="212"/>
        <v>0</v>
      </c>
      <c r="AB287" s="81">
        <f t="shared" ca="1" si="194"/>
        <v>-547.83279620890892</v>
      </c>
      <c r="AC287" s="79">
        <f t="shared" ca="1" si="195"/>
        <v>33463.310431405298</v>
      </c>
      <c r="AD287" s="35"/>
      <c r="AE287" s="55">
        <f t="shared" ca="1" si="213"/>
        <v>2.5756084803392754E-2</v>
      </c>
      <c r="AF287" s="78">
        <f t="shared" ca="1" si="214"/>
        <v>5.394355100335544E-2</v>
      </c>
      <c r="AG287" s="35"/>
      <c r="AH287" s="35"/>
      <c r="AR287" s="69">
        <f t="shared" si="203"/>
        <v>24</v>
      </c>
      <c r="AS287" s="70">
        <f t="shared" si="215"/>
        <v>284</v>
      </c>
      <c r="AT287" s="71">
        <f t="shared" si="223"/>
        <v>0.11765558890571182</v>
      </c>
      <c r="AU287" s="72">
        <f t="shared" si="204"/>
        <v>8.6664107387064426E-3</v>
      </c>
      <c r="AV287" s="73">
        <f t="shared" si="205"/>
        <v>1.0086664107387064</v>
      </c>
      <c r="AW287" s="74">
        <f>PRODUCT(AV$4:AV287)</f>
        <v>8.3630857624733821</v>
      </c>
      <c r="BO287" s="70">
        <f t="shared" si="216"/>
        <v>284</v>
      </c>
      <c r="BP287" s="178">
        <f t="shared" si="219"/>
        <v>0.1091</v>
      </c>
      <c r="BQ287" s="179">
        <f t="shared" si="206"/>
        <v>8.6664107387064426E-3</v>
      </c>
      <c r="BR287" s="179">
        <f t="shared" si="218"/>
        <v>0.11957308921632423</v>
      </c>
    </row>
    <row r="288" spans="5:70">
      <c r="E288">
        <f t="shared" si="222"/>
        <v>285</v>
      </c>
      <c r="F288" s="64">
        <f t="shared" si="207"/>
        <v>86.666666666665407</v>
      </c>
      <c r="G288" s="55">
        <f t="shared" si="188"/>
        <v>0</v>
      </c>
      <c r="H288" s="78">
        <f t="shared" si="217"/>
        <v>1</v>
      </c>
      <c r="I288" s="79">
        <f t="shared" si="196"/>
        <v>969096.98484095221</v>
      </c>
      <c r="J288" s="79">
        <f t="shared" si="189"/>
        <v>8398.5925162736621</v>
      </c>
      <c r="K288" s="80">
        <f t="shared" si="190"/>
        <v>-20</v>
      </c>
      <c r="L288" s="80">
        <f t="shared" si="197"/>
        <v>-807.58082070079354</v>
      </c>
      <c r="M288" s="80">
        <f t="shared" si="220"/>
        <v>0</v>
      </c>
      <c r="N288" s="80">
        <f t="shared" si="198"/>
        <v>0</v>
      </c>
      <c r="O288" s="81">
        <f t="shared" si="191"/>
        <v>-10155.66802739464</v>
      </c>
      <c r="P288" s="79">
        <f t="shared" si="192"/>
        <v>966512.3285091304</v>
      </c>
      <c r="Q288" s="35"/>
      <c r="R288">
        <f t="shared" ca="1" si="199"/>
        <v>346</v>
      </c>
      <c r="S288" s="78">
        <f t="shared" ca="1" si="208"/>
        <v>91.666666666665321</v>
      </c>
      <c r="T288" s="55">
        <f t="shared" ca="1" si="200"/>
        <v>2.5756084803392754E-2</v>
      </c>
      <c r="U288" s="78">
        <f t="shared" ca="1" si="201"/>
        <v>5.2554176329116874E-2</v>
      </c>
      <c r="V288" s="79">
        <f t="shared" ca="1" si="209"/>
        <v>32601.426570131767</v>
      </c>
      <c r="W288" s="79">
        <f t="shared" ca="1" si="193"/>
        <v>282.53735332453948</v>
      </c>
      <c r="X288" s="80">
        <f t="shared" ca="1" si="210"/>
        <v>-1.0510835265823375</v>
      </c>
      <c r="Y288" s="80">
        <f t="shared" ca="1" si="211"/>
        <v>-13.583927737554903</v>
      </c>
      <c r="Z288" s="80">
        <f t="shared" ca="1" si="202"/>
        <v>0</v>
      </c>
      <c r="AA288" s="80">
        <f t="shared" ca="1" si="212"/>
        <v>0</v>
      </c>
      <c r="AB288" s="81">
        <f t="shared" ca="1" si="194"/>
        <v>-533.72276825167239</v>
      </c>
      <c r="AC288" s="79">
        <f t="shared" ca="1" si="195"/>
        <v>32335.606143940498</v>
      </c>
      <c r="AD288" s="35"/>
      <c r="AE288" s="55">
        <f t="shared" ca="1" si="213"/>
        <v>2.5756084803392754E-2</v>
      </c>
      <c r="AF288" s="78">
        <f t="shared" ca="1" si="214"/>
        <v>5.2554176329116874E-2</v>
      </c>
      <c r="AG288" s="35"/>
      <c r="AH288" s="35"/>
      <c r="AR288" s="69">
        <f t="shared" si="203"/>
        <v>24</v>
      </c>
      <c r="AS288" s="70">
        <f t="shared" si="215"/>
        <v>285</v>
      </c>
      <c r="AT288" s="71">
        <f t="shared" si="223"/>
        <v>0.11663593724655053</v>
      </c>
      <c r="AU288" s="72">
        <f t="shared" si="204"/>
        <v>8.6664107387064426E-3</v>
      </c>
      <c r="AV288" s="73">
        <f t="shared" si="205"/>
        <v>1.0086664107387064</v>
      </c>
      <c r="AW288" s="74">
        <f>PRODUCT(AV$4:AV288)</f>
        <v>8.4355636987340041</v>
      </c>
      <c r="BO288" s="70">
        <f t="shared" si="216"/>
        <v>285</v>
      </c>
      <c r="BP288" s="178">
        <f t="shared" si="219"/>
        <v>0.1091</v>
      </c>
      <c r="BQ288" s="179">
        <f t="shared" si="206"/>
        <v>8.6664107387064426E-3</v>
      </c>
      <c r="BR288" s="179">
        <f t="shared" si="218"/>
        <v>0.11854572328700204</v>
      </c>
    </row>
    <row r="289" spans="5:70">
      <c r="E289">
        <f t="shared" si="222"/>
        <v>286</v>
      </c>
      <c r="F289" s="64">
        <f t="shared" si="207"/>
        <v>86.749999999998735</v>
      </c>
      <c r="G289" s="55">
        <f t="shared" si="188"/>
        <v>0</v>
      </c>
      <c r="H289" s="78">
        <f t="shared" si="217"/>
        <v>1</v>
      </c>
      <c r="I289" s="79">
        <f t="shared" si="196"/>
        <v>966512.3285091304</v>
      </c>
      <c r="J289" s="79">
        <f t="shared" si="189"/>
        <v>8376.1928228836969</v>
      </c>
      <c r="K289" s="80">
        <f t="shared" si="190"/>
        <v>-20</v>
      </c>
      <c r="L289" s="80">
        <f t="shared" si="197"/>
        <v>-805.42694042427536</v>
      </c>
      <c r="M289" s="80">
        <f t="shared" si="220"/>
        <v>0</v>
      </c>
      <c r="N289" s="80">
        <f t="shared" si="198"/>
        <v>0</v>
      </c>
      <c r="O289" s="81">
        <f t="shared" si="191"/>
        <v>-10155.66802739464</v>
      </c>
      <c r="P289" s="79">
        <f t="shared" si="192"/>
        <v>963907.42636419518</v>
      </c>
      <c r="Q289" s="35"/>
      <c r="R289">
        <f t="shared" ca="1" si="199"/>
        <v>347</v>
      </c>
      <c r="S289" s="78">
        <f t="shared" ca="1" si="208"/>
        <v>91.74999999999865</v>
      </c>
      <c r="T289" s="55">
        <f t="shared" ca="1" si="200"/>
        <v>2.5756084803392754E-2</v>
      </c>
      <c r="U289" s="78">
        <f t="shared" ca="1" si="201"/>
        <v>5.1200586506811682E-2</v>
      </c>
      <c r="V289" s="79">
        <f t="shared" ca="1" si="209"/>
        <v>31502.76752992806</v>
      </c>
      <c r="W289" s="79">
        <f t="shared" ca="1" si="193"/>
        <v>273.01592282034119</v>
      </c>
      <c r="X289" s="80">
        <f t="shared" ca="1" si="210"/>
        <v>-1.0240117301362337</v>
      </c>
      <c r="Y289" s="80">
        <f t="shared" ca="1" si="211"/>
        <v>-13.126153137470025</v>
      </c>
      <c r="Z289" s="80">
        <f t="shared" ca="1" si="202"/>
        <v>0</v>
      </c>
      <c r="AA289" s="80">
        <f t="shared" ca="1" si="212"/>
        <v>0</v>
      </c>
      <c r="AB289" s="81">
        <f t="shared" ca="1" si="194"/>
        <v>-519.97615937108083</v>
      </c>
      <c r="AC289" s="79">
        <f t="shared" ca="1" si="195"/>
        <v>31241.657128509716</v>
      </c>
      <c r="AD289" s="35"/>
      <c r="AE289" s="55">
        <f t="shared" ca="1" si="213"/>
        <v>2.5756084803392754E-2</v>
      </c>
      <c r="AF289" s="78">
        <f t="shared" ca="1" si="214"/>
        <v>5.1200586506811682E-2</v>
      </c>
      <c r="AG289" s="35"/>
      <c r="AH289" s="35"/>
      <c r="AR289" s="69">
        <f t="shared" si="203"/>
        <v>24</v>
      </c>
      <c r="AS289" s="70">
        <f t="shared" si="215"/>
        <v>286</v>
      </c>
      <c r="AT289" s="71">
        <f t="shared" si="223"/>
        <v>0.11562512230747793</v>
      </c>
      <c r="AU289" s="72">
        <f t="shared" si="204"/>
        <v>8.6664107387064426E-3</v>
      </c>
      <c r="AV289" s="73">
        <f t="shared" si="205"/>
        <v>1.0086664107387064</v>
      </c>
      <c r="AW289" s="74">
        <f>PRODUCT(AV$4:AV289)</f>
        <v>8.5086697585597548</v>
      </c>
      <c r="BO289" s="70">
        <f t="shared" si="216"/>
        <v>286</v>
      </c>
      <c r="BP289" s="178">
        <f t="shared" si="219"/>
        <v>0.1091</v>
      </c>
      <c r="BQ289" s="179">
        <f t="shared" si="206"/>
        <v>8.6664107387064426E-3</v>
      </c>
      <c r="BR289" s="179">
        <f t="shared" si="218"/>
        <v>0.11752718443373558</v>
      </c>
    </row>
    <row r="290" spans="5:70">
      <c r="E290">
        <f t="shared" si="222"/>
        <v>287</v>
      </c>
      <c r="F290" s="64">
        <f t="shared" si="207"/>
        <v>86.833333333332064</v>
      </c>
      <c r="G290" s="55">
        <f t="shared" si="188"/>
        <v>0</v>
      </c>
      <c r="H290" s="78">
        <f t="shared" si="217"/>
        <v>1</v>
      </c>
      <c r="I290" s="79">
        <f t="shared" si="196"/>
        <v>963907.42636419518</v>
      </c>
      <c r="J290" s="79">
        <f t="shared" si="189"/>
        <v>8353.6176709615502</v>
      </c>
      <c r="K290" s="80">
        <f t="shared" si="190"/>
        <v>-20</v>
      </c>
      <c r="L290" s="80">
        <f t="shared" si="197"/>
        <v>-803.25618863682939</v>
      </c>
      <c r="M290" s="80">
        <f t="shared" si="220"/>
        <v>0</v>
      </c>
      <c r="N290" s="80">
        <f t="shared" si="198"/>
        <v>0</v>
      </c>
      <c r="O290" s="81">
        <f t="shared" si="191"/>
        <v>-10155.66802739464</v>
      </c>
      <c r="P290" s="79">
        <f t="shared" si="192"/>
        <v>961282.11981912516</v>
      </c>
      <c r="Q290" s="35"/>
      <c r="R290">
        <f t="shared" ca="1" si="199"/>
        <v>348</v>
      </c>
      <c r="S290" s="78">
        <f t="shared" ca="1" si="208"/>
        <v>91.833333333331979</v>
      </c>
      <c r="T290" s="55">
        <f t="shared" ca="1" si="200"/>
        <v>2.5756084803392754E-2</v>
      </c>
      <c r="U290" s="78">
        <f t="shared" ca="1" si="201"/>
        <v>4.9881859858758794E-2</v>
      </c>
      <c r="V290" s="79">
        <f t="shared" ca="1" si="209"/>
        <v>30436.994358109299</v>
      </c>
      <c r="W290" s="79">
        <f t="shared" ca="1" si="193"/>
        <v>263.77949475906581</v>
      </c>
      <c r="X290" s="80">
        <f t="shared" ca="1" si="210"/>
        <v>-0.99763719717517585</v>
      </c>
      <c r="Y290" s="80">
        <f t="shared" ca="1" si="211"/>
        <v>-12.682080982545543</v>
      </c>
      <c r="Z290" s="80">
        <f t="shared" ca="1" si="202"/>
        <v>0</v>
      </c>
      <c r="AA290" s="80">
        <f t="shared" ca="1" si="212"/>
        <v>0</v>
      </c>
      <c r="AB290" s="81">
        <f t="shared" ca="1" si="194"/>
        <v>-506.58360931457679</v>
      </c>
      <c r="AC290" s="79">
        <f t="shared" ca="1" si="195"/>
        <v>30180.510525374069</v>
      </c>
      <c r="AD290" s="35"/>
      <c r="AE290" s="55">
        <f t="shared" ca="1" si="213"/>
        <v>2.5756084803392754E-2</v>
      </c>
      <c r="AF290" s="78">
        <f t="shared" ca="1" si="214"/>
        <v>4.9881859858758794E-2</v>
      </c>
      <c r="AG290" s="35"/>
      <c r="AH290" s="35"/>
      <c r="AR290" s="69">
        <f t="shared" si="203"/>
        <v>24</v>
      </c>
      <c r="AS290" s="70">
        <f t="shared" si="215"/>
        <v>287</v>
      </c>
      <c r="AT290" s="71">
        <f t="shared" si="223"/>
        <v>0.11462306750584815</v>
      </c>
      <c r="AU290" s="72">
        <f t="shared" si="204"/>
        <v>8.6664107387064426E-3</v>
      </c>
      <c r="AV290" s="73">
        <f t="shared" si="205"/>
        <v>1.0086664107387064</v>
      </c>
      <c r="AW290" s="74">
        <f>PRODUCT(AV$4:AV290)</f>
        <v>8.582409385527443</v>
      </c>
      <c r="BO290" s="70">
        <f t="shared" si="216"/>
        <v>287</v>
      </c>
      <c r="BP290" s="178">
        <f t="shared" si="219"/>
        <v>0.1091</v>
      </c>
      <c r="BQ290" s="179">
        <f t="shared" si="206"/>
        <v>8.6664107387064426E-3</v>
      </c>
      <c r="BR290" s="179">
        <f t="shared" si="218"/>
        <v>0.11651739681473425</v>
      </c>
    </row>
    <row r="291" spans="5:70">
      <c r="E291">
        <f t="shared" si="222"/>
        <v>288</v>
      </c>
      <c r="F291" s="64">
        <f t="shared" si="207"/>
        <v>86.916666666665392</v>
      </c>
      <c r="G291" s="55">
        <f t="shared" si="188"/>
        <v>0</v>
      </c>
      <c r="H291" s="78">
        <f t="shared" si="217"/>
        <v>1</v>
      </c>
      <c r="I291" s="79">
        <f t="shared" si="196"/>
        <v>961282.11981912516</v>
      </c>
      <c r="J291" s="79">
        <f t="shared" si="189"/>
        <v>8330.8656861269592</v>
      </c>
      <c r="K291" s="80">
        <f t="shared" si="190"/>
        <v>-20</v>
      </c>
      <c r="L291" s="80">
        <f t="shared" si="197"/>
        <v>-801.06843318260439</v>
      </c>
      <c r="M291" s="80">
        <f t="shared" si="220"/>
        <v>0</v>
      </c>
      <c r="N291" s="80">
        <f t="shared" si="198"/>
        <v>0</v>
      </c>
      <c r="O291" s="81">
        <f t="shared" si="191"/>
        <v>-10155.66802739464</v>
      </c>
      <c r="P291" s="79">
        <f t="shared" si="192"/>
        <v>958636.24904467491</v>
      </c>
      <c r="Q291" s="35"/>
      <c r="R291">
        <f t="shared" ca="1" si="199"/>
        <v>349</v>
      </c>
      <c r="S291" s="78">
        <f t="shared" ca="1" si="208"/>
        <v>91.916666666665307</v>
      </c>
      <c r="T291" s="55">
        <f t="shared" ca="1" si="200"/>
        <v>2.5756084803392754E-2</v>
      </c>
      <c r="U291" s="78">
        <f t="shared" ca="1" si="201"/>
        <v>4.8597098446085653E-2</v>
      </c>
      <c r="V291" s="79">
        <f t="shared" ca="1" si="209"/>
        <v>29403.178736872847</v>
      </c>
      <c r="W291" s="79">
        <f t="shared" ca="1" si="193"/>
        <v>254.82002395733977</v>
      </c>
      <c r="X291" s="80">
        <f t="shared" ca="1" si="210"/>
        <v>-0.97194196892171303</v>
      </c>
      <c r="Y291" s="80">
        <f t="shared" ca="1" si="211"/>
        <v>-12.25132447369702</v>
      </c>
      <c r="Z291" s="80">
        <f t="shared" ca="1" si="202"/>
        <v>-220.52384052654634</v>
      </c>
      <c r="AA291" s="80">
        <f t="shared" ca="1" si="212"/>
        <v>0</v>
      </c>
      <c r="AB291" s="81">
        <f t="shared" ca="1" si="194"/>
        <v>-493.5359989130618</v>
      </c>
      <c r="AC291" s="79">
        <f t="shared" ca="1" si="195"/>
        <v>28930.715654947959</v>
      </c>
      <c r="AD291" s="35"/>
      <c r="AE291" s="55">
        <f t="shared" ca="1" si="213"/>
        <v>2.5756084803392754E-2</v>
      </c>
      <c r="AF291" s="78">
        <f t="shared" ca="1" si="214"/>
        <v>4.8597098446085653E-2</v>
      </c>
      <c r="AG291" s="35"/>
      <c r="AH291" s="35"/>
      <c r="AR291" s="69">
        <f t="shared" si="203"/>
        <v>24</v>
      </c>
      <c r="AS291" s="70">
        <f t="shared" si="215"/>
        <v>288</v>
      </c>
      <c r="AT291" s="71">
        <f t="shared" si="223"/>
        <v>0.11362969692271199</v>
      </c>
      <c r="AU291" s="72">
        <f t="shared" si="204"/>
        <v>8.6664107387064426E-3</v>
      </c>
      <c r="AV291" s="73">
        <f t="shared" si="205"/>
        <v>1.0086664107387064</v>
      </c>
      <c r="AW291" s="74">
        <f>PRODUCT(AV$4:AV291)</f>
        <v>8.656788070390153</v>
      </c>
      <c r="BO291" s="70">
        <f t="shared" si="216"/>
        <v>288</v>
      </c>
      <c r="BP291" s="178">
        <f t="shared" si="219"/>
        <v>0.1091</v>
      </c>
      <c r="BQ291" s="179">
        <f t="shared" si="206"/>
        <v>8.6664107387064426E-3</v>
      </c>
      <c r="BR291" s="179">
        <f t="shared" si="218"/>
        <v>0.11551628523983626</v>
      </c>
    </row>
    <row r="292" spans="5:70">
      <c r="E292">
        <f t="shared" si="222"/>
        <v>289</v>
      </c>
      <c r="F292" s="64">
        <f t="shared" si="207"/>
        <v>86.999999999998721</v>
      </c>
      <c r="G292" s="55">
        <f t="shared" si="188"/>
        <v>0</v>
      </c>
      <c r="H292" s="78">
        <f t="shared" si="217"/>
        <v>1</v>
      </c>
      <c r="I292" s="79">
        <f t="shared" si="196"/>
        <v>958636.24904467491</v>
      </c>
      <c r="J292" s="79">
        <f t="shared" si="189"/>
        <v>8307.9354832340341</v>
      </c>
      <c r="K292" s="80">
        <f t="shared" si="190"/>
        <v>-20</v>
      </c>
      <c r="L292" s="80">
        <f t="shared" si="197"/>
        <v>-798.86354087056247</v>
      </c>
      <c r="M292" s="80">
        <f t="shared" si="220"/>
        <v>-7189.771867835062</v>
      </c>
      <c r="N292" s="80">
        <f t="shared" si="198"/>
        <v>0</v>
      </c>
      <c r="O292" s="81">
        <f t="shared" si="191"/>
        <v>-10155.66802739464</v>
      </c>
      <c r="P292" s="79">
        <f t="shared" si="192"/>
        <v>948779.88109180855</v>
      </c>
      <c r="Q292" s="35"/>
      <c r="R292">
        <f t="shared" ca="1" si="199"/>
        <v>350</v>
      </c>
      <c r="S292" s="78">
        <f t="shared" ca="1" si="208"/>
        <v>91.999999999998636</v>
      </c>
      <c r="T292" s="55">
        <f t="shared" ca="1" si="200"/>
        <v>2.5756084803392754E-2</v>
      </c>
      <c r="U292" s="78">
        <f t="shared" ca="1" si="201"/>
        <v>4.7345427457309443E-2</v>
      </c>
      <c r="V292" s="79">
        <f t="shared" ca="1" si="209"/>
        <v>28185.573689116278</v>
      </c>
      <c r="W292" s="79">
        <f t="shared" ca="1" si="193"/>
        <v>244.26775849595907</v>
      </c>
      <c r="X292" s="80">
        <f t="shared" ca="1" si="210"/>
        <v>-0.94690854914618883</v>
      </c>
      <c r="Y292" s="80">
        <f t="shared" ca="1" si="211"/>
        <v>-11.743989037131783</v>
      </c>
      <c r="Z292" s="80">
        <f t="shared" ca="1" si="202"/>
        <v>0</v>
      </c>
      <c r="AA292" s="80">
        <f t="shared" ca="1" si="212"/>
        <v>0</v>
      </c>
      <c r="AB292" s="81">
        <f t="shared" ca="1" si="194"/>
        <v>-480.82444387152987</v>
      </c>
      <c r="AC292" s="79">
        <f t="shared" ca="1" si="195"/>
        <v>27936.326106154429</v>
      </c>
      <c r="AD292" s="35"/>
      <c r="AE292" s="55">
        <f t="shared" ca="1" si="213"/>
        <v>2.5756084803392754E-2</v>
      </c>
      <c r="AF292" s="78">
        <f t="shared" ca="1" si="214"/>
        <v>4.7345427457309443E-2</v>
      </c>
      <c r="AG292" s="35"/>
      <c r="AH292" s="35"/>
      <c r="AR292" s="69">
        <f t="shared" si="203"/>
        <v>25</v>
      </c>
      <c r="AS292" s="70">
        <f t="shared" si="215"/>
        <v>289</v>
      </c>
      <c r="AT292" s="71">
        <f t="shared" si="223"/>
        <v>0.11264493529706504</v>
      </c>
      <c r="AU292" s="72">
        <f t="shared" si="204"/>
        <v>8.6664107387064426E-3</v>
      </c>
      <c r="AV292" s="73">
        <f t="shared" si="205"/>
        <v>1.0086664107387064</v>
      </c>
      <c r="AW292" s="74">
        <f>PRODUCT(AV$4:AV292)</f>
        <v>8.7318113514860887</v>
      </c>
      <c r="BO292" s="70">
        <f t="shared" si="216"/>
        <v>289</v>
      </c>
      <c r="BP292" s="178">
        <f t="shared" si="219"/>
        <v>0.1091</v>
      </c>
      <c r="BQ292" s="179">
        <f t="shared" si="206"/>
        <v>8.6664107387064426E-3</v>
      </c>
      <c r="BR292" s="179">
        <f t="shared" si="218"/>
        <v>0.11452377516490989</v>
      </c>
    </row>
    <row r="293" spans="5:70">
      <c r="E293">
        <f t="shared" si="222"/>
        <v>290</v>
      </c>
      <c r="F293" s="64">
        <f t="shared" si="207"/>
        <v>87.08333333333205</v>
      </c>
      <c r="G293" s="55">
        <f t="shared" si="188"/>
        <v>0</v>
      </c>
      <c r="H293" s="78">
        <f t="shared" si="217"/>
        <v>1</v>
      </c>
      <c r="I293" s="79">
        <f t="shared" si="196"/>
        <v>948779.88109180855</v>
      </c>
      <c r="J293" s="79">
        <f t="shared" si="189"/>
        <v>8222.5161501626717</v>
      </c>
      <c r="K293" s="80">
        <f t="shared" si="190"/>
        <v>-20</v>
      </c>
      <c r="L293" s="80">
        <f t="shared" si="197"/>
        <v>-790.64990090984054</v>
      </c>
      <c r="M293" s="80">
        <f t="shared" si="220"/>
        <v>0</v>
      </c>
      <c r="N293" s="80">
        <f t="shared" si="198"/>
        <v>0</v>
      </c>
      <c r="O293" s="81">
        <f t="shared" si="191"/>
        <v>-10155.66802739464</v>
      </c>
      <c r="P293" s="79">
        <f t="shared" si="192"/>
        <v>946036.07931366668</v>
      </c>
      <c r="Q293" s="35"/>
      <c r="R293">
        <f t="shared" ca="1" si="199"/>
        <v>351</v>
      </c>
      <c r="S293" s="78">
        <f t="shared" ca="1" si="208"/>
        <v>92.083333333331964</v>
      </c>
      <c r="T293" s="55">
        <f t="shared" ca="1" si="200"/>
        <v>2.5756084803392754E-2</v>
      </c>
      <c r="U293" s="78">
        <f t="shared" ca="1" si="201"/>
        <v>4.6125994612666102E-2</v>
      </c>
      <c r="V293" s="79">
        <f t="shared" ca="1" si="209"/>
        <v>27216.795721869079</v>
      </c>
      <c r="W293" s="79">
        <f t="shared" ca="1" si="193"/>
        <v>235.87193071718576</v>
      </c>
      <c r="X293" s="80">
        <f t="shared" ca="1" si="210"/>
        <v>-0.92251989225332198</v>
      </c>
      <c r="Y293" s="80">
        <f t="shared" ca="1" si="211"/>
        <v>-11.340331550778783</v>
      </c>
      <c r="Z293" s="80">
        <f t="shared" ca="1" si="202"/>
        <v>0</v>
      </c>
      <c r="AA293" s="80">
        <f t="shared" ca="1" si="212"/>
        <v>0</v>
      </c>
      <c r="AB293" s="81">
        <f t="shared" ca="1" si="194"/>
        <v>-468.44028871963059</v>
      </c>
      <c r="AC293" s="79">
        <f t="shared" ca="1" si="195"/>
        <v>26971.964512423601</v>
      </c>
      <c r="AD293" s="35"/>
      <c r="AE293" s="55">
        <f t="shared" ca="1" si="213"/>
        <v>2.5756084803392754E-2</v>
      </c>
      <c r="AF293" s="78">
        <f t="shared" ca="1" si="214"/>
        <v>4.6125994612666102E-2</v>
      </c>
      <c r="AG293" s="35"/>
      <c r="AH293" s="35"/>
      <c r="AR293" s="69">
        <f t="shared" si="203"/>
        <v>25</v>
      </c>
      <c r="AS293" s="70">
        <f t="shared" si="215"/>
        <v>290</v>
      </c>
      <c r="AT293" s="71">
        <f t="shared" si="223"/>
        <v>0.11166870802014567</v>
      </c>
      <c r="AU293" s="72">
        <f t="shared" si="204"/>
        <v>8.6664107387064426E-3</v>
      </c>
      <c r="AV293" s="73">
        <f t="shared" si="205"/>
        <v>1.0086664107387064</v>
      </c>
      <c r="AW293" s="74">
        <f>PRODUCT(AV$4:AV293)</f>
        <v>8.8074848151509659</v>
      </c>
      <c r="BO293" s="70">
        <f t="shared" si="216"/>
        <v>290</v>
      </c>
      <c r="BP293" s="178">
        <f t="shared" si="219"/>
        <v>0.1091</v>
      </c>
      <c r="BQ293" s="179">
        <f t="shared" si="206"/>
        <v>8.6664107387064426E-3</v>
      </c>
      <c r="BR293" s="179">
        <f t="shared" si="218"/>
        <v>0.11353979268630281</v>
      </c>
    </row>
    <row r="294" spans="5:70">
      <c r="E294">
        <f t="shared" si="222"/>
        <v>291</v>
      </c>
      <c r="F294" s="64">
        <f t="shared" si="207"/>
        <v>87.166666666665378</v>
      </c>
      <c r="G294" s="55">
        <f t="shared" si="188"/>
        <v>0</v>
      </c>
      <c r="H294" s="78">
        <f t="shared" si="217"/>
        <v>1</v>
      </c>
      <c r="I294" s="79">
        <f t="shared" si="196"/>
        <v>946036.07931366668</v>
      </c>
      <c r="J294" s="79">
        <f t="shared" si="189"/>
        <v>8198.7372369677014</v>
      </c>
      <c r="K294" s="80">
        <f t="shared" si="190"/>
        <v>-20</v>
      </c>
      <c r="L294" s="80">
        <f t="shared" si="197"/>
        <v>-788.36339942805557</v>
      </c>
      <c r="M294" s="80">
        <f t="shared" si="220"/>
        <v>0</v>
      </c>
      <c r="N294" s="80">
        <f t="shared" si="198"/>
        <v>0</v>
      </c>
      <c r="O294" s="81">
        <f t="shared" si="191"/>
        <v>-10155.66802739464</v>
      </c>
      <c r="P294" s="79">
        <f t="shared" si="192"/>
        <v>943270.78512381157</v>
      </c>
      <c r="Q294" s="35"/>
      <c r="R294">
        <f t="shared" ca="1" si="199"/>
        <v>352</v>
      </c>
      <c r="S294" s="78">
        <f t="shared" ca="1" si="208"/>
        <v>92.166666666665293</v>
      </c>
      <c r="T294" s="55">
        <f t="shared" ca="1" si="200"/>
        <v>2.5756084803392754E-2</v>
      </c>
      <c r="U294" s="78">
        <f t="shared" ca="1" si="201"/>
        <v>4.4937969583781434E-2</v>
      </c>
      <c r="V294" s="79">
        <f t="shared" ca="1" si="209"/>
        <v>26277.272307127518</v>
      </c>
      <c r="W294" s="79">
        <f t="shared" ca="1" si="193"/>
        <v>227.72963490640333</v>
      </c>
      <c r="X294" s="80">
        <f t="shared" ca="1" si="210"/>
        <v>-0.89875939167562868</v>
      </c>
      <c r="Y294" s="80">
        <f t="shared" ca="1" si="211"/>
        <v>-10.948863461303134</v>
      </c>
      <c r="Z294" s="80">
        <f t="shared" ca="1" si="202"/>
        <v>0</v>
      </c>
      <c r="AA294" s="80">
        <f t="shared" ca="1" si="212"/>
        <v>0</v>
      </c>
      <c r="AB294" s="81">
        <f t="shared" ca="1" si="194"/>
        <v>-456.37510091804194</v>
      </c>
      <c r="AC294" s="79">
        <f t="shared" ca="1" si="195"/>
        <v>26036.779218262898</v>
      </c>
      <c r="AD294" s="35"/>
      <c r="AE294" s="55">
        <f t="shared" ca="1" si="213"/>
        <v>2.5756084803392754E-2</v>
      </c>
      <c r="AF294" s="78">
        <f t="shared" ca="1" si="214"/>
        <v>4.4937969583781434E-2</v>
      </c>
      <c r="AG294" s="35"/>
      <c r="AH294" s="35"/>
      <c r="AR294" s="69">
        <f t="shared" si="203"/>
        <v>25</v>
      </c>
      <c r="AS294" s="70">
        <f t="shared" si="215"/>
        <v>291</v>
      </c>
      <c r="AT294" s="71">
        <f t="shared" si="223"/>
        <v>0.1107009411297824</v>
      </c>
      <c r="AU294" s="72">
        <f t="shared" si="204"/>
        <v>8.6664107387064426E-3</v>
      </c>
      <c r="AV294" s="73">
        <f t="shared" si="205"/>
        <v>1.0086664107387064</v>
      </c>
      <c r="AW294" s="74">
        <f>PRODUCT(AV$4:AV294)</f>
        <v>8.8838140961339835</v>
      </c>
      <c r="BO294" s="70">
        <f t="shared" si="216"/>
        <v>291</v>
      </c>
      <c r="BP294" s="178">
        <f t="shared" si="219"/>
        <v>0.1091</v>
      </c>
      <c r="BQ294" s="179">
        <f t="shared" si="206"/>
        <v>8.6664107387064426E-3</v>
      </c>
      <c r="BR294" s="179">
        <f t="shared" si="218"/>
        <v>0.11256426453533915</v>
      </c>
    </row>
    <row r="295" spans="5:70">
      <c r="E295">
        <f t="shared" si="222"/>
        <v>292</v>
      </c>
      <c r="F295" s="64">
        <f t="shared" si="207"/>
        <v>87.249999999998707</v>
      </c>
      <c r="G295" s="55">
        <f t="shared" si="188"/>
        <v>0</v>
      </c>
      <c r="H295" s="78">
        <f t="shared" si="217"/>
        <v>1</v>
      </c>
      <c r="I295" s="79">
        <f t="shared" si="196"/>
        <v>943270.78512381157</v>
      </c>
      <c r="J295" s="79">
        <f t="shared" si="189"/>
        <v>8174.7720617050581</v>
      </c>
      <c r="K295" s="80">
        <f t="shared" si="190"/>
        <v>-20</v>
      </c>
      <c r="L295" s="80">
        <f t="shared" si="197"/>
        <v>-786.05898760317632</v>
      </c>
      <c r="M295" s="80">
        <f t="shared" si="220"/>
        <v>0</v>
      </c>
      <c r="N295" s="80">
        <f t="shared" si="198"/>
        <v>0</v>
      </c>
      <c r="O295" s="81">
        <f t="shared" si="191"/>
        <v>-10155.66802739464</v>
      </c>
      <c r="P295" s="79">
        <f t="shared" si="192"/>
        <v>940483.83017051872</v>
      </c>
      <c r="Q295" s="35"/>
      <c r="R295">
        <f t="shared" ca="1" si="199"/>
        <v>353</v>
      </c>
      <c r="S295" s="78">
        <f t="shared" ca="1" si="208"/>
        <v>92.249999999998622</v>
      </c>
      <c r="T295" s="55">
        <f t="shared" ca="1" si="200"/>
        <v>2.5756084803392754E-2</v>
      </c>
      <c r="U295" s="78">
        <f t="shared" ca="1" si="201"/>
        <v>4.3780543428289277E-2</v>
      </c>
      <c r="V295" s="79">
        <f t="shared" ca="1" si="209"/>
        <v>25366.173724710105</v>
      </c>
      <c r="W295" s="79">
        <f t="shared" ca="1" si="193"/>
        <v>219.83368036772086</v>
      </c>
      <c r="X295" s="80">
        <f t="shared" ca="1" si="210"/>
        <v>-0.87561086856578552</v>
      </c>
      <c r="Y295" s="80">
        <f t="shared" ca="1" si="211"/>
        <v>-10.569239051962544</v>
      </c>
      <c r="Z295" s="80">
        <f t="shared" ca="1" si="202"/>
        <v>0</v>
      </c>
      <c r="AA295" s="80">
        <f t="shared" ca="1" si="212"/>
        <v>0</v>
      </c>
      <c r="AB295" s="81">
        <f t="shared" ca="1" si="194"/>
        <v>-444.62066511663994</v>
      </c>
      <c r="AC295" s="79">
        <f t="shared" ca="1" si="195"/>
        <v>25129.941890040656</v>
      </c>
      <c r="AD295" s="35"/>
      <c r="AE295" s="55">
        <f t="shared" ca="1" si="213"/>
        <v>2.5756084803392754E-2</v>
      </c>
      <c r="AF295" s="78">
        <f t="shared" ca="1" si="214"/>
        <v>4.3780543428289277E-2</v>
      </c>
      <c r="AG295" s="35"/>
      <c r="AH295" s="35"/>
      <c r="AR295" s="69">
        <f t="shared" si="203"/>
        <v>25</v>
      </c>
      <c r="AS295" s="70">
        <f t="shared" si="215"/>
        <v>292</v>
      </c>
      <c r="AT295" s="71">
        <f t="shared" si="223"/>
        <v>0.10974156130479035</v>
      </c>
      <c r="AU295" s="72">
        <f t="shared" si="204"/>
        <v>8.6664107387064426E-3</v>
      </c>
      <c r="AV295" s="73">
        <f t="shared" si="205"/>
        <v>1.0086664107387064</v>
      </c>
      <c r="AW295" s="74">
        <f>PRODUCT(AV$4:AV295)</f>
        <v>8.9608048780173899</v>
      </c>
      <c r="BO295" s="70">
        <f t="shared" si="216"/>
        <v>292</v>
      </c>
      <c r="BP295" s="178">
        <f t="shared" si="219"/>
        <v>0.1091</v>
      </c>
      <c r="BQ295" s="179">
        <f t="shared" si="206"/>
        <v>8.6664107387064426E-3</v>
      </c>
      <c r="BR295" s="179">
        <f t="shared" si="218"/>
        <v>0.11159711807286379</v>
      </c>
    </row>
    <row r="296" spans="5:70">
      <c r="E296">
        <f t="shared" si="222"/>
        <v>293</v>
      </c>
      <c r="F296" s="64">
        <f t="shared" si="207"/>
        <v>87.333333333332035</v>
      </c>
      <c r="G296" s="55">
        <f t="shared" si="188"/>
        <v>0</v>
      </c>
      <c r="H296" s="78">
        <f t="shared" si="217"/>
        <v>1</v>
      </c>
      <c r="I296" s="79">
        <f t="shared" si="196"/>
        <v>940483.83017051872</v>
      </c>
      <c r="J296" s="79">
        <f t="shared" si="189"/>
        <v>8150.6191653695496</v>
      </c>
      <c r="K296" s="80">
        <f t="shared" si="190"/>
        <v>-20</v>
      </c>
      <c r="L296" s="80">
        <f t="shared" si="197"/>
        <v>-783.73652514209903</v>
      </c>
      <c r="M296" s="80">
        <f t="shared" si="220"/>
        <v>0</v>
      </c>
      <c r="N296" s="80">
        <f t="shared" si="198"/>
        <v>0</v>
      </c>
      <c r="O296" s="81">
        <f t="shared" si="191"/>
        <v>-10155.66802739464</v>
      </c>
      <c r="P296" s="79">
        <f t="shared" si="192"/>
        <v>937675.04478335148</v>
      </c>
      <c r="Q296" s="35"/>
      <c r="R296">
        <f t="shared" ca="1" si="199"/>
        <v>354</v>
      </c>
      <c r="S296" s="78">
        <f t="shared" ca="1" si="208"/>
        <v>92.33333333333195</v>
      </c>
      <c r="T296" s="55">
        <f t="shared" ca="1" si="200"/>
        <v>2.5756084803392754E-2</v>
      </c>
      <c r="U296" s="78">
        <f t="shared" ca="1" si="201"/>
        <v>4.2652928039011641E-2</v>
      </c>
      <c r="V296" s="79">
        <f t="shared" ca="1" si="209"/>
        <v>24482.692975616435</v>
      </c>
      <c r="W296" s="79">
        <f t="shared" ca="1" si="193"/>
        <v>212.17707331633505</v>
      </c>
      <c r="X296" s="80">
        <f t="shared" ca="1" si="210"/>
        <v>-0.85305856078023279</v>
      </c>
      <c r="Y296" s="80">
        <f t="shared" ca="1" si="211"/>
        <v>-10.201122073173515</v>
      </c>
      <c r="Z296" s="80">
        <f t="shared" ca="1" si="202"/>
        <v>0</v>
      </c>
      <c r="AA296" s="80">
        <f t="shared" ca="1" si="212"/>
        <v>0</v>
      </c>
      <c r="AB296" s="81">
        <f t="shared" ca="1" si="194"/>
        <v>-433.16897756055488</v>
      </c>
      <c r="AC296" s="79">
        <f t="shared" ca="1" si="195"/>
        <v>24250.646890738262</v>
      </c>
      <c r="AD296" s="35"/>
      <c r="AE296" s="55">
        <f t="shared" ca="1" si="213"/>
        <v>2.5756084803392754E-2</v>
      </c>
      <c r="AF296" s="78">
        <f t="shared" ca="1" si="214"/>
        <v>4.2652928039011641E-2</v>
      </c>
      <c r="AG296" s="35"/>
      <c r="AH296" s="35"/>
      <c r="AR296" s="69">
        <f t="shared" si="203"/>
        <v>25</v>
      </c>
      <c r="AS296" s="70">
        <f t="shared" si="215"/>
        <v>293</v>
      </c>
      <c r="AT296" s="71">
        <f t="shared" si="223"/>
        <v>0.10879049585941609</v>
      </c>
      <c r="AU296" s="72">
        <f t="shared" si="204"/>
        <v>8.6664107387064426E-3</v>
      </c>
      <c r="AV296" s="73">
        <f t="shared" si="205"/>
        <v>1.0086664107387064</v>
      </c>
      <c r="AW296" s="74">
        <f>PRODUCT(AV$4:AV296)</f>
        <v>9.0384628936396929</v>
      </c>
      <c r="BO296" s="70">
        <f t="shared" si="216"/>
        <v>293</v>
      </c>
      <c r="BP296" s="178">
        <f t="shared" si="219"/>
        <v>0.1091</v>
      </c>
      <c r="BQ296" s="179">
        <f t="shared" si="206"/>
        <v>8.6664107387064426E-3</v>
      </c>
      <c r="BR296" s="179">
        <f t="shared" si="218"/>
        <v>0.11063828128383356</v>
      </c>
    </row>
    <row r="297" spans="5:70">
      <c r="E297">
        <f t="shared" si="222"/>
        <v>294</v>
      </c>
      <c r="F297" s="64">
        <f t="shared" si="207"/>
        <v>87.416666666665364</v>
      </c>
      <c r="G297" s="55">
        <f t="shared" si="188"/>
        <v>0</v>
      </c>
      <c r="H297" s="78">
        <f t="shared" si="217"/>
        <v>1</v>
      </c>
      <c r="I297" s="79">
        <f t="shared" si="196"/>
        <v>937675.04478335148</v>
      </c>
      <c r="J297" s="79">
        <f t="shared" si="189"/>
        <v>8126.2770775274821</v>
      </c>
      <c r="K297" s="80">
        <f t="shared" si="190"/>
        <v>-20</v>
      </c>
      <c r="L297" s="80">
        <f t="shared" si="197"/>
        <v>-781.39587065279295</v>
      </c>
      <c r="M297" s="80">
        <f t="shared" si="220"/>
        <v>0</v>
      </c>
      <c r="N297" s="80">
        <f t="shared" si="198"/>
        <v>0</v>
      </c>
      <c r="O297" s="81">
        <f t="shared" si="191"/>
        <v>-10155.66802739464</v>
      </c>
      <c r="P297" s="79">
        <f t="shared" si="192"/>
        <v>934844.25796283153</v>
      </c>
      <c r="Q297" s="35"/>
      <c r="R297">
        <f t="shared" ca="1" si="199"/>
        <v>355</v>
      </c>
      <c r="S297" s="78">
        <f t="shared" ca="1" si="208"/>
        <v>92.416666666665279</v>
      </c>
      <c r="T297" s="55">
        <f t="shared" ca="1" si="200"/>
        <v>2.5756084803392754E-2</v>
      </c>
      <c r="U297" s="78">
        <f t="shared" ca="1" si="201"/>
        <v>4.155435560732585E-2</v>
      </c>
      <c r="V297" s="79">
        <f t="shared" ca="1" si="209"/>
        <v>23626.045172883274</v>
      </c>
      <c r="W297" s="79">
        <f t="shared" ca="1" si="193"/>
        <v>204.75301159943911</v>
      </c>
      <c r="X297" s="80">
        <f t="shared" ca="1" si="210"/>
        <v>-0.83108711214651698</v>
      </c>
      <c r="Y297" s="80">
        <f t="shared" ca="1" si="211"/>
        <v>-9.8441854887013651</v>
      </c>
      <c r="Z297" s="80">
        <f t="shared" ca="1" si="202"/>
        <v>0</v>
      </c>
      <c r="AA297" s="80">
        <f t="shared" ca="1" si="212"/>
        <v>0</v>
      </c>
      <c r="AB297" s="81">
        <f t="shared" ca="1" si="194"/>
        <v>-422.01224064030635</v>
      </c>
      <c r="AC297" s="79">
        <f t="shared" ca="1" si="195"/>
        <v>23398.110671241557</v>
      </c>
      <c r="AD297" s="35"/>
      <c r="AE297" s="55">
        <f t="shared" ca="1" si="213"/>
        <v>2.5756084803392754E-2</v>
      </c>
      <c r="AF297" s="78">
        <f t="shared" ca="1" si="214"/>
        <v>4.155435560732585E-2</v>
      </c>
      <c r="AG297" s="35"/>
      <c r="AH297" s="35"/>
      <c r="AR297" s="69">
        <f t="shared" si="203"/>
        <v>25</v>
      </c>
      <c r="AS297" s="70">
        <f t="shared" si="215"/>
        <v>294</v>
      </c>
      <c r="AT297" s="71">
        <f t="shared" si="223"/>
        <v>0.10784767273783086</v>
      </c>
      <c r="AU297" s="72">
        <f t="shared" si="204"/>
        <v>8.6664107387064426E-3</v>
      </c>
      <c r="AV297" s="73">
        <f t="shared" si="205"/>
        <v>1.0086664107387064</v>
      </c>
      <c r="AW297" s="74">
        <f>PRODUCT(AV$4:AV297)</f>
        <v>9.116793925522531</v>
      </c>
      <c r="BO297" s="70">
        <f t="shared" si="216"/>
        <v>294</v>
      </c>
      <c r="BP297" s="178">
        <f t="shared" si="219"/>
        <v>0.1091</v>
      </c>
      <c r="BQ297" s="179">
        <f t="shared" si="206"/>
        <v>8.6664107387064426E-3</v>
      </c>
      <c r="BR297" s="179">
        <f t="shared" si="218"/>
        <v>0.10968768277195487</v>
      </c>
    </row>
    <row r="298" spans="5:70">
      <c r="E298">
        <f t="shared" si="222"/>
        <v>295</v>
      </c>
      <c r="F298" s="64">
        <f t="shared" si="207"/>
        <v>87.499999999998693</v>
      </c>
      <c r="G298" s="55">
        <f t="shared" si="188"/>
        <v>0</v>
      </c>
      <c r="H298" s="78">
        <f t="shared" si="217"/>
        <v>1</v>
      </c>
      <c r="I298" s="79">
        <f t="shared" si="196"/>
        <v>934844.25796283153</v>
      </c>
      <c r="J298" s="79">
        <f t="shared" si="189"/>
        <v>8101.7443162271393</v>
      </c>
      <c r="K298" s="80">
        <f t="shared" si="190"/>
        <v>-20</v>
      </c>
      <c r="L298" s="80">
        <f t="shared" si="197"/>
        <v>-779.03688163569302</v>
      </c>
      <c r="M298" s="80">
        <f t="shared" si="220"/>
        <v>0</v>
      </c>
      <c r="N298" s="80">
        <f t="shared" si="198"/>
        <v>0</v>
      </c>
      <c r="O298" s="81">
        <f t="shared" si="191"/>
        <v>-10155.66802739464</v>
      </c>
      <c r="P298" s="79">
        <f t="shared" si="192"/>
        <v>931991.29737002833</v>
      </c>
      <c r="Q298" s="35"/>
      <c r="R298">
        <f t="shared" ca="1" si="199"/>
        <v>356</v>
      </c>
      <c r="S298" s="78">
        <f t="shared" ca="1" si="208"/>
        <v>92.499999999998607</v>
      </c>
      <c r="T298" s="55">
        <f t="shared" ca="1" si="200"/>
        <v>2.5756084803392754E-2</v>
      </c>
      <c r="U298" s="78">
        <f t="shared" ca="1" si="201"/>
        <v>4.0484078100353225E-2</v>
      </c>
      <c r="V298" s="79">
        <f t="shared" ca="1" si="209"/>
        <v>22795.466948553891</v>
      </c>
      <c r="W298" s="79">
        <f t="shared" ca="1" si="193"/>
        <v>197.55487955677523</v>
      </c>
      <c r="X298" s="80">
        <f t="shared" ca="1" si="210"/>
        <v>-0.80968156200706454</v>
      </c>
      <c r="Y298" s="80">
        <f t="shared" ca="1" si="211"/>
        <v>-9.498111228564122</v>
      </c>
      <c r="Z298" s="80">
        <f t="shared" ca="1" si="202"/>
        <v>0</v>
      </c>
      <c r="AA298" s="80">
        <f t="shared" ca="1" si="212"/>
        <v>0</v>
      </c>
      <c r="AB298" s="81">
        <f t="shared" ca="1" si="194"/>
        <v>-411.14285758230477</v>
      </c>
      <c r="AC298" s="79">
        <f t="shared" ca="1" si="195"/>
        <v>22571.571177737787</v>
      </c>
      <c r="AD298" s="35"/>
      <c r="AE298" s="55">
        <f t="shared" ca="1" si="213"/>
        <v>2.5756084803392754E-2</v>
      </c>
      <c r="AF298" s="78">
        <f t="shared" ca="1" si="214"/>
        <v>4.0484078100353225E-2</v>
      </c>
      <c r="AG298" s="35"/>
      <c r="AH298" s="35"/>
      <c r="AR298" s="69">
        <f t="shared" si="203"/>
        <v>25</v>
      </c>
      <c r="AS298" s="70">
        <f t="shared" si="215"/>
        <v>295</v>
      </c>
      <c r="AT298" s="71">
        <f t="shared" si="223"/>
        <v>0.10691302050867123</v>
      </c>
      <c r="AU298" s="72">
        <f t="shared" si="204"/>
        <v>8.6664107387064426E-3</v>
      </c>
      <c r="AV298" s="73">
        <f t="shared" si="205"/>
        <v>1.0086664107387064</v>
      </c>
      <c r="AW298" s="74">
        <f>PRODUCT(AV$4:AV298)</f>
        <v>9.195803806301253</v>
      </c>
      <c r="BO298" s="70">
        <f t="shared" si="216"/>
        <v>295</v>
      </c>
      <c r="BP298" s="178">
        <f t="shared" si="219"/>
        <v>0.1091</v>
      </c>
      <c r="BQ298" s="179">
        <f t="shared" si="206"/>
        <v>8.6664107387064426E-3</v>
      </c>
      <c r="BR298" s="179">
        <f t="shared" si="218"/>
        <v>0.10874525175436749</v>
      </c>
    </row>
    <row r="299" spans="5:70">
      <c r="E299">
        <f t="shared" si="222"/>
        <v>296</v>
      </c>
      <c r="F299" s="64">
        <f t="shared" si="207"/>
        <v>87.583333333332021</v>
      </c>
      <c r="G299" s="55">
        <f t="shared" si="188"/>
        <v>0</v>
      </c>
      <c r="H299" s="78">
        <f t="shared" si="217"/>
        <v>1</v>
      </c>
      <c r="I299" s="79">
        <f t="shared" si="196"/>
        <v>931991.29737002833</v>
      </c>
      <c r="J299" s="79">
        <f t="shared" si="189"/>
        <v>8077.0193879085627</v>
      </c>
      <c r="K299" s="80">
        <f t="shared" si="190"/>
        <v>-20</v>
      </c>
      <c r="L299" s="80">
        <f t="shared" si="197"/>
        <v>-776.65941447502371</v>
      </c>
      <c r="M299" s="80">
        <f t="shared" si="220"/>
        <v>0</v>
      </c>
      <c r="N299" s="80">
        <f t="shared" si="198"/>
        <v>0</v>
      </c>
      <c r="O299" s="81">
        <f t="shared" si="191"/>
        <v>-10155.66802739464</v>
      </c>
      <c r="P299" s="79">
        <f t="shared" si="192"/>
        <v>929115.98931606719</v>
      </c>
      <c r="Q299" s="35"/>
      <c r="R299">
        <f t="shared" ca="1" si="199"/>
        <v>357</v>
      </c>
      <c r="S299" s="78">
        <f t="shared" ca="1" si="208"/>
        <v>92.583333333331936</v>
      </c>
      <c r="T299" s="55">
        <f t="shared" ca="1" si="200"/>
        <v>2.8214445801184374E-2</v>
      </c>
      <c r="U299" s="78">
        <f t="shared" ca="1" si="201"/>
        <v>3.9341842272979897E-2</v>
      </c>
      <c r="V299" s="79">
        <f t="shared" ca="1" si="209"/>
        <v>21934.726806095929</v>
      </c>
      <c r="W299" s="79">
        <f t="shared" ca="1" si="193"/>
        <v>190.09535194294182</v>
      </c>
      <c r="X299" s="80">
        <f t="shared" ca="1" si="210"/>
        <v>-0.78683684545959798</v>
      </c>
      <c r="Y299" s="80">
        <f t="shared" ca="1" si="211"/>
        <v>-9.1394695025399706</v>
      </c>
      <c r="Z299" s="80">
        <f t="shared" ca="1" si="202"/>
        <v>0</v>
      </c>
      <c r="AA299" s="80">
        <f t="shared" ca="1" si="212"/>
        <v>0</v>
      </c>
      <c r="AB299" s="81">
        <f t="shared" ca="1" si="194"/>
        <v>-399.54268971050482</v>
      </c>
      <c r="AC299" s="79">
        <f t="shared" ca="1" si="195"/>
        <v>21715.353161980365</v>
      </c>
      <c r="AD299" s="35"/>
      <c r="AE299" s="55">
        <f t="shared" ca="1" si="213"/>
        <v>2.8214445801184374E-2</v>
      </c>
      <c r="AF299" s="78">
        <f t="shared" ca="1" si="214"/>
        <v>3.9341842272979897E-2</v>
      </c>
      <c r="AG299" s="35"/>
      <c r="AH299" s="35"/>
      <c r="AR299" s="69">
        <f t="shared" si="203"/>
        <v>25</v>
      </c>
      <c r="AS299" s="70">
        <f t="shared" si="215"/>
        <v>296</v>
      </c>
      <c r="AT299" s="71">
        <f t="shared" si="223"/>
        <v>0.10598646835962734</v>
      </c>
      <c r="AU299" s="72">
        <f t="shared" si="204"/>
        <v>8.6664107387064426E-3</v>
      </c>
      <c r="AV299" s="73">
        <f t="shared" si="205"/>
        <v>1.0086664107387064</v>
      </c>
      <c r="AW299" s="74">
        <f>PRODUCT(AV$4:AV299)</f>
        <v>9.27549841915922</v>
      </c>
      <c r="BO299" s="70">
        <f t="shared" si="216"/>
        <v>296</v>
      </c>
      <c r="BP299" s="178">
        <f t="shared" si="219"/>
        <v>0.1091</v>
      </c>
      <c r="BQ299" s="179">
        <f t="shared" si="206"/>
        <v>8.6664107387064426E-3</v>
      </c>
      <c r="BR299" s="179">
        <f t="shared" si="218"/>
        <v>0.10781091805637393</v>
      </c>
    </row>
    <row r="300" spans="5:70">
      <c r="E300">
        <f t="shared" si="222"/>
        <v>297</v>
      </c>
      <c r="F300" s="64">
        <f t="shared" si="207"/>
        <v>87.66666666666535</v>
      </c>
      <c r="G300" s="55">
        <f t="shared" si="188"/>
        <v>0</v>
      </c>
      <c r="H300" s="78">
        <f t="shared" si="217"/>
        <v>1</v>
      </c>
      <c r="I300" s="79">
        <f t="shared" si="196"/>
        <v>929115.98931606719</v>
      </c>
      <c r="J300" s="79">
        <f t="shared" si="189"/>
        <v>8052.1007873126255</v>
      </c>
      <c r="K300" s="80">
        <f t="shared" si="190"/>
        <v>-20</v>
      </c>
      <c r="L300" s="80">
        <f t="shared" si="197"/>
        <v>-774.26332443005606</v>
      </c>
      <c r="M300" s="80">
        <f t="shared" si="220"/>
        <v>0</v>
      </c>
      <c r="N300" s="80">
        <f t="shared" si="198"/>
        <v>0</v>
      </c>
      <c r="O300" s="81">
        <f t="shared" si="191"/>
        <v>-10155.66802739464</v>
      </c>
      <c r="P300" s="79">
        <f t="shared" si="192"/>
        <v>926218.15875155502</v>
      </c>
      <c r="Q300" s="35"/>
      <c r="R300">
        <f t="shared" ca="1" si="199"/>
        <v>358</v>
      </c>
      <c r="S300" s="78">
        <f t="shared" ca="1" si="208"/>
        <v>92.666666666665265</v>
      </c>
      <c r="T300" s="55">
        <f t="shared" ca="1" si="200"/>
        <v>2.8214445801184374E-2</v>
      </c>
      <c r="U300" s="78">
        <f t="shared" ca="1" si="201"/>
        <v>3.8231833996450165E-2</v>
      </c>
      <c r="V300" s="79">
        <f t="shared" ca="1" si="209"/>
        <v>21102.666507138092</v>
      </c>
      <c r="W300" s="79">
        <f t="shared" ca="1" si="193"/>
        <v>182.88437563280235</v>
      </c>
      <c r="X300" s="80">
        <f t="shared" ca="1" si="210"/>
        <v>-0.7646366799290033</v>
      </c>
      <c r="Y300" s="80">
        <f t="shared" ca="1" si="211"/>
        <v>-8.7927777113075383</v>
      </c>
      <c r="Z300" s="80">
        <f t="shared" ca="1" si="202"/>
        <v>0</v>
      </c>
      <c r="AA300" s="80">
        <f t="shared" ca="1" si="212"/>
        <v>0</v>
      </c>
      <c r="AB300" s="81">
        <f t="shared" ca="1" si="194"/>
        <v>-388.26981414640841</v>
      </c>
      <c r="AC300" s="79">
        <f t="shared" ca="1" si="195"/>
        <v>20887.72365423325</v>
      </c>
      <c r="AD300" s="35"/>
      <c r="AE300" s="55">
        <f t="shared" ca="1" si="213"/>
        <v>2.8214445801184374E-2</v>
      </c>
      <c r="AF300" s="78">
        <f t="shared" ca="1" si="214"/>
        <v>3.8231833996450165E-2</v>
      </c>
      <c r="AH300" s="35"/>
      <c r="AR300" s="69">
        <f t="shared" si="203"/>
        <v>25</v>
      </c>
      <c r="AS300" s="70">
        <f t="shared" si="215"/>
        <v>297</v>
      </c>
      <c r="AT300" s="71">
        <f t="shared" si="223"/>
        <v>0.1050679460920779</v>
      </c>
      <c r="AU300" s="72">
        <f t="shared" si="204"/>
        <v>8.6664107387064426E-3</v>
      </c>
      <c r="AV300" s="73">
        <f t="shared" si="205"/>
        <v>1.0086664107387064</v>
      </c>
      <c r="AW300" s="74">
        <f>PRODUCT(AV$4:AV300)</f>
        <v>9.3558836982658757</v>
      </c>
      <c r="BO300" s="70">
        <f t="shared" si="216"/>
        <v>297</v>
      </c>
      <c r="BP300" s="178">
        <f t="shared" si="219"/>
        <v>0.1091</v>
      </c>
      <c r="BQ300" s="179">
        <f t="shared" si="206"/>
        <v>8.6664107387064426E-3</v>
      </c>
      <c r="BR300" s="179">
        <f t="shared" si="218"/>
        <v>0.10688461210621415</v>
      </c>
    </row>
    <row r="301" spans="5:70">
      <c r="E301">
        <f t="shared" si="222"/>
        <v>298</v>
      </c>
      <c r="F301" s="64">
        <f t="shared" si="207"/>
        <v>87.749999999998678</v>
      </c>
      <c r="G301" s="55">
        <f t="shared" si="188"/>
        <v>0</v>
      </c>
      <c r="H301" s="78">
        <f t="shared" si="217"/>
        <v>1</v>
      </c>
      <c r="I301" s="79">
        <f t="shared" si="196"/>
        <v>926218.15875155502</v>
      </c>
      <c r="J301" s="79">
        <f t="shared" si="189"/>
        <v>8026.9869973893847</v>
      </c>
      <c r="K301" s="80">
        <f t="shared" si="190"/>
        <v>-20</v>
      </c>
      <c r="L301" s="80">
        <f t="shared" si="197"/>
        <v>-771.84846562629593</v>
      </c>
      <c r="M301" s="80">
        <f t="shared" si="220"/>
        <v>0</v>
      </c>
      <c r="N301" s="80">
        <f t="shared" si="198"/>
        <v>0</v>
      </c>
      <c r="O301" s="81">
        <f t="shared" si="191"/>
        <v>-10155.66802739464</v>
      </c>
      <c r="P301" s="79">
        <f t="shared" si="192"/>
        <v>923297.62925592344</v>
      </c>
      <c r="Q301" s="35"/>
      <c r="R301">
        <f t="shared" ca="1" si="199"/>
        <v>359</v>
      </c>
      <c r="S301" s="78">
        <f t="shared" ca="1" si="208"/>
        <v>92.749999999998593</v>
      </c>
      <c r="T301" s="55">
        <f t="shared" ca="1" si="200"/>
        <v>2.8214445801184374E-2</v>
      </c>
      <c r="U301" s="78">
        <f t="shared" ca="1" si="201"/>
        <v>3.7153143988277446E-2</v>
      </c>
      <c r="V301" s="79">
        <f t="shared" ca="1" si="209"/>
        <v>20298.388107280771</v>
      </c>
      <c r="W301" s="79">
        <f t="shared" ca="1" si="193"/>
        <v>175.91416867136923</v>
      </c>
      <c r="X301" s="80">
        <f t="shared" ca="1" si="210"/>
        <v>-0.74306287976554897</v>
      </c>
      <c r="Y301" s="80">
        <f t="shared" ca="1" si="211"/>
        <v>-8.4576617113669883</v>
      </c>
      <c r="Z301" s="80">
        <f t="shared" ca="1" si="202"/>
        <v>0</v>
      </c>
      <c r="AA301" s="80">
        <f t="shared" ca="1" si="212"/>
        <v>0</v>
      </c>
      <c r="AB301" s="81">
        <f t="shared" ca="1" si="194"/>
        <v>-377.31499651893864</v>
      </c>
      <c r="AC301" s="79">
        <f t="shared" ca="1" si="195"/>
        <v>20087.786554842067</v>
      </c>
      <c r="AD301" s="35"/>
      <c r="AE301" s="55">
        <f t="shared" ca="1" si="213"/>
        <v>2.8214445801184374E-2</v>
      </c>
      <c r="AF301" s="78">
        <f t="shared" ca="1" si="214"/>
        <v>3.7153143988277446E-2</v>
      </c>
      <c r="AG301" s="35"/>
      <c r="AH301" s="35"/>
      <c r="AR301" s="69">
        <f t="shared" si="203"/>
        <v>25</v>
      </c>
      <c r="AS301" s="70">
        <f t="shared" si="215"/>
        <v>298</v>
      </c>
      <c r="AT301" s="71">
        <f t="shared" si="223"/>
        <v>0.10415738411577169</v>
      </c>
      <c r="AU301" s="72">
        <f t="shared" si="204"/>
        <v>8.6664107387064426E-3</v>
      </c>
      <c r="AV301" s="73">
        <f t="shared" si="205"/>
        <v>1.0086664107387064</v>
      </c>
      <c r="AW301" s="74">
        <f>PRODUCT(AV$4:AV301)</f>
        <v>9.4369656292186157</v>
      </c>
      <c r="BO301" s="70">
        <f t="shared" si="216"/>
        <v>298</v>
      </c>
      <c r="BP301" s="178">
        <f t="shared" si="219"/>
        <v>0.1091</v>
      </c>
      <c r="BQ301" s="179">
        <f t="shared" si="206"/>
        <v>8.6664107387064426E-3</v>
      </c>
      <c r="BR301" s="179">
        <f t="shared" si="218"/>
        <v>0.10596626492988519</v>
      </c>
    </row>
    <row r="302" spans="5:70">
      <c r="E302">
        <f t="shared" si="222"/>
        <v>299</v>
      </c>
      <c r="F302" s="64">
        <f t="shared" si="207"/>
        <v>87.833333333332007</v>
      </c>
      <c r="G302" s="55">
        <f t="shared" si="188"/>
        <v>0</v>
      </c>
      <c r="H302" s="78">
        <f t="shared" si="217"/>
        <v>1</v>
      </c>
      <c r="I302" s="79">
        <f t="shared" si="196"/>
        <v>923297.62925592344</v>
      </c>
      <c r="J302" s="79">
        <f t="shared" si="189"/>
        <v>8001.6764892057345</v>
      </c>
      <c r="K302" s="80">
        <f t="shared" si="190"/>
        <v>-20</v>
      </c>
      <c r="L302" s="80">
        <f t="shared" si="197"/>
        <v>-769.41469104660291</v>
      </c>
      <c r="M302" s="80">
        <f t="shared" si="220"/>
        <v>0</v>
      </c>
      <c r="N302" s="80">
        <f t="shared" si="198"/>
        <v>0</v>
      </c>
      <c r="O302" s="81">
        <f t="shared" si="191"/>
        <v>-10155.66802739464</v>
      </c>
      <c r="P302" s="79">
        <f t="shared" si="192"/>
        <v>920354.22302668786</v>
      </c>
      <c r="Q302" s="35"/>
      <c r="R302">
        <f t="shared" ca="1" si="199"/>
        <v>360</v>
      </c>
      <c r="S302" s="78">
        <f t="shared" ca="1" si="208"/>
        <v>92.833333333331922</v>
      </c>
      <c r="T302" s="55">
        <f t="shared" ca="1" si="200"/>
        <v>2.8214445801184374E-2</v>
      </c>
      <c r="U302" s="78">
        <f t="shared" ca="1" si="201"/>
        <v>3.6104888620876595E-2</v>
      </c>
      <c r="V302" s="79">
        <f t="shared" ca="1" si="209"/>
        <v>19521.020789824714</v>
      </c>
      <c r="W302" s="79">
        <f t="shared" ca="1" si="193"/>
        <v>169.17718420344863</v>
      </c>
      <c r="X302" s="80">
        <f t="shared" ca="1" si="210"/>
        <v>-0.72209777241753192</v>
      </c>
      <c r="Y302" s="80">
        <f t="shared" ca="1" si="211"/>
        <v>-8.1337586624269651</v>
      </c>
      <c r="Z302" s="80">
        <f t="shared" ca="1" si="202"/>
        <v>0</v>
      </c>
      <c r="AA302" s="80">
        <f t="shared" ca="1" si="212"/>
        <v>0</v>
      </c>
      <c r="AB302" s="81">
        <f t="shared" ca="1" si="194"/>
        <v>-366.669262999681</v>
      </c>
      <c r="AC302" s="79">
        <f t="shared" ca="1" si="195"/>
        <v>19314.672854593635</v>
      </c>
      <c r="AD302" s="35"/>
      <c r="AE302" s="55">
        <f t="shared" ca="1" si="213"/>
        <v>2.8214445801184374E-2</v>
      </c>
      <c r="AF302" s="78">
        <f t="shared" ca="1" si="214"/>
        <v>3.6104888620876595E-2</v>
      </c>
      <c r="AG302" s="35"/>
      <c r="AH302" s="35"/>
      <c r="AR302" s="69">
        <f t="shared" si="203"/>
        <v>25</v>
      </c>
      <c r="AS302" s="70">
        <f t="shared" si="215"/>
        <v>299</v>
      </c>
      <c r="AT302" s="71">
        <f t="shared" si="223"/>
        <v>0.10325471344355519</v>
      </c>
      <c r="AU302" s="72">
        <f t="shared" si="204"/>
        <v>8.6664107387064426E-3</v>
      </c>
      <c r="AV302" s="73">
        <f t="shared" si="205"/>
        <v>1.0086664107387064</v>
      </c>
      <c r="AW302" s="74">
        <f>PRODUCT(AV$4:AV302)</f>
        <v>9.5187502494884804</v>
      </c>
      <c r="BO302" s="70">
        <f t="shared" si="216"/>
        <v>299</v>
      </c>
      <c r="BP302" s="178">
        <f t="shared" si="219"/>
        <v>0.1091</v>
      </c>
      <c r="BQ302" s="179">
        <f t="shared" si="206"/>
        <v>8.6664107387064426E-3</v>
      </c>
      <c r="BR302" s="179">
        <f t="shared" si="218"/>
        <v>0.10505580814600517</v>
      </c>
    </row>
    <row r="303" spans="5:70">
      <c r="E303">
        <f t="shared" si="222"/>
        <v>300</v>
      </c>
      <c r="F303" s="64">
        <f t="shared" si="207"/>
        <v>87.916666666665336</v>
      </c>
      <c r="G303" s="55">
        <f t="shared" si="188"/>
        <v>0</v>
      </c>
      <c r="H303" s="78">
        <f t="shared" si="217"/>
        <v>1</v>
      </c>
      <c r="I303" s="79">
        <f t="shared" si="196"/>
        <v>920354.22302668786</v>
      </c>
      <c r="J303" s="79">
        <f t="shared" si="189"/>
        <v>7976.1677218523118</v>
      </c>
      <c r="K303" s="80">
        <f t="shared" si="190"/>
        <v>-20</v>
      </c>
      <c r="L303" s="80">
        <f t="shared" si="197"/>
        <v>-766.96185252223995</v>
      </c>
      <c r="M303" s="80">
        <f t="shared" si="220"/>
        <v>0</v>
      </c>
      <c r="N303" s="80">
        <f t="shared" si="198"/>
        <v>0</v>
      </c>
      <c r="O303" s="81">
        <f t="shared" si="191"/>
        <v>-10155.66802739464</v>
      </c>
      <c r="P303" s="79">
        <f t="shared" si="192"/>
        <v>917387.76086862327</v>
      </c>
      <c r="Q303" s="35"/>
      <c r="R303">
        <f t="shared" ca="1" si="199"/>
        <v>361</v>
      </c>
      <c r="S303" s="78">
        <f t="shared" ca="1" si="208"/>
        <v>92.91666666666525</v>
      </c>
      <c r="T303" s="55">
        <f t="shared" ca="1" si="200"/>
        <v>2.8214445801184374E-2</v>
      </c>
      <c r="U303" s="78">
        <f t="shared" ca="1" si="201"/>
        <v>3.5086209197725073E-2</v>
      </c>
      <c r="V303" s="79">
        <f t="shared" ca="1" si="209"/>
        <v>18769.720064170095</v>
      </c>
      <c r="W303" s="79">
        <f t="shared" ca="1" si="193"/>
        <v>162.6661035266375</v>
      </c>
      <c r="X303" s="80">
        <f t="shared" ca="1" si="210"/>
        <v>-0.70172418395450142</v>
      </c>
      <c r="Y303" s="80">
        <f t="shared" ca="1" si="211"/>
        <v>-7.8207166934042069</v>
      </c>
      <c r="Z303" s="80">
        <f t="shared" ca="1" si="202"/>
        <v>-140.77290048127571</v>
      </c>
      <c r="AA303" s="80">
        <f t="shared" ca="1" si="212"/>
        <v>0</v>
      </c>
      <c r="AB303" s="81">
        <f t="shared" ca="1" si="194"/>
        <v>-356.32389295181628</v>
      </c>
      <c r="AC303" s="79">
        <f t="shared" ca="1" si="195"/>
        <v>18426.766933386283</v>
      </c>
      <c r="AD303" s="35"/>
      <c r="AE303" s="55">
        <f t="shared" ca="1" si="213"/>
        <v>2.8214445801184374E-2</v>
      </c>
      <c r="AF303" s="78">
        <f t="shared" ca="1" si="214"/>
        <v>3.5086209197725073E-2</v>
      </c>
      <c r="AG303" s="35"/>
      <c r="AH303" s="35"/>
      <c r="AR303" s="69">
        <f t="shared" si="203"/>
        <v>25</v>
      </c>
      <c r="AS303" s="70">
        <f t="shared" si="215"/>
        <v>300</v>
      </c>
      <c r="AT303" s="71">
        <f t="shared" si="223"/>
        <v>0.10235986568614591</v>
      </c>
      <c r="AU303" s="72">
        <f t="shared" si="204"/>
        <v>8.6664107387064426E-3</v>
      </c>
      <c r="AV303" s="73">
        <f t="shared" si="205"/>
        <v>1.0086664107387064</v>
      </c>
      <c r="AW303" s="74">
        <f>PRODUCT(AV$4:AV303)</f>
        <v>9.6012436488697119</v>
      </c>
      <c r="BO303" s="70">
        <f t="shared" si="216"/>
        <v>300</v>
      </c>
      <c r="BP303" s="178">
        <f t="shared" si="219"/>
        <v>0.1091</v>
      </c>
      <c r="BQ303" s="179">
        <f t="shared" si="206"/>
        <v>8.6664107387064426E-3</v>
      </c>
      <c r="BR303" s="179">
        <f t="shared" si="218"/>
        <v>0.10415317396072162</v>
      </c>
    </row>
    <row r="304" spans="5:70">
      <c r="E304">
        <f t="shared" si="222"/>
        <v>301</v>
      </c>
      <c r="F304" s="64">
        <f t="shared" si="207"/>
        <v>87.999999999998664</v>
      </c>
      <c r="G304" s="55">
        <f t="shared" si="188"/>
        <v>0</v>
      </c>
      <c r="H304" s="78">
        <f t="shared" si="217"/>
        <v>1</v>
      </c>
      <c r="I304" s="79">
        <f t="shared" si="196"/>
        <v>917387.76086862327</v>
      </c>
      <c r="J304" s="79">
        <f t="shared" si="189"/>
        <v>7950.459142349695</v>
      </c>
      <c r="K304" s="80">
        <f t="shared" si="190"/>
        <v>-20</v>
      </c>
      <c r="L304" s="80">
        <f t="shared" si="197"/>
        <v>-764.4898007238528</v>
      </c>
      <c r="M304" s="80">
        <f t="shared" si="220"/>
        <v>-6880.408206514674</v>
      </c>
      <c r="N304" s="80">
        <f t="shared" si="198"/>
        <v>0</v>
      </c>
      <c r="O304" s="81">
        <f t="shared" si="191"/>
        <v>-10155.66802739464</v>
      </c>
      <c r="P304" s="79">
        <f t="shared" si="192"/>
        <v>907517.65397633973</v>
      </c>
      <c r="Q304" s="35"/>
      <c r="R304">
        <f t="shared" ca="1" si="199"/>
        <v>362</v>
      </c>
      <c r="S304" s="78">
        <f t="shared" ca="1" si="208"/>
        <v>92.999999999998579</v>
      </c>
      <c r="T304" s="55">
        <f t="shared" ca="1" si="200"/>
        <v>2.8214445801184374E-2</v>
      </c>
      <c r="U304" s="78">
        <f t="shared" ca="1" si="201"/>
        <v>3.4096271249946838E-2</v>
      </c>
      <c r="V304" s="79">
        <f t="shared" ca="1" si="209"/>
        <v>17906.8659164532</v>
      </c>
      <c r="W304" s="79">
        <f t="shared" ca="1" si="193"/>
        <v>155.18825507492639</v>
      </c>
      <c r="X304" s="80">
        <f t="shared" ca="1" si="210"/>
        <v>-0.68192542499893682</v>
      </c>
      <c r="Y304" s="80">
        <f t="shared" ca="1" si="211"/>
        <v>-7.4611941318555006</v>
      </c>
      <c r="Z304" s="80">
        <f t="shared" ca="1" si="202"/>
        <v>0</v>
      </c>
      <c r="AA304" s="80">
        <f t="shared" ca="1" si="212"/>
        <v>0</v>
      </c>
      <c r="AB304" s="81">
        <f t="shared" ca="1" si="194"/>
        <v>-346.27041178646022</v>
      </c>
      <c r="AC304" s="79">
        <f t="shared" ca="1" si="195"/>
        <v>17707.640640184811</v>
      </c>
      <c r="AD304" s="35"/>
      <c r="AE304" s="55">
        <f t="shared" ca="1" si="213"/>
        <v>2.8214445801184374E-2</v>
      </c>
      <c r="AF304" s="78">
        <f t="shared" ca="1" si="214"/>
        <v>3.4096271249946838E-2</v>
      </c>
      <c r="AG304" s="35"/>
      <c r="AH304" s="35"/>
      <c r="AR304" s="69">
        <f t="shared" si="203"/>
        <v>26</v>
      </c>
      <c r="AS304" s="70">
        <f t="shared" si="215"/>
        <v>301</v>
      </c>
      <c r="AT304" s="71">
        <f t="shared" si="223"/>
        <v>0.10147277304695095</v>
      </c>
      <c r="AU304" s="72">
        <f t="shared" si="204"/>
        <v>8.6664107387064426E-3</v>
      </c>
      <c r="AV304" s="73">
        <f t="shared" si="205"/>
        <v>1.0086664107387064</v>
      </c>
      <c r="AW304" s="74">
        <f>PRODUCT(AV$4:AV304)</f>
        <v>9.6844519699332139</v>
      </c>
      <c r="BO304" s="70">
        <f t="shared" si="216"/>
        <v>301</v>
      </c>
      <c r="BP304" s="178">
        <f t="shared" si="219"/>
        <v>0.1091</v>
      </c>
      <c r="BQ304" s="179">
        <f t="shared" si="206"/>
        <v>8.6664107387064426E-3</v>
      </c>
      <c r="BR304" s="179">
        <f t="shared" si="218"/>
        <v>0.10325829516266338</v>
      </c>
    </row>
    <row r="305" spans="5:70">
      <c r="E305">
        <f t="shared" si="222"/>
        <v>302</v>
      </c>
      <c r="F305" s="64">
        <f t="shared" si="207"/>
        <v>88.083333333331993</v>
      </c>
      <c r="G305" s="55">
        <f t="shared" si="188"/>
        <v>0</v>
      </c>
      <c r="H305" s="78">
        <f t="shared" si="217"/>
        <v>1</v>
      </c>
      <c r="I305" s="79">
        <f t="shared" si="196"/>
        <v>907517.65397633973</v>
      </c>
      <c r="J305" s="79">
        <f t="shared" si="189"/>
        <v>7864.9207419862278</v>
      </c>
      <c r="K305" s="80">
        <f t="shared" si="190"/>
        <v>-20</v>
      </c>
      <c r="L305" s="80">
        <f t="shared" si="197"/>
        <v>-756.26471164694988</v>
      </c>
      <c r="M305" s="80">
        <f t="shared" si="220"/>
        <v>0</v>
      </c>
      <c r="N305" s="80">
        <f t="shared" si="198"/>
        <v>0</v>
      </c>
      <c r="O305" s="81">
        <f t="shared" si="191"/>
        <v>-10155.66802739464</v>
      </c>
      <c r="P305" s="79">
        <f t="shared" si="192"/>
        <v>904450.64197928435</v>
      </c>
      <c r="Q305" s="35"/>
      <c r="R305">
        <f t="shared" ca="1" si="199"/>
        <v>363</v>
      </c>
      <c r="S305" s="78">
        <f t="shared" ca="1" si="208"/>
        <v>93.083333333331908</v>
      </c>
      <c r="T305" s="55">
        <f t="shared" ca="1" si="200"/>
        <v>2.8214445801184374E-2</v>
      </c>
      <c r="U305" s="78">
        <f t="shared" ca="1" si="201"/>
        <v>3.3134263852742735E-2</v>
      </c>
      <c r="V305" s="79">
        <f t="shared" ca="1" si="209"/>
        <v>17208.029373075467</v>
      </c>
      <c r="W305" s="79">
        <f t="shared" ca="1" si="193"/>
        <v>149.13185055079711</v>
      </c>
      <c r="X305" s="80">
        <f t="shared" ca="1" si="210"/>
        <v>-0.66268527705485469</v>
      </c>
      <c r="Y305" s="80">
        <f t="shared" ca="1" si="211"/>
        <v>-7.1700122387814451</v>
      </c>
      <c r="Z305" s="80">
        <f t="shared" ca="1" si="202"/>
        <v>0</v>
      </c>
      <c r="AA305" s="80">
        <f t="shared" ca="1" si="212"/>
        <v>0</v>
      </c>
      <c r="AB305" s="81">
        <f t="shared" ca="1" si="194"/>
        <v>-336.50058402055737</v>
      </c>
      <c r="AC305" s="79">
        <f t="shared" ca="1" si="195"/>
        <v>17012.827942089876</v>
      </c>
      <c r="AD305" s="35"/>
      <c r="AE305" s="55">
        <f t="shared" ca="1" si="213"/>
        <v>2.8214445801184374E-2</v>
      </c>
      <c r="AF305" s="78">
        <f t="shared" ca="1" si="214"/>
        <v>3.3134263852742735E-2</v>
      </c>
      <c r="AG305" s="35"/>
      <c r="AH305" s="35"/>
      <c r="AR305" s="69">
        <f t="shared" si="203"/>
        <v>26</v>
      </c>
      <c r="AS305" s="70">
        <f t="shared" si="215"/>
        <v>302</v>
      </c>
      <c r="AT305" s="71">
        <f t="shared" si="223"/>
        <v>0.10059336831693053</v>
      </c>
      <c r="AU305" s="72">
        <f t="shared" si="204"/>
        <v>8.6664107387064426E-3</v>
      </c>
      <c r="AV305" s="73">
        <f t="shared" si="205"/>
        <v>1.0086664107387064</v>
      </c>
      <c r="AW305" s="74">
        <f>PRODUCT(AV$4:AV305)</f>
        <v>9.7683814084839291</v>
      </c>
      <c r="BO305" s="70">
        <f t="shared" si="216"/>
        <v>302</v>
      </c>
      <c r="BP305" s="178">
        <f t="shared" si="219"/>
        <v>0.1091</v>
      </c>
      <c r="BQ305" s="179">
        <f t="shared" si="206"/>
        <v>8.6664107387064426E-3</v>
      </c>
      <c r="BR305" s="179">
        <f t="shared" si="218"/>
        <v>0.10237110511793605</v>
      </c>
    </row>
    <row r="306" spans="5:70">
      <c r="E306">
        <f t="shared" si="222"/>
        <v>303</v>
      </c>
      <c r="F306" s="64">
        <f t="shared" si="207"/>
        <v>88.166666666665321</v>
      </c>
      <c r="G306" s="55">
        <f t="shared" si="188"/>
        <v>0</v>
      </c>
      <c r="H306" s="78">
        <f t="shared" si="217"/>
        <v>1</v>
      </c>
      <c r="I306" s="79">
        <f t="shared" si="196"/>
        <v>904450.64197928435</v>
      </c>
      <c r="J306" s="79">
        <f t="shared" si="189"/>
        <v>7838.3407562792063</v>
      </c>
      <c r="K306" s="80">
        <f t="shared" si="190"/>
        <v>-20</v>
      </c>
      <c r="L306" s="80">
        <f t="shared" si="197"/>
        <v>-753.70886831607038</v>
      </c>
      <c r="M306" s="80">
        <f t="shared" si="220"/>
        <v>0</v>
      </c>
      <c r="N306" s="80">
        <f t="shared" si="198"/>
        <v>0</v>
      </c>
      <c r="O306" s="81">
        <f t="shared" si="191"/>
        <v>-10155.66802739464</v>
      </c>
      <c r="P306" s="79">
        <f t="shared" si="192"/>
        <v>901359.60583985283</v>
      </c>
      <c r="Q306" s="35"/>
      <c r="R306">
        <f t="shared" ca="1" si="199"/>
        <v>364</v>
      </c>
      <c r="S306" s="78">
        <f t="shared" ca="1" si="208"/>
        <v>93.166666666665236</v>
      </c>
      <c r="T306" s="55">
        <f t="shared" ca="1" si="200"/>
        <v>2.8214445801184374E-2</v>
      </c>
      <c r="U306" s="78">
        <f t="shared" ca="1" si="201"/>
        <v>3.2199398961107385E-2</v>
      </c>
      <c r="V306" s="79">
        <f t="shared" ca="1" si="209"/>
        <v>16532.820430192907</v>
      </c>
      <c r="W306" s="79">
        <f t="shared" ca="1" si="193"/>
        <v>143.28021251732909</v>
      </c>
      <c r="X306" s="80">
        <f t="shared" ca="1" si="210"/>
        <v>-0.64398797922214768</v>
      </c>
      <c r="Y306" s="80">
        <f t="shared" ca="1" si="211"/>
        <v>-6.8886751792470449</v>
      </c>
      <c r="Z306" s="80">
        <f t="shared" ca="1" si="202"/>
        <v>0</v>
      </c>
      <c r="AA306" s="80">
        <f t="shared" ca="1" si="212"/>
        <v>0</v>
      </c>
      <c r="AB306" s="81">
        <f t="shared" ca="1" si="194"/>
        <v>-327.00640653064244</v>
      </c>
      <c r="AC306" s="79">
        <f t="shared" ca="1" si="195"/>
        <v>16341.561573021121</v>
      </c>
      <c r="AD306" s="35"/>
      <c r="AE306" s="55">
        <f t="shared" ca="1" si="213"/>
        <v>2.8214445801184374E-2</v>
      </c>
      <c r="AF306" s="78">
        <f t="shared" ca="1" si="214"/>
        <v>3.2199398961107385E-2</v>
      </c>
      <c r="AG306" s="35"/>
      <c r="AH306" s="35"/>
      <c r="AR306" s="69">
        <f t="shared" si="203"/>
        <v>26</v>
      </c>
      <c r="AS306" s="70">
        <f t="shared" si="215"/>
        <v>303</v>
      </c>
      <c r="AT306" s="71">
        <f t="shared" si="223"/>
        <v>9.9721584869506025E-2</v>
      </c>
      <c r="AU306" s="72">
        <f t="shared" si="204"/>
        <v>8.6664107387064426E-3</v>
      </c>
      <c r="AV306" s="73">
        <f t="shared" si="205"/>
        <v>1.0086664107387064</v>
      </c>
      <c r="AW306" s="74">
        <f>PRODUCT(AV$4:AV306)</f>
        <v>9.8530382140221953</v>
      </c>
      <c r="BO306" s="70">
        <f t="shared" si="216"/>
        <v>303</v>
      </c>
      <c r="BP306" s="178">
        <f t="shared" si="219"/>
        <v>0.1091</v>
      </c>
      <c r="BQ306" s="179">
        <f t="shared" si="206"/>
        <v>8.6664107387064426E-3</v>
      </c>
      <c r="BR306" s="179">
        <f t="shared" si="218"/>
        <v>0.10149153776516023</v>
      </c>
    </row>
    <row r="307" spans="5:70">
      <c r="E307">
        <f t="shared" si="222"/>
        <v>304</v>
      </c>
      <c r="F307" s="64">
        <f t="shared" si="207"/>
        <v>88.24999999999865</v>
      </c>
      <c r="G307" s="55">
        <f t="shared" si="188"/>
        <v>0</v>
      </c>
      <c r="H307" s="78">
        <f t="shared" si="217"/>
        <v>1</v>
      </c>
      <c r="I307" s="79">
        <f t="shared" si="196"/>
        <v>901359.60583985283</v>
      </c>
      <c r="J307" s="79">
        <f t="shared" si="189"/>
        <v>7811.5525674867067</v>
      </c>
      <c r="K307" s="80">
        <f t="shared" si="190"/>
        <v>-20</v>
      </c>
      <c r="L307" s="80">
        <f t="shared" si="197"/>
        <v>-751.13300486654407</v>
      </c>
      <c r="M307" s="80">
        <f t="shared" si="220"/>
        <v>0</v>
      </c>
      <c r="N307" s="80">
        <f t="shared" si="198"/>
        <v>0</v>
      </c>
      <c r="O307" s="81">
        <f t="shared" si="191"/>
        <v>-10155.66802739464</v>
      </c>
      <c r="P307" s="79">
        <f t="shared" si="192"/>
        <v>898244.35737507825</v>
      </c>
      <c r="Q307" s="35"/>
      <c r="R307">
        <f t="shared" ca="1" si="199"/>
        <v>365</v>
      </c>
      <c r="S307" s="78">
        <f t="shared" ca="1" si="208"/>
        <v>93.249999999998565</v>
      </c>
      <c r="T307" s="55">
        <f t="shared" ca="1" si="200"/>
        <v>2.8214445801184374E-2</v>
      </c>
      <c r="U307" s="78">
        <f t="shared" ca="1" si="201"/>
        <v>3.1290910764288506E-2</v>
      </c>
      <c r="V307" s="79">
        <f t="shared" ca="1" si="209"/>
        <v>15880.493469712399</v>
      </c>
      <c r="W307" s="79">
        <f t="shared" ca="1" si="193"/>
        <v>137.62687914187308</v>
      </c>
      <c r="X307" s="80">
        <f t="shared" ca="1" si="210"/>
        <v>-0.62581821528577009</v>
      </c>
      <c r="Y307" s="80">
        <f t="shared" ca="1" si="211"/>
        <v>-6.6168722790468335</v>
      </c>
      <c r="Z307" s="80">
        <f t="shared" ca="1" si="202"/>
        <v>0</v>
      </c>
      <c r="AA307" s="80">
        <f t="shared" ca="1" si="212"/>
        <v>0</v>
      </c>
      <c r="AB307" s="81">
        <f t="shared" ca="1" si="194"/>
        <v>-317.78010199694359</v>
      </c>
      <c r="AC307" s="79">
        <f t="shared" ca="1" si="195"/>
        <v>15693.097556362998</v>
      </c>
      <c r="AD307" s="35"/>
      <c r="AE307" s="55">
        <f t="shared" ca="1" si="213"/>
        <v>2.8214445801184374E-2</v>
      </c>
      <c r="AF307" s="78">
        <f t="shared" ca="1" si="214"/>
        <v>3.1290910764288506E-2</v>
      </c>
      <c r="AG307" s="35"/>
      <c r="AH307" s="35"/>
      <c r="AR307" s="69">
        <f t="shared" si="203"/>
        <v>26</v>
      </c>
      <c r="AS307" s="70">
        <f t="shared" si="215"/>
        <v>304</v>
      </c>
      <c r="AT307" s="71">
        <f t="shared" si="223"/>
        <v>9.885735665551211E-2</v>
      </c>
      <c r="AU307" s="72">
        <f t="shared" si="204"/>
        <v>8.6664107387064426E-3</v>
      </c>
      <c r="AV307" s="73">
        <f t="shared" si="205"/>
        <v>1.0086664107387064</v>
      </c>
      <c r="AW307" s="74">
        <f>PRODUCT(AV$4:AV307)</f>
        <v>9.9384286902090828</v>
      </c>
      <c r="BO307" s="70">
        <f t="shared" si="216"/>
        <v>304</v>
      </c>
      <c r="BP307" s="178">
        <f t="shared" si="219"/>
        <v>0.1091</v>
      </c>
      <c r="BQ307" s="179">
        <f t="shared" si="206"/>
        <v>8.6664107387064426E-3</v>
      </c>
      <c r="BR307" s="179">
        <f t="shared" si="218"/>
        <v>0.10061952761055257</v>
      </c>
    </row>
    <row r="308" spans="5:70">
      <c r="E308">
        <f t="shared" si="222"/>
        <v>305</v>
      </c>
      <c r="F308" s="64">
        <f t="shared" si="207"/>
        <v>88.333333333331979</v>
      </c>
      <c r="G308" s="55">
        <f t="shared" si="188"/>
        <v>0</v>
      </c>
      <c r="H308" s="78">
        <f t="shared" si="217"/>
        <v>1</v>
      </c>
      <c r="I308" s="79">
        <f t="shared" si="196"/>
        <v>898244.35737507825</v>
      </c>
      <c r="J308" s="79">
        <f t="shared" si="189"/>
        <v>7784.5545447378454</v>
      </c>
      <c r="K308" s="80">
        <f t="shared" si="190"/>
        <v>-20</v>
      </c>
      <c r="L308" s="80">
        <f t="shared" si="197"/>
        <v>-748.53696447923187</v>
      </c>
      <c r="M308" s="80">
        <f t="shared" si="220"/>
        <v>0</v>
      </c>
      <c r="N308" s="80">
        <f t="shared" si="198"/>
        <v>0</v>
      </c>
      <c r="O308" s="81">
        <f t="shared" si="191"/>
        <v>-10155.66802739464</v>
      </c>
      <c r="P308" s="79">
        <f t="shared" si="192"/>
        <v>895104.70692794211</v>
      </c>
      <c r="Q308" s="35"/>
      <c r="R308">
        <f t="shared" ca="1" si="199"/>
        <v>366</v>
      </c>
      <c r="S308" s="78">
        <f t="shared" ca="1" si="208"/>
        <v>93.333333333331893</v>
      </c>
      <c r="T308" s="55">
        <f t="shared" ca="1" si="200"/>
        <v>2.8214445801184374E-2</v>
      </c>
      <c r="U308" s="78">
        <f t="shared" ca="1" si="201"/>
        <v>3.0408055058459792E-2</v>
      </c>
      <c r="V308" s="79">
        <f t="shared" ca="1" si="209"/>
        <v>15250.325505906296</v>
      </c>
      <c r="W308" s="79">
        <f t="shared" ca="1" si="193"/>
        <v>132.16558473315507</v>
      </c>
      <c r="X308" s="80">
        <f t="shared" ca="1" si="210"/>
        <v>-0.60816110116919586</v>
      </c>
      <c r="Y308" s="80">
        <f t="shared" ca="1" si="211"/>
        <v>-6.3543022941276233</v>
      </c>
      <c r="Z308" s="80">
        <f t="shared" ca="1" si="202"/>
        <v>0</v>
      </c>
      <c r="AA308" s="80">
        <f t="shared" ca="1" si="212"/>
        <v>0</v>
      </c>
      <c r="AB308" s="81">
        <f t="shared" ca="1" si="194"/>
        <v>-308.81411253245597</v>
      </c>
      <c r="AC308" s="79">
        <f t="shared" ca="1" si="195"/>
        <v>15066.714514711697</v>
      </c>
      <c r="AD308" s="35"/>
      <c r="AE308" s="55">
        <f t="shared" ca="1" si="213"/>
        <v>2.8214445801184374E-2</v>
      </c>
      <c r="AF308" s="78">
        <f t="shared" ca="1" si="214"/>
        <v>3.0408055058459792E-2</v>
      </c>
      <c r="AG308" s="35"/>
      <c r="AH308" s="35"/>
      <c r="AR308" s="69">
        <f t="shared" si="203"/>
        <v>26</v>
      </c>
      <c r="AS308" s="70">
        <f t="shared" si="215"/>
        <v>305</v>
      </c>
      <c r="AT308" s="71">
        <f t="shared" si="223"/>
        <v>9.8000618198192641E-2</v>
      </c>
      <c r="AU308" s="72">
        <f t="shared" si="204"/>
        <v>8.6664107387064426E-3</v>
      </c>
      <c r="AV308" s="73">
        <f t="shared" si="205"/>
        <v>1.0086664107387064</v>
      </c>
      <c r="AW308" s="74">
        <f>PRODUCT(AV$4:AV308)</f>
        <v>10.02455919533578</v>
      </c>
      <c r="BO308" s="70">
        <f t="shared" si="216"/>
        <v>305</v>
      </c>
      <c r="BP308" s="178">
        <f t="shared" si="219"/>
        <v>0.1091</v>
      </c>
      <c r="BQ308" s="179">
        <f t="shared" si="206"/>
        <v>8.6664107387064426E-3</v>
      </c>
      <c r="BR308" s="179">
        <f t="shared" si="218"/>
        <v>9.9755009723048974E-2</v>
      </c>
    </row>
    <row r="309" spans="5:70">
      <c r="E309">
        <f t="shared" si="222"/>
        <v>306</v>
      </c>
      <c r="F309" s="64">
        <f t="shared" si="207"/>
        <v>88.416666666665307</v>
      </c>
      <c r="G309" s="55">
        <f t="shared" si="188"/>
        <v>0</v>
      </c>
      <c r="H309" s="78">
        <f t="shared" si="217"/>
        <v>1</v>
      </c>
      <c r="I309" s="79">
        <f t="shared" si="196"/>
        <v>895104.70692794211</v>
      </c>
      <c r="J309" s="79">
        <f t="shared" si="189"/>
        <v>7757.3450443870006</v>
      </c>
      <c r="K309" s="80">
        <f t="shared" si="190"/>
        <v>-20</v>
      </c>
      <c r="L309" s="80">
        <f t="shared" si="197"/>
        <v>-745.92058910661842</v>
      </c>
      <c r="M309" s="80">
        <f t="shared" si="220"/>
        <v>0</v>
      </c>
      <c r="N309" s="80">
        <f t="shared" si="198"/>
        <v>0</v>
      </c>
      <c r="O309" s="81">
        <f t="shared" si="191"/>
        <v>-10155.66802739464</v>
      </c>
      <c r="P309" s="79">
        <f t="shared" si="192"/>
        <v>891940.46335582784</v>
      </c>
      <c r="Q309" s="35"/>
      <c r="R309">
        <f t="shared" ca="1" si="199"/>
        <v>367</v>
      </c>
      <c r="S309" s="78">
        <f t="shared" ca="1" si="208"/>
        <v>93.416666666665222</v>
      </c>
      <c r="T309" s="55">
        <f t="shared" ca="1" si="200"/>
        <v>2.8214445801184374E-2</v>
      </c>
      <c r="U309" s="78">
        <f t="shared" ca="1" si="201"/>
        <v>2.9550108637093449E-2</v>
      </c>
      <c r="V309" s="79">
        <f t="shared" ca="1" si="209"/>
        <v>14641.615514634446</v>
      </c>
      <c r="W309" s="79">
        <f t="shared" ca="1" si="193"/>
        <v>126.89025392803882</v>
      </c>
      <c r="X309" s="80">
        <f t="shared" ca="1" si="210"/>
        <v>-0.59100217274186895</v>
      </c>
      <c r="Y309" s="80">
        <f t="shared" ca="1" si="211"/>
        <v>-6.1006731310976861</v>
      </c>
      <c r="Z309" s="80">
        <f t="shared" ca="1" si="202"/>
        <v>0</v>
      </c>
      <c r="AA309" s="80">
        <f t="shared" ca="1" si="212"/>
        <v>0</v>
      </c>
      <c r="AB309" s="81">
        <f t="shared" ca="1" si="194"/>
        <v>-300.10109349176815</v>
      </c>
      <c r="AC309" s="79">
        <f t="shared" ca="1" si="195"/>
        <v>14461.712999766878</v>
      </c>
      <c r="AD309" s="35"/>
      <c r="AE309" s="55">
        <f t="shared" ca="1" si="213"/>
        <v>2.8214445801184374E-2</v>
      </c>
      <c r="AF309" s="78">
        <f t="shared" ca="1" si="214"/>
        <v>2.9550108637093449E-2</v>
      </c>
      <c r="AG309" s="35"/>
      <c r="AH309" s="35"/>
      <c r="AR309" s="69">
        <f t="shared" si="203"/>
        <v>26</v>
      </c>
      <c r="AS309" s="70">
        <f t="shared" si="215"/>
        <v>306</v>
      </c>
      <c r="AT309" s="71">
        <f t="shared" si="223"/>
        <v>9.7151304588239951E-2</v>
      </c>
      <c r="AU309" s="72">
        <f t="shared" si="204"/>
        <v>8.6664107387064426E-3</v>
      </c>
      <c r="AV309" s="73">
        <f t="shared" si="205"/>
        <v>1.0086664107387064</v>
      </c>
      <c r="AW309" s="74">
        <f>PRODUCT(AV$4:AV309)</f>
        <v>10.111436142797036</v>
      </c>
      <c r="BO309" s="70">
        <f t="shared" si="216"/>
        <v>306</v>
      </c>
      <c r="BP309" s="178">
        <f t="shared" si="219"/>
        <v>0.1091</v>
      </c>
      <c r="BQ309" s="179">
        <f t="shared" si="206"/>
        <v>8.6664107387064426E-3</v>
      </c>
      <c r="BR309" s="179">
        <f t="shared" si="218"/>
        <v>9.8897919729469763E-2</v>
      </c>
    </row>
    <row r="310" spans="5:70">
      <c r="E310">
        <f t="shared" si="222"/>
        <v>307</v>
      </c>
      <c r="F310" s="64">
        <f t="shared" si="207"/>
        <v>88.499999999998636</v>
      </c>
      <c r="G310" s="55">
        <f t="shared" si="188"/>
        <v>0</v>
      </c>
      <c r="H310" s="78">
        <f t="shared" si="217"/>
        <v>1</v>
      </c>
      <c r="I310" s="79">
        <f t="shared" si="196"/>
        <v>891940.46335582784</v>
      </c>
      <c r="J310" s="79">
        <f t="shared" si="189"/>
        <v>7729.9224099137464</v>
      </c>
      <c r="K310" s="80">
        <f t="shared" si="190"/>
        <v>-20</v>
      </c>
      <c r="L310" s="80">
        <f t="shared" si="197"/>
        <v>-743.28371946318987</v>
      </c>
      <c r="M310" s="80">
        <f t="shared" si="220"/>
        <v>0</v>
      </c>
      <c r="N310" s="80">
        <f t="shared" si="198"/>
        <v>0</v>
      </c>
      <c r="O310" s="81">
        <f t="shared" si="191"/>
        <v>-10155.66802739464</v>
      </c>
      <c r="P310" s="79">
        <f t="shared" si="192"/>
        <v>888751.43401888374</v>
      </c>
      <c r="Q310" s="35"/>
      <c r="R310">
        <f t="shared" ca="1" si="199"/>
        <v>368</v>
      </c>
      <c r="S310" s="78">
        <f t="shared" ca="1" si="208"/>
        <v>93.49999999999855</v>
      </c>
      <c r="T310" s="55">
        <f t="shared" ca="1" si="200"/>
        <v>2.8214445801184374E-2</v>
      </c>
      <c r="U310" s="78">
        <f t="shared" ca="1" si="201"/>
        <v>2.8716368698533067E-2</v>
      </c>
      <c r="V310" s="79">
        <f t="shared" ca="1" si="209"/>
        <v>14053.683782142672</v>
      </c>
      <c r="W310" s="79">
        <f t="shared" ca="1" si="193"/>
        <v>121.79499604794583</v>
      </c>
      <c r="X310" s="80">
        <f t="shared" ca="1" si="210"/>
        <v>-0.57432737397066136</v>
      </c>
      <c r="Y310" s="80">
        <f t="shared" ca="1" si="211"/>
        <v>-5.8557015758927804</v>
      </c>
      <c r="Z310" s="80">
        <f t="shared" ca="1" si="202"/>
        <v>0</v>
      </c>
      <c r="AA310" s="80">
        <f t="shared" ca="1" si="212"/>
        <v>0</v>
      </c>
      <c r="AB310" s="81">
        <f t="shared" ca="1" si="194"/>
        <v>-291.63390745456849</v>
      </c>
      <c r="AC310" s="79">
        <f t="shared" ca="1" si="195"/>
        <v>13877.414841786187</v>
      </c>
      <c r="AD310" s="35"/>
      <c r="AE310" s="55">
        <f t="shared" ca="1" si="213"/>
        <v>2.8214445801184374E-2</v>
      </c>
      <c r="AF310" s="78">
        <f t="shared" ca="1" si="214"/>
        <v>2.8716368698533067E-2</v>
      </c>
      <c r="AG310" s="35"/>
      <c r="AH310" s="35"/>
      <c r="AR310" s="69">
        <f t="shared" si="203"/>
        <v>26</v>
      </c>
      <c r="AS310" s="70">
        <f t="shared" si="215"/>
        <v>307</v>
      </c>
      <c r="AT310" s="71">
        <f t="shared" si="223"/>
        <v>9.6309351478877092E-2</v>
      </c>
      <c r="AU310" s="72">
        <f t="shared" si="204"/>
        <v>8.6664107387064426E-3</v>
      </c>
      <c r="AV310" s="73">
        <f t="shared" si="205"/>
        <v>1.0086664107387064</v>
      </c>
      <c r="AW310" s="74">
        <f>PRODUCT(AV$4:AV310)</f>
        <v>10.199066001568717</v>
      </c>
      <c r="BO310" s="70">
        <f t="shared" si="216"/>
        <v>307</v>
      </c>
      <c r="BP310" s="178">
        <f t="shared" si="219"/>
        <v>0.1091</v>
      </c>
      <c r="BQ310" s="179">
        <f t="shared" si="206"/>
        <v>8.6664107387064426E-3</v>
      </c>
      <c r="BR310" s="179">
        <f t="shared" si="218"/>
        <v>9.8048193809726375E-2</v>
      </c>
    </row>
    <row r="311" spans="5:70">
      <c r="E311">
        <f t="shared" si="222"/>
        <v>308</v>
      </c>
      <c r="F311" s="64">
        <f t="shared" si="207"/>
        <v>88.583333333331964</v>
      </c>
      <c r="G311" s="55">
        <f t="shared" si="188"/>
        <v>0</v>
      </c>
      <c r="H311" s="78">
        <f t="shared" si="217"/>
        <v>1</v>
      </c>
      <c r="I311" s="79">
        <f t="shared" si="196"/>
        <v>888751.43401888374</v>
      </c>
      <c r="J311" s="79">
        <f t="shared" si="189"/>
        <v>7702.2849718220041</v>
      </c>
      <c r="K311" s="80">
        <f t="shared" si="190"/>
        <v>-20</v>
      </c>
      <c r="L311" s="80">
        <f t="shared" si="197"/>
        <v>-740.62619501573647</v>
      </c>
      <c r="M311" s="80">
        <f t="shared" si="220"/>
        <v>0</v>
      </c>
      <c r="N311" s="80">
        <f t="shared" si="198"/>
        <v>0</v>
      </c>
      <c r="O311" s="81">
        <f t="shared" si="191"/>
        <v>-10155.66802739464</v>
      </c>
      <c r="P311" s="79">
        <f t="shared" si="192"/>
        <v>885537.42476829537</v>
      </c>
      <c r="Q311" s="35"/>
      <c r="R311">
        <f t="shared" ca="1" si="199"/>
        <v>369</v>
      </c>
      <c r="S311" s="78">
        <f t="shared" ca="1" si="208"/>
        <v>93.583333333331879</v>
      </c>
      <c r="T311" s="55">
        <f t="shared" ca="1" si="200"/>
        <v>3.0908757876424664E-2</v>
      </c>
      <c r="U311" s="78">
        <f t="shared" ca="1" si="201"/>
        <v>2.7828781411339969E-2</v>
      </c>
      <c r="V311" s="79">
        <f t="shared" ca="1" si="209"/>
        <v>13448.481186490715</v>
      </c>
      <c r="W311" s="79">
        <f t="shared" ca="1" si="193"/>
        <v>116.5500617738947</v>
      </c>
      <c r="X311" s="80">
        <f t="shared" ca="1" si="210"/>
        <v>-0.5565756282267994</v>
      </c>
      <c r="Y311" s="80">
        <f t="shared" ca="1" si="211"/>
        <v>-5.6035338277044646</v>
      </c>
      <c r="Z311" s="80">
        <f t="shared" ca="1" si="202"/>
        <v>0</v>
      </c>
      <c r="AA311" s="80">
        <f t="shared" ca="1" si="212"/>
        <v>0</v>
      </c>
      <c r="AB311" s="81">
        <f t="shared" ca="1" si="194"/>
        <v>-282.61986562049964</v>
      </c>
      <c r="AC311" s="79">
        <f t="shared" ca="1" si="195"/>
        <v>13276.251273188178</v>
      </c>
      <c r="AD311" s="35"/>
      <c r="AE311" s="55">
        <f t="shared" ca="1" si="213"/>
        <v>3.0908757876424664E-2</v>
      </c>
      <c r="AF311" s="78">
        <f t="shared" ca="1" si="214"/>
        <v>2.7828781411339969E-2</v>
      </c>
      <c r="AG311" s="35"/>
      <c r="AH311" s="35"/>
      <c r="AR311" s="69">
        <f t="shared" si="203"/>
        <v>26</v>
      </c>
      <c r="AS311" s="70">
        <f t="shared" si="215"/>
        <v>308</v>
      </c>
      <c r="AT311" s="71">
        <f t="shared" si="223"/>
        <v>9.5474695080982705E-2</v>
      </c>
      <c r="AU311" s="72">
        <f t="shared" si="204"/>
        <v>8.6664107387064426E-3</v>
      </c>
      <c r="AV311" s="73">
        <f t="shared" si="205"/>
        <v>1.0086664107387064</v>
      </c>
      <c r="AW311" s="74">
        <f>PRODUCT(AV$4:AV311)</f>
        <v>10.287455296689489</v>
      </c>
      <c r="BO311" s="70">
        <f t="shared" si="216"/>
        <v>308</v>
      </c>
      <c r="BP311" s="178">
        <f t="shared" si="219"/>
        <v>0.1091</v>
      </c>
      <c r="BQ311" s="179">
        <f t="shared" si="206"/>
        <v>8.6664107387064426E-3</v>
      </c>
      <c r="BR311" s="179">
        <f t="shared" si="218"/>
        <v>9.7205768692069205E-2</v>
      </c>
    </row>
    <row r="312" spans="5:70">
      <c r="E312">
        <f t="shared" si="222"/>
        <v>309</v>
      </c>
      <c r="F312" s="64">
        <f t="shared" si="207"/>
        <v>88.666666666665293</v>
      </c>
      <c r="G312" s="55">
        <f t="shared" si="188"/>
        <v>0</v>
      </c>
      <c r="H312" s="78">
        <f t="shared" si="217"/>
        <v>1</v>
      </c>
      <c r="I312" s="79">
        <f t="shared" si="196"/>
        <v>885537.42476829537</v>
      </c>
      <c r="J312" s="79">
        <f t="shared" si="189"/>
        <v>7674.4310475384036</v>
      </c>
      <c r="K312" s="80">
        <f t="shared" si="190"/>
        <v>-20</v>
      </c>
      <c r="L312" s="80">
        <f t="shared" si="197"/>
        <v>-737.94785397357953</v>
      </c>
      <c r="M312" s="80">
        <f t="shared" si="220"/>
        <v>0</v>
      </c>
      <c r="N312" s="80">
        <f t="shared" si="198"/>
        <v>0</v>
      </c>
      <c r="O312" s="81">
        <f t="shared" si="191"/>
        <v>-10155.66802739464</v>
      </c>
      <c r="P312" s="79">
        <f t="shared" si="192"/>
        <v>882298.2399344655</v>
      </c>
      <c r="Q312" s="35"/>
      <c r="R312">
        <f t="shared" ca="1" si="199"/>
        <v>370</v>
      </c>
      <c r="S312" s="78">
        <f t="shared" ca="1" si="208"/>
        <v>93.666666666665208</v>
      </c>
      <c r="T312" s="55">
        <f t="shared" ca="1" si="200"/>
        <v>3.0908757876424664E-2</v>
      </c>
      <c r="U312" s="78">
        <f t="shared" ca="1" si="201"/>
        <v>2.6968628344700915E-2</v>
      </c>
      <c r="V312" s="79">
        <f t="shared" ca="1" si="209"/>
        <v>12865.89883707863</v>
      </c>
      <c r="W312" s="79">
        <f t="shared" ca="1" si="193"/>
        <v>111.50116384476897</v>
      </c>
      <c r="X312" s="80">
        <f t="shared" ca="1" si="210"/>
        <v>-0.53937256689401836</v>
      </c>
      <c r="Y312" s="80">
        <f t="shared" ca="1" si="211"/>
        <v>-5.3607911821160963</v>
      </c>
      <c r="Z312" s="80">
        <f t="shared" ca="1" si="202"/>
        <v>0</v>
      </c>
      <c r="AA312" s="80">
        <f t="shared" ca="1" si="212"/>
        <v>0</v>
      </c>
      <c r="AB312" s="81">
        <f t="shared" ca="1" si="194"/>
        <v>-273.88443662296794</v>
      </c>
      <c r="AC312" s="79">
        <f t="shared" ca="1" si="195"/>
        <v>12697.61540055142</v>
      </c>
      <c r="AD312" s="35"/>
      <c r="AE312" s="55">
        <f t="shared" ca="1" si="213"/>
        <v>3.0908757876424664E-2</v>
      </c>
      <c r="AF312" s="78">
        <f t="shared" ca="1" si="214"/>
        <v>2.6968628344700915E-2</v>
      </c>
      <c r="AG312" s="35"/>
      <c r="AH312" s="35"/>
      <c r="AR312" s="69">
        <f t="shared" si="203"/>
        <v>26</v>
      </c>
      <c r="AS312" s="70">
        <f t="shared" si="215"/>
        <v>309</v>
      </c>
      <c r="AT312" s="71">
        <f t="shared" si="223"/>
        <v>9.4647272158258147E-2</v>
      </c>
      <c r="AU312" s="72">
        <f t="shared" si="204"/>
        <v>8.6664107387064426E-3</v>
      </c>
      <c r="AV312" s="73">
        <f t="shared" si="205"/>
        <v>1.0086664107387064</v>
      </c>
      <c r="AW312" s="74">
        <f>PRODUCT(AV$4:AV312)</f>
        <v>10.376610609746681</v>
      </c>
      <c r="BO312" s="70">
        <f t="shared" si="216"/>
        <v>309</v>
      </c>
      <c r="BP312" s="178">
        <f t="shared" si="219"/>
        <v>0.1091</v>
      </c>
      <c r="BQ312" s="179">
        <f t="shared" si="206"/>
        <v>8.6664107387064426E-3</v>
      </c>
      <c r="BR312" s="179">
        <f t="shared" si="218"/>
        <v>9.6370581648376336E-2</v>
      </c>
    </row>
    <row r="313" spans="5:70">
      <c r="E313">
        <f t="shared" si="222"/>
        <v>310</v>
      </c>
      <c r="F313" s="64">
        <f t="shared" si="207"/>
        <v>88.749999999998622</v>
      </c>
      <c r="G313" s="55">
        <f t="shared" si="188"/>
        <v>0</v>
      </c>
      <c r="H313" s="78">
        <f t="shared" si="217"/>
        <v>1</v>
      </c>
      <c r="I313" s="79">
        <f t="shared" si="196"/>
        <v>882298.2399344655</v>
      </c>
      <c r="J313" s="79">
        <f t="shared" si="189"/>
        <v>7646.3589413098452</v>
      </c>
      <c r="K313" s="80">
        <f t="shared" si="190"/>
        <v>-20</v>
      </c>
      <c r="L313" s="80">
        <f t="shared" si="197"/>
        <v>-735.24853327872131</v>
      </c>
      <c r="M313" s="80">
        <f t="shared" si="220"/>
        <v>0</v>
      </c>
      <c r="N313" s="80">
        <f t="shared" si="198"/>
        <v>0</v>
      </c>
      <c r="O313" s="81">
        <f t="shared" si="191"/>
        <v>-10155.66802739464</v>
      </c>
      <c r="P313" s="79">
        <f t="shared" si="192"/>
        <v>879033.68231510196</v>
      </c>
      <c r="Q313" s="35"/>
      <c r="R313">
        <f t="shared" ca="1" si="199"/>
        <v>371</v>
      </c>
      <c r="S313" s="78">
        <f t="shared" ca="1" si="208"/>
        <v>93.749999999998536</v>
      </c>
      <c r="T313" s="55">
        <f t="shared" ca="1" si="200"/>
        <v>3.0908757876424664E-2</v>
      </c>
      <c r="U313" s="78">
        <f t="shared" ca="1" si="201"/>
        <v>2.613506154093527E-2</v>
      </c>
      <c r="V313" s="79">
        <f t="shared" ca="1" si="209"/>
        <v>12305.147880527815</v>
      </c>
      <c r="W313" s="79">
        <f t="shared" ca="1" si="193"/>
        <v>106.64146573317707</v>
      </c>
      <c r="X313" s="80">
        <f t="shared" ca="1" si="210"/>
        <v>-0.52270123081870534</v>
      </c>
      <c r="Y313" s="80">
        <f t="shared" ca="1" si="211"/>
        <v>-5.1271449502199236</v>
      </c>
      <c r="Z313" s="80">
        <f t="shared" ca="1" si="202"/>
        <v>0</v>
      </c>
      <c r="AA313" s="80">
        <f t="shared" ca="1" si="212"/>
        <v>0</v>
      </c>
      <c r="AB313" s="81">
        <f t="shared" ca="1" si="194"/>
        <v>-265.4190088852676</v>
      </c>
      <c r="AC313" s="79">
        <f t="shared" ca="1" si="195"/>
        <v>12140.720491194685</v>
      </c>
      <c r="AD313" s="35"/>
      <c r="AE313" s="55">
        <f t="shared" ca="1" si="213"/>
        <v>3.0908757876424664E-2</v>
      </c>
      <c r="AF313" s="78">
        <f t="shared" ca="1" si="214"/>
        <v>2.613506154093527E-2</v>
      </c>
      <c r="AG313" s="35"/>
      <c r="AH313" s="35"/>
      <c r="AR313" s="69">
        <f t="shared" si="203"/>
        <v>26</v>
      </c>
      <c r="AS313" s="70">
        <f t="shared" si="215"/>
        <v>310</v>
      </c>
      <c r="AT313" s="71">
        <f t="shared" si="223"/>
        <v>9.382702002243655E-2</v>
      </c>
      <c r="AU313" s="72">
        <f t="shared" si="204"/>
        <v>8.6664107387064426E-3</v>
      </c>
      <c r="AV313" s="73">
        <f t="shared" si="205"/>
        <v>1.0086664107387064</v>
      </c>
      <c r="AW313" s="74">
        <f>PRODUCT(AV$4:AV313)</f>
        <v>10.466538579366365</v>
      </c>
      <c r="BO313" s="70">
        <f t="shared" si="216"/>
        <v>310</v>
      </c>
      <c r="BP313" s="178">
        <f t="shared" si="219"/>
        <v>0.1091</v>
      </c>
      <c r="BQ313" s="179">
        <f t="shared" si="206"/>
        <v>8.6664107387064426E-3</v>
      </c>
      <c r="BR313" s="179">
        <f t="shared" si="218"/>
        <v>9.554257048948267E-2</v>
      </c>
    </row>
    <row r="314" spans="5:70">
      <c r="E314">
        <f t="shared" si="222"/>
        <v>311</v>
      </c>
      <c r="F314" s="64">
        <f t="shared" si="207"/>
        <v>88.83333333333195</v>
      </c>
      <c r="G314" s="55">
        <f t="shared" si="188"/>
        <v>0</v>
      </c>
      <c r="H314" s="78">
        <f t="shared" si="217"/>
        <v>1</v>
      </c>
      <c r="I314" s="79">
        <f t="shared" si="196"/>
        <v>879033.68231510196</v>
      </c>
      <c r="J314" s="79">
        <f t="shared" si="189"/>
        <v>7618.0669441002674</v>
      </c>
      <c r="K314" s="80">
        <f t="shared" si="190"/>
        <v>-20</v>
      </c>
      <c r="L314" s="80">
        <f t="shared" si="197"/>
        <v>-732.5280685959184</v>
      </c>
      <c r="M314" s="80">
        <f t="shared" si="220"/>
        <v>0</v>
      </c>
      <c r="N314" s="80">
        <f t="shared" si="198"/>
        <v>0</v>
      </c>
      <c r="O314" s="81">
        <f t="shared" si="191"/>
        <v>-10155.66802739464</v>
      </c>
      <c r="P314" s="79">
        <f t="shared" si="192"/>
        <v>875743.55316321168</v>
      </c>
      <c r="Q314" s="35"/>
      <c r="R314">
        <f t="shared" ca="1" si="199"/>
        <v>372</v>
      </c>
      <c r="S314" s="78">
        <f t="shared" ca="1" si="208"/>
        <v>93.833333333331865</v>
      </c>
      <c r="T314" s="55">
        <f t="shared" ca="1" si="200"/>
        <v>3.0908757876424664E-2</v>
      </c>
      <c r="U314" s="78">
        <f t="shared" ca="1" si="201"/>
        <v>2.5327259251681042E-2</v>
      </c>
      <c r="V314" s="79">
        <f t="shared" ca="1" si="209"/>
        <v>11765.465901087</v>
      </c>
      <c r="W314" s="79">
        <f t="shared" ca="1" si="193"/>
        <v>101.96436003106486</v>
      </c>
      <c r="X314" s="80">
        <f t="shared" ca="1" si="210"/>
        <v>-0.50654518503362089</v>
      </c>
      <c r="Y314" s="80">
        <f t="shared" ca="1" si="211"/>
        <v>-4.9022774587862505</v>
      </c>
      <c r="Z314" s="80">
        <f t="shared" ca="1" si="202"/>
        <v>0</v>
      </c>
      <c r="AA314" s="80">
        <f t="shared" ca="1" si="212"/>
        <v>0</v>
      </c>
      <c r="AB314" s="81">
        <f t="shared" ca="1" si="194"/>
        <v>-257.21523700383227</v>
      </c>
      <c r="AC314" s="79">
        <f t="shared" ca="1" si="195"/>
        <v>11604.806201470412</v>
      </c>
      <c r="AD314" s="35"/>
      <c r="AE314" s="55">
        <f t="shared" ca="1" si="213"/>
        <v>3.0908757876424664E-2</v>
      </c>
      <c r="AF314" s="78">
        <f t="shared" ca="1" si="214"/>
        <v>2.5327259251681042E-2</v>
      </c>
      <c r="AG314" s="35"/>
      <c r="AH314" s="35"/>
      <c r="AR314" s="69">
        <f t="shared" si="203"/>
        <v>26</v>
      </c>
      <c r="AS314" s="70">
        <f t="shared" si="215"/>
        <v>311</v>
      </c>
      <c r="AT314" s="71">
        <f t="shared" si="223"/>
        <v>9.3013876528533282E-2</v>
      </c>
      <c r="AU314" s="72">
        <f t="shared" si="204"/>
        <v>8.6664107387064426E-3</v>
      </c>
      <c r="AV314" s="73">
        <f t="shared" si="205"/>
        <v>1.0086664107387064</v>
      </c>
      <c r="AW314" s="74">
        <f>PRODUCT(AV$4:AV314)</f>
        <v>10.55724590170767</v>
      </c>
      <c r="BO314" s="70">
        <f t="shared" si="216"/>
        <v>311</v>
      </c>
      <c r="BP314" s="178">
        <f t="shared" si="219"/>
        <v>0.1091</v>
      </c>
      <c r="BQ314" s="179">
        <f t="shared" si="206"/>
        <v>8.6664107387064426E-3</v>
      </c>
      <c r="BR314" s="179">
        <f t="shared" si="218"/>
        <v>9.472167356054928E-2</v>
      </c>
    </row>
    <row r="315" spans="5:70">
      <c r="E315">
        <f t="shared" si="222"/>
        <v>312</v>
      </c>
      <c r="F315" s="64">
        <f t="shared" si="207"/>
        <v>88.916666666665279</v>
      </c>
      <c r="G315" s="55">
        <f t="shared" si="188"/>
        <v>0</v>
      </c>
      <c r="H315" s="78">
        <f t="shared" si="217"/>
        <v>1</v>
      </c>
      <c r="I315" s="79">
        <f t="shared" si="196"/>
        <v>875743.55316321168</v>
      </c>
      <c r="J315" s="79">
        <f t="shared" si="189"/>
        <v>7589.5533334865941</v>
      </c>
      <c r="K315" s="80">
        <f t="shared" si="190"/>
        <v>-20</v>
      </c>
      <c r="L315" s="80">
        <f t="shared" si="197"/>
        <v>-729.78629430267642</v>
      </c>
      <c r="M315" s="80">
        <f t="shared" si="220"/>
        <v>0</v>
      </c>
      <c r="N315" s="80">
        <f t="shared" si="198"/>
        <v>0</v>
      </c>
      <c r="O315" s="81">
        <f t="shared" si="191"/>
        <v>-10155.66802739464</v>
      </c>
      <c r="P315" s="79">
        <f t="shared" si="192"/>
        <v>872427.65217500087</v>
      </c>
      <c r="Q315" s="35"/>
      <c r="R315">
        <f t="shared" ca="1" si="199"/>
        <v>373</v>
      </c>
      <c r="S315" s="78">
        <f t="shared" ca="1" si="208"/>
        <v>93.916666666665193</v>
      </c>
      <c r="T315" s="55">
        <f t="shared" ca="1" si="200"/>
        <v>3.0908757876424664E-2</v>
      </c>
      <c r="U315" s="78">
        <f t="shared" ca="1" si="201"/>
        <v>2.4544425127797396E-2</v>
      </c>
      <c r="V315" s="79">
        <f t="shared" ca="1" si="209"/>
        <v>11246.116056386332</v>
      </c>
      <c r="W315" s="79">
        <f t="shared" ca="1" si="193"/>
        <v>97.46346095980546</v>
      </c>
      <c r="X315" s="80">
        <f t="shared" ca="1" si="210"/>
        <v>-0.4908885025559479</v>
      </c>
      <c r="Y315" s="80">
        <f t="shared" ca="1" si="211"/>
        <v>-4.6858816901609721</v>
      </c>
      <c r="Z315" s="80">
        <f t="shared" ca="1" si="202"/>
        <v>-84.345870422897491</v>
      </c>
      <c r="AA315" s="80">
        <f t="shared" ca="1" si="212"/>
        <v>0</v>
      </c>
      <c r="AB315" s="81">
        <f t="shared" ca="1" si="194"/>
        <v>-249.26503352115364</v>
      </c>
      <c r="AC315" s="79">
        <f t="shared" ca="1" si="195"/>
        <v>11004.79184320937</v>
      </c>
      <c r="AD315" s="35"/>
      <c r="AE315" s="55">
        <f t="shared" ca="1" si="213"/>
        <v>3.0908757876424664E-2</v>
      </c>
      <c r="AF315" s="78">
        <f t="shared" ca="1" si="214"/>
        <v>2.4544425127797396E-2</v>
      </c>
      <c r="AG315" s="35"/>
      <c r="AH315" s="35"/>
      <c r="AR315" s="69">
        <f t="shared" si="203"/>
        <v>26</v>
      </c>
      <c r="AS315" s="70">
        <f t="shared" si="215"/>
        <v>312</v>
      </c>
      <c r="AT315" s="71">
        <f t="shared" si="223"/>
        <v>9.220778007013769E-2</v>
      </c>
      <c r="AU315" s="72">
        <f t="shared" si="204"/>
        <v>8.6664107387064426E-3</v>
      </c>
      <c r="AV315" s="73">
        <f t="shared" si="205"/>
        <v>1.0086664107387064</v>
      </c>
      <c r="AW315" s="74">
        <f>PRODUCT(AV$4:AV315)</f>
        <v>10.648739330961394</v>
      </c>
      <c r="BO315" s="70">
        <f t="shared" si="216"/>
        <v>312</v>
      </c>
      <c r="BP315" s="178">
        <f t="shared" si="219"/>
        <v>0.1091</v>
      </c>
      <c r="BQ315" s="179">
        <f t="shared" si="206"/>
        <v>8.6664107387064426E-3</v>
      </c>
      <c r="BR315" s="179">
        <f t="shared" si="218"/>
        <v>9.3907829736472492E-2</v>
      </c>
    </row>
    <row r="316" spans="5:70">
      <c r="E316">
        <f t="shared" si="222"/>
        <v>313</v>
      </c>
      <c r="F316" s="64">
        <f t="shared" si="207"/>
        <v>88.999999999998607</v>
      </c>
      <c r="G316" s="55">
        <f t="shared" si="188"/>
        <v>0</v>
      </c>
      <c r="H316" s="78">
        <f t="shared" si="217"/>
        <v>1</v>
      </c>
      <c r="I316" s="79">
        <f t="shared" si="196"/>
        <v>872427.65217500087</v>
      </c>
      <c r="J316" s="79">
        <f t="shared" si="189"/>
        <v>7560.8163735538765</v>
      </c>
      <c r="K316" s="80">
        <f t="shared" si="190"/>
        <v>-20</v>
      </c>
      <c r="L316" s="80">
        <f t="shared" si="197"/>
        <v>-727.02304347916743</v>
      </c>
      <c r="M316" s="80">
        <f t="shared" si="220"/>
        <v>-6543.2073913125059</v>
      </c>
      <c r="N316" s="80">
        <f t="shared" si="198"/>
        <v>0</v>
      </c>
      <c r="O316" s="81">
        <f t="shared" si="191"/>
        <v>-10155.66802739464</v>
      </c>
      <c r="P316" s="79">
        <f t="shared" si="192"/>
        <v>862542.57008636836</v>
      </c>
      <c r="Q316" s="35"/>
      <c r="R316">
        <f t="shared" ca="1" si="199"/>
        <v>374</v>
      </c>
      <c r="S316" s="78">
        <f t="shared" ca="1" si="208"/>
        <v>93.999999999998522</v>
      </c>
      <c r="T316" s="55">
        <f t="shared" ca="1" si="200"/>
        <v>3.0908757876424664E-2</v>
      </c>
      <c r="U316" s="78">
        <f t="shared" ca="1" si="201"/>
        <v>2.3785787434306274E-2</v>
      </c>
      <c r="V316" s="79">
        <f t="shared" ca="1" si="209"/>
        <v>10664.647396647159</v>
      </c>
      <c r="W316" s="79">
        <f t="shared" ca="1" si="193"/>
        <v>92.424214722820636</v>
      </c>
      <c r="X316" s="80">
        <f t="shared" ca="1" si="210"/>
        <v>-0.47571574868612548</v>
      </c>
      <c r="Y316" s="80">
        <f t="shared" ca="1" si="211"/>
        <v>-4.4436030819363159</v>
      </c>
      <c r="Z316" s="80">
        <f t="shared" ca="1" si="202"/>
        <v>0</v>
      </c>
      <c r="AA316" s="80">
        <f t="shared" ca="1" si="212"/>
        <v>0</v>
      </c>
      <c r="AB316" s="81">
        <f t="shared" ca="1" si="194"/>
        <v>-241.56056095298945</v>
      </c>
      <c r="AC316" s="79">
        <f t="shared" ca="1" si="195"/>
        <v>10510.591731586368</v>
      </c>
      <c r="AD316" s="35"/>
      <c r="AE316" s="55">
        <f t="shared" ca="1" si="213"/>
        <v>3.0908757876424664E-2</v>
      </c>
      <c r="AF316" s="78">
        <f t="shared" ca="1" si="214"/>
        <v>2.3785787434306274E-2</v>
      </c>
      <c r="AG316" s="35"/>
      <c r="AH316" s="35"/>
      <c r="AR316" s="69">
        <f t="shared" si="203"/>
        <v>27</v>
      </c>
      <c r="AS316" s="70">
        <f t="shared" si="215"/>
        <v>313</v>
      </c>
      <c r="AT316" s="71">
        <f t="shared" si="223"/>
        <v>9.1408669574745569E-2</v>
      </c>
      <c r="AU316" s="72">
        <f t="shared" si="204"/>
        <v>8.6664107387064426E-3</v>
      </c>
      <c r="AV316" s="73">
        <f t="shared" si="205"/>
        <v>1.0086664107387064</v>
      </c>
      <c r="AW316" s="74">
        <f>PRODUCT(AV$4:AV316)</f>
        <v>10.741025679852923</v>
      </c>
      <c r="BO316" s="70">
        <f t="shared" si="216"/>
        <v>313</v>
      </c>
      <c r="BP316" s="178">
        <f t="shared" si="219"/>
        <v>0.1091</v>
      </c>
      <c r="BQ316" s="179">
        <f t="shared" si="206"/>
        <v>8.6664107387064426E-3</v>
      </c>
      <c r="BR316" s="179">
        <f t="shared" si="218"/>
        <v>9.3100978417332447E-2</v>
      </c>
    </row>
    <row r="317" spans="5:70">
      <c r="E317">
        <f t="shared" si="222"/>
        <v>314</v>
      </c>
      <c r="F317" s="64">
        <f t="shared" si="207"/>
        <v>89.083333333331936</v>
      </c>
      <c r="G317" s="55">
        <f t="shared" si="188"/>
        <v>0</v>
      </c>
      <c r="H317" s="78">
        <f t="shared" si="217"/>
        <v>1</v>
      </c>
      <c r="I317" s="79">
        <f t="shared" si="196"/>
        <v>862542.57008636836</v>
      </c>
      <c r="J317" s="79">
        <f t="shared" si="189"/>
        <v>7475.148191987957</v>
      </c>
      <c r="K317" s="80">
        <f t="shared" si="190"/>
        <v>-20</v>
      </c>
      <c r="L317" s="80">
        <f t="shared" si="197"/>
        <v>-718.78547507197368</v>
      </c>
      <c r="M317" s="80">
        <f t="shared" si="220"/>
        <v>0</v>
      </c>
      <c r="N317" s="80">
        <f t="shared" si="198"/>
        <v>0</v>
      </c>
      <c r="O317" s="81">
        <f t="shared" si="191"/>
        <v>-10155.66802739464</v>
      </c>
      <c r="P317" s="79">
        <f t="shared" si="192"/>
        <v>859123.26477588969</v>
      </c>
      <c r="Q317" s="35"/>
      <c r="R317">
        <f t="shared" ca="1" si="199"/>
        <v>375</v>
      </c>
      <c r="S317" s="78">
        <f t="shared" ca="1" si="208"/>
        <v>94.083333333331851</v>
      </c>
      <c r="T317" s="55">
        <f t="shared" ca="1" si="200"/>
        <v>3.0908757876424664E-2</v>
      </c>
      <c r="U317" s="78">
        <f t="shared" ca="1" si="201"/>
        <v>2.3050598289599197E-2</v>
      </c>
      <c r="V317" s="79">
        <f t="shared" ca="1" si="209"/>
        <v>10185.722396616813</v>
      </c>
      <c r="W317" s="79">
        <f t="shared" ca="1" si="193"/>
        <v>88.273653959522676</v>
      </c>
      <c r="X317" s="80">
        <f t="shared" ca="1" si="210"/>
        <v>-0.46101196579198395</v>
      </c>
      <c r="Y317" s="80">
        <f t="shared" ca="1" si="211"/>
        <v>-4.244050998590339</v>
      </c>
      <c r="Z317" s="80">
        <f t="shared" ca="1" si="202"/>
        <v>0</v>
      </c>
      <c r="AA317" s="80">
        <f t="shared" ca="1" si="212"/>
        <v>0</v>
      </c>
      <c r="AB317" s="81">
        <f t="shared" ca="1" si="194"/>
        <v>-234.09422406200017</v>
      </c>
      <c r="AC317" s="79">
        <f t="shared" ca="1" si="195"/>
        <v>10035.196763549953</v>
      </c>
      <c r="AD317" s="35"/>
      <c r="AE317" s="55">
        <f t="shared" ca="1" si="213"/>
        <v>3.0908757876424664E-2</v>
      </c>
      <c r="AF317" s="78">
        <f t="shared" ca="1" si="214"/>
        <v>2.3050598289599197E-2</v>
      </c>
      <c r="AG317" s="35"/>
      <c r="AH317" s="35"/>
      <c r="AR317" s="69">
        <f t="shared" si="203"/>
        <v>27</v>
      </c>
      <c r="AS317" s="70">
        <f t="shared" si="215"/>
        <v>314</v>
      </c>
      <c r="AT317" s="71">
        <f t="shared" si="223"/>
        <v>9.0616484499132122E-2</v>
      </c>
      <c r="AU317" s="72">
        <f t="shared" si="204"/>
        <v>8.6664107387064426E-3</v>
      </c>
      <c r="AV317" s="73">
        <f t="shared" si="205"/>
        <v>1.0086664107387064</v>
      </c>
      <c r="AW317" s="74">
        <f>PRODUCT(AV$4:AV317)</f>
        <v>10.834111820149522</v>
      </c>
      <c r="BO317" s="70">
        <f t="shared" si="216"/>
        <v>314</v>
      </c>
      <c r="BP317" s="178">
        <f t="shared" si="219"/>
        <v>0.1091</v>
      </c>
      <c r="BQ317" s="179">
        <f t="shared" si="206"/>
        <v>8.6664107387064426E-3</v>
      </c>
      <c r="BR317" s="179">
        <f t="shared" si="218"/>
        <v>9.2301059523880707E-2</v>
      </c>
    </row>
    <row r="318" spans="5:70">
      <c r="E318">
        <f t="shared" si="222"/>
        <v>315</v>
      </c>
      <c r="F318" s="64">
        <f t="shared" si="207"/>
        <v>89.166666666665265</v>
      </c>
      <c r="G318" s="55">
        <f t="shared" si="188"/>
        <v>0</v>
      </c>
      <c r="H318" s="78">
        <f t="shared" si="217"/>
        <v>1</v>
      </c>
      <c r="I318" s="79">
        <f t="shared" si="196"/>
        <v>859123.26477588969</v>
      </c>
      <c r="J318" s="79">
        <f t="shared" si="189"/>
        <v>7445.5150877263086</v>
      </c>
      <c r="K318" s="80">
        <f t="shared" si="190"/>
        <v>-20</v>
      </c>
      <c r="L318" s="80">
        <f t="shared" si="197"/>
        <v>-715.93605397990814</v>
      </c>
      <c r="M318" s="80">
        <f t="shared" si="220"/>
        <v>0</v>
      </c>
      <c r="N318" s="80">
        <f t="shared" si="198"/>
        <v>0</v>
      </c>
      <c r="O318" s="81">
        <f t="shared" si="191"/>
        <v>-10155.66802739464</v>
      </c>
      <c r="P318" s="79">
        <f t="shared" si="192"/>
        <v>855677.17578224139</v>
      </c>
      <c r="Q318" s="35"/>
      <c r="R318">
        <f t="shared" ca="1" si="199"/>
        <v>376</v>
      </c>
      <c r="S318" s="78">
        <f t="shared" ca="1" si="208"/>
        <v>94.166666666665179</v>
      </c>
      <c r="T318" s="55">
        <f t="shared" ca="1" si="200"/>
        <v>3.0908757876424664E-2</v>
      </c>
      <c r="U318" s="78">
        <f t="shared" ca="1" si="201"/>
        <v>2.2338132928159248E-2</v>
      </c>
      <c r="V318" s="79">
        <f t="shared" ca="1" si="209"/>
        <v>9725.0212965431074</v>
      </c>
      <c r="W318" s="79">
        <f t="shared" ca="1" si="193"/>
        <v>84.281028998510038</v>
      </c>
      <c r="X318" s="80">
        <f t="shared" ca="1" si="210"/>
        <v>-0.44676265856318498</v>
      </c>
      <c r="Y318" s="80">
        <f t="shared" ca="1" si="211"/>
        <v>-4.0520922068929615</v>
      </c>
      <c r="Z318" s="80">
        <f t="shared" ca="1" si="202"/>
        <v>0</v>
      </c>
      <c r="AA318" s="80">
        <f t="shared" ca="1" si="212"/>
        <v>0</v>
      </c>
      <c r="AB318" s="81">
        <f t="shared" ca="1" si="194"/>
        <v>-226.85866237019829</v>
      </c>
      <c r="AC318" s="79">
        <f t="shared" ca="1" si="195"/>
        <v>9577.9448083059633</v>
      </c>
      <c r="AD318" s="35"/>
      <c r="AE318" s="55">
        <f t="shared" ca="1" si="213"/>
        <v>3.0908757876424664E-2</v>
      </c>
      <c r="AF318" s="78">
        <f t="shared" ca="1" si="214"/>
        <v>2.2338132928159248E-2</v>
      </c>
      <c r="AG318" s="35"/>
      <c r="AH318" s="35"/>
      <c r="AR318" s="69">
        <f t="shared" si="203"/>
        <v>27</v>
      </c>
      <c r="AS318" s="70">
        <f t="shared" si="215"/>
        <v>315</v>
      </c>
      <c r="AT318" s="71">
        <f t="shared" si="223"/>
        <v>8.9831164824765011E-2</v>
      </c>
      <c r="AU318" s="72">
        <f t="shared" si="204"/>
        <v>8.6664107387064426E-3</v>
      </c>
      <c r="AV318" s="73">
        <f t="shared" si="205"/>
        <v>1.0086664107387064</v>
      </c>
      <c r="AW318" s="74">
        <f>PRODUCT(AV$4:AV318)</f>
        <v>10.928004683172011</v>
      </c>
      <c r="BO318" s="70">
        <f t="shared" si="216"/>
        <v>315</v>
      </c>
      <c r="BP318" s="178">
        <f t="shared" si="219"/>
        <v>0.1091</v>
      </c>
      <c r="BQ318" s="179">
        <f t="shared" si="206"/>
        <v>8.6664107387064426E-3</v>
      </c>
      <c r="BR318" s="179">
        <f t="shared" si="218"/>
        <v>9.1508013493066698E-2</v>
      </c>
    </row>
    <row r="319" spans="5:70">
      <c r="E319">
        <f t="shared" si="222"/>
        <v>316</v>
      </c>
      <c r="F319" s="64">
        <f t="shared" si="207"/>
        <v>89.249999999998593</v>
      </c>
      <c r="G319" s="55">
        <f t="shared" si="188"/>
        <v>0</v>
      </c>
      <c r="H319" s="78">
        <f t="shared" si="217"/>
        <v>1</v>
      </c>
      <c r="I319" s="79">
        <f t="shared" si="196"/>
        <v>855677.17578224139</v>
      </c>
      <c r="J319" s="79">
        <f t="shared" si="189"/>
        <v>7415.6498650652175</v>
      </c>
      <c r="K319" s="80">
        <f t="shared" si="190"/>
        <v>-20</v>
      </c>
      <c r="L319" s="80">
        <f t="shared" si="197"/>
        <v>-713.06431315186785</v>
      </c>
      <c r="M319" s="80">
        <f t="shared" si="220"/>
        <v>0</v>
      </c>
      <c r="N319" s="80">
        <f t="shared" si="198"/>
        <v>0</v>
      </c>
      <c r="O319" s="81">
        <f t="shared" si="191"/>
        <v>-10155.66802739464</v>
      </c>
      <c r="P319" s="79">
        <f t="shared" si="192"/>
        <v>852204.09330676007</v>
      </c>
      <c r="Q319" s="35"/>
      <c r="R319">
        <f t="shared" ca="1" si="199"/>
        <v>377</v>
      </c>
      <c r="S319" s="78">
        <f t="shared" ca="1" si="208"/>
        <v>94.249999999998508</v>
      </c>
      <c r="T319" s="55">
        <f t="shared" ca="1" si="200"/>
        <v>3.0908757876424664E-2</v>
      </c>
      <c r="U319" s="78">
        <f t="shared" ca="1" si="201"/>
        <v>2.1647688986071383E-2</v>
      </c>
      <c r="V319" s="79">
        <f t="shared" ca="1" si="209"/>
        <v>9281.9024312722759</v>
      </c>
      <c r="W319" s="79">
        <f t="shared" ca="1" si="193"/>
        <v>80.440778906003487</v>
      </c>
      <c r="X319" s="80">
        <f t="shared" ca="1" si="210"/>
        <v>-0.43295377972142768</v>
      </c>
      <c r="Y319" s="80">
        <f t="shared" ca="1" si="211"/>
        <v>-3.8674593463634483</v>
      </c>
      <c r="Z319" s="80">
        <f t="shared" ca="1" si="202"/>
        <v>0</v>
      </c>
      <c r="AA319" s="80">
        <f t="shared" ca="1" si="212"/>
        <v>0</v>
      </c>
      <c r="AB319" s="81">
        <f t="shared" ca="1" si="194"/>
        <v>-219.84674290282825</v>
      </c>
      <c r="AC319" s="79">
        <f t="shared" ca="1" si="195"/>
        <v>9138.1960541493663</v>
      </c>
      <c r="AD319" s="35"/>
      <c r="AE319" s="55">
        <f t="shared" ca="1" si="213"/>
        <v>3.0908757876424664E-2</v>
      </c>
      <c r="AF319" s="78">
        <f t="shared" ca="1" si="214"/>
        <v>2.1647688986071383E-2</v>
      </c>
      <c r="AG319" s="35"/>
      <c r="AH319" s="35"/>
      <c r="AR319" s="69">
        <f t="shared" si="203"/>
        <v>27</v>
      </c>
      <c r="AS319" s="70">
        <f t="shared" si="215"/>
        <v>316</v>
      </c>
      <c r="AT319" s="71">
        <f t="shared" si="223"/>
        <v>8.9052651053257159E-2</v>
      </c>
      <c r="AU319" s="72">
        <f t="shared" si="204"/>
        <v>8.6664107387064426E-3</v>
      </c>
      <c r="AV319" s="73">
        <f t="shared" si="205"/>
        <v>1.0086664107387064</v>
      </c>
      <c r="AW319" s="74">
        <f>PRODUCT(AV$4:AV319)</f>
        <v>11.022711260310887</v>
      </c>
      <c r="BO319" s="70">
        <f t="shared" si="216"/>
        <v>316</v>
      </c>
      <c r="BP319" s="178">
        <f t="shared" si="219"/>
        <v>0.1091</v>
      </c>
      <c r="BQ319" s="179">
        <f t="shared" si="206"/>
        <v>8.6664107387064426E-3</v>
      </c>
      <c r="BR319" s="179">
        <f t="shared" si="218"/>
        <v>9.0721781273602572E-2</v>
      </c>
    </row>
    <row r="320" spans="5:70">
      <c r="E320">
        <f t="shared" si="222"/>
        <v>317</v>
      </c>
      <c r="F320" s="64">
        <f t="shared" si="207"/>
        <v>89.333333333331922</v>
      </c>
      <c r="G320" s="55">
        <f t="shared" si="188"/>
        <v>0</v>
      </c>
      <c r="H320" s="78">
        <f t="shared" si="217"/>
        <v>1</v>
      </c>
      <c r="I320" s="79">
        <f t="shared" si="196"/>
        <v>852204.09330676007</v>
      </c>
      <c r="J320" s="79">
        <f t="shared" si="189"/>
        <v>7385.5507058032927</v>
      </c>
      <c r="K320" s="80">
        <f t="shared" si="190"/>
        <v>-20</v>
      </c>
      <c r="L320" s="80">
        <f t="shared" si="197"/>
        <v>-710.17007775563343</v>
      </c>
      <c r="M320" s="80">
        <f t="shared" si="220"/>
        <v>0</v>
      </c>
      <c r="N320" s="80">
        <f t="shared" si="198"/>
        <v>0</v>
      </c>
      <c r="O320" s="81">
        <f t="shared" si="191"/>
        <v>-10155.66802739464</v>
      </c>
      <c r="P320" s="79">
        <f t="shared" si="192"/>
        <v>848703.80590741313</v>
      </c>
      <c r="Q320" s="35"/>
      <c r="R320">
        <f t="shared" ca="1" si="199"/>
        <v>378</v>
      </c>
      <c r="S320" s="78">
        <f t="shared" ca="1" si="208"/>
        <v>94.333333333331836</v>
      </c>
      <c r="T320" s="55">
        <f t="shared" ca="1" si="200"/>
        <v>3.0908757876424664E-2</v>
      </c>
      <c r="U320" s="78">
        <f t="shared" ca="1" si="201"/>
        <v>2.0978585808616758E-2</v>
      </c>
      <c r="V320" s="79">
        <f t="shared" ca="1" si="209"/>
        <v>8855.7457648843647</v>
      </c>
      <c r="W320" s="79">
        <f t="shared" ca="1" si="193"/>
        <v>76.747530196047961</v>
      </c>
      <c r="X320" s="80">
        <f t="shared" ca="1" si="210"/>
        <v>-0.41957171617233513</v>
      </c>
      <c r="Y320" s="80">
        <f t="shared" ca="1" si="211"/>
        <v>-3.6898940687018187</v>
      </c>
      <c r="Z320" s="80">
        <f t="shared" ca="1" si="202"/>
        <v>0</v>
      </c>
      <c r="AA320" s="80">
        <f t="shared" ca="1" si="212"/>
        <v>0</v>
      </c>
      <c r="AB320" s="81">
        <f t="shared" ca="1" si="194"/>
        <v>-213.05155315652416</v>
      </c>
      <c r="AC320" s="79">
        <f t="shared" ca="1" si="195"/>
        <v>8715.3322761390136</v>
      </c>
      <c r="AD320" s="35"/>
      <c r="AE320" s="55">
        <f t="shared" ca="1" si="213"/>
        <v>3.0908757876424664E-2</v>
      </c>
      <c r="AF320" s="78">
        <f t="shared" ca="1" si="214"/>
        <v>2.0978585808616758E-2</v>
      </c>
      <c r="AG320" s="35"/>
      <c r="AH320" s="35"/>
      <c r="AR320" s="69">
        <f t="shared" si="203"/>
        <v>27</v>
      </c>
      <c r="AS320" s="70">
        <f t="shared" si="215"/>
        <v>317</v>
      </c>
      <c r="AT320" s="71">
        <f t="shared" si="223"/>
        <v>8.8280884201858936E-2</v>
      </c>
      <c r="AU320" s="72">
        <f t="shared" si="204"/>
        <v>8.6664107387064426E-3</v>
      </c>
      <c r="AV320" s="73">
        <f t="shared" si="205"/>
        <v>1.0086664107387064</v>
      </c>
      <c r="AW320" s="74">
        <f>PRODUCT(AV$4:AV320)</f>
        <v>11.118238603546905</v>
      </c>
      <c r="BO320" s="70">
        <f t="shared" si="216"/>
        <v>317</v>
      </c>
      <c r="BP320" s="178">
        <f t="shared" si="219"/>
        <v>0.1091</v>
      </c>
      <c r="BQ320" s="179">
        <f t="shared" si="206"/>
        <v>8.6664107387064426E-3</v>
      </c>
      <c r="BR320" s="179">
        <f t="shared" si="218"/>
        <v>8.9942304321566149E-2</v>
      </c>
    </row>
    <row r="321" spans="5:70">
      <c r="E321">
        <f t="shared" si="222"/>
        <v>318</v>
      </c>
      <c r="F321" s="64">
        <f t="shared" si="207"/>
        <v>89.41666666666525</v>
      </c>
      <c r="G321" s="55">
        <f t="shared" si="188"/>
        <v>0</v>
      </c>
      <c r="H321" s="78">
        <f t="shared" si="217"/>
        <v>1</v>
      </c>
      <c r="I321" s="79">
        <f t="shared" si="196"/>
        <v>848703.80590741313</v>
      </c>
      <c r="J321" s="79">
        <f t="shared" si="189"/>
        <v>7355.2157774970337</v>
      </c>
      <c r="K321" s="80">
        <f t="shared" si="190"/>
        <v>-20</v>
      </c>
      <c r="L321" s="80">
        <f t="shared" si="197"/>
        <v>-707.253171589511</v>
      </c>
      <c r="M321" s="80">
        <f t="shared" si="220"/>
        <v>0</v>
      </c>
      <c r="N321" s="80">
        <f t="shared" si="198"/>
        <v>0</v>
      </c>
      <c r="O321" s="81">
        <f t="shared" si="191"/>
        <v>-10155.66802739464</v>
      </c>
      <c r="P321" s="79">
        <f t="shared" si="192"/>
        <v>845176.10048592603</v>
      </c>
      <c r="Q321" s="35"/>
      <c r="R321">
        <f t="shared" ca="1" si="199"/>
        <v>379</v>
      </c>
      <c r="S321" s="78">
        <f t="shared" ca="1" si="208"/>
        <v>94.416666666665165</v>
      </c>
      <c r="T321" s="55">
        <f t="shared" ca="1" si="200"/>
        <v>3.0908757876424664E-2</v>
      </c>
      <c r="U321" s="78">
        <f t="shared" ca="1" si="201"/>
        <v>2.0330163779268422E-2</v>
      </c>
      <c r="V321" s="79">
        <f t="shared" ca="1" si="209"/>
        <v>8445.9521810032438</v>
      </c>
      <c r="W321" s="79">
        <f t="shared" ca="1" si="193"/>
        <v>73.196090680047618</v>
      </c>
      <c r="X321" s="80">
        <f t="shared" ca="1" si="210"/>
        <v>-0.40660327558536846</v>
      </c>
      <c r="Y321" s="80">
        <f t="shared" ca="1" si="211"/>
        <v>-3.5191467420846854</v>
      </c>
      <c r="Z321" s="80">
        <f t="shared" ca="1" si="202"/>
        <v>0</v>
      </c>
      <c r="AA321" s="80">
        <f t="shared" ca="1" si="212"/>
        <v>0</v>
      </c>
      <c r="AB321" s="81">
        <f t="shared" ca="1" si="194"/>
        <v>-206.46639428481288</v>
      </c>
      <c r="AC321" s="79">
        <f t="shared" ca="1" si="195"/>
        <v>8308.7561273808078</v>
      </c>
      <c r="AD321" s="35"/>
      <c r="AE321" s="55">
        <f t="shared" ca="1" si="213"/>
        <v>3.0908757876424664E-2</v>
      </c>
      <c r="AF321" s="78">
        <f t="shared" ca="1" si="214"/>
        <v>2.0330163779268422E-2</v>
      </c>
      <c r="AG321" s="35"/>
      <c r="AH321" s="35"/>
      <c r="AR321" s="69">
        <f t="shared" si="203"/>
        <v>27</v>
      </c>
      <c r="AS321" s="70">
        <f t="shared" si="215"/>
        <v>318</v>
      </c>
      <c r="AT321" s="71">
        <f t="shared" si="223"/>
        <v>8.7515805798989446E-2</v>
      </c>
      <c r="AU321" s="72">
        <f t="shared" si="204"/>
        <v>8.6664107387064426E-3</v>
      </c>
      <c r="AV321" s="73">
        <f t="shared" si="205"/>
        <v>1.0086664107387064</v>
      </c>
      <c r="AW321" s="74">
        <f>PRODUCT(AV$4:AV321)</f>
        <v>11.214593825976184</v>
      </c>
      <c r="BO321" s="70">
        <f t="shared" si="216"/>
        <v>318</v>
      </c>
      <c r="BP321" s="178">
        <f t="shared" si="219"/>
        <v>0.1091</v>
      </c>
      <c r="BQ321" s="179">
        <f t="shared" si="206"/>
        <v>8.6664107387064426E-3</v>
      </c>
      <c r="BR321" s="179">
        <f t="shared" si="218"/>
        <v>8.916952459604166E-2</v>
      </c>
    </row>
    <row r="322" spans="5:70">
      <c r="E322">
        <f t="shared" si="222"/>
        <v>319</v>
      </c>
      <c r="F322" s="64">
        <f t="shared" si="207"/>
        <v>89.499999999998579</v>
      </c>
      <c r="G322" s="55">
        <f t="shared" si="188"/>
        <v>0</v>
      </c>
      <c r="H322" s="78">
        <f t="shared" si="217"/>
        <v>1</v>
      </c>
      <c r="I322" s="79">
        <f t="shared" si="196"/>
        <v>845176.10048592603</v>
      </c>
      <c r="J322" s="79">
        <f t="shared" si="189"/>
        <v>7324.6432333492648</v>
      </c>
      <c r="K322" s="80">
        <f t="shared" si="190"/>
        <v>-20</v>
      </c>
      <c r="L322" s="80">
        <f t="shared" si="197"/>
        <v>-704.31341707160504</v>
      </c>
      <c r="M322" s="80">
        <f t="shared" si="220"/>
        <v>0</v>
      </c>
      <c r="N322" s="80">
        <f t="shared" si="198"/>
        <v>0</v>
      </c>
      <c r="O322" s="81">
        <f t="shared" si="191"/>
        <v>-10155.66802739464</v>
      </c>
      <c r="P322" s="79">
        <f t="shared" si="192"/>
        <v>841620.76227480907</v>
      </c>
      <c r="Q322" s="35"/>
      <c r="R322">
        <f t="shared" ca="1" si="199"/>
        <v>380</v>
      </c>
      <c r="S322" s="78">
        <f t="shared" ca="1" si="208"/>
        <v>94.499999999998494</v>
      </c>
      <c r="T322" s="55">
        <f t="shared" ca="1" si="200"/>
        <v>3.0908757876424664E-2</v>
      </c>
      <c r="U322" s="78">
        <f t="shared" ca="1" si="201"/>
        <v>1.9701783669426955E-2</v>
      </c>
      <c r="V322" s="79">
        <f t="shared" ca="1" si="209"/>
        <v>8051.9427959853347</v>
      </c>
      <c r="W322" s="79">
        <f t="shared" ca="1" si="193"/>
        <v>69.781443514577276</v>
      </c>
      <c r="X322" s="80">
        <f t="shared" ca="1" si="210"/>
        <v>-0.39403567338853912</v>
      </c>
      <c r="Y322" s="80">
        <f t="shared" ca="1" si="211"/>
        <v>-3.3549761649938898</v>
      </c>
      <c r="Z322" s="80">
        <f t="shared" ca="1" si="202"/>
        <v>0</v>
      </c>
      <c r="AA322" s="80">
        <f t="shared" ca="1" si="212"/>
        <v>0</v>
      </c>
      <c r="AB322" s="81">
        <f t="shared" ca="1" si="194"/>
        <v>-200.08477449424518</v>
      </c>
      <c r="AC322" s="79">
        <f t="shared" ca="1" si="195"/>
        <v>7917.8904531672852</v>
      </c>
      <c r="AD322" s="35"/>
      <c r="AE322" s="55">
        <f t="shared" ca="1" si="213"/>
        <v>3.0908757876424664E-2</v>
      </c>
      <c r="AF322" s="78">
        <f t="shared" ca="1" si="214"/>
        <v>1.9701783669426955E-2</v>
      </c>
      <c r="AG322" s="35"/>
      <c r="AH322" s="35"/>
      <c r="AR322" s="69">
        <f t="shared" si="203"/>
        <v>27</v>
      </c>
      <c r="AS322" s="70">
        <f t="shared" si="215"/>
        <v>319</v>
      </c>
      <c r="AT322" s="71">
        <f t="shared" si="223"/>
        <v>8.675735787980654E-2</v>
      </c>
      <c r="AU322" s="72">
        <f t="shared" si="204"/>
        <v>8.6664107387064426E-3</v>
      </c>
      <c r="AV322" s="73">
        <f t="shared" si="205"/>
        <v>1.0086664107387064</v>
      </c>
      <c r="AW322" s="74">
        <f>PRODUCT(AV$4:AV322)</f>
        <v>11.311784102339855</v>
      </c>
      <c r="BO322" s="70">
        <f t="shared" si="216"/>
        <v>319</v>
      </c>
      <c r="BP322" s="178">
        <f t="shared" si="219"/>
        <v>0.1091</v>
      </c>
      <c r="BQ322" s="179">
        <f t="shared" si="206"/>
        <v>8.6664107387064426E-3</v>
      </c>
      <c r="BR322" s="179">
        <f t="shared" si="218"/>
        <v>8.8403384554797959E-2</v>
      </c>
    </row>
    <row r="323" spans="5:70">
      <c r="E323">
        <f t="shared" si="222"/>
        <v>320</v>
      </c>
      <c r="F323" s="64">
        <f t="shared" si="207"/>
        <v>89.583333333331908</v>
      </c>
      <c r="G323" s="55">
        <f t="shared" si="188"/>
        <v>0</v>
      </c>
      <c r="H323" s="78">
        <f t="shared" si="217"/>
        <v>1</v>
      </c>
      <c r="I323" s="79">
        <f t="shared" si="196"/>
        <v>841620.76227480907</v>
      </c>
      <c r="J323" s="79">
        <f t="shared" si="189"/>
        <v>7293.8312120967075</v>
      </c>
      <c r="K323" s="80">
        <f t="shared" si="190"/>
        <v>-20</v>
      </c>
      <c r="L323" s="80">
        <f t="shared" si="197"/>
        <v>-701.35063522900759</v>
      </c>
      <c r="M323" s="80">
        <f t="shared" si="220"/>
        <v>0</v>
      </c>
      <c r="N323" s="80">
        <f t="shared" si="198"/>
        <v>0</v>
      </c>
      <c r="O323" s="81">
        <f t="shared" si="191"/>
        <v>-10155.66802739464</v>
      </c>
      <c r="P323" s="79">
        <f t="shared" si="192"/>
        <v>838037.57482428208</v>
      </c>
      <c r="Q323" s="35"/>
      <c r="R323">
        <f t="shared" ca="1" si="199"/>
        <v>381</v>
      </c>
      <c r="S323" s="78">
        <f t="shared" ca="1" si="208"/>
        <v>94.583333333331822</v>
      </c>
      <c r="T323" s="55">
        <f t="shared" ca="1" si="200"/>
        <v>3.3865992701875847E-2</v>
      </c>
      <c r="U323" s="78">
        <f t="shared" ca="1" si="201"/>
        <v>1.9034563207464206E-2</v>
      </c>
      <c r="V323" s="79">
        <f t="shared" ca="1" si="209"/>
        <v>7649.7432328660698</v>
      </c>
      <c r="W323" s="79">
        <f t="shared" ca="1" si="193"/>
        <v>66.295816901657446</v>
      </c>
      <c r="X323" s="80">
        <f t="shared" ca="1" si="210"/>
        <v>-0.38069126414928411</v>
      </c>
      <c r="Y323" s="80">
        <f t="shared" ca="1" si="211"/>
        <v>-3.1873930136941961</v>
      </c>
      <c r="Z323" s="80">
        <f t="shared" ca="1" si="202"/>
        <v>0</v>
      </c>
      <c r="AA323" s="80">
        <f t="shared" ca="1" si="212"/>
        <v>0</v>
      </c>
      <c r="AB323" s="81">
        <f t="shared" ca="1" si="194"/>
        <v>-193.3087049814666</v>
      </c>
      <c r="AC323" s="79">
        <f t="shared" ca="1" si="195"/>
        <v>7519.1622605084167</v>
      </c>
      <c r="AD323" s="35"/>
      <c r="AE323" s="55">
        <f t="shared" ca="1" si="213"/>
        <v>3.3865992701875847E-2</v>
      </c>
      <c r="AF323" s="78">
        <f t="shared" ca="1" si="214"/>
        <v>1.9034563207464206E-2</v>
      </c>
      <c r="AG323" s="35"/>
      <c r="AH323" s="35"/>
      <c r="AR323" s="69">
        <f t="shared" si="203"/>
        <v>27</v>
      </c>
      <c r="AS323" s="70">
        <f t="shared" si="215"/>
        <v>320</v>
      </c>
      <c r="AT323" s="71">
        <f t="shared" si="223"/>
        <v>8.6005482981815193E-2</v>
      </c>
      <c r="AU323" s="72">
        <f t="shared" si="204"/>
        <v>8.6664107387064426E-3</v>
      </c>
      <c r="AV323" s="73">
        <f t="shared" si="205"/>
        <v>1.0086664107387064</v>
      </c>
      <c r="AW323" s="74">
        <f>PRODUCT(AV$4:AV323)</f>
        <v>11.409816669558301</v>
      </c>
      <c r="BO323" s="70">
        <f t="shared" si="216"/>
        <v>320</v>
      </c>
      <c r="BP323" s="178">
        <f t="shared" si="219"/>
        <v>0.1091</v>
      </c>
      <c r="BQ323" s="179">
        <f t="shared" si="206"/>
        <v>8.6664107387064426E-3</v>
      </c>
      <c r="BR323" s="179">
        <f t="shared" si="218"/>
        <v>8.7643827150003836E-2</v>
      </c>
    </row>
    <row r="324" spans="5:70">
      <c r="E324">
        <f t="shared" si="222"/>
        <v>321</v>
      </c>
      <c r="F324" s="64">
        <f t="shared" si="207"/>
        <v>89.666666666665236</v>
      </c>
      <c r="G324" s="55">
        <f t="shared" ref="G324:G387" si="224">(1-(1-IF(F324&gt;$AJ$90,0,VLOOKUP(ROUND(F324,0),$AJ$4:$AK$90,2,FALSE)))^(1/12))*0</f>
        <v>0</v>
      </c>
      <c r="H324" s="78">
        <f t="shared" si="217"/>
        <v>1</v>
      </c>
      <c r="I324" s="79">
        <f t="shared" si="196"/>
        <v>838037.57482428208</v>
      </c>
      <c r="J324" s="79">
        <f t="shared" ref="J324:J387" si="225">(I324)*$AU324</f>
        <v>7262.7778378966623</v>
      </c>
      <c r="K324" s="80">
        <f t="shared" ref="K324:K387" si="226">IF(I324=0,0,-$C$19)*H324</f>
        <v>-20</v>
      </c>
      <c r="L324" s="80">
        <f t="shared" si="197"/>
        <v>-698.36464568690178</v>
      </c>
      <c r="M324" s="80">
        <f t="shared" si="220"/>
        <v>0</v>
      </c>
      <c r="N324" s="80">
        <f t="shared" si="198"/>
        <v>0</v>
      </c>
      <c r="O324" s="81">
        <f t="shared" ref="O324:O387" si="227">-MIN(
IF(MOD(E324-1,IF($C$7="Annual",12,1))=0,1,0)
*IF(F324&lt;=$C$6,H324*$C$5*$C$4/IF($C$7="Monthly",12,1),$C$12),I324)</f>
        <v>-10155.66802739464</v>
      </c>
      <c r="P324" s="79">
        <f t="shared" ref="P324:P387" si="228">SUM(I324:O324)</f>
        <v>834426.31998909719</v>
      </c>
      <c r="Q324" s="35"/>
      <c r="R324">
        <f t="shared" ca="1" si="199"/>
        <v>382</v>
      </c>
      <c r="S324" s="78">
        <f t="shared" ca="1" si="208"/>
        <v>94.666666666665151</v>
      </c>
      <c r="T324" s="55">
        <f t="shared" ca="1" si="200"/>
        <v>3.3865992701875847E-2</v>
      </c>
      <c r="U324" s="78">
        <f t="shared" ca="1" si="201"/>
        <v>1.8389938828796828E-2</v>
      </c>
      <c r="V324" s="79">
        <f t="shared" ca="1" si="209"/>
        <v>7264.5183662698182</v>
      </c>
      <c r="W324" s="79">
        <f t="shared" ref="W324:W387" ca="1" si="229">(V324)*$AU324</f>
        <v>62.957299980970937</v>
      </c>
      <c r="X324" s="80">
        <f t="shared" ca="1" si="210"/>
        <v>-0.36779877657593657</v>
      </c>
      <c r="Y324" s="80">
        <f t="shared" ca="1" si="211"/>
        <v>-3.0268826526124246</v>
      </c>
      <c r="Z324" s="80">
        <f t="shared" ca="1" si="202"/>
        <v>0</v>
      </c>
      <c r="AA324" s="80">
        <f t="shared" ca="1" si="212"/>
        <v>0</v>
      </c>
      <c r="AB324" s="81">
        <f t="shared" ref="AB324:AB387" ca="1" si="230">-MIN(IF(MOD(R324,IF($C$7="Annual",12,1))=0,1,0)*$C$39*U324/IF($C$7="Monthly",12,1),V324)</f>
        <v>-186.7621137893552</v>
      </c>
      <c r="AC324" s="79">
        <f t="shared" ref="AC324:AC387" ca="1" si="231">SUM(V324:AB324)</f>
        <v>7137.3188710322456</v>
      </c>
      <c r="AD324" s="35"/>
      <c r="AE324" s="55">
        <f t="shared" ca="1" si="213"/>
        <v>3.3865992701875847E-2</v>
      </c>
      <c r="AF324" s="78">
        <f t="shared" ca="1" si="214"/>
        <v>1.8389938828796828E-2</v>
      </c>
      <c r="AG324" s="35"/>
      <c r="AH324" s="35"/>
      <c r="AR324" s="69">
        <f t="shared" si="203"/>
        <v>27</v>
      </c>
      <c r="AS324" s="70">
        <f t="shared" si="215"/>
        <v>321</v>
      </c>
      <c r="AT324" s="71">
        <f t="shared" si="223"/>
        <v>8.5260124140513954E-2</v>
      </c>
      <c r="AU324" s="72">
        <f t="shared" si="204"/>
        <v>8.6664107387064426E-3</v>
      </c>
      <c r="AV324" s="73">
        <f t="shared" si="205"/>
        <v>1.0086664107387064</v>
      </c>
      <c r="AW324" s="74">
        <f>PRODUCT(AV$4:AV324)</f>
        <v>11.508698827270033</v>
      </c>
      <c r="BO324" s="70">
        <f t="shared" si="216"/>
        <v>321</v>
      </c>
      <c r="BP324" s="178">
        <f t="shared" si="219"/>
        <v>0.1091</v>
      </c>
      <c r="BQ324" s="179">
        <f t="shared" si="206"/>
        <v>8.6664107387064426E-3</v>
      </c>
      <c r="BR324" s="179">
        <f t="shared" si="218"/>
        <v>8.6890795823980141E-2</v>
      </c>
    </row>
    <row r="325" spans="5:70">
      <c r="E325">
        <f t="shared" si="222"/>
        <v>322</v>
      </c>
      <c r="F325" s="64">
        <f t="shared" si="207"/>
        <v>89.749999999998565</v>
      </c>
      <c r="G325" s="55">
        <f t="shared" si="224"/>
        <v>0</v>
      </c>
      <c r="H325" s="78">
        <f t="shared" si="217"/>
        <v>1</v>
      </c>
      <c r="I325" s="79">
        <f t="shared" ref="I325:I388" si="232">MAX(P324,0)*(1-G325)</f>
        <v>834426.31998909719</v>
      </c>
      <c r="J325" s="79">
        <f t="shared" si="225"/>
        <v>7231.4812202128105</v>
      </c>
      <c r="K325" s="80">
        <f t="shared" si="226"/>
        <v>-20</v>
      </c>
      <c r="L325" s="80">
        <f t="shared" ref="L325:L388" si="233">IF(OR(I324+O324=0,K324=0),0,-I325*($C$16/12))</f>
        <v>-695.35526665758107</v>
      </c>
      <c r="M325" s="80">
        <f t="shared" si="220"/>
        <v>0</v>
      </c>
      <c r="N325" s="80">
        <f t="shared" ref="N325:N388" si="234">IF(OR(I324+O324=0,K324=0),0,-I325*($C$18*(1+$C$20))/12)</f>
        <v>0</v>
      </c>
      <c r="O325" s="81">
        <f t="shared" si="227"/>
        <v>-10155.66802739464</v>
      </c>
      <c r="P325" s="79">
        <f t="shared" si="228"/>
        <v>830786.77791525773</v>
      </c>
      <c r="Q325" s="35"/>
      <c r="R325">
        <f t="shared" ref="R325:R388" ca="1" si="235">R324+1</f>
        <v>383</v>
      </c>
      <c r="S325" s="78">
        <f t="shared" ca="1" si="208"/>
        <v>94.749999999998479</v>
      </c>
      <c r="T325" s="55">
        <f t="shared" ref="T325:T388" ca="1" si="236">(1-(1-IF(S325&gt;$AJ$90,0,VLOOKUP(ROUND(S325,0),$AJ$4:$AK$90,2,FALSE)))^(1/12))
*IF(S326-S$4&lt;SUBSTITUTE($C$8, "years", "", 1)/1,0,1)</f>
        <v>3.3865992701875847E-2</v>
      </c>
      <c r="U325" s="78">
        <f t="shared" ref="U325:U388" ca="1" si="237">IF(S326-S$4&lt;SUBSTITUTE($C$8, "years", "", 1)/1,U324,AF324)*
(1-T325)</f>
        <v>1.7767145294632851E-2</v>
      </c>
      <c r="V325" s="79">
        <f t="shared" ca="1" si="209"/>
        <v>6895.6064822349072</v>
      </c>
      <c r="W325" s="79">
        <f t="shared" ca="1" si="229"/>
        <v>59.760158067534356</v>
      </c>
      <c r="X325" s="80">
        <f t="shared" ca="1" si="210"/>
        <v>-0.35534290589265705</v>
      </c>
      <c r="Y325" s="80">
        <f t="shared" ca="1" si="211"/>
        <v>-2.8731693675978782</v>
      </c>
      <c r="Z325" s="80">
        <f t="shared" ref="Z325:Z388" ca="1" si="238">-IF(MOD(R325-1,12)=0,1,0)*V325*($C$17)</f>
        <v>0</v>
      </c>
      <c r="AA325" s="80">
        <f t="shared" ca="1" si="212"/>
        <v>0</v>
      </c>
      <c r="AB325" s="81">
        <f t="shared" ca="1" si="230"/>
        <v>-180.43722940677799</v>
      </c>
      <c r="AC325" s="79">
        <f t="shared" ca="1" si="231"/>
        <v>6771.7008986221726</v>
      </c>
      <c r="AD325" s="35"/>
      <c r="AE325" s="55">
        <f t="shared" ca="1" si="213"/>
        <v>3.3865992701875847E-2</v>
      </c>
      <c r="AF325" s="78">
        <f t="shared" ca="1" si="214"/>
        <v>1.7767145294632851E-2</v>
      </c>
      <c r="AG325" s="35"/>
      <c r="AH325" s="35"/>
      <c r="AR325" s="69">
        <f t="shared" ref="AR325:AR388" si="239">ROUNDDOWN((AS325-1)/12,0)+1</f>
        <v>27</v>
      </c>
      <c r="AS325" s="70">
        <f t="shared" si="215"/>
        <v>322</v>
      </c>
      <c r="AT325" s="71">
        <f t="shared" si="223"/>
        <v>8.4521224885079155E-2</v>
      </c>
      <c r="AU325" s="72">
        <f t="shared" ref="AU325:AU388" si="240">IF($AU$2="Yes",BQ325,((1+$AH$21)^(1/12))-1)</f>
        <v>8.6664107387064426E-3</v>
      </c>
      <c r="AV325" s="73">
        <f t="shared" ref="AV325:AV388" si="241">(1+AU325)</f>
        <v>1.0086664107387064</v>
      </c>
      <c r="AW325" s="74">
        <f>PRODUCT(AV$4:AV325)</f>
        <v>11.608437938375223</v>
      </c>
      <c r="BO325" s="70">
        <f t="shared" si="216"/>
        <v>322</v>
      </c>
      <c r="BP325" s="178">
        <f t="shared" si="219"/>
        <v>0.1091</v>
      </c>
      <c r="BQ325" s="179">
        <f t="shared" ref="BQ325:BQ388" si="242">(1+BP325)^(1/12)-1</f>
        <v>8.6664107387064426E-3</v>
      </c>
      <c r="BR325" s="179">
        <f t="shared" si="218"/>
        <v>8.6144234504988468E-2</v>
      </c>
    </row>
    <row r="326" spans="5:70">
      <c r="E326">
        <f t="shared" si="222"/>
        <v>323</v>
      </c>
      <c r="F326" s="64">
        <f t="shared" ref="F326:F389" si="243">(E326-E325)/12+F325</f>
        <v>89.833333333331893</v>
      </c>
      <c r="G326" s="55">
        <f t="shared" si="224"/>
        <v>0</v>
      </c>
      <c r="H326" s="78">
        <f t="shared" si="217"/>
        <v>1</v>
      </c>
      <c r="I326" s="79">
        <f t="shared" si="232"/>
        <v>830786.77791525773</v>
      </c>
      <c r="J326" s="79">
        <f t="shared" si="225"/>
        <v>7199.9394537001144</v>
      </c>
      <c r="K326" s="80">
        <f t="shared" si="226"/>
        <v>-20</v>
      </c>
      <c r="L326" s="80">
        <f t="shared" si="233"/>
        <v>-692.32231492938149</v>
      </c>
      <c r="M326" s="80">
        <f t="shared" si="220"/>
        <v>0</v>
      </c>
      <c r="N326" s="80">
        <f t="shared" si="234"/>
        <v>0</v>
      </c>
      <c r="O326" s="81">
        <f t="shared" si="227"/>
        <v>-10155.66802739464</v>
      </c>
      <c r="P326" s="79">
        <f t="shared" si="228"/>
        <v>827118.7270266338</v>
      </c>
      <c r="Q326" s="35"/>
      <c r="R326">
        <f t="shared" ca="1" si="235"/>
        <v>384</v>
      </c>
      <c r="S326" s="78">
        <f t="shared" ref="S326:S389" ca="1" si="244">(R326-R325)/12+S325</f>
        <v>94.833333333331808</v>
      </c>
      <c r="T326" s="55">
        <f t="shared" ca="1" si="236"/>
        <v>3.3865992701875847E-2</v>
      </c>
      <c r="U326" s="78">
        <f t="shared" ca="1" si="237"/>
        <v>1.7165443281751645E-2</v>
      </c>
      <c r="V326" s="79">
        <f t="shared" ref="V326:V389" ca="1" si="245">MAX(AC325,0)*(1-AE326)</f>
        <v>6542.3705254101478</v>
      </c>
      <c r="W326" s="79">
        <f t="shared" ca="1" si="229"/>
        <v>56.698870178011013</v>
      </c>
      <c r="X326" s="80">
        <f t="shared" ref="X326:X389" ca="1" si="246">IF(V326=0,0,-$C$19)*U326</f>
        <v>-0.34330886563503293</v>
      </c>
      <c r="Y326" s="80">
        <f t="shared" ref="Y326:Y389" ca="1" si="247">IF(OR(V325+AB325=0,X325=0),0,-V326*($D$16/12))</f>
        <v>-2.7259877189208952</v>
      </c>
      <c r="Z326" s="80">
        <f t="shared" ca="1" si="238"/>
        <v>0</v>
      </c>
      <c r="AA326" s="80">
        <f t="shared" ref="AA326:AA389" ca="1" si="248">IF(OR(V325+AB325=0,X325=0),0,-V326*($C$18*(1+$C$20))/12)</f>
        <v>0</v>
      </c>
      <c r="AB326" s="81">
        <f t="shared" ca="1" si="230"/>
        <v>-174.32654351254132</v>
      </c>
      <c r="AC326" s="79">
        <f t="shared" ca="1" si="231"/>
        <v>6421.673555491062</v>
      </c>
      <c r="AD326" s="35"/>
      <c r="AE326" s="55">
        <f t="shared" ref="AE326:AE389" ca="1" si="249">(1-(1-IF(S326&gt;$AJ$90,0,VLOOKUP(ROUND(S326,0),$AJ$4:$AK$90,2,FALSE)))^(1/12))</f>
        <v>3.3865992701875847E-2</v>
      </c>
      <c r="AF326" s="78">
        <f t="shared" ref="AF326:AF389" ca="1" si="250">AF325*(1-AE326)</f>
        <v>1.7165443281751645E-2</v>
      </c>
      <c r="AG326" s="35"/>
      <c r="AH326" s="35"/>
      <c r="AR326" s="69">
        <f t="shared" si="239"/>
        <v>27</v>
      </c>
      <c r="AS326" s="70">
        <f t="shared" ref="AS326:AS389" si="251">AS325+1</f>
        <v>323</v>
      </c>
      <c r="AT326" s="71">
        <f t="shared" si="223"/>
        <v>8.3788729234086479E-2</v>
      </c>
      <c r="AU326" s="72">
        <f t="shared" si="240"/>
        <v>8.6664107387064426E-3</v>
      </c>
      <c r="AV326" s="73">
        <f t="shared" si="241"/>
        <v>1.0086664107387064</v>
      </c>
      <c r="AW326" s="74">
        <f>PRODUCT(AV$4:AV326)</f>
        <v>11.709041429583966</v>
      </c>
      <c r="BO326" s="70">
        <f t="shared" ref="BO326:BO389" si="252">BO325+1</f>
        <v>323</v>
      </c>
      <c r="BP326" s="178">
        <f t="shared" si="219"/>
        <v>0.1091</v>
      </c>
      <c r="BQ326" s="179">
        <f t="shared" si="242"/>
        <v>8.6664107387064426E-3</v>
      </c>
      <c r="BR326" s="179">
        <f t="shared" si="218"/>
        <v>8.5404087603055914E-2</v>
      </c>
    </row>
    <row r="327" spans="5:70">
      <c r="E327">
        <f t="shared" si="222"/>
        <v>324</v>
      </c>
      <c r="F327" s="64">
        <f t="shared" si="243"/>
        <v>89.916666666665222</v>
      </c>
      <c r="G327" s="55">
        <f t="shared" si="224"/>
        <v>0</v>
      </c>
      <c r="H327" s="78">
        <f t="shared" ref="H327:H390" si="253">H326*(1-G327)</f>
        <v>1</v>
      </c>
      <c r="I327" s="79">
        <f t="shared" si="232"/>
        <v>827118.7270266338</v>
      </c>
      <c r="J327" s="79">
        <f t="shared" si="225"/>
        <v>7168.1506180888218</v>
      </c>
      <c r="K327" s="80">
        <f t="shared" si="226"/>
        <v>-20</v>
      </c>
      <c r="L327" s="80">
        <f t="shared" si="233"/>
        <v>-689.26560585552818</v>
      </c>
      <c r="M327" s="80">
        <f t="shared" si="220"/>
        <v>0</v>
      </c>
      <c r="N327" s="80">
        <f t="shared" si="234"/>
        <v>0</v>
      </c>
      <c r="O327" s="81">
        <f t="shared" si="227"/>
        <v>-10155.66802739464</v>
      </c>
      <c r="P327" s="79">
        <f t="shared" si="228"/>
        <v>823421.9440114724</v>
      </c>
      <c r="Q327" s="35"/>
      <c r="R327">
        <f t="shared" ca="1" si="235"/>
        <v>385</v>
      </c>
      <c r="S327" s="78">
        <f t="shared" ca="1" si="244"/>
        <v>94.916666666665137</v>
      </c>
      <c r="T327" s="55">
        <f t="shared" ca="1" si="236"/>
        <v>3.3865992701875847E-2</v>
      </c>
      <c r="U327" s="78">
        <f t="shared" ca="1" si="237"/>
        <v>1.6584118504847381E-2</v>
      </c>
      <c r="V327" s="79">
        <f t="shared" ca="1" si="245"/>
        <v>6204.1972057269722</v>
      </c>
      <c r="W327" s="79">
        <f t="shared" ca="1" si="229"/>
        <v>53.768121288764739</v>
      </c>
      <c r="X327" s="80">
        <f t="shared" ca="1" si="246"/>
        <v>-0.33168237009694762</v>
      </c>
      <c r="Y327" s="80">
        <f t="shared" ca="1" si="247"/>
        <v>-2.5850821690529053</v>
      </c>
      <c r="Z327" s="80">
        <f t="shared" ca="1" si="238"/>
        <v>-46.531479042952292</v>
      </c>
      <c r="AA327" s="80">
        <f t="shared" ca="1" si="248"/>
        <v>0</v>
      </c>
      <c r="AB327" s="81">
        <f t="shared" ca="1" si="230"/>
        <v>-168.42280206220235</v>
      </c>
      <c r="AC327" s="79">
        <f t="shared" ca="1" si="231"/>
        <v>6040.0942813714328</v>
      </c>
      <c r="AD327" s="35"/>
      <c r="AE327" s="55">
        <f t="shared" ca="1" si="249"/>
        <v>3.3865992701875847E-2</v>
      </c>
      <c r="AF327" s="78">
        <f t="shared" ca="1" si="250"/>
        <v>1.6584118504847381E-2</v>
      </c>
      <c r="AG327" s="35"/>
      <c r="AH327" s="35"/>
      <c r="AR327" s="69">
        <f t="shared" si="239"/>
        <v>27</v>
      </c>
      <c r="AS327" s="70">
        <f t="shared" si="251"/>
        <v>324</v>
      </c>
      <c r="AT327" s="71">
        <f t="shared" si="223"/>
        <v>8.3062581691269621E-2</v>
      </c>
      <c r="AU327" s="72">
        <f t="shared" si="240"/>
        <v>8.6664107387064426E-3</v>
      </c>
      <c r="AV327" s="73">
        <f t="shared" si="241"/>
        <v>1.0086664107387064</v>
      </c>
      <c r="AW327" s="74">
        <f>PRODUCT(AV$4:AV327)</f>
        <v>11.81051679196927</v>
      </c>
      <c r="BO327" s="70">
        <f t="shared" si="252"/>
        <v>324</v>
      </c>
      <c r="BP327" s="178">
        <f t="shared" si="219"/>
        <v>0.1091</v>
      </c>
      <c r="BQ327" s="179">
        <f t="shared" si="242"/>
        <v>8.6664107387064426E-3</v>
      </c>
      <c r="BR327" s="179">
        <f t="shared" ref="BR327:BR390" si="254">BR326/(1+BQ327)</f>
        <v>8.4670300005835836E-2</v>
      </c>
    </row>
    <row r="328" spans="5:70">
      <c r="E328">
        <f t="shared" si="222"/>
        <v>325</v>
      </c>
      <c r="F328" s="64">
        <f t="shared" si="243"/>
        <v>89.99999999999855</v>
      </c>
      <c r="G328" s="55">
        <f t="shared" si="224"/>
        <v>0</v>
      </c>
      <c r="H328" s="78">
        <f t="shared" si="253"/>
        <v>1</v>
      </c>
      <c r="I328" s="79">
        <f t="shared" si="232"/>
        <v>823421.9440114724</v>
      </c>
      <c r="J328" s="79">
        <f t="shared" si="225"/>
        <v>7136.1127780675597</v>
      </c>
      <c r="K328" s="80">
        <f t="shared" si="226"/>
        <v>-20</v>
      </c>
      <c r="L328" s="80">
        <f t="shared" si="233"/>
        <v>-686.18495334289366</v>
      </c>
      <c r="M328" s="80">
        <f t="shared" si="220"/>
        <v>-6175.6645800860424</v>
      </c>
      <c r="N328" s="80">
        <f t="shared" si="234"/>
        <v>0</v>
      </c>
      <c r="O328" s="81">
        <f t="shared" si="227"/>
        <v>-10155.66802739464</v>
      </c>
      <c r="P328" s="79">
        <f t="shared" si="228"/>
        <v>813520.5392287164</v>
      </c>
      <c r="Q328" s="35"/>
      <c r="R328">
        <f t="shared" ca="1" si="235"/>
        <v>386</v>
      </c>
      <c r="S328" s="78">
        <f t="shared" ca="1" si="244"/>
        <v>94.999999999998465</v>
      </c>
      <c r="T328" s="55">
        <f t="shared" ca="1" si="236"/>
        <v>3.3865992701875847E-2</v>
      </c>
      <c r="U328" s="78">
        <f t="shared" ca="1" si="237"/>
        <v>1.6022480868595177E-2</v>
      </c>
      <c r="V328" s="79">
        <f t="shared" ca="1" si="245"/>
        <v>5835.5404925198654</v>
      </c>
      <c r="W328" s="79">
        <f t="shared" ca="1" si="229"/>
        <v>50.573190790530447</v>
      </c>
      <c r="X328" s="80">
        <f t="shared" ca="1" si="246"/>
        <v>-0.32044961737190353</v>
      </c>
      <c r="Y328" s="80">
        <f t="shared" ca="1" si="247"/>
        <v>-2.4314752052166106</v>
      </c>
      <c r="Z328" s="80">
        <f t="shared" ca="1" si="238"/>
        <v>0</v>
      </c>
      <c r="AA328" s="80">
        <f t="shared" ca="1" si="248"/>
        <v>0</v>
      </c>
      <c r="AB328" s="81">
        <f t="shared" ca="1" si="230"/>
        <v>-162.71899667673435</v>
      </c>
      <c r="AC328" s="79">
        <f t="shared" ca="1" si="231"/>
        <v>5720.642761811072</v>
      </c>
      <c r="AD328" s="35"/>
      <c r="AE328" s="55">
        <f t="shared" ca="1" si="249"/>
        <v>3.3865992701875847E-2</v>
      </c>
      <c r="AF328" s="78">
        <f t="shared" ca="1" si="250"/>
        <v>1.6022480868595177E-2</v>
      </c>
      <c r="AG328" s="35"/>
      <c r="AH328" s="35"/>
      <c r="AR328" s="69">
        <f t="shared" si="239"/>
        <v>28</v>
      </c>
      <c r="AS328" s="70">
        <f t="shared" si="251"/>
        <v>325</v>
      </c>
      <c r="AT328" s="71">
        <f t="shared" si="223"/>
        <v>8.2342727241315722E-2</v>
      </c>
      <c r="AU328" s="72">
        <f t="shared" si="240"/>
        <v>8.6664107387064426E-3</v>
      </c>
      <c r="AV328" s="73">
        <f t="shared" si="241"/>
        <v>1.0086664107387064</v>
      </c>
      <c r="AW328" s="74">
        <f>PRODUCT(AV$4:AV328)</f>
        <v>11.912871581524866</v>
      </c>
      <c r="BO328" s="70">
        <f t="shared" si="252"/>
        <v>325</v>
      </c>
      <c r="BP328" s="178">
        <f t="shared" ref="BP328:BP391" si="255">VLOOKUP(BO328,$BT$4:$BX$13,5,TRUE)/100</f>
        <v>0.1091</v>
      </c>
      <c r="BQ328" s="179">
        <f t="shared" si="242"/>
        <v>8.6664107387064426E-3</v>
      </c>
      <c r="BR328" s="179">
        <f t="shared" si="254"/>
        <v>8.3942817074504086E-2</v>
      </c>
    </row>
    <row r="329" spans="5:70">
      <c r="E329">
        <f t="shared" si="222"/>
        <v>326</v>
      </c>
      <c r="F329" s="64">
        <f t="shared" si="243"/>
        <v>90.083333333331879</v>
      </c>
      <c r="G329" s="55">
        <f t="shared" si="224"/>
        <v>0</v>
      </c>
      <c r="H329" s="78">
        <f t="shared" si="253"/>
        <v>1</v>
      </c>
      <c r="I329" s="79">
        <f t="shared" si="232"/>
        <v>813520.5392287164</v>
      </c>
      <c r="J329" s="79">
        <f t="shared" si="225"/>
        <v>7050.3031373300037</v>
      </c>
      <c r="K329" s="80">
        <f t="shared" si="226"/>
        <v>-20</v>
      </c>
      <c r="L329" s="80">
        <f t="shared" si="233"/>
        <v>-677.93378269059701</v>
      </c>
      <c r="M329" s="80">
        <f t="shared" si="220"/>
        <v>0</v>
      </c>
      <c r="N329" s="80">
        <f t="shared" si="234"/>
        <v>0</v>
      </c>
      <c r="O329" s="81">
        <f t="shared" si="227"/>
        <v>-10155.66802739464</v>
      </c>
      <c r="P329" s="79">
        <f t="shared" si="228"/>
        <v>809717.24055596115</v>
      </c>
      <c r="Q329" s="35"/>
      <c r="R329">
        <f t="shared" ca="1" si="235"/>
        <v>387</v>
      </c>
      <c r="S329" s="78">
        <f t="shared" ca="1" si="244"/>
        <v>95.083333333331794</v>
      </c>
      <c r="T329" s="55">
        <f t="shared" ca="1" si="236"/>
        <v>3.3865992701875847E-2</v>
      </c>
      <c r="U329" s="78">
        <f t="shared" ca="1" si="237"/>
        <v>1.5479863648433387E-2</v>
      </c>
      <c r="V329" s="79">
        <f t="shared" ca="1" si="245"/>
        <v>5526.9075157895395</v>
      </c>
      <c r="W329" s="79">
        <f t="shared" ca="1" si="229"/>
        <v>47.898450646675812</v>
      </c>
      <c r="X329" s="80">
        <f t="shared" ca="1" si="246"/>
        <v>-0.30959727296866774</v>
      </c>
      <c r="Y329" s="80">
        <f t="shared" ca="1" si="247"/>
        <v>-2.302878131578975</v>
      </c>
      <c r="Z329" s="80">
        <f t="shared" ca="1" si="238"/>
        <v>0</v>
      </c>
      <c r="AA329" s="80">
        <f t="shared" ca="1" si="248"/>
        <v>0</v>
      </c>
      <c r="AB329" s="81">
        <f t="shared" ca="1" si="230"/>
        <v>-157.20835632282351</v>
      </c>
      <c r="AC329" s="79">
        <f t="shared" ca="1" si="231"/>
        <v>5414.9851347088443</v>
      </c>
      <c r="AD329" s="35"/>
      <c r="AE329" s="55">
        <f t="shared" ca="1" si="249"/>
        <v>3.3865992701875847E-2</v>
      </c>
      <c r="AF329" s="78">
        <f t="shared" ca="1" si="250"/>
        <v>1.5479863648433387E-2</v>
      </c>
      <c r="AG329" s="35"/>
      <c r="AH329" s="35"/>
      <c r="AR329" s="69">
        <f t="shared" si="239"/>
        <v>28</v>
      </c>
      <c r="AS329" s="70">
        <f t="shared" si="251"/>
        <v>326</v>
      </c>
      <c r="AT329" s="71">
        <f t="shared" si="223"/>
        <v>8.1629111345697211E-2</v>
      </c>
      <c r="AU329" s="72">
        <f t="shared" si="240"/>
        <v>8.6664107387064426E-3</v>
      </c>
      <c r="AV329" s="73">
        <f t="shared" si="241"/>
        <v>1.0086664107387064</v>
      </c>
      <c r="AW329" s="74">
        <f>PRODUCT(AV$4:AV329)</f>
        <v>12.016113419727825</v>
      </c>
      <c r="BO329" s="70">
        <f t="shared" si="252"/>
        <v>326</v>
      </c>
      <c r="BP329" s="178">
        <f t="shared" si="255"/>
        <v>0.1091</v>
      </c>
      <c r="BQ329" s="179">
        <f t="shared" si="242"/>
        <v>8.6664107387064426E-3</v>
      </c>
      <c r="BR329" s="179">
        <f t="shared" si="254"/>
        <v>8.322158463969051E-2</v>
      </c>
    </row>
    <row r="330" spans="5:70">
      <c r="E330">
        <f t="shared" si="222"/>
        <v>327</v>
      </c>
      <c r="F330" s="64">
        <f t="shared" si="243"/>
        <v>90.166666666665208</v>
      </c>
      <c r="G330" s="55">
        <f t="shared" si="224"/>
        <v>0</v>
      </c>
      <c r="H330" s="78">
        <f t="shared" si="253"/>
        <v>1</v>
      </c>
      <c r="I330" s="79">
        <f t="shared" si="232"/>
        <v>809717.24055596115</v>
      </c>
      <c r="J330" s="79">
        <f t="shared" si="225"/>
        <v>7017.3421888699295</v>
      </c>
      <c r="K330" s="80">
        <f t="shared" si="226"/>
        <v>-20</v>
      </c>
      <c r="L330" s="80">
        <f t="shared" si="233"/>
        <v>-674.7643671299677</v>
      </c>
      <c r="M330" s="80">
        <f t="shared" si="220"/>
        <v>0</v>
      </c>
      <c r="N330" s="80">
        <f t="shared" si="234"/>
        <v>0</v>
      </c>
      <c r="O330" s="81">
        <f t="shared" si="227"/>
        <v>-10155.66802739464</v>
      </c>
      <c r="P330" s="79">
        <f t="shared" si="228"/>
        <v>805884.15035030642</v>
      </c>
      <c r="Q330" s="35"/>
      <c r="R330">
        <f t="shared" ca="1" si="235"/>
        <v>388</v>
      </c>
      <c r="S330" s="78">
        <f t="shared" ca="1" si="244"/>
        <v>95.166666666665122</v>
      </c>
      <c r="T330" s="55">
        <f t="shared" ca="1" si="236"/>
        <v>3.3865992701875847E-2</v>
      </c>
      <c r="U330" s="78">
        <f t="shared" ca="1" si="237"/>
        <v>1.4955622699089509E-2</v>
      </c>
      <c r="V330" s="79">
        <f t="shared" ca="1" si="245"/>
        <v>5231.601287656028</v>
      </c>
      <c r="W330" s="79">
        <f t="shared" ca="1" si="229"/>
        <v>45.339205579972656</v>
      </c>
      <c r="X330" s="80">
        <f t="shared" ca="1" si="246"/>
        <v>-0.29911245398179015</v>
      </c>
      <c r="Y330" s="80">
        <f t="shared" ca="1" si="247"/>
        <v>-2.1798338698566786</v>
      </c>
      <c r="Z330" s="80">
        <f t="shared" ca="1" si="238"/>
        <v>0</v>
      </c>
      <c r="AA330" s="80">
        <f t="shared" ca="1" si="248"/>
        <v>0</v>
      </c>
      <c r="AB330" s="81">
        <f t="shared" ca="1" si="230"/>
        <v>-151.88433927492085</v>
      </c>
      <c r="AC330" s="79">
        <f t="shared" ca="1" si="231"/>
        <v>5122.5772076372414</v>
      </c>
      <c r="AD330" s="35"/>
      <c r="AE330" s="55">
        <f t="shared" ca="1" si="249"/>
        <v>3.3865992701875847E-2</v>
      </c>
      <c r="AF330" s="78">
        <f t="shared" ca="1" si="250"/>
        <v>1.4955622699089509E-2</v>
      </c>
      <c r="AG330" s="35"/>
      <c r="AH330" s="35"/>
      <c r="AR330" s="69">
        <f t="shared" si="239"/>
        <v>28</v>
      </c>
      <c r="AS330" s="70">
        <f t="shared" si="251"/>
        <v>327</v>
      </c>
      <c r="AT330" s="71">
        <f t="shared" si="223"/>
        <v>8.0921679938539798E-2</v>
      </c>
      <c r="AU330" s="72">
        <f t="shared" si="240"/>
        <v>8.6664107387064426E-3</v>
      </c>
      <c r="AV330" s="73">
        <f t="shared" si="241"/>
        <v>1.0086664107387064</v>
      </c>
      <c r="AW330" s="74">
        <f>PRODUCT(AV$4:AV330)</f>
        <v>12.120249994106068</v>
      </c>
      <c r="BO330" s="70">
        <f t="shared" si="252"/>
        <v>327</v>
      </c>
      <c r="BP330" s="178">
        <f t="shared" si="255"/>
        <v>0.1091</v>
      </c>
      <c r="BQ330" s="179">
        <f t="shared" si="242"/>
        <v>8.6664107387064426E-3</v>
      </c>
      <c r="BR330" s="179">
        <f t="shared" si="254"/>
        <v>8.2506548997445445E-2</v>
      </c>
    </row>
    <row r="331" spans="5:70">
      <c r="E331">
        <f t="shared" si="222"/>
        <v>328</v>
      </c>
      <c r="F331" s="64">
        <f t="shared" si="243"/>
        <v>90.249999999998536</v>
      </c>
      <c r="G331" s="55">
        <f t="shared" si="224"/>
        <v>0</v>
      </c>
      <c r="H331" s="78">
        <f t="shared" si="253"/>
        <v>1</v>
      </c>
      <c r="I331" s="79">
        <f t="shared" si="232"/>
        <v>805884.15035030642</v>
      </c>
      <c r="J331" s="79">
        <f t="shared" si="225"/>
        <v>6984.1230547492132</v>
      </c>
      <c r="K331" s="80">
        <f t="shared" si="226"/>
        <v>-20</v>
      </c>
      <c r="L331" s="80">
        <f t="shared" si="233"/>
        <v>-671.57012529192207</v>
      </c>
      <c r="M331" s="80">
        <f t="shared" si="220"/>
        <v>0</v>
      </c>
      <c r="N331" s="80">
        <f t="shared" si="234"/>
        <v>0</v>
      </c>
      <c r="O331" s="81">
        <f t="shared" si="227"/>
        <v>-10155.66802739464</v>
      </c>
      <c r="P331" s="79">
        <f t="shared" si="228"/>
        <v>802021.03525236901</v>
      </c>
      <c r="Q331" s="35"/>
      <c r="R331">
        <f t="shared" ca="1" si="235"/>
        <v>389</v>
      </c>
      <c r="S331" s="78">
        <f t="shared" ca="1" si="244"/>
        <v>95.249999999998451</v>
      </c>
      <c r="T331" s="55">
        <f t="shared" ca="1" si="236"/>
        <v>3.3865992701875847E-2</v>
      </c>
      <c r="U331" s="78">
        <f t="shared" ca="1" si="237"/>
        <v>1.4449135689910134E-2</v>
      </c>
      <c r="V331" s="79">
        <f t="shared" ca="1" si="245"/>
        <v>4949.0960453086027</v>
      </c>
      <c r="W331" s="79">
        <f t="shared" ca="1" si="229"/>
        <v>42.890899113952059</v>
      </c>
      <c r="X331" s="80">
        <f t="shared" ca="1" si="246"/>
        <v>-0.28898271379820267</v>
      </c>
      <c r="Y331" s="80">
        <f t="shared" ca="1" si="247"/>
        <v>-2.062123352211918</v>
      </c>
      <c r="Z331" s="80">
        <f t="shared" ca="1" si="238"/>
        <v>0</v>
      </c>
      <c r="AA331" s="80">
        <f t="shared" ca="1" si="248"/>
        <v>0</v>
      </c>
      <c r="AB331" s="81">
        <f t="shared" ca="1" si="230"/>
        <v>-146.74062534950716</v>
      </c>
      <c r="AC331" s="79">
        <f t="shared" ca="1" si="231"/>
        <v>4842.8952130070384</v>
      </c>
      <c r="AD331" s="35"/>
      <c r="AE331" s="55">
        <f t="shared" ca="1" si="249"/>
        <v>3.3865992701875847E-2</v>
      </c>
      <c r="AF331" s="78">
        <f t="shared" ca="1" si="250"/>
        <v>1.4449135689910134E-2</v>
      </c>
      <c r="AG331" s="35"/>
      <c r="AH331" s="35"/>
      <c r="AR331" s="69">
        <f t="shared" si="239"/>
        <v>28</v>
      </c>
      <c r="AS331" s="70">
        <f t="shared" si="251"/>
        <v>328</v>
      </c>
      <c r="AT331" s="71">
        <f t="shared" si="223"/>
        <v>8.0220379422526272E-2</v>
      </c>
      <c r="AU331" s="72">
        <f t="shared" si="240"/>
        <v>8.6664107387064426E-3</v>
      </c>
      <c r="AV331" s="73">
        <f t="shared" si="241"/>
        <v>1.0086664107387064</v>
      </c>
      <c r="AW331" s="74">
        <f>PRODUCT(AV$4:AV331)</f>
        <v>12.225289058810796</v>
      </c>
      <c r="BO331" s="70">
        <f t="shared" si="252"/>
        <v>328</v>
      </c>
      <c r="BP331" s="178">
        <f t="shared" si="255"/>
        <v>0.1091</v>
      </c>
      <c r="BQ331" s="179">
        <f t="shared" si="242"/>
        <v>8.6664107387064426E-3</v>
      </c>
      <c r="BR331" s="179">
        <f t="shared" si="254"/>
        <v>8.1797656905240837E-2</v>
      </c>
    </row>
    <row r="332" spans="5:70">
      <c r="E332">
        <f t="shared" si="222"/>
        <v>329</v>
      </c>
      <c r="F332" s="64">
        <f t="shared" si="243"/>
        <v>90.333333333331865</v>
      </c>
      <c r="G332" s="55">
        <f t="shared" si="224"/>
        <v>0</v>
      </c>
      <c r="H332" s="78">
        <f t="shared" si="253"/>
        <v>1</v>
      </c>
      <c r="I332" s="79">
        <f t="shared" si="232"/>
        <v>802021.03525236901</v>
      </c>
      <c r="J332" s="79">
        <f t="shared" si="225"/>
        <v>6950.6437125795892</v>
      </c>
      <c r="K332" s="80">
        <f t="shared" si="226"/>
        <v>-20</v>
      </c>
      <c r="L332" s="80">
        <f t="shared" si="233"/>
        <v>-668.35086271030752</v>
      </c>
      <c r="M332" s="80">
        <f t="shared" si="220"/>
        <v>0</v>
      </c>
      <c r="N332" s="80">
        <f t="shared" si="234"/>
        <v>0</v>
      </c>
      <c r="O332" s="81">
        <f t="shared" si="227"/>
        <v>-10155.66802739464</v>
      </c>
      <c r="P332" s="79">
        <f t="shared" si="228"/>
        <v>798127.66007484368</v>
      </c>
      <c r="Q332" s="35"/>
      <c r="R332">
        <f t="shared" ca="1" si="235"/>
        <v>390</v>
      </c>
      <c r="S332" s="78">
        <f t="shared" ca="1" si="244"/>
        <v>95.33333333333178</v>
      </c>
      <c r="T332" s="55">
        <f t="shared" ca="1" si="236"/>
        <v>3.3865992701875847E-2</v>
      </c>
      <c r="U332" s="78">
        <f t="shared" ca="1" si="237"/>
        <v>1.3959801366087224E-2</v>
      </c>
      <c r="V332" s="79">
        <f t="shared" ca="1" si="245"/>
        <v>4678.8857590673924</v>
      </c>
      <c r="W332" s="79">
        <f t="shared" ca="1" si="229"/>
        <v>40.549145787562296</v>
      </c>
      <c r="X332" s="80">
        <f t="shared" ca="1" si="246"/>
        <v>-0.27919602732174448</v>
      </c>
      <c r="Y332" s="80">
        <f t="shared" ca="1" si="247"/>
        <v>-1.9495357329447469</v>
      </c>
      <c r="Z332" s="80">
        <f t="shared" ca="1" si="238"/>
        <v>0</v>
      </c>
      <c r="AA332" s="80">
        <f t="shared" ca="1" si="248"/>
        <v>0</v>
      </c>
      <c r="AB332" s="81">
        <f t="shared" ca="1" si="230"/>
        <v>-141.77110840235204</v>
      </c>
      <c r="AC332" s="79">
        <f t="shared" ca="1" si="231"/>
        <v>4575.4350646923358</v>
      </c>
      <c r="AD332" s="35"/>
      <c r="AE332" s="55">
        <f t="shared" ca="1" si="249"/>
        <v>3.3865992701875847E-2</v>
      </c>
      <c r="AF332" s="78">
        <f t="shared" ca="1" si="250"/>
        <v>1.3959801366087224E-2</v>
      </c>
      <c r="AG332" s="35"/>
      <c r="AH332" s="35"/>
      <c r="AR332" s="69">
        <f t="shared" si="239"/>
        <v>28</v>
      </c>
      <c r="AS332" s="70">
        <f t="shared" si="251"/>
        <v>329</v>
      </c>
      <c r="AT332" s="71">
        <f t="shared" si="223"/>
        <v>7.9525156664835783E-2</v>
      </c>
      <c r="AU332" s="72">
        <f t="shared" si="240"/>
        <v>8.6664107387064426E-3</v>
      </c>
      <c r="AV332" s="73">
        <f t="shared" si="241"/>
        <v>1.0086664107387064</v>
      </c>
      <c r="AW332" s="74">
        <f>PRODUCT(AV$4:AV332)</f>
        <v>12.331238435193864</v>
      </c>
      <c r="BO332" s="70">
        <f t="shared" si="252"/>
        <v>329</v>
      </c>
      <c r="BP332" s="178">
        <f t="shared" si="255"/>
        <v>0.1091</v>
      </c>
      <c r="BQ332" s="179">
        <f t="shared" si="242"/>
        <v>8.6664107387064426E-3</v>
      </c>
      <c r="BR332" s="179">
        <f t="shared" si="254"/>
        <v>8.1094855578005762E-2</v>
      </c>
    </row>
    <row r="333" spans="5:70">
      <c r="E333">
        <f t="shared" si="222"/>
        <v>330</v>
      </c>
      <c r="F333" s="64">
        <f t="shared" si="243"/>
        <v>90.416666666665193</v>
      </c>
      <c r="G333" s="55">
        <f t="shared" si="224"/>
        <v>0</v>
      </c>
      <c r="H333" s="78">
        <f t="shared" si="253"/>
        <v>1</v>
      </c>
      <c r="I333" s="79">
        <f t="shared" si="232"/>
        <v>798127.66007484368</v>
      </c>
      <c r="J333" s="79">
        <f t="shared" si="225"/>
        <v>6916.9021241312703</v>
      </c>
      <c r="K333" s="80">
        <f t="shared" si="226"/>
        <v>-20</v>
      </c>
      <c r="L333" s="80">
        <f t="shared" si="233"/>
        <v>-665.10638339570312</v>
      </c>
      <c r="M333" s="80">
        <f t="shared" si="220"/>
        <v>0</v>
      </c>
      <c r="N333" s="80">
        <f t="shared" si="234"/>
        <v>0</v>
      </c>
      <c r="O333" s="81">
        <f t="shared" si="227"/>
        <v>-10155.66802739464</v>
      </c>
      <c r="P333" s="79">
        <f t="shared" si="228"/>
        <v>794203.78778818448</v>
      </c>
      <c r="Q333" s="35"/>
      <c r="R333">
        <f t="shared" ca="1" si="235"/>
        <v>391</v>
      </c>
      <c r="S333" s="78">
        <f t="shared" ca="1" si="244"/>
        <v>95.416666666665108</v>
      </c>
      <c r="T333" s="55">
        <f t="shared" ca="1" si="236"/>
        <v>3.3865992701875847E-2</v>
      </c>
      <c r="U333" s="78">
        <f t="shared" ca="1" si="237"/>
        <v>1.3487038834903677E-2</v>
      </c>
      <c r="V333" s="79">
        <f t="shared" ca="1" si="245"/>
        <v>4420.4834141835581</v>
      </c>
      <c r="W333" s="79">
        <f t="shared" ca="1" si="229"/>
        <v>38.309724930954104</v>
      </c>
      <c r="X333" s="80">
        <f t="shared" ca="1" si="246"/>
        <v>-0.26974077669807356</v>
      </c>
      <c r="Y333" s="80">
        <f t="shared" ca="1" si="247"/>
        <v>-1.8418680892431494</v>
      </c>
      <c r="Z333" s="80">
        <f t="shared" ca="1" si="238"/>
        <v>0</v>
      </c>
      <c r="AA333" s="80">
        <f t="shared" ca="1" si="248"/>
        <v>0</v>
      </c>
      <c r="AB333" s="81">
        <f t="shared" ca="1" si="230"/>
        <v>-136.96988907986113</v>
      </c>
      <c r="AC333" s="79">
        <f t="shared" ca="1" si="231"/>
        <v>4319.7116411687102</v>
      </c>
      <c r="AD333" s="35"/>
      <c r="AE333" s="55">
        <f t="shared" ca="1" si="249"/>
        <v>3.3865992701875847E-2</v>
      </c>
      <c r="AF333" s="78">
        <f t="shared" ca="1" si="250"/>
        <v>1.3487038834903677E-2</v>
      </c>
      <c r="AG333" s="35"/>
      <c r="AH333" s="35"/>
      <c r="AR333" s="69">
        <f t="shared" si="239"/>
        <v>28</v>
      </c>
      <c r="AS333" s="70">
        <f t="shared" si="251"/>
        <v>330</v>
      </c>
      <c r="AT333" s="71">
        <f t="shared" si="223"/>
        <v>7.8835958993118335E-2</v>
      </c>
      <c r="AU333" s="72">
        <f t="shared" si="240"/>
        <v>8.6664107387064426E-3</v>
      </c>
      <c r="AV333" s="73">
        <f t="shared" si="241"/>
        <v>1.0086664107387064</v>
      </c>
      <c r="AW333" s="74">
        <f>PRODUCT(AV$4:AV333)</f>
        <v>12.438106012390177</v>
      </c>
      <c r="BO333" s="70">
        <f t="shared" si="252"/>
        <v>330</v>
      </c>
      <c r="BP333" s="178">
        <f t="shared" si="255"/>
        <v>0.1091</v>
      </c>
      <c r="BQ333" s="179">
        <f t="shared" si="242"/>
        <v>8.6664107387064426E-3</v>
      </c>
      <c r="BR333" s="179">
        <f t="shared" si="254"/>
        <v>8.0398092684195926E-2</v>
      </c>
    </row>
    <row r="334" spans="5:70">
      <c r="E334">
        <f t="shared" si="222"/>
        <v>331</v>
      </c>
      <c r="F334" s="64">
        <f t="shared" si="243"/>
        <v>90.499999999998522</v>
      </c>
      <c r="G334" s="55">
        <f t="shared" si="224"/>
        <v>0</v>
      </c>
      <c r="H334" s="78">
        <f t="shared" si="253"/>
        <v>1</v>
      </c>
      <c r="I334" s="79">
        <f t="shared" si="232"/>
        <v>794203.78778818448</v>
      </c>
      <c r="J334" s="79">
        <f t="shared" si="225"/>
        <v>6882.8962352088547</v>
      </c>
      <c r="K334" s="80">
        <f t="shared" si="226"/>
        <v>-20</v>
      </c>
      <c r="L334" s="80">
        <f t="shared" si="233"/>
        <v>-661.83648982348711</v>
      </c>
      <c r="M334" s="80">
        <f t="shared" si="220"/>
        <v>0</v>
      </c>
      <c r="N334" s="80">
        <f t="shared" si="234"/>
        <v>0</v>
      </c>
      <c r="O334" s="81">
        <f t="shared" si="227"/>
        <v>-10155.66802739464</v>
      </c>
      <c r="P334" s="79">
        <f t="shared" si="228"/>
        <v>790249.1795061751</v>
      </c>
      <c r="Q334" s="35"/>
      <c r="R334">
        <f t="shared" ca="1" si="235"/>
        <v>392</v>
      </c>
      <c r="S334" s="78">
        <f t="shared" ca="1" si="244"/>
        <v>95.499999999998437</v>
      </c>
      <c r="T334" s="55">
        <f t="shared" ca="1" si="236"/>
        <v>3.3865992701875847E-2</v>
      </c>
      <c r="U334" s="78">
        <f t="shared" ca="1" si="237"/>
        <v>1.3030286876150913E-2</v>
      </c>
      <c r="V334" s="79">
        <f t="shared" ca="1" si="245"/>
        <v>4173.4203182546826</v>
      </c>
      <c r="W334" s="79">
        <f t="shared" ca="1" si="229"/>
        <v>36.168574663258042</v>
      </c>
      <c r="X334" s="80">
        <f t="shared" ca="1" si="246"/>
        <v>-0.26060573752301824</v>
      </c>
      <c r="Y334" s="80">
        <f t="shared" ca="1" si="247"/>
        <v>-1.7389251326061179</v>
      </c>
      <c r="Z334" s="80">
        <f t="shared" ca="1" si="238"/>
        <v>0</v>
      </c>
      <c r="AA334" s="80">
        <f t="shared" ca="1" si="248"/>
        <v>0</v>
      </c>
      <c r="AB334" s="81">
        <f t="shared" ca="1" si="230"/>
        <v>-132.33126781590582</v>
      </c>
      <c r="AC334" s="79">
        <f t="shared" ca="1" si="231"/>
        <v>4075.2580942319059</v>
      </c>
      <c r="AD334" s="35"/>
      <c r="AE334" s="55">
        <f t="shared" ca="1" si="249"/>
        <v>3.3865992701875847E-2</v>
      </c>
      <c r="AF334" s="78">
        <f t="shared" ca="1" si="250"/>
        <v>1.3030286876150913E-2</v>
      </c>
      <c r="AG334" s="35"/>
      <c r="AH334" s="35"/>
      <c r="AR334" s="69">
        <f t="shared" si="239"/>
        <v>28</v>
      </c>
      <c r="AS334" s="70">
        <f t="shared" si="251"/>
        <v>331</v>
      </c>
      <c r="AT334" s="71">
        <f t="shared" si="223"/>
        <v>7.8152734191504147E-2</v>
      </c>
      <c r="AU334" s="72">
        <f t="shared" si="240"/>
        <v>8.6664107387064426E-3</v>
      </c>
      <c r="AV334" s="73">
        <f t="shared" si="241"/>
        <v>1.0086664107387064</v>
      </c>
      <c r="AW334" s="74">
        <f>PRODUCT(AV$4:AV334)</f>
        <v>12.545899747905125</v>
      </c>
      <c r="BO334" s="70">
        <f t="shared" si="252"/>
        <v>331</v>
      </c>
      <c r="BP334" s="178">
        <f t="shared" si="255"/>
        <v>0.1091</v>
      </c>
      <c r="BQ334" s="179">
        <f t="shared" si="242"/>
        <v>8.6664107387064426E-3</v>
      </c>
      <c r="BR334" s="179">
        <f t="shared" si="254"/>
        <v>7.9707316341897039E-2</v>
      </c>
    </row>
    <row r="335" spans="5:70">
      <c r="E335">
        <f t="shared" si="222"/>
        <v>332</v>
      </c>
      <c r="F335" s="64">
        <f t="shared" si="243"/>
        <v>90.583333333331851</v>
      </c>
      <c r="G335" s="55">
        <f t="shared" si="224"/>
        <v>0</v>
      </c>
      <c r="H335" s="78">
        <f t="shared" si="253"/>
        <v>1</v>
      </c>
      <c r="I335" s="79">
        <f t="shared" si="232"/>
        <v>790249.1795061751</v>
      </c>
      <c r="J335" s="79">
        <f t="shared" si="225"/>
        <v>6848.6239755262714</v>
      </c>
      <c r="K335" s="80">
        <f t="shared" si="226"/>
        <v>-20</v>
      </c>
      <c r="L335" s="80">
        <f t="shared" si="233"/>
        <v>-658.54098292181266</v>
      </c>
      <c r="M335" s="80">
        <f t="shared" si="220"/>
        <v>0</v>
      </c>
      <c r="N335" s="80">
        <f t="shared" si="234"/>
        <v>0</v>
      </c>
      <c r="O335" s="81">
        <f t="shared" si="227"/>
        <v>-10155.66802739464</v>
      </c>
      <c r="P335" s="79">
        <f t="shared" si="228"/>
        <v>786263.59447138489</v>
      </c>
      <c r="Q335" s="35"/>
      <c r="R335">
        <f t="shared" ca="1" si="235"/>
        <v>393</v>
      </c>
      <c r="S335" s="78">
        <f t="shared" ca="1" si="244"/>
        <v>95.583333333331765</v>
      </c>
      <c r="T335" s="55">
        <f t="shared" ca="1" si="236"/>
        <v>3.710811547546744E-2</v>
      </c>
      <c r="U335" s="78">
        <f t="shared" ca="1" si="237"/>
        <v>1.2546757486072237E-2</v>
      </c>
      <c r="V335" s="79">
        <f t="shared" ca="1" si="245"/>
        <v>3924.032946278815</v>
      </c>
      <c r="W335" s="79">
        <f t="shared" ca="1" si="229"/>
        <v>34.007281264668606</v>
      </c>
      <c r="X335" s="80">
        <f t="shared" ca="1" si="246"/>
        <v>-0.25093514972144471</v>
      </c>
      <c r="Y335" s="80">
        <f t="shared" ca="1" si="247"/>
        <v>-1.6350137276161729</v>
      </c>
      <c r="Z335" s="80">
        <f t="shared" ca="1" si="238"/>
        <v>0</v>
      </c>
      <c r="AA335" s="80">
        <f t="shared" ca="1" si="248"/>
        <v>0</v>
      </c>
      <c r="AB335" s="81">
        <f t="shared" ca="1" si="230"/>
        <v>-127.42070384877816</v>
      </c>
      <c r="AC335" s="79">
        <f t="shared" ca="1" si="231"/>
        <v>3828.7335748173678</v>
      </c>
      <c r="AD335" s="35"/>
      <c r="AE335" s="55">
        <f t="shared" ca="1" si="249"/>
        <v>3.710811547546744E-2</v>
      </c>
      <c r="AF335" s="78">
        <f t="shared" ca="1" si="250"/>
        <v>1.2546757486072237E-2</v>
      </c>
      <c r="AG335" s="35"/>
      <c r="AH335" s="35"/>
      <c r="AR335" s="69">
        <f t="shared" si="239"/>
        <v>28</v>
      </c>
      <c r="AS335" s="70">
        <f t="shared" si="251"/>
        <v>332</v>
      </c>
      <c r="AT335" s="71">
        <f t="shared" si="223"/>
        <v>7.7475430496647624E-2</v>
      </c>
      <c r="AU335" s="72">
        <f t="shared" si="240"/>
        <v>8.6664107387064426E-3</v>
      </c>
      <c r="AV335" s="73">
        <f t="shared" si="241"/>
        <v>1.0086664107387064</v>
      </c>
      <c r="AW335" s="74">
        <f>PRODUCT(AV$4:AV335)</f>
        <v>12.654627668207103</v>
      </c>
      <c r="BO335" s="70">
        <f t="shared" si="252"/>
        <v>332</v>
      </c>
      <c r="BP335" s="178">
        <f t="shared" si="255"/>
        <v>0.1091</v>
      </c>
      <c r="BQ335" s="179">
        <f t="shared" si="242"/>
        <v>8.6664107387064426E-3</v>
      </c>
      <c r="BR335" s="179">
        <f t="shared" si="254"/>
        <v>7.9022475114961577E-2</v>
      </c>
    </row>
    <row r="336" spans="5:70">
      <c r="E336">
        <f t="shared" ref="E336:E399" si="256">E335+1</f>
        <v>333</v>
      </c>
      <c r="F336" s="64">
        <f t="shared" si="243"/>
        <v>90.666666666665179</v>
      </c>
      <c r="G336" s="55">
        <f t="shared" si="224"/>
        <v>0</v>
      </c>
      <c r="H336" s="78">
        <f t="shared" si="253"/>
        <v>1</v>
      </c>
      <c r="I336" s="79">
        <f t="shared" si="232"/>
        <v>786263.59447138489</v>
      </c>
      <c r="J336" s="79">
        <f t="shared" si="225"/>
        <v>6814.0832585807375</v>
      </c>
      <c r="K336" s="80">
        <f t="shared" si="226"/>
        <v>-20</v>
      </c>
      <c r="L336" s="80">
        <f t="shared" si="233"/>
        <v>-655.2196620594874</v>
      </c>
      <c r="M336" s="80">
        <f t="shared" ref="M336:M399" si="257">IF(OR(I335+O335=0,K335=0),0,-IF(MOD(E336-1,12)=0,1,0)*I336*($C$17))</f>
        <v>0</v>
      </c>
      <c r="N336" s="80">
        <f t="shared" si="234"/>
        <v>0</v>
      </c>
      <c r="O336" s="81">
        <f t="shared" si="227"/>
        <v>-10155.66802739464</v>
      </c>
      <c r="P336" s="79">
        <f t="shared" si="228"/>
        <v>782246.79004051152</v>
      </c>
      <c r="Q336" s="35"/>
      <c r="R336">
        <f t="shared" ca="1" si="235"/>
        <v>394</v>
      </c>
      <c r="S336" s="78">
        <f t="shared" ca="1" si="244"/>
        <v>95.666666666665094</v>
      </c>
      <c r="T336" s="55">
        <f t="shared" ca="1" si="236"/>
        <v>3.710811547546744E-2</v>
      </c>
      <c r="U336" s="78">
        <f t="shared" ca="1" si="237"/>
        <v>1.2081170960436382E-2</v>
      </c>
      <c r="V336" s="79">
        <f t="shared" ca="1" si="245"/>
        <v>3686.6564871982455</v>
      </c>
      <c r="W336" s="79">
        <f t="shared" ca="1" si="229"/>
        <v>31.950079370576645</v>
      </c>
      <c r="X336" s="80">
        <f t="shared" ca="1" si="246"/>
        <v>-0.24162341920872765</v>
      </c>
      <c r="Y336" s="80">
        <f t="shared" ca="1" si="247"/>
        <v>-1.5361068696659357</v>
      </c>
      <c r="Z336" s="80">
        <f t="shared" ca="1" si="238"/>
        <v>0</v>
      </c>
      <c r="AA336" s="80">
        <f t="shared" ca="1" si="248"/>
        <v>0</v>
      </c>
      <c r="AB336" s="81">
        <f t="shared" ca="1" si="230"/>
        <v>-122.69236165639235</v>
      </c>
      <c r="AC336" s="79">
        <f t="shared" ca="1" si="231"/>
        <v>3594.1364746235549</v>
      </c>
      <c r="AD336" s="35"/>
      <c r="AE336" s="55">
        <f t="shared" ca="1" si="249"/>
        <v>3.710811547546744E-2</v>
      </c>
      <c r="AF336" s="78">
        <f t="shared" ca="1" si="250"/>
        <v>1.2081170960436382E-2</v>
      </c>
      <c r="AG336" s="35"/>
      <c r="AH336" s="35"/>
      <c r="AR336" s="69">
        <f t="shared" si="239"/>
        <v>28</v>
      </c>
      <c r="AS336" s="70">
        <f t="shared" si="251"/>
        <v>333</v>
      </c>
      <c r="AT336" s="71">
        <f t="shared" si="223"/>
        <v>7.6803996593805574E-2</v>
      </c>
      <c r="AU336" s="72">
        <f t="shared" si="240"/>
        <v>8.6664107387064426E-3</v>
      </c>
      <c r="AV336" s="73">
        <f t="shared" si="241"/>
        <v>1.0086664107387064</v>
      </c>
      <c r="AW336" s="74">
        <f>PRODUCT(AV$4:AV336)</f>
        <v>12.764297869325185</v>
      </c>
      <c r="BO336" s="70">
        <f t="shared" si="252"/>
        <v>333</v>
      </c>
      <c r="BP336" s="178">
        <f t="shared" si="255"/>
        <v>0.1091</v>
      </c>
      <c r="BQ336" s="179">
        <f t="shared" si="242"/>
        <v>8.6664107387064426E-3</v>
      </c>
      <c r="BR336" s="179">
        <f t="shared" si="254"/>
        <v>7.8343518009178784E-2</v>
      </c>
    </row>
    <row r="337" spans="5:70">
      <c r="E337">
        <f t="shared" si="256"/>
        <v>334</v>
      </c>
      <c r="F337" s="64">
        <f t="shared" si="243"/>
        <v>90.749999999998508</v>
      </c>
      <c r="G337" s="55">
        <f t="shared" si="224"/>
        <v>0</v>
      </c>
      <c r="H337" s="78">
        <f t="shared" si="253"/>
        <v>1</v>
      </c>
      <c r="I337" s="79">
        <f t="shared" si="232"/>
        <v>782246.79004051152</v>
      </c>
      <c r="J337" s="79">
        <f t="shared" si="225"/>
        <v>6779.2719815257333</v>
      </c>
      <c r="K337" s="80">
        <f t="shared" si="226"/>
        <v>-20</v>
      </c>
      <c r="L337" s="80">
        <f t="shared" si="233"/>
        <v>-651.87232503375969</v>
      </c>
      <c r="M337" s="80">
        <f t="shared" si="257"/>
        <v>0</v>
      </c>
      <c r="N337" s="80">
        <f t="shared" si="234"/>
        <v>0</v>
      </c>
      <c r="O337" s="81">
        <f t="shared" si="227"/>
        <v>-10155.66802739464</v>
      </c>
      <c r="P337" s="79">
        <f t="shared" si="228"/>
        <v>778198.52166960877</v>
      </c>
      <c r="Q337" s="35"/>
      <c r="R337">
        <f t="shared" ca="1" si="235"/>
        <v>395</v>
      </c>
      <c r="S337" s="78">
        <f t="shared" ca="1" si="244"/>
        <v>95.749999999998423</v>
      </c>
      <c r="T337" s="55">
        <f t="shared" ca="1" si="236"/>
        <v>3.710811547546744E-2</v>
      </c>
      <c r="U337" s="78">
        <f t="shared" ca="1" si="237"/>
        <v>1.1632861473357644E-2</v>
      </c>
      <c r="V337" s="79">
        <f t="shared" ca="1" si="245"/>
        <v>3460.7648432886344</v>
      </c>
      <c r="W337" s="79">
        <f t="shared" ca="1" si="229"/>
        <v>29.992409602014341</v>
      </c>
      <c r="X337" s="80">
        <f t="shared" ca="1" si="246"/>
        <v>-0.23265722946715289</v>
      </c>
      <c r="Y337" s="80">
        <f t="shared" ca="1" si="247"/>
        <v>-1.4419853513702645</v>
      </c>
      <c r="Z337" s="80">
        <f t="shared" ca="1" si="238"/>
        <v>0</v>
      </c>
      <c r="AA337" s="80">
        <f t="shared" ca="1" si="248"/>
        <v>0</v>
      </c>
      <c r="AB337" s="81">
        <f t="shared" ca="1" si="230"/>
        <v>-118.13947933208914</v>
      </c>
      <c r="AC337" s="79">
        <f t="shared" ca="1" si="231"/>
        <v>3370.9431309777219</v>
      </c>
      <c r="AD337" s="35"/>
      <c r="AE337" s="55">
        <f t="shared" ca="1" si="249"/>
        <v>3.710811547546744E-2</v>
      </c>
      <c r="AF337" s="78">
        <f t="shared" ca="1" si="250"/>
        <v>1.1632861473357644E-2</v>
      </c>
      <c r="AG337" s="35"/>
      <c r="AH337" s="35"/>
      <c r="AR337" s="69">
        <f t="shared" si="239"/>
        <v>28</v>
      </c>
      <c r="AS337" s="70">
        <f t="shared" si="251"/>
        <v>334</v>
      </c>
      <c r="AT337" s="71">
        <f t="shared" si="223"/>
        <v>7.6138381612949446E-2</v>
      </c>
      <c r="AU337" s="72">
        <f t="shared" si="240"/>
        <v>8.6664107387064426E-3</v>
      </c>
      <c r="AV337" s="73">
        <f t="shared" si="241"/>
        <v>1.0086664107387064</v>
      </c>
      <c r="AW337" s="74">
        <f>PRODUCT(AV$4:AV337)</f>
        <v>12.874918517451952</v>
      </c>
      <c r="BO337" s="70">
        <f t="shared" si="252"/>
        <v>334</v>
      </c>
      <c r="BP337" s="178">
        <f t="shared" si="255"/>
        <v>0.1091</v>
      </c>
      <c r="BQ337" s="179">
        <f t="shared" si="242"/>
        <v>8.6664107387064426E-3</v>
      </c>
      <c r="BR337" s="179">
        <f t="shared" si="254"/>
        <v>7.7670394468477608E-2</v>
      </c>
    </row>
    <row r="338" spans="5:70">
      <c r="E338">
        <f t="shared" si="256"/>
        <v>335</v>
      </c>
      <c r="F338" s="64">
        <f t="shared" si="243"/>
        <v>90.833333333331836</v>
      </c>
      <c r="G338" s="55">
        <f t="shared" si="224"/>
        <v>0</v>
      </c>
      <c r="H338" s="78">
        <f t="shared" si="253"/>
        <v>1</v>
      </c>
      <c r="I338" s="79">
        <f t="shared" si="232"/>
        <v>778198.52166960877</v>
      </c>
      <c r="J338" s="79">
        <f t="shared" si="225"/>
        <v>6744.1880250429758</v>
      </c>
      <c r="K338" s="80">
        <f t="shared" si="226"/>
        <v>-20</v>
      </c>
      <c r="L338" s="80">
        <f t="shared" si="233"/>
        <v>-648.49876805800739</v>
      </c>
      <c r="M338" s="80">
        <f t="shared" si="257"/>
        <v>0</v>
      </c>
      <c r="N338" s="80">
        <f t="shared" si="234"/>
        <v>0</v>
      </c>
      <c r="O338" s="81">
        <f t="shared" si="227"/>
        <v>-10155.66802739464</v>
      </c>
      <c r="P338" s="79">
        <f t="shared" si="228"/>
        <v>774118.54289919906</v>
      </c>
      <c r="Q338" s="35"/>
      <c r="R338">
        <f t="shared" ca="1" si="235"/>
        <v>396</v>
      </c>
      <c r="S338" s="78">
        <f t="shared" ca="1" si="244"/>
        <v>95.833333333331751</v>
      </c>
      <c r="T338" s="55">
        <f t="shared" ca="1" si="236"/>
        <v>3.710811547546744E-2</v>
      </c>
      <c r="U338" s="78">
        <f t="shared" ca="1" si="237"/>
        <v>1.1201187906494173E-2</v>
      </c>
      <c r="V338" s="79">
        <f t="shared" ca="1" si="245"/>
        <v>3245.8537840121667</v>
      </c>
      <c r="W338" s="79">
        <f t="shared" ca="1" si="229"/>
        <v>28.129902090033983</v>
      </c>
      <c r="X338" s="80">
        <f t="shared" ca="1" si="246"/>
        <v>-0.22402375812988345</v>
      </c>
      <c r="Y338" s="80">
        <f t="shared" ca="1" si="247"/>
        <v>-1.3524390766717362</v>
      </c>
      <c r="Z338" s="80">
        <f t="shared" ca="1" si="238"/>
        <v>0</v>
      </c>
      <c r="AA338" s="80">
        <f t="shared" ca="1" si="248"/>
        <v>0</v>
      </c>
      <c r="AB338" s="81">
        <f t="shared" ca="1" si="230"/>
        <v>-113.75554589082238</v>
      </c>
      <c r="AC338" s="79">
        <f t="shared" ca="1" si="231"/>
        <v>3158.651677376577</v>
      </c>
      <c r="AD338" s="35"/>
      <c r="AE338" s="55">
        <f t="shared" ca="1" si="249"/>
        <v>3.710811547546744E-2</v>
      </c>
      <c r="AF338" s="78">
        <f t="shared" ca="1" si="250"/>
        <v>1.1201187906494173E-2</v>
      </c>
      <c r="AG338" s="35"/>
      <c r="AH338" s="35"/>
      <c r="AR338" s="69">
        <f t="shared" si="239"/>
        <v>28</v>
      </c>
      <c r="AS338" s="70">
        <f t="shared" si="251"/>
        <v>335</v>
      </c>
      <c r="AT338" s="71">
        <f t="shared" si="223"/>
        <v>7.5478535124911247E-2</v>
      </c>
      <c r="AU338" s="72">
        <f t="shared" si="240"/>
        <v>8.6664107387064426E-3</v>
      </c>
      <c r="AV338" s="73">
        <f t="shared" si="241"/>
        <v>1.0086664107387064</v>
      </c>
      <c r="AW338" s="74">
        <f>PRODUCT(AV$4:AV338)</f>
        <v>12.986497849551569</v>
      </c>
      <c r="BO338" s="70">
        <f t="shared" si="252"/>
        <v>335</v>
      </c>
      <c r="BP338" s="178">
        <f t="shared" si="255"/>
        <v>0.1091</v>
      </c>
      <c r="BQ338" s="179">
        <f t="shared" si="242"/>
        <v>8.6664107387064426E-3</v>
      </c>
      <c r="BR338" s="179">
        <f t="shared" si="254"/>
        <v>7.7003054371162172E-2</v>
      </c>
    </row>
    <row r="339" spans="5:70">
      <c r="E339">
        <f t="shared" si="256"/>
        <v>336</v>
      </c>
      <c r="F339" s="64">
        <f t="shared" si="243"/>
        <v>90.916666666665165</v>
      </c>
      <c r="G339" s="55">
        <f t="shared" si="224"/>
        <v>0</v>
      </c>
      <c r="H339" s="78">
        <f t="shared" si="253"/>
        <v>1</v>
      </c>
      <c r="I339" s="79">
        <f t="shared" si="232"/>
        <v>774118.54289919906</v>
      </c>
      <c r="J339" s="79">
        <f t="shared" si="225"/>
        <v>6708.8292532134028</v>
      </c>
      <c r="K339" s="80">
        <f t="shared" si="226"/>
        <v>-20</v>
      </c>
      <c r="L339" s="80">
        <f t="shared" si="233"/>
        <v>-645.09878574933259</v>
      </c>
      <c r="M339" s="80">
        <f t="shared" si="257"/>
        <v>0</v>
      </c>
      <c r="N339" s="80">
        <f t="shared" si="234"/>
        <v>0</v>
      </c>
      <c r="O339" s="81">
        <f t="shared" si="227"/>
        <v>-10155.66802739464</v>
      </c>
      <c r="P339" s="79">
        <f t="shared" si="228"/>
        <v>770006.60533926846</v>
      </c>
      <c r="Q339" s="35"/>
      <c r="R339">
        <f t="shared" ca="1" si="235"/>
        <v>397</v>
      </c>
      <c r="S339" s="78">
        <f t="shared" ca="1" si="244"/>
        <v>95.91666666666508</v>
      </c>
      <c r="T339" s="55">
        <f t="shared" ca="1" si="236"/>
        <v>3.710811547546744E-2</v>
      </c>
      <c r="U339" s="78">
        <f t="shared" ca="1" si="237"/>
        <v>1.0785532932197578E-2</v>
      </c>
      <c r="V339" s="79">
        <f t="shared" ca="1" si="245"/>
        <v>3041.440066185708</v>
      </c>
      <c r="W339" s="79">
        <f t="shared" ca="1" si="229"/>
        <v>26.358368850723853</v>
      </c>
      <c r="X339" s="80">
        <f t="shared" ca="1" si="246"/>
        <v>-0.21571065864395156</v>
      </c>
      <c r="Y339" s="80">
        <f t="shared" ca="1" si="247"/>
        <v>-1.2672666942440451</v>
      </c>
      <c r="Z339" s="80">
        <f t="shared" ca="1" si="238"/>
        <v>-22.810800496392808</v>
      </c>
      <c r="AA339" s="80">
        <f t="shared" ca="1" si="248"/>
        <v>0</v>
      </c>
      <c r="AB339" s="81">
        <f t="shared" ca="1" si="230"/>
        <v>-109.53429195793092</v>
      </c>
      <c r="AC339" s="79">
        <f t="shared" ca="1" si="231"/>
        <v>2933.9703652292201</v>
      </c>
      <c r="AD339" s="35"/>
      <c r="AE339" s="55">
        <f t="shared" ca="1" si="249"/>
        <v>3.710811547546744E-2</v>
      </c>
      <c r="AF339" s="78">
        <f t="shared" ca="1" si="250"/>
        <v>1.0785532932197578E-2</v>
      </c>
      <c r="AG339" s="35"/>
      <c r="AH339" s="35"/>
      <c r="AR339" s="69">
        <f t="shared" si="239"/>
        <v>28</v>
      </c>
      <c r="AS339" s="70">
        <f t="shared" si="251"/>
        <v>336</v>
      </c>
      <c r="AT339" s="71">
        <f t="shared" si="223"/>
        <v>7.4824407137562887E-2</v>
      </c>
      <c r="AU339" s="72">
        <f t="shared" si="240"/>
        <v>8.6664107387064426E-3</v>
      </c>
      <c r="AV339" s="73">
        <f t="shared" si="241"/>
        <v>1.0086664107387064</v>
      </c>
      <c r="AW339" s="74">
        <f>PRODUCT(AV$4:AV339)</f>
        <v>13.099044173973111</v>
      </c>
      <c r="BO339" s="70">
        <f t="shared" si="252"/>
        <v>336</v>
      </c>
      <c r="BP339" s="178">
        <f t="shared" si="255"/>
        <v>0.1091</v>
      </c>
      <c r="BQ339" s="179">
        <f t="shared" si="242"/>
        <v>8.6664107387064426E-3</v>
      </c>
      <c r="BR339" s="179">
        <f t="shared" si="254"/>
        <v>7.634144802617969E-2</v>
      </c>
    </row>
    <row r="340" spans="5:70">
      <c r="E340">
        <f t="shared" si="256"/>
        <v>337</v>
      </c>
      <c r="F340" s="64">
        <f t="shared" si="243"/>
        <v>90.999999999998494</v>
      </c>
      <c r="G340" s="55">
        <f t="shared" si="224"/>
        <v>0</v>
      </c>
      <c r="H340" s="78">
        <f t="shared" si="253"/>
        <v>1</v>
      </c>
      <c r="I340" s="79">
        <f t="shared" si="232"/>
        <v>770006.60533926846</v>
      </c>
      <c r="J340" s="79">
        <f t="shared" si="225"/>
        <v>6673.1935133871293</v>
      </c>
      <c r="K340" s="80">
        <f t="shared" si="226"/>
        <v>-20</v>
      </c>
      <c r="L340" s="80">
        <f t="shared" si="233"/>
        <v>-641.67217111605714</v>
      </c>
      <c r="M340" s="80">
        <f t="shared" si="257"/>
        <v>-5775.0495400445134</v>
      </c>
      <c r="N340" s="80">
        <f t="shared" si="234"/>
        <v>0</v>
      </c>
      <c r="O340" s="81">
        <f t="shared" si="227"/>
        <v>-10155.66802739464</v>
      </c>
      <c r="P340" s="79">
        <f t="shared" si="228"/>
        <v>760087.40911410027</v>
      </c>
      <c r="Q340" s="35"/>
      <c r="R340">
        <f t="shared" ca="1" si="235"/>
        <v>398</v>
      </c>
      <c r="S340" s="78">
        <f t="shared" ca="1" si="244"/>
        <v>95.999999999998408</v>
      </c>
      <c r="T340" s="55">
        <f t="shared" ca="1" si="236"/>
        <v>3.710811547546744E-2</v>
      </c>
      <c r="U340" s="78">
        <f t="shared" ca="1" si="237"/>
        <v>1.0385302130685134E-2</v>
      </c>
      <c r="V340" s="79">
        <f t="shared" ca="1" si="245"/>
        <v>2825.0962541146946</v>
      </c>
      <c r="W340" s="79">
        <f t="shared" ca="1" si="229"/>
        <v>24.483444514538935</v>
      </c>
      <c r="X340" s="80">
        <f t="shared" ca="1" si="246"/>
        <v>-0.20770604261370268</v>
      </c>
      <c r="Y340" s="80">
        <f t="shared" ca="1" si="247"/>
        <v>-1.1771234392144561</v>
      </c>
      <c r="Z340" s="80">
        <f t="shared" ca="1" si="238"/>
        <v>0</v>
      </c>
      <c r="AA340" s="80">
        <f t="shared" ca="1" si="248"/>
        <v>0</v>
      </c>
      <c r="AB340" s="81">
        <f t="shared" ca="1" si="230"/>
        <v>-105.46968080343244</v>
      </c>
      <c r="AC340" s="79">
        <f t="shared" ca="1" si="231"/>
        <v>2742.7251883439731</v>
      </c>
      <c r="AD340" s="35"/>
      <c r="AE340" s="55">
        <f t="shared" ca="1" si="249"/>
        <v>3.710811547546744E-2</v>
      </c>
      <c r="AF340" s="78">
        <f t="shared" ca="1" si="250"/>
        <v>1.0385302130685134E-2</v>
      </c>
      <c r="AG340" s="35"/>
      <c r="AH340" s="35"/>
      <c r="AR340" s="69">
        <f t="shared" si="239"/>
        <v>29</v>
      </c>
      <c r="AS340" s="70">
        <f t="shared" si="251"/>
        <v>337</v>
      </c>
      <c r="AT340" s="71">
        <f t="shared" si="223"/>
        <v>7.4175948092028571E-2</v>
      </c>
      <c r="AU340" s="72">
        <f t="shared" si="240"/>
        <v>8.6664107387064426E-3</v>
      </c>
      <c r="AV340" s="73">
        <f t="shared" si="241"/>
        <v>1.0086664107387064</v>
      </c>
      <c r="AW340" s="74">
        <f>PRODUCT(AV$4:AV340)</f>
        <v>13.212565871069222</v>
      </c>
      <c r="BO340" s="70">
        <f t="shared" si="252"/>
        <v>337</v>
      </c>
      <c r="BP340" s="178">
        <f t="shared" si="255"/>
        <v>0.1091</v>
      </c>
      <c r="BQ340" s="179">
        <f t="shared" si="242"/>
        <v>8.6664107387064426E-3</v>
      </c>
      <c r="BR340" s="179">
        <f t="shared" si="254"/>
        <v>7.5685526169420383E-2</v>
      </c>
    </row>
    <row r="341" spans="5:70">
      <c r="E341">
        <f t="shared" si="256"/>
        <v>338</v>
      </c>
      <c r="F341" s="64">
        <f t="shared" si="243"/>
        <v>91.083333333331822</v>
      </c>
      <c r="G341" s="55">
        <f t="shared" si="224"/>
        <v>0</v>
      </c>
      <c r="H341" s="78">
        <f t="shared" si="253"/>
        <v>1</v>
      </c>
      <c r="I341" s="79">
        <f t="shared" si="232"/>
        <v>760087.40911410027</v>
      </c>
      <c r="J341" s="79">
        <f t="shared" si="225"/>
        <v>6587.2296847019961</v>
      </c>
      <c r="K341" s="80">
        <f t="shared" si="226"/>
        <v>-20</v>
      </c>
      <c r="L341" s="80">
        <f t="shared" si="233"/>
        <v>-633.40617426175027</v>
      </c>
      <c r="M341" s="80">
        <f t="shared" si="257"/>
        <v>0</v>
      </c>
      <c r="N341" s="80">
        <f t="shared" si="234"/>
        <v>0</v>
      </c>
      <c r="O341" s="81">
        <f t="shared" si="227"/>
        <v>-10155.66802739464</v>
      </c>
      <c r="P341" s="79">
        <f t="shared" si="228"/>
        <v>755865.56459714589</v>
      </c>
      <c r="Q341" s="35"/>
      <c r="R341">
        <f t="shared" ca="1" si="235"/>
        <v>399</v>
      </c>
      <c r="S341" s="78">
        <f t="shared" ca="1" si="244"/>
        <v>96.083333333331737</v>
      </c>
      <c r="T341" s="55">
        <f t="shared" ca="1" si="236"/>
        <v>3.710811547546744E-2</v>
      </c>
      <c r="U341" s="78">
        <f t="shared" ca="1" si="237"/>
        <v>9.9999231399720521E-3</v>
      </c>
      <c r="V341" s="79">
        <f t="shared" ca="1" si="245"/>
        <v>2640.9478253374318</v>
      </c>
      <c r="W341" s="79">
        <f t="shared" ca="1" si="229"/>
        <v>22.887538593867745</v>
      </c>
      <c r="X341" s="80">
        <f t="shared" ca="1" si="246"/>
        <v>-0.19999846279944106</v>
      </c>
      <c r="Y341" s="80">
        <f t="shared" ca="1" si="247"/>
        <v>-1.10039492722393</v>
      </c>
      <c r="Z341" s="80">
        <f t="shared" ca="1" si="238"/>
        <v>0</v>
      </c>
      <c r="AA341" s="80">
        <f t="shared" ca="1" si="248"/>
        <v>0</v>
      </c>
      <c r="AB341" s="81">
        <f t="shared" ca="1" si="230"/>
        <v>-101.55589970901799</v>
      </c>
      <c r="AC341" s="79">
        <f t="shared" ca="1" si="231"/>
        <v>2560.979070832258</v>
      </c>
      <c r="AD341" s="35"/>
      <c r="AE341" s="55">
        <f t="shared" ca="1" si="249"/>
        <v>3.710811547546744E-2</v>
      </c>
      <c r="AF341" s="78">
        <f t="shared" ca="1" si="250"/>
        <v>9.9999231399720521E-3</v>
      </c>
      <c r="AG341" s="35"/>
      <c r="AH341" s="35"/>
      <c r="AR341" s="69">
        <f t="shared" si="239"/>
        <v>29</v>
      </c>
      <c r="AS341" s="70">
        <f t="shared" si="251"/>
        <v>338</v>
      </c>
      <c r="AT341" s="71">
        <f t="shared" si="223"/>
        <v>7.353310885893008E-2</v>
      </c>
      <c r="AU341" s="72">
        <f t="shared" si="240"/>
        <v>8.6664107387064426E-3</v>
      </c>
      <c r="AV341" s="73">
        <f t="shared" si="241"/>
        <v>1.0086664107387064</v>
      </c>
      <c r="AW341" s="74">
        <f>PRODUCT(AV$4:AV341)</f>
        <v>13.327071393820122</v>
      </c>
      <c r="BO341" s="70">
        <f t="shared" si="252"/>
        <v>338</v>
      </c>
      <c r="BP341" s="178">
        <f t="shared" si="255"/>
        <v>0.1091</v>
      </c>
      <c r="BQ341" s="179">
        <f t="shared" si="242"/>
        <v>8.6664107387064426E-3</v>
      </c>
      <c r="BR341" s="179">
        <f t="shared" si="254"/>
        <v>7.5035239960049196E-2</v>
      </c>
    </row>
    <row r="342" spans="5:70">
      <c r="E342">
        <f t="shared" si="256"/>
        <v>339</v>
      </c>
      <c r="F342" s="64">
        <f t="shared" si="243"/>
        <v>91.166666666665151</v>
      </c>
      <c r="G342" s="55">
        <f t="shared" si="224"/>
        <v>0</v>
      </c>
      <c r="H342" s="78">
        <f t="shared" si="253"/>
        <v>1</v>
      </c>
      <c r="I342" s="79">
        <f t="shared" si="232"/>
        <v>755865.56459714589</v>
      </c>
      <c r="J342" s="79">
        <f t="shared" si="225"/>
        <v>6550.6414460431133</v>
      </c>
      <c r="K342" s="80">
        <f t="shared" si="226"/>
        <v>-20</v>
      </c>
      <c r="L342" s="80">
        <f t="shared" si="233"/>
        <v>-629.88797049762161</v>
      </c>
      <c r="M342" s="80">
        <f t="shared" si="257"/>
        <v>0</v>
      </c>
      <c r="N342" s="80">
        <f t="shared" si="234"/>
        <v>0</v>
      </c>
      <c r="O342" s="81">
        <f t="shared" si="227"/>
        <v>-10155.66802739464</v>
      </c>
      <c r="P342" s="79">
        <f t="shared" si="228"/>
        <v>751610.65004529676</v>
      </c>
      <c r="Q342" s="35"/>
      <c r="R342">
        <f t="shared" ca="1" si="235"/>
        <v>400</v>
      </c>
      <c r="S342" s="78">
        <f t="shared" ca="1" si="244"/>
        <v>96.166666666665066</v>
      </c>
      <c r="T342" s="55">
        <f t="shared" ca="1" si="236"/>
        <v>3.710811547546744E-2</v>
      </c>
      <c r="U342" s="78">
        <f t="shared" ca="1" si="237"/>
        <v>9.628844837348171E-3</v>
      </c>
      <c r="V342" s="79">
        <f t="shared" ca="1" si="245"/>
        <v>2465.9459637415594</v>
      </c>
      <c r="W342" s="79">
        <f t="shared" ca="1" si="229"/>
        <v>21.37090058123966</v>
      </c>
      <c r="X342" s="80">
        <f t="shared" ca="1" si="246"/>
        <v>-0.19257689674696343</v>
      </c>
      <c r="Y342" s="80">
        <f t="shared" ca="1" si="247"/>
        <v>-1.0274774848923165</v>
      </c>
      <c r="Z342" s="80">
        <f t="shared" ca="1" si="238"/>
        <v>0</v>
      </c>
      <c r="AA342" s="80">
        <f t="shared" ca="1" si="248"/>
        <v>0</v>
      </c>
      <c r="AB342" s="81">
        <f t="shared" ca="1" si="230"/>
        <v>-97.787351655400769</v>
      </c>
      <c r="AC342" s="79">
        <f t="shared" ca="1" si="231"/>
        <v>2388.3094582857589</v>
      </c>
      <c r="AD342" s="35"/>
      <c r="AE342" s="55">
        <f t="shared" ca="1" si="249"/>
        <v>3.710811547546744E-2</v>
      </c>
      <c r="AF342" s="78">
        <f t="shared" ca="1" si="250"/>
        <v>9.628844837348171E-3</v>
      </c>
      <c r="AG342" s="35"/>
      <c r="AH342" s="35"/>
      <c r="AR342" s="69">
        <f t="shared" si="239"/>
        <v>29</v>
      </c>
      <c r="AS342" s="70">
        <f t="shared" si="251"/>
        <v>339</v>
      </c>
      <c r="AT342" s="71">
        <f t="shared" si="223"/>
        <v>7.2895840734664583E-2</v>
      </c>
      <c r="AU342" s="72">
        <f t="shared" si="240"/>
        <v>8.6664107387064426E-3</v>
      </c>
      <c r="AV342" s="73">
        <f t="shared" si="241"/>
        <v>1.0086664107387064</v>
      </c>
      <c r="AW342" s="74">
        <f>PRODUCT(AV$4:AV342)</f>
        <v>13.442569268463032</v>
      </c>
      <c r="BO342" s="70">
        <f t="shared" si="252"/>
        <v>339</v>
      </c>
      <c r="BP342" s="178">
        <f t="shared" si="255"/>
        <v>0.1091</v>
      </c>
      <c r="BQ342" s="179">
        <f t="shared" si="242"/>
        <v>8.6664107387064426E-3</v>
      </c>
      <c r="BR342" s="179">
        <f t="shared" si="254"/>
        <v>7.4390540976869077E-2</v>
      </c>
    </row>
    <row r="343" spans="5:70">
      <c r="E343">
        <f t="shared" si="256"/>
        <v>340</v>
      </c>
      <c r="F343" s="64">
        <f t="shared" si="243"/>
        <v>91.249999999998479</v>
      </c>
      <c r="G343" s="55">
        <f t="shared" si="224"/>
        <v>0</v>
      </c>
      <c r="H343" s="78">
        <f t="shared" si="253"/>
        <v>1</v>
      </c>
      <c r="I343" s="79">
        <f t="shared" si="232"/>
        <v>751610.65004529676</v>
      </c>
      <c r="J343" s="79">
        <f t="shared" si="225"/>
        <v>6513.76660887869</v>
      </c>
      <c r="K343" s="80">
        <f t="shared" si="226"/>
        <v>-20</v>
      </c>
      <c r="L343" s="80">
        <f t="shared" si="233"/>
        <v>-626.34220837108069</v>
      </c>
      <c r="M343" s="80">
        <f t="shared" si="257"/>
        <v>0</v>
      </c>
      <c r="N343" s="80">
        <f t="shared" si="234"/>
        <v>0</v>
      </c>
      <c r="O343" s="81">
        <f t="shared" si="227"/>
        <v>-10155.66802739464</v>
      </c>
      <c r="P343" s="79">
        <f t="shared" si="228"/>
        <v>747322.40641840978</v>
      </c>
      <c r="Q343" s="35"/>
      <c r="R343">
        <f t="shared" ca="1" si="235"/>
        <v>401</v>
      </c>
      <c r="S343" s="78">
        <f t="shared" ca="1" si="244"/>
        <v>96.249999999998394</v>
      </c>
      <c r="T343" s="55">
        <f t="shared" ca="1" si="236"/>
        <v>3.710811547546744E-2</v>
      </c>
      <c r="U343" s="78">
        <f t="shared" ca="1" si="237"/>
        <v>9.2715365512284972E-3</v>
      </c>
      <c r="V343" s="79">
        <f t="shared" ca="1" si="245"/>
        <v>2299.6837951165398</v>
      </c>
      <c r="W343" s="79">
        <f t="shared" ca="1" si="229"/>
        <v>19.930004337627167</v>
      </c>
      <c r="X343" s="80">
        <f t="shared" ca="1" si="246"/>
        <v>-0.18543073102456994</v>
      </c>
      <c r="Y343" s="80">
        <f t="shared" ca="1" si="247"/>
        <v>-0.95820158129855837</v>
      </c>
      <c r="Z343" s="80">
        <f t="shared" ca="1" si="238"/>
        <v>0</v>
      </c>
      <c r="AA343" s="80">
        <f t="shared" ca="1" si="248"/>
        <v>0</v>
      </c>
      <c r="AB343" s="81">
        <f t="shared" ca="1" si="230"/>
        <v>-94.158647318132012</v>
      </c>
      <c r="AC343" s="79">
        <f t="shared" ca="1" si="231"/>
        <v>2224.3115198237119</v>
      </c>
      <c r="AD343" s="35"/>
      <c r="AE343" s="55">
        <f t="shared" ca="1" si="249"/>
        <v>3.710811547546744E-2</v>
      </c>
      <c r="AF343" s="78">
        <f t="shared" ca="1" si="250"/>
        <v>9.2715365512284972E-3</v>
      </c>
      <c r="AG343" s="35"/>
      <c r="AH343" s="35"/>
      <c r="AR343" s="69">
        <f t="shared" si="239"/>
        <v>29</v>
      </c>
      <c r="AS343" s="70">
        <f t="shared" si="251"/>
        <v>340</v>
      </c>
      <c r="AT343" s="71">
        <f t="shared" si="223"/>
        <v>7.2264095437714657E-2</v>
      </c>
      <c r="AU343" s="72">
        <f t="shared" si="240"/>
        <v>8.6664107387064426E-3</v>
      </c>
      <c r="AV343" s="73">
        <f t="shared" si="241"/>
        <v>1.0086664107387064</v>
      </c>
      <c r="AW343" s="74">
        <f>PRODUCT(AV$4:AV343)</f>
        <v>13.559068095127046</v>
      </c>
      <c r="BO343" s="70">
        <f t="shared" si="252"/>
        <v>340</v>
      </c>
      <c r="BP343" s="178">
        <f t="shared" si="255"/>
        <v>0.1091</v>
      </c>
      <c r="BQ343" s="179">
        <f t="shared" si="242"/>
        <v>8.6664107387064426E-3</v>
      </c>
      <c r="BR343" s="179">
        <f t="shared" si="254"/>
        <v>7.3751381214715431E-2</v>
      </c>
    </row>
    <row r="344" spans="5:70">
      <c r="E344">
        <f t="shared" si="256"/>
        <v>341</v>
      </c>
      <c r="F344" s="64">
        <f t="shared" si="243"/>
        <v>91.333333333331808</v>
      </c>
      <c r="G344" s="55">
        <f t="shared" si="224"/>
        <v>0</v>
      </c>
      <c r="H344" s="78">
        <f t="shared" si="253"/>
        <v>1</v>
      </c>
      <c r="I344" s="79">
        <f t="shared" si="232"/>
        <v>747322.40641840978</v>
      </c>
      <c r="J344" s="79">
        <f t="shared" si="225"/>
        <v>6476.6029282604468</v>
      </c>
      <c r="K344" s="80">
        <f t="shared" si="226"/>
        <v>-20</v>
      </c>
      <c r="L344" s="80">
        <f t="shared" si="233"/>
        <v>-622.76867201534151</v>
      </c>
      <c r="M344" s="80">
        <f t="shared" si="257"/>
        <v>0</v>
      </c>
      <c r="N344" s="80">
        <f t="shared" si="234"/>
        <v>0</v>
      </c>
      <c r="O344" s="81">
        <f t="shared" si="227"/>
        <v>-10155.66802739464</v>
      </c>
      <c r="P344" s="79">
        <f t="shared" si="228"/>
        <v>743000.57264726027</v>
      </c>
      <c r="Q344" s="35"/>
      <c r="R344">
        <f t="shared" ca="1" si="235"/>
        <v>402</v>
      </c>
      <c r="S344" s="78">
        <f t="shared" ca="1" si="244"/>
        <v>96.333333333331723</v>
      </c>
      <c r="T344" s="55">
        <f t="shared" ca="1" si="236"/>
        <v>3.710811547546744E-2</v>
      </c>
      <c r="U344" s="78">
        <f t="shared" ca="1" si="237"/>
        <v>8.9274873022504933E-3</v>
      </c>
      <c r="V344" s="79">
        <f t="shared" ca="1" si="245"/>
        <v>2141.7715110926811</v>
      </c>
      <c r="W344" s="79">
        <f t="shared" ca="1" si="229"/>
        <v>18.561471623589135</v>
      </c>
      <c r="X344" s="80">
        <f t="shared" ca="1" si="246"/>
        <v>-0.17854974604500987</v>
      </c>
      <c r="Y344" s="80">
        <f t="shared" ca="1" si="247"/>
        <v>-0.89240479628861713</v>
      </c>
      <c r="Z344" s="80">
        <f t="shared" ca="1" si="238"/>
        <v>0</v>
      </c>
      <c r="AA344" s="80">
        <f t="shared" ca="1" si="248"/>
        <v>0</v>
      </c>
      <c r="AB344" s="81">
        <f t="shared" ca="1" si="230"/>
        <v>-90.664597360436971</v>
      </c>
      <c r="AC344" s="79">
        <f t="shared" ca="1" si="231"/>
        <v>2068.5974308134996</v>
      </c>
      <c r="AD344" s="35"/>
      <c r="AE344" s="55">
        <f t="shared" ca="1" si="249"/>
        <v>3.710811547546744E-2</v>
      </c>
      <c r="AF344" s="78">
        <f t="shared" ca="1" si="250"/>
        <v>8.9274873022504933E-3</v>
      </c>
      <c r="AG344" s="35"/>
      <c r="AH344" s="35"/>
      <c r="AR344" s="69">
        <f t="shared" si="239"/>
        <v>29</v>
      </c>
      <c r="AS344" s="70">
        <f t="shared" si="251"/>
        <v>341</v>
      </c>
      <c r="AT344" s="71">
        <f t="shared" si="223"/>
        <v>7.1637825104990338E-2</v>
      </c>
      <c r="AU344" s="72">
        <f t="shared" si="240"/>
        <v>8.6664107387064426E-3</v>
      </c>
      <c r="AV344" s="73">
        <f t="shared" si="241"/>
        <v>1.0086664107387064</v>
      </c>
      <c r="AW344" s="74">
        <f>PRODUCT(AV$4:AV344)</f>
        <v>13.676576548473507</v>
      </c>
      <c r="BO344" s="70">
        <f t="shared" si="252"/>
        <v>341</v>
      </c>
      <c r="BP344" s="178">
        <f t="shared" si="255"/>
        <v>0.1091</v>
      </c>
      <c r="BQ344" s="179">
        <f t="shared" si="242"/>
        <v>8.6664107387064426E-3</v>
      </c>
      <c r="BR344" s="179">
        <f t="shared" si="254"/>
        <v>7.3117713080881622E-2</v>
      </c>
    </row>
    <row r="345" spans="5:70">
      <c r="E345">
        <f t="shared" si="256"/>
        <v>342</v>
      </c>
      <c r="F345" s="64">
        <f t="shared" si="243"/>
        <v>91.416666666665137</v>
      </c>
      <c r="G345" s="55">
        <f t="shared" si="224"/>
        <v>0</v>
      </c>
      <c r="H345" s="78">
        <f t="shared" si="253"/>
        <v>1</v>
      </c>
      <c r="I345" s="79">
        <f t="shared" si="232"/>
        <v>743000.57264726027</v>
      </c>
      <c r="J345" s="79">
        <f t="shared" si="225"/>
        <v>6439.1481416552524</v>
      </c>
      <c r="K345" s="80">
        <f t="shared" si="226"/>
        <v>-20</v>
      </c>
      <c r="L345" s="80">
        <f t="shared" si="233"/>
        <v>-619.16714387271691</v>
      </c>
      <c r="M345" s="80">
        <f t="shared" si="257"/>
        <v>0</v>
      </c>
      <c r="N345" s="80">
        <f t="shared" si="234"/>
        <v>0</v>
      </c>
      <c r="O345" s="81">
        <f t="shared" si="227"/>
        <v>-10155.66802739464</v>
      </c>
      <c r="P345" s="79">
        <f t="shared" si="228"/>
        <v>738644.88561764813</v>
      </c>
      <c r="Q345" s="35"/>
      <c r="R345">
        <f t="shared" ca="1" si="235"/>
        <v>403</v>
      </c>
      <c r="S345" s="78">
        <f t="shared" ca="1" si="244"/>
        <v>96.416666666665051</v>
      </c>
      <c r="T345" s="55">
        <f t="shared" ca="1" si="236"/>
        <v>3.710811547546744E-2</v>
      </c>
      <c r="U345" s="78">
        <f t="shared" ca="1" si="237"/>
        <v>8.5962050725328122E-3</v>
      </c>
      <c r="V345" s="79">
        <f t="shared" ca="1" si="245"/>
        <v>1991.835678478617</v>
      </c>
      <c r="W345" s="79">
        <f t="shared" ca="1" si="229"/>
        <v>17.262066113705718</v>
      </c>
      <c r="X345" s="80">
        <f t="shared" ca="1" si="246"/>
        <v>-0.17192410145065623</v>
      </c>
      <c r="Y345" s="80">
        <f t="shared" ca="1" si="247"/>
        <v>-0.82993153269942377</v>
      </c>
      <c r="Z345" s="80">
        <f t="shared" ca="1" si="238"/>
        <v>0</v>
      </c>
      <c r="AA345" s="80">
        <f t="shared" ca="1" si="248"/>
        <v>0</v>
      </c>
      <c r="AB345" s="81">
        <f t="shared" ca="1" si="230"/>
        <v>-87.300205012049105</v>
      </c>
      <c r="AC345" s="79">
        <f t="shared" ca="1" si="231"/>
        <v>1920.7956839461235</v>
      </c>
      <c r="AD345" s="35"/>
      <c r="AE345" s="55">
        <f t="shared" ca="1" si="249"/>
        <v>3.710811547546744E-2</v>
      </c>
      <c r="AF345" s="78">
        <f t="shared" ca="1" si="250"/>
        <v>8.5962050725328122E-3</v>
      </c>
      <c r="AG345" s="35"/>
      <c r="AH345" s="35"/>
      <c r="AR345" s="69">
        <f t="shared" si="239"/>
        <v>29</v>
      </c>
      <c r="AS345" s="70">
        <f t="shared" si="251"/>
        <v>342</v>
      </c>
      <c r="AT345" s="71">
        <f t="shared" si="223"/>
        <v>7.1016982288202871E-2</v>
      </c>
      <c r="AU345" s="72">
        <f t="shared" si="240"/>
        <v>8.6664107387064426E-3</v>
      </c>
      <c r="AV345" s="73">
        <f t="shared" si="241"/>
        <v>1.0086664107387064</v>
      </c>
      <c r="AW345" s="74">
        <f>PRODUCT(AV$4:AV345)</f>
        <v>13.795103378341938</v>
      </c>
      <c r="BO345" s="70">
        <f t="shared" si="252"/>
        <v>342</v>
      </c>
      <c r="BP345" s="178">
        <f t="shared" si="255"/>
        <v>0.1091</v>
      </c>
      <c r="BQ345" s="179">
        <f t="shared" si="242"/>
        <v>8.6664107387064426E-3</v>
      </c>
      <c r="BR345" s="179">
        <f t="shared" si="254"/>
        <v>7.2489489391575124E-2</v>
      </c>
    </row>
    <row r="346" spans="5:70">
      <c r="E346">
        <f t="shared" si="256"/>
        <v>343</v>
      </c>
      <c r="F346" s="64">
        <f t="shared" si="243"/>
        <v>91.499999999998465</v>
      </c>
      <c r="G346" s="55">
        <f t="shared" si="224"/>
        <v>0</v>
      </c>
      <c r="H346" s="78">
        <f t="shared" si="253"/>
        <v>1</v>
      </c>
      <c r="I346" s="79">
        <f t="shared" si="232"/>
        <v>738644.88561764813</v>
      </c>
      <c r="J346" s="79">
        <f t="shared" si="225"/>
        <v>6401.3999688073782</v>
      </c>
      <c r="K346" s="80">
        <f t="shared" si="226"/>
        <v>-20</v>
      </c>
      <c r="L346" s="80">
        <f t="shared" si="233"/>
        <v>-615.53740468137346</v>
      </c>
      <c r="M346" s="80">
        <f t="shared" si="257"/>
        <v>0</v>
      </c>
      <c r="N346" s="80">
        <f t="shared" si="234"/>
        <v>0</v>
      </c>
      <c r="O346" s="81">
        <f t="shared" si="227"/>
        <v>-10155.66802739464</v>
      </c>
      <c r="P346" s="79">
        <f t="shared" si="228"/>
        <v>734255.08015437948</v>
      </c>
      <c r="Q346" s="35"/>
      <c r="R346">
        <f t="shared" ca="1" si="235"/>
        <v>404</v>
      </c>
      <c r="S346" s="78">
        <f t="shared" ca="1" si="244"/>
        <v>96.49999999999838</v>
      </c>
      <c r="T346" s="55">
        <f t="shared" ca="1" si="236"/>
        <v>3.710811547546744E-2</v>
      </c>
      <c r="U346" s="78">
        <f t="shared" ca="1" si="237"/>
        <v>8.2772161020504657E-3</v>
      </c>
      <c r="V346" s="79">
        <f t="shared" ca="1" si="245"/>
        <v>1849.5185759014712</v>
      </c>
      <c r="W346" s="79">
        <f t="shared" ca="1" si="229"/>
        <v>16.028687647629557</v>
      </c>
      <c r="X346" s="80">
        <f t="shared" ca="1" si="246"/>
        <v>-0.16554432204100933</v>
      </c>
      <c r="Y346" s="80">
        <f t="shared" ca="1" si="247"/>
        <v>-0.77063273995894643</v>
      </c>
      <c r="Z346" s="80">
        <f t="shared" ca="1" si="238"/>
        <v>0</v>
      </c>
      <c r="AA346" s="80">
        <f t="shared" ca="1" si="248"/>
        <v>0</v>
      </c>
      <c r="AB346" s="81">
        <f t="shared" ca="1" si="230"/>
        <v>-84.060658923430012</v>
      </c>
      <c r="AC346" s="79">
        <f t="shared" ca="1" si="231"/>
        <v>1780.5504275636706</v>
      </c>
      <c r="AD346" s="35"/>
      <c r="AE346" s="55">
        <f t="shared" ca="1" si="249"/>
        <v>3.710811547546744E-2</v>
      </c>
      <c r="AF346" s="78">
        <f t="shared" ca="1" si="250"/>
        <v>8.2772161020504657E-3</v>
      </c>
      <c r="AG346" s="35"/>
      <c r="AH346" s="35"/>
      <c r="AR346" s="69">
        <f t="shared" si="239"/>
        <v>29</v>
      </c>
      <c r="AS346" s="70">
        <f t="shared" si="251"/>
        <v>343</v>
      </c>
      <c r="AT346" s="71">
        <f t="shared" si="223"/>
        <v>7.0401519950269859E-2</v>
      </c>
      <c r="AU346" s="72">
        <f t="shared" si="240"/>
        <v>8.6664107387064426E-3</v>
      </c>
      <c r="AV346" s="73">
        <f t="shared" si="241"/>
        <v>1.0086664107387064</v>
      </c>
      <c r="AW346" s="74">
        <f>PRODUCT(AV$4:AV346)</f>
        <v>13.914657410401567</v>
      </c>
      <c r="BO346" s="70">
        <f t="shared" si="252"/>
        <v>343</v>
      </c>
      <c r="BP346" s="178">
        <f t="shared" si="255"/>
        <v>0.1091</v>
      </c>
      <c r="BQ346" s="179">
        <f t="shared" si="242"/>
        <v>8.6664107387064426E-3</v>
      </c>
      <c r="BR346" s="179">
        <f t="shared" si="254"/>
        <v>7.1866663368404179E-2</v>
      </c>
    </row>
    <row r="347" spans="5:70">
      <c r="E347">
        <f t="shared" si="256"/>
        <v>344</v>
      </c>
      <c r="F347" s="64">
        <f t="shared" si="243"/>
        <v>91.583333333331794</v>
      </c>
      <c r="G347" s="55">
        <f t="shared" si="224"/>
        <v>0</v>
      </c>
      <c r="H347" s="78">
        <f t="shared" si="253"/>
        <v>1</v>
      </c>
      <c r="I347" s="79">
        <f t="shared" si="232"/>
        <v>734255.08015437948</v>
      </c>
      <c r="J347" s="79">
        <f t="shared" si="225"/>
        <v>6363.3561115996745</v>
      </c>
      <c r="K347" s="80">
        <f t="shared" si="226"/>
        <v>-20</v>
      </c>
      <c r="L347" s="80">
        <f t="shared" si="233"/>
        <v>-611.87923346198295</v>
      </c>
      <c r="M347" s="80">
        <f t="shared" si="257"/>
        <v>0</v>
      </c>
      <c r="N347" s="80">
        <f t="shared" si="234"/>
        <v>0</v>
      </c>
      <c r="O347" s="81">
        <f t="shared" si="227"/>
        <v>-10155.66802739464</v>
      </c>
      <c r="P347" s="79">
        <f t="shared" si="228"/>
        <v>729830.88900512247</v>
      </c>
      <c r="Q347" s="35"/>
      <c r="R347">
        <f t="shared" ca="1" si="235"/>
        <v>405</v>
      </c>
      <c r="S347" s="78">
        <f t="shared" ca="1" si="244"/>
        <v>96.583333333331709</v>
      </c>
      <c r="T347" s="55">
        <f t="shared" ca="1" si="236"/>
        <v>4.0667232332721959E-2</v>
      </c>
      <c r="U347" s="78">
        <f t="shared" ca="1" si="237"/>
        <v>7.9406046317602331E-3</v>
      </c>
      <c r="V347" s="79">
        <f t="shared" ca="1" si="245"/>
        <v>1708.1403696458115</v>
      </c>
      <c r="W347" s="79">
        <f t="shared" ca="1" si="229"/>
        <v>14.803446042716454</v>
      </c>
      <c r="X347" s="80">
        <f t="shared" ca="1" si="246"/>
        <v>-0.15881209263520465</v>
      </c>
      <c r="Y347" s="80">
        <f t="shared" ca="1" si="247"/>
        <v>-0.7117251540190882</v>
      </c>
      <c r="Z347" s="80">
        <f t="shared" ca="1" si="238"/>
        <v>0</v>
      </c>
      <c r="AA347" s="80">
        <f t="shared" ca="1" si="248"/>
        <v>0</v>
      </c>
      <c r="AB347" s="81">
        <f t="shared" ca="1" si="230"/>
        <v>-80.642144576949192</v>
      </c>
      <c r="AC347" s="79">
        <f t="shared" ca="1" si="231"/>
        <v>1641.4311338649243</v>
      </c>
      <c r="AD347" s="35"/>
      <c r="AE347" s="55">
        <f t="shared" ca="1" si="249"/>
        <v>4.0667232332721959E-2</v>
      </c>
      <c r="AF347" s="78">
        <f t="shared" ca="1" si="250"/>
        <v>7.9406046317602331E-3</v>
      </c>
      <c r="AG347" s="35"/>
      <c r="AH347" s="35"/>
      <c r="AR347" s="69">
        <f t="shared" si="239"/>
        <v>29</v>
      </c>
      <c r="AS347" s="70">
        <f t="shared" si="251"/>
        <v>344</v>
      </c>
      <c r="AT347" s="71">
        <f t="shared" si="223"/>
        <v>6.979139146175159E-2</v>
      </c>
      <c r="AU347" s="72">
        <f t="shared" si="240"/>
        <v>8.6664107387064426E-3</v>
      </c>
      <c r="AV347" s="73">
        <f t="shared" si="241"/>
        <v>1.0086664107387064</v>
      </c>
      <c r="AW347" s="74">
        <f>PRODUCT(AV$4:AV347)</f>
        <v>14.035247546808492</v>
      </c>
      <c r="BO347" s="70">
        <f t="shared" si="252"/>
        <v>344</v>
      </c>
      <c r="BP347" s="178">
        <f t="shared" si="255"/>
        <v>0.1091</v>
      </c>
      <c r="BQ347" s="179">
        <f t="shared" si="242"/>
        <v>8.6664107387064426E-3</v>
      </c>
      <c r="BR347" s="179">
        <f t="shared" si="254"/>
        <v>7.1249188634894614E-2</v>
      </c>
    </row>
    <row r="348" spans="5:70">
      <c r="E348">
        <f t="shared" si="256"/>
        <v>345</v>
      </c>
      <c r="F348" s="64">
        <f t="shared" si="243"/>
        <v>91.666666666665122</v>
      </c>
      <c r="G348" s="55">
        <f t="shared" si="224"/>
        <v>0</v>
      </c>
      <c r="H348" s="78">
        <f t="shared" si="253"/>
        <v>1</v>
      </c>
      <c r="I348" s="79">
        <f t="shared" si="232"/>
        <v>729830.88900512247</v>
      </c>
      <c r="J348" s="79">
        <f t="shared" si="225"/>
        <v>6325.0142539136632</v>
      </c>
      <c r="K348" s="80">
        <f t="shared" si="226"/>
        <v>-20</v>
      </c>
      <c r="L348" s="80">
        <f t="shared" si="233"/>
        <v>-608.19240750426877</v>
      </c>
      <c r="M348" s="80">
        <f t="shared" si="257"/>
        <v>0</v>
      </c>
      <c r="N348" s="80">
        <f t="shared" si="234"/>
        <v>0</v>
      </c>
      <c r="O348" s="81">
        <f t="shared" si="227"/>
        <v>-10155.66802739464</v>
      </c>
      <c r="P348" s="79">
        <f t="shared" si="228"/>
        <v>725372.04282413714</v>
      </c>
      <c r="Q348" s="35"/>
      <c r="R348">
        <f t="shared" ca="1" si="235"/>
        <v>406</v>
      </c>
      <c r="S348" s="78">
        <f t="shared" ca="1" si="244"/>
        <v>96.666666666665037</v>
      </c>
      <c r="T348" s="55">
        <f t="shared" ca="1" si="236"/>
        <v>4.0667232332721959E-2</v>
      </c>
      <c r="U348" s="78">
        <f t="shared" ca="1" si="237"/>
        <v>7.617682218338152E-3</v>
      </c>
      <c r="V348" s="79">
        <f t="shared" ca="1" si="245"/>
        <v>1574.6786725858763</v>
      </c>
      <c r="W348" s="79">
        <f t="shared" ca="1" si="229"/>
        <v>13.646812158110244</v>
      </c>
      <c r="X348" s="80">
        <f t="shared" ca="1" si="246"/>
        <v>-0.15235364436676305</v>
      </c>
      <c r="Y348" s="80">
        <f t="shared" ca="1" si="247"/>
        <v>-0.65611611357744848</v>
      </c>
      <c r="Z348" s="80">
        <f t="shared" ca="1" si="238"/>
        <v>0</v>
      </c>
      <c r="AA348" s="80">
        <f t="shared" ca="1" si="248"/>
        <v>0</v>
      </c>
      <c r="AB348" s="81">
        <f t="shared" ca="1" si="230"/>
        <v>-77.362651747629442</v>
      </c>
      <c r="AC348" s="79">
        <f t="shared" ca="1" si="231"/>
        <v>1510.154363238413</v>
      </c>
      <c r="AD348" s="35"/>
      <c r="AE348" s="55">
        <f t="shared" ca="1" si="249"/>
        <v>4.0667232332721959E-2</v>
      </c>
      <c r="AF348" s="78">
        <f t="shared" ca="1" si="250"/>
        <v>7.617682218338152E-3</v>
      </c>
      <c r="AG348" s="35"/>
      <c r="AH348" s="35"/>
      <c r="AR348" s="69">
        <f t="shared" si="239"/>
        <v>29</v>
      </c>
      <c r="AS348" s="70">
        <f t="shared" si="251"/>
        <v>345</v>
      </c>
      <c r="AT348" s="71">
        <f t="shared" ref="AT348:AT411" si="258">(1-AU348)*AT347</f>
        <v>6.9186550597318194E-2</v>
      </c>
      <c r="AU348" s="72">
        <f t="shared" si="240"/>
        <v>8.6664107387064426E-3</v>
      </c>
      <c r="AV348" s="73">
        <f t="shared" si="241"/>
        <v>1.0086664107387064</v>
      </c>
      <c r="AW348" s="74">
        <f>PRODUCT(AV$4:AV348)</f>
        <v>14.156882766868556</v>
      </c>
      <c r="BO348" s="70">
        <f t="shared" si="252"/>
        <v>345</v>
      </c>
      <c r="BP348" s="178">
        <f t="shared" si="255"/>
        <v>0.1091</v>
      </c>
      <c r="BQ348" s="179">
        <f t="shared" si="242"/>
        <v>8.6664107387064426E-3</v>
      </c>
      <c r="BR348" s="179">
        <f t="shared" si="254"/>
        <v>7.0637019213036542E-2</v>
      </c>
    </row>
    <row r="349" spans="5:70">
      <c r="E349">
        <f t="shared" si="256"/>
        <v>346</v>
      </c>
      <c r="F349" s="64">
        <f t="shared" si="243"/>
        <v>91.749999999998451</v>
      </c>
      <c r="G349" s="55">
        <f t="shared" si="224"/>
        <v>0</v>
      </c>
      <c r="H349" s="78">
        <f t="shared" si="253"/>
        <v>1</v>
      </c>
      <c r="I349" s="79">
        <f t="shared" si="232"/>
        <v>725372.04282413714</v>
      </c>
      <c r="J349" s="79">
        <f t="shared" si="225"/>
        <v>6286.3720614885315</v>
      </c>
      <c r="K349" s="80">
        <f t="shared" si="226"/>
        <v>-20</v>
      </c>
      <c r="L349" s="80">
        <f t="shared" si="233"/>
        <v>-604.47670235344765</v>
      </c>
      <c r="M349" s="80">
        <f t="shared" si="257"/>
        <v>0</v>
      </c>
      <c r="N349" s="80">
        <f t="shared" si="234"/>
        <v>0</v>
      </c>
      <c r="O349" s="81">
        <f t="shared" si="227"/>
        <v>-10155.66802739464</v>
      </c>
      <c r="P349" s="79">
        <f t="shared" si="228"/>
        <v>720878.27015587757</v>
      </c>
      <c r="Q349" s="35"/>
      <c r="R349">
        <f t="shared" ca="1" si="235"/>
        <v>407</v>
      </c>
      <c r="S349" s="78">
        <f t="shared" ca="1" si="244"/>
        <v>96.749999999998366</v>
      </c>
      <c r="T349" s="55">
        <f t="shared" ca="1" si="236"/>
        <v>4.0667232332721959E-2</v>
      </c>
      <c r="U349" s="78">
        <f t="shared" ca="1" si="237"/>
        <v>7.3078921657281498E-3</v>
      </c>
      <c r="V349" s="79">
        <f t="shared" ca="1" si="245"/>
        <v>1448.7405648903227</v>
      </c>
      <c r="W349" s="79">
        <f t="shared" ca="1" si="229"/>
        <v>12.555380789165131</v>
      </c>
      <c r="X349" s="80">
        <f t="shared" ca="1" si="246"/>
        <v>-0.146157843314563</v>
      </c>
      <c r="Y349" s="80">
        <f t="shared" ca="1" si="247"/>
        <v>-0.60364190203763446</v>
      </c>
      <c r="Z349" s="80">
        <f t="shared" ca="1" si="238"/>
        <v>0</v>
      </c>
      <c r="AA349" s="80">
        <f t="shared" ca="1" si="248"/>
        <v>0</v>
      </c>
      <c r="AB349" s="81">
        <f t="shared" ca="1" si="230"/>
        <v>-74.21652681513315</v>
      </c>
      <c r="AC349" s="79">
        <f t="shared" ca="1" si="231"/>
        <v>1386.3296191190025</v>
      </c>
      <c r="AD349" s="35"/>
      <c r="AE349" s="55">
        <f t="shared" ca="1" si="249"/>
        <v>4.0667232332721959E-2</v>
      </c>
      <c r="AF349" s="78">
        <f t="shared" ca="1" si="250"/>
        <v>7.3078921657281498E-3</v>
      </c>
      <c r="AG349" s="35"/>
      <c r="AH349" s="35"/>
      <c r="AR349" s="69">
        <f t="shared" si="239"/>
        <v>29</v>
      </c>
      <c r="AS349" s="70">
        <f t="shared" si="251"/>
        <v>346</v>
      </c>
      <c r="AT349" s="71">
        <f t="shared" si="258"/>
        <v>6.8586951532247545E-2</v>
      </c>
      <c r="AU349" s="72">
        <f t="shared" si="240"/>
        <v>8.6664107387064426E-3</v>
      </c>
      <c r="AV349" s="73">
        <f t="shared" si="241"/>
        <v>1.0086664107387064</v>
      </c>
      <c r="AW349" s="74">
        <f>PRODUCT(AV$4:AV349)</f>
        <v>14.279572127705954</v>
      </c>
      <c r="BO349" s="70">
        <f t="shared" si="252"/>
        <v>346</v>
      </c>
      <c r="BP349" s="178">
        <f t="shared" si="255"/>
        <v>0.1091</v>
      </c>
      <c r="BQ349" s="179">
        <f t="shared" si="242"/>
        <v>8.6664107387064426E-3</v>
      </c>
      <c r="BR349" s="179">
        <f t="shared" si="254"/>
        <v>7.0030109519860828E-2</v>
      </c>
    </row>
    <row r="350" spans="5:70">
      <c r="E350">
        <f t="shared" si="256"/>
        <v>347</v>
      </c>
      <c r="F350" s="64">
        <f t="shared" si="243"/>
        <v>91.83333333333178</v>
      </c>
      <c r="G350" s="55">
        <f t="shared" si="224"/>
        <v>0</v>
      </c>
      <c r="H350" s="78">
        <f t="shared" si="253"/>
        <v>1</v>
      </c>
      <c r="I350" s="79">
        <f t="shared" si="232"/>
        <v>720878.27015587757</v>
      </c>
      <c r="J350" s="79">
        <f t="shared" si="225"/>
        <v>6247.4271817790213</v>
      </c>
      <c r="K350" s="80">
        <f t="shared" si="226"/>
        <v>-20</v>
      </c>
      <c r="L350" s="80">
        <f t="shared" si="233"/>
        <v>-600.7318917965647</v>
      </c>
      <c r="M350" s="80">
        <f t="shared" si="257"/>
        <v>0</v>
      </c>
      <c r="N350" s="80">
        <f t="shared" si="234"/>
        <v>0</v>
      </c>
      <c r="O350" s="81">
        <f t="shared" si="227"/>
        <v>-10155.66802739464</v>
      </c>
      <c r="P350" s="79">
        <f t="shared" si="228"/>
        <v>716349.29741846537</v>
      </c>
      <c r="Q350" s="35"/>
      <c r="R350">
        <f t="shared" ca="1" si="235"/>
        <v>408</v>
      </c>
      <c r="S350" s="78">
        <f t="shared" ca="1" si="244"/>
        <v>96.833333333331694</v>
      </c>
      <c r="T350" s="55">
        <f t="shared" ca="1" si="236"/>
        <v>4.0667232332721959E-2</v>
      </c>
      <c r="U350" s="78">
        <f t="shared" ca="1" si="237"/>
        <v>7.0107004171620045E-3</v>
      </c>
      <c r="V350" s="79">
        <f t="shared" ca="1" si="245"/>
        <v>1329.951430408556</v>
      </c>
      <c r="W350" s="79">
        <f t="shared" ca="1" si="229"/>
        <v>11.525905358450704</v>
      </c>
      <c r="X350" s="80">
        <f t="shared" ca="1" si="246"/>
        <v>-0.1402140083432401</v>
      </c>
      <c r="Y350" s="80">
        <f t="shared" ca="1" si="247"/>
        <v>-0.55414642933689839</v>
      </c>
      <c r="Z350" s="80">
        <f t="shared" ca="1" si="238"/>
        <v>0</v>
      </c>
      <c r="AA350" s="80">
        <f t="shared" ca="1" si="248"/>
        <v>0</v>
      </c>
      <c r="AB350" s="81">
        <f t="shared" ca="1" si="230"/>
        <v>-71.198346076214435</v>
      </c>
      <c r="AC350" s="79">
        <f t="shared" ca="1" si="231"/>
        <v>1269.5846292531121</v>
      </c>
      <c r="AD350" s="35"/>
      <c r="AE350" s="55">
        <f t="shared" ca="1" si="249"/>
        <v>4.0667232332721959E-2</v>
      </c>
      <c r="AF350" s="78">
        <f t="shared" ca="1" si="250"/>
        <v>7.0107004171620045E-3</v>
      </c>
      <c r="AG350" s="35"/>
      <c r="AH350" s="35"/>
      <c r="AR350" s="69">
        <f t="shared" si="239"/>
        <v>29</v>
      </c>
      <c r="AS350" s="70">
        <f t="shared" si="251"/>
        <v>347</v>
      </c>
      <c r="AT350" s="71">
        <f t="shared" si="258"/>
        <v>6.7992548838953337E-2</v>
      </c>
      <c r="AU350" s="72">
        <f t="shared" si="240"/>
        <v>8.6664107387064426E-3</v>
      </c>
      <c r="AV350" s="73">
        <f t="shared" si="241"/>
        <v>1.0086664107387064</v>
      </c>
      <c r="AW350" s="74">
        <f>PRODUCT(AV$4:AV350)</f>
        <v>14.403324764937638</v>
      </c>
      <c r="BO350" s="70">
        <f t="shared" si="252"/>
        <v>347</v>
      </c>
      <c r="BP350" s="178">
        <f t="shared" si="255"/>
        <v>0.1091</v>
      </c>
      <c r="BQ350" s="179">
        <f t="shared" si="242"/>
        <v>8.6664107387064426E-3</v>
      </c>
      <c r="BR350" s="179">
        <f t="shared" si="254"/>
        <v>6.9428414364044913E-2</v>
      </c>
    </row>
    <row r="351" spans="5:70">
      <c r="E351">
        <f t="shared" si="256"/>
        <v>348</v>
      </c>
      <c r="F351" s="64">
        <f t="shared" si="243"/>
        <v>91.916666666665108</v>
      </c>
      <c r="G351" s="55">
        <f t="shared" si="224"/>
        <v>0</v>
      </c>
      <c r="H351" s="78">
        <f t="shared" si="253"/>
        <v>1</v>
      </c>
      <c r="I351" s="79">
        <f t="shared" si="232"/>
        <v>716349.29741846537</v>
      </c>
      <c r="J351" s="79">
        <f t="shared" si="225"/>
        <v>6208.1772438122034</v>
      </c>
      <c r="K351" s="80">
        <f t="shared" si="226"/>
        <v>-20</v>
      </c>
      <c r="L351" s="80">
        <f t="shared" si="233"/>
        <v>-596.95774784872117</v>
      </c>
      <c r="M351" s="80">
        <f t="shared" si="257"/>
        <v>0</v>
      </c>
      <c r="N351" s="80">
        <f t="shared" si="234"/>
        <v>0</v>
      </c>
      <c r="O351" s="81">
        <f t="shared" si="227"/>
        <v>-10155.66802739464</v>
      </c>
      <c r="P351" s="79">
        <f t="shared" si="228"/>
        <v>711784.84888703423</v>
      </c>
      <c r="Q351" s="35"/>
      <c r="R351">
        <f t="shared" ca="1" si="235"/>
        <v>409</v>
      </c>
      <c r="S351" s="78">
        <f t="shared" ca="1" si="244"/>
        <v>96.916666666665023</v>
      </c>
      <c r="T351" s="55">
        <f t="shared" ca="1" si="236"/>
        <v>4.0667232332721959E-2</v>
      </c>
      <c r="U351" s="78">
        <f t="shared" ca="1" si="237"/>
        <v>6.7255946344821661E-3</v>
      </c>
      <c r="V351" s="79">
        <f t="shared" ca="1" si="245"/>
        <v>1217.9541361692231</v>
      </c>
      <c r="W351" s="79">
        <f t="shared" ca="1" si="229"/>
        <v>10.555290804948884</v>
      </c>
      <c r="X351" s="80">
        <f t="shared" ca="1" si="246"/>
        <v>-0.13451189268964331</v>
      </c>
      <c r="Y351" s="80">
        <f t="shared" ca="1" si="247"/>
        <v>-0.50748089007050967</v>
      </c>
      <c r="Z351" s="80">
        <f t="shared" ca="1" si="238"/>
        <v>-9.1346560212691728</v>
      </c>
      <c r="AA351" s="80">
        <f t="shared" ca="1" si="248"/>
        <v>0</v>
      </c>
      <c r="AB351" s="81">
        <f t="shared" ca="1" si="230"/>
        <v>-68.30290639462747</v>
      </c>
      <c r="AC351" s="79">
        <f t="shared" ca="1" si="231"/>
        <v>1150.4298717755153</v>
      </c>
      <c r="AD351" s="35"/>
      <c r="AE351" s="55">
        <f t="shared" ca="1" si="249"/>
        <v>4.0667232332721959E-2</v>
      </c>
      <c r="AF351" s="78">
        <f t="shared" ca="1" si="250"/>
        <v>6.7255946344821661E-3</v>
      </c>
      <c r="AG351" s="35"/>
      <c r="AH351" s="35"/>
      <c r="AR351" s="69">
        <f t="shared" si="239"/>
        <v>29</v>
      </c>
      <c r="AS351" s="70">
        <f t="shared" si="251"/>
        <v>348</v>
      </c>
      <c r="AT351" s="71">
        <f t="shared" si="258"/>
        <v>6.7403297483543415E-2</v>
      </c>
      <c r="AU351" s="72">
        <f t="shared" si="240"/>
        <v>8.6664107387064426E-3</v>
      </c>
      <c r="AV351" s="73">
        <f t="shared" si="241"/>
        <v>1.0086664107387064</v>
      </c>
      <c r="AW351" s="74">
        <f>PRODUCT(AV$4:AV351)</f>
        <v>14.52814989335357</v>
      </c>
      <c r="BO351" s="70">
        <f t="shared" si="252"/>
        <v>348</v>
      </c>
      <c r="BP351" s="178">
        <f t="shared" si="255"/>
        <v>0.1091</v>
      </c>
      <c r="BQ351" s="179">
        <f t="shared" si="242"/>
        <v>8.6664107387064426E-3</v>
      </c>
      <c r="BR351" s="179">
        <f t="shared" si="254"/>
        <v>6.883188894254777E-2</v>
      </c>
    </row>
    <row r="352" spans="5:70">
      <c r="E352">
        <f t="shared" si="256"/>
        <v>349</v>
      </c>
      <c r="F352" s="64">
        <f t="shared" si="243"/>
        <v>91.999999999998437</v>
      </c>
      <c r="G352" s="55">
        <f t="shared" si="224"/>
        <v>0</v>
      </c>
      <c r="H352" s="78">
        <f t="shared" si="253"/>
        <v>1</v>
      </c>
      <c r="I352" s="79">
        <f t="shared" si="232"/>
        <v>711784.84888703423</v>
      </c>
      <c r="J352" s="79">
        <f t="shared" si="225"/>
        <v>6168.6198580431355</v>
      </c>
      <c r="K352" s="80">
        <f t="shared" si="226"/>
        <v>-20</v>
      </c>
      <c r="L352" s="80">
        <f t="shared" si="233"/>
        <v>-593.15404073919524</v>
      </c>
      <c r="M352" s="80">
        <f t="shared" si="257"/>
        <v>-5338.3863666527568</v>
      </c>
      <c r="N352" s="80">
        <f t="shared" si="234"/>
        <v>0</v>
      </c>
      <c r="O352" s="81">
        <f t="shared" si="227"/>
        <v>-10155.66802739464</v>
      </c>
      <c r="P352" s="79">
        <f t="shared" si="228"/>
        <v>701846.26031029073</v>
      </c>
      <c r="Q352" s="35"/>
      <c r="R352">
        <f t="shared" ca="1" si="235"/>
        <v>410</v>
      </c>
      <c r="S352" s="78">
        <f t="shared" ca="1" si="244"/>
        <v>96.999999999998352</v>
      </c>
      <c r="T352" s="55">
        <f t="shared" ca="1" si="236"/>
        <v>4.0667232332721959E-2</v>
      </c>
      <c r="U352" s="78">
        <f t="shared" ca="1" si="237"/>
        <v>6.4520833149059719E-3</v>
      </c>
      <c r="V352" s="79">
        <f t="shared" ca="1" si="245"/>
        <v>1103.6450728975169</v>
      </c>
      <c r="W352" s="79">
        <f t="shared" ca="1" si="229"/>
        <v>9.5646415114794952</v>
      </c>
      <c r="X352" s="80">
        <f t="shared" ca="1" si="246"/>
        <v>-0.12904166629811945</v>
      </c>
      <c r="Y352" s="80">
        <f t="shared" ca="1" si="247"/>
        <v>-0.45985211370729873</v>
      </c>
      <c r="Z352" s="80">
        <f t="shared" ca="1" si="238"/>
        <v>0</v>
      </c>
      <c r="AA352" s="80">
        <f t="shared" ca="1" si="248"/>
        <v>0</v>
      </c>
      <c r="AB352" s="81">
        <f t="shared" ca="1" si="230"/>
        <v>-65.525216231277</v>
      </c>
      <c r="AC352" s="79">
        <f t="shared" ca="1" si="231"/>
        <v>1047.0956043977142</v>
      </c>
      <c r="AD352" s="35"/>
      <c r="AE352" s="55">
        <f t="shared" ca="1" si="249"/>
        <v>4.0667232332721959E-2</v>
      </c>
      <c r="AF352" s="78">
        <f t="shared" ca="1" si="250"/>
        <v>6.4520833149059719E-3</v>
      </c>
      <c r="AG352" s="35"/>
      <c r="AH352" s="35"/>
      <c r="AR352" s="69">
        <f t="shared" si="239"/>
        <v>30</v>
      </c>
      <c r="AS352" s="70">
        <f t="shared" si="251"/>
        <v>349</v>
      </c>
      <c r="AT352" s="71">
        <f t="shared" si="258"/>
        <v>6.6819152822407815E-2</v>
      </c>
      <c r="AU352" s="72">
        <f t="shared" si="240"/>
        <v>8.6664107387064426E-3</v>
      </c>
      <c r="AV352" s="73">
        <f t="shared" si="241"/>
        <v>1.0086664107387064</v>
      </c>
      <c r="AW352" s="74">
        <f>PRODUCT(AV$4:AV352)</f>
        <v>14.654056807602865</v>
      </c>
      <c r="BO352" s="70">
        <f t="shared" si="252"/>
        <v>349</v>
      </c>
      <c r="BP352" s="178">
        <f t="shared" si="255"/>
        <v>0.1091</v>
      </c>
      <c r="BQ352" s="179">
        <f t="shared" si="242"/>
        <v>8.6664107387064426E-3</v>
      </c>
      <c r="BR352" s="179">
        <f t="shared" si="254"/>
        <v>6.8240488837273849E-2</v>
      </c>
    </row>
    <row r="353" spans="5:70">
      <c r="E353">
        <f t="shared" si="256"/>
        <v>350</v>
      </c>
      <c r="F353" s="64">
        <f t="shared" si="243"/>
        <v>92.083333333331765</v>
      </c>
      <c r="G353" s="55">
        <f t="shared" si="224"/>
        <v>0</v>
      </c>
      <c r="H353" s="78">
        <f t="shared" si="253"/>
        <v>1</v>
      </c>
      <c r="I353" s="79">
        <f t="shared" si="232"/>
        <v>701846.26031029073</v>
      </c>
      <c r="J353" s="79">
        <f t="shared" si="225"/>
        <v>6082.4879672740608</v>
      </c>
      <c r="K353" s="80">
        <f t="shared" si="226"/>
        <v>-20</v>
      </c>
      <c r="L353" s="80">
        <f t="shared" si="233"/>
        <v>-584.87188359190895</v>
      </c>
      <c r="M353" s="80">
        <f t="shared" si="257"/>
        <v>0</v>
      </c>
      <c r="N353" s="80">
        <f t="shared" si="234"/>
        <v>0</v>
      </c>
      <c r="O353" s="81">
        <f t="shared" si="227"/>
        <v>-10155.66802739464</v>
      </c>
      <c r="P353" s="79">
        <f t="shared" si="228"/>
        <v>697168.20836657821</v>
      </c>
      <c r="Q353" s="35"/>
      <c r="R353">
        <f t="shared" ca="1" si="235"/>
        <v>411</v>
      </c>
      <c r="S353" s="78">
        <f t="shared" ca="1" si="244"/>
        <v>97.08333333333168</v>
      </c>
      <c r="T353" s="55">
        <f t="shared" ca="1" si="236"/>
        <v>4.0667232332721959E-2</v>
      </c>
      <c r="U353" s="78">
        <f t="shared" ca="1" si="237"/>
        <v>6.189694943708612E-3</v>
      </c>
      <c r="V353" s="79">
        <f t="shared" ca="1" si="245"/>
        <v>1004.5131241791004</v>
      </c>
      <c r="W353" s="79">
        <f t="shared" ca="1" si="229"/>
        <v>8.705523326557314</v>
      </c>
      <c r="X353" s="80">
        <f t="shared" ca="1" si="246"/>
        <v>-0.12379389887417225</v>
      </c>
      <c r="Y353" s="80">
        <f t="shared" ca="1" si="247"/>
        <v>-0.41854713507462521</v>
      </c>
      <c r="Z353" s="80">
        <f t="shared" ca="1" si="238"/>
        <v>0</v>
      </c>
      <c r="AA353" s="80">
        <f t="shared" ca="1" si="248"/>
        <v>0</v>
      </c>
      <c r="AB353" s="81">
        <f t="shared" ca="1" si="230"/>
        <v>-62.86048703914782</v>
      </c>
      <c r="AC353" s="79">
        <f t="shared" ca="1" si="231"/>
        <v>949.81581943256106</v>
      </c>
      <c r="AD353" s="35"/>
      <c r="AE353" s="55">
        <f t="shared" ca="1" si="249"/>
        <v>4.0667232332721959E-2</v>
      </c>
      <c r="AF353" s="78">
        <f t="shared" ca="1" si="250"/>
        <v>6.189694943708612E-3</v>
      </c>
      <c r="AG353" s="35"/>
      <c r="AH353" s="35"/>
      <c r="AR353" s="69">
        <f t="shared" si="239"/>
        <v>30</v>
      </c>
      <c r="AS353" s="70">
        <f t="shared" si="251"/>
        <v>350</v>
      </c>
      <c r="AT353" s="71">
        <f t="shared" si="258"/>
        <v>6.6240070598836437E-2</v>
      </c>
      <c r="AU353" s="72">
        <f t="shared" si="240"/>
        <v>8.6664107387064426E-3</v>
      </c>
      <c r="AV353" s="73">
        <f t="shared" si="241"/>
        <v>1.0086664107387064</v>
      </c>
      <c r="AW353" s="74">
        <f>PRODUCT(AV$4:AV353)</f>
        <v>14.781054882885888</v>
      </c>
      <c r="BO353" s="70">
        <f t="shared" si="252"/>
        <v>350</v>
      </c>
      <c r="BP353" s="178">
        <f t="shared" si="255"/>
        <v>0.1091</v>
      </c>
      <c r="BQ353" s="179">
        <f t="shared" si="242"/>
        <v>8.6664107387064426E-3</v>
      </c>
      <c r="BR353" s="179">
        <f t="shared" si="254"/>
        <v>6.7654170011765616E-2</v>
      </c>
    </row>
    <row r="354" spans="5:70">
      <c r="E354">
        <f t="shared" si="256"/>
        <v>351</v>
      </c>
      <c r="F354" s="64">
        <f t="shared" si="243"/>
        <v>92.166666666665094</v>
      </c>
      <c r="G354" s="55">
        <f t="shared" si="224"/>
        <v>0</v>
      </c>
      <c r="H354" s="78">
        <f t="shared" si="253"/>
        <v>1</v>
      </c>
      <c r="I354" s="79">
        <f t="shared" si="232"/>
        <v>697168.20836657821</v>
      </c>
      <c r="J354" s="79">
        <f t="shared" si="225"/>
        <v>6041.9460476728445</v>
      </c>
      <c r="K354" s="80">
        <f t="shared" si="226"/>
        <v>-20</v>
      </c>
      <c r="L354" s="80">
        <f t="shared" si="233"/>
        <v>-580.97350697214858</v>
      </c>
      <c r="M354" s="80">
        <f t="shared" si="257"/>
        <v>0</v>
      </c>
      <c r="N354" s="80">
        <f t="shared" si="234"/>
        <v>0</v>
      </c>
      <c r="O354" s="81">
        <f t="shared" si="227"/>
        <v>-10155.66802739464</v>
      </c>
      <c r="P354" s="79">
        <f t="shared" si="228"/>
        <v>692453.51287988422</v>
      </c>
      <c r="Q354" s="35"/>
      <c r="R354">
        <f t="shared" ca="1" si="235"/>
        <v>412</v>
      </c>
      <c r="S354" s="78">
        <f t="shared" ca="1" si="244"/>
        <v>97.166666666665009</v>
      </c>
      <c r="T354" s="55">
        <f t="shared" ca="1" si="236"/>
        <v>4.0667232332721959E-2</v>
      </c>
      <c r="U354" s="78">
        <f t="shared" ca="1" si="237"/>
        <v>5.9379771813641395E-3</v>
      </c>
      <c r="V354" s="79">
        <f t="shared" ca="1" si="245"/>
        <v>911.18943883040242</v>
      </c>
      <c r="W354" s="79">
        <f t="shared" ca="1" si="229"/>
        <v>7.8967419376756967</v>
      </c>
      <c r="X354" s="80">
        <f t="shared" ca="1" si="246"/>
        <v>-0.11875954362728279</v>
      </c>
      <c r="Y354" s="80">
        <f t="shared" ca="1" si="247"/>
        <v>-0.37966226617933435</v>
      </c>
      <c r="Z354" s="80">
        <f t="shared" ca="1" si="238"/>
        <v>0</v>
      </c>
      <c r="AA354" s="80">
        <f t="shared" ca="1" si="248"/>
        <v>0</v>
      </c>
      <c r="AB354" s="81">
        <f t="shared" ca="1" si="230"/>
        <v>-60.304125008178737</v>
      </c>
      <c r="AC354" s="79">
        <f t="shared" ca="1" si="231"/>
        <v>858.28363395009262</v>
      </c>
      <c r="AD354" s="35"/>
      <c r="AE354" s="55">
        <f t="shared" ca="1" si="249"/>
        <v>4.0667232332721959E-2</v>
      </c>
      <c r="AF354" s="78">
        <f t="shared" ca="1" si="250"/>
        <v>5.9379771813641395E-3</v>
      </c>
      <c r="AG354" s="35"/>
      <c r="AH354" s="35"/>
      <c r="AR354" s="69">
        <f t="shared" si="239"/>
        <v>30</v>
      </c>
      <c r="AS354" s="70">
        <f t="shared" si="251"/>
        <v>351</v>
      </c>
      <c r="AT354" s="71">
        <f t="shared" si="258"/>
        <v>6.5666006939666011E-2</v>
      </c>
      <c r="AU354" s="72">
        <f t="shared" si="240"/>
        <v>8.6664107387064426E-3</v>
      </c>
      <c r="AV354" s="73">
        <f t="shared" si="241"/>
        <v>1.0086664107387064</v>
      </c>
      <c r="AW354" s="74">
        <f>PRODUCT(AV$4:AV354)</f>
        <v>14.90915357565234</v>
      </c>
      <c r="BO354" s="70">
        <f t="shared" si="252"/>
        <v>351</v>
      </c>
      <c r="BP354" s="178">
        <f t="shared" si="255"/>
        <v>0.1091</v>
      </c>
      <c r="BQ354" s="179">
        <f t="shared" si="242"/>
        <v>8.6664107387064426E-3</v>
      </c>
      <c r="BR354" s="179">
        <f t="shared" si="254"/>
        <v>6.7072888807924558E-2</v>
      </c>
    </row>
    <row r="355" spans="5:70">
      <c r="E355">
        <f t="shared" si="256"/>
        <v>352</v>
      </c>
      <c r="F355" s="64">
        <f t="shared" si="243"/>
        <v>92.249999999998423</v>
      </c>
      <c r="G355" s="55">
        <f t="shared" si="224"/>
        <v>0</v>
      </c>
      <c r="H355" s="78">
        <f t="shared" si="253"/>
        <v>1</v>
      </c>
      <c r="I355" s="79">
        <f t="shared" si="232"/>
        <v>692453.51287988422</v>
      </c>
      <c r="J355" s="79">
        <f t="shared" si="225"/>
        <v>6001.0865600772286</v>
      </c>
      <c r="K355" s="80">
        <f t="shared" si="226"/>
        <v>-20</v>
      </c>
      <c r="L355" s="80">
        <f t="shared" si="233"/>
        <v>-577.0445940665702</v>
      </c>
      <c r="M355" s="80">
        <f t="shared" si="257"/>
        <v>0</v>
      </c>
      <c r="N355" s="80">
        <f t="shared" si="234"/>
        <v>0</v>
      </c>
      <c r="O355" s="81">
        <f t="shared" si="227"/>
        <v>-10155.66802739464</v>
      </c>
      <c r="P355" s="79">
        <f t="shared" si="228"/>
        <v>687701.88681850024</v>
      </c>
      <c r="Q355" s="35"/>
      <c r="R355">
        <f t="shared" ca="1" si="235"/>
        <v>413</v>
      </c>
      <c r="S355" s="78">
        <f t="shared" ca="1" si="244"/>
        <v>97.249999999998337</v>
      </c>
      <c r="T355" s="55">
        <f t="shared" ca="1" si="236"/>
        <v>4.0667232332721959E-2</v>
      </c>
      <c r="U355" s="78">
        <f t="shared" ca="1" si="237"/>
        <v>5.6964960837432022E-3</v>
      </c>
      <c r="V355" s="79">
        <f t="shared" ca="1" si="245"/>
        <v>823.37961400087136</v>
      </c>
      <c r="W355" s="79">
        <f t="shared" ca="1" si="229"/>
        <v>7.1357459288091167</v>
      </c>
      <c r="X355" s="80">
        <f t="shared" ca="1" si="246"/>
        <v>-0.11392992167486404</v>
      </c>
      <c r="Y355" s="80">
        <f t="shared" ca="1" si="247"/>
        <v>-0.34307483916702974</v>
      </c>
      <c r="Z355" s="80">
        <f t="shared" ca="1" si="238"/>
        <v>0</v>
      </c>
      <c r="AA355" s="80">
        <f t="shared" ca="1" si="248"/>
        <v>0</v>
      </c>
      <c r="AB355" s="81">
        <f t="shared" ca="1" si="230"/>
        <v>-57.851723145849625</v>
      </c>
      <c r="AC355" s="79">
        <f t="shared" ca="1" si="231"/>
        <v>772.20663202298897</v>
      </c>
      <c r="AD355" s="35"/>
      <c r="AE355" s="55">
        <f t="shared" ca="1" si="249"/>
        <v>4.0667232332721959E-2</v>
      </c>
      <c r="AF355" s="78">
        <f t="shared" ca="1" si="250"/>
        <v>5.6964960837432022E-3</v>
      </c>
      <c r="AG355" s="35"/>
      <c r="AH355" s="35"/>
      <c r="AR355" s="69">
        <f t="shared" si="239"/>
        <v>30</v>
      </c>
      <c r="AS355" s="70">
        <f t="shared" si="251"/>
        <v>352</v>
      </c>
      <c r="AT355" s="71">
        <f t="shared" si="258"/>
        <v>6.5096918351956121E-2</v>
      </c>
      <c r="AU355" s="72">
        <f t="shared" si="240"/>
        <v>8.6664107387064426E-3</v>
      </c>
      <c r="AV355" s="73">
        <f t="shared" si="241"/>
        <v>1.0086664107387064</v>
      </c>
      <c r="AW355" s="74">
        <f>PRODUCT(AV$4:AV355)</f>
        <v>15.038362424305397</v>
      </c>
      <c r="BO355" s="70">
        <f t="shared" si="252"/>
        <v>352</v>
      </c>
      <c r="BP355" s="178">
        <f t="shared" si="255"/>
        <v>0.1091</v>
      </c>
      <c r="BQ355" s="179">
        <f t="shared" si="242"/>
        <v>8.6664107387064426E-3</v>
      </c>
      <c r="BR355" s="179">
        <f t="shared" si="254"/>
        <v>6.6496601942760331E-2</v>
      </c>
    </row>
    <row r="356" spans="5:70">
      <c r="E356">
        <f t="shared" si="256"/>
        <v>353</v>
      </c>
      <c r="F356" s="64">
        <f t="shared" si="243"/>
        <v>92.333333333331751</v>
      </c>
      <c r="G356" s="55">
        <f t="shared" si="224"/>
        <v>0</v>
      </c>
      <c r="H356" s="78">
        <f t="shared" si="253"/>
        <v>1</v>
      </c>
      <c r="I356" s="79">
        <f t="shared" si="232"/>
        <v>687701.88681850024</v>
      </c>
      <c r="J356" s="79">
        <f t="shared" si="225"/>
        <v>5959.907016952533</v>
      </c>
      <c r="K356" s="80">
        <f t="shared" si="226"/>
        <v>-20</v>
      </c>
      <c r="L356" s="80">
        <f t="shared" si="233"/>
        <v>-573.08490568208356</v>
      </c>
      <c r="M356" s="80">
        <f t="shared" si="257"/>
        <v>0</v>
      </c>
      <c r="N356" s="80">
        <f t="shared" si="234"/>
        <v>0</v>
      </c>
      <c r="O356" s="81">
        <f t="shared" si="227"/>
        <v>-10155.66802739464</v>
      </c>
      <c r="P356" s="79">
        <f t="shared" si="228"/>
        <v>682913.04090237594</v>
      </c>
      <c r="Q356" s="35"/>
      <c r="R356">
        <f t="shared" ca="1" si="235"/>
        <v>414</v>
      </c>
      <c r="S356" s="78">
        <f t="shared" ca="1" si="244"/>
        <v>97.333333333331666</v>
      </c>
      <c r="T356" s="55">
        <f t="shared" ca="1" si="236"/>
        <v>4.0667232332721959E-2</v>
      </c>
      <c r="U356" s="78">
        <f t="shared" ca="1" si="237"/>
        <v>5.4648353540231766E-3</v>
      </c>
      <c r="V356" s="79">
        <f t="shared" ca="1" si="245"/>
        <v>740.80312550964129</v>
      </c>
      <c r="W356" s="79">
        <f t="shared" ca="1" si="229"/>
        <v>6.4201041621840522</v>
      </c>
      <c r="X356" s="80">
        <f t="shared" ca="1" si="246"/>
        <v>-0.10929670708046353</v>
      </c>
      <c r="Y356" s="80">
        <f t="shared" ca="1" si="247"/>
        <v>-0.30866796896235055</v>
      </c>
      <c r="Z356" s="80">
        <f t="shared" ca="1" si="238"/>
        <v>0</v>
      </c>
      <c r="AA356" s="80">
        <f t="shared" ca="1" si="248"/>
        <v>0</v>
      </c>
      <c r="AB356" s="81">
        <f t="shared" ca="1" si="230"/>
        <v>-55.499053679829046</v>
      </c>
      <c r="AC356" s="79">
        <f t="shared" ca="1" si="231"/>
        <v>691.30621131595353</v>
      </c>
      <c r="AD356" s="35"/>
      <c r="AE356" s="55">
        <f t="shared" ca="1" si="249"/>
        <v>4.0667232332721959E-2</v>
      </c>
      <c r="AF356" s="78">
        <f t="shared" ca="1" si="250"/>
        <v>5.4648353540231766E-3</v>
      </c>
      <c r="AG356" s="35"/>
      <c r="AH356" s="35"/>
      <c r="AR356" s="69">
        <f t="shared" si="239"/>
        <v>30</v>
      </c>
      <c r="AS356" s="70">
        <f t="shared" si="251"/>
        <v>353</v>
      </c>
      <c r="AT356" s="71">
        <f t="shared" si="258"/>
        <v>6.4532761719694035E-2</v>
      </c>
      <c r="AU356" s="72">
        <f t="shared" si="240"/>
        <v>8.6664107387064426E-3</v>
      </c>
      <c r="AV356" s="73">
        <f t="shared" si="241"/>
        <v>1.0086664107387064</v>
      </c>
      <c r="AW356" s="74">
        <f>PRODUCT(AV$4:AV356)</f>
        <v>15.168691049911956</v>
      </c>
      <c r="BO356" s="70">
        <f t="shared" si="252"/>
        <v>353</v>
      </c>
      <c r="BP356" s="178">
        <f t="shared" si="255"/>
        <v>0.1091</v>
      </c>
      <c r="BQ356" s="179">
        <f t="shared" si="242"/>
        <v>8.6664107387064426E-3</v>
      </c>
      <c r="BR356" s="179">
        <f t="shared" si="254"/>
        <v>6.5925266505167862E-2</v>
      </c>
    </row>
    <row r="357" spans="5:70">
      <c r="E357">
        <f t="shared" si="256"/>
        <v>354</v>
      </c>
      <c r="F357" s="64">
        <f t="shared" si="243"/>
        <v>92.41666666666508</v>
      </c>
      <c r="G357" s="55">
        <f t="shared" si="224"/>
        <v>0</v>
      </c>
      <c r="H357" s="78">
        <f t="shared" si="253"/>
        <v>1</v>
      </c>
      <c r="I357" s="79">
        <f t="shared" si="232"/>
        <v>682913.04090237594</v>
      </c>
      <c r="J357" s="79">
        <f t="shared" si="225"/>
        <v>5918.4049112790226</v>
      </c>
      <c r="K357" s="80">
        <f t="shared" si="226"/>
        <v>-20</v>
      </c>
      <c r="L357" s="80">
        <f t="shared" si="233"/>
        <v>-569.09420075198</v>
      </c>
      <c r="M357" s="80">
        <f t="shared" si="257"/>
        <v>0</v>
      </c>
      <c r="N357" s="80">
        <f t="shared" si="234"/>
        <v>0</v>
      </c>
      <c r="O357" s="81">
        <f t="shared" si="227"/>
        <v>-10155.66802739464</v>
      </c>
      <c r="P357" s="79">
        <f t="shared" si="228"/>
        <v>678086.68358550826</v>
      </c>
      <c r="Q357" s="35"/>
      <c r="R357">
        <f t="shared" ca="1" si="235"/>
        <v>415</v>
      </c>
      <c r="S357" s="78">
        <f t="shared" ca="1" si="244"/>
        <v>97.416666666664995</v>
      </c>
      <c r="T357" s="55">
        <f t="shared" ca="1" si="236"/>
        <v>4.0667232332721959E-2</v>
      </c>
      <c r="U357" s="78">
        <f t="shared" ca="1" si="237"/>
        <v>5.2425956250210428E-3</v>
      </c>
      <c r="V357" s="79">
        <f t="shared" ca="1" si="245"/>
        <v>663.19270100731387</v>
      </c>
      <c r="W357" s="79">
        <f t="shared" ca="1" si="229"/>
        <v>5.7475003458415159</v>
      </c>
      <c r="X357" s="80">
        <f t="shared" ca="1" si="246"/>
        <v>-0.10485191250042086</v>
      </c>
      <c r="Y357" s="80">
        <f t="shared" ca="1" si="247"/>
        <v>-0.27633029208638082</v>
      </c>
      <c r="Z357" s="80">
        <f t="shared" ca="1" si="238"/>
        <v>0</v>
      </c>
      <c r="AA357" s="80">
        <f t="shared" ca="1" si="248"/>
        <v>0</v>
      </c>
      <c r="AB357" s="81">
        <f t="shared" ca="1" si="230"/>
        <v>-53.24206076958523</v>
      </c>
      <c r="AC357" s="79">
        <f t="shared" ca="1" si="231"/>
        <v>615.31695837898337</v>
      </c>
      <c r="AD357" s="35"/>
      <c r="AE357" s="55">
        <f t="shared" ca="1" si="249"/>
        <v>4.0667232332721959E-2</v>
      </c>
      <c r="AF357" s="78">
        <f t="shared" ca="1" si="250"/>
        <v>5.2425956250210428E-3</v>
      </c>
      <c r="AG357" s="35"/>
      <c r="AH357" s="35"/>
      <c r="AR357" s="69">
        <f t="shared" si="239"/>
        <v>30</v>
      </c>
      <c r="AS357" s="70">
        <f t="shared" si="251"/>
        <v>354</v>
      </c>
      <c r="AT357" s="71">
        <f t="shared" si="258"/>
        <v>6.3973494300528094E-2</v>
      </c>
      <c r="AU357" s="72">
        <f t="shared" si="240"/>
        <v>8.6664107387064426E-3</v>
      </c>
      <c r="AV357" s="73">
        <f t="shared" si="241"/>
        <v>1.0086664107387064</v>
      </c>
      <c r="AW357" s="74">
        <f>PRODUCT(AV$4:AV357)</f>
        <v>15.300149156919034</v>
      </c>
      <c r="BO357" s="70">
        <f t="shared" si="252"/>
        <v>354</v>
      </c>
      <c r="BP357" s="178">
        <f t="shared" si="255"/>
        <v>0.1091</v>
      </c>
      <c r="BQ357" s="179">
        <f t="shared" si="242"/>
        <v>8.6664107387064426E-3</v>
      </c>
      <c r="BR357" s="179">
        <f t="shared" si="254"/>
        <v>6.5358839952732103E-2</v>
      </c>
    </row>
    <row r="358" spans="5:70">
      <c r="E358">
        <f t="shared" si="256"/>
        <v>355</v>
      </c>
      <c r="F358" s="64">
        <f t="shared" si="243"/>
        <v>92.499999999998408</v>
      </c>
      <c r="G358" s="55">
        <f t="shared" si="224"/>
        <v>0</v>
      </c>
      <c r="H358" s="78">
        <f t="shared" si="253"/>
        <v>1</v>
      </c>
      <c r="I358" s="79">
        <f t="shared" si="232"/>
        <v>678086.68358550826</v>
      </c>
      <c r="J358" s="79">
        <f t="shared" si="225"/>
        <v>5876.5777163992861</v>
      </c>
      <c r="K358" s="80">
        <f t="shared" si="226"/>
        <v>-20</v>
      </c>
      <c r="L358" s="80">
        <f t="shared" si="233"/>
        <v>-565.07223632125692</v>
      </c>
      <c r="M358" s="80">
        <f t="shared" si="257"/>
        <v>0</v>
      </c>
      <c r="N358" s="80">
        <f t="shared" si="234"/>
        <v>0</v>
      </c>
      <c r="O358" s="81">
        <f t="shared" si="227"/>
        <v>-10155.66802739464</v>
      </c>
      <c r="P358" s="79">
        <f t="shared" si="228"/>
        <v>673222.52103819163</v>
      </c>
      <c r="Q358" s="35"/>
      <c r="R358">
        <f t="shared" ca="1" si="235"/>
        <v>416</v>
      </c>
      <c r="S358" s="78">
        <f t="shared" ca="1" si="244"/>
        <v>97.499999999998323</v>
      </c>
      <c r="T358" s="55">
        <f t="shared" ca="1" si="236"/>
        <v>4.0667232332721959E-2</v>
      </c>
      <c r="U358" s="78">
        <f t="shared" ca="1" si="237"/>
        <v>5.0293937707118E-3</v>
      </c>
      <c r="V358" s="79">
        <f t="shared" ca="1" si="245"/>
        <v>590.29372067432143</v>
      </c>
      <c r="W358" s="79">
        <f t="shared" ca="1" si="229"/>
        <v>5.1157278398429202</v>
      </c>
      <c r="X358" s="80">
        <f t="shared" ca="1" si="246"/>
        <v>-0.100587875414236</v>
      </c>
      <c r="Y358" s="80">
        <f t="shared" ca="1" si="247"/>
        <v>-0.24595571694763393</v>
      </c>
      <c r="Z358" s="80">
        <f t="shared" ca="1" si="238"/>
        <v>0</v>
      </c>
      <c r="AA358" s="80">
        <f t="shared" ca="1" si="248"/>
        <v>0</v>
      </c>
      <c r="AB358" s="81">
        <f t="shared" ca="1" si="230"/>
        <v>-51.076853514395594</v>
      </c>
      <c r="AC358" s="79">
        <f t="shared" ca="1" si="231"/>
        <v>543.98605140740699</v>
      </c>
      <c r="AD358" s="35"/>
      <c r="AE358" s="55">
        <f t="shared" ca="1" si="249"/>
        <v>4.0667232332721959E-2</v>
      </c>
      <c r="AF358" s="78">
        <f t="shared" ca="1" si="250"/>
        <v>5.0293937707118E-3</v>
      </c>
      <c r="AG358" s="35"/>
      <c r="AH358" s="35"/>
      <c r="AR358" s="69">
        <f t="shared" si="239"/>
        <v>30</v>
      </c>
      <c r="AS358" s="70">
        <f t="shared" si="251"/>
        <v>355</v>
      </c>
      <c r="AT358" s="71">
        <f t="shared" si="258"/>
        <v>6.3419073722529418E-2</v>
      </c>
      <c r="AU358" s="72">
        <f t="shared" si="240"/>
        <v>8.6664107387064426E-3</v>
      </c>
      <c r="AV358" s="73">
        <f t="shared" si="241"/>
        <v>1.0086664107387064</v>
      </c>
      <c r="AW358" s="74">
        <f>PRODUCT(AV$4:AV358)</f>
        <v>15.432746533876367</v>
      </c>
      <c r="BO358" s="70">
        <f t="shared" si="252"/>
        <v>355</v>
      </c>
      <c r="BP358" s="178">
        <f t="shared" si="255"/>
        <v>0.1091</v>
      </c>
      <c r="BQ358" s="179">
        <f t="shared" si="242"/>
        <v>8.6664107387064426E-3</v>
      </c>
      <c r="BR358" s="179">
        <f t="shared" si="254"/>
        <v>6.4797280108560312E-2</v>
      </c>
    </row>
    <row r="359" spans="5:70">
      <c r="E359">
        <f t="shared" si="256"/>
        <v>356</v>
      </c>
      <c r="F359" s="64">
        <f t="shared" si="243"/>
        <v>92.583333333331737</v>
      </c>
      <c r="G359" s="55">
        <f t="shared" si="224"/>
        <v>0</v>
      </c>
      <c r="H359" s="78">
        <f t="shared" si="253"/>
        <v>1</v>
      </c>
      <c r="I359" s="79">
        <f t="shared" si="232"/>
        <v>673222.52103819163</v>
      </c>
      <c r="J359" s="79">
        <f t="shared" si="225"/>
        <v>5834.4228858644083</v>
      </c>
      <c r="K359" s="80">
        <f t="shared" si="226"/>
        <v>-20</v>
      </c>
      <c r="L359" s="80">
        <f t="shared" si="233"/>
        <v>-561.01876753182637</v>
      </c>
      <c r="M359" s="80">
        <f t="shared" si="257"/>
        <v>0</v>
      </c>
      <c r="N359" s="80">
        <f t="shared" si="234"/>
        <v>0</v>
      </c>
      <c r="O359" s="81">
        <f t="shared" si="227"/>
        <v>-10155.66802739464</v>
      </c>
      <c r="P359" s="79">
        <f t="shared" si="228"/>
        <v>668320.25712912949</v>
      </c>
      <c r="Q359" s="35"/>
      <c r="R359">
        <f t="shared" ca="1" si="235"/>
        <v>417</v>
      </c>
      <c r="S359" s="78">
        <f t="shared" ca="1" si="244"/>
        <v>97.583333333331652</v>
      </c>
      <c r="T359" s="55">
        <f t="shared" ca="1" si="236"/>
        <v>4.4574366695104062E-2</v>
      </c>
      <c r="U359" s="78">
        <f t="shared" ca="1" si="237"/>
        <v>4.8052117285220198E-3</v>
      </c>
      <c r="V359" s="79">
        <f t="shared" ca="1" si="245"/>
        <v>519.73821767495156</v>
      </c>
      <c r="W359" s="79">
        <f t="shared" ca="1" si="229"/>
        <v>4.5042648709743469</v>
      </c>
      <c r="X359" s="80">
        <f t="shared" ca="1" si="246"/>
        <v>-9.61042345704404E-2</v>
      </c>
      <c r="Y359" s="80">
        <f t="shared" ca="1" si="247"/>
        <v>-0.21655759069789648</v>
      </c>
      <c r="Z359" s="80">
        <f t="shared" ca="1" si="238"/>
        <v>0</v>
      </c>
      <c r="AA359" s="80">
        <f t="shared" ca="1" si="248"/>
        <v>0</v>
      </c>
      <c r="AB359" s="81">
        <f t="shared" ca="1" si="230"/>
        <v>-48.800135116212807</v>
      </c>
      <c r="AC359" s="79">
        <f t="shared" ca="1" si="231"/>
        <v>475.12968560444472</v>
      </c>
      <c r="AD359" s="35"/>
      <c r="AE359" s="55">
        <f t="shared" ca="1" si="249"/>
        <v>4.4574366695104062E-2</v>
      </c>
      <c r="AF359" s="78">
        <f t="shared" ca="1" si="250"/>
        <v>4.8052117285220198E-3</v>
      </c>
      <c r="AG359" s="35"/>
      <c r="AH359" s="35"/>
      <c r="AR359" s="69">
        <f t="shared" si="239"/>
        <v>30</v>
      </c>
      <c r="AS359" s="70">
        <f t="shared" si="251"/>
        <v>356</v>
      </c>
      <c r="AT359" s="71">
        <f t="shared" si="258"/>
        <v>6.2869457980981674E-2</v>
      </c>
      <c r="AU359" s="72">
        <f t="shared" si="240"/>
        <v>8.6664107387064426E-3</v>
      </c>
      <c r="AV359" s="73">
        <f t="shared" si="241"/>
        <v>1.0086664107387064</v>
      </c>
      <c r="AW359" s="74">
        <f>PRODUCT(AV$4:AV359)</f>
        <v>15.566493054165289</v>
      </c>
      <c r="BO359" s="70">
        <f t="shared" si="252"/>
        <v>356</v>
      </c>
      <c r="BP359" s="178">
        <f t="shared" si="255"/>
        <v>0.1091</v>
      </c>
      <c r="BQ359" s="179">
        <f t="shared" si="242"/>
        <v>8.6664107387064426E-3</v>
      </c>
      <c r="BR359" s="179">
        <f t="shared" si="254"/>
        <v>6.4240545158141441E-2</v>
      </c>
    </row>
    <row r="360" spans="5:70">
      <c r="E360">
        <f t="shared" si="256"/>
        <v>357</v>
      </c>
      <c r="F360" s="64">
        <f t="shared" si="243"/>
        <v>92.666666666665066</v>
      </c>
      <c r="G360" s="55">
        <f t="shared" si="224"/>
        <v>0</v>
      </c>
      <c r="H360" s="78">
        <f t="shared" si="253"/>
        <v>1</v>
      </c>
      <c r="I360" s="79">
        <f t="shared" si="232"/>
        <v>668320.25712912949</v>
      </c>
      <c r="J360" s="79">
        <f t="shared" si="225"/>
        <v>5791.9378532789387</v>
      </c>
      <c r="K360" s="80">
        <f t="shared" si="226"/>
        <v>-20</v>
      </c>
      <c r="L360" s="80">
        <f t="shared" si="233"/>
        <v>-556.93354760760792</v>
      </c>
      <c r="M360" s="80">
        <f t="shared" si="257"/>
        <v>0</v>
      </c>
      <c r="N360" s="80">
        <f t="shared" si="234"/>
        <v>0</v>
      </c>
      <c r="O360" s="81">
        <f t="shared" si="227"/>
        <v>-10155.66802739464</v>
      </c>
      <c r="P360" s="79">
        <f t="shared" si="228"/>
        <v>663379.59340740612</v>
      </c>
      <c r="Q360" s="35"/>
      <c r="R360">
        <f t="shared" ca="1" si="235"/>
        <v>418</v>
      </c>
      <c r="S360" s="78">
        <f t="shared" ca="1" si="244"/>
        <v>97.66666666666498</v>
      </c>
      <c r="T360" s="55">
        <f t="shared" ca="1" si="236"/>
        <v>4.4574366695104062E-2</v>
      </c>
      <c r="U360" s="78">
        <f t="shared" ca="1" si="237"/>
        <v>4.5910224588872643E-3</v>
      </c>
      <c r="V360" s="79">
        <f t="shared" ca="1" si="245"/>
        <v>453.95108077058268</v>
      </c>
      <c r="W360" s="79">
        <f t="shared" ca="1" si="229"/>
        <v>3.9341265212375736</v>
      </c>
      <c r="X360" s="80">
        <f t="shared" ca="1" si="246"/>
        <v>-9.1820449177745289E-2</v>
      </c>
      <c r="Y360" s="80">
        <f t="shared" ca="1" si="247"/>
        <v>-0.18914628365440947</v>
      </c>
      <c r="Z360" s="80">
        <f t="shared" ca="1" si="238"/>
        <v>0</v>
      </c>
      <c r="AA360" s="80">
        <f t="shared" ca="1" si="248"/>
        <v>0</v>
      </c>
      <c r="AB360" s="81">
        <f t="shared" ca="1" si="230"/>
        <v>-46.624899998772115</v>
      </c>
      <c r="AC360" s="79">
        <f t="shared" ca="1" si="231"/>
        <v>410.97934056021603</v>
      </c>
      <c r="AD360" s="35"/>
      <c r="AE360" s="55">
        <f t="shared" ca="1" si="249"/>
        <v>4.4574366695104062E-2</v>
      </c>
      <c r="AF360" s="78">
        <f t="shared" ca="1" si="250"/>
        <v>4.5910224588872643E-3</v>
      </c>
      <c r="AG360" s="35"/>
      <c r="AH360" s="35"/>
      <c r="AR360" s="69">
        <f t="shared" si="239"/>
        <v>30</v>
      </c>
      <c r="AS360" s="70">
        <f t="shared" si="251"/>
        <v>357</v>
      </c>
      <c r="AT360" s="71">
        <f t="shared" si="258"/>
        <v>6.2324605435198639E-2</v>
      </c>
      <c r="AU360" s="72">
        <f t="shared" si="240"/>
        <v>8.6664107387064426E-3</v>
      </c>
      <c r="AV360" s="73">
        <f t="shared" si="241"/>
        <v>1.0086664107387064</v>
      </c>
      <c r="AW360" s="74">
        <f>PRODUCT(AV$4:AV360)</f>
        <v>15.701398676733906</v>
      </c>
      <c r="BO360" s="70">
        <f t="shared" si="252"/>
        <v>357</v>
      </c>
      <c r="BP360" s="178">
        <f t="shared" si="255"/>
        <v>0.1091</v>
      </c>
      <c r="BQ360" s="179">
        <f t="shared" si="242"/>
        <v>8.6664107387064426E-3</v>
      </c>
      <c r="BR360" s="179">
        <f t="shared" si="254"/>
        <v>6.3688593646232625E-2</v>
      </c>
    </row>
    <row r="361" spans="5:70">
      <c r="E361">
        <f t="shared" si="256"/>
        <v>358</v>
      </c>
      <c r="F361" s="64">
        <f t="shared" si="243"/>
        <v>92.749999999998394</v>
      </c>
      <c r="G361" s="55">
        <f t="shared" si="224"/>
        <v>0</v>
      </c>
      <c r="H361" s="78">
        <f t="shared" si="253"/>
        <v>1</v>
      </c>
      <c r="I361" s="79">
        <f t="shared" si="232"/>
        <v>663379.59340740612</v>
      </c>
      <c r="J361" s="79">
        <f t="shared" si="225"/>
        <v>5749.1200321446577</v>
      </c>
      <c r="K361" s="80">
        <f t="shared" si="226"/>
        <v>-20</v>
      </c>
      <c r="L361" s="80">
        <f t="shared" si="233"/>
        <v>-552.81632783950511</v>
      </c>
      <c r="M361" s="80">
        <f t="shared" si="257"/>
        <v>0</v>
      </c>
      <c r="N361" s="80">
        <f t="shared" si="234"/>
        <v>0</v>
      </c>
      <c r="O361" s="81">
        <f t="shared" si="227"/>
        <v>-10155.66802739464</v>
      </c>
      <c r="P361" s="79">
        <f t="shared" si="228"/>
        <v>658400.22908431664</v>
      </c>
      <c r="Q361" s="35"/>
      <c r="R361">
        <f t="shared" ca="1" si="235"/>
        <v>419</v>
      </c>
      <c r="S361" s="78">
        <f t="shared" ca="1" si="244"/>
        <v>97.749999999998309</v>
      </c>
      <c r="T361" s="55">
        <f t="shared" ca="1" si="236"/>
        <v>4.4574366695104062E-2</v>
      </c>
      <c r="U361" s="78">
        <f t="shared" ca="1" si="237"/>
        <v>4.3863805402993648E-3</v>
      </c>
      <c r="V361" s="79">
        <f t="shared" ca="1" si="245"/>
        <v>392.66019672997288</v>
      </c>
      <c r="W361" s="79">
        <f t="shared" ca="1" si="229"/>
        <v>3.4029545456032215</v>
      </c>
      <c r="X361" s="80">
        <f t="shared" ca="1" si="246"/>
        <v>-8.7727610805987288E-2</v>
      </c>
      <c r="Y361" s="80">
        <f t="shared" ca="1" si="247"/>
        <v>-0.16360841530415537</v>
      </c>
      <c r="Z361" s="80">
        <f t="shared" ca="1" si="238"/>
        <v>0</v>
      </c>
      <c r="AA361" s="80">
        <f t="shared" ca="1" si="248"/>
        <v>0</v>
      </c>
      <c r="AB361" s="81">
        <f t="shared" ca="1" si="230"/>
        <v>-44.546624609104292</v>
      </c>
      <c r="AC361" s="79">
        <f t="shared" ca="1" si="231"/>
        <v>351.26519064036165</v>
      </c>
      <c r="AD361" s="35"/>
      <c r="AE361" s="55">
        <f t="shared" ca="1" si="249"/>
        <v>4.4574366695104062E-2</v>
      </c>
      <c r="AF361" s="78">
        <f t="shared" ca="1" si="250"/>
        <v>4.3863805402993648E-3</v>
      </c>
      <c r="AG361" s="35"/>
      <c r="AH361" s="35"/>
      <c r="AR361" s="69">
        <f t="shared" si="239"/>
        <v>30</v>
      </c>
      <c r="AS361" s="70">
        <f t="shared" si="251"/>
        <v>358</v>
      </c>
      <c r="AT361" s="71">
        <f t="shared" si="258"/>
        <v>6.1784474805369395E-2</v>
      </c>
      <c r="AU361" s="72">
        <f t="shared" si="240"/>
        <v>8.6664107387064426E-3</v>
      </c>
      <c r="AV361" s="73">
        <f t="shared" si="241"/>
        <v>1.0086664107387064</v>
      </c>
      <c r="AW361" s="74">
        <f>PRODUCT(AV$4:AV361)</f>
        <v>15.837473446838663</v>
      </c>
      <c r="BO361" s="70">
        <f t="shared" si="252"/>
        <v>358</v>
      </c>
      <c r="BP361" s="178">
        <f t="shared" si="255"/>
        <v>0.1091</v>
      </c>
      <c r="BQ361" s="179">
        <f t="shared" si="242"/>
        <v>8.6664107387064426E-3</v>
      </c>
      <c r="BR361" s="179">
        <f t="shared" si="254"/>
        <v>6.3141384473772336E-2</v>
      </c>
    </row>
    <row r="362" spans="5:70">
      <c r="E362">
        <f t="shared" si="256"/>
        <v>359</v>
      </c>
      <c r="F362" s="64">
        <f t="shared" si="243"/>
        <v>92.833333333331723</v>
      </c>
      <c r="G362" s="55">
        <f t="shared" si="224"/>
        <v>0</v>
      </c>
      <c r="H362" s="78">
        <f t="shared" si="253"/>
        <v>1</v>
      </c>
      <c r="I362" s="79">
        <f t="shared" si="232"/>
        <v>658400.22908431664</v>
      </c>
      <c r="J362" s="79">
        <f t="shared" si="225"/>
        <v>5705.9668157031037</v>
      </c>
      <c r="K362" s="80">
        <f t="shared" si="226"/>
        <v>-20</v>
      </c>
      <c r="L362" s="80">
        <f t="shared" si="233"/>
        <v>-548.66685757026391</v>
      </c>
      <c r="M362" s="80">
        <f t="shared" si="257"/>
        <v>0</v>
      </c>
      <c r="N362" s="80">
        <f t="shared" si="234"/>
        <v>0</v>
      </c>
      <c r="O362" s="81">
        <f t="shared" si="227"/>
        <v>-10155.66802739464</v>
      </c>
      <c r="P362" s="79">
        <f t="shared" si="228"/>
        <v>653381.86101505475</v>
      </c>
      <c r="Q362" s="35"/>
      <c r="R362">
        <f t="shared" ca="1" si="235"/>
        <v>420</v>
      </c>
      <c r="S362" s="78">
        <f t="shared" ca="1" si="244"/>
        <v>97.833333333331638</v>
      </c>
      <c r="T362" s="55">
        <f t="shared" ca="1" si="236"/>
        <v>4.4574366695104062E-2</v>
      </c>
      <c r="U362" s="78">
        <f t="shared" ca="1" si="237"/>
        <v>4.1908604056317923E-3</v>
      </c>
      <c r="V362" s="79">
        <f t="shared" ca="1" si="245"/>
        <v>335.60776722553254</v>
      </c>
      <c r="W362" s="79">
        <f t="shared" ca="1" si="229"/>
        <v>2.9085147578766475</v>
      </c>
      <c r="X362" s="80">
        <f t="shared" ca="1" si="246"/>
        <v>-8.3817208112635849E-2</v>
      </c>
      <c r="Y362" s="80">
        <f t="shared" ca="1" si="247"/>
        <v>-0.13983656967730523</v>
      </c>
      <c r="Z362" s="80">
        <f t="shared" ca="1" si="238"/>
        <v>0</v>
      </c>
      <c r="AA362" s="80">
        <f t="shared" ca="1" si="248"/>
        <v>0</v>
      </c>
      <c r="AB362" s="81">
        <f t="shared" ca="1" si="230"/>
        <v>-42.560987028748926</v>
      </c>
      <c r="AC362" s="79">
        <f t="shared" ca="1" si="231"/>
        <v>295.73164117687037</v>
      </c>
      <c r="AD362" s="35"/>
      <c r="AE362" s="55">
        <f t="shared" ca="1" si="249"/>
        <v>4.4574366695104062E-2</v>
      </c>
      <c r="AF362" s="78">
        <f t="shared" ca="1" si="250"/>
        <v>4.1908604056317923E-3</v>
      </c>
      <c r="AG362" s="35"/>
      <c r="AH362" s="35"/>
      <c r="AR362" s="69">
        <f t="shared" si="239"/>
        <v>30</v>
      </c>
      <c r="AS362" s="70">
        <f t="shared" si="251"/>
        <v>359</v>
      </c>
      <c r="AT362" s="71">
        <f t="shared" si="258"/>
        <v>6.1249025169430801E-2</v>
      </c>
      <c r="AU362" s="72">
        <f t="shared" si="240"/>
        <v>8.6664107387064426E-3</v>
      </c>
      <c r="AV362" s="73">
        <f t="shared" si="241"/>
        <v>1.0086664107387064</v>
      </c>
      <c r="AW362" s="74">
        <f>PRODUCT(AV$4:AV362)</f>
        <v>15.974727496792324</v>
      </c>
      <c r="BO362" s="70">
        <f t="shared" si="252"/>
        <v>359</v>
      </c>
      <c r="BP362" s="178">
        <f t="shared" si="255"/>
        <v>0.1091</v>
      </c>
      <c r="BQ362" s="179">
        <f t="shared" si="242"/>
        <v>8.6664107387064426E-3</v>
      </c>
      <c r="BR362" s="179">
        <f t="shared" si="254"/>
        <v>6.2598876894820105E-2</v>
      </c>
    </row>
    <row r="363" spans="5:70">
      <c r="E363">
        <f t="shared" si="256"/>
        <v>360</v>
      </c>
      <c r="F363" s="64">
        <f t="shared" si="243"/>
        <v>92.916666666665051</v>
      </c>
      <c r="G363" s="55">
        <f t="shared" si="224"/>
        <v>0</v>
      </c>
      <c r="H363" s="78">
        <f t="shared" si="253"/>
        <v>1</v>
      </c>
      <c r="I363" s="79">
        <f t="shared" si="232"/>
        <v>653381.86101505475</v>
      </c>
      <c r="J363" s="79">
        <f t="shared" si="225"/>
        <v>5662.4755767768711</v>
      </c>
      <c r="K363" s="80">
        <f t="shared" si="226"/>
        <v>-20</v>
      </c>
      <c r="L363" s="80">
        <f t="shared" si="233"/>
        <v>-544.48488417921237</v>
      </c>
      <c r="M363" s="80">
        <f t="shared" si="257"/>
        <v>0</v>
      </c>
      <c r="N363" s="80">
        <f t="shared" si="234"/>
        <v>0</v>
      </c>
      <c r="O363" s="81">
        <f t="shared" si="227"/>
        <v>-10155.66802739464</v>
      </c>
      <c r="P363" s="79">
        <f t="shared" si="228"/>
        <v>648324.18368025776</v>
      </c>
      <c r="Q363" s="35"/>
      <c r="R363">
        <f t="shared" ca="1" si="235"/>
        <v>421</v>
      </c>
      <c r="S363" s="78">
        <f t="shared" ca="1" si="244"/>
        <v>97.916666666664966</v>
      </c>
      <c r="T363" s="55">
        <f t="shared" ca="1" si="236"/>
        <v>4.4574366695104062E-2</v>
      </c>
      <c r="U363" s="78">
        <f t="shared" ca="1" si="237"/>
        <v>4.0040554571431682E-3</v>
      </c>
      <c r="V363" s="79">
        <f t="shared" ca="1" si="245"/>
        <v>282.54959055970761</v>
      </c>
      <c r="W363" s="79">
        <f t="shared" ca="1" si="229"/>
        <v>2.4486908058437584</v>
      </c>
      <c r="X363" s="80">
        <f t="shared" ca="1" si="246"/>
        <v>-8.0081109142863371E-2</v>
      </c>
      <c r="Y363" s="80">
        <f t="shared" ca="1" si="247"/>
        <v>-0.11772899606654484</v>
      </c>
      <c r="Z363" s="80">
        <f t="shared" ca="1" si="238"/>
        <v>-2.119121929197807</v>
      </c>
      <c r="AA363" s="80">
        <f t="shared" ca="1" si="248"/>
        <v>0</v>
      </c>
      <c r="AB363" s="81">
        <f t="shared" ca="1" si="230"/>
        <v>-40.663857986023906</v>
      </c>
      <c r="AC363" s="79">
        <f t="shared" ca="1" si="231"/>
        <v>242.01749134512022</v>
      </c>
      <c r="AD363" s="35"/>
      <c r="AE363" s="55">
        <f t="shared" ca="1" si="249"/>
        <v>4.4574366695104062E-2</v>
      </c>
      <c r="AF363" s="78">
        <f t="shared" ca="1" si="250"/>
        <v>4.0040554571431682E-3</v>
      </c>
      <c r="AG363" s="35"/>
      <c r="AH363" s="35"/>
      <c r="AR363" s="69">
        <f t="shared" si="239"/>
        <v>30</v>
      </c>
      <c r="AS363" s="70">
        <f t="shared" si="251"/>
        <v>360</v>
      </c>
      <c r="AT363" s="71">
        <f t="shared" si="258"/>
        <v>6.0718215959967146E-2</v>
      </c>
      <c r="AU363" s="72">
        <f t="shared" si="240"/>
        <v>8.6664107387064426E-3</v>
      </c>
      <c r="AV363" s="73">
        <f t="shared" si="241"/>
        <v>1.0086664107387064</v>
      </c>
      <c r="AW363" s="74">
        <f>PRODUCT(AV$4:AV363)</f>
        <v>16.113171046718435</v>
      </c>
      <c r="BO363" s="70">
        <f t="shared" si="252"/>
        <v>360</v>
      </c>
      <c r="BP363" s="178">
        <f t="shared" si="255"/>
        <v>0.1091</v>
      </c>
      <c r="BQ363" s="179">
        <f t="shared" si="242"/>
        <v>8.6664107387064426E-3</v>
      </c>
      <c r="BR363" s="179">
        <f t="shared" si="254"/>
        <v>6.2061030513522526E-2</v>
      </c>
    </row>
    <row r="364" spans="5:70">
      <c r="E364">
        <f t="shared" si="256"/>
        <v>361</v>
      </c>
      <c r="F364" s="64">
        <f t="shared" si="243"/>
        <v>92.99999999999838</v>
      </c>
      <c r="G364" s="55">
        <f t="shared" si="224"/>
        <v>0</v>
      </c>
      <c r="H364" s="78">
        <f t="shared" si="253"/>
        <v>1</v>
      </c>
      <c r="I364" s="79">
        <f t="shared" si="232"/>
        <v>648324.18368025776</v>
      </c>
      <c r="J364" s="79">
        <f t="shared" si="225"/>
        <v>5618.6436676096737</v>
      </c>
      <c r="K364" s="80">
        <f t="shared" si="226"/>
        <v>-20</v>
      </c>
      <c r="L364" s="80">
        <f t="shared" si="233"/>
        <v>-540.27015306688145</v>
      </c>
      <c r="M364" s="80">
        <f t="shared" si="257"/>
        <v>-4862.4313776019326</v>
      </c>
      <c r="N364" s="80">
        <f t="shared" si="234"/>
        <v>0</v>
      </c>
      <c r="O364" s="81">
        <f t="shared" si="227"/>
        <v>-10155.66802739464</v>
      </c>
      <c r="P364" s="79">
        <f t="shared" si="228"/>
        <v>638364.45778980397</v>
      </c>
      <c r="Q364" s="35"/>
      <c r="R364">
        <f t="shared" ca="1" si="235"/>
        <v>422</v>
      </c>
      <c r="S364" s="78">
        <f t="shared" ca="1" si="244"/>
        <v>97.999999999998295</v>
      </c>
      <c r="T364" s="55">
        <f t="shared" ca="1" si="236"/>
        <v>4.4574366695104062E-2</v>
      </c>
      <c r="U364" s="78">
        <f t="shared" ca="1" si="237"/>
        <v>3.8255772209289363E-3</v>
      </c>
      <c r="V364" s="79">
        <f t="shared" ca="1" si="245"/>
        <v>231.22971493927366</v>
      </c>
      <c r="W364" s="79">
        <f t="shared" ca="1" si="229"/>
        <v>2.0039316846577506</v>
      </c>
      <c r="X364" s="80">
        <f t="shared" ca="1" si="246"/>
        <v>-7.6511544418578728E-2</v>
      </c>
      <c r="Y364" s="80">
        <f t="shared" ca="1" si="247"/>
        <v>-9.6345714558030704E-2</v>
      </c>
      <c r="Z364" s="80">
        <f t="shared" ca="1" si="238"/>
        <v>0</v>
      </c>
      <c r="AA364" s="80">
        <f t="shared" ca="1" si="248"/>
        <v>0</v>
      </c>
      <c r="AB364" s="81">
        <f t="shared" ca="1" si="230"/>
        <v>-38.851292268917241</v>
      </c>
      <c r="AC364" s="79">
        <f t="shared" ca="1" si="231"/>
        <v>194.20949709603758</v>
      </c>
      <c r="AD364" s="35"/>
      <c r="AE364" s="55">
        <f t="shared" ca="1" si="249"/>
        <v>4.4574366695104062E-2</v>
      </c>
      <c r="AF364" s="78">
        <f t="shared" ca="1" si="250"/>
        <v>3.8255772209289363E-3</v>
      </c>
      <c r="AG364" s="35"/>
      <c r="AH364" s="35"/>
      <c r="AR364" s="69">
        <f t="shared" si="239"/>
        <v>31</v>
      </c>
      <c r="AS364" s="70">
        <f t="shared" si="251"/>
        <v>361</v>
      </c>
      <c r="AT364" s="71">
        <f t="shared" si="258"/>
        <v>6.0192006961136593E-2</v>
      </c>
      <c r="AU364" s="72">
        <f t="shared" si="240"/>
        <v>8.6664107387064426E-3</v>
      </c>
      <c r="AV364" s="73">
        <f t="shared" si="241"/>
        <v>1.0086664107387064</v>
      </c>
      <c r="AW364" s="74">
        <f>PRODUCT(AV$4:AV364)</f>
        <v>16.252814405312328</v>
      </c>
      <c r="BO364" s="70">
        <f t="shared" si="252"/>
        <v>361</v>
      </c>
      <c r="BP364" s="178">
        <f t="shared" si="255"/>
        <v>0.1091</v>
      </c>
      <c r="BQ364" s="179">
        <f t="shared" si="242"/>
        <v>8.6664107387064426E-3</v>
      </c>
      <c r="BR364" s="179">
        <f t="shared" si="254"/>
        <v>6.1527805281105317E-2</v>
      </c>
    </row>
    <row r="365" spans="5:70">
      <c r="E365">
        <f t="shared" si="256"/>
        <v>362</v>
      </c>
      <c r="F365" s="64">
        <f t="shared" si="243"/>
        <v>93.083333333331709</v>
      </c>
      <c r="G365" s="55">
        <f t="shared" si="224"/>
        <v>0</v>
      </c>
      <c r="H365" s="78">
        <f t="shared" si="253"/>
        <v>1</v>
      </c>
      <c r="I365" s="79">
        <f t="shared" si="232"/>
        <v>638364.45778980397</v>
      </c>
      <c r="J365" s="79">
        <f t="shared" si="225"/>
        <v>5532.3285921980723</v>
      </c>
      <c r="K365" s="80">
        <f t="shared" si="226"/>
        <v>-20</v>
      </c>
      <c r="L365" s="80">
        <f t="shared" si="233"/>
        <v>-531.9703814915033</v>
      </c>
      <c r="M365" s="80">
        <f t="shared" si="257"/>
        <v>0</v>
      </c>
      <c r="N365" s="80">
        <f t="shared" si="234"/>
        <v>0</v>
      </c>
      <c r="O365" s="81">
        <f t="shared" si="227"/>
        <v>-10155.66802739464</v>
      </c>
      <c r="P365" s="79">
        <f t="shared" si="228"/>
        <v>633189.14797311591</v>
      </c>
      <c r="Q365" s="35"/>
      <c r="R365">
        <f t="shared" ca="1" si="235"/>
        <v>423</v>
      </c>
      <c r="S365" s="78">
        <f t="shared" ca="1" si="244"/>
        <v>98.083333333331623</v>
      </c>
      <c r="T365" s="55">
        <f t="shared" ca="1" si="236"/>
        <v>4.4574366695104062E-2</v>
      </c>
      <c r="U365" s="78">
        <f t="shared" ca="1" si="237"/>
        <v>3.6550545390628126E-3</v>
      </c>
      <c r="V365" s="79">
        <f t="shared" ca="1" si="245"/>
        <v>185.55273175680705</v>
      </c>
      <c r="W365" s="79">
        <f t="shared" ca="1" si="229"/>
        <v>1.6080761870935085</v>
      </c>
      <c r="X365" s="80">
        <f t="shared" ca="1" si="246"/>
        <v>-7.3101090781256248E-2</v>
      </c>
      <c r="Y365" s="80">
        <f t="shared" ca="1" si="247"/>
        <v>-7.7313638232002949E-2</v>
      </c>
      <c r="Z365" s="80">
        <f t="shared" ca="1" si="238"/>
        <v>0</v>
      </c>
      <c r="AA365" s="80">
        <f t="shared" ca="1" si="248"/>
        <v>0</v>
      </c>
      <c r="AB365" s="81">
        <f t="shared" ca="1" si="230"/>
        <v>-37.119520520743862</v>
      </c>
      <c r="AC365" s="79">
        <f t="shared" ca="1" si="231"/>
        <v>149.89087269414344</v>
      </c>
      <c r="AD365" s="35"/>
      <c r="AE365" s="55">
        <f t="shared" ca="1" si="249"/>
        <v>4.4574366695104062E-2</v>
      </c>
      <c r="AF365" s="78">
        <f t="shared" ca="1" si="250"/>
        <v>3.6550545390628126E-3</v>
      </c>
      <c r="AG365" s="35"/>
      <c r="AH365" s="35"/>
      <c r="AR365" s="69">
        <f t="shared" si="239"/>
        <v>31</v>
      </c>
      <c r="AS365" s="70">
        <f t="shared" si="251"/>
        <v>362</v>
      </c>
      <c r="AT365" s="71">
        <f t="shared" si="258"/>
        <v>5.9670358305624303E-2</v>
      </c>
      <c r="AU365" s="72">
        <f t="shared" si="240"/>
        <v>8.6664107387064426E-3</v>
      </c>
      <c r="AV365" s="73">
        <f t="shared" si="241"/>
        <v>1.0086664107387064</v>
      </c>
      <c r="AW365" s="74">
        <f>PRODUCT(AV$4:AV365)</f>
        <v>16.393667970608728</v>
      </c>
      <c r="BO365" s="70">
        <f t="shared" si="252"/>
        <v>362</v>
      </c>
      <c r="BP365" s="178">
        <f t="shared" si="255"/>
        <v>0.1091</v>
      </c>
      <c r="BQ365" s="179">
        <f t="shared" si="242"/>
        <v>8.6664107387064426E-3</v>
      </c>
      <c r="BR365" s="179">
        <f t="shared" si="254"/>
        <v>6.0999161492891238E-2</v>
      </c>
    </row>
    <row r="366" spans="5:70">
      <c r="E366">
        <f t="shared" si="256"/>
        <v>363</v>
      </c>
      <c r="F366" s="64">
        <f t="shared" si="243"/>
        <v>93.166666666665037</v>
      </c>
      <c r="G366" s="55">
        <f t="shared" si="224"/>
        <v>0</v>
      </c>
      <c r="H366" s="78">
        <f t="shared" si="253"/>
        <v>1</v>
      </c>
      <c r="I366" s="79">
        <f t="shared" si="232"/>
        <v>633189.14797311591</v>
      </c>
      <c r="J366" s="79">
        <f t="shared" si="225"/>
        <v>5487.4772316265944</v>
      </c>
      <c r="K366" s="80">
        <f t="shared" si="226"/>
        <v>-20</v>
      </c>
      <c r="L366" s="80">
        <f t="shared" si="233"/>
        <v>-527.65762331092992</v>
      </c>
      <c r="M366" s="80">
        <f t="shared" si="257"/>
        <v>0</v>
      </c>
      <c r="N366" s="80">
        <f t="shared" si="234"/>
        <v>0</v>
      </c>
      <c r="O366" s="81">
        <f t="shared" si="227"/>
        <v>-10155.66802739464</v>
      </c>
      <c r="P366" s="79">
        <f t="shared" si="228"/>
        <v>627973.29955403693</v>
      </c>
      <c r="Q366" s="35"/>
      <c r="R366">
        <f t="shared" ca="1" si="235"/>
        <v>424</v>
      </c>
      <c r="S366" s="78">
        <f t="shared" ca="1" si="244"/>
        <v>98.166666666664952</v>
      </c>
      <c r="T366" s="55">
        <f t="shared" ca="1" si="236"/>
        <v>4.4574366695104062E-2</v>
      </c>
      <c r="U366" s="78">
        <f t="shared" ca="1" si="237"/>
        <v>3.4921327977480224E-3</v>
      </c>
      <c r="V366" s="79">
        <f t="shared" ca="1" si="245"/>
        <v>143.20958197042552</v>
      </c>
      <c r="W366" s="79">
        <f t="shared" ca="1" si="229"/>
        <v>1.2411130590741564</v>
      </c>
      <c r="X366" s="80">
        <f t="shared" ca="1" si="246"/>
        <v>-6.9842655954960448E-2</v>
      </c>
      <c r="Y366" s="80">
        <f t="shared" ca="1" si="247"/>
        <v>-5.9670659154343969E-2</v>
      </c>
      <c r="Z366" s="80">
        <f t="shared" ca="1" si="238"/>
        <v>0</v>
      </c>
      <c r="AA366" s="80">
        <f t="shared" ca="1" si="248"/>
        <v>0</v>
      </c>
      <c r="AB366" s="81">
        <f t="shared" ca="1" si="230"/>
        <v>-35.464941401505783</v>
      </c>
      <c r="AC366" s="79">
        <f t="shared" ca="1" si="231"/>
        <v>108.85624031288459</v>
      </c>
      <c r="AD366" s="35"/>
      <c r="AE366" s="55">
        <f t="shared" ca="1" si="249"/>
        <v>4.4574366695104062E-2</v>
      </c>
      <c r="AF366" s="78">
        <f t="shared" ca="1" si="250"/>
        <v>3.4921327977480224E-3</v>
      </c>
      <c r="AG366" s="35"/>
      <c r="AH366" s="35"/>
      <c r="AR366" s="69">
        <f t="shared" si="239"/>
        <v>31</v>
      </c>
      <c r="AS366" s="70">
        <f t="shared" si="251"/>
        <v>363</v>
      </c>
      <c r="AT366" s="71">
        <f t="shared" si="258"/>
        <v>5.9153230471621979E-2</v>
      </c>
      <c r="AU366" s="72">
        <f t="shared" si="240"/>
        <v>8.6664107387064426E-3</v>
      </c>
      <c r="AV366" s="73">
        <f t="shared" si="241"/>
        <v>1.0086664107387064</v>
      </c>
      <c r="AW366" s="74">
        <f>PRODUCT(AV$4:AV366)</f>
        <v>16.535742230756</v>
      </c>
      <c r="BO366" s="70">
        <f t="shared" si="252"/>
        <v>363</v>
      </c>
      <c r="BP366" s="178">
        <f t="shared" si="255"/>
        <v>0.1091</v>
      </c>
      <c r="BQ366" s="179">
        <f t="shared" si="242"/>
        <v>8.6664107387064426E-3</v>
      </c>
      <c r="BR366" s="179">
        <f t="shared" si="254"/>
        <v>6.0475059785343621E-2</v>
      </c>
    </row>
    <row r="367" spans="5:70">
      <c r="E367">
        <f t="shared" si="256"/>
        <v>364</v>
      </c>
      <c r="F367" s="64">
        <f t="shared" si="243"/>
        <v>93.249999999998366</v>
      </c>
      <c r="G367" s="55">
        <f t="shared" si="224"/>
        <v>0</v>
      </c>
      <c r="H367" s="78">
        <f t="shared" si="253"/>
        <v>1</v>
      </c>
      <c r="I367" s="79">
        <f t="shared" si="232"/>
        <v>627973.29955403693</v>
      </c>
      <c r="J367" s="79">
        <f t="shared" si="225"/>
        <v>5442.2745468760231</v>
      </c>
      <c r="K367" s="80">
        <f t="shared" si="226"/>
        <v>-20</v>
      </c>
      <c r="L367" s="80">
        <f t="shared" si="233"/>
        <v>-523.31108296169748</v>
      </c>
      <c r="M367" s="80">
        <f t="shared" si="257"/>
        <v>0</v>
      </c>
      <c r="N367" s="80">
        <f t="shared" si="234"/>
        <v>0</v>
      </c>
      <c r="O367" s="81">
        <f t="shared" si="227"/>
        <v>-10155.66802739464</v>
      </c>
      <c r="P367" s="79">
        <f t="shared" si="228"/>
        <v>622716.59499055648</v>
      </c>
      <c r="Q367" s="35"/>
      <c r="R367">
        <f t="shared" ca="1" si="235"/>
        <v>425</v>
      </c>
      <c r="S367" s="78">
        <f t="shared" ca="1" si="244"/>
        <v>98.24999999999828</v>
      </c>
      <c r="T367" s="55">
        <f t="shared" ca="1" si="236"/>
        <v>4.4574366695104062E-2</v>
      </c>
      <c r="U367" s="78">
        <f t="shared" ca="1" si="237"/>
        <v>3.3364731898732022E-3</v>
      </c>
      <c r="V367" s="79">
        <f t="shared" ca="1" si="245"/>
        <v>104.00404234012771</v>
      </c>
      <c r="W367" s="79">
        <f t="shared" ca="1" si="229"/>
        <v>0.90134174940536238</v>
      </c>
      <c r="X367" s="80">
        <f t="shared" ca="1" si="246"/>
        <v>-6.6729463797464042E-2</v>
      </c>
      <c r="Y367" s="80">
        <f t="shared" ca="1" si="247"/>
        <v>-4.3335017641719882E-2</v>
      </c>
      <c r="Z367" s="80">
        <f t="shared" ca="1" si="238"/>
        <v>0</v>
      </c>
      <c r="AA367" s="80">
        <f t="shared" ca="1" si="248"/>
        <v>0</v>
      </c>
      <c r="AB367" s="81">
        <f t="shared" ca="1" si="230"/>
        <v>-33.884114098654685</v>
      </c>
      <c r="AC367" s="79">
        <f t="shared" ca="1" si="231"/>
        <v>70.911205509439213</v>
      </c>
      <c r="AD367" s="35"/>
      <c r="AE367" s="55">
        <f t="shared" ca="1" si="249"/>
        <v>4.4574366695104062E-2</v>
      </c>
      <c r="AF367" s="78">
        <f t="shared" ca="1" si="250"/>
        <v>3.3364731898732022E-3</v>
      </c>
      <c r="AG367" s="35"/>
      <c r="AH367" s="35"/>
      <c r="AR367" s="69">
        <f t="shared" si="239"/>
        <v>31</v>
      </c>
      <c r="AS367" s="70">
        <f t="shared" si="251"/>
        <v>364</v>
      </c>
      <c r="AT367" s="71">
        <f t="shared" si="258"/>
        <v>5.8640584279833534E-2</v>
      </c>
      <c r="AU367" s="72">
        <f t="shared" si="240"/>
        <v>8.6664107387064426E-3</v>
      </c>
      <c r="AV367" s="73">
        <f t="shared" si="241"/>
        <v>1.0086664107387064</v>
      </c>
      <c r="AW367" s="74">
        <f>PRODUCT(AV$4:AV367)</f>
        <v>16.679047764797104</v>
      </c>
      <c r="BO367" s="70">
        <f t="shared" si="252"/>
        <v>364</v>
      </c>
      <c r="BP367" s="178">
        <f t="shared" si="255"/>
        <v>0.1091</v>
      </c>
      <c r="BQ367" s="179">
        <f t="shared" si="242"/>
        <v>8.6664107387064426E-3</v>
      </c>
      <c r="BR367" s="179">
        <f t="shared" si="254"/>
        <v>5.9955461133135324E-2</v>
      </c>
    </row>
    <row r="368" spans="5:70">
      <c r="E368">
        <f t="shared" si="256"/>
        <v>365</v>
      </c>
      <c r="F368" s="64">
        <f t="shared" si="243"/>
        <v>93.333333333331694</v>
      </c>
      <c r="G368" s="55">
        <f t="shared" si="224"/>
        <v>0</v>
      </c>
      <c r="H368" s="78">
        <f t="shared" si="253"/>
        <v>1</v>
      </c>
      <c r="I368" s="79">
        <f t="shared" si="232"/>
        <v>622716.59499055648</v>
      </c>
      <c r="J368" s="79">
        <f t="shared" si="225"/>
        <v>5396.7177859968688</v>
      </c>
      <c r="K368" s="80">
        <f t="shared" si="226"/>
        <v>-20</v>
      </c>
      <c r="L368" s="80">
        <f t="shared" si="233"/>
        <v>-518.93049582546371</v>
      </c>
      <c r="M368" s="80">
        <f t="shared" si="257"/>
        <v>0</v>
      </c>
      <c r="N368" s="80">
        <f t="shared" si="234"/>
        <v>0</v>
      </c>
      <c r="O368" s="81">
        <f t="shared" si="227"/>
        <v>-10155.66802739464</v>
      </c>
      <c r="P368" s="79">
        <f t="shared" si="228"/>
        <v>617418.71425333316</v>
      </c>
      <c r="Q368" s="35"/>
      <c r="R368">
        <f t="shared" ca="1" si="235"/>
        <v>426</v>
      </c>
      <c r="S368" s="78">
        <f t="shared" ca="1" si="244"/>
        <v>98.333333333331609</v>
      </c>
      <c r="T368" s="55">
        <f t="shared" ca="1" si="236"/>
        <v>4.4574366695104062E-2</v>
      </c>
      <c r="U368" s="78">
        <f t="shared" ca="1" si="237"/>
        <v>3.1877520104394105E-3</v>
      </c>
      <c r="V368" s="79">
        <f t="shared" ca="1" si="245"/>
        <v>67.750383432269587</v>
      </c>
      <c r="W368" s="79">
        <f t="shared" ca="1" si="229"/>
        <v>0.5871526505289002</v>
      </c>
      <c r="X368" s="80">
        <f t="shared" ca="1" si="246"/>
        <v>-6.3755040208788208E-2</v>
      </c>
      <c r="Y368" s="80">
        <f t="shared" ca="1" si="247"/>
        <v>-2.822932643011233E-2</v>
      </c>
      <c r="Z368" s="80">
        <f t="shared" ca="1" si="238"/>
        <v>0</v>
      </c>
      <c r="AA368" s="80">
        <f t="shared" ca="1" si="248"/>
        <v>0</v>
      </c>
      <c r="AB368" s="81">
        <f t="shared" ca="1" si="230"/>
        <v>-32.373751171682507</v>
      </c>
      <c r="AC368" s="79">
        <f t="shared" ca="1" si="231"/>
        <v>35.87180054447709</v>
      </c>
      <c r="AD368" s="35"/>
      <c r="AE368" s="55">
        <f t="shared" ca="1" si="249"/>
        <v>4.4574366695104062E-2</v>
      </c>
      <c r="AF368" s="78">
        <f t="shared" ca="1" si="250"/>
        <v>3.1877520104394105E-3</v>
      </c>
      <c r="AG368" s="35"/>
      <c r="AH368" s="35"/>
      <c r="AR368" s="69">
        <f t="shared" si="239"/>
        <v>31</v>
      </c>
      <c r="AS368" s="70">
        <f t="shared" si="251"/>
        <v>365</v>
      </c>
      <c r="AT368" s="71">
        <f t="shared" si="258"/>
        <v>5.8132380890506763E-2</v>
      </c>
      <c r="AU368" s="72">
        <f t="shared" si="240"/>
        <v>8.6664107387064426E-3</v>
      </c>
      <c r="AV368" s="73">
        <f t="shared" si="241"/>
        <v>1.0086664107387064</v>
      </c>
      <c r="AW368" s="74">
        <f>PRODUCT(AV$4:AV368)</f>
        <v>16.823595243457341</v>
      </c>
      <c r="BO368" s="70">
        <f t="shared" si="252"/>
        <v>365</v>
      </c>
      <c r="BP368" s="178">
        <f t="shared" si="255"/>
        <v>0.1091</v>
      </c>
      <c r="BQ368" s="179">
        <f t="shared" si="242"/>
        <v>8.6664107387064426E-3</v>
      </c>
      <c r="BR368" s="179">
        <f t="shared" si="254"/>
        <v>5.9440326846242827E-2</v>
      </c>
    </row>
    <row r="369" spans="5:70">
      <c r="E369">
        <f t="shared" si="256"/>
        <v>366</v>
      </c>
      <c r="F369" s="64">
        <f t="shared" si="243"/>
        <v>93.416666666665023</v>
      </c>
      <c r="G369" s="55">
        <f t="shared" si="224"/>
        <v>0</v>
      </c>
      <c r="H369" s="78">
        <f t="shared" si="253"/>
        <v>1</v>
      </c>
      <c r="I369" s="79">
        <f t="shared" si="232"/>
        <v>617418.71425333316</v>
      </c>
      <c r="J369" s="79">
        <f t="shared" si="225"/>
        <v>5350.8041754834112</v>
      </c>
      <c r="K369" s="80">
        <f t="shared" si="226"/>
        <v>-20</v>
      </c>
      <c r="L369" s="80">
        <f t="shared" si="233"/>
        <v>-514.51559521111096</v>
      </c>
      <c r="M369" s="80">
        <f t="shared" si="257"/>
        <v>0</v>
      </c>
      <c r="N369" s="80">
        <f t="shared" si="234"/>
        <v>0</v>
      </c>
      <c r="O369" s="81">
        <f t="shared" si="227"/>
        <v>-10155.66802739464</v>
      </c>
      <c r="P369" s="79">
        <f t="shared" si="228"/>
        <v>612079.33480621083</v>
      </c>
      <c r="Q369" s="35"/>
      <c r="R369">
        <f t="shared" ca="1" si="235"/>
        <v>427</v>
      </c>
      <c r="S369" s="78">
        <f t="shared" ca="1" si="244"/>
        <v>98.416666666664938</v>
      </c>
      <c r="T369" s="55">
        <f t="shared" ca="1" si="236"/>
        <v>4.4574366695104062E-2</v>
      </c>
      <c r="U369" s="78">
        <f t="shared" ca="1" si="237"/>
        <v>3.0456599833930289E-3</v>
      </c>
      <c r="V369" s="79">
        <f t="shared" ca="1" si="245"/>
        <v>34.272837752993937</v>
      </c>
      <c r="W369" s="79">
        <f t="shared" ca="1" si="229"/>
        <v>0.29702248914849022</v>
      </c>
      <c r="X369" s="80">
        <f t="shared" ca="1" si="246"/>
        <v>-6.0913199667860581E-2</v>
      </c>
      <c r="Y369" s="80">
        <f t="shared" ca="1" si="247"/>
        <v>-1.4280349063747474E-2</v>
      </c>
      <c r="Z369" s="80">
        <f t="shared" ca="1" si="238"/>
        <v>0</v>
      </c>
      <c r="AA369" s="80">
        <f t="shared" ca="1" si="248"/>
        <v>0</v>
      </c>
      <c r="AB369" s="81">
        <f t="shared" ca="1" si="230"/>
        <v>-30.930711715659879</v>
      </c>
      <c r="AC369" s="79">
        <f t="shared" ca="1" si="231"/>
        <v>3.5639549777509423</v>
      </c>
      <c r="AD369" s="35"/>
      <c r="AE369" s="55">
        <f t="shared" ca="1" si="249"/>
        <v>4.4574366695104062E-2</v>
      </c>
      <c r="AF369" s="78">
        <f t="shared" ca="1" si="250"/>
        <v>3.0456599833930289E-3</v>
      </c>
      <c r="AG369" s="35"/>
      <c r="AH369" s="35"/>
      <c r="AR369" s="69">
        <f t="shared" si="239"/>
        <v>31</v>
      </c>
      <c r="AS369" s="70">
        <f t="shared" si="251"/>
        <v>366</v>
      </c>
      <c r="AT369" s="71">
        <f t="shared" si="258"/>
        <v>5.76285818004907E-2</v>
      </c>
      <c r="AU369" s="72">
        <f t="shared" si="240"/>
        <v>8.6664107387064426E-3</v>
      </c>
      <c r="AV369" s="73">
        <f t="shared" si="241"/>
        <v>1.0086664107387064</v>
      </c>
      <c r="AW369" s="74">
        <f>PRODUCT(AV$4:AV369)</f>
        <v>16.969395429938888</v>
      </c>
      <c r="BO369" s="70">
        <f t="shared" si="252"/>
        <v>366</v>
      </c>
      <c r="BP369" s="178">
        <f t="shared" si="255"/>
        <v>0.1091</v>
      </c>
      <c r="BQ369" s="179">
        <f t="shared" si="242"/>
        <v>8.6664107387064426E-3</v>
      </c>
      <c r="BR369" s="179">
        <f t="shared" si="254"/>
        <v>5.8929618567065335E-2</v>
      </c>
    </row>
    <row r="370" spans="5:70">
      <c r="E370">
        <f t="shared" si="256"/>
        <v>367</v>
      </c>
      <c r="F370" s="64">
        <f t="shared" si="243"/>
        <v>93.499999999998352</v>
      </c>
      <c r="G370" s="55">
        <f t="shared" si="224"/>
        <v>0</v>
      </c>
      <c r="H370" s="78">
        <f t="shared" si="253"/>
        <v>1</v>
      </c>
      <c r="I370" s="79">
        <f t="shared" si="232"/>
        <v>612079.33480621083</v>
      </c>
      <c r="J370" s="79">
        <f t="shared" si="225"/>
        <v>5304.5309201048412</v>
      </c>
      <c r="K370" s="80">
        <f t="shared" si="226"/>
        <v>-20</v>
      </c>
      <c r="L370" s="80">
        <f t="shared" si="233"/>
        <v>-510.06611233850907</v>
      </c>
      <c r="M370" s="80">
        <f t="shared" si="257"/>
        <v>0</v>
      </c>
      <c r="N370" s="80">
        <f t="shared" si="234"/>
        <v>0</v>
      </c>
      <c r="O370" s="81">
        <f t="shared" si="227"/>
        <v>-10155.66802739464</v>
      </c>
      <c r="P370" s="79">
        <f t="shared" si="228"/>
        <v>606698.1315865824</v>
      </c>
      <c r="Q370" s="35"/>
      <c r="R370">
        <f t="shared" ca="1" si="235"/>
        <v>428</v>
      </c>
      <c r="S370" s="78">
        <f t="shared" ca="1" si="244"/>
        <v>98.499999999998266</v>
      </c>
      <c r="T370" s="55">
        <f t="shared" ca="1" si="236"/>
        <v>4.4574366695104062E-2</v>
      </c>
      <c r="U370" s="78">
        <f t="shared" ca="1" si="237"/>
        <v>2.9099016184646635E-3</v>
      </c>
      <c r="V370" s="79">
        <f t="shared" ca="1" si="245"/>
        <v>3.4050939416878303</v>
      </c>
      <c r="W370" s="79">
        <f t="shared" ca="1" si="229"/>
        <v>2.9509942702547663E-2</v>
      </c>
      <c r="X370" s="80">
        <f t="shared" ca="1" si="246"/>
        <v>-5.8198032369293273E-2</v>
      </c>
      <c r="Y370" s="80">
        <f t="shared" ca="1" si="247"/>
        <v>-1.4187891423699294E-3</v>
      </c>
      <c r="Z370" s="80">
        <f t="shared" ca="1" si="238"/>
        <v>0</v>
      </c>
      <c r="AA370" s="80">
        <f t="shared" ca="1" si="248"/>
        <v>0</v>
      </c>
      <c r="AB370" s="81">
        <f t="shared" ca="1" si="230"/>
        <v>-3.4050939416878303</v>
      </c>
      <c r="AC370" s="79">
        <f t="shared" ca="1" si="231"/>
        <v>-3.0106878809115667E-2</v>
      </c>
      <c r="AD370" s="35"/>
      <c r="AE370" s="55">
        <f t="shared" ca="1" si="249"/>
        <v>4.4574366695104062E-2</v>
      </c>
      <c r="AF370" s="78">
        <f t="shared" ca="1" si="250"/>
        <v>2.9099016184646635E-3</v>
      </c>
      <c r="AG370" s="35"/>
      <c r="AH370" s="35"/>
      <c r="AR370" s="69">
        <f t="shared" si="239"/>
        <v>31</v>
      </c>
      <c r="AS370" s="70">
        <f t="shared" si="251"/>
        <v>367</v>
      </c>
      <c r="AT370" s="71">
        <f t="shared" si="258"/>
        <v>5.7129148840318507E-2</v>
      </c>
      <c r="AU370" s="72">
        <f t="shared" si="240"/>
        <v>8.6664107387064426E-3</v>
      </c>
      <c r="AV370" s="73">
        <f t="shared" si="241"/>
        <v>1.0086664107387064</v>
      </c>
      <c r="AW370" s="74">
        <f>PRODUCT(AV$4:AV370)</f>
        <v>17.116459180722266</v>
      </c>
      <c r="BO370" s="70">
        <f t="shared" si="252"/>
        <v>367</v>
      </c>
      <c r="BP370" s="178">
        <f t="shared" si="255"/>
        <v>0.1091</v>
      </c>
      <c r="BQ370" s="179">
        <f t="shared" si="242"/>
        <v>8.6664107387064426E-3</v>
      </c>
      <c r="BR370" s="179">
        <f t="shared" si="254"/>
        <v>5.8423298267568632E-2</v>
      </c>
    </row>
    <row r="371" spans="5:70">
      <c r="E371">
        <f t="shared" si="256"/>
        <v>368</v>
      </c>
      <c r="F371" s="64">
        <f t="shared" si="243"/>
        <v>93.58333333333168</v>
      </c>
      <c r="G371" s="55">
        <f t="shared" si="224"/>
        <v>0</v>
      </c>
      <c r="H371" s="78">
        <f t="shared" si="253"/>
        <v>1</v>
      </c>
      <c r="I371" s="79">
        <f t="shared" si="232"/>
        <v>606698.1315865824</v>
      </c>
      <c r="J371" s="79">
        <f t="shared" si="225"/>
        <v>5257.8952027350924</v>
      </c>
      <c r="K371" s="80">
        <f t="shared" si="226"/>
        <v>-20</v>
      </c>
      <c r="L371" s="80">
        <f t="shared" si="233"/>
        <v>-505.58177632215205</v>
      </c>
      <c r="M371" s="80">
        <f t="shared" si="257"/>
        <v>0</v>
      </c>
      <c r="N371" s="80">
        <f t="shared" si="234"/>
        <v>0</v>
      </c>
      <c r="O371" s="81">
        <f t="shared" si="227"/>
        <v>-10155.66802739464</v>
      </c>
      <c r="P371" s="79">
        <f t="shared" si="228"/>
        <v>601274.77698560071</v>
      </c>
      <c r="Q371" s="35"/>
      <c r="R371">
        <f t="shared" ca="1" si="235"/>
        <v>429</v>
      </c>
      <c r="S371" s="78">
        <f t="shared" ca="1" si="244"/>
        <v>98.583333333331595</v>
      </c>
      <c r="T371" s="55">
        <f t="shared" ca="1" si="236"/>
        <v>4.8867350363173689E-2</v>
      </c>
      <c r="U371" s="78">
        <f t="shared" ca="1" si="237"/>
        <v>2.7677024365527847E-3</v>
      </c>
      <c r="V371" s="79">
        <f t="shared" ca="1" si="245"/>
        <v>0</v>
      </c>
      <c r="W371" s="79">
        <f t="shared" ca="1" si="229"/>
        <v>0</v>
      </c>
      <c r="X371" s="80">
        <f t="shared" ca="1" si="246"/>
        <v>0</v>
      </c>
      <c r="Y371" s="80">
        <f t="shared" ca="1" si="247"/>
        <v>0</v>
      </c>
      <c r="Z371" s="80">
        <f t="shared" ca="1" si="238"/>
        <v>0</v>
      </c>
      <c r="AA371" s="80">
        <f t="shared" ca="1" si="248"/>
        <v>0</v>
      </c>
      <c r="AB371" s="81">
        <f t="shared" ca="1" si="230"/>
        <v>0</v>
      </c>
      <c r="AC371" s="79">
        <f t="shared" ca="1" si="231"/>
        <v>0</v>
      </c>
      <c r="AD371" s="35"/>
      <c r="AE371" s="55">
        <f t="shared" ca="1" si="249"/>
        <v>4.8867350363173689E-2</v>
      </c>
      <c r="AF371" s="78">
        <f t="shared" ca="1" si="250"/>
        <v>2.7677024365527847E-3</v>
      </c>
      <c r="AG371" s="35"/>
      <c r="AH371" s="35"/>
      <c r="AR371" s="69">
        <f t="shared" si="239"/>
        <v>31</v>
      </c>
      <c r="AS371" s="70">
        <f t="shared" si="251"/>
        <v>368</v>
      </c>
      <c r="AT371" s="71">
        <f t="shared" si="258"/>
        <v>5.6634044171315609E-2</v>
      </c>
      <c r="AU371" s="72">
        <f t="shared" si="240"/>
        <v>8.6664107387064426E-3</v>
      </c>
      <c r="AV371" s="73">
        <f t="shared" si="241"/>
        <v>1.0086664107387064</v>
      </c>
      <c r="AW371" s="74">
        <f>PRODUCT(AV$4:AV371)</f>
        <v>17.264797446374708</v>
      </c>
      <c r="BO371" s="70">
        <f t="shared" si="252"/>
        <v>368</v>
      </c>
      <c r="BP371" s="178">
        <f t="shared" si="255"/>
        <v>0.1091</v>
      </c>
      <c r="BQ371" s="179">
        <f t="shared" si="242"/>
        <v>8.6664107387064426E-3</v>
      </c>
      <c r="BR371" s="179">
        <f t="shared" si="254"/>
        <v>5.7921328246453428E-2</v>
      </c>
    </row>
    <row r="372" spans="5:70">
      <c r="E372">
        <f t="shared" si="256"/>
        <v>369</v>
      </c>
      <c r="F372" s="64">
        <f t="shared" si="243"/>
        <v>93.666666666665009</v>
      </c>
      <c r="G372" s="55">
        <f t="shared" si="224"/>
        <v>0</v>
      </c>
      <c r="H372" s="78">
        <f t="shared" si="253"/>
        <v>1</v>
      </c>
      <c r="I372" s="79">
        <f t="shared" si="232"/>
        <v>601274.77698560071</v>
      </c>
      <c r="J372" s="79">
        <f t="shared" si="225"/>
        <v>5210.8941841813312</v>
      </c>
      <c r="K372" s="80">
        <f t="shared" si="226"/>
        <v>-20</v>
      </c>
      <c r="L372" s="80">
        <f t="shared" si="233"/>
        <v>-501.06231415466726</v>
      </c>
      <c r="M372" s="80">
        <f t="shared" si="257"/>
        <v>0</v>
      </c>
      <c r="N372" s="80">
        <f t="shared" si="234"/>
        <v>0</v>
      </c>
      <c r="O372" s="81">
        <f t="shared" si="227"/>
        <v>-10155.66802739464</v>
      </c>
      <c r="P372" s="79">
        <f t="shared" si="228"/>
        <v>595808.94082823268</v>
      </c>
      <c r="Q372" s="35"/>
      <c r="R372">
        <f t="shared" ca="1" si="235"/>
        <v>430</v>
      </c>
      <c r="S372" s="78">
        <f t="shared" ca="1" si="244"/>
        <v>98.666666666664923</v>
      </c>
      <c r="T372" s="55">
        <f t="shared" ca="1" si="236"/>
        <v>4.8867350363173689E-2</v>
      </c>
      <c r="U372" s="78">
        <f t="shared" ca="1" si="237"/>
        <v>2.6324521518847504E-3</v>
      </c>
      <c r="V372" s="79">
        <f t="shared" ca="1" si="245"/>
        <v>0</v>
      </c>
      <c r="W372" s="79">
        <f t="shared" ca="1" si="229"/>
        <v>0</v>
      </c>
      <c r="X372" s="80">
        <f t="shared" ca="1" si="246"/>
        <v>0</v>
      </c>
      <c r="Y372" s="80">
        <f t="shared" ca="1" si="247"/>
        <v>0</v>
      </c>
      <c r="Z372" s="80">
        <f t="shared" ca="1" si="238"/>
        <v>0</v>
      </c>
      <c r="AA372" s="80">
        <f t="shared" ca="1" si="248"/>
        <v>0</v>
      </c>
      <c r="AB372" s="81">
        <f t="shared" ca="1" si="230"/>
        <v>0</v>
      </c>
      <c r="AC372" s="79">
        <f t="shared" ca="1" si="231"/>
        <v>0</v>
      </c>
      <c r="AD372" s="35"/>
      <c r="AE372" s="55">
        <f t="shared" ca="1" si="249"/>
        <v>4.8867350363173689E-2</v>
      </c>
      <c r="AF372" s="78">
        <f t="shared" ca="1" si="250"/>
        <v>2.6324521518847504E-3</v>
      </c>
      <c r="AG372" s="35"/>
      <c r="AH372" s="35"/>
      <c r="AR372" s="69">
        <f t="shared" si="239"/>
        <v>31</v>
      </c>
      <c r="AS372" s="70">
        <f t="shared" si="251"/>
        <v>369</v>
      </c>
      <c r="AT372" s="71">
        <f t="shared" si="258"/>
        <v>5.6143230282732944E-2</v>
      </c>
      <c r="AU372" s="72">
        <f t="shared" si="240"/>
        <v>8.6664107387064426E-3</v>
      </c>
      <c r="AV372" s="73">
        <f t="shared" si="241"/>
        <v>1.0086664107387064</v>
      </c>
      <c r="AW372" s="74">
        <f>PRODUCT(AV$4:AV372)</f>
        <v>17.414421272365562</v>
      </c>
      <c r="BO372" s="70">
        <f t="shared" si="252"/>
        <v>369</v>
      </c>
      <c r="BP372" s="178">
        <f t="shared" si="255"/>
        <v>0.1091</v>
      </c>
      <c r="BQ372" s="179">
        <f t="shared" si="242"/>
        <v>8.6664107387064426E-3</v>
      </c>
      <c r="BR372" s="179">
        <f t="shared" si="254"/>
        <v>5.7423671126348101E-2</v>
      </c>
    </row>
    <row r="373" spans="5:70">
      <c r="E373">
        <f t="shared" si="256"/>
        <v>370</v>
      </c>
      <c r="F373" s="64">
        <f t="shared" si="243"/>
        <v>93.749999999998337</v>
      </c>
      <c r="G373" s="55">
        <f t="shared" si="224"/>
        <v>0</v>
      </c>
      <c r="H373" s="78">
        <f t="shared" si="253"/>
        <v>1</v>
      </c>
      <c r="I373" s="79">
        <f t="shared" si="232"/>
        <v>595808.94082823268</v>
      </c>
      <c r="J373" s="79">
        <f t="shared" si="225"/>
        <v>5163.5250030111074</v>
      </c>
      <c r="K373" s="80">
        <f t="shared" si="226"/>
        <v>-20</v>
      </c>
      <c r="L373" s="80">
        <f t="shared" si="233"/>
        <v>-496.50745069019393</v>
      </c>
      <c r="M373" s="80">
        <f t="shared" si="257"/>
        <v>0</v>
      </c>
      <c r="N373" s="80">
        <f t="shared" si="234"/>
        <v>0</v>
      </c>
      <c r="O373" s="81">
        <f t="shared" si="227"/>
        <v>-10155.66802739464</v>
      </c>
      <c r="P373" s="79">
        <f t="shared" si="228"/>
        <v>590300.29035315895</v>
      </c>
      <c r="Q373" s="35"/>
      <c r="R373">
        <f t="shared" ca="1" si="235"/>
        <v>431</v>
      </c>
      <c r="S373" s="78">
        <f t="shared" ca="1" si="244"/>
        <v>98.749999999998252</v>
      </c>
      <c r="T373" s="55">
        <f t="shared" ca="1" si="236"/>
        <v>4.8867350363173689E-2</v>
      </c>
      <c r="U373" s="78">
        <f t="shared" ca="1" si="237"/>
        <v>2.5038111902643077E-3</v>
      </c>
      <c r="V373" s="79">
        <f t="shared" ca="1" si="245"/>
        <v>0</v>
      </c>
      <c r="W373" s="79">
        <f t="shared" ca="1" si="229"/>
        <v>0</v>
      </c>
      <c r="X373" s="80">
        <f t="shared" ca="1" si="246"/>
        <v>0</v>
      </c>
      <c r="Y373" s="80">
        <f t="shared" ca="1" si="247"/>
        <v>0</v>
      </c>
      <c r="Z373" s="80">
        <f t="shared" ca="1" si="238"/>
        <v>0</v>
      </c>
      <c r="AA373" s="80">
        <f t="shared" ca="1" si="248"/>
        <v>0</v>
      </c>
      <c r="AB373" s="81">
        <f t="shared" ca="1" si="230"/>
        <v>0</v>
      </c>
      <c r="AC373" s="79">
        <f t="shared" ca="1" si="231"/>
        <v>0</v>
      </c>
      <c r="AD373" s="35"/>
      <c r="AE373" s="55">
        <f t="shared" ca="1" si="249"/>
        <v>4.8867350363173689E-2</v>
      </c>
      <c r="AF373" s="78">
        <f t="shared" ca="1" si="250"/>
        <v>2.5038111902643077E-3</v>
      </c>
      <c r="AG373" s="35"/>
      <c r="AH373" s="35"/>
      <c r="AR373" s="69">
        <f t="shared" si="239"/>
        <v>31</v>
      </c>
      <c r="AS373" s="70">
        <f t="shared" si="251"/>
        <v>370</v>
      </c>
      <c r="AT373" s="71">
        <f t="shared" si="258"/>
        <v>5.5656669988904998E-2</v>
      </c>
      <c r="AU373" s="72">
        <f t="shared" si="240"/>
        <v>8.6664107387064426E-3</v>
      </c>
      <c r="AV373" s="73">
        <f t="shared" si="241"/>
        <v>1.0086664107387064</v>
      </c>
      <c r="AW373" s="74">
        <f>PRODUCT(AV$4:AV373)</f>
        <v>17.565341799888749</v>
      </c>
      <c r="BO373" s="70">
        <f t="shared" si="252"/>
        <v>370</v>
      </c>
      <c r="BP373" s="178">
        <f t="shared" si="255"/>
        <v>0.1091</v>
      </c>
      <c r="BQ373" s="179">
        <f t="shared" si="242"/>
        <v>8.6664107387064426E-3</v>
      </c>
      <c r="BR373" s="179">
        <f t="shared" si="254"/>
        <v>5.6930289851025502E-2</v>
      </c>
    </row>
    <row r="374" spans="5:70">
      <c r="E374">
        <f t="shared" si="256"/>
        <v>371</v>
      </c>
      <c r="F374" s="64">
        <f t="shared" si="243"/>
        <v>93.833333333331666</v>
      </c>
      <c r="G374" s="55">
        <f t="shared" si="224"/>
        <v>0</v>
      </c>
      <c r="H374" s="78">
        <f t="shared" si="253"/>
        <v>1</v>
      </c>
      <c r="I374" s="79">
        <f t="shared" si="232"/>
        <v>590300.29035315895</v>
      </c>
      <c r="J374" s="79">
        <f t="shared" si="225"/>
        <v>5115.784775378148</v>
      </c>
      <c r="K374" s="80">
        <f t="shared" si="226"/>
        <v>-20</v>
      </c>
      <c r="L374" s="80">
        <f t="shared" si="233"/>
        <v>-491.91690862763249</v>
      </c>
      <c r="M374" s="80">
        <f t="shared" si="257"/>
        <v>0</v>
      </c>
      <c r="N374" s="80">
        <f t="shared" si="234"/>
        <v>0</v>
      </c>
      <c r="O374" s="81">
        <f t="shared" si="227"/>
        <v>-10155.66802739464</v>
      </c>
      <c r="P374" s="79">
        <f t="shared" si="228"/>
        <v>584748.49019251484</v>
      </c>
      <c r="Q374" s="35"/>
      <c r="R374">
        <f t="shared" ca="1" si="235"/>
        <v>432</v>
      </c>
      <c r="S374" s="78">
        <f t="shared" ca="1" si="244"/>
        <v>98.833333333331581</v>
      </c>
      <c r="T374" s="55">
        <f t="shared" ca="1" si="236"/>
        <v>4.8867350363173689E-2</v>
      </c>
      <c r="U374" s="78">
        <f t="shared" ca="1" si="237"/>
        <v>2.3814565715864267E-3</v>
      </c>
      <c r="V374" s="79">
        <f t="shared" ca="1" si="245"/>
        <v>0</v>
      </c>
      <c r="W374" s="79">
        <f t="shared" ca="1" si="229"/>
        <v>0</v>
      </c>
      <c r="X374" s="80">
        <f t="shared" ca="1" si="246"/>
        <v>0</v>
      </c>
      <c r="Y374" s="80">
        <f t="shared" ca="1" si="247"/>
        <v>0</v>
      </c>
      <c r="Z374" s="80">
        <f t="shared" ca="1" si="238"/>
        <v>0</v>
      </c>
      <c r="AA374" s="80">
        <f t="shared" ca="1" si="248"/>
        <v>0</v>
      </c>
      <c r="AB374" s="81">
        <f t="shared" ca="1" si="230"/>
        <v>0</v>
      </c>
      <c r="AC374" s="79">
        <f t="shared" ca="1" si="231"/>
        <v>0</v>
      </c>
      <c r="AD374" s="35"/>
      <c r="AE374" s="55">
        <f t="shared" ca="1" si="249"/>
        <v>4.8867350363173689E-2</v>
      </c>
      <c r="AF374" s="78">
        <f t="shared" ca="1" si="250"/>
        <v>2.3814565715864267E-3</v>
      </c>
      <c r="AG374" s="35"/>
      <c r="AH374" s="35"/>
      <c r="AR374" s="69">
        <f t="shared" si="239"/>
        <v>31</v>
      </c>
      <c r="AS374" s="70">
        <f t="shared" si="251"/>
        <v>371</v>
      </c>
      <c r="AT374" s="71">
        <f t="shared" si="258"/>
        <v>5.517432642643251E-2</v>
      </c>
      <c r="AU374" s="72">
        <f t="shared" si="240"/>
        <v>8.6664107387064426E-3</v>
      </c>
      <c r="AV374" s="73">
        <f t="shared" si="241"/>
        <v>1.0086664107387064</v>
      </c>
      <c r="AW374" s="74">
        <f>PRODUCT(AV$4:AV374)</f>
        <v>17.717570266692356</v>
      </c>
      <c r="BO374" s="70">
        <f t="shared" si="252"/>
        <v>371</v>
      </c>
      <c r="BP374" s="178">
        <f t="shared" si="255"/>
        <v>0.1091</v>
      </c>
      <c r="BQ374" s="179">
        <f t="shared" si="242"/>
        <v>8.6664107387064426E-3</v>
      </c>
      <c r="BR374" s="179">
        <f t="shared" si="254"/>
        <v>5.6441147682643723E-2</v>
      </c>
    </row>
    <row r="375" spans="5:70">
      <c r="E375">
        <f t="shared" si="256"/>
        <v>372</v>
      </c>
      <c r="F375" s="64">
        <f t="shared" si="243"/>
        <v>93.916666666664995</v>
      </c>
      <c r="G375" s="55">
        <f t="shared" si="224"/>
        <v>0</v>
      </c>
      <c r="H375" s="78">
        <f t="shared" si="253"/>
        <v>1</v>
      </c>
      <c r="I375" s="79">
        <f t="shared" si="232"/>
        <v>584748.49019251484</v>
      </c>
      <c r="J375" s="79">
        <f t="shared" si="225"/>
        <v>5067.6705948467898</v>
      </c>
      <c r="K375" s="80">
        <f t="shared" si="226"/>
        <v>-20</v>
      </c>
      <c r="L375" s="80">
        <f t="shared" si="233"/>
        <v>-487.29040849376241</v>
      </c>
      <c r="M375" s="80">
        <f t="shared" si="257"/>
        <v>0</v>
      </c>
      <c r="N375" s="80">
        <f t="shared" si="234"/>
        <v>0</v>
      </c>
      <c r="O375" s="81">
        <f t="shared" si="227"/>
        <v>-10155.66802739464</v>
      </c>
      <c r="P375" s="79">
        <f t="shared" si="228"/>
        <v>579153.20235147327</v>
      </c>
      <c r="Q375" s="35"/>
      <c r="R375">
        <f t="shared" ca="1" si="235"/>
        <v>433</v>
      </c>
      <c r="S375" s="78">
        <f t="shared" ca="1" si="244"/>
        <v>98.916666666664909</v>
      </c>
      <c r="T375" s="55">
        <f t="shared" ca="1" si="236"/>
        <v>4.8867350363173689E-2</v>
      </c>
      <c r="U375" s="78">
        <f t="shared" ca="1" si="237"/>
        <v>2.2650810989280302E-3</v>
      </c>
      <c r="V375" s="79">
        <f t="shared" ca="1" si="245"/>
        <v>0</v>
      </c>
      <c r="W375" s="79">
        <f t="shared" ca="1" si="229"/>
        <v>0</v>
      </c>
      <c r="X375" s="80">
        <f t="shared" ca="1" si="246"/>
        <v>0</v>
      </c>
      <c r="Y375" s="80">
        <f t="shared" ca="1" si="247"/>
        <v>0</v>
      </c>
      <c r="Z375" s="80">
        <f t="shared" ca="1" si="238"/>
        <v>0</v>
      </c>
      <c r="AA375" s="80">
        <f t="shared" ca="1" si="248"/>
        <v>0</v>
      </c>
      <c r="AB375" s="81">
        <f t="shared" ca="1" si="230"/>
        <v>0</v>
      </c>
      <c r="AC375" s="79">
        <f t="shared" ca="1" si="231"/>
        <v>0</v>
      </c>
      <c r="AD375" s="35"/>
      <c r="AE375" s="55">
        <f t="shared" ca="1" si="249"/>
        <v>4.8867350363173689E-2</v>
      </c>
      <c r="AF375" s="78">
        <f t="shared" ca="1" si="250"/>
        <v>2.2650810989280302E-3</v>
      </c>
      <c r="AG375" s="130">
        <f ca="1">(OFFSET($AC$4,MATCH(100,S4:S784,1),0)/OFFSET($U$4,MATCH(100,S4:S784,1),0))</f>
        <v>0</v>
      </c>
      <c r="AH375" s="35"/>
      <c r="AR375" s="69">
        <f t="shared" si="239"/>
        <v>31</v>
      </c>
      <c r="AS375" s="70">
        <f t="shared" si="251"/>
        <v>372</v>
      </c>
      <c r="AT375" s="71">
        <f t="shared" si="258"/>
        <v>5.4696163051389579E-2</v>
      </c>
      <c r="AU375" s="72">
        <f t="shared" si="240"/>
        <v>8.6664107387064426E-3</v>
      </c>
      <c r="AV375" s="73">
        <f t="shared" si="241"/>
        <v>1.0086664107387064</v>
      </c>
      <c r="AW375" s="74">
        <f>PRODUCT(AV$4:AV375)</f>
        <v>17.871118007915403</v>
      </c>
      <c r="BO375" s="70">
        <f t="shared" si="252"/>
        <v>372</v>
      </c>
      <c r="BP375" s="178">
        <f t="shared" si="255"/>
        <v>0.1091</v>
      </c>
      <c r="BQ375" s="179">
        <f t="shared" si="242"/>
        <v>8.6664107387064426E-3</v>
      </c>
      <c r="BR375" s="179">
        <f t="shared" si="254"/>
        <v>5.5956208199010524E-2</v>
      </c>
    </row>
    <row r="376" spans="5:70">
      <c r="E376">
        <f t="shared" si="256"/>
        <v>373</v>
      </c>
      <c r="F376" s="64">
        <f t="shared" si="243"/>
        <v>93.999999999998323</v>
      </c>
      <c r="G376" s="55">
        <f t="shared" si="224"/>
        <v>0</v>
      </c>
      <c r="H376" s="78">
        <f t="shared" si="253"/>
        <v>1</v>
      </c>
      <c r="I376" s="79">
        <f t="shared" si="232"/>
        <v>579153.20235147327</v>
      </c>
      <c r="J376" s="79">
        <f t="shared" si="225"/>
        <v>5019.1795322150338</v>
      </c>
      <c r="K376" s="80">
        <f t="shared" si="226"/>
        <v>-20</v>
      </c>
      <c r="L376" s="80">
        <f t="shared" si="233"/>
        <v>-482.62766862622777</v>
      </c>
      <c r="M376" s="80">
        <f t="shared" si="257"/>
        <v>-4343.6490176360494</v>
      </c>
      <c r="N376" s="80">
        <f t="shared" si="234"/>
        <v>0</v>
      </c>
      <c r="O376" s="81">
        <f t="shared" si="227"/>
        <v>-10155.66802739464</v>
      </c>
      <c r="P376" s="79">
        <f t="shared" si="228"/>
        <v>569170.43717003125</v>
      </c>
      <c r="Q376" s="35"/>
      <c r="R376">
        <f t="shared" ca="1" si="235"/>
        <v>434</v>
      </c>
      <c r="S376" s="78">
        <f t="shared" ca="1" si="244"/>
        <v>98.999999999998238</v>
      </c>
      <c r="T376" s="55">
        <f t="shared" ca="1" si="236"/>
        <v>4.8867350363173689E-2</v>
      </c>
      <c r="U376" s="78">
        <f t="shared" ca="1" si="237"/>
        <v>2.1543925872657115E-3</v>
      </c>
      <c r="V376" s="79">
        <f t="shared" ca="1" si="245"/>
        <v>0</v>
      </c>
      <c r="W376" s="79">
        <f t="shared" ca="1" si="229"/>
        <v>0</v>
      </c>
      <c r="X376" s="80">
        <f t="shared" ca="1" si="246"/>
        <v>0</v>
      </c>
      <c r="Y376" s="80">
        <f t="shared" ca="1" si="247"/>
        <v>0</v>
      </c>
      <c r="Z376" s="80">
        <f t="shared" ca="1" si="238"/>
        <v>0</v>
      </c>
      <c r="AA376" s="80">
        <f t="shared" ca="1" si="248"/>
        <v>0</v>
      </c>
      <c r="AB376" s="81">
        <f t="shared" ca="1" si="230"/>
        <v>0</v>
      </c>
      <c r="AC376" s="79">
        <f t="shared" ca="1" si="231"/>
        <v>0</v>
      </c>
      <c r="AD376" s="35"/>
      <c r="AE376" s="55">
        <f t="shared" ca="1" si="249"/>
        <v>4.8867350363173689E-2</v>
      </c>
      <c r="AF376" s="78">
        <f t="shared" ca="1" si="250"/>
        <v>2.1543925872657115E-3</v>
      </c>
      <c r="AG376" s="62"/>
      <c r="AH376" s="35"/>
      <c r="AR376" s="69">
        <f t="shared" si="239"/>
        <v>32</v>
      </c>
      <c r="AS376" s="70">
        <f t="shared" si="251"/>
        <v>373</v>
      </c>
      <c r="AT376" s="71">
        <f t="shared" si="258"/>
        <v>5.4222143636554976E-2</v>
      </c>
      <c r="AU376" s="72">
        <f t="shared" si="240"/>
        <v>8.6664107387064426E-3</v>
      </c>
      <c r="AV376" s="73">
        <f t="shared" si="241"/>
        <v>1.0086664107387064</v>
      </c>
      <c r="AW376" s="74">
        <f>PRODUCT(AV$4:AV376)</f>
        <v>18.025996456931892</v>
      </c>
      <c r="BO376" s="70">
        <f t="shared" si="252"/>
        <v>373</v>
      </c>
      <c r="BP376" s="178">
        <f t="shared" si="255"/>
        <v>0.1091</v>
      </c>
      <c r="BQ376" s="179">
        <f t="shared" si="242"/>
        <v>8.6664107387064426E-3</v>
      </c>
      <c r="BR376" s="179">
        <f t="shared" si="254"/>
        <v>5.5475435290871303E-2</v>
      </c>
    </row>
    <row r="377" spans="5:70">
      <c r="E377">
        <f t="shared" si="256"/>
        <v>374</v>
      </c>
      <c r="F377" s="64">
        <f t="shared" si="243"/>
        <v>94.083333333331652</v>
      </c>
      <c r="G377" s="55">
        <f t="shared" si="224"/>
        <v>0</v>
      </c>
      <c r="H377" s="78">
        <f t="shared" si="253"/>
        <v>1</v>
      </c>
      <c r="I377" s="79">
        <f t="shared" si="232"/>
        <v>569170.43717003125</v>
      </c>
      <c r="J377" s="79">
        <f t="shared" si="225"/>
        <v>4932.6647888445996</v>
      </c>
      <c r="K377" s="80">
        <f t="shared" si="226"/>
        <v>-20</v>
      </c>
      <c r="L377" s="80">
        <f t="shared" si="233"/>
        <v>-474.30869764169273</v>
      </c>
      <c r="M377" s="80">
        <f t="shared" si="257"/>
        <v>0</v>
      </c>
      <c r="N377" s="80">
        <f t="shared" si="234"/>
        <v>0</v>
      </c>
      <c r="O377" s="81">
        <f t="shared" si="227"/>
        <v>-10155.66802739464</v>
      </c>
      <c r="P377" s="79">
        <f t="shared" si="228"/>
        <v>563453.1252338395</v>
      </c>
      <c r="Q377" s="35"/>
      <c r="R377">
        <f t="shared" ca="1" si="235"/>
        <v>435</v>
      </c>
      <c r="S377" s="78">
        <f t="shared" ca="1" si="244"/>
        <v>99.083333333331566</v>
      </c>
      <c r="T377" s="55">
        <f t="shared" ca="1" si="236"/>
        <v>4.8867350363173689E-2</v>
      </c>
      <c r="U377" s="78">
        <f t="shared" ca="1" si="237"/>
        <v>2.0491131298839738E-3</v>
      </c>
      <c r="V377" s="79">
        <f t="shared" ca="1" si="245"/>
        <v>0</v>
      </c>
      <c r="W377" s="79">
        <f t="shared" ca="1" si="229"/>
        <v>0</v>
      </c>
      <c r="X377" s="80">
        <f t="shared" ca="1" si="246"/>
        <v>0</v>
      </c>
      <c r="Y377" s="80">
        <f t="shared" ca="1" si="247"/>
        <v>0</v>
      </c>
      <c r="Z377" s="80">
        <f t="shared" ca="1" si="238"/>
        <v>0</v>
      </c>
      <c r="AA377" s="80">
        <f t="shared" ca="1" si="248"/>
        <v>0</v>
      </c>
      <c r="AB377" s="81">
        <f t="shared" ca="1" si="230"/>
        <v>0</v>
      </c>
      <c r="AC377" s="79">
        <f t="shared" ca="1" si="231"/>
        <v>0</v>
      </c>
      <c r="AD377" s="35"/>
      <c r="AE377" s="55">
        <f t="shared" ca="1" si="249"/>
        <v>4.8867350363173689E-2</v>
      </c>
      <c r="AF377" s="78">
        <f t="shared" ca="1" si="250"/>
        <v>2.0491131298839738E-3</v>
      </c>
      <c r="AG377" s="62"/>
      <c r="AH377" s="35"/>
      <c r="AR377" s="69">
        <f t="shared" si="239"/>
        <v>32</v>
      </c>
      <c r="AS377" s="70">
        <f t="shared" si="251"/>
        <v>374</v>
      </c>
      <c r="AT377" s="71">
        <f t="shared" si="258"/>
        <v>5.3752232268667453E-2</v>
      </c>
      <c r="AU377" s="72">
        <f t="shared" si="240"/>
        <v>8.6664107387064426E-3</v>
      </c>
      <c r="AV377" s="73">
        <f t="shared" si="241"/>
        <v>1.0086664107387064</v>
      </c>
      <c r="AW377" s="74">
        <f>PRODUCT(AV$4:AV377)</f>
        <v>18.182217146202131</v>
      </c>
      <c r="BO377" s="70">
        <f t="shared" si="252"/>
        <v>374</v>
      </c>
      <c r="BP377" s="178">
        <f t="shared" si="255"/>
        <v>0.1091</v>
      </c>
      <c r="BQ377" s="179">
        <f t="shared" si="242"/>
        <v>8.6664107387064426E-3</v>
      </c>
      <c r="BR377" s="179">
        <f t="shared" si="254"/>
        <v>5.4998793159220342E-2</v>
      </c>
    </row>
    <row r="378" spans="5:70">
      <c r="E378">
        <f t="shared" si="256"/>
        <v>375</v>
      </c>
      <c r="F378" s="64">
        <f t="shared" si="243"/>
        <v>94.16666666666498</v>
      </c>
      <c r="G378" s="55">
        <f t="shared" si="224"/>
        <v>0</v>
      </c>
      <c r="H378" s="78">
        <f t="shared" si="253"/>
        <v>1</v>
      </c>
      <c r="I378" s="79">
        <f t="shared" si="232"/>
        <v>563453.1252338395</v>
      </c>
      <c r="J378" s="79">
        <f t="shared" si="225"/>
        <v>4883.1162152842526</v>
      </c>
      <c r="K378" s="80">
        <f t="shared" si="226"/>
        <v>-20</v>
      </c>
      <c r="L378" s="80">
        <f t="shared" si="233"/>
        <v>-469.5442710281996</v>
      </c>
      <c r="M378" s="80">
        <f t="shared" si="257"/>
        <v>0</v>
      </c>
      <c r="N378" s="80">
        <f t="shared" si="234"/>
        <v>0</v>
      </c>
      <c r="O378" s="81">
        <f t="shared" si="227"/>
        <v>-10155.66802739464</v>
      </c>
      <c r="P378" s="79">
        <f t="shared" si="228"/>
        <v>557691.02915070078</v>
      </c>
      <c r="Q378" s="35"/>
      <c r="R378">
        <f t="shared" ca="1" si="235"/>
        <v>436</v>
      </c>
      <c r="S378" s="78">
        <f t="shared" ca="1" si="244"/>
        <v>99.166666666664895</v>
      </c>
      <c r="T378" s="55">
        <f t="shared" ca="1" si="236"/>
        <v>4.8867350363173689E-2</v>
      </c>
      <c r="U378" s="78">
        <f t="shared" ca="1" si="237"/>
        <v>1.9489784006321543E-3</v>
      </c>
      <c r="V378" s="79">
        <f t="shared" ca="1" si="245"/>
        <v>0</v>
      </c>
      <c r="W378" s="79">
        <f t="shared" ca="1" si="229"/>
        <v>0</v>
      </c>
      <c r="X378" s="80">
        <f t="shared" ca="1" si="246"/>
        <v>0</v>
      </c>
      <c r="Y378" s="80">
        <f t="shared" ca="1" si="247"/>
        <v>0</v>
      </c>
      <c r="Z378" s="80">
        <f t="shared" ca="1" si="238"/>
        <v>0</v>
      </c>
      <c r="AA378" s="80">
        <f t="shared" ca="1" si="248"/>
        <v>0</v>
      </c>
      <c r="AB378" s="81">
        <f t="shared" ca="1" si="230"/>
        <v>0</v>
      </c>
      <c r="AC378" s="79">
        <f t="shared" ca="1" si="231"/>
        <v>0</v>
      </c>
      <c r="AD378" s="35"/>
      <c r="AE378" s="55">
        <f t="shared" ca="1" si="249"/>
        <v>4.8867350363173689E-2</v>
      </c>
      <c r="AF378" s="78">
        <f t="shared" ca="1" si="250"/>
        <v>1.9489784006321543E-3</v>
      </c>
      <c r="AG378" s="62">
        <f ca="1">AF378*10000</f>
        <v>19.489784006321543</v>
      </c>
      <c r="AH378" s="35"/>
      <c r="AR378" s="69">
        <f t="shared" si="239"/>
        <v>32</v>
      </c>
      <c r="AS378" s="70">
        <f t="shared" si="251"/>
        <v>375</v>
      </c>
      <c r="AT378" s="71">
        <f t="shared" si="258"/>
        <v>5.3286393345704834E-2</v>
      </c>
      <c r="AU378" s="72">
        <f t="shared" si="240"/>
        <v>8.6664107387064426E-3</v>
      </c>
      <c r="AV378" s="73">
        <f t="shared" si="241"/>
        <v>1.0086664107387064</v>
      </c>
      <c r="AW378" s="74">
        <f>PRODUCT(AV$4:AV378)</f>
        <v>18.339791708131468</v>
      </c>
      <c r="BO378" s="70">
        <f t="shared" si="252"/>
        <v>375</v>
      </c>
      <c r="BP378" s="178">
        <f t="shared" si="255"/>
        <v>0.1091</v>
      </c>
      <c r="BQ378" s="179">
        <f t="shared" si="242"/>
        <v>8.6664107387064426E-3</v>
      </c>
      <c r="BR378" s="179">
        <f t="shared" si="254"/>
        <v>5.4526246312635168E-2</v>
      </c>
    </row>
    <row r="379" spans="5:70">
      <c r="E379">
        <f t="shared" si="256"/>
        <v>376</v>
      </c>
      <c r="F379" s="64">
        <f t="shared" si="243"/>
        <v>94.249999999998309</v>
      </c>
      <c r="G379" s="55">
        <f t="shared" si="224"/>
        <v>0</v>
      </c>
      <c r="H379" s="78">
        <f t="shared" si="253"/>
        <v>1</v>
      </c>
      <c r="I379" s="79">
        <f t="shared" si="232"/>
        <v>557691.02915070078</v>
      </c>
      <c r="J379" s="79">
        <f t="shared" si="225"/>
        <v>4833.179523911881</v>
      </c>
      <c r="K379" s="80">
        <f t="shared" si="226"/>
        <v>-20</v>
      </c>
      <c r="L379" s="80">
        <f t="shared" si="233"/>
        <v>-464.74252429225066</v>
      </c>
      <c r="M379" s="80">
        <f t="shared" si="257"/>
        <v>0</v>
      </c>
      <c r="N379" s="80">
        <f t="shared" si="234"/>
        <v>0</v>
      </c>
      <c r="O379" s="81">
        <f t="shared" si="227"/>
        <v>-10155.66802739464</v>
      </c>
      <c r="P379" s="79">
        <f t="shared" si="228"/>
        <v>551883.7981229258</v>
      </c>
      <c r="Q379" s="35"/>
      <c r="R379">
        <f t="shared" ca="1" si="235"/>
        <v>437</v>
      </c>
      <c r="S379" s="78">
        <f t="shared" ca="1" si="244"/>
        <v>99.249999999998224</v>
      </c>
      <c r="T379" s="55">
        <f t="shared" ca="1" si="236"/>
        <v>4.8867350363173689E-2</v>
      </c>
      <c r="U379" s="78">
        <f t="shared" ca="1" si="237"/>
        <v>1.8537369902782048E-3</v>
      </c>
      <c r="V379" s="79">
        <f t="shared" ca="1" si="245"/>
        <v>0</v>
      </c>
      <c r="W379" s="79">
        <f t="shared" ca="1" si="229"/>
        <v>0</v>
      </c>
      <c r="X379" s="80">
        <f t="shared" ca="1" si="246"/>
        <v>0</v>
      </c>
      <c r="Y379" s="80">
        <f t="shared" ca="1" si="247"/>
        <v>0</v>
      </c>
      <c r="Z379" s="80">
        <f t="shared" ca="1" si="238"/>
        <v>0</v>
      </c>
      <c r="AA379" s="80">
        <f t="shared" ca="1" si="248"/>
        <v>0</v>
      </c>
      <c r="AB379" s="81">
        <f t="shared" ca="1" si="230"/>
        <v>0</v>
      </c>
      <c r="AC379" s="79">
        <f t="shared" ca="1" si="231"/>
        <v>0</v>
      </c>
      <c r="AE379" s="55">
        <f t="shared" ca="1" si="249"/>
        <v>4.8867350363173689E-2</v>
      </c>
      <c r="AF379" s="78">
        <f t="shared" ca="1" si="250"/>
        <v>1.8537369902782048E-3</v>
      </c>
      <c r="AG379" s="62">
        <f ca="1">AF379*10000</f>
        <v>18.53736990278205</v>
      </c>
      <c r="AH379" s="35"/>
      <c r="AR379" s="69">
        <f t="shared" si="239"/>
        <v>32</v>
      </c>
      <c r="AS379" s="70">
        <f t="shared" si="251"/>
        <v>376</v>
      </c>
      <c r="AT379" s="71">
        <f t="shared" si="258"/>
        <v>5.2824591574186681E-2</v>
      </c>
      <c r="AU379" s="72">
        <f t="shared" si="240"/>
        <v>8.6664107387064426E-3</v>
      </c>
      <c r="AV379" s="73">
        <f t="shared" si="241"/>
        <v>1.0086664107387064</v>
      </c>
      <c r="AW379" s="74">
        <f>PRODUCT(AV$4:AV379)</f>
        <v>18.498731875936457</v>
      </c>
      <c r="BO379" s="70">
        <f t="shared" si="252"/>
        <v>376</v>
      </c>
      <c r="BP379" s="178">
        <f t="shared" si="255"/>
        <v>0.1091</v>
      </c>
      <c r="BQ379" s="179">
        <f t="shared" si="242"/>
        <v>8.6664107387064426E-3</v>
      </c>
      <c r="BR379" s="179">
        <f t="shared" si="254"/>
        <v>5.4057759564633816E-2</v>
      </c>
    </row>
    <row r="380" spans="5:70">
      <c r="E380">
        <f t="shared" si="256"/>
        <v>377</v>
      </c>
      <c r="F380" s="64">
        <f t="shared" si="243"/>
        <v>94.333333333331638</v>
      </c>
      <c r="G380" s="55">
        <f t="shared" si="224"/>
        <v>0</v>
      </c>
      <c r="H380" s="78">
        <f t="shared" si="253"/>
        <v>1</v>
      </c>
      <c r="I380" s="79">
        <f t="shared" si="232"/>
        <v>551883.7981229258</v>
      </c>
      <c r="J380" s="79">
        <f t="shared" si="225"/>
        <v>4782.8516745706229</v>
      </c>
      <c r="K380" s="80">
        <f t="shared" si="226"/>
        <v>-20</v>
      </c>
      <c r="L380" s="80">
        <f t="shared" si="233"/>
        <v>-459.90316510243821</v>
      </c>
      <c r="M380" s="80">
        <f t="shared" si="257"/>
        <v>0</v>
      </c>
      <c r="N380" s="80">
        <f t="shared" si="234"/>
        <v>0</v>
      </c>
      <c r="O380" s="81">
        <f t="shared" si="227"/>
        <v>-10155.66802739464</v>
      </c>
      <c r="P380" s="79">
        <f t="shared" si="228"/>
        <v>546031.07860499923</v>
      </c>
      <c r="Q380" s="35"/>
      <c r="R380">
        <f t="shared" ca="1" si="235"/>
        <v>438</v>
      </c>
      <c r="S380" s="78">
        <f t="shared" ca="1" si="244"/>
        <v>99.333333333331552</v>
      </c>
      <c r="T380" s="55">
        <f t="shared" ca="1" si="236"/>
        <v>4.8867350363173689E-2</v>
      </c>
      <c r="U380" s="78">
        <f t="shared" ca="1" si="237"/>
        <v>1.7631497752931048E-3</v>
      </c>
      <c r="V380" s="79">
        <f t="shared" ca="1" si="245"/>
        <v>0</v>
      </c>
      <c r="W380" s="79">
        <f t="shared" ca="1" si="229"/>
        <v>0</v>
      </c>
      <c r="X380" s="80">
        <f t="shared" ca="1" si="246"/>
        <v>0</v>
      </c>
      <c r="Y380" s="80">
        <f t="shared" ca="1" si="247"/>
        <v>0</v>
      </c>
      <c r="Z380" s="80">
        <f t="shared" ca="1" si="238"/>
        <v>0</v>
      </c>
      <c r="AA380" s="80">
        <f t="shared" ca="1" si="248"/>
        <v>0</v>
      </c>
      <c r="AB380" s="81">
        <f t="shared" ca="1" si="230"/>
        <v>0</v>
      </c>
      <c r="AC380" s="79">
        <f t="shared" ca="1" si="231"/>
        <v>0</v>
      </c>
      <c r="AD380" s="35"/>
      <c r="AE380" s="55">
        <f t="shared" ca="1" si="249"/>
        <v>4.8867350363173689E-2</v>
      </c>
      <c r="AF380" s="78">
        <f t="shared" ca="1" si="250"/>
        <v>1.7631497752931048E-3</v>
      </c>
      <c r="AG380" s="62">
        <f ca="1">AF380*10000</f>
        <v>17.631497752931047</v>
      </c>
      <c r="AH380" s="35"/>
      <c r="AR380" s="69">
        <f t="shared" si="239"/>
        <v>32</v>
      </c>
      <c r="AS380" s="70">
        <f t="shared" si="251"/>
        <v>377</v>
      </c>
      <c r="AT380" s="71">
        <f t="shared" si="258"/>
        <v>5.2366791966500369E-2</v>
      </c>
      <c r="AU380" s="72">
        <f t="shared" si="240"/>
        <v>8.6664107387064426E-3</v>
      </c>
      <c r="AV380" s="73">
        <f t="shared" si="241"/>
        <v>1.0086664107387064</v>
      </c>
      <c r="AW380" s="74">
        <f>PRODUCT(AV$4:AV380)</f>
        <v>18.659049484518523</v>
      </c>
      <c r="BO380" s="70">
        <f t="shared" si="252"/>
        <v>377</v>
      </c>
      <c r="BP380" s="178">
        <f t="shared" si="255"/>
        <v>0.1091</v>
      </c>
      <c r="BQ380" s="179">
        <f t="shared" si="242"/>
        <v>8.6664107387064426E-3</v>
      </c>
      <c r="BR380" s="179">
        <f t="shared" si="254"/>
        <v>5.3593298031054788E-2</v>
      </c>
    </row>
    <row r="381" spans="5:70">
      <c r="E381">
        <f t="shared" si="256"/>
        <v>378</v>
      </c>
      <c r="F381" s="64">
        <f t="shared" si="243"/>
        <v>94.416666666664966</v>
      </c>
      <c r="G381" s="55">
        <f t="shared" si="224"/>
        <v>0</v>
      </c>
      <c r="H381" s="78">
        <f t="shared" si="253"/>
        <v>1</v>
      </c>
      <c r="I381" s="79">
        <f t="shared" si="232"/>
        <v>546031.07860499923</v>
      </c>
      <c r="J381" s="79">
        <f t="shared" si="225"/>
        <v>4732.1296032898272</v>
      </c>
      <c r="K381" s="80">
        <f t="shared" si="226"/>
        <v>-20</v>
      </c>
      <c r="L381" s="80">
        <f t="shared" si="233"/>
        <v>-455.02589883749937</v>
      </c>
      <c r="M381" s="80">
        <f t="shared" si="257"/>
        <v>0</v>
      </c>
      <c r="N381" s="80">
        <f t="shared" si="234"/>
        <v>0</v>
      </c>
      <c r="O381" s="81">
        <f t="shared" si="227"/>
        <v>-10155.66802739464</v>
      </c>
      <c r="P381" s="79">
        <f t="shared" si="228"/>
        <v>540132.51428205695</v>
      </c>
      <c r="Q381" s="35"/>
      <c r="R381">
        <f t="shared" ca="1" si="235"/>
        <v>439</v>
      </c>
      <c r="S381" s="78">
        <f t="shared" ca="1" si="244"/>
        <v>99.416666666664881</v>
      </c>
      <c r="T381" s="55">
        <f t="shared" ca="1" si="236"/>
        <v>4.8867350363173689E-2</v>
      </c>
      <c r="U381" s="78">
        <f t="shared" ca="1" si="237"/>
        <v>1.6769893174811057E-3</v>
      </c>
      <c r="V381" s="79">
        <f t="shared" ca="1" si="245"/>
        <v>0</v>
      </c>
      <c r="W381" s="79">
        <f t="shared" ca="1" si="229"/>
        <v>0</v>
      </c>
      <c r="X381" s="80">
        <f t="shared" ca="1" si="246"/>
        <v>0</v>
      </c>
      <c r="Y381" s="80">
        <f t="shared" ca="1" si="247"/>
        <v>0</v>
      </c>
      <c r="Z381" s="80">
        <f t="shared" ca="1" si="238"/>
        <v>0</v>
      </c>
      <c r="AA381" s="80">
        <f t="shared" ca="1" si="248"/>
        <v>0</v>
      </c>
      <c r="AB381" s="81">
        <f t="shared" ca="1" si="230"/>
        <v>0</v>
      </c>
      <c r="AC381" s="79">
        <f t="shared" ca="1" si="231"/>
        <v>0</v>
      </c>
      <c r="AD381" s="35"/>
      <c r="AE381" s="55">
        <f t="shared" ca="1" si="249"/>
        <v>4.8867350363173689E-2</v>
      </c>
      <c r="AF381" s="78">
        <f t="shared" ca="1" si="250"/>
        <v>1.6769893174811057E-3</v>
      </c>
      <c r="AG381" s="62">
        <f ca="1">AF381*10000</f>
        <v>16.769893174811056</v>
      </c>
      <c r="AH381" s="35"/>
      <c r="AR381" s="69">
        <f t="shared" si="239"/>
        <v>32</v>
      </c>
      <c r="AS381" s="70">
        <f t="shared" si="251"/>
        <v>378</v>
      </c>
      <c r="AT381" s="71">
        <f t="shared" si="258"/>
        <v>5.1912959838250283E-2</v>
      </c>
      <c r="AU381" s="72">
        <f t="shared" si="240"/>
        <v>8.6664107387064426E-3</v>
      </c>
      <c r="AV381" s="73">
        <f t="shared" si="241"/>
        <v>1.0086664107387064</v>
      </c>
      <c r="AW381" s="74">
        <f>PRODUCT(AV$4:AV381)</f>
        <v>18.820756471345209</v>
      </c>
      <c r="BO381" s="70">
        <f t="shared" si="252"/>
        <v>378</v>
      </c>
      <c r="BP381" s="178">
        <f t="shared" si="255"/>
        <v>0.1091</v>
      </c>
      <c r="BQ381" s="179">
        <f t="shared" si="242"/>
        <v>8.6664107387064426E-3</v>
      </c>
      <c r="BR381" s="179">
        <f t="shared" si="254"/>
        <v>5.3132827127459537E-2</v>
      </c>
    </row>
    <row r="382" spans="5:70">
      <c r="E382">
        <f t="shared" si="256"/>
        <v>379</v>
      </c>
      <c r="F382" s="64">
        <f t="shared" si="243"/>
        <v>94.499999999998295</v>
      </c>
      <c r="G382" s="55">
        <f t="shared" si="224"/>
        <v>0</v>
      </c>
      <c r="H382" s="78">
        <f t="shared" si="253"/>
        <v>1</v>
      </c>
      <c r="I382" s="79">
        <f t="shared" si="232"/>
        <v>540132.51428205695</v>
      </c>
      <c r="J382" s="79">
        <f t="shared" si="225"/>
        <v>4681.0102220985291</v>
      </c>
      <c r="K382" s="80">
        <f t="shared" si="226"/>
        <v>-20</v>
      </c>
      <c r="L382" s="80">
        <f t="shared" si="233"/>
        <v>-450.11042856838083</v>
      </c>
      <c r="M382" s="80">
        <f t="shared" si="257"/>
        <v>0</v>
      </c>
      <c r="N382" s="80">
        <f t="shared" si="234"/>
        <v>0</v>
      </c>
      <c r="O382" s="81">
        <f t="shared" si="227"/>
        <v>-10155.66802739464</v>
      </c>
      <c r="P382" s="79">
        <f t="shared" si="228"/>
        <v>534187.74604819249</v>
      </c>
      <c r="Q382" s="35"/>
      <c r="R382">
        <f t="shared" ca="1" si="235"/>
        <v>440</v>
      </c>
      <c r="S382" s="78">
        <f t="shared" ca="1" si="244"/>
        <v>99.499999999998209</v>
      </c>
      <c r="T382" s="55">
        <f t="shared" ca="1" si="236"/>
        <v>4.8867350363173689E-2</v>
      </c>
      <c r="U382" s="78">
        <f t="shared" ca="1" si="237"/>
        <v>1.5950392929484571E-3</v>
      </c>
      <c r="V382" s="79">
        <f t="shared" ca="1" si="245"/>
        <v>0</v>
      </c>
      <c r="W382" s="79">
        <f t="shared" ca="1" si="229"/>
        <v>0</v>
      </c>
      <c r="X382" s="80">
        <f t="shared" ca="1" si="246"/>
        <v>0</v>
      </c>
      <c r="Y382" s="80">
        <f t="shared" ca="1" si="247"/>
        <v>0</v>
      </c>
      <c r="Z382" s="80">
        <f t="shared" ca="1" si="238"/>
        <v>0</v>
      </c>
      <c r="AA382" s="80">
        <f t="shared" ca="1" si="248"/>
        <v>0</v>
      </c>
      <c r="AB382" s="81">
        <f t="shared" ca="1" si="230"/>
        <v>0</v>
      </c>
      <c r="AC382" s="79">
        <f t="shared" ca="1" si="231"/>
        <v>0</v>
      </c>
      <c r="AD382" s="35"/>
      <c r="AE382" s="55">
        <f t="shared" ca="1" si="249"/>
        <v>4.8867350363173689E-2</v>
      </c>
      <c r="AF382" s="78">
        <f t="shared" ca="1" si="250"/>
        <v>1.5950392929484571E-3</v>
      </c>
      <c r="AG382" s="35"/>
      <c r="AH382" s="35"/>
      <c r="AR382" s="69">
        <f t="shared" si="239"/>
        <v>32</v>
      </c>
      <c r="AS382" s="70">
        <f t="shared" si="251"/>
        <v>379</v>
      </c>
      <c r="AT382" s="71">
        <f t="shared" si="258"/>
        <v>5.1463060805630033E-2</v>
      </c>
      <c r="AU382" s="72">
        <f t="shared" si="240"/>
        <v>8.6664107387064426E-3</v>
      </c>
      <c r="AV382" s="73">
        <f t="shared" si="241"/>
        <v>1.0086664107387064</v>
      </c>
      <c r="AW382" s="74">
        <f>PRODUCT(AV$4:AV382)</f>
        <v>18.983864877339055</v>
      </c>
      <c r="BO382" s="70">
        <f t="shared" si="252"/>
        <v>379</v>
      </c>
      <c r="BP382" s="178">
        <f t="shared" si="255"/>
        <v>0.1091</v>
      </c>
      <c r="BQ382" s="179">
        <f t="shared" si="242"/>
        <v>8.6664107387064426E-3</v>
      </c>
      <c r="BR382" s="179">
        <f t="shared" si="254"/>
        <v>5.2676312566557269E-2</v>
      </c>
    </row>
    <row r="383" spans="5:70">
      <c r="E383">
        <f t="shared" si="256"/>
        <v>380</v>
      </c>
      <c r="F383" s="64">
        <f t="shared" si="243"/>
        <v>94.583333333331623</v>
      </c>
      <c r="G383" s="55">
        <f t="shared" si="224"/>
        <v>0</v>
      </c>
      <c r="H383" s="78">
        <f t="shared" si="253"/>
        <v>1</v>
      </c>
      <c r="I383" s="79">
        <f t="shared" si="232"/>
        <v>534187.74604819249</v>
      </c>
      <c r="J383" s="79">
        <f t="shared" si="225"/>
        <v>4629.4904188374458</v>
      </c>
      <c r="K383" s="80">
        <f t="shared" si="226"/>
        <v>-20</v>
      </c>
      <c r="L383" s="80">
        <f t="shared" si="233"/>
        <v>-445.15645504016044</v>
      </c>
      <c r="M383" s="80">
        <f t="shared" si="257"/>
        <v>0</v>
      </c>
      <c r="N383" s="80">
        <f t="shared" si="234"/>
        <v>0</v>
      </c>
      <c r="O383" s="81">
        <f t="shared" si="227"/>
        <v>-10155.66802739464</v>
      </c>
      <c r="P383" s="79">
        <f t="shared" si="228"/>
        <v>528196.411984595</v>
      </c>
      <c r="Q383" s="35"/>
      <c r="R383">
        <f t="shared" ca="1" si="235"/>
        <v>441</v>
      </c>
      <c r="S383" s="78">
        <f t="shared" ca="1" si="244"/>
        <v>99.583333333331538</v>
      </c>
      <c r="T383" s="55">
        <f t="shared" ca="1" si="236"/>
        <v>5.3587726218805809E-2</v>
      </c>
      <c r="U383" s="78">
        <f t="shared" ca="1" si="237"/>
        <v>1.5095647640096977E-3</v>
      </c>
      <c r="V383" s="79">
        <f t="shared" ca="1" si="245"/>
        <v>0</v>
      </c>
      <c r="W383" s="79">
        <f t="shared" ca="1" si="229"/>
        <v>0</v>
      </c>
      <c r="X383" s="80">
        <f t="shared" ca="1" si="246"/>
        <v>0</v>
      </c>
      <c r="Y383" s="80">
        <f t="shared" ca="1" si="247"/>
        <v>0</v>
      </c>
      <c r="Z383" s="80">
        <f t="shared" ca="1" si="238"/>
        <v>0</v>
      </c>
      <c r="AA383" s="80">
        <f t="shared" ca="1" si="248"/>
        <v>0</v>
      </c>
      <c r="AB383" s="81">
        <f t="shared" ca="1" si="230"/>
        <v>0</v>
      </c>
      <c r="AC383" s="79">
        <f t="shared" ca="1" si="231"/>
        <v>0</v>
      </c>
      <c r="AD383" s="35"/>
      <c r="AE383" s="55">
        <f t="shared" ca="1" si="249"/>
        <v>5.3587726218805809E-2</v>
      </c>
      <c r="AF383" s="78">
        <f t="shared" ca="1" si="250"/>
        <v>1.5095647640096977E-3</v>
      </c>
      <c r="AG383" s="35"/>
      <c r="AH383" s="35"/>
      <c r="AR383" s="69">
        <f t="shared" si="239"/>
        <v>32</v>
      </c>
      <c r="AS383" s="70">
        <f t="shared" si="251"/>
        <v>380</v>
      </c>
      <c r="AT383" s="71">
        <f t="shared" si="258"/>
        <v>5.1017060782817418E-2</v>
      </c>
      <c r="AU383" s="72">
        <f t="shared" si="240"/>
        <v>8.6664107387064426E-3</v>
      </c>
      <c r="AV383" s="73">
        <f t="shared" si="241"/>
        <v>1.0086664107387064</v>
      </c>
      <c r="AW383" s="74">
        <f>PRODUCT(AV$4:AV383)</f>
        <v>19.14838684777418</v>
      </c>
      <c r="BO383" s="70">
        <f t="shared" si="252"/>
        <v>380</v>
      </c>
      <c r="BP383" s="178">
        <f t="shared" si="255"/>
        <v>0.1091</v>
      </c>
      <c r="BQ383" s="179">
        <f t="shared" si="242"/>
        <v>8.6664107387064426E-3</v>
      </c>
      <c r="BR383" s="179">
        <f t="shared" si="254"/>
        <v>5.2223720355651843E-2</v>
      </c>
    </row>
    <row r="384" spans="5:70">
      <c r="E384">
        <f t="shared" si="256"/>
        <v>381</v>
      </c>
      <c r="F384" s="64">
        <f t="shared" si="243"/>
        <v>94.666666666664952</v>
      </c>
      <c r="G384" s="55">
        <f t="shared" si="224"/>
        <v>0</v>
      </c>
      <c r="H384" s="78">
        <f t="shared" si="253"/>
        <v>1</v>
      </c>
      <c r="I384" s="79">
        <f t="shared" si="232"/>
        <v>528196.411984595</v>
      </c>
      <c r="J384" s="79">
        <f t="shared" si="225"/>
        <v>4577.5670569695067</v>
      </c>
      <c r="K384" s="80">
        <f t="shared" si="226"/>
        <v>-20</v>
      </c>
      <c r="L384" s="80">
        <f t="shared" si="233"/>
        <v>-440.16367665382921</v>
      </c>
      <c r="M384" s="80">
        <f t="shared" si="257"/>
        <v>0</v>
      </c>
      <c r="N384" s="80">
        <f t="shared" si="234"/>
        <v>0</v>
      </c>
      <c r="O384" s="81">
        <f t="shared" si="227"/>
        <v>-10155.66802739464</v>
      </c>
      <c r="P384" s="79">
        <f t="shared" si="228"/>
        <v>522158.14733751601</v>
      </c>
      <c r="Q384" s="35"/>
      <c r="R384">
        <f t="shared" ca="1" si="235"/>
        <v>442</v>
      </c>
      <c r="S384" s="78">
        <f t="shared" ca="1" si="244"/>
        <v>99.666666666664867</v>
      </c>
      <c r="T384" s="55">
        <f t="shared" ca="1" si="236"/>
        <v>5.3587726218805809E-2</v>
      </c>
      <c r="U384" s="78">
        <f t="shared" ca="1" si="237"/>
        <v>1.4286706207263897E-3</v>
      </c>
      <c r="V384" s="79">
        <f t="shared" ca="1" si="245"/>
        <v>0</v>
      </c>
      <c r="W384" s="79">
        <f t="shared" ca="1" si="229"/>
        <v>0</v>
      </c>
      <c r="X384" s="80">
        <f t="shared" ca="1" si="246"/>
        <v>0</v>
      </c>
      <c r="Y384" s="80">
        <f t="shared" ca="1" si="247"/>
        <v>0</v>
      </c>
      <c r="Z384" s="80">
        <f t="shared" ca="1" si="238"/>
        <v>0</v>
      </c>
      <c r="AA384" s="80">
        <f t="shared" ca="1" si="248"/>
        <v>0</v>
      </c>
      <c r="AB384" s="81">
        <f t="shared" ca="1" si="230"/>
        <v>0</v>
      </c>
      <c r="AC384" s="79">
        <f t="shared" ca="1" si="231"/>
        <v>0</v>
      </c>
      <c r="AD384" s="35"/>
      <c r="AE384" s="55">
        <f t="shared" ca="1" si="249"/>
        <v>5.3587726218805809E-2</v>
      </c>
      <c r="AF384" s="78">
        <f t="shared" ca="1" si="250"/>
        <v>1.4286706207263897E-3</v>
      </c>
      <c r="AG384" s="35"/>
      <c r="AH384" s="35"/>
      <c r="AR384" s="69">
        <f t="shared" si="239"/>
        <v>32</v>
      </c>
      <c r="AS384" s="70">
        <f t="shared" si="251"/>
        <v>381</v>
      </c>
      <c r="AT384" s="71">
        <f t="shared" si="258"/>
        <v>5.057492597939197E-2</v>
      </c>
      <c r="AU384" s="72">
        <f t="shared" si="240"/>
        <v>8.6664107387064426E-3</v>
      </c>
      <c r="AV384" s="73">
        <f t="shared" si="241"/>
        <v>1.0086664107387064</v>
      </c>
      <c r="AW384" s="74">
        <f>PRODUCT(AV$4:AV384)</f>
        <v>19.314334633180636</v>
      </c>
      <c r="BO384" s="70">
        <f t="shared" si="252"/>
        <v>381</v>
      </c>
      <c r="BP384" s="178">
        <f t="shared" si="255"/>
        <v>0.1091</v>
      </c>
      <c r="BQ384" s="179">
        <f t="shared" si="242"/>
        <v>8.6664107387064426E-3</v>
      </c>
      <c r="BR384" s="179">
        <f t="shared" si="254"/>
        <v>5.1775016794110652E-2</v>
      </c>
    </row>
    <row r="385" spans="5:70">
      <c r="E385">
        <f t="shared" si="256"/>
        <v>382</v>
      </c>
      <c r="F385" s="64">
        <f t="shared" si="243"/>
        <v>94.74999999999828</v>
      </c>
      <c r="G385" s="55">
        <f t="shared" si="224"/>
        <v>0</v>
      </c>
      <c r="H385" s="78">
        <f t="shared" si="253"/>
        <v>1</v>
      </c>
      <c r="I385" s="79">
        <f t="shared" si="232"/>
        <v>522158.14733751601</v>
      </c>
      <c r="J385" s="79">
        <f t="shared" si="225"/>
        <v>4525.2369753889097</v>
      </c>
      <c r="K385" s="80">
        <f t="shared" si="226"/>
        <v>-20</v>
      </c>
      <c r="L385" s="80">
        <f t="shared" si="233"/>
        <v>-435.13178944793003</v>
      </c>
      <c r="M385" s="80">
        <f t="shared" si="257"/>
        <v>0</v>
      </c>
      <c r="N385" s="80">
        <f t="shared" si="234"/>
        <v>0</v>
      </c>
      <c r="O385" s="81">
        <f t="shared" si="227"/>
        <v>-10155.66802739464</v>
      </c>
      <c r="P385" s="79">
        <f t="shared" si="228"/>
        <v>516072.58449606231</v>
      </c>
      <c r="Q385" s="35"/>
      <c r="R385">
        <f t="shared" ca="1" si="235"/>
        <v>443</v>
      </c>
      <c r="S385" s="78">
        <f t="shared" ca="1" si="244"/>
        <v>99.749999999998195</v>
      </c>
      <c r="T385" s="55">
        <f t="shared" ca="1" si="236"/>
        <v>5.3587726218805809E-2</v>
      </c>
      <c r="U385" s="78">
        <f t="shared" ca="1" si="237"/>
        <v>1.3521114106460526E-3</v>
      </c>
      <c r="V385" s="79">
        <f t="shared" ca="1" si="245"/>
        <v>0</v>
      </c>
      <c r="W385" s="79">
        <f t="shared" ca="1" si="229"/>
        <v>0</v>
      </c>
      <c r="X385" s="80">
        <f t="shared" ca="1" si="246"/>
        <v>0</v>
      </c>
      <c r="Y385" s="80">
        <f t="shared" ca="1" si="247"/>
        <v>0</v>
      </c>
      <c r="Z385" s="80">
        <f t="shared" ca="1" si="238"/>
        <v>0</v>
      </c>
      <c r="AA385" s="80">
        <f t="shared" ca="1" si="248"/>
        <v>0</v>
      </c>
      <c r="AB385" s="81">
        <f t="shared" ca="1" si="230"/>
        <v>0</v>
      </c>
      <c r="AC385" s="79">
        <f t="shared" ca="1" si="231"/>
        <v>0</v>
      </c>
      <c r="AD385" s="35"/>
      <c r="AE385" s="55">
        <f t="shared" ca="1" si="249"/>
        <v>5.3587726218805809E-2</v>
      </c>
      <c r="AF385" s="78">
        <f t="shared" ca="1" si="250"/>
        <v>1.3521114106460526E-3</v>
      </c>
      <c r="AG385" s="35"/>
      <c r="AH385" s="35"/>
      <c r="AR385" s="69">
        <f t="shared" si="239"/>
        <v>32</v>
      </c>
      <c r="AS385" s="70">
        <f t="shared" si="251"/>
        <v>382</v>
      </c>
      <c r="AT385" s="71">
        <f t="shared" si="258"/>
        <v>5.0136622897774881E-2</v>
      </c>
      <c r="AU385" s="72">
        <f t="shared" si="240"/>
        <v>8.6664107387064426E-3</v>
      </c>
      <c r="AV385" s="73">
        <f t="shared" si="241"/>
        <v>1.0086664107387064</v>
      </c>
      <c r="AW385" s="74">
        <f>PRODUCT(AV$4:AV385)</f>
        <v>19.481720590256604</v>
      </c>
      <c r="BO385" s="70">
        <f t="shared" si="252"/>
        <v>382</v>
      </c>
      <c r="BP385" s="178">
        <f t="shared" si="255"/>
        <v>0.1091</v>
      </c>
      <c r="BQ385" s="179">
        <f t="shared" si="242"/>
        <v>8.6664107387064426E-3</v>
      </c>
      <c r="BR385" s="179">
        <f t="shared" si="254"/>
        <v>5.1330168470855218E-2</v>
      </c>
    </row>
    <row r="386" spans="5:70">
      <c r="E386">
        <f t="shared" si="256"/>
        <v>383</v>
      </c>
      <c r="F386" s="64">
        <f t="shared" si="243"/>
        <v>94.833333333331609</v>
      </c>
      <c r="G386" s="55">
        <f t="shared" si="224"/>
        <v>0</v>
      </c>
      <c r="H386" s="78">
        <f t="shared" si="253"/>
        <v>1</v>
      </c>
      <c r="I386" s="79">
        <f t="shared" si="232"/>
        <v>516072.58449606231</v>
      </c>
      <c r="J386" s="79">
        <f t="shared" si="225"/>
        <v>4472.4969882286623</v>
      </c>
      <c r="K386" s="80">
        <f t="shared" si="226"/>
        <v>-20</v>
      </c>
      <c r="L386" s="80">
        <f t="shared" si="233"/>
        <v>-430.06048708005193</v>
      </c>
      <c r="M386" s="80">
        <f t="shared" si="257"/>
        <v>0</v>
      </c>
      <c r="N386" s="80">
        <f t="shared" si="234"/>
        <v>0</v>
      </c>
      <c r="O386" s="81">
        <f t="shared" si="227"/>
        <v>-10155.66802739464</v>
      </c>
      <c r="P386" s="79">
        <f t="shared" si="228"/>
        <v>509939.35296981625</v>
      </c>
      <c r="Q386" s="35"/>
      <c r="R386">
        <f t="shared" ca="1" si="235"/>
        <v>444</v>
      </c>
      <c r="S386" s="78">
        <f t="shared" ca="1" si="244"/>
        <v>99.833333333331524</v>
      </c>
      <c r="T386" s="55">
        <f t="shared" ca="1" si="236"/>
        <v>5.3587726218805809E-2</v>
      </c>
      <c r="U386" s="78">
        <f t="shared" ca="1" si="237"/>
        <v>1.2796548345550287E-3</v>
      </c>
      <c r="V386" s="79">
        <f t="shared" ca="1" si="245"/>
        <v>0</v>
      </c>
      <c r="W386" s="79">
        <f t="shared" ca="1" si="229"/>
        <v>0</v>
      </c>
      <c r="X386" s="80">
        <f t="shared" ca="1" si="246"/>
        <v>0</v>
      </c>
      <c r="Y386" s="80">
        <f t="shared" ca="1" si="247"/>
        <v>0</v>
      </c>
      <c r="Z386" s="80">
        <f t="shared" ca="1" si="238"/>
        <v>0</v>
      </c>
      <c r="AA386" s="80">
        <f t="shared" ca="1" si="248"/>
        <v>0</v>
      </c>
      <c r="AB386" s="81">
        <f t="shared" ca="1" si="230"/>
        <v>0</v>
      </c>
      <c r="AC386" s="79">
        <f t="shared" ca="1" si="231"/>
        <v>0</v>
      </c>
      <c r="AD386" s="35"/>
      <c r="AE386" s="55">
        <f t="shared" ca="1" si="249"/>
        <v>5.3587726218805809E-2</v>
      </c>
      <c r="AF386" s="78">
        <f t="shared" ca="1" si="250"/>
        <v>1.2796548345550287E-3</v>
      </c>
      <c r="AG386" s="35"/>
      <c r="AH386" s="35"/>
      <c r="AR386" s="69">
        <f t="shared" si="239"/>
        <v>32</v>
      </c>
      <c r="AS386" s="70">
        <f t="shared" si="251"/>
        <v>383</v>
      </c>
      <c r="AT386" s="71">
        <f t="shared" si="258"/>
        <v>4.9702118330691131E-2</v>
      </c>
      <c r="AU386" s="72">
        <f t="shared" si="240"/>
        <v>8.6664107387064426E-3</v>
      </c>
      <c r="AV386" s="73">
        <f t="shared" si="241"/>
        <v>1.0086664107387064</v>
      </c>
      <c r="AW386" s="74">
        <f>PRODUCT(AV$4:AV386)</f>
        <v>19.650557182788482</v>
      </c>
      <c r="BO386" s="70">
        <f t="shared" si="252"/>
        <v>383</v>
      </c>
      <c r="BP386" s="178">
        <f t="shared" si="255"/>
        <v>0.1091</v>
      </c>
      <c r="BQ386" s="179">
        <f t="shared" si="242"/>
        <v>8.6664107387064426E-3</v>
      </c>
      <c r="BR386" s="179">
        <f t="shared" si="254"/>
        <v>5.0889142261873362E-2</v>
      </c>
    </row>
    <row r="387" spans="5:70">
      <c r="E387">
        <f t="shared" si="256"/>
        <v>384</v>
      </c>
      <c r="F387" s="64">
        <f t="shared" si="243"/>
        <v>94.916666666664938</v>
      </c>
      <c r="G387" s="55">
        <f t="shared" si="224"/>
        <v>0</v>
      </c>
      <c r="H387" s="78">
        <f t="shared" si="253"/>
        <v>1</v>
      </c>
      <c r="I387" s="79">
        <f t="shared" si="232"/>
        <v>509939.35296981625</v>
      </c>
      <c r="J387" s="79">
        <f t="shared" si="225"/>
        <v>4419.3438846666304</v>
      </c>
      <c r="K387" s="80">
        <f t="shared" si="226"/>
        <v>-20</v>
      </c>
      <c r="L387" s="80">
        <f t="shared" si="233"/>
        <v>-424.94946080818022</v>
      </c>
      <c r="M387" s="80">
        <f t="shared" si="257"/>
        <v>0</v>
      </c>
      <c r="N387" s="80">
        <f t="shared" si="234"/>
        <v>0</v>
      </c>
      <c r="O387" s="81">
        <f t="shared" si="227"/>
        <v>-10155.66802739464</v>
      </c>
      <c r="P387" s="79">
        <f t="shared" si="228"/>
        <v>503758.07936628006</v>
      </c>
      <c r="Q387" s="35"/>
      <c r="R387">
        <f t="shared" ca="1" si="235"/>
        <v>445</v>
      </c>
      <c r="S387" s="78">
        <f t="shared" ca="1" si="244"/>
        <v>99.916666666664852</v>
      </c>
      <c r="T387" s="55">
        <f t="shared" ca="1" si="236"/>
        <v>5.3587726218805809E-2</v>
      </c>
      <c r="U387" s="78">
        <f t="shared" ca="1" si="237"/>
        <v>1.2110810416263225E-3</v>
      </c>
      <c r="V387" s="79">
        <f t="shared" ca="1" si="245"/>
        <v>0</v>
      </c>
      <c r="W387" s="79">
        <f t="shared" ca="1" si="229"/>
        <v>0</v>
      </c>
      <c r="X387" s="80">
        <f t="shared" ca="1" si="246"/>
        <v>0</v>
      </c>
      <c r="Y387" s="80">
        <f t="shared" ca="1" si="247"/>
        <v>0</v>
      </c>
      <c r="Z387" s="80">
        <f t="shared" ca="1" si="238"/>
        <v>0</v>
      </c>
      <c r="AA387" s="80">
        <f t="shared" ca="1" si="248"/>
        <v>0</v>
      </c>
      <c r="AB387" s="81">
        <f t="shared" ca="1" si="230"/>
        <v>0</v>
      </c>
      <c r="AC387" s="79">
        <f t="shared" ca="1" si="231"/>
        <v>0</v>
      </c>
      <c r="AD387" s="35"/>
      <c r="AE387" s="55">
        <f t="shared" ca="1" si="249"/>
        <v>5.3587726218805809E-2</v>
      </c>
      <c r="AF387" s="78">
        <f t="shared" ca="1" si="250"/>
        <v>1.2110810416263225E-3</v>
      </c>
      <c r="AG387" s="35"/>
      <c r="AH387" s="35"/>
      <c r="AR387" s="69">
        <f t="shared" si="239"/>
        <v>32</v>
      </c>
      <c r="AS387" s="70">
        <f t="shared" si="251"/>
        <v>384</v>
      </c>
      <c r="AT387" s="71">
        <f t="shared" si="258"/>
        <v>4.9271379358653569E-2</v>
      </c>
      <c r="AU387" s="72">
        <f t="shared" si="240"/>
        <v>8.6664107387064426E-3</v>
      </c>
      <c r="AV387" s="73">
        <f t="shared" si="241"/>
        <v>1.0086664107387064</v>
      </c>
      <c r="AW387" s="74">
        <f>PRODUCT(AV$4:AV387)</f>
        <v>19.820856982578967</v>
      </c>
      <c r="BO387" s="70">
        <f t="shared" si="252"/>
        <v>384</v>
      </c>
      <c r="BP387" s="178">
        <f t="shared" si="255"/>
        <v>0.1091</v>
      </c>
      <c r="BQ387" s="179">
        <f t="shared" si="242"/>
        <v>8.6664107387064426E-3</v>
      </c>
      <c r="BR387" s="179">
        <f t="shared" si="254"/>
        <v>5.0451905327752726E-2</v>
      </c>
    </row>
    <row r="388" spans="5:70">
      <c r="E388">
        <f t="shared" si="256"/>
        <v>385</v>
      </c>
      <c r="F388" s="64">
        <f t="shared" si="243"/>
        <v>94.999999999998266</v>
      </c>
      <c r="G388" s="55">
        <f t="shared" ref="G388:G451" si="259">(1-(1-IF(F388&gt;$AJ$90,0,VLOOKUP(ROUND(F388,0),$AJ$4:$AK$90,2,FALSE)))^(1/12))*0</f>
        <v>0</v>
      </c>
      <c r="H388" s="78">
        <f t="shared" si="253"/>
        <v>1</v>
      </c>
      <c r="I388" s="79">
        <f t="shared" si="232"/>
        <v>503758.07936628006</v>
      </c>
      <c r="J388" s="79">
        <f t="shared" ref="J388:J451" si="260">(I388)*$AU388</f>
        <v>4365.774428730062</v>
      </c>
      <c r="K388" s="80">
        <f t="shared" ref="K388:K451" si="261">IF(I388=0,0,-$C$19)*H388</f>
        <v>-20</v>
      </c>
      <c r="L388" s="80">
        <f t="shared" si="233"/>
        <v>-419.7983994719001</v>
      </c>
      <c r="M388" s="80">
        <f t="shared" si="257"/>
        <v>-3778.1855952471001</v>
      </c>
      <c r="N388" s="80">
        <f t="shared" si="234"/>
        <v>0</v>
      </c>
      <c r="O388" s="81">
        <f t="shared" ref="O388:O451" si="262">-MIN(
IF(MOD(E388-1,IF($C$7="Annual",12,1))=0,1,0)
*IF(F388&lt;=$C$6,H388*$C$5*$C$4/IF($C$7="Monthly",12,1),$C$12),I388)</f>
        <v>-10155.66802739464</v>
      </c>
      <c r="P388" s="79">
        <f t="shared" ref="P388:P451" si="263">SUM(I388:O388)</f>
        <v>493750.20177289651</v>
      </c>
      <c r="Q388" s="35"/>
      <c r="R388">
        <f t="shared" ca="1" si="235"/>
        <v>446</v>
      </c>
      <c r="S388" s="78">
        <f t="shared" ca="1" si="244"/>
        <v>99.999999999998181</v>
      </c>
      <c r="T388" s="55">
        <f t="shared" ca="1" si="236"/>
        <v>5.3587726218805809E-2</v>
      </c>
      <c r="U388" s="78">
        <f t="shared" ca="1" si="237"/>
        <v>1.1461819623388651E-3</v>
      </c>
      <c r="V388" s="79">
        <f t="shared" ca="1" si="245"/>
        <v>0</v>
      </c>
      <c r="W388" s="79">
        <f t="shared" ref="W388:W451" ca="1" si="264">(V388)*$AU388</f>
        <v>0</v>
      </c>
      <c r="X388" s="80">
        <f t="shared" ca="1" si="246"/>
        <v>0</v>
      </c>
      <c r="Y388" s="80">
        <f t="shared" ca="1" si="247"/>
        <v>0</v>
      </c>
      <c r="Z388" s="80">
        <f t="shared" ca="1" si="238"/>
        <v>0</v>
      </c>
      <c r="AA388" s="80">
        <f t="shared" ca="1" si="248"/>
        <v>0</v>
      </c>
      <c r="AB388" s="81">
        <f t="shared" ref="AB388:AB451" ca="1" si="265">-MIN(IF(MOD(R388,IF($C$7="Annual",12,1))=0,1,0)*$C$39*U388/IF($C$7="Monthly",12,1),V388)</f>
        <v>0</v>
      </c>
      <c r="AC388" s="79">
        <f t="shared" ref="AC388:AC451" ca="1" si="266">SUM(V388:AB388)</f>
        <v>0</v>
      </c>
      <c r="AD388" s="35"/>
      <c r="AE388" s="55">
        <f t="shared" ca="1" si="249"/>
        <v>5.3587726218805809E-2</v>
      </c>
      <c r="AF388" s="78">
        <f t="shared" ca="1" si="250"/>
        <v>1.1461819623388651E-3</v>
      </c>
      <c r="AG388" s="35"/>
      <c r="AH388" s="35"/>
      <c r="AR388" s="69">
        <f t="shared" si="239"/>
        <v>33</v>
      </c>
      <c r="AS388" s="70">
        <f t="shared" si="251"/>
        <v>385</v>
      </c>
      <c r="AT388" s="71">
        <f t="shared" si="258"/>
        <v>4.8844373347468856E-2</v>
      </c>
      <c r="AU388" s="72">
        <f t="shared" si="240"/>
        <v>8.6664107387064426E-3</v>
      </c>
      <c r="AV388" s="73">
        <f t="shared" si="241"/>
        <v>1.0086664107387064</v>
      </c>
      <c r="AW388" s="74">
        <f>PRODUCT(AV$4:AV388)</f>
        <v>19.992632670383152</v>
      </c>
      <c r="BO388" s="70">
        <f t="shared" si="252"/>
        <v>385</v>
      </c>
      <c r="BP388" s="178">
        <f t="shared" si="255"/>
        <v>0.1091</v>
      </c>
      <c r="BQ388" s="179">
        <f t="shared" si="242"/>
        <v>8.6664107387064426E-3</v>
      </c>
      <c r="BR388" s="179">
        <f t="shared" si="254"/>
        <v>5.0018425111235533E-2</v>
      </c>
    </row>
    <row r="389" spans="5:70">
      <c r="E389">
        <f t="shared" si="256"/>
        <v>386</v>
      </c>
      <c r="F389" s="64">
        <f t="shared" si="243"/>
        <v>95.083333333331595</v>
      </c>
      <c r="G389" s="55">
        <f t="shared" si="259"/>
        <v>0</v>
      </c>
      <c r="H389" s="78">
        <f t="shared" si="253"/>
        <v>1</v>
      </c>
      <c r="I389" s="79">
        <f t="shared" ref="I389:I452" si="267">MAX(P388,0)*(1-G389)</f>
        <v>493750.20177289651</v>
      </c>
      <c r="J389" s="79">
        <f t="shared" si="260"/>
        <v>4279.042050883103</v>
      </c>
      <c r="K389" s="80">
        <f t="shared" si="261"/>
        <v>-20</v>
      </c>
      <c r="L389" s="80">
        <f t="shared" ref="L389:L452" si="268">IF(OR(I388+O388=0,K388=0),0,-I389*($C$16/12))</f>
        <v>-411.45850147741379</v>
      </c>
      <c r="M389" s="80">
        <f t="shared" si="257"/>
        <v>0</v>
      </c>
      <c r="N389" s="80">
        <f t="shared" ref="N389:N452" si="269">IF(OR(I388+O388=0,K388=0),0,-I389*($C$18*(1+$C$20))/12)</f>
        <v>0</v>
      </c>
      <c r="O389" s="81">
        <f t="shared" si="262"/>
        <v>-10155.66802739464</v>
      </c>
      <c r="P389" s="79">
        <f t="shared" si="263"/>
        <v>487442.11729490757</v>
      </c>
      <c r="Q389" s="35"/>
      <c r="R389">
        <f t="shared" ref="R389:R452" ca="1" si="270">R388+1</f>
        <v>447</v>
      </c>
      <c r="S389" s="78">
        <f t="shared" ca="1" si="244"/>
        <v>100.08333333333151</v>
      </c>
      <c r="T389" s="55">
        <f t="shared" ref="T389:T452" ca="1" si="271">(1-(1-IF(S389&gt;$AJ$90,0,VLOOKUP(ROUND(S389,0),$AJ$4:$AK$90,2,FALSE)))^(1/12))
*IF(S390-S$4&lt;SUBSTITUTE($C$8, "years", "", 1)/1,0,1)</f>
        <v>5.3587726218805809E-2</v>
      </c>
      <c r="U389" s="78">
        <f t="shared" ref="U389:U452" ca="1" si="272">IF(S390-S$4&lt;SUBSTITUTE($C$8, "years", "", 1)/1,U388,AF388)*
(1-T389)</f>
        <v>1.0847606771441163E-3</v>
      </c>
      <c r="V389" s="79">
        <f t="shared" ca="1" si="245"/>
        <v>0</v>
      </c>
      <c r="W389" s="79">
        <f t="shared" ca="1" si="264"/>
        <v>0</v>
      </c>
      <c r="X389" s="80">
        <f t="shared" ca="1" si="246"/>
        <v>0</v>
      </c>
      <c r="Y389" s="80">
        <f t="shared" ca="1" si="247"/>
        <v>0</v>
      </c>
      <c r="Z389" s="80">
        <f t="shared" ref="Z389:Z452" ca="1" si="273">-IF(MOD(R389-1,12)=0,1,0)*V389*($C$17)</f>
        <v>0</v>
      </c>
      <c r="AA389" s="80">
        <f t="shared" ca="1" si="248"/>
        <v>0</v>
      </c>
      <c r="AB389" s="81">
        <f t="shared" ca="1" si="265"/>
        <v>0</v>
      </c>
      <c r="AC389" s="79">
        <f t="shared" ca="1" si="266"/>
        <v>0</v>
      </c>
      <c r="AD389" s="35"/>
      <c r="AE389" s="55">
        <f t="shared" ca="1" si="249"/>
        <v>5.3587726218805809E-2</v>
      </c>
      <c r="AF389" s="78">
        <f t="shared" ca="1" si="250"/>
        <v>1.0847606771441163E-3</v>
      </c>
      <c r="AG389" s="35"/>
      <c r="AH389" s="35"/>
      <c r="AR389" s="69">
        <f t="shared" ref="AR389:AR452" si="274">ROUNDDOWN((AS389-1)/12,0)+1</f>
        <v>33</v>
      </c>
      <c r="AS389" s="70">
        <f t="shared" si="251"/>
        <v>386</v>
      </c>
      <c r="AT389" s="71">
        <f t="shared" si="258"/>
        <v>4.8421067945764965E-2</v>
      </c>
      <c r="AU389" s="72">
        <f t="shared" ref="AU389:AU452" si="275">IF($AU$2="Yes",BQ389,((1+$AH$21)^(1/12))-1)</f>
        <v>8.6664107387064426E-3</v>
      </c>
      <c r="AV389" s="73">
        <f t="shared" ref="AV389:AV452" si="276">(1+AU389)</f>
        <v>1.0086664107387064</v>
      </c>
      <c r="AW389" s="74">
        <f>PRODUCT(AV$4:AV389)</f>
        <v>20.165897036852773</v>
      </c>
      <c r="BO389" s="70">
        <f t="shared" si="252"/>
        <v>386</v>
      </c>
      <c r="BP389" s="178">
        <f t="shared" si="255"/>
        <v>0.1091</v>
      </c>
      <c r="BQ389" s="179">
        <f t="shared" ref="BQ389:BQ452" si="277">(1+BP389)^(1/12)-1</f>
        <v>8.6664107387064426E-3</v>
      </c>
      <c r="BR389" s="179">
        <f t="shared" si="254"/>
        <v>4.9588669334794305E-2</v>
      </c>
    </row>
    <row r="390" spans="5:70">
      <c r="E390">
        <f t="shared" si="256"/>
        <v>387</v>
      </c>
      <c r="F390" s="64">
        <f t="shared" ref="F390:F453" si="278">(E390-E389)/12+F389</f>
        <v>95.166666666664923</v>
      </c>
      <c r="G390" s="55">
        <f t="shared" si="259"/>
        <v>0</v>
      </c>
      <c r="H390" s="78">
        <f t="shared" si="253"/>
        <v>1</v>
      </c>
      <c r="I390" s="79">
        <f t="shared" si="267"/>
        <v>487442.11729490757</v>
      </c>
      <c r="J390" s="79">
        <f t="shared" si="260"/>
        <v>4224.373599822392</v>
      </c>
      <c r="K390" s="80">
        <f t="shared" si="261"/>
        <v>-20</v>
      </c>
      <c r="L390" s="80">
        <f t="shared" si="268"/>
        <v>-406.20176441242302</v>
      </c>
      <c r="M390" s="80">
        <f t="shared" si="257"/>
        <v>0</v>
      </c>
      <c r="N390" s="80">
        <f t="shared" si="269"/>
        <v>0</v>
      </c>
      <c r="O390" s="81">
        <f t="shared" si="262"/>
        <v>-10155.66802739464</v>
      </c>
      <c r="P390" s="79">
        <f t="shared" si="263"/>
        <v>481084.62110292295</v>
      </c>
      <c r="Q390" s="35"/>
      <c r="R390">
        <f t="shared" ca="1" si="270"/>
        <v>448</v>
      </c>
      <c r="S390" s="78">
        <f t="shared" ref="S390:S453" ca="1" si="279">(R390-R389)/12+S389</f>
        <v>100.16666666666484</v>
      </c>
      <c r="T390" s="55">
        <f t="shared" ca="1" si="271"/>
        <v>5.3587726218805809E-2</v>
      </c>
      <c r="U390" s="78">
        <f t="shared" ca="1" si="272"/>
        <v>1.026630818964391E-3</v>
      </c>
      <c r="V390" s="79">
        <f t="shared" ref="V390:V453" ca="1" si="280">MAX(AC389,0)*(1-AE390)</f>
        <v>0</v>
      </c>
      <c r="W390" s="79">
        <f t="shared" ca="1" si="264"/>
        <v>0</v>
      </c>
      <c r="X390" s="80">
        <f t="shared" ref="X390:X453" ca="1" si="281">IF(V390=0,0,-$C$19)*U390</f>
        <v>0</v>
      </c>
      <c r="Y390" s="80">
        <f t="shared" ref="Y390:Y453" ca="1" si="282">IF(OR(V389+AB389=0,X389=0),0,-V390*($D$16/12))</f>
        <v>0</v>
      </c>
      <c r="Z390" s="80">
        <f t="shared" ca="1" si="273"/>
        <v>0</v>
      </c>
      <c r="AA390" s="80">
        <f t="shared" ref="AA390:AA453" ca="1" si="283">IF(OR(V389+AB389=0,X389=0),0,-V390*($C$18*(1+$C$20))/12)</f>
        <v>0</v>
      </c>
      <c r="AB390" s="81">
        <f t="shared" ca="1" si="265"/>
        <v>0</v>
      </c>
      <c r="AC390" s="79">
        <f t="shared" ca="1" si="266"/>
        <v>0</v>
      </c>
      <c r="AD390" s="35"/>
      <c r="AE390" s="55">
        <f t="shared" ref="AE390:AE453" ca="1" si="284">(1-(1-IF(S390&gt;$AJ$90,0,VLOOKUP(ROUND(S390,0),$AJ$4:$AK$90,2,FALSE)))^(1/12))</f>
        <v>5.3587726218805809E-2</v>
      </c>
      <c r="AF390" s="78">
        <f t="shared" ref="AF390:AF453" ca="1" si="285">AF389*(1-AE390)</f>
        <v>1.026630818964391E-3</v>
      </c>
      <c r="AG390" s="35"/>
      <c r="AH390" s="35"/>
      <c r="AR390" s="69">
        <f t="shared" si="274"/>
        <v>33</v>
      </c>
      <c r="AS390" s="70">
        <f t="shared" ref="AS390:AS453" si="286">AS389+1</f>
        <v>387</v>
      </c>
      <c r="AT390" s="71">
        <f t="shared" si="258"/>
        <v>4.8001431082540152E-2</v>
      </c>
      <c r="AU390" s="72">
        <f t="shared" si="275"/>
        <v>8.6664107387064426E-3</v>
      </c>
      <c r="AV390" s="73">
        <f t="shared" si="276"/>
        <v>1.0086664107387064</v>
      </c>
      <c r="AW390" s="74">
        <f>PRODUCT(AV$4:AV390)</f>
        <v>20.340662983488603</v>
      </c>
      <c r="BO390" s="70">
        <f t="shared" ref="BO390:BO453" si="287">BO389+1</f>
        <v>387</v>
      </c>
      <c r="BP390" s="178">
        <f t="shared" si="255"/>
        <v>0.1091</v>
      </c>
      <c r="BQ390" s="179">
        <f t="shared" si="277"/>
        <v>8.6664107387064426E-3</v>
      </c>
      <c r="BR390" s="179">
        <f t="shared" si="254"/>
        <v>4.9162605998228463E-2</v>
      </c>
    </row>
    <row r="391" spans="5:70">
      <c r="E391">
        <f t="shared" si="256"/>
        <v>388</v>
      </c>
      <c r="F391" s="64">
        <f t="shared" si="278"/>
        <v>95.249999999998252</v>
      </c>
      <c r="G391" s="55">
        <f t="shared" si="259"/>
        <v>0</v>
      </c>
      <c r="H391" s="78">
        <f t="shared" ref="H391:H454" si="288">H390*(1-G391)</f>
        <v>1</v>
      </c>
      <c r="I391" s="79">
        <f t="shared" si="267"/>
        <v>481084.62110292295</v>
      </c>
      <c r="J391" s="79">
        <f t="shared" si="260"/>
        <v>4169.2769265528914</v>
      </c>
      <c r="K391" s="80">
        <f t="shared" si="261"/>
        <v>-20</v>
      </c>
      <c r="L391" s="80">
        <f t="shared" si="268"/>
        <v>-400.90385091910247</v>
      </c>
      <c r="M391" s="80">
        <f t="shared" si="257"/>
        <v>0</v>
      </c>
      <c r="N391" s="80">
        <f t="shared" si="269"/>
        <v>0</v>
      </c>
      <c r="O391" s="81">
        <f t="shared" si="262"/>
        <v>-10155.66802739464</v>
      </c>
      <c r="P391" s="79">
        <f t="shared" si="263"/>
        <v>474677.32615116209</v>
      </c>
      <c r="Q391" s="35"/>
      <c r="R391">
        <f t="shared" ca="1" si="270"/>
        <v>449</v>
      </c>
      <c r="S391" s="78">
        <f t="shared" ca="1" si="279"/>
        <v>100.24999999999817</v>
      </c>
      <c r="T391" s="55">
        <f t="shared" ca="1" si="271"/>
        <v>5.3587726218805809E-2</v>
      </c>
      <c r="U391" s="78">
        <f t="shared" ca="1" si="272"/>
        <v>9.7161600770993882E-4</v>
      </c>
      <c r="V391" s="79">
        <f t="shared" ca="1" si="280"/>
        <v>0</v>
      </c>
      <c r="W391" s="79">
        <f t="shared" ca="1" si="264"/>
        <v>0</v>
      </c>
      <c r="X391" s="80">
        <f t="shared" ca="1" si="281"/>
        <v>0</v>
      </c>
      <c r="Y391" s="80">
        <f t="shared" ca="1" si="282"/>
        <v>0</v>
      </c>
      <c r="Z391" s="80">
        <f t="shared" ca="1" si="273"/>
        <v>0</v>
      </c>
      <c r="AA391" s="80">
        <f t="shared" ca="1" si="283"/>
        <v>0</v>
      </c>
      <c r="AB391" s="81">
        <f t="shared" ca="1" si="265"/>
        <v>0</v>
      </c>
      <c r="AC391" s="79">
        <f t="shared" ca="1" si="266"/>
        <v>0</v>
      </c>
      <c r="AD391" s="35"/>
      <c r="AE391" s="55">
        <f t="shared" ca="1" si="284"/>
        <v>5.3587726218805809E-2</v>
      </c>
      <c r="AF391" s="78">
        <f t="shared" ca="1" si="285"/>
        <v>9.7161600770993882E-4</v>
      </c>
      <c r="AG391" s="35"/>
      <c r="AH391" s="35"/>
      <c r="AR391" s="69">
        <f t="shared" si="274"/>
        <v>33</v>
      </c>
      <c r="AS391" s="70">
        <f t="shared" si="286"/>
        <v>388</v>
      </c>
      <c r="AT391" s="71">
        <f t="shared" si="258"/>
        <v>4.7585430964733152E-2</v>
      </c>
      <c r="AU391" s="72">
        <f t="shared" si="275"/>
        <v>8.6664107387064426E-3</v>
      </c>
      <c r="AV391" s="73">
        <f t="shared" si="276"/>
        <v>1.0086664107387064</v>
      </c>
      <c r="AW391" s="74">
        <f>PRODUCT(AV$4:AV391)</f>
        <v>20.516943523601118</v>
      </c>
      <c r="BO391" s="70">
        <f t="shared" si="287"/>
        <v>388</v>
      </c>
      <c r="BP391" s="178">
        <f t="shared" si="255"/>
        <v>0.1091</v>
      </c>
      <c r="BQ391" s="179">
        <f t="shared" si="277"/>
        <v>8.6664107387064426E-3</v>
      </c>
      <c r="BR391" s="179">
        <f t="shared" ref="BR391:BR454" si="289">BR390/(1+BQ391)</f>
        <v>4.8740203376281523E-2</v>
      </c>
    </row>
    <row r="392" spans="5:70">
      <c r="E392">
        <f t="shared" si="256"/>
        <v>389</v>
      </c>
      <c r="F392" s="64">
        <f t="shared" si="278"/>
        <v>95.333333333331581</v>
      </c>
      <c r="G392" s="55">
        <f t="shared" si="259"/>
        <v>0</v>
      </c>
      <c r="H392" s="78">
        <f t="shared" si="288"/>
        <v>1</v>
      </c>
      <c r="I392" s="79">
        <f t="shared" si="267"/>
        <v>474677.32615116209</v>
      </c>
      <c r="J392" s="79">
        <f t="shared" si="260"/>
        <v>4113.7486767768914</v>
      </c>
      <c r="K392" s="80">
        <f t="shared" si="261"/>
        <v>-20</v>
      </c>
      <c r="L392" s="80">
        <f t="shared" si="268"/>
        <v>-395.56443845930175</v>
      </c>
      <c r="M392" s="80">
        <f t="shared" si="257"/>
        <v>0</v>
      </c>
      <c r="N392" s="80">
        <f t="shared" si="269"/>
        <v>0</v>
      </c>
      <c r="O392" s="81">
        <f t="shared" si="262"/>
        <v>-10155.66802739464</v>
      </c>
      <c r="P392" s="79">
        <f t="shared" si="263"/>
        <v>468219.84236208507</v>
      </c>
      <c r="Q392" s="35"/>
      <c r="R392">
        <f t="shared" ca="1" si="270"/>
        <v>450</v>
      </c>
      <c r="S392" s="78">
        <f t="shared" ca="1" si="279"/>
        <v>100.3333333333315</v>
      </c>
      <c r="T392" s="55">
        <f t="shared" ca="1" si="271"/>
        <v>5.3587726218805809E-2</v>
      </c>
      <c r="U392" s="78">
        <f t="shared" ca="1" si="272"/>
        <v>9.1954931509896946E-4</v>
      </c>
      <c r="V392" s="79">
        <f t="shared" ca="1" si="280"/>
        <v>0</v>
      </c>
      <c r="W392" s="79">
        <f t="shared" ca="1" si="264"/>
        <v>0</v>
      </c>
      <c r="X392" s="80">
        <f t="shared" ca="1" si="281"/>
        <v>0</v>
      </c>
      <c r="Y392" s="80">
        <f t="shared" ca="1" si="282"/>
        <v>0</v>
      </c>
      <c r="Z392" s="80">
        <f t="shared" ca="1" si="273"/>
        <v>0</v>
      </c>
      <c r="AA392" s="80">
        <f t="shared" ca="1" si="283"/>
        <v>0</v>
      </c>
      <c r="AB392" s="81">
        <f t="shared" ca="1" si="265"/>
        <v>0</v>
      </c>
      <c r="AC392" s="79">
        <f t="shared" ca="1" si="266"/>
        <v>0</v>
      </c>
      <c r="AD392" s="35"/>
      <c r="AE392" s="55">
        <f t="shared" ca="1" si="284"/>
        <v>5.3587726218805809E-2</v>
      </c>
      <c r="AF392" s="78">
        <f t="shared" ca="1" si="285"/>
        <v>9.1954931509896946E-4</v>
      </c>
      <c r="AG392" s="35"/>
      <c r="AH392" s="35"/>
      <c r="AR392" s="69">
        <f t="shared" si="274"/>
        <v>33</v>
      </c>
      <c r="AS392" s="70">
        <f t="shared" si="286"/>
        <v>389</v>
      </c>
      <c r="AT392" s="71">
        <f t="shared" si="258"/>
        <v>4.7173036074814413E-2</v>
      </c>
      <c r="AU392" s="72">
        <f t="shared" si="275"/>
        <v>8.6664107387064426E-3</v>
      </c>
      <c r="AV392" s="73">
        <f t="shared" si="276"/>
        <v>1.0086664107387064</v>
      </c>
      <c r="AW392" s="74">
        <f>PRODUCT(AV$4:AV392)</f>
        <v>20.694751783279489</v>
      </c>
      <c r="BO392" s="70">
        <f t="shared" si="287"/>
        <v>389</v>
      </c>
      <c r="BP392" s="178">
        <f t="shared" ref="BP392:BP455" si="290">VLOOKUP(BO392,$BT$4:$BX$13,5,TRUE)/100</f>
        <v>0.1091</v>
      </c>
      <c r="BQ392" s="179">
        <f t="shared" si="277"/>
        <v>8.6664107387064426E-3</v>
      </c>
      <c r="BR392" s="179">
        <f t="shared" si="289"/>
        <v>4.8321430016278789E-2</v>
      </c>
    </row>
    <row r="393" spans="5:70">
      <c r="E393">
        <f t="shared" si="256"/>
        <v>390</v>
      </c>
      <c r="F393" s="64">
        <f t="shared" si="278"/>
        <v>95.416666666664909</v>
      </c>
      <c r="G393" s="55">
        <f t="shared" si="259"/>
        <v>0</v>
      </c>
      <c r="H393" s="78">
        <f t="shared" si="288"/>
        <v>1</v>
      </c>
      <c r="I393" s="79">
        <f t="shared" si="267"/>
        <v>468219.84236208507</v>
      </c>
      <c r="J393" s="79">
        <f t="shared" si="260"/>
        <v>4057.7854699222116</v>
      </c>
      <c r="K393" s="80">
        <f t="shared" si="261"/>
        <v>-20</v>
      </c>
      <c r="L393" s="80">
        <f t="shared" si="268"/>
        <v>-390.18320196840426</v>
      </c>
      <c r="M393" s="80">
        <f t="shared" si="257"/>
        <v>0</v>
      </c>
      <c r="N393" s="80">
        <f t="shared" si="269"/>
        <v>0</v>
      </c>
      <c r="O393" s="81">
        <f t="shared" si="262"/>
        <v>-10155.66802739464</v>
      </c>
      <c r="P393" s="79">
        <f t="shared" si="263"/>
        <v>461711.7766026443</v>
      </c>
      <c r="Q393" s="35"/>
      <c r="R393">
        <f t="shared" ca="1" si="270"/>
        <v>451</v>
      </c>
      <c r="S393" s="78">
        <f t="shared" ca="1" si="279"/>
        <v>100.41666666666482</v>
      </c>
      <c r="T393" s="55">
        <f t="shared" ca="1" si="271"/>
        <v>5.3587726218805809E-2</v>
      </c>
      <c r="U393" s="78">
        <f t="shared" ca="1" si="272"/>
        <v>8.7027275815675553E-4</v>
      </c>
      <c r="V393" s="79">
        <f t="shared" ca="1" si="280"/>
        <v>0</v>
      </c>
      <c r="W393" s="79">
        <f t="shared" ca="1" si="264"/>
        <v>0</v>
      </c>
      <c r="X393" s="80">
        <f t="shared" ca="1" si="281"/>
        <v>0</v>
      </c>
      <c r="Y393" s="80">
        <f t="shared" ca="1" si="282"/>
        <v>0</v>
      </c>
      <c r="Z393" s="80">
        <f t="shared" ca="1" si="273"/>
        <v>0</v>
      </c>
      <c r="AA393" s="80">
        <f t="shared" ca="1" si="283"/>
        <v>0</v>
      </c>
      <c r="AB393" s="81">
        <f t="shared" ca="1" si="265"/>
        <v>0</v>
      </c>
      <c r="AC393" s="79">
        <f t="shared" ca="1" si="266"/>
        <v>0</v>
      </c>
      <c r="AD393" s="35"/>
      <c r="AE393" s="55">
        <f t="shared" ca="1" si="284"/>
        <v>5.3587726218805809E-2</v>
      </c>
      <c r="AF393" s="78">
        <f t="shared" ca="1" si="285"/>
        <v>8.7027275815675553E-4</v>
      </c>
      <c r="AG393" s="35"/>
      <c r="AH393" s="35"/>
      <c r="AR393" s="69">
        <f t="shared" si="274"/>
        <v>33</v>
      </c>
      <c r="AS393" s="70">
        <f t="shared" si="286"/>
        <v>390</v>
      </c>
      <c r="AT393" s="71">
        <f t="shared" si="258"/>
        <v>4.6764215168398258E-2</v>
      </c>
      <c r="AU393" s="72">
        <f t="shared" si="275"/>
        <v>8.6664107387064426E-3</v>
      </c>
      <c r="AV393" s="73">
        <f t="shared" si="276"/>
        <v>1.0086664107387064</v>
      </c>
      <c r="AW393" s="74">
        <f>PRODUCT(AV$4:AV393)</f>
        <v>20.874101002368967</v>
      </c>
      <c r="BO393" s="70">
        <f t="shared" si="287"/>
        <v>390</v>
      </c>
      <c r="BP393" s="178">
        <f t="shared" si="290"/>
        <v>0.1091</v>
      </c>
      <c r="BQ393" s="179">
        <f t="shared" si="277"/>
        <v>8.6664107387064426E-3</v>
      </c>
      <c r="BR393" s="179">
        <f t="shared" si="289"/>
        <v>4.7906254735785372E-2</v>
      </c>
    </row>
    <row r="394" spans="5:70">
      <c r="E394">
        <f t="shared" si="256"/>
        <v>391</v>
      </c>
      <c r="F394" s="64">
        <f t="shared" si="278"/>
        <v>95.499999999998238</v>
      </c>
      <c r="G394" s="55">
        <f t="shared" si="259"/>
        <v>0</v>
      </c>
      <c r="H394" s="78">
        <f t="shared" si="288"/>
        <v>1</v>
      </c>
      <c r="I394" s="79">
        <f t="shared" si="267"/>
        <v>461711.7766026443</v>
      </c>
      <c r="J394" s="79">
        <f t="shared" si="260"/>
        <v>4001.3838989363867</v>
      </c>
      <c r="K394" s="80">
        <f t="shared" si="261"/>
        <v>-20</v>
      </c>
      <c r="L394" s="80">
        <f t="shared" si="268"/>
        <v>-384.75981383553693</v>
      </c>
      <c r="M394" s="80">
        <f t="shared" si="257"/>
        <v>0</v>
      </c>
      <c r="N394" s="80">
        <f t="shared" si="269"/>
        <v>0</v>
      </c>
      <c r="O394" s="81">
        <f t="shared" si="262"/>
        <v>-10155.66802739464</v>
      </c>
      <c r="P394" s="79">
        <f t="shared" si="263"/>
        <v>455152.73266035051</v>
      </c>
      <c r="Q394" s="35"/>
      <c r="R394">
        <f t="shared" ca="1" si="270"/>
        <v>452</v>
      </c>
      <c r="S394" s="78">
        <f t="shared" ca="1" si="279"/>
        <v>100.49999999999815</v>
      </c>
      <c r="T394" s="55">
        <f t="shared" ca="1" si="271"/>
        <v>5.3587726218805809E-2</v>
      </c>
      <c r="U394" s="78">
        <f t="shared" ca="1" si="272"/>
        <v>8.2363681985696627E-4</v>
      </c>
      <c r="V394" s="79">
        <f t="shared" ca="1" si="280"/>
        <v>0</v>
      </c>
      <c r="W394" s="79">
        <f t="shared" ca="1" si="264"/>
        <v>0</v>
      </c>
      <c r="X394" s="80">
        <f t="shared" ca="1" si="281"/>
        <v>0</v>
      </c>
      <c r="Y394" s="80">
        <f t="shared" ca="1" si="282"/>
        <v>0</v>
      </c>
      <c r="Z394" s="80">
        <f t="shared" ca="1" si="273"/>
        <v>0</v>
      </c>
      <c r="AA394" s="80">
        <f t="shared" ca="1" si="283"/>
        <v>0</v>
      </c>
      <c r="AB394" s="81">
        <f t="shared" ca="1" si="265"/>
        <v>0</v>
      </c>
      <c r="AC394" s="79">
        <f t="shared" ca="1" si="266"/>
        <v>0</v>
      </c>
      <c r="AD394" s="35"/>
      <c r="AE394" s="55">
        <f t="shared" ca="1" si="284"/>
        <v>5.3587726218805809E-2</v>
      </c>
      <c r="AF394" s="78">
        <f t="shared" ca="1" si="285"/>
        <v>8.2363681985696627E-4</v>
      </c>
      <c r="AG394" s="35"/>
      <c r="AH394" s="35"/>
      <c r="AR394" s="69">
        <f t="shared" si="274"/>
        <v>33</v>
      </c>
      <c r="AS394" s="70">
        <f t="shared" si="286"/>
        <v>391</v>
      </c>
      <c r="AT394" s="71">
        <f t="shared" si="258"/>
        <v>4.6358937271875671E-2</v>
      </c>
      <c r="AU394" s="72">
        <f t="shared" si="275"/>
        <v>8.6664107387064426E-3</v>
      </c>
      <c r="AV394" s="73">
        <f t="shared" si="276"/>
        <v>1.0086664107387064</v>
      </c>
      <c r="AW394" s="74">
        <f>PRODUCT(AV$4:AV394)</f>
        <v>21.055004535456739</v>
      </c>
      <c r="BO394" s="70">
        <f t="shared" si="287"/>
        <v>391</v>
      </c>
      <c r="BP394" s="178">
        <f t="shared" si="290"/>
        <v>0.1091</v>
      </c>
      <c r="BQ394" s="179">
        <f t="shared" si="277"/>
        <v>8.6664107387064426E-3</v>
      </c>
      <c r="BR394" s="179">
        <f t="shared" si="289"/>
        <v>4.749464662028427E-2</v>
      </c>
    </row>
    <row r="395" spans="5:70">
      <c r="E395">
        <f t="shared" si="256"/>
        <v>392</v>
      </c>
      <c r="F395" s="64">
        <f t="shared" si="278"/>
        <v>95.583333333331566</v>
      </c>
      <c r="G395" s="55">
        <f t="shared" si="259"/>
        <v>0</v>
      </c>
      <c r="H395" s="78">
        <f t="shared" si="288"/>
        <v>1</v>
      </c>
      <c r="I395" s="79">
        <f t="shared" si="267"/>
        <v>455152.73266035051</v>
      </c>
      <c r="J395" s="79">
        <f t="shared" si="260"/>
        <v>3944.540530079244</v>
      </c>
      <c r="K395" s="80">
        <f t="shared" si="261"/>
        <v>-20</v>
      </c>
      <c r="L395" s="80">
        <f t="shared" si="268"/>
        <v>-379.29394388362545</v>
      </c>
      <c r="M395" s="80">
        <f t="shared" si="257"/>
        <v>0</v>
      </c>
      <c r="N395" s="80">
        <f t="shared" si="269"/>
        <v>0</v>
      </c>
      <c r="O395" s="81">
        <f t="shared" si="262"/>
        <v>-10155.66802739464</v>
      </c>
      <c r="P395" s="79">
        <f t="shared" si="263"/>
        <v>448542.31121915148</v>
      </c>
      <c r="Q395" s="35"/>
      <c r="R395">
        <f t="shared" ca="1" si="270"/>
        <v>453</v>
      </c>
      <c r="S395" s="78">
        <f t="shared" ca="1" si="279"/>
        <v>100.58333333333148</v>
      </c>
      <c r="T395" s="55">
        <f t="shared" ca="1" si="271"/>
        <v>5.8781892102293565E-2</v>
      </c>
      <c r="U395" s="78">
        <f t="shared" ca="1" si="272"/>
        <v>7.7522188918065791E-4</v>
      </c>
      <c r="V395" s="79">
        <f t="shared" ca="1" si="280"/>
        <v>0</v>
      </c>
      <c r="W395" s="79">
        <f t="shared" ca="1" si="264"/>
        <v>0</v>
      </c>
      <c r="X395" s="80">
        <f t="shared" ca="1" si="281"/>
        <v>0</v>
      </c>
      <c r="Y395" s="80">
        <f t="shared" ca="1" si="282"/>
        <v>0</v>
      </c>
      <c r="Z395" s="80">
        <f t="shared" ca="1" si="273"/>
        <v>0</v>
      </c>
      <c r="AA395" s="80">
        <f t="shared" ca="1" si="283"/>
        <v>0</v>
      </c>
      <c r="AB395" s="81">
        <f t="shared" ca="1" si="265"/>
        <v>0</v>
      </c>
      <c r="AC395" s="79">
        <f t="shared" ca="1" si="266"/>
        <v>0</v>
      </c>
      <c r="AD395" s="35"/>
      <c r="AE395" s="55">
        <f t="shared" ca="1" si="284"/>
        <v>5.8781892102293565E-2</v>
      </c>
      <c r="AF395" s="78">
        <f t="shared" ca="1" si="285"/>
        <v>7.7522188918065791E-4</v>
      </c>
      <c r="AG395" s="35"/>
      <c r="AH395" s="35"/>
      <c r="AR395" s="69">
        <f t="shared" si="274"/>
        <v>33</v>
      </c>
      <c r="AS395" s="70">
        <f t="shared" si="286"/>
        <v>392</v>
      </c>
      <c r="AT395" s="71">
        <f t="shared" si="258"/>
        <v>4.5957171680067667E-2</v>
      </c>
      <c r="AU395" s="72">
        <f t="shared" si="275"/>
        <v>8.6664107387064426E-3</v>
      </c>
      <c r="AV395" s="73">
        <f t="shared" si="276"/>
        <v>1.0086664107387064</v>
      </c>
      <c r="AW395" s="74">
        <f>PRODUCT(AV$4:AV395)</f>
        <v>21.237475852866336</v>
      </c>
      <c r="BO395" s="70">
        <f t="shared" si="287"/>
        <v>392</v>
      </c>
      <c r="BP395" s="178">
        <f t="shared" si="290"/>
        <v>0.1091</v>
      </c>
      <c r="BQ395" s="179">
        <f t="shared" si="277"/>
        <v>8.6664107387064426E-3</v>
      </c>
      <c r="BR395" s="179">
        <f t="shared" si="289"/>
        <v>4.7086575020874454E-2</v>
      </c>
    </row>
    <row r="396" spans="5:70">
      <c r="E396">
        <f t="shared" si="256"/>
        <v>393</v>
      </c>
      <c r="F396" s="64">
        <f t="shared" si="278"/>
        <v>95.666666666664895</v>
      </c>
      <c r="G396" s="55">
        <f t="shared" si="259"/>
        <v>0</v>
      </c>
      <c r="H396" s="78">
        <f t="shared" si="288"/>
        <v>1</v>
      </c>
      <c r="I396" s="79">
        <f t="shared" si="267"/>
        <v>448542.31121915148</v>
      </c>
      <c r="J396" s="79">
        <f t="shared" si="260"/>
        <v>3887.2519027138615</v>
      </c>
      <c r="K396" s="80">
        <f t="shared" si="261"/>
        <v>-20</v>
      </c>
      <c r="L396" s="80">
        <f t="shared" si="268"/>
        <v>-373.78525934929291</v>
      </c>
      <c r="M396" s="80">
        <f t="shared" si="257"/>
        <v>0</v>
      </c>
      <c r="N396" s="80">
        <f t="shared" si="269"/>
        <v>0</v>
      </c>
      <c r="O396" s="81">
        <f t="shared" si="262"/>
        <v>-10155.66802739464</v>
      </c>
      <c r="P396" s="79">
        <f t="shared" si="263"/>
        <v>441880.10983512143</v>
      </c>
      <c r="Q396" s="35"/>
      <c r="R396">
        <f t="shared" ca="1" si="270"/>
        <v>454</v>
      </c>
      <c r="S396" s="78">
        <f t="shared" ca="1" si="279"/>
        <v>100.66666666666481</v>
      </c>
      <c r="T396" s="55">
        <f t="shared" ca="1" si="271"/>
        <v>5.8781892102293565E-2</v>
      </c>
      <c r="U396" s="78">
        <f t="shared" ca="1" si="272"/>
        <v>7.2965287973550429E-4</v>
      </c>
      <c r="V396" s="79">
        <f t="shared" ca="1" si="280"/>
        <v>0</v>
      </c>
      <c r="W396" s="79">
        <f t="shared" ca="1" si="264"/>
        <v>0</v>
      </c>
      <c r="X396" s="80">
        <f t="shared" ca="1" si="281"/>
        <v>0</v>
      </c>
      <c r="Y396" s="80">
        <f t="shared" ca="1" si="282"/>
        <v>0</v>
      </c>
      <c r="Z396" s="80">
        <f t="shared" ca="1" si="273"/>
        <v>0</v>
      </c>
      <c r="AA396" s="80">
        <f t="shared" ca="1" si="283"/>
        <v>0</v>
      </c>
      <c r="AB396" s="81">
        <f t="shared" ca="1" si="265"/>
        <v>0</v>
      </c>
      <c r="AC396" s="79">
        <f t="shared" ca="1" si="266"/>
        <v>0</v>
      </c>
      <c r="AD396" s="35"/>
      <c r="AE396" s="55">
        <f t="shared" ca="1" si="284"/>
        <v>5.8781892102293565E-2</v>
      </c>
      <c r="AF396" s="78">
        <f t="shared" ca="1" si="285"/>
        <v>7.2965287973550429E-4</v>
      </c>
      <c r="AG396" s="35"/>
      <c r="AH396" s="35"/>
      <c r="AR396" s="69">
        <f t="shared" si="274"/>
        <v>33</v>
      </c>
      <c r="AS396" s="70">
        <f t="shared" si="286"/>
        <v>393</v>
      </c>
      <c r="AT396" s="71">
        <f t="shared" si="258"/>
        <v>4.5558887953898952E-2</v>
      </c>
      <c r="AU396" s="72">
        <f t="shared" si="275"/>
        <v>8.6664107387064426E-3</v>
      </c>
      <c r="AV396" s="73">
        <f t="shared" si="276"/>
        <v>1.0086664107387064</v>
      </c>
      <c r="AW396" s="74">
        <f>PRODUCT(AV$4:AV396)</f>
        <v>21.421528541660635</v>
      </c>
      <c r="BO396" s="70">
        <f t="shared" si="287"/>
        <v>393</v>
      </c>
      <c r="BP396" s="178">
        <f t="shared" si="290"/>
        <v>0.1091</v>
      </c>
      <c r="BQ396" s="179">
        <f t="shared" si="277"/>
        <v>8.6664107387064426E-3</v>
      </c>
      <c r="BR396" s="179">
        <f t="shared" si="289"/>
        <v>4.6682009551988701E-2</v>
      </c>
    </row>
    <row r="397" spans="5:70">
      <c r="E397">
        <f t="shared" si="256"/>
        <v>394</v>
      </c>
      <c r="F397" s="64">
        <f t="shared" si="278"/>
        <v>95.749999999998224</v>
      </c>
      <c r="G397" s="55">
        <f t="shared" si="259"/>
        <v>0</v>
      </c>
      <c r="H397" s="78">
        <f t="shared" si="288"/>
        <v>1</v>
      </c>
      <c r="I397" s="79">
        <f t="shared" si="267"/>
        <v>441880.10983512143</v>
      </c>
      <c r="J397" s="79">
        <f t="shared" si="260"/>
        <v>3829.5145290958785</v>
      </c>
      <c r="K397" s="80">
        <f t="shared" si="261"/>
        <v>-20</v>
      </c>
      <c r="L397" s="80">
        <f t="shared" si="268"/>
        <v>-368.23342486260123</v>
      </c>
      <c r="M397" s="80">
        <f t="shared" si="257"/>
        <v>0</v>
      </c>
      <c r="N397" s="80">
        <f t="shared" si="269"/>
        <v>0</v>
      </c>
      <c r="O397" s="81">
        <f t="shared" si="262"/>
        <v>-10155.66802739464</v>
      </c>
      <c r="P397" s="79">
        <f t="shared" si="263"/>
        <v>435165.7229119601</v>
      </c>
      <c r="Q397" s="35"/>
      <c r="R397">
        <f t="shared" ca="1" si="270"/>
        <v>455</v>
      </c>
      <c r="S397" s="78">
        <f t="shared" ca="1" si="279"/>
        <v>100.74999999999814</v>
      </c>
      <c r="T397" s="55">
        <f t="shared" ca="1" si="271"/>
        <v>5.8781892102293565E-2</v>
      </c>
      <c r="U397" s="78">
        <f t="shared" ca="1" si="272"/>
        <v>6.8676250288676407E-4</v>
      </c>
      <c r="V397" s="79">
        <f t="shared" ca="1" si="280"/>
        <v>0</v>
      </c>
      <c r="W397" s="79">
        <f t="shared" ca="1" si="264"/>
        <v>0</v>
      </c>
      <c r="X397" s="80">
        <f t="shared" ca="1" si="281"/>
        <v>0</v>
      </c>
      <c r="Y397" s="80">
        <f t="shared" ca="1" si="282"/>
        <v>0</v>
      </c>
      <c r="Z397" s="80">
        <f t="shared" ca="1" si="273"/>
        <v>0</v>
      </c>
      <c r="AA397" s="80">
        <f t="shared" ca="1" si="283"/>
        <v>0</v>
      </c>
      <c r="AB397" s="81">
        <f t="shared" ca="1" si="265"/>
        <v>0</v>
      </c>
      <c r="AC397" s="79">
        <f t="shared" ca="1" si="266"/>
        <v>0</v>
      </c>
      <c r="AD397" s="35"/>
      <c r="AE397" s="55">
        <f t="shared" ca="1" si="284"/>
        <v>5.8781892102293565E-2</v>
      </c>
      <c r="AF397" s="78">
        <f t="shared" ca="1" si="285"/>
        <v>6.8676250288676407E-4</v>
      </c>
      <c r="AG397" s="35"/>
      <c r="AH397" s="35"/>
      <c r="AR397" s="69">
        <f t="shared" si="274"/>
        <v>33</v>
      </c>
      <c r="AS397" s="70">
        <f t="shared" si="286"/>
        <v>394</v>
      </c>
      <c r="AT397" s="71">
        <f t="shared" si="258"/>
        <v>4.5164055918091757E-2</v>
      </c>
      <c r="AU397" s="72">
        <f t="shared" si="275"/>
        <v>8.6664107387064426E-3</v>
      </c>
      <c r="AV397" s="73">
        <f t="shared" si="276"/>
        <v>1.0086664107387064</v>
      </c>
      <c r="AW397" s="74">
        <f>PRODUCT(AV$4:AV397)</f>
        <v>21.607176306653589</v>
      </c>
      <c r="BO397" s="70">
        <f t="shared" si="287"/>
        <v>394</v>
      </c>
      <c r="BP397" s="178">
        <f t="shared" si="290"/>
        <v>0.1091</v>
      </c>
      <c r="BQ397" s="179">
        <f t="shared" si="277"/>
        <v>8.6664107387064426E-3</v>
      </c>
      <c r="BR397" s="179">
        <f t="shared" si="289"/>
        <v>4.6280920089131039E-2</v>
      </c>
    </row>
    <row r="398" spans="5:70">
      <c r="E398">
        <f t="shared" si="256"/>
        <v>395</v>
      </c>
      <c r="F398" s="64">
        <f t="shared" si="278"/>
        <v>95.833333333331552</v>
      </c>
      <c r="G398" s="55">
        <f t="shared" si="259"/>
        <v>0</v>
      </c>
      <c r="H398" s="78">
        <f t="shared" si="288"/>
        <v>1</v>
      </c>
      <c r="I398" s="79">
        <f t="shared" si="267"/>
        <v>435165.7229119601</v>
      </c>
      <c r="J398" s="79">
        <f t="shared" si="260"/>
        <v>3771.3248941611632</v>
      </c>
      <c r="K398" s="80">
        <f t="shared" si="261"/>
        <v>-20</v>
      </c>
      <c r="L398" s="80">
        <f t="shared" si="268"/>
        <v>-362.63810242663345</v>
      </c>
      <c r="M398" s="80">
        <f t="shared" si="257"/>
        <v>0</v>
      </c>
      <c r="N398" s="80">
        <f t="shared" si="269"/>
        <v>0</v>
      </c>
      <c r="O398" s="81">
        <f t="shared" si="262"/>
        <v>-10155.66802739464</v>
      </c>
      <c r="P398" s="79">
        <f t="shared" si="263"/>
        <v>428398.74167629995</v>
      </c>
      <c r="Q398" s="35"/>
      <c r="R398">
        <f t="shared" ca="1" si="270"/>
        <v>456</v>
      </c>
      <c r="S398" s="78">
        <f t="shared" ca="1" si="279"/>
        <v>100.83333333333147</v>
      </c>
      <c r="T398" s="55">
        <f t="shared" ca="1" si="271"/>
        <v>5.8781892102293565E-2</v>
      </c>
      <c r="U398" s="78">
        <f t="shared" ca="1" si="272"/>
        <v>6.4639330354217327E-4</v>
      </c>
      <c r="V398" s="79">
        <f t="shared" ca="1" si="280"/>
        <v>0</v>
      </c>
      <c r="W398" s="79">
        <f t="shared" ca="1" si="264"/>
        <v>0</v>
      </c>
      <c r="X398" s="80">
        <f t="shared" ca="1" si="281"/>
        <v>0</v>
      </c>
      <c r="Y398" s="80">
        <f t="shared" ca="1" si="282"/>
        <v>0</v>
      </c>
      <c r="Z398" s="80">
        <f t="shared" ca="1" si="273"/>
        <v>0</v>
      </c>
      <c r="AA398" s="80">
        <f t="shared" ca="1" si="283"/>
        <v>0</v>
      </c>
      <c r="AB398" s="81">
        <f t="shared" ca="1" si="265"/>
        <v>0</v>
      </c>
      <c r="AC398" s="79">
        <f t="shared" ca="1" si="266"/>
        <v>0</v>
      </c>
      <c r="AD398" s="35"/>
      <c r="AE398" s="55">
        <f t="shared" ca="1" si="284"/>
        <v>5.8781892102293565E-2</v>
      </c>
      <c r="AF398" s="78">
        <f t="shared" ca="1" si="285"/>
        <v>6.4639330354217327E-4</v>
      </c>
      <c r="AG398" s="35"/>
      <c r="AH398" s="35"/>
      <c r="AR398" s="69">
        <f t="shared" si="274"/>
        <v>33</v>
      </c>
      <c r="AS398" s="70">
        <f t="shared" si="286"/>
        <v>395</v>
      </c>
      <c r="AT398" s="71">
        <f t="shared" si="258"/>
        <v>4.4772645658879666E-2</v>
      </c>
      <c r="AU398" s="72">
        <f t="shared" si="275"/>
        <v>8.6664107387064426E-3</v>
      </c>
      <c r="AV398" s="73">
        <f t="shared" si="276"/>
        <v>1.0086664107387064</v>
      </c>
      <c r="AW398" s="74">
        <f>PRODUCT(AV$4:AV398)</f>
        <v>21.794432971430695</v>
      </c>
      <c r="BO398" s="70">
        <f t="shared" si="287"/>
        <v>395</v>
      </c>
      <c r="BP398" s="178">
        <f t="shared" si="290"/>
        <v>0.1091</v>
      </c>
      <c r="BQ398" s="179">
        <f t="shared" si="277"/>
        <v>8.6664107387064426E-3</v>
      </c>
      <c r="BR398" s="179">
        <f t="shared" si="289"/>
        <v>4.5883276766633646E-2</v>
      </c>
    </row>
    <row r="399" spans="5:70">
      <c r="E399">
        <f t="shared" si="256"/>
        <v>396</v>
      </c>
      <c r="F399" s="64">
        <f t="shared" si="278"/>
        <v>95.916666666664881</v>
      </c>
      <c r="G399" s="55">
        <f t="shared" si="259"/>
        <v>0</v>
      </c>
      <c r="H399" s="78">
        <f t="shared" si="288"/>
        <v>1</v>
      </c>
      <c r="I399" s="79">
        <f t="shared" si="267"/>
        <v>428398.74167629995</v>
      </c>
      <c r="J399" s="79">
        <f t="shared" si="260"/>
        <v>3712.6794553118129</v>
      </c>
      <c r="K399" s="80">
        <f t="shared" si="261"/>
        <v>-20</v>
      </c>
      <c r="L399" s="80">
        <f t="shared" si="268"/>
        <v>-356.99895139691665</v>
      </c>
      <c r="M399" s="80">
        <f t="shared" si="257"/>
        <v>0</v>
      </c>
      <c r="N399" s="80">
        <f t="shared" si="269"/>
        <v>0</v>
      </c>
      <c r="O399" s="81">
        <f t="shared" si="262"/>
        <v>-10155.66802739464</v>
      </c>
      <c r="P399" s="79">
        <f t="shared" si="263"/>
        <v>421578.75415282021</v>
      </c>
      <c r="Q399" s="35"/>
      <c r="R399">
        <f t="shared" ca="1" si="270"/>
        <v>457</v>
      </c>
      <c r="S399" s="78">
        <f t="shared" ca="1" si="279"/>
        <v>100.9166666666648</v>
      </c>
      <c r="T399" s="55">
        <f t="shared" ca="1" si="271"/>
        <v>5.8781892102293565E-2</v>
      </c>
      <c r="U399" s="78">
        <f t="shared" ca="1" si="272"/>
        <v>6.0839708211771215E-4</v>
      </c>
      <c r="V399" s="79">
        <f t="shared" ca="1" si="280"/>
        <v>0</v>
      </c>
      <c r="W399" s="79">
        <f t="shared" ca="1" si="264"/>
        <v>0</v>
      </c>
      <c r="X399" s="80">
        <f t="shared" ca="1" si="281"/>
        <v>0</v>
      </c>
      <c r="Y399" s="80">
        <f t="shared" ca="1" si="282"/>
        <v>0</v>
      </c>
      <c r="Z399" s="80">
        <f t="shared" ca="1" si="273"/>
        <v>0</v>
      </c>
      <c r="AA399" s="80">
        <f t="shared" ca="1" si="283"/>
        <v>0</v>
      </c>
      <c r="AB399" s="81">
        <f t="shared" ca="1" si="265"/>
        <v>0</v>
      </c>
      <c r="AC399" s="79">
        <f t="shared" ca="1" si="266"/>
        <v>0</v>
      </c>
      <c r="AD399" s="35"/>
      <c r="AE399" s="55">
        <f t="shared" ca="1" si="284"/>
        <v>5.8781892102293565E-2</v>
      </c>
      <c r="AF399" s="78">
        <f t="shared" ca="1" si="285"/>
        <v>6.0839708211771215E-4</v>
      </c>
      <c r="AG399" s="35"/>
      <c r="AH399" s="35"/>
      <c r="AR399" s="69">
        <f t="shared" si="274"/>
        <v>33</v>
      </c>
      <c r="AS399" s="70">
        <f t="shared" si="286"/>
        <v>396</v>
      </c>
      <c r="AT399" s="71">
        <f t="shared" si="258"/>
        <v>4.438462752174125E-2</v>
      </c>
      <c r="AU399" s="72">
        <f t="shared" si="275"/>
        <v>8.6664107387064426E-3</v>
      </c>
      <c r="AV399" s="73">
        <f t="shared" si="276"/>
        <v>1.0086664107387064</v>
      </c>
      <c r="AW399" s="74">
        <f>PRODUCT(AV$4:AV399)</f>
        <v>21.98331247937832</v>
      </c>
      <c r="BO399" s="70">
        <f t="shared" si="287"/>
        <v>396</v>
      </c>
      <c r="BP399" s="178">
        <f t="shared" si="290"/>
        <v>0.1091</v>
      </c>
      <c r="BQ399" s="179">
        <f t="shared" si="277"/>
        <v>8.6664107387064426E-3</v>
      </c>
      <c r="BR399" s="179">
        <f t="shared" si="289"/>
        <v>4.5489049975433002E-2</v>
      </c>
    </row>
    <row r="400" spans="5:70">
      <c r="E400">
        <f t="shared" ref="E400:E463" si="291">E399+1</f>
        <v>397</v>
      </c>
      <c r="F400" s="64">
        <f t="shared" si="278"/>
        <v>95.999999999998209</v>
      </c>
      <c r="G400" s="55">
        <f t="shared" si="259"/>
        <v>0</v>
      </c>
      <c r="H400" s="78">
        <f t="shared" si="288"/>
        <v>1</v>
      </c>
      <c r="I400" s="79">
        <f t="shared" si="267"/>
        <v>421578.75415282021</v>
      </c>
      <c r="J400" s="79">
        <f t="shared" si="260"/>
        <v>3653.5746422004845</v>
      </c>
      <c r="K400" s="80">
        <f t="shared" si="261"/>
        <v>-20</v>
      </c>
      <c r="L400" s="80">
        <f t="shared" si="268"/>
        <v>-351.31562846068351</v>
      </c>
      <c r="M400" s="80">
        <f t="shared" ref="M400:M463" si="292">IF(OR(I399+O399=0,K399=0),0,-IF(MOD(E400-1,12)=0,1,0)*I400*($C$17))</f>
        <v>-3161.8406561461516</v>
      </c>
      <c r="N400" s="80">
        <f t="shared" si="269"/>
        <v>0</v>
      </c>
      <c r="O400" s="81">
        <f t="shared" si="262"/>
        <v>-10155.66802739464</v>
      </c>
      <c r="P400" s="79">
        <f t="shared" si="263"/>
        <v>411543.50448301923</v>
      </c>
      <c r="Q400" s="35"/>
      <c r="R400">
        <f t="shared" ca="1" si="270"/>
        <v>458</v>
      </c>
      <c r="S400" s="78">
        <f t="shared" ca="1" si="279"/>
        <v>100.99999999999812</v>
      </c>
      <c r="T400" s="55">
        <f t="shared" ca="1" si="271"/>
        <v>5.8781892102293565E-2</v>
      </c>
      <c r="U400" s="78">
        <f t="shared" ca="1" si="272"/>
        <v>5.7263435048131859E-4</v>
      </c>
      <c r="V400" s="79">
        <f t="shared" ca="1" si="280"/>
        <v>0</v>
      </c>
      <c r="W400" s="79">
        <f t="shared" ca="1" si="264"/>
        <v>0</v>
      </c>
      <c r="X400" s="80">
        <f t="shared" ca="1" si="281"/>
        <v>0</v>
      </c>
      <c r="Y400" s="80">
        <f t="shared" ca="1" si="282"/>
        <v>0</v>
      </c>
      <c r="Z400" s="80">
        <f t="shared" ca="1" si="273"/>
        <v>0</v>
      </c>
      <c r="AA400" s="80">
        <f t="shared" ca="1" si="283"/>
        <v>0</v>
      </c>
      <c r="AB400" s="81">
        <f t="shared" ca="1" si="265"/>
        <v>0</v>
      </c>
      <c r="AC400" s="79">
        <f t="shared" ca="1" si="266"/>
        <v>0</v>
      </c>
      <c r="AD400" s="35"/>
      <c r="AE400" s="55">
        <f t="shared" ca="1" si="284"/>
        <v>5.8781892102293565E-2</v>
      </c>
      <c r="AF400" s="78">
        <f t="shared" ca="1" si="285"/>
        <v>5.7263435048131859E-4</v>
      </c>
      <c r="AG400" s="35"/>
      <c r="AH400" s="35"/>
      <c r="AR400" s="69">
        <f t="shared" si="274"/>
        <v>34</v>
      </c>
      <c r="AS400" s="70">
        <f t="shared" si="286"/>
        <v>397</v>
      </c>
      <c r="AT400" s="71">
        <f t="shared" si="258"/>
        <v>4.3999972109153344E-2</v>
      </c>
      <c r="AU400" s="72">
        <f t="shared" si="275"/>
        <v>8.6664107387064426E-3</v>
      </c>
      <c r="AV400" s="73">
        <f t="shared" si="276"/>
        <v>1.0086664107387064</v>
      </c>
      <c r="AW400" s="74">
        <f>PRODUCT(AV$4:AV400)</f>
        <v>22.173828894721943</v>
      </c>
      <c r="BO400" s="70">
        <f t="shared" si="287"/>
        <v>397</v>
      </c>
      <c r="BP400" s="178">
        <f t="shared" si="290"/>
        <v>0.1091</v>
      </c>
      <c r="BQ400" s="179">
        <f t="shared" si="277"/>
        <v>8.6664107387064426E-3</v>
      </c>
      <c r="BR400" s="179">
        <f t="shared" si="289"/>
        <v>4.5098210360865157E-2</v>
      </c>
    </row>
    <row r="401" spans="5:70">
      <c r="E401">
        <f t="shared" si="291"/>
        <v>398</v>
      </c>
      <c r="F401" s="64">
        <f t="shared" si="278"/>
        <v>96.083333333331538</v>
      </c>
      <c r="G401" s="55">
        <f t="shared" si="259"/>
        <v>0</v>
      </c>
      <c r="H401" s="78">
        <f t="shared" si="288"/>
        <v>1</v>
      </c>
      <c r="I401" s="79">
        <f t="shared" si="267"/>
        <v>411543.50448301923</v>
      </c>
      <c r="J401" s="79">
        <f t="shared" si="260"/>
        <v>3566.6050466965207</v>
      </c>
      <c r="K401" s="80">
        <f t="shared" si="261"/>
        <v>-20</v>
      </c>
      <c r="L401" s="80">
        <f t="shared" si="268"/>
        <v>-342.95292040251604</v>
      </c>
      <c r="M401" s="80">
        <f t="shared" si="292"/>
        <v>0</v>
      </c>
      <c r="N401" s="80">
        <f t="shared" si="269"/>
        <v>0</v>
      </c>
      <c r="O401" s="81">
        <f t="shared" si="262"/>
        <v>-10155.66802739464</v>
      </c>
      <c r="P401" s="79">
        <f t="shared" si="263"/>
        <v>404591.48858191859</v>
      </c>
      <c r="Q401" s="35"/>
      <c r="R401">
        <f t="shared" ca="1" si="270"/>
        <v>459</v>
      </c>
      <c r="S401" s="78">
        <f t="shared" ca="1" si="279"/>
        <v>101.08333333333145</v>
      </c>
      <c r="T401" s="55">
        <f t="shared" ca="1" si="271"/>
        <v>5.8781892102293565E-2</v>
      </c>
      <c r="U401" s="78">
        <f t="shared" ca="1" si="272"/>
        <v>5.3897381987725874E-4</v>
      </c>
      <c r="V401" s="79">
        <f t="shared" ca="1" si="280"/>
        <v>0</v>
      </c>
      <c r="W401" s="79">
        <f t="shared" ca="1" si="264"/>
        <v>0</v>
      </c>
      <c r="X401" s="80">
        <f t="shared" ca="1" si="281"/>
        <v>0</v>
      </c>
      <c r="Y401" s="80">
        <f t="shared" ca="1" si="282"/>
        <v>0</v>
      </c>
      <c r="Z401" s="80">
        <f t="shared" ca="1" si="273"/>
        <v>0</v>
      </c>
      <c r="AA401" s="80">
        <f t="shared" ca="1" si="283"/>
        <v>0</v>
      </c>
      <c r="AB401" s="81">
        <f t="shared" ca="1" si="265"/>
        <v>0</v>
      </c>
      <c r="AC401" s="79">
        <f t="shared" ca="1" si="266"/>
        <v>0</v>
      </c>
      <c r="AD401" s="35"/>
      <c r="AE401" s="55">
        <f t="shared" ca="1" si="284"/>
        <v>5.8781892102293565E-2</v>
      </c>
      <c r="AF401" s="78">
        <f t="shared" ca="1" si="285"/>
        <v>5.3897381987725874E-4</v>
      </c>
      <c r="AG401" s="35"/>
      <c r="AH401" s="35"/>
      <c r="AR401" s="69">
        <f t="shared" si="274"/>
        <v>34</v>
      </c>
      <c r="AS401" s="70">
        <f t="shared" si="286"/>
        <v>398</v>
      </c>
      <c r="AT401" s="71">
        <f t="shared" si="258"/>
        <v>4.3618650278363792E-2</v>
      </c>
      <c r="AU401" s="72">
        <f t="shared" si="275"/>
        <v>8.6664107387064426E-3</v>
      </c>
      <c r="AV401" s="73">
        <f t="shared" si="276"/>
        <v>1.0086664107387064</v>
      </c>
      <c r="AW401" s="74">
        <f>PRODUCT(AV$4:AV401)</f>
        <v>22.365996403573401</v>
      </c>
      <c r="BO401" s="70">
        <f t="shared" si="287"/>
        <v>398</v>
      </c>
      <c r="BP401" s="178">
        <f t="shared" si="290"/>
        <v>0.1091</v>
      </c>
      <c r="BQ401" s="179">
        <f t="shared" si="277"/>
        <v>8.6664107387064426E-3</v>
      </c>
      <c r="BR401" s="179">
        <f t="shared" si="289"/>
        <v>4.471072882047996E-2</v>
      </c>
    </row>
    <row r="402" spans="5:70">
      <c r="E402">
        <f t="shared" si="291"/>
        <v>399</v>
      </c>
      <c r="F402" s="64">
        <f t="shared" si="278"/>
        <v>96.166666666664867</v>
      </c>
      <c r="G402" s="55">
        <f t="shared" si="259"/>
        <v>0</v>
      </c>
      <c r="H402" s="78">
        <f t="shared" si="288"/>
        <v>1</v>
      </c>
      <c r="I402" s="79">
        <f t="shared" si="267"/>
        <v>404591.48858191859</v>
      </c>
      <c r="J402" s="79">
        <f t="shared" si="260"/>
        <v>3506.3560214355643</v>
      </c>
      <c r="K402" s="80">
        <f t="shared" si="261"/>
        <v>-20</v>
      </c>
      <c r="L402" s="80">
        <f t="shared" si="268"/>
        <v>-337.15957381826553</v>
      </c>
      <c r="M402" s="80">
        <f t="shared" si="292"/>
        <v>0</v>
      </c>
      <c r="N402" s="80">
        <f t="shared" si="269"/>
        <v>0</v>
      </c>
      <c r="O402" s="81">
        <f t="shared" si="262"/>
        <v>-10155.66802739464</v>
      </c>
      <c r="P402" s="79">
        <f t="shared" si="263"/>
        <v>397585.01700214128</v>
      </c>
      <c r="Q402" s="35"/>
      <c r="R402">
        <f t="shared" ca="1" si="270"/>
        <v>460</v>
      </c>
      <c r="S402" s="78">
        <f t="shared" ca="1" si="279"/>
        <v>101.16666666666478</v>
      </c>
      <c r="T402" s="55">
        <f t="shared" ca="1" si="271"/>
        <v>5.8781892102293565E-2</v>
      </c>
      <c r="U402" s="78">
        <f t="shared" ca="1" si="272"/>
        <v>5.0729191895127271E-4</v>
      </c>
      <c r="V402" s="79">
        <f t="shared" ca="1" si="280"/>
        <v>0</v>
      </c>
      <c r="W402" s="79">
        <f t="shared" ca="1" si="264"/>
        <v>0</v>
      </c>
      <c r="X402" s="80">
        <f t="shared" ca="1" si="281"/>
        <v>0</v>
      </c>
      <c r="Y402" s="80">
        <f t="shared" ca="1" si="282"/>
        <v>0</v>
      </c>
      <c r="Z402" s="80">
        <f t="shared" ca="1" si="273"/>
        <v>0</v>
      </c>
      <c r="AA402" s="80">
        <f t="shared" ca="1" si="283"/>
        <v>0</v>
      </c>
      <c r="AB402" s="81">
        <f t="shared" ca="1" si="265"/>
        <v>0</v>
      </c>
      <c r="AC402" s="79">
        <f t="shared" ca="1" si="266"/>
        <v>0</v>
      </c>
      <c r="AD402" s="35"/>
      <c r="AE402" s="55">
        <f t="shared" ca="1" si="284"/>
        <v>5.8781892102293565E-2</v>
      </c>
      <c r="AF402" s="78">
        <f t="shared" ca="1" si="285"/>
        <v>5.0729191895127271E-4</v>
      </c>
      <c r="AG402" s="35"/>
      <c r="AH402" s="35"/>
      <c r="AR402" s="69">
        <f t="shared" si="274"/>
        <v>34</v>
      </c>
      <c r="AS402" s="70">
        <f t="shared" si="286"/>
        <v>399</v>
      </c>
      <c r="AT402" s="71">
        <f t="shared" si="258"/>
        <v>4.3240633139183499E-2</v>
      </c>
      <c r="AU402" s="72">
        <f t="shared" si="275"/>
        <v>8.6664107387064426E-3</v>
      </c>
      <c r="AV402" s="73">
        <f t="shared" si="276"/>
        <v>1.0086664107387064</v>
      </c>
      <c r="AW402" s="74">
        <f>PRODUCT(AV$4:AV402)</f>
        <v>22.559829314987198</v>
      </c>
      <c r="BO402" s="70">
        <f t="shared" si="287"/>
        <v>399</v>
      </c>
      <c r="BP402" s="178">
        <f t="shared" si="290"/>
        <v>0.1091</v>
      </c>
      <c r="BQ402" s="179">
        <f t="shared" si="277"/>
        <v>8.6664107387064426E-3</v>
      </c>
      <c r="BR402" s="179">
        <f t="shared" si="289"/>
        <v>4.4326576501874028E-2</v>
      </c>
    </row>
    <row r="403" spans="5:70">
      <c r="E403">
        <f t="shared" si="291"/>
        <v>400</v>
      </c>
      <c r="F403" s="64">
        <f t="shared" si="278"/>
        <v>96.249999999998195</v>
      </c>
      <c r="G403" s="55">
        <f t="shared" si="259"/>
        <v>0</v>
      </c>
      <c r="H403" s="78">
        <f t="shared" si="288"/>
        <v>1</v>
      </c>
      <c r="I403" s="79">
        <f t="shared" si="267"/>
        <v>397585.01700214128</v>
      </c>
      <c r="J403" s="79">
        <f t="shared" si="260"/>
        <v>3445.6350608961407</v>
      </c>
      <c r="K403" s="80">
        <f t="shared" si="261"/>
        <v>-20</v>
      </c>
      <c r="L403" s="80">
        <f t="shared" si="268"/>
        <v>-331.32084750178444</v>
      </c>
      <c r="M403" s="80">
        <f t="shared" si="292"/>
        <v>0</v>
      </c>
      <c r="N403" s="80">
        <f t="shared" si="269"/>
        <v>0</v>
      </c>
      <c r="O403" s="81">
        <f t="shared" si="262"/>
        <v>-10155.66802739464</v>
      </c>
      <c r="P403" s="79">
        <f t="shared" si="263"/>
        <v>390523.66318814101</v>
      </c>
      <c r="Q403" s="35"/>
      <c r="R403">
        <f t="shared" ca="1" si="270"/>
        <v>461</v>
      </c>
      <c r="S403" s="78">
        <f t="shared" ca="1" si="279"/>
        <v>101.24999999999811</v>
      </c>
      <c r="T403" s="55">
        <f t="shared" ca="1" si="271"/>
        <v>5.8781892102293565E-2</v>
      </c>
      <c r="U403" s="78">
        <f t="shared" ca="1" si="272"/>
        <v>4.7747234010711353E-4</v>
      </c>
      <c r="V403" s="79">
        <f t="shared" ca="1" si="280"/>
        <v>0</v>
      </c>
      <c r="W403" s="79">
        <f t="shared" ca="1" si="264"/>
        <v>0</v>
      </c>
      <c r="X403" s="80">
        <f t="shared" ca="1" si="281"/>
        <v>0</v>
      </c>
      <c r="Y403" s="80">
        <f t="shared" ca="1" si="282"/>
        <v>0</v>
      </c>
      <c r="Z403" s="80">
        <f t="shared" ca="1" si="273"/>
        <v>0</v>
      </c>
      <c r="AA403" s="80">
        <f t="shared" ca="1" si="283"/>
        <v>0</v>
      </c>
      <c r="AB403" s="81">
        <f t="shared" ca="1" si="265"/>
        <v>0</v>
      </c>
      <c r="AC403" s="79">
        <f t="shared" ca="1" si="266"/>
        <v>0</v>
      </c>
      <c r="AD403" s="35"/>
      <c r="AE403" s="55">
        <f t="shared" ca="1" si="284"/>
        <v>5.8781892102293565E-2</v>
      </c>
      <c r="AF403" s="78">
        <f t="shared" ca="1" si="285"/>
        <v>4.7747234010711353E-4</v>
      </c>
      <c r="AG403" s="35"/>
      <c r="AH403" s="35"/>
      <c r="AR403" s="69">
        <f t="shared" si="274"/>
        <v>34</v>
      </c>
      <c r="AS403" s="70">
        <f t="shared" si="286"/>
        <v>400</v>
      </c>
      <c r="AT403" s="71">
        <f t="shared" si="258"/>
        <v>4.2865892051797611E-2</v>
      </c>
      <c r="AU403" s="72">
        <f t="shared" si="275"/>
        <v>8.6664107387064426E-3</v>
      </c>
      <c r="AV403" s="73">
        <f t="shared" si="276"/>
        <v>1.0086664107387064</v>
      </c>
      <c r="AW403" s="74">
        <f>PRODUCT(AV$4:AV403)</f>
        <v>22.755342062025989</v>
      </c>
      <c r="BO403" s="70">
        <f t="shared" si="287"/>
        <v>400</v>
      </c>
      <c r="BP403" s="178">
        <f t="shared" si="290"/>
        <v>0.1091</v>
      </c>
      <c r="BQ403" s="179">
        <f t="shared" si="277"/>
        <v>8.6664107387064426E-3</v>
      </c>
      <c r="BR403" s="179">
        <f t="shared" si="289"/>
        <v>4.3945724800542367E-2</v>
      </c>
    </row>
    <row r="404" spans="5:70">
      <c r="E404">
        <f t="shared" si="291"/>
        <v>401</v>
      </c>
      <c r="F404" s="64">
        <f t="shared" si="278"/>
        <v>96.333333333331524</v>
      </c>
      <c r="G404" s="55">
        <f t="shared" si="259"/>
        <v>0</v>
      </c>
      <c r="H404" s="78">
        <f t="shared" si="288"/>
        <v>1</v>
      </c>
      <c r="I404" s="79">
        <f t="shared" si="267"/>
        <v>390523.66318814101</v>
      </c>
      <c r="J404" s="79">
        <f t="shared" si="260"/>
        <v>3384.438468372683</v>
      </c>
      <c r="K404" s="80">
        <f t="shared" si="261"/>
        <v>-20</v>
      </c>
      <c r="L404" s="80">
        <f t="shared" si="268"/>
        <v>-325.43638599011751</v>
      </c>
      <c r="M404" s="80">
        <f t="shared" si="292"/>
        <v>0</v>
      </c>
      <c r="N404" s="80">
        <f t="shared" si="269"/>
        <v>0</v>
      </c>
      <c r="O404" s="81">
        <f t="shared" si="262"/>
        <v>-10155.66802739464</v>
      </c>
      <c r="P404" s="79">
        <f t="shared" si="263"/>
        <v>383406.99724312895</v>
      </c>
      <c r="Q404" s="35"/>
      <c r="R404">
        <f t="shared" ca="1" si="270"/>
        <v>462</v>
      </c>
      <c r="S404" s="78">
        <f t="shared" ca="1" si="279"/>
        <v>101.33333333333144</v>
      </c>
      <c r="T404" s="55">
        <f t="shared" ca="1" si="271"/>
        <v>5.8781892102293565E-2</v>
      </c>
      <c r="U404" s="78">
        <f t="shared" ca="1" si="272"/>
        <v>4.4940561252910757E-4</v>
      </c>
      <c r="V404" s="79">
        <f t="shared" ca="1" si="280"/>
        <v>0</v>
      </c>
      <c r="W404" s="79">
        <f t="shared" ca="1" si="264"/>
        <v>0</v>
      </c>
      <c r="X404" s="80">
        <f t="shared" ca="1" si="281"/>
        <v>0</v>
      </c>
      <c r="Y404" s="80">
        <f t="shared" ca="1" si="282"/>
        <v>0</v>
      </c>
      <c r="Z404" s="80">
        <f t="shared" ca="1" si="273"/>
        <v>0</v>
      </c>
      <c r="AA404" s="80">
        <f t="shared" ca="1" si="283"/>
        <v>0</v>
      </c>
      <c r="AB404" s="81">
        <f t="shared" ca="1" si="265"/>
        <v>0</v>
      </c>
      <c r="AC404" s="79">
        <f t="shared" ca="1" si="266"/>
        <v>0</v>
      </c>
      <c r="AD404" s="35"/>
      <c r="AE404" s="55">
        <f t="shared" ca="1" si="284"/>
        <v>5.8781892102293565E-2</v>
      </c>
      <c r="AF404" s="78">
        <f t="shared" ca="1" si="285"/>
        <v>4.4940561252910757E-4</v>
      </c>
      <c r="AG404" s="35"/>
      <c r="AH404" s="35"/>
      <c r="AR404" s="69">
        <f t="shared" si="274"/>
        <v>34</v>
      </c>
      <c r="AS404" s="70">
        <f t="shared" si="286"/>
        <v>401</v>
      </c>
      <c r="AT404" s="71">
        <f t="shared" si="258"/>
        <v>4.2494398624595683E-2</v>
      </c>
      <c r="AU404" s="72">
        <f t="shared" si="275"/>
        <v>8.6664107387064426E-3</v>
      </c>
      <c r="AV404" s="73">
        <f t="shared" si="276"/>
        <v>1.0086664107387064</v>
      </c>
      <c r="AW404" s="74">
        <f>PRODUCT(AV$4:AV404)</f>
        <v>22.952549202835268</v>
      </c>
      <c r="BO404" s="70">
        <f t="shared" si="287"/>
        <v>401</v>
      </c>
      <c r="BP404" s="178">
        <f t="shared" si="290"/>
        <v>0.1091</v>
      </c>
      <c r="BQ404" s="179">
        <f t="shared" si="277"/>
        <v>8.6664107387064426E-3</v>
      </c>
      <c r="BR404" s="179">
        <f t="shared" si="289"/>
        <v>4.3568145357748451E-2</v>
      </c>
    </row>
    <row r="405" spans="5:70">
      <c r="E405">
        <f t="shared" si="291"/>
        <v>402</v>
      </c>
      <c r="F405" s="64">
        <f t="shared" si="278"/>
        <v>96.416666666664852</v>
      </c>
      <c r="G405" s="55">
        <f t="shared" si="259"/>
        <v>0</v>
      </c>
      <c r="H405" s="78">
        <f t="shared" si="288"/>
        <v>1</v>
      </c>
      <c r="I405" s="79">
        <f t="shared" si="267"/>
        <v>383406.99724312895</v>
      </c>
      <c r="J405" s="79">
        <f t="shared" si="260"/>
        <v>3322.7625182030442</v>
      </c>
      <c r="K405" s="80">
        <f t="shared" si="261"/>
        <v>-20</v>
      </c>
      <c r="L405" s="80">
        <f t="shared" si="268"/>
        <v>-319.50583103594079</v>
      </c>
      <c r="M405" s="80">
        <f t="shared" si="292"/>
        <v>0</v>
      </c>
      <c r="N405" s="80">
        <f t="shared" si="269"/>
        <v>0</v>
      </c>
      <c r="O405" s="81">
        <f t="shared" si="262"/>
        <v>-10155.66802739464</v>
      </c>
      <c r="P405" s="79">
        <f t="shared" si="263"/>
        <v>376234.58590290142</v>
      </c>
      <c r="Q405" s="35"/>
      <c r="R405">
        <f t="shared" ca="1" si="270"/>
        <v>463</v>
      </c>
      <c r="S405" s="78">
        <f t="shared" ca="1" si="279"/>
        <v>101.41666666666477</v>
      </c>
      <c r="T405" s="55">
        <f t="shared" ca="1" si="271"/>
        <v>5.8781892102293565E-2</v>
      </c>
      <c r="U405" s="78">
        <f t="shared" ca="1" si="272"/>
        <v>4.2298870030325642E-4</v>
      </c>
      <c r="V405" s="79">
        <f t="shared" ca="1" si="280"/>
        <v>0</v>
      </c>
      <c r="W405" s="79">
        <f t="shared" ca="1" si="264"/>
        <v>0</v>
      </c>
      <c r="X405" s="80">
        <f t="shared" ca="1" si="281"/>
        <v>0</v>
      </c>
      <c r="Y405" s="80">
        <f t="shared" ca="1" si="282"/>
        <v>0</v>
      </c>
      <c r="Z405" s="80">
        <f t="shared" ca="1" si="273"/>
        <v>0</v>
      </c>
      <c r="AA405" s="80">
        <f t="shared" ca="1" si="283"/>
        <v>0</v>
      </c>
      <c r="AB405" s="81">
        <f t="shared" ca="1" si="265"/>
        <v>0</v>
      </c>
      <c r="AC405" s="79">
        <f t="shared" ca="1" si="266"/>
        <v>0</v>
      </c>
      <c r="AD405" s="35"/>
      <c r="AE405" s="55">
        <f t="shared" ca="1" si="284"/>
        <v>5.8781892102293565E-2</v>
      </c>
      <c r="AF405" s="78">
        <f t="shared" ca="1" si="285"/>
        <v>4.2298870030325642E-4</v>
      </c>
      <c r="AG405" s="35"/>
      <c r="AH405" s="35"/>
      <c r="AR405" s="69">
        <f t="shared" si="274"/>
        <v>34</v>
      </c>
      <c r="AS405" s="70">
        <f t="shared" si="286"/>
        <v>402</v>
      </c>
      <c r="AT405" s="71">
        <f t="shared" si="258"/>
        <v>4.2126124712020617E-2</v>
      </c>
      <c r="AU405" s="72">
        <f t="shared" si="275"/>
        <v>8.6664107387064426E-3</v>
      </c>
      <c r="AV405" s="73">
        <f t="shared" si="276"/>
        <v>1.0086664107387064</v>
      </c>
      <c r="AW405" s="74">
        <f>PRODUCT(AV$4:AV405)</f>
        <v>23.151465421727409</v>
      </c>
      <c r="BO405" s="70">
        <f t="shared" si="287"/>
        <v>402</v>
      </c>
      <c r="BP405" s="178">
        <f t="shared" si="290"/>
        <v>0.1091</v>
      </c>
      <c r="BQ405" s="179">
        <f t="shared" si="277"/>
        <v>8.6664107387064426E-3</v>
      </c>
      <c r="BR405" s="179">
        <f t="shared" si="289"/>
        <v>4.3193810058412579E-2</v>
      </c>
    </row>
    <row r="406" spans="5:70">
      <c r="E406">
        <f t="shared" si="291"/>
        <v>403</v>
      </c>
      <c r="F406" s="64">
        <f t="shared" si="278"/>
        <v>96.499999999998181</v>
      </c>
      <c r="G406" s="55">
        <f t="shared" si="259"/>
        <v>0</v>
      </c>
      <c r="H406" s="78">
        <f t="shared" si="288"/>
        <v>1</v>
      </c>
      <c r="I406" s="79">
        <f t="shared" si="267"/>
        <v>376234.58590290142</v>
      </c>
      <c r="J406" s="79">
        <f t="shared" si="260"/>
        <v>3260.6034555416763</v>
      </c>
      <c r="K406" s="80">
        <f t="shared" si="261"/>
        <v>-20</v>
      </c>
      <c r="L406" s="80">
        <f t="shared" si="268"/>
        <v>-313.52882158575119</v>
      </c>
      <c r="M406" s="80">
        <f t="shared" si="292"/>
        <v>0</v>
      </c>
      <c r="N406" s="80">
        <f t="shared" si="269"/>
        <v>0</v>
      </c>
      <c r="O406" s="81">
        <f t="shared" si="262"/>
        <v>-10155.66802739464</v>
      </c>
      <c r="P406" s="79">
        <f t="shared" si="263"/>
        <v>369005.9925094627</v>
      </c>
      <c r="Q406" s="35"/>
      <c r="R406">
        <f t="shared" ca="1" si="270"/>
        <v>464</v>
      </c>
      <c r="S406" s="78">
        <f t="shared" ca="1" si="279"/>
        <v>101.4999999999981</v>
      </c>
      <c r="T406" s="55">
        <f t="shared" ca="1" si="271"/>
        <v>5.8781892102293565E-2</v>
      </c>
      <c r="U406" s="78">
        <f t="shared" ca="1" si="272"/>
        <v>3.98124624161541E-4</v>
      </c>
      <c r="V406" s="79">
        <f t="shared" ca="1" si="280"/>
        <v>0</v>
      </c>
      <c r="W406" s="79">
        <f t="shared" ca="1" si="264"/>
        <v>0</v>
      </c>
      <c r="X406" s="80">
        <f t="shared" ca="1" si="281"/>
        <v>0</v>
      </c>
      <c r="Y406" s="80">
        <f t="shared" ca="1" si="282"/>
        <v>0</v>
      </c>
      <c r="Z406" s="80">
        <f t="shared" ca="1" si="273"/>
        <v>0</v>
      </c>
      <c r="AA406" s="80">
        <f t="shared" ca="1" si="283"/>
        <v>0</v>
      </c>
      <c r="AB406" s="81">
        <f t="shared" ca="1" si="265"/>
        <v>0</v>
      </c>
      <c r="AC406" s="79">
        <f t="shared" ca="1" si="266"/>
        <v>0</v>
      </c>
      <c r="AD406" s="35"/>
      <c r="AE406" s="55">
        <f t="shared" ca="1" si="284"/>
        <v>5.8781892102293565E-2</v>
      </c>
      <c r="AF406" s="78">
        <f t="shared" ca="1" si="285"/>
        <v>3.98124624161541E-4</v>
      </c>
      <c r="AG406" s="35"/>
      <c r="AH406" s="35"/>
      <c r="AR406" s="69">
        <f t="shared" si="274"/>
        <v>34</v>
      </c>
      <c r="AS406" s="70">
        <f t="shared" si="286"/>
        <v>403</v>
      </c>
      <c r="AT406" s="71">
        <f t="shared" si="258"/>
        <v>4.1761042412436278E-2</v>
      </c>
      <c r="AU406" s="72">
        <f t="shared" si="275"/>
        <v>8.6664107387064426E-3</v>
      </c>
      <c r="AV406" s="73">
        <f t="shared" si="276"/>
        <v>1.0086664107387064</v>
      </c>
      <c r="AW406" s="74">
        <f>PRODUCT(AV$4:AV406)</f>
        <v>23.352105530275058</v>
      </c>
      <c r="BO406" s="70">
        <f t="shared" si="287"/>
        <v>403</v>
      </c>
      <c r="BP406" s="178">
        <f t="shared" si="290"/>
        <v>0.1091</v>
      </c>
      <c r="BQ406" s="179">
        <f t="shared" si="277"/>
        <v>8.6664107387064426E-3</v>
      </c>
      <c r="BR406" s="179">
        <f t="shared" si="289"/>
        <v>4.2822691029018388E-2</v>
      </c>
    </row>
    <row r="407" spans="5:70">
      <c r="E407">
        <f t="shared" si="291"/>
        <v>404</v>
      </c>
      <c r="F407" s="64">
        <f t="shared" si="278"/>
        <v>96.58333333333151</v>
      </c>
      <c r="G407" s="55">
        <f t="shared" si="259"/>
        <v>0</v>
      </c>
      <c r="H407" s="78">
        <f t="shared" si="288"/>
        <v>1</v>
      </c>
      <c r="I407" s="79">
        <f t="shared" si="267"/>
        <v>369005.9925094627</v>
      </c>
      <c r="J407" s="79">
        <f t="shared" si="260"/>
        <v>3197.9574961310368</v>
      </c>
      <c r="K407" s="80">
        <f t="shared" si="261"/>
        <v>-20</v>
      </c>
      <c r="L407" s="80">
        <f t="shared" si="268"/>
        <v>-307.50499375788559</v>
      </c>
      <c r="M407" s="80">
        <f t="shared" si="292"/>
        <v>0</v>
      </c>
      <c r="N407" s="80">
        <f t="shared" si="269"/>
        <v>0</v>
      </c>
      <c r="O407" s="81">
        <f t="shared" si="262"/>
        <v>-10155.66802739464</v>
      </c>
      <c r="P407" s="79">
        <f t="shared" si="263"/>
        <v>361720.77698444121</v>
      </c>
      <c r="Q407" s="35"/>
      <c r="R407">
        <f t="shared" ca="1" si="270"/>
        <v>465</v>
      </c>
      <c r="S407" s="78">
        <f t="shared" ca="1" si="279"/>
        <v>101.58333333333142</v>
      </c>
      <c r="T407" s="55">
        <f t="shared" ca="1" si="271"/>
        <v>6.4504460562804344E-2</v>
      </c>
      <c r="U407" s="78">
        <f t="shared" ca="1" si="272"/>
        <v>3.7244381004323157E-4</v>
      </c>
      <c r="V407" s="79">
        <f t="shared" ca="1" si="280"/>
        <v>0</v>
      </c>
      <c r="W407" s="79">
        <f t="shared" ca="1" si="264"/>
        <v>0</v>
      </c>
      <c r="X407" s="80">
        <f t="shared" ca="1" si="281"/>
        <v>0</v>
      </c>
      <c r="Y407" s="80">
        <f t="shared" ca="1" si="282"/>
        <v>0</v>
      </c>
      <c r="Z407" s="80">
        <f t="shared" ca="1" si="273"/>
        <v>0</v>
      </c>
      <c r="AA407" s="80">
        <f t="shared" ca="1" si="283"/>
        <v>0</v>
      </c>
      <c r="AB407" s="81">
        <f t="shared" ca="1" si="265"/>
        <v>0</v>
      </c>
      <c r="AC407" s="79">
        <f t="shared" ca="1" si="266"/>
        <v>0</v>
      </c>
      <c r="AD407" s="35"/>
      <c r="AE407" s="55">
        <f t="shared" ca="1" si="284"/>
        <v>6.4504460562804344E-2</v>
      </c>
      <c r="AF407" s="78">
        <f t="shared" ca="1" si="285"/>
        <v>3.7244381004323157E-4</v>
      </c>
      <c r="AG407" s="35"/>
      <c r="AH407" s="35"/>
      <c r="AR407" s="69">
        <f t="shared" si="274"/>
        <v>34</v>
      </c>
      <c r="AS407" s="70">
        <f t="shared" si="286"/>
        <v>404</v>
      </c>
      <c r="AT407" s="71">
        <f t="shared" si="258"/>
        <v>4.1399124066013565E-2</v>
      </c>
      <c r="AU407" s="72">
        <f t="shared" si="275"/>
        <v>8.6664107387064426E-3</v>
      </c>
      <c r="AV407" s="73">
        <f t="shared" si="276"/>
        <v>1.0086664107387064</v>
      </c>
      <c r="AW407" s="74">
        <f>PRODUCT(AV$4:AV407)</f>
        <v>23.554484468414039</v>
      </c>
      <c r="BO407" s="70">
        <f t="shared" si="287"/>
        <v>404</v>
      </c>
      <c r="BP407" s="178">
        <f t="shared" si="290"/>
        <v>0.1091</v>
      </c>
      <c r="BQ407" s="179">
        <f t="shared" si="277"/>
        <v>8.6664107387064426E-3</v>
      </c>
      <c r="BR407" s="179">
        <f t="shared" si="289"/>
        <v>4.2454760635537353E-2</v>
      </c>
    </row>
    <row r="408" spans="5:70">
      <c r="E408">
        <f t="shared" si="291"/>
        <v>405</v>
      </c>
      <c r="F408" s="64">
        <f t="shared" si="278"/>
        <v>96.666666666664838</v>
      </c>
      <c r="G408" s="55">
        <f t="shared" si="259"/>
        <v>0</v>
      </c>
      <c r="H408" s="78">
        <f t="shared" si="288"/>
        <v>1</v>
      </c>
      <c r="I408" s="79">
        <f t="shared" si="267"/>
        <v>361720.77698444121</v>
      </c>
      <c r="J408" s="79">
        <f t="shared" si="260"/>
        <v>3134.8208260711995</v>
      </c>
      <c r="K408" s="80">
        <f t="shared" si="261"/>
        <v>-20</v>
      </c>
      <c r="L408" s="80">
        <f t="shared" si="268"/>
        <v>-301.43398082036771</v>
      </c>
      <c r="M408" s="80">
        <f t="shared" si="292"/>
        <v>0</v>
      </c>
      <c r="N408" s="80">
        <f t="shared" si="269"/>
        <v>0</v>
      </c>
      <c r="O408" s="81">
        <f t="shared" si="262"/>
        <v>-10155.66802739464</v>
      </c>
      <c r="P408" s="79">
        <f t="shared" si="263"/>
        <v>354378.49580229743</v>
      </c>
      <c r="Q408" s="35"/>
      <c r="R408">
        <f t="shared" ca="1" si="270"/>
        <v>466</v>
      </c>
      <c r="S408" s="78">
        <f t="shared" ca="1" si="279"/>
        <v>101.66666666666475</v>
      </c>
      <c r="T408" s="55">
        <f t="shared" ca="1" si="271"/>
        <v>6.4504460562804344E-2</v>
      </c>
      <c r="U408" s="78">
        <f t="shared" ca="1" si="272"/>
        <v>3.4841952298643735E-4</v>
      </c>
      <c r="V408" s="79">
        <f t="shared" ca="1" si="280"/>
        <v>0</v>
      </c>
      <c r="W408" s="79">
        <f t="shared" ca="1" si="264"/>
        <v>0</v>
      </c>
      <c r="X408" s="80">
        <f t="shared" ca="1" si="281"/>
        <v>0</v>
      </c>
      <c r="Y408" s="80">
        <f t="shared" ca="1" si="282"/>
        <v>0</v>
      </c>
      <c r="Z408" s="80">
        <f t="shared" ca="1" si="273"/>
        <v>0</v>
      </c>
      <c r="AA408" s="80">
        <f t="shared" ca="1" si="283"/>
        <v>0</v>
      </c>
      <c r="AB408" s="81">
        <f t="shared" ca="1" si="265"/>
        <v>0</v>
      </c>
      <c r="AC408" s="79">
        <f t="shared" ca="1" si="266"/>
        <v>0</v>
      </c>
      <c r="AD408" s="35"/>
      <c r="AE408" s="55">
        <f t="shared" ca="1" si="284"/>
        <v>6.4504460562804344E-2</v>
      </c>
      <c r="AF408" s="78">
        <f t="shared" ca="1" si="285"/>
        <v>3.4841952298643735E-4</v>
      </c>
      <c r="AG408" s="35"/>
      <c r="AH408" s="35"/>
      <c r="AR408" s="69">
        <f t="shared" si="274"/>
        <v>34</v>
      </c>
      <c r="AS408" s="70">
        <f t="shared" si="286"/>
        <v>405</v>
      </c>
      <c r="AT408" s="71">
        <f t="shared" si="258"/>
        <v>4.1040342252634823E-2</v>
      </c>
      <c r="AU408" s="72">
        <f t="shared" si="275"/>
        <v>8.6664107387064426E-3</v>
      </c>
      <c r="AV408" s="73">
        <f t="shared" si="276"/>
        <v>1.0086664107387064</v>
      </c>
      <c r="AW408" s="74">
        <f>PRODUCT(AV$4:AV408)</f>
        <v>23.758617305555795</v>
      </c>
      <c r="BO408" s="70">
        <f t="shared" si="287"/>
        <v>405</v>
      </c>
      <c r="BP408" s="178">
        <f t="shared" si="290"/>
        <v>0.1091</v>
      </c>
      <c r="BQ408" s="179">
        <f t="shared" si="277"/>
        <v>8.6664107387064426E-3</v>
      </c>
      <c r="BR408" s="179">
        <f t="shared" si="289"/>
        <v>4.2089991481371138E-2</v>
      </c>
    </row>
    <row r="409" spans="5:70">
      <c r="E409">
        <f t="shared" si="291"/>
        <v>406</v>
      </c>
      <c r="F409" s="64">
        <f t="shared" si="278"/>
        <v>96.749999999998167</v>
      </c>
      <c r="G409" s="55">
        <f t="shared" si="259"/>
        <v>0</v>
      </c>
      <c r="H409" s="78">
        <f t="shared" si="288"/>
        <v>1</v>
      </c>
      <c r="I409" s="79">
        <f t="shared" si="267"/>
        <v>354378.49580229743</v>
      </c>
      <c r="J409" s="79">
        <f t="shared" si="260"/>
        <v>3071.1896015876664</v>
      </c>
      <c r="K409" s="80">
        <f t="shared" si="261"/>
        <v>-20</v>
      </c>
      <c r="L409" s="80">
        <f t="shared" si="268"/>
        <v>-295.31541316858119</v>
      </c>
      <c r="M409" s="80">
        <f t="shared" si="292"/>
        <v>0</v>
      </c>
      <c r="N409" s="80">
        <f t="shared" si="269"/>
        <v>0</v>
      </c>
      <c r="O409" s="81">
        <f t="shared" si="262"/>
        <v>-10155.66802739464</v>
      </c>
      <c r="P409" s="79">
        <f t="shared" si="263"/>
        <v>346978.70196332189</v>
      </c>
      <c r="Q409" s="35"/>
      <c r="R409">
        <f t="shared" ca="1" si="270"/>
        <v>467</v>
      </c>
      <c r="S409" s="78">
        <f t="shared" ca="1" si="279"/>
        <v>101.74999999999808</v>
      </c>
      <c r="T409" s="55">
        <f t="shared" ca="1" si="271"/>
        <v>6.4504460562804344E-2</v>
      </c>
      <c r="U409" s="78">
        <f t="shared" ca="1" si="272"/>
        <v>3.2594490960664759E-4</v>
      </c>
      <c r="V409" s="79">
        <f t="shared" ca="1" si="280"/>
        <v>0</v>
      </c>
      <c r="W409" s="79">
        <f t="shared" ca="1" si="264"/>
        <v>0</v>
      </c>
      <c r="X409" s="80">
        <f t="shared" ca="1" si="281"/>
        <v>0</v>
      </c>
      <c r="Y409" s="80">
        <f t="shared" ca="1" si="282"/>
        <v>0</v>
      </c>
      <c r="Z409" s="80">
        <f t="shared" ca="1" si="273"/>
        <v>0</v>
      </c>
      <c r="AA409" s="80">
        <f t="shared" ca="1" si="283"/>
        <v>0</v>
      </c>
      <c r="AB409" s="81">
        <f t="shared" ca="1" si="265"/>
        <v>0</v>
      </c>
      <c r="AC409" s="79">
        <f t="shared" ca="1" si="266"/>
        <v>0</v>
      </c>
      <c r="AD409" s="35"/>
      <c r="AE409" s="55">
        <f t="shared" ca="1" si="284"/>
        <v>6.4504460562804344E-2</v>
      </c>
      <c r="AF409" s="78">
        <f t="shared" ca="1" si="285"/>
        <v>3.2594490960664759E-4</v>
      </c>
      <c r="AG409" s="35"/>
      <c r="AH409" s="35"/>
      <c r="AR409" s="69">
        <f t="shared" si="274"/>
        <v>34</v>
      </c>
      <c r="AS409" s="70">
        <f t="shared" si="286"/>
        <v>406</v>
      </c>
      <c r="AT409" s="71">
        <f t="shared" si="258"/>
        <v>4.0684669789816399E-2</v>
      </c>
      <c r="AU409" s="72">
        <f t="shared" si="275"/>
        <v>8.6664107387064426E-3</v>
      </c>
      <c r="AV409" s="73">
        <f t="shared" si="276"/>
        <v>1.0086664107387064</v>
      </c>
      <c r="AW409" s="74">
        <f>PRODUCT(AV$4:AV409)</f>
        <v>23.964519241709482</v>
      </c>
      <c r="BO409" s="70">
        <f t="shared" si="287"/>
        <v>406</v>
      </c>
      <c r="BP409" s="178">
        <f t="shared" si="290"/>
        <v>0.1091</v>
      </c>
      <c r="BQ409" s="179">
        <f t="shared" si="277"/>
        <v>8.6664107387064426E-3</v>
      </c>
      <c r="BR409" s="179">
        <f t="shared" si="289"/>
        <v>4.1728356405311577E-2</v>
      </c>
    </row>
    <row r="410" spans="5:70">
      <c r="E410">
        <f t="shared" si="291"/>
        <v>407</v>
      </c>
      <c r="F410" s="64">
        <f t="shared" si="278"/>
        <v>96.833333333331495</v>
      </c>
      <c r="G410" s="55">
        <f t="shared" si="259"/>
        <v>0</v>
      </c>
      <c r="H410" s="78">
        <f t="shared" si="288"/>
        <v>1</v>
      </c>
      <c r="I410" s="79">
        <f t="shared" si="267"/>
        <v>346978.70196332189</v>
      </c>
      <c r="J410" s="79">
        <f t="shared" si="260"/>
        <v>3007.059948797355</v>
      </c>
      <c r="K410" s="80">
        <f t="shared" si="261"/>
        <v>-20</v>
      </c>
      <c r="L410" s="80">
        <f t="shared" si="268"/>
        <v>-289.14891830276827</v>
      </c>
      <c r="M410" s="80">
        <f t="shared" si="292"/>
        <v>0</v>
      </c>
      <c r="N410" s="80">
        <f t="shared" si="269"/>
        <v>0</v>
      </c>
      <c r="O410" s="81">
        <f t="shared" si="262"/>
        <v>-10155.66802739464</v>
      </c>
      <c r="P410" s="79">
        <f t="shared" si="263"/>
        <v>339520.94496642181</v>
      </c>
      <c r="Q410" s="35"/>
      <c r="R410">
        <f t="shared" ca="1" si="270"/>
        <v>468</v>
      </c>
      <c r="S410" s="78">
        <f t="shared" ca="1" si="279"/>
        <v>101.83333333333141</v>
      </c>
      <c r="T410" s="55">
        <f t="shared" ca="1" si="271"/>
        <v>6.4504460562804344E-2</v>
      </c>
      <c r="U410" s="78">
        <f t="shared" ca="1" si="272"/>
        <v>3.0492000903927879E-4</v>
      </c>
      <c r="V410" s="79">
        <f t="shared" ca="1" si="280"/>
        <v>0</v>
      </c>
      <c r="W410" s="79">
        <f t="shared" ca="1" si="264"/>
        <v>0</v>
      </c>
      <c r="X410" s="80">
        <f t="shared" ca="1" si="281"/>
        <v>0</v>
      </c>
      <c r="Y410" s="80">
        <f t="shared" ca="1" si="282"/>
        <v>0</v>
      </c>
      <c r="Z410" s="80">
        <f t="shared" ca="1" si="273"/>
        <v>0</v>
      </c>
      <c r="AA410" s="80">
        <f t="shared" ca="1" si="283"/>
        <v>0</v>
      </c>
      <c r="AB410" s="81">
        <f t="shared" ca="1" si="265"/>
        <v>0</v>
      </c>
      <c r="AC410" s="79">
        <f t="shared" ca="1" si="266"/>
        <v>0</v>
      </c>
      <c r="AD410" s="35"/>
      <c r="AE410" s="55">
        <f t="shared" ca="1" si="284"/>
        <v>6.4504460562804344E-2</v>
      </c>
      <c r="AF410" s="78">
        <f t="shared" ca="1" si="285"/>
        <v>3.0492000903927879E-4</v>
      </c>
      <c r="AG410" s="35"/>
      <c r="AH410" s="35"/>
      <c r="AR410" s="69">
        <f t="shared" si="274"/>
        <v>34</v>
      </c>
      <c r="AS410" s="70">
        <f t="shared" si="286"/>
        <v>407</v>
      </c>
      <c r="AT410" s="71">
        <f t="shared" si="258"/>
        <v>4.0332079730649208E-2</v>
      </c>
      <c r="AU410" s="72">
        <f t="shared" si="275"/>
        <v>8.6664107387064426E-3</v>
      </c>
      <c r="AV410" s="73">
        <f t="shared" si="276"/>
        <v>1.0086664107387064</v>
      </c>
      <c r="AW410" s="74">
        <f>PRODUCT(AV$4:AV410)</f>
        <v>24.172205608613769</v>
      </c>
      <c r="BO410" s="70">
        <f t="shared" si="287"/>
        <v>407</v>
      </c>
      <c r="BP410" s="178">
        <f t="shared" si="290"/>
        <v>0.1091</v>
      </c>
      <c r="BQ410" s="179">
        <f t="shared" si="277"/>
        <v>8.6664107387064426E-3</v>
      </c>
      <c r="BR410" s="179">
        <f t="shared" si="289"/>
        <v>4.1369828479518235E-2</v>
      </c>
    </row>
    <row r="411" spans="5:70">
      <c r="E411">
        <f t="shared" si="291"/>
        <v>408</v>
      </c>
      <c r="F411" s="64">
        <f t="shared" si="278"/>
        <v>96.916666666664824</v>
      </c>
      <c r="G411" s="55">
        <f t="shared" si="259"/>
        <v>0</v>
      </c>
      <c r="H411" s="78">
        <f t="shared" si="288"/>
        <v>1</v>
      </c>
      <c r="I411" s="79">
        <f t="shared" si="267"/>
        <v>339520.94496642181</v>
      </c>
      <c r="J411" s="79">
        <f t="shared" si="260"/>
        <v>2942.4279634727573</v>
      </c>
      <c r="K411" s="80">
        <f t="shared" si="261"/>
        <v>-20</v>
      </c>
      <c r="L411" s="80">
        <f t="shared" si="268"/>
        <v>-282.93412080535154</v>
      </c>
      <c r="M411" s="80">
        <f t="shared" si="292"/>
        <v>0</v>
      </c>
      <c r="N411" s="80">
        <f t="shared" si="269"/>
        <v>0</v>
      </c>
      <c r="O411" s="81">
        <f t="shared" si="262"/>
        <v>-10155.66802739464</v>
      </c>
      <c r="P411" s="79">
        <f t="shared" si="263"/>
        <v>332004.77078169462</v>
      </c>
      <c r="Q411" s="35"/>
      <c r="R411">
        <f t="shared" ca="1" si="270"/>
        <v>469</v>
      </c>
      <c r="S411" s="78">
        <f t="shared" ca="1" si="279"/>
        <v>101.91666666666474</v>
      </c>
      <c r="T411" s="55">
        <f t="shared" ca="1" si="271"/>
        <v>6.4504460562804344E-2</v>
      </c>
      <c r="U411" s="78">
        <f t="shared" ca="1" si="272"/>
        <v>2.8525130834139466E-4</v>
      </c>
      <c r="V411" s="79">
        <f t="shared" ca="1" si="280"/>
        <v>0</v>
      </c>
      <c r="W411" s="79">
        <f t="shared" ca="1" si="264"/>
        <v>0</v>
      </c>
      <c r="X411" s="80">
        <f t="shared" ca="1" si="281"/>
        <v>0</v>
      </c>
      <c r="Y411" s="80">
        <f t="shared" ca="1" si="282"/>
        <v>0</v>
      </c>
      <c r="Z411" s="80">
        <f t="shared" ca="1" si="273"/>
        <v>0</v>
      </c>
      <c r="AA411" s="80">
        <f t="shared" ca="1" si="283"/>
        <v>0</v>
      </c>
      <c r="AB411" s="81">
        <f t="shared" ca="1" si="265"/>
        <v>0</v>
      </c>
      <c r="AC411" s="79">
        <f t="shared" ca="1" si="266"/>
        <v>0</v>
      </c>
      <c r="AD411" s="35"/>
      <c r="AE411" s="55">
        <f t="shared" ca="1" si="284"/>
        <v>6.4504460562804344E-2</v>
      </c>
      <c r="AF411" s="78">
        <f t="shared" ca="1" si="285"/>
        <v>2.8525130834139466E-4</v>
      </c>
      <c r="AG411" s="35"/>
      <c r="AH411" s="35"/>
      <c r="AR411" s="69">
        <f t="shared" si="274"/>
        <v>34</v>
      </c>
      <c r="AS411" s="70">
        <f t="shared" si="286"/>
        <v>408</v>
      </c>
      <c r="AT411" s="71">
        <f t="shared" si="258"/>
        <v>3.9982545361757146E-2</v>
      </c>
      <c r="AU411" s="72">
        <f t="shared" si="275"/>
        <v>8.6664107387064426E-3</v>
      </c>
      <c r="AV411" s="73">
        <f t="shared" si="276"/>
        <v>1.0086664107387064</v>
      </c>
      <c r="AW411" s="74">
        <f>PRODUCT(AV$4:AV411)</f>
        <v>24.38169187087848</v>
      </c>
      <c r="BO411" s="70">
        <f t="shared" si="287"/>
        <v>408</v>
      </c>
      <c r="BP411" s="178">
        <f t="shared" si="290"/>
        <v>0.1091</v>
      </c>
      <c r="BQ411" s="179">
        <f t="shared" si="277"/>
        <v>8.6664107387064426E-3</v>
      </c>
      <c r="BR411" s="179">
        <f t="shared" si="289"/>
        <v>4.1014381007513326E-2</v>
      </c>
    </row>
    <row r="412" spans="5:70">
      <c r="E412">
        <f t="shared" si="291"/>
        <v>409</v>
      </c>
      <c r="F412" s="64">
        <f t="shared" si="278"/>
        <v>96.999999999998153</v>
      </c>
      <c r="G412" s="55">
        <f t="shared" si="259"/>
        <v>0</v>
      </c>
      <c r="H412" s="78">
        <f t="shared" si="288"/>
        <v>1</v>
      </c>
      <c r="I412" s="79">
        <f t="shared" si="267"/>
        <v>332004.77078169462</v>
      </c>
      <c r="J412" s="79">
        <f t="shared" si="260"/>
        <v>2877.2897108042494</v>
      </c>
      <c r="K412" s="80">
        <f t="shared" si="261"/>
        <v>-20</v>
      </c>
      <c r="L412" s="80">
        <f t="shared" si="268"/>
        <v>-276.67064231807888</v>
      </c>
      <c r="M412" s="80">
        <f t="shared" si="292"/>
        <v>-2490.0357808627095</v>
      </c>
      <c r="N412" s="80">
        <f t="shared" si="269"/>
        <v>0</v>
      </c>
      <c r="O412" s="81">
        <f t="shared" si="262"/>
        <v>-10155.66802739464</v>
      </c>
      <c r="P412" s="79">
        <f t="shared" si="263"/>
        <v>321939.68604192341</v>
      </c>
      <c r="Q412" s="35"/>
      <c r="R412">
        <f t="shared" ca="1" si="270"/>
        <v>470</v>
      </c>
      <c r="S412" s="78">
        <f t="shared" ca="1" si="279"/>
        <v>101.99999999999807</v>
      </c>
      <c r="T412" s="55">
        <f t="shared" ca="1" si="271"/>
        <v>6.4504460562804344E-2</v>
      </c>
      <c r="U412" s="78">
        <f t="shared" ca="1" si="272"/>
        <v>2.6685132657199885E-4</v>
      </c>
      <c r="V412" s="79">
        <f t="shared" ca="1" si="280"/>
        <v>0</v>
      </c>
      <c r="W412" s="79">
        <f t="shared" ca="1" si="264"/>
        <v>0</v>
      </c>
      <c r="X412" s="80">
        <f t="shared" ca="1" si="281"/>
        <v>0</v>
      </c>
      <c r="Y412" s="80">
        <f t="shared" ca="1" si="282"/>
        <v>0</v>
      </c>
      <c r="Z412" s="80">
        <f t="shared" ca="1" si="273"/>
        <v>0</v>
      </c>
      <c r="AA412" s="80">
        <f t="shared" ca="1" si="283"/>
        <v>0</v>
      </c>
      <c r="AB412" s="81">
        <f t="shared" ca="1" si="265"/>
        <v>0</v>
      </c>
      <c r="AC412" s="79">
        <f t="shared" ca="1" si="266"/>
        <v>0</v>
      </c>
      <c r="AD412" s="35"/>
      <c r="AE412" s="55">
        <f t="shared" ca="1" si="284"/>
        <v>6.4504460562804344E-2</v>
      </c>
      <c r="AF412" s="78">
        <f t="shared" ca="1" si="285"/>
        <v>2.6685132657199885E-4</v>
      </c>
      <c r="AG412" s="35"/>
      <c r="AH412" s="35"/>
      <c r="AR412" s="69">
        <f t="shared" si="274"/>
        <v>35</v>
      </c>
      <c r="AS412" s="70">
        <f t="shared" si="286"/>
        <v>409</v>
      </c>
      <c r="AT412" s="71">
        <f t="shared" ref="AT412:AT475" si="293">(1-AU412)*AT411</f>
        <v>3.9636040201273197E-2</v>
      </c>
      <c r="AU412" s="72">
        <f t="shared" si="275"/>
        <v>8.6664107387064426E-3</v>
      </c>
      <c r="AV412" s="73">
        <f t="shared" si="276"/>
        <v>1.0086664107387064</v>
      </c>
      <c r="AW412" s="74">
        <f>PRODUCT(AV$4:AV412)</f>
        <v>24.592993627136092</v>
      </c>
      <c r="BO412" s="70">
        <f t="shared" si="287"/>
        <v>409</v>
      </c>
      <c r="BP412" s="178">
        <f t="shared" si="290"/>
        <v>0.1091</v>
      </c>
      <c r="BQ412" s="179">
        <f t="shared" si="277"/>
        <v>8.6664107387064426E-3</v>
      </c>
      <c r="BR412" s="179">
        <f t="shared" si="289"/>
        <v>4.066198752219384E-2</v>
      </c>
    </row>
    <row r="413" spans="5:70">
      <c r="E413">
        <f t="shared" si="291"/>
        <v>410</v>
      </c>
      <c r="F413" s="64">
        <f t="shared" si="278"/>
        <v>97.083333333331481</v>
      </c>
      <c r="G413" s="55">
        <f t="shared" si="259"/>
        <v>0</v>
      </c>
      <c r="H413" s="78">
        <f t="shared" si="288"/>
        <v>1</v>
      </c>
      <c r="I413" s="79">
        <f t="shared" si="267"/>
        <v>321939.68604192341</v>
      </c>
      <c r="J413" s="79">
        <f t="shared" si="260"/>
        <v>2790.0615523295055</v>
      </c>
      <c r="K413" s="80">
        <f t="shared" si="261"/>
        <v>-20</v>
      </c>
      <c r="L413" s="80">
        <f t="shared" si="268"/>
        <v>-268.28307170160286</v>
      </c>
      <c r="M413" s="80">
        <f t="shared" si="292"/>
        <v>0</v>
      </c>
      <c r="N413" s="80">
        <f t="shared" si="269"/>
        <v>0</v>
      </c>
      <c r="O413" s="81">
        <f t="shared" si="262"/>
        <v>-10155.66802739464</v>
      </c>
      <c r="P413" s="79">
        <f t="shared" si="263"/>
        <v>314285.79649515671</v>
      </c>
      <c r="Q413" s="35"/>
      <c r="R413">
        <f t="shared" ca="1" si="270"/>
        <v>471</v>
      </c>
      <c r="S413" s="78">
        <f t="shared" ca="1" si="279"/>
        <v>102.0833333333314</v>
      </c>
      <c r="T413" s="55">
        <f t="shared" ca="1" si="271"/>
        <v>6.4504460562804344E-2</v>
      </c>
      <c r="U413" s="78">
        <f t="shared" ca="1" si="272"/>
        <v>2.4963822570100335E-4</v>
      </c>
      <c r="V413" s="79">
        <f t="shared" ca="1" si="280"/>
        <v>0</v>
      </c>
      <c r="W413" s="79">
        <f t="shared" ca="1" si="264"/>
        <v>0</v>
      </c>
      <c r="X413" s="80">
        <f t="shared" ca="1" si="281"/>
        <v>0</v>
      </c>
      <c r="Y413" s="80">
        <f t="shared" ca="1" si="282"/>
        <v>0</v>
      </c>
      <c r="Z413" s="80">
        <f t="shared" ca="1" si="273"/>
        <v>0</v>
      </c>
      <c r="AA413" s="80">
        <f t="shared" ca="1" si="283"/>
        <v>0</v>
      </c>
      <c r="AB413" s="81">
        <f t="shared" ca="1" si="265"/>
        <v>0</v>
      </c>
      <c r="AC413" s="79">
        <f t="shared" ca="1" si="266"/>
        <v>0</v>
      </c>
      <c r="AD413" s="35"/>
      <c r="AE413" s="55">
        <f t="shared" ca="1" si="284"/>
        <v>6.4504460562804344E-2</v>
      </c>
      <c r="AF413" s="78">
        <f t="shared" ca="1" si="285"/>
        <v>2.4963822570100335E-4</v>
      </c>
      <c r="AG413" s="35"/>
      <c r="AH413" s="35"/>
      <c r="AR413" s="69">
        <f t="shared" si="274"/>
        <v>35</v>
      </c>
      <c r="AS413" s="70">
        <f t="shared" si="286"/>
        <v>410</v>
      </c>
      <c r="AT413" s="71">
        <f t="shared" si="293"/>
        <v>3.9292537996833084E-2</v>
      </c>
      <c r="AU413" s="72">
        <f t="shared" si="275"/>
        <v>8.6664107387064426E-3</v>
      </c>
      <c r="AV413" s="73">
        <f t="shared" si="276"/>
        <v>1.0086664107387064</v>
      </c>
      <c r="AW413" s="74">
        <f>PRODUCT(AV$4:AV413)</f>
        <v>24.806126611203243</v>
      </c>
      <c r="BO413" s="70">
        <f t="shared" si="287"/>
        <v>410</v>
      </c>
      <c r="BP413" s="178">
        <f t="shared" si="290"/>
        <v>0.1091</v>
      </c>
      <c r="BQ413" s="179">
        <f t="shared" si="277"/>
        <v>8.6664107387064426E-3</v>
      </c>
      <c r="BR413" s="179">
        <f t="shared" si="289"/>
        <v>4.0312621783860775E-2</v>
      </c>
    </row>
    <row r="414" spans="5:70">
      <c r="E414">
        <f t="shared" si="291"/>
        <v>411</v>
      </c>
      <c r="F414" s="64">
        <f t="shared" si="278"/>
        <v>97.16666666666481</v>
      </c>
      <c r="G414" s="55">
        <f t="shared" si="259"/>
        <v>0</v>
      </c>
      <c r="H414" s="78">
        <f t="shared" si="288"/>
        <v>1</v>
      </c>
      <c r="I414" s="79">
        <f t="shared" si="267"/>
        <v>314285.79649515671</v>
      </c>
      <c r="J414" s="79">
        <f t="shared" si="260"/>
        <v>2723.7298017685339</v>
      </c>
      <c r="K414" s="80">
        <f t="shared" si="261"/>
        <v>-20</v>
      </c>
      <c r="L414" s="80">
        <f t="shared" si="268"/>
        <v>-261.90483041263059</v>
      </c>
      <c r="M414" s="80">
        <f t="shared" si="292"/>
        <v>0</v>
      </c>
      <c r="N414" s="80">
        <f t="shared" si="269"/>
        <v>0</v>
      </c>
      <c r="O414" s="81">
        <f t="shared" si="262"/>
        <v>-10155.66802739464</v>
      </c>
      <c r="P414" s="79">
        <f t="shared" si="263"/>
        <v>306571.95343911799</v>
      </c>
      <c r="Q414" s="35"/>
      <c r="R414">
        <f t="shared" ca="1" si="270"/>
        <v>472</v>
      </c>
      <c r="S414" s="78">
        <f t="shared" ca="1" si="279"/>
        <v>102.16666666666472</v>
      </c>
      <c r="T414" s="55">
        <f t="shared" ca="1" si="271"/>
        <v>6.4504460562804344E-2</v>
      </c>
      <c r="U414" s="78">
        <f t="shared" ca="1" si="272"/>
        <v>2.3353544661630453E-4</v>
      </c>
      <c r="V414" s="79">
        <f t="shared" ca="1" si="280"/>
        <v>0</v>
      </c>
      <c r="W414" s="79">
        <f t="shared" ca="1" si="264"/>
        <v>0</v>
      </c>
      <c r="X414" s="80">
        <f t="shared" ca="1" si="281"/>
        <v>0</v>
      </c>
      <c r="Y414" s="80">
        <f t="shared" ca="1" si="282"/>
        <v>0</v>
      </c>
      <c r="Z414" s="80">
        <f t="shared" ca="1" si="273"/>
        <v>0</v>
      </c>
      <c r="AA414" s="80">
        <f t="shared" ca="1" si="283"/>
        <v>0</v>
      </c>
      <c r="AB414" s="81">
        <f t="shared" ca="1" si="265"/>
        <v>0</v>
      </c>
      <c r="AC414" s="79">
        <f t="shared" ca="1" si="266"/>
        <v>0</v>
      </c>
      <c r="AD414" s="35"/>
      <c r="AE414" s="55">
        <f t="shared" ca="1" si="284"/>
        <v>6.4504460562804344E-2</v>
      </c>
      <c r="AF414" s="78">
        <f t="shared" ca="1" si="285"/>
        <v>2.3353544661630453E-4</v>
      </c>
      <c r="AG414" s="35"/>
      <c r="AH414" s="35"/>
      <c r="AR414" s="69">
        <f t="shared" si="274"/>
        <v>35</v>
      </c>
      <c r="AS414" s="70">
        <f t="shared" si="286"/>
        <v>411</v>
      </c>
      <c r="AT414" s="71">
        <f t="shared" si="293"/>
        <v>3.8952012723586296E-2</v>
      </c>
      <c r="AU414" s="72">
        <f t="shared" si="275"/>
        <v>8.6664107387064426E-3</v>
      </c>
      <c r="AV414" s="73">
        <f t="shared" si="276"/>
        <v>1.0086664107387064</v>
      </c>
      <c r="AW414" s="74">
        <f>PRODUCT(AV$4:AV414)</f>
        <v>25.021106693252285</v>
      </c>
      <c r="BO414" s="70">
        <f t="shared" si="287"/>
        <v>411</v>
      </c>
      <c r="BP414" s="178">
        <f t="shared" si="290"/>
        <v>0.1091</v>
      </c>
      <c r="BQ414" s="179">
        <f t="shared" si="277"/>
        <v>8.6664107387064426E-3</v>
      </c>
      <c r="BR414" s="179">
        <f t="shared" si="289"/>
        <v>3.9966257778265304E-2</v>
      </c>
    </row>
    <row r="415" spans="5:70">
      <c r="E415">
        <f t="shared" si="291"/>
        <v>412</v>
      </c>
      <c r="F415" s="64">
        <f t="shared" si="278"/>
        <v>97.249999999998138</v>
      </c>
      <c r="G415" s="55">
        <f t="shared" si="259"/>
        <v>0</v>
      </c>
      <c r="H415" s="78">
        <f t="shared" si="288"/>
        <v>1</v>
      </c>
      <c r="I415" s="79">
        <f t="shared" si="267"/>
        <v>306571.95343911799</v>
      </c>
      <c r="J415" s="79">
        <f t="shared" si="260"/>
        <v>2656.8784694709839</v>
      </c>
      <c r="K415" s="80">
        <f t="shared" si="261"/>
        <v>-20</v>
      </c>
      <c r="L415" s="80">
        <f t="shared" si="268"/>
        <v>-255.47662786593168</v>
      </c>
      <c r="M415" s="80">
        <f t="shared" si="292"/>
        <v>0</v>
      </c>
      <c r="N415" s="80">
        <f t="shared" si="269"/>
        <v>0</v>
      </c>
      <c r="O415" s="81">
        <f t="shared" si="262"/>
        <v>-10155.66802739464</v>
      </c>
      <c r="P415" s="79">
        <f t="shared" si="263"/>
        <v>298797.68725332845</v>
      </c>
      <c r="Q415" s="35"/>
      <c r="R415">
        <f t="shared" ca="1" si="270"/>
        <v>473</v>
      </c>
      <c r="S415" s="78">
        <f t="shared" ca="1" si="279"/>
        <v>102.24999999999805</v>
      </c>
      <c r="T415" s="55">
        <f t="shared" ca="1" si="271"/>
        <v>6.4504460562804344E-2</v>
      </c>
      <c r="U415" s="78">
        <f t="shared" ca="1" si="272"/>
        <v>2.1847136861002621E-4</v>
      </c>
      <c r="V415" s="79">
        <f t="shared" ca="1" si="280"/>
        <v>0</v>
      </c>
      <c r="W415" s="79">
        <f t="shared" ca="1" si="264"/>
        <v>0</v>
      </c>
      <c r="X415" s="80">
        <f t="shared" ca="1" si="281"/>
        <v>0</v>
      </c>
      <c r="Y415" s="80">
        <f t="shared" ca="1" si="282"/>
        <v>0</v>
      </c>
      <c r="Z415" s="80">
        <f t="shared" ca="1" si="273"/>
        <v>0</v>
      </c>
      <c r="AA415" s="80">
        <f t="shared" ca="1" si="283"/>
        <v>0</v>
      </c>
      <c r="AB415" s="81">
        <f t="shared" ca="1" si="265"/>
        <v>0</v>
      </c>
      <c r="AC415" s="79">
        <f t="shared" ca="1" si="266"/>
        <v>0</v>
      </c>
      <c r="AD415" s="35"/>
      <c r="AE415" s="55">
        <f t="shared" ca="1" si="284"/>
        <v>6.4504460562804344E-2</v>
      </c>
      <c r="AF415" s="78">
        <f t="shared" ca="1" si="285"/>
        <v>2.1847136861002621E-4</v>
      </c>
      <c r="AG415" s="35"/>
      <c r="AH415" s="35"/>
      <c r="AR415" s="69">
        <f t="shared" si="274"/>
        <v>35</v>
      </c>
      <c r="AS415" s="70">
        <f t="shared" si="286"/>
        <v>412</v>
      </c>
      <c r="AT415" s="71">
        <f t="shared" si="293"/>
        <v>3.8614438582224381E-2</v>
      </c>
      <c r="AU415" s="72">
        <f t="shared" si="275"/>
        <v>8.6664107387064426E-3</v>
      </c>
      <c r="AV415" s="73">
        <f t="shared" si="276"/>
        <v>1.0086664107387064</v>
      </c>
      <c r="AW415" s="74">
        <f>PRODUCT(AV$4:AV415)</f>
        <v>25.237949880993007</v>
      </c>
      <c r="BO415" s="70">
        <f t="shared" si="287"/>
        <v>412</v>
      </c>
      <c r="BP415" s="178">
        <f t="shared" si="290"/>
        <v>0.1091</v>
      </c>
      <c r="BQ415" s="179">
        <f t="shared" si="277"/>
        <v>8.6664107387064426E-3</v>
      </c>
      <c r="BR415" s="179">
        <f t="shared" si="289"/>
        <v>3.9622869714671709E-2</v>
      </c>
    </row>
    <row r="416" spans="5:70">
      <c r="E416">
        <f t="shared" si="291"/>
        <v>413</v>
      </c>
      <c r="F416" s="64">
        <f t="shared" si="278"/>
        <v>97.333333333331467</v>
      </c>
      <c r="G416" s="55">
        <f t="shared" si="259"/>
        <v>0</v>
      </c>
      <c r="H416" s="78">
        <f t="shared" si="288"/>
        <v>1</v>
      </c>
      <c r="I416" s="79">
        <f t="shared" si="267"/>
        <v>298797.68725332845</v>
      </c>
      <c r="J416" s="79">
        <f t="shared" si="260"/>
        <v>2589.5034855128947</v>
      </c>
      <c r="K416" s="80">
        <f t="shared" si="261"/>
        <v>-20</v>
      </c>
      <c r="L416" s="80">
        <f t="shared" si="268"/>
        <v>-248.99807271110706</v>
      </c>
      <c r="M416" s="80">
        <f t="shared" si="292"/>
        <v>0</v>
      </c>
      <c r="N416" s="80">
        <f t="shared" si="269"/>
        <v>0</v>
      </c>
      <c r="O416" s="81">
        <f t="shared" si="262"/>
        <v>-10155.66802739464</v>
      </c>
      <c r="P416" s="79">
        <f t="shared" si="263"/>
        <v>290962.52463873563</v>
      </c>
      <c r="Q416" s="35"/>
      <c r="R416">
        <f t="shared" ca="1" si="270"/>
        <v>474</v>
      </c>
      <c r="S416" s="78">
        <f t="shared" ca="1" si="279"/>
        <v>102.33333333333138</v>
      </c>
      <c r="T416" s="55">
        <f t="shared" ca="1" si="271"/>
        <v>6.4504460562804344E-2</v>
      </c>
      <c r="U416" s="78">
        <f t="shared" ca="1" si="272"/>
        <v>2.0437899082941888E-4</v>
      </c>
      <c r="V416" s="79">
        <f t="shared" ca="1" si="280"/>
        <v>0</v>
      </c>
      <c r="W416" s="79">
        <f t="shared" ca="1" si="264"/>
        <v>0</v>
      </c>
      <c r="X416" s="80">
        <f t="shared" ca="1" si="281"/>
        <v>0</v>
      </c>
      <c r="Y416" s="80">
        <f t="shared" ca="1" si="282"/>
        <v>0</v>
      </c>
      <c r="Z416" s="80">
        <f t="shared" ca="1" si="273"/>
        <v>0</v>
      </c>
      <c r="AA416" s="80">
        <f t="shared" ca="1" si="283"/>
        <v>0</v>
      </c>
      <c r="AB416" s="81">
        <f t="shared" ca="1" si="265"/>
        <v>0</v>
      </c>
      <c r="AC416" s="79">
        <f t="shared" ca="1" si="266"/>
        <v>0</v>
      </c>
      <c r="AD416" s="35"/>
      <c r="AE416" s="55">
        <f t="shared" ca="1" si="284"/>
        <v>6.4504460562804344E-2</v>
      </c>
      <c r="AF416" s="78">
        <f t="shared" ca="1" si="285"/>
        <v>2.0437899082941888E-4</v>
      </c>
      <c r="AG416" s="35"/>
      <c r="AH416" s="35"/>
      <c r="AR416" s="69">
        <f t="shared" si="274"/>
        <v>35</v>
      </c>
      <c r="AS416" s="70">
        <f t="shared" si="286"/>
        <v>413</v>
      </c>
      <c r="AT416" s="71">
        <f t="shared" si="293"/>
        <v>3.8279789997026269E-2</v>
      </c>
      <c r="AU416" s="72">
        <f t="shared" si="275"/>
        <v>8.6664107387064426E-3</v>
      </c>
      <c r="AV416" s="73">
        <f t="shared" si="276"/>
        <v>1.0086664107387064</v>
      </c>
      <c r="AW416" s="74">
        <f>PRODUCT(AV$4:AV416)</f>
        <v>25.45667232086458</v>
      </c>
      <c r="BO416" s="70">
        <f t="shared" si="287"/>
        <v>413</v>
      </c>
      <c r="BP416" s="178">
        <f t="shared" si="290"/>
        <v>0.1091</v>
      </c>
      <c r="BQ416" s="179">
        <f t="shared" si="277"/>
        <v>8.6664107387064426E-3</v>
      </c>
      <c r="BR416" s="179">
        <f t="shared" si="289"/>
        <v>3.9282432023936956E-2</v>
      </c>
    </row>
    <row r="417" spans="5:70">
      <c r="E417">
        <f t="shared" si="291"/>
        <v>414</v>
      </c>
      <c r="F417" s="64">
        <f t="shared" si="278"/>
        <v>97.416666666664796</v>
      </c>
      <c r="G417" s="55">
        <f t="shared" si="259"/>
        <v>0</v>
      </c>
      <c r="H417" s="78">
        <f t="shared" si="288"/>
        <v>1</v>
      </c>
      <c r="I417" s="79">
        <f t="shared" si="267"/>
        <v>290962.52463873563</v>
      </c>
      <c r="J417" s="79">
        <f t="shared" si="260"/>
        <v>2521.6007480902763</v>
      </c>
      <c r="K417" s="80">
        <f t="shared" si="261"/>
        <v>-20</v>
      </c>
      <c r="L417" s="80">
        <f t="shared" si="268"/>
        <v>-242.46877053227971</v>
      </c>
      <c r="M417" s="80">
        <f t="shared" si="292"/>
        <v>0</v>
      </c>
      <c r="N417" s="80">
        <f t="shared" si="269"/>
        <v>0</v>
      </c>
      <c r="O417" s="81">
        <f t="shared" si="262"/>
        <v>-10155.66802739464</v>
      </c>
      <c r="P417" s="79">
        <f t="shared" si="263"/>
        <v>283065.98858889897</v>
      </c>
      <c r="Q417" s="35"/>
      <c r="R417">
        <f t="shared" ca="1" si="270"/>
        <v>475</v>
      </c>
      <c r="S417" s="78">
        <f t="shared" ca="1" si="279"/>
        <v>102.41666666666471</v>
      </c>
      <c r="T417" s="55">
        <f t="shared" ca="1" si="271"/>
        <v>6.4504460562804344E-2</v>
      </c>
      <c r="U417" s="78">
        <f t="shared" ca="1" si="272"/>
        <v>1.9119563427559688E-4</v>
      </c>
      <c r="V417" s="79">
        <f t="shared" ca="1" si="280"/>
        <v>0</v>
      </c>
      <c r="W417" s="79">
        <f t="shared" ca="1" si="264"/>
        <v>0</v>
      </c>
      <c r="X417" s="80">
        <f t="shared" ca="1" si="281"/>
        <v>0</v>
      </c>
      <c r="Y417" s="80">
        <f t="shared" ca="1" si="282"/>
        <v>0</v>
      </c>
      <c r="Z417" s="80">
        <f t="shared" ca="1" si="273"/>
        <v>0</v>
      </c>
      <c r="AA417" s="80">
        <f t="shared" ca="1" si="283"/>
        <v>0</v>
      </c>
      <c r="AB417" s="81">
        <f t="shared" ca="1" si="265"/>
        <v>0</v>
      </c>
      <c r="AC417" s="79">
        <f t="shared" ca="1" si="266"/>
        <v>0</v>
      </c>
      <c r="AD417" s="35"/>
      <c r="AE417" s="55">
        <f t="shared" ca="1" si="284"/>
        <v>6.4504460562804344E-2</v>
      </c>
      <c r="AF417" s="78">
        <f t="shared" ca="1" si="285"/>
        <v>1.9119563427559688E-4</v>
      </c>
      <c r="AG417" s="35"/>
      <c r="AH417" s="35"/>
      <c r="AR417" s="69">
        <f t="shared" si="274"/>
        <v>35</v>
      </c>
      <c r="AS417" s="70">
        <f t="shared" si="286"/>
        <v>414</v>
      </c>
      <c r="AT417" s="71">
        <f t="shared" si="293"/>
        <v>3.7948041613920611E-2</v>
      </c>
      <c r="AU417" s="72">
        <f t="shared" si="275"/>
        <v>8.6664107387064426E-3</v>
      </c>
      <c r="AV417" s="73">
        <f t="shared" si="276"/>
        <v>1.0086664107387064</v>
      </c>
      <c r="AW417" s="74">
        <f>PRODUCT(AV$4:AV417)</f>
        <v>25.677290299237853</v>
      </c>
      <c r="BO417" s="70">
        <f t="shared" si="287"/>
        <v>414</v>
      </c>
      <c r="BP417" s="178">
        <f t="shared" si="290"/>
        <v>0.1091</v>
      </c>
      <c r="BQ417" s="179">
        <f t="shared" si="277"/>
        <v>8.6664107387064426E-3</v>
      </c>
      <c r="BR417" s="179">
        <f t="shared" si="289"/>
        <v>3.8944919356606801E-2</v>
      </c>
    </row>
    <row r="418" spans="5:70">
      <c r="E418">
        <f t="shared" si="291"/>
        <v>415</v>
      </c>
      <c r="F418" s="64">
        <f t="shared" si="278"/>
        <v>97.499999999998124</v>
      </c>
      <c r="G418" s="55">
        <f t="shared" si="259"/>
        <v>0</v>
      </c>
      <c r="H418" s="78">
        <f t="shared" si="288"/>
        <v>1</v>
      </c>
      <c r="I418" s="79">
        <f t="shared" si="267"/>
        <v>283065.98858889897</v>
      </c>
      <c r="J418" s="79">
        <f t="shared" si="260"/>
        <v>2453.1661232693896</v>
      </c>
      <c r="K418" s="80">
        <f t="shared" si="261"/>
        <v>-20</v>
      </c>
      <c r="L418" s="80">
        <f t="shared" si="268"/>
        <v>-235.88832382408248</v>
      </c>
      <c r="M418" s="80">
        <f t="shared" si="292"/>
        <v>0</v>
      </c>
      <c r="N418" s="80">
        <f t="shared" si="269"/>
        <v>0</v>
      </c>
      <c r="O418" s="81">
        <f t="shared" si="262"/>
        <v>-10155.66802739464</v>
      </c>
      <c r="P418" s="79">
        <f t="shared" si="263"/>
        <v>275107.59836094966</v>
      </c>
      <c r="Q418" s="35"/>
      <c r="R418">
        <f t="shared" ca="1" si="270"/>
        <v>476</v>
      </c>
      <c r="S418" s="78">
        <f t="shared" ca="1" si="279"/>
        <v>102.49999999999804</v>
      </c>
      <c r="T418" s="55">
        <f t="shared" ca="1" si="271"/>
        <v>6.4504460562804344E-2</v>
      </c>
      <c r="U418" s="78">
        <f t="shared" ca="1" si="272"/>
        <v>1.7886266302468627E-4</v>
      </c>
      <c r="V418" s="79">
        <f t="shared" ca="1" si="280"/>
        <v>0</v>
      </c>
      <c r="W418" s="79">
        <f t="shared" ca="1" si="264"/>
        <v>0</v>
      </c>
      <c r="X418" s="80">
        <f t="shared" ca="1" si="281"/>
        <v>0</v>
      </c>
      <c r="Y418" s="80">
        <f t="shared" ca="1" si="282"/>
        <v>0</v>
      </c>
      <c r="Z418" s="80">
        <f t="shared" ca="1" si="273"/>
        <v>0</v>
      </c>
      <c r="AA418" s="80">
        <f t="shared" ca="1" si="283"/>
        <v>0</v>
      </c>
      <c r="AB418" s="81">
        <f t="shared" ca="1" si="265"/>
        <v>0</v>
      </c>
      <c r="AC418" s="79">
        <f t="shared" ca="1" si="266"/>
        <v>0</v>
      </c>
      <c r="AD418" s="35"/>
      <c r="AE418" s="55">
        <f t="shared" ca="1" si="284"/>
        <v>6.4504460562804344E-2</v>
      </c>
      <c r="AF418" s="78">
        <f t="shared" ca="1" si="285"/>
        <v>1.7886266302468627E-4</v>
      </c>
      <c r="AG418" s="35"/>
      <c r="AH418" s="35"/>
      <c r="AR418" s="69">
        <f t="shared" si="274"/>
        <v>35</v>
      </c>
      <c r="AS418" s="70">
        <f t="shared" si="286"/>
        <v>415</v>
      </c>
      <c r="AT418" s="71">
        <f t="shared" si="293"/>
        <v>3.7619168298564848E-2</v>
      </c>
      <c r="AU418" s="72">
        <f t="shared" si="275"/>
        <v>8.6664107387064426E-3</v>
      </c>
      <c r="AV418" s="73">
        <f t="shared" si="276"/>
        <v>1.0086664107387064</v>
      </c>
      <c r="AW418" s="74">
        <f>PRODUCT(AV$4:AV418)</f>
        <v>25.899820243628049</v>
      </c>
      <c r="BO418" s="70">
        <f t="shared" si="287"/>
        <v>415</v>
      </c>
      <c r="BP418" s="178">
        <f t="shared" si="290"/>
        <v>0.1091</v>
      </c>
      <c r="BQ418" s="179">
        <f t="shared" si="277"/>
        <v>8.6664107387064426E-3</v>
      </c>
      <c r="BR418" s="179">
        <f t="shared" si="289"/>
        <v>3.8610306581028229E-2</v>
      </c>
    </row>
    <row r="419" spans="5:70">
      <c r="E419">
        <f t="shared" si="291"/>
        <v>416</v>
      </c>
      <c r="F419" s="64">
        <f t="shared" si="278"/>
        <v>97.583333333331453</v>
      </c>
      <c r="G419" s="55">
        <f t="shared" si="259"/>
        <v>0</v>
      </c>
      <c r="H419" s="78">
        <f t="shared" si="288"/>
        <v>1</v>
      </c>
      <c r="I419" s="79">
        <f t="shared" si="267"/>
        <v>275107.59836094966</v>
      </c>
      <c r="J419" s="79">
        <f t="shared" si="260"/>
        <v>2384.1954447350731</v>
      </c>
      <c r="K419" s="80">
        <f t="shared" si="261"/>
        <v>-20</v>
      </c>
      <c r="L419" s="80">
        <f t="shared" si="268"/>
        <v>-229.25633196745807</v>
      </c>
      <c r="M419" s="80">
        <f t="shared" si="292"/>
        <v>0</v>
      </c>
      <c r="N419" s="80">
        <f t="shared" si="269"/>
        <v>0</v>
      </c>
      <c r="O419" s="81">
        <f t="shared" si="262"/>
        <v>-10155.66802739464</v>
      </c>
      <c r="P419" s="79">
        <f t="shared" si="263"/>
        <v>267086.86944632261</v>
      </c>
      <c r="Q419" s="35"/>
      <c r="R419">
        <f t="shared" ca="1" si="270"/>
        <v>477</v>
      </c>
      <c r="S419" s="78">
        <f t="shared" ca="1" si="279"/>
        <v>102.58333333333137</v>
      </c>
      <c r="T419" s="55">
        <f t="shared" ca="1" si="271"/>
        <v>7.0818821105846697E-2</v>
      </c>
      <c r="U419" s="78">
        <f t="shared" ca="1" si="272"/>
        <v>1.6619582008942568E-4</v>
      </c>
      <c r="V419" s="79">
        <f t="shared" ca="1" si="280"/>
        <v>0</v>
      </c>
      <c r="W419" s="79">
        <f t="shared" ca="1" si="264"/>
        <v>0</v>
      </c>
      <c r="X419" s="80">
        <f t="shared" ca="1" si="281"/>
        <v>0</v>
      </c>
      <c r="Y419" s="80">
        <f t="shared" ca="1" si="282"/>
        <v>0</v>
      </c>
      <c r="Z419" s="80">
        <f t="shared" ca="1" si="273"/>
        <v>0</v>
      </c>
      <c r="AA419" s="80">
        <f t="shared" ca="1" si="283"/>
        <v>0</v>
      </c>
      <c r="AB419" s="81">
        <f t="shared" ca="1" si="265"/>
        <v>0</v>
      </c>
      <c r="AC419" s="79">
        <f t="shared" ca="1" si="266"/>
        <v>0</v>
      </c>
      <c r="AD419" s="35"/>
      <c r="AE419" s="55">
        <f t="shared" ca="1" si="284"/>
        <v>7.0818821105846697E-2</v>
      </c>
      <c r="AF419" s="78">
        <f t="shared" ca="1" si="285"/>
        <v>1.6619582008942568E-4</v>
      </c>
      <c r="AG419" s="35"/>
      <c r="AH419" s="35"/>
      <c r="AR419" s="69">
        <f t="shared" si="274"/>
        <v>35</v>
      </c>
      <c r="AS419" s="70">
        <f t="shared" si="286"/>
        <v>416</v>
      </c>
      <c r="AT419" s="71">
        <f t="shared" si="293"/>
        <v>3.7293145134440958E-2</v>
      </c>
      <c r="AU419" s="72">
        <f t="shared" si="275"/>
        <v>8.6664107387064426E-3</v>
      </c>
      <c r="AV419" s="73">
        <f t="shared" si="276"/>
        <v>1.0086664107387064</v>
      </c>
      <c r="AW419" s="74">
        <f>PRODUCT(AV$4:AV419)</f>
        <v>26.124278723917993</v>
      </c>
      <c r="BO419" s="70">
        <f t="shared" si="287"/>
        <v>416</v>
      </c>
      <c r="BP419" s="178">
        <f t="shared" si="290"/>
        <v>0.1091</v>
      </c>
      <c r="BQ419" s="179">
        <f t="shared" si="277"/>
        <v>8.6664107387064426E-3</v>
      </c>
      <c r="BR419" s="179">
        <f t="shared" si="289"/>
        <v>3.8278568781478117E-2</v>
      </c>
    </row>
    <row r="420" spans="5:70">
      <c r="E420">
        <f t="shared" si="291"/>
        <v>417</v>
      </c>
      <c r="F420" s="64">
        <f t="shared" si="278"/>
        <v>97.666666666664781</v>
      </c>
      <c r="G420" s="55">
        <f t="shared" si="259"/>
        <v>0</v>
      </c>
      <c r="H420" s="78">
        <f t="shared" si="288"/>
        <v>1</v>
      </c>
      <c r="I420" s="79">
        <f t="shared" si="267"/>
        <v>267086.86944632261</v>
      </c>
      <c r="J420" s="79">
        <f t="shared" si="260"/>
        <v>2314.6845135370959</v>
      </c>
      <c r="K420" s="80">
        <f t="shared" si="261"/>
        <v>-20</v>
      </c>
      <c r="L420" s="80">
        <f t="shared" si="268"/>
        <v>-222.57239120526887</v>
      </c>
      <c r="M420" s="80">
        <f t="shared" si="292"/>
        <v>0</v>
      </c>
      <c r="N420" s="80">
        <f t="shared" si="269"/>
        <v>0</v>
      </c>
      <c r="O420" s="81">
        <f t="shared" si="262"/>
        <v>-10155.66802739464</v>
      </c>
      <c r="P420" s="79">
        <f t="shared" si="263"/>
        <v>259003.31354125979</v>
      </c>
      <c r="Q420" s="35"/>
      <c r="R420">
        <f t="shared" ca="1" si="270"/>
        <v>478</v>
      </c>
      <c r="S420" s="78">
        <f t="shared" ca="1" si="279"/>
        <v>102.6666666666647</v>
      </c>
      <c r="T420" s="55">
        <f t="shared" ca="1" si="271"/>
        <v>7.0818821105846697E-2</v>
      </c>
      <c r="U420" s="78">
        <f t="shared" ca="1" si="272"/>
        <v>1.5442602803797316E-4</v>
      </c>
      <c r="V420" s="79">
        <f t="shared" ca="1" si="280"/>
        <v>0</v>
      </c>
      <c r="W420" s="79">
        <f t="shared" ca="1" si="264"/>
        <v>0</v>
      </c>
      <c r="X420" s="80">
        <f t="shared" ca="1" si="281"/>
        <v>0</v>
      </c>
      <c r="Y420" s="80">
        <f t="shared" ca="1" si="282"/>
        <v>0</v>
      </c>
      <c r="Z420" s="80">
        <f t="shared" ca="1" si="273"/>
        <v>0</v>
      </c>
      <c r="AA420" s="80">
        <f t="shared" ca="1" si="283"/>
        <v>0</v>
      </c>
      <c r="AB420" s="81">
        <f t="shared" ca="1" si="265"/>
        <v>0</v>
      </c>
      <c r="AC420" s="79">
        <f t="shared" ca="1" si="266"/>
        <v>0</v>
      </c>
      <c r="AD420" s="35"/>
      <c r="AE420" s="55">
        <f t="shared" ca="1" si="284"/>
        <v>7.0818821105846697E-2</v>
      </c>
      <c r="AF420" s="78">
        <f t="shared" ca="1" si="285"/>
        <v>1.5442602803797316E-4</v>
      </c>
      <c r="AG420" s="35"/>
      <c r="AH420" s="35"/>
      <c r="AR420" s="69">
        <f t="shared" si="274"/>
        <v>35</v>
      </c>
      <c r="AS420" s="70">
        <f t="shared" si="286"/>
        <v>417</v>
      </c>
      <c r="AT420" s="71">
        <f t="shared" si="293"/>
        <v>3.6969947420967701E-2</v>
      </c>
      <c r="AU420" s="72">
        <f t="shared" si="275"/>
        <v>8.6664107387064426E-3</v>
      </c>
      <c r="AV420" s="73">
        <f t="shared" si="276"/>
        <v>1.0086664107387064</v>
      </c>
      <c r="AW420" s="74">
        <f>PRODUCT(AV$4:AV420)</f>
        <v>26.350682453591915</v>
      </c>
      <c r="BO420" s="70">
        <f t="shared" si="287"/>
        <v>417</v>
      </c>
      <c r="BP420" s="178">
        <f t="shared" si="290"/>
        <v>0.1091</v>
      </c>
      <c r="BQ420" s="179">
        <f t="shared" si="277"/>
        <v>8.6664107387064426E-3</v>
      </c>
      <c r="BR420" s="179">
        <f t="shared" si="289"/>
        <v>3.794968125630796E-2</v>
      </c>
    </row>
    <row r="421" spans="5:70">
      <c r="E421">
        <f t="shared" si="291"/>
        <v>418</v>
      </c>
      <c r="F421" s="64">
        <f t="shared" si="278"/>
        <v>97.74999999999811</v>
      </c>
      <c r="G421" s="55">
        <f t="shared" si="259"/>
        <v>0</v>
      </c>
      <c r="H421" s="78">
        <f t="shared" si="288"/>
        <v>1</v>
      </c>
      <c r="I421" s="79">
        <f t="shared" si="267"/>
        <v>259003.31354125979</v>
      </c>
      <c r="J421" s="79">
        <f t="shared" si="260"/>
        <v>2244.6290978345255</v>
      </c>
      <c r="K421" s="80">
        <f t="shared" si="261"/>
        <v>-20</v>
      </c>
      <c r="L421" s="80">
        <f t="shared" si="268"/>
        <v>-215.8360946177165</v>
      </c>
      <c r="M421" s="80">
        <f t="shared" si="292"/>
        <v>0</v>
      </c>
      <c r="N421" s="80">
        <f t="shared" si="269"/>
        <v>0</v>
      </c>
      <c r="O421" s="81">
        <f t="shared" si="262"/>
        <v>-10155.66802739464</v>
      </c>
      <c r="P421" s="79">
        <f t="shared" si="263"/>
        <v>250856.43851708196</v>
      </c>
      <c r="Q421" s="35"/>
      <c r="R421">
        <f t="shared" ca="1" si="270"/>
        <v>479</v>
      </c>
      <c r="S421" s="78">
        <f t="shared" ca="1" si="279"/>
        <v>102.74999999999802</v>
      </c>
      <c r="T421" s="55">
        <f t="shared" ca="1" si="271"/>
        <v>7.0818821105846697E-2</v>
      </c>
      <c r="U421" s="78">
        <f t="shared" ca="1" si="272"/>
        <v>1.4348975878426546E-4</v>
      </c>
      <c r="V421" s="79">
        <f t="shared" ca="1" si="280"/>
        <v>0</v>
      </c>
      <c r="W421" s="79">
        <f t="shared" ca="1" si="264"/>
        <v>0</v>
      </c>
      <c r="X421" s="80">
        <f t="shared" ca="1" si="281"/>
        <v>0</v>
      </c>
      <c r="Y421" s="80">
        <f t="shared" ca="1" si="282"/>
        <v>0</v>
      </c>
      <c r="Z421" s="80">
        <f t="shared" ca="1" si="273"/>
        <v>0</v>
      </c>
      <c r="AA421" s="80">
        <f t="shared" ca="1" si="283"/>
        <v>0</v>
      </c>
      <c r="AB421" s="81">
        <f t="shared" ca="1" si="265"/>
        <v>0</v>
      </c>
      <c r="AC421" s="79">
        <f t="shared" ca="1" si="266"/>
        <v>0</v>
      </c>
      <c r="AD421" s="35"/>
      <c r="AE421" s="55">
        <f t="shared" ca="1" si="284"/>
        <v>7.0818821105846697E-2</v>
      </c>
      <c r="AF421" s="78">
        <f t="shared" ca="1" si="285"/>
        <v>1.4348975878426546E-4</v>
      </c>
      <c r="AG421" s="35"/>
      <c r="AH421" s="35"/>
      <c r="AR421" s="69">
        <f t="shared" si="274"/>
        <v>35</v>
      </c>
      <c r="AS421" s="70">
        <f t="shared" si="286"/>
        <v>418</v>
      </c>
      <c r="AT421" s="71">
        <f t="shared" si="293"/>
        <v>3.6649550671629214E-2</v>
      </c>
      <c r="AU421" s="72">
        <f t="shared" si="275"/>
        <v>8.6664107387064426E-3</v>
      </c>
      <c r="AV421" s="73">
        <f t="shared" si="276"/>
        <v>1.0086664107387064</v>
      </c>
      <c r="AW421" s="74">
        <f>PRODUCT(AV$4:AV421)</f>
        <v>26.579048290979969</v>
      </c>
      <c r="BO421" s="70">
        <f t="shared" si="287"/>
        <v>418</v>
      </c>
      <c r="BP421" s="178">
        <f t="shared" si="290"/>
        <v>0.1091</v>
      </c>
      <c r="BQ421" s="179">
        <f t="shared" si="277"/>
        <v>8.6664107387064426E-3</v>
      </c>
      <c r="BR421" s="179">
        <f t="shared" si="289"/>
        <v>3.7623619516104587E-2</v>
      </c>
    </row>
    <row r="422" spans="5:70">
      <c r="E422">
        <f t="shared" si="291"/>
        <v>419</v>
      </c>
      <c r="F422" s="64">
        <f t="shared" si="278"/>
        <v>97.833333333331439</v>
      </c>
      <c r="G422" s="55">
        <f t="shared" si="259"/>
        <v>0</v>
      </c>
      <c r="H422" s="78">
        <f t="shared" si="288"/>
        <v>1</v>
      </c>
      <c r="I422" s="79">
        <f t="shared" si="267"/>
        <v>250856.43851708196</v>
      </c>
      <c r="J422" s="79">
        <f t="shared" si="260"/>
        <v>2174.0249326380917</v>
      </c>
      <c r="K422" s="80">
        <f t="shared" si="261"/>
        <v>-20</v>
      </c>
      <c r="L422" s="80">
        <f t="shared" si="268"/>
        <v>-209.04703209756832</v>
      </c>
      <c r="M422" s="80">
        <f t="shared" si="292"/>
        <v>0</v>
      </c>
      <c r="N422" s="80">
        <f t="shared" si="269"/>
        <v>0</v>
      </c>
      <c r="O422" s="81">
        <f t="shared" si="262"/>
        <v>-10155.66802739464</v>
      </c>
      <c r="P422" s="79">
        <f t="shared" si="263"/>
        <v>242645.74839022785</v>
      </c>
      <c r="Q422" s="35"/>
      <c r="R422">
        <f t="shared" ca="1" si="270"/>
        <v>480</v>
      </c>
      <c r="S422" s="78">
        <f t="shared" ca="1" si="279"/>
        <v>102.83333333333135</v>
      </c>
      <c r="T422" s="55">
        <f t="shared" ca="1" si="271"/>
        <v>7.0818821105846697E-2</v>
      </c>
      <c r="U422" s="78">
        <f t="shared" ca="1" si="272"/>
        <v>1.3332798322640148E-4</v>
      </c>
      <c r="V422" s="79">
        <f t="shared" ca="1" si="280"/>
        <v>0</v>
      </c>
      <c r="W422" s="79">
        <f t="shared" ca="1" si="264"/>
        <v>0</v>
      </c>
      <c r="X422" s="80">
        <f t="shared" ca="1" si="281"/>
        <v>0</v>
      </c>
      <c r="Y422" s="80">
        <f t="shared" ca="1" si="282"/>
        <v>0</v>
      </c>
      <c r="Z422" s="80">
        <f t="shared" ca="1" si="273"/>
        <v>0</v>
      </c>
      <c r="AA422" s="80">
        <f t="shared" ca="1" si="283"/>
        <v>0</v>
      </c>
      <c r="AB422" s="81">
        <f t="shared" ca="1" si="265"/>
        <v>0</v>
      </c>
      <c r="AC422" s="79">
        <f t="shared" ca="1" si="266"/>
        <v>0</v>
      </c>
      <c r="AD422" s="35"/>
      <c r="AE422" s="55">
        <f t="shared" ca="1" si="284"/>
        <v>7.0818821105846697E-2</v>
      </c>
      <c r="AF422" s="78">
        <f t="shared" ca="1" si="285"/>
        <v>1.3332798322640148E-4</v>
      </c>
      <c r="AG422" s="35"/>
      <c r="AH422" s="35"/>
      <c r="AR422" s="69">
        <f t="shared" si="274"/>
        <v>35</v>
      </c>
      <c r="AS422" s="70">
        <f t="shared" si="286"/>
        <v>419</v>
      </c>
      <c r="AT422" s="71">
        <f t="shared" si="293"/>
        <v>3.6331930612119839E-2</v>
      </c>
      <c r="AU422" s="72">
        <f t="shared" si="275"/>
        <v>8.6664107387064426E-3</v>
      </c>
      <c r="AV422" s="73">
        <f t="shared" si="276"/>
        <v>1.0086664107387064</v>
      </c>
      <c r="AW422" s="74">
        <f>PRODUCT(AV$4:AV422)</f>
        <v>26.809393240513515</v>
      </c>
      <c r="BO422" s="70">
        <f t="shared" si="287"/>
        <v>419</v>
      </c>
      <c r="BP422" s="178">
        <f t="shared" si="290"/>
        <v>0.1091</v>
      </c>
      <c r="BQ422" s="179">
        <f t="shared" si="277"/>
        <v>8.6664107387064426E-3</v>
      </c>
      <c r="BR422" s="179">
        <f t="shared" si="289"/>
        <v>3.7300359281866612E-2</v>
      </c>
    </row>
    <row r="423" spans="5:70">
      <c r="E423">
        <f t="shared" si="291"/>
        <v>420</v>
      </c>
      <c r="F423" s="64">
        <f t="shared" si="278"/>
        <v>97.916666666664767</v>
      </c>
      <c r="G423" s="55">
        <f t="shared" si="259"/>
        <v>0</v>
      </c>
      <c r="H423" s="78">
        <f t="shared" si="288"/>
        <v>1</v>
      </c>
      <c r="I423" s="79">
        <f t="shared" si="267"/>
        <v>242645.74839022785</v>
      </c>
      <c r="J423" s="79">
        <f t="shared" si="260"/>
        <v>2102.867719550532</v>
      </c>
      <c r="K423" s="80">
        <f t="shared" si="261"/>
        <v>-20</v>
      </c>
      <c r="L423" s="80">
        <f t="shared" si="268"/>
        <v>-202.20479032518989</v>
      </c>
      <c r="M423" s="80">
        <f t="shared" si="292"/>
        <v>0</v>
      </c>
      <c r="N423" s="80">
        <f t="shared" si="269"/>
        <v>0</v>
      </c>
      <c r="O423" s="81">
        <f t="shared" si="262"/>
        <v>-10155.66802739464</v>
      </c>
      <c r="P423" s="79">
        <f t="shared" si="263"/>
        <v>234370.74329205853</v>
      </c>
      <c r="Q423" s="35"/>
      <c r="R423">
        <f t="shared" ca="1" si="270"/>
        <v>481</v>
      </c>
      <c r="S423" s="78">
        <f t="shared" ca="1" si="279"/>
        <v>102.91666666666468</v>
      </c>
      <c r="T423" s="55">
        <f t="shared" ca="1" si="271"/>
        <v>7.0818821105846697E-2</v>
      </c>
      <c r="U423" s="78">
        <f t="shared" ca="1" si="272"/>
        <v>1.2388585263388763E-4</v>
      </c>
      <c r="V423" s="79">
        <f t="shared" ca="1" si="280"/>
        <v>0</v>
      </c>
      <c r="W423" s="79">
        <f t="shared" ca="1" si="264"/>
        <v>0</v>
      </c>
      <c r="X423" s="80">
        <f t="shared" ca="1" si="281"/>
        <v>0</v>
      </c>
      <c r="Y423" s="80">
        <f t="shared" ca="1" si="282"/>
        <v>0</v>
      </c>
      <c r="Z423" s="80">
        <f t="shared" ca="1" si="273"/>
        <v>0</v>
      </c>
      <c r="AA423" s="80">
        <f t="shared" ca="1" si="283"/>
        <v>0</v>
      </c>
      <c r="AB423" s="81">
        <f t="shared" ca="1" si="265"/>
        <v>0</v>
      </c>
      <c r="AC423" s="79">
        <f t="shared" ca="1" si="266"/>
        <v>0</v>
      </c>
      <c r="AD423" s="35"/>
      <c r="AE423" s="55">
        <f t="shared" ca="1" si="284"/>
        <v>7.0818821105846697E-2</v>
      </c>
      <c r="AF423" s="78">
        <f t="shared" ca="1" si="285"/>
        <v>1.2388585263388763E-4</v>
      </c>
      <c r="AG423" s="35"/>
      <c r="AH423" s="35"/>
      <c r="AR423" s="69">
        <f t="shared" si="274"/>
        <v>35</v>
      </c>
      <c r="AS423" s="70">
        <f t="shared" si="286"/>
        <v>420</v>
      </c>
      <c r="AT423" s="71">
        <f t="shared" si="293"/>
        <v>3.6017063178505025E-2</v>
      </c>
      <c r="AU423" s="72">
        <f t="shared" si="275"/>
        <v>8.6664107387064426E-3</v>
      </c>
      <c r="AV423" s="73">
        <f t="shared" si="276"/>
        <v>1.0086664107387064</v>
      </c>
      <c r="AW423" s="74">
        <f>PRODUCT(AV$4:AV423)</f>
        <v>27.041734453991307</v>
      </c>
      <c r="BO423" s="70">
        <f t="shared" si="287"/>
        <v>420</v>
      </c>
      <c r="BP423" s="178">
        <f t="shared" si="290"/>
        <v>0.1091</v>
      </c>
      <c r="BQ423" s="179">
        <f t="shared" si="277"/>
        <v>8.6664107387064426E-3</v>
      </c>
      <c r="BR423" s="179">
        <f t="shared" si="289"/>
        <v>3.6979876483196596E-2</v>
      </c>
    </row>
    <row r="424" spans="5:70">
      <c r="E424">
        <f t="shared" si="291"/>
        <v>421</v>
      </c>
      <c r="F424" s="64">
        <f t="shared" si="278"/>
        <v>97.999999999998096</v>
      </c>
      <c r="G424" s="55">
        <f t="shared" si="259"/>
        <v>0</v>
      </c>
      <c r="H424" s="78">
        <f t="shared" si="288"/>
        <v>1</v>
      </c>
      <c r="I424" s="79">
        <f t="shared" si="267"/>
        <v>234370.74329205853</v>
      </c>
      <c r="J424" s="79">
        <f t="shared" si="260"/>
        <v>2031.153126504907</v>
      </c>
      <c r="K424" s="80">
        <f t="shared" si="261"/>
        <v>-20</v>
      </c>
      <c r="L424" s="80">
        <f t="shared" si="268"/>
        <v>-195.30895274338212</v>
      </c>
      <c r="M424" s="80">
        <f t="shared" si="292"/>
        <v>-1757.7805746904389</v>
      </c>
      <c r="N424" s="80">
        <f t="shared" si="269"/>
        <v>0</v>
      </c>
      <c r="O424" s="81">
        <f t="shared" si="262"/>
        <v>-10155.66802739464</v>
      </c>
      <c r="P424" s="79">
        <f t="shared" si="263"/>
        <v>224273.13886373496</v>
      </c>
      <c r="R424">
        <f t="shared" ca="1" si="270"/>
        <v>482</v>
      </c>
      <c r="S424" s="78">
        <f t="shared" ca="1" si="279"/>
        <v>102.99999999999801</v>
      </c>
      <c r="T424" s="55">
        <f t="shared" ca="1" si="271"/>
        <v>7.0818821105846697E-2</v>
      </c>
      <c r="U424" s="78">
        <f t="shared" ca="1" si="272"/>
        <v>1.1511240259866306E-4</v>
      </c>
      <c r="V424" s="79">
        <f t="shared" ca="1" si="280"/>
        <v>0</v>
      </c>
      <c r="W424" s="79">
        <f t="shared" ca="1" si="264"/>
        <v>0</v>
      </c>
      <c r="X424" s="80">
        <f t="shared" ca="1" si="281"/>
        <v>0</v>
      </c>
      <c r="Y424" s="80">
        <f t="shared" ca="1" si="282"/>
        <v>0</v>
      </c>
      <c r="Z424" s="80">
        <f t="shared" ca="1" si="273"/>
        <v>0</v>
      </c>
      <c r="AA424" s="80">
        <f t="shared" ca="1" si="283"/>
        <v>0</v>
      </c>
      <c r="AB424" s="81">
        <f t="shared" ca="1" si="265"/>
        <v>0</v>
      </c>
      <c r="AC424" s="79">
        <f t="shared" ca="1" si="266"/>
        <v>0</v>
      </c>
      <c r="AD424" s="35"/>
      <c r="AE424" s="55">
        <f t="shared" ca="1" si="284"/>
        <v>7.0818821105846697E-2</v>
      </c>
      <c r="AF424" s="78">
        <f t="shared" ca="1" si="285"/>
        <v>1.1511240259866306E-4</v>
      </c>
      <c r="AG424" s="35"/>
      <c r="AH424" s="35"/>
      <c r="AR424" s="69">
        <f t="shared" si="274"/>
        <v>36</v>
      </c>
      <c r="AS424" s="70">
        <f t="shared" si="286"/>
        <v>421</v>
      </c>
      <c r="AT424" s="71">
        <f t="shared" si="293"/>
        <v>3.5704924515398161E-2</v>
      </c>
      <c r="AU424" s="72">
        <f t="shared" si="275"/>
        <v>8.6664107387064426E-3</v>
      </c>
      <c r="AV424" s="73">
        <f t="shared" si="276"/>
        <v>1.0086664107387064</v>
      </c>
      <c r="AW424" s="74">
        <f>PRODUCT(AV$4:AV424)</f>
        <v>27.276089231856623</v>
      </c>
      <c r="BO424" s="70">
        <f t="shared" si="287"/>
        <v>421</v>
      </c>
      <c r="BP424" s="178">
        <f t="shared" si="290"/>
        <v>0.1091</v>
      </c>
      <c r="BQ424" s="179">
        <f t="shared" si="277"/>
        <v>8.6664107387064426E-3</v>
      </c>
      <c r="BR424" s="179">
        <f t="shared" si="289"/>
        <v>3.6662147256508751E-2</v>
      </c>
    </row>
    <row r="425" spans="5:70">
      <c r="E425">
        <f t="shared" si="291"/>
        <v>422</v>
      </c>
      <c r="F425" s="64">
        <f t="shared" si="278"/>
        <v>98.083333333331424</v>
      </c>
      <c r="G425" s="55">
        <f t="shared" si="259"/>
        <v>0</v>
      </c>
      <c r="H425" s="78">
        <f t="shared" si="288"/>
        <v>1</v>
      </c>
      <c r="I425" s="79">
        <f t="shared" si="267"/>
        <v>224273.13886373496</v>
      </c>
      <c r="J425" s="79">
        <f t="shared" si="260"/>
        <v>1943.6431390520738</v>
      </c>
      <c r="K425" s="80">
        <f t="shared" si="261"/>
        <v>-20</v>
      </c>
      <c r="L425" s="80">
        <f t="shared" si="268"/>
        <v>-186.89428238644581</v>
      </c>
      <c r="M425" s="80">
        <f t="shared" si="292"/>
        <v>0</v>
      </c>
      <c r="N425" s="80">
        <f t="shared" si="269"/>
        <v>0</v>
      </c>
      <c r="O425" s="81">
        <f t="shared" si="262"/>
        <v>-10155.66802739464</v>
      </c>
      <c r="P425" s="79">
        <f t="shared" si="263"/>
        <v>215854.21969300596</v>
      </c>
      <c r="Q425" s="35"/>
      <c r="R425">
        <f t="shared" ca="1" si="270"/>
        <v>483</v>
      </c>
      <c r="S425" s="78">
        <f t="shared" ca="1" si="279"/>
        <v>103.08333333333134</v>
      </c>
      <c r="T425" s="55">
        <f t="shared" ca="1" si="271"/>
        <v>7.0818821105846697E-2</v>
      </c>
      <c r="U425" s="78">
        <f t="shared" ca="1" si="272"/>
        <v>1.0696027795196413E-4</v>
      </c>
      <c r="V425" s="79">
        <f t="shared" ca="1" si="280"/>
        <v>0</v>
      </c>
      <c r="W425" s="79">
        <f t="shared" ca="1" si="264"/>
        <v>0</v>
      </c>
      <c r="X425" s="80">
        <f t="shared" ca="1" si="281"/>
        <v>0</v>
      </c>
      <c r="Y425" s="80">
        <f t="shared" ca="1" si="282"/>
        <v>0</v>
      </c>
      <c r="Z425" s="80">
        <f t="shared" ca="1" si="273"/>
        <v>0</v>
      </c>
      <c r="AA425" s="80">
        <f t="shared" ca="1" si="283"/>
        <v>0</v>
      </c>
      <c r="AB425" s="81">
        <f t="shared" ca="1" si="265"/>
        <v>0</v>
      </c>
      <c r="AC425" s="79">
        <f t="shared" ca="1" si="266"/>
        <v>0</v>
      </c>
      <c r="AE425" s="55">
        <f t="shared" ca="1" si="284"/>
        <v>7.0818821105846697E-2</v>
      </c>
      <c r="AF425" s="78">
        <f t="shared" ca="1" si="285"/>
        <v>1.0696027795196413E-4</v>
      </c>
      <c r="AG425" s="35"/>
      <c r="AH425" s="35"/>
      <c r="AR425" s="69">
        <f t="shared" si="274"/>
        <v>36</v>
      </c>
      <c r="AS425" s="70">
        <f t="shared" si="286"/>
        <v>422</v>
      </c>
      <c r="AT425" s="71">
        <f t="shared" si="293"/>
        <v>3.5395490974153211E-2</v>
      </c>
      <c r="AU425" s="72">
        <f t="shared" si="275"/>
        <v>8.6664107387064426E-3</v>
      </c>
      <c r="AV425" s="73">
        <f t="shared" si="276"/>
        <v>1.0086664107387064</v>
      </c>
      <c r="AW425" s="74">
        <f>PRODUCT(AV$4:AV425)</f>
        <v>27.5124750244855</v>
      </c>
      <c r="BO425" s="70">
        <f t="shared" si="287"/>
        <v>422</v>
      </c>
      <c r="BP425" s="178">
        <f t="shared" si="290"/>
        <v>0.1091</v>
      </c>
      <c r="BQ425" s="179">
        <f t="shared" si="277"/>
        <v>8.6664107387064426E-3</v>
      </c>
      <c r="BR425" s="179">
        <f t="shared" si="289"/>
        <v>3.6347147943252001E-2</v>
      </c>
    </row>
    <row r="426" spans="5:70">
      <c r="E426">
        <f t="shared" si="291"/>
        <v>423</v>
      </c>
      <c r="F426" s="64">
        <f t="shared" si="278"/>
        <v>98.166666666664753</v>
      </c>
      <c r="G426" s="55">
        <f t="shared" si="259"/>
        <v>0</v>
      </c>
      <c r="H426" s="78">
        <f t="shared" si="288"/>
        <v>1</v>
      </c>
      <c r="I426" s="79">
        <f t="shared" si="267"/>
        <v>215854.21969300596</v>
      </c>
      <c r="J426" s="79">
        <f t="shared" si="260"/>
        <v>1870.6813275425666</v>
      </c>
      <c r="K426" s="80">
        <f t="shared" si="261"/>
        <v>-20</v>
      </c>
      <c r="L426" s="80">
        <f t="shared" si="268"/>
        <v>-179.8785164108383</v>
      </c>
      <c r="M426" s="80">
        <f t="shared" si="292"/>
        <v>0</v>
      </c>
      <c r="N426" s="80">
        <f t="shared" si="269"/>
        <v>0</v>
      </c>
      <c r="O426" s="81">
        <f t="shared" si="262"/>
        <v>-10155.66802739464</v>
      </c>
      <c r="P426" s="79">
        <f t="shared" si="263"/>
        <v>207369.35447674309</v>
      </c>
      <c r="Q426" s="35"/>
      <c r="R426">
        <f t="shared" ca="1" si="270"/>
        <v>484</v>
      </c>
      <c r="S426" s="78">
        <f t="shared" ca="1" si="279"/>
        <v>103.16666666666467</v>
      </c>
      <c r="T426" s="55">
        <f t="shared" ca="1" si="271"/>
        <v>7.0818821105846697E-2</v>
      </c>
      <c r="U426" s="78">
        <f t="shared" ca="1" si="272"/>
        <v>9.9385477162252349E-5</v>
      </c>
      <c r="V426" s="79">
        <f t="shared" ca="1" si="280"/>
        <v>0</v>
      </c>
      <c r="W426" s="79">
        <f t="shared" ca="1" si="264"/>
        <v>0</v>
      </c>
      <c r="X426" s="80">
        <f t="shared" ca="1" si="281"/>
        <v>0</v>
      </c>
      <c r="Y426" s="80">
        <f t="shared" ca="1" si="282"/>
        <v>0</v>
      </c>
      <c r="Z426" s="80">
        <f t="shared" ca="1" si="273"/>
        <v>0</v>
      </c>
      <c r="AA426" s="80">
        <f t="shared" ca="1" si="283"/>
        <v>0</v>
      </c>
      <c r="AB426" s="81">
        <f t="shared" ca="1" si="265"/>
        <v>0</v>
      </c>
      <c r="AC426" s="79">
        <f t="shared" ca="1" si="266"/>
        <v>0</v>
      </c>
      <c r="AD426" s="35"/>
      <c r="AE426" s="55">
        <f t="shared" ca="1" si="284"/>
        <v>7.0818821105846697E-2</v>
      </c>
      <c r="AF426" s="78">
        <f t="shared" ca="1" si="285"/>
        <v>9.9385477162252349E-5</v>
      </c>
      <c r="AG426" s="35"/>
      <c r="AH426" s="35"/>
      <c r="AR426" s="69">
        <f t="shared" si="274"/>
        <v>36</v>
      </c>
      <c r="AS426" s="70">
        <f t="shared" si="286"/>
        <v>423</v>
      </c>
      <c r="AT426" s="71">
        <f t="shared" si="293"/>
        <v>3.508873911107302E-2</v>
      </c>
      <c r="AU426" s="72">
        <f t="shared" si="275"/>
        <v>8.6664107387064426E-3</v>
      </c>
      <c r="AV426" s="73">
        <f t="shared" si="276"/>
        <v>1.0086664107387064</v>
      </c>
      <c r="AW426" s="74">
        <f>PRODUCT(AV$4:AV426)</f>
        <v>27.750909433486093</v>
      </c>
      <c r="BO426" s="70">
        <f t="shared" si="287"/>
        <v>423</v>
      </c>
      <c r="BP426" s="178">
        <f t="shared" si="290"/>
        <v>0.1091</v>
      </c>
      <c r="BQ426" s="179">
        <f t="shared" si="277"/>
        <v>8.6664107387064426E-3</v>
      </c>
      <c r="BR426" s="179">
        <f t="shared" si="289"/>
        <v>3.603485508814834E-2</v>
      </c>
    </row>
    <row r="427" spans="5:70">
      <c r="E427">
        <f t="shared" si="291"/>
        <v>424</v>
      </c>
      <c r="F427" s="64">
        <f t="shared" si="278"/>
        <v>98.249999999998082</v>
      </c>
      <c r="G427" s="55">
        <f t="shared" si="259"/>
        <v>0</v>
      </c>
      <c r="H427" s="78">
        <f t="shared" si="288"/>
        <v>1</v>
      </c>
      <c r="I427" s="79">
        <f t="shared" si="267"/>
        <v>207369.35447674309</v>
      </c>
      <c r="J427" s="79">
        <f t="shared" si="260"/>
        <v>1797.1480005158692</v>
      </c>
      <c r="K427" s="80">
        <f t="shared" si="261"/>
        <v>-20</v>
      </c>
      <c r="L427" s="80">
        <f t="shared" si="268"/>
        <v>-172.80779539728593</v>
      </c>
      <c r="M427" s="80">
        <f t="shared" si="292"/>
        <v>0</v>
      </c>
      <c r="N427" s="80">
        <f t="shared" si="269"/>
        <v>0</v>
      </c>
      <c r="O427" s="81">
        <f t="shared" si="262"/>
        <v>-10155.66802739464</v>
      </c>
      <c r="P427" s="79">
        <f t="shared" si="263"/>
        <v>198818.02665446704</v>
      </c>
      <c r="Q427" s="35"/>
      <c r="R427">
        <f t="shared" ca="1" si="270"/>
        <v>485</v>
      </c>
      <c r="S427" s="78">
        <f t="shared" ca="1" si="279"/>
        <v>103.249999999998</v>
      </c>
      <c r="T427" s="55">
        <f t="shared" ca="1" si="271"/>
        <v>7.0818821105846697E-2</v>
      </c>
      <c r="U427" s="78">
        <f t="shared" ca="1" si="272"/>
        <v>9.2347114834579592E-5</v>
      </c>
      <c r="V427" s="79">
        <f t="shared" ca="1" si="280"/>
        <v>0</v>
      </c>
      <c r="W427" s="79">
        <f t="shared" ca="1" si="264"/>
        <v>0</v>
      </c>
      <c r="X427" s="80">
        <f t="shared" ca="1" si="281"/>
        <v>0</v>
      </c>
      <c r="Y427" s="80">
        <f t="shared" ca="1" si="282"/>
        <v>0</v>
      </c>
      <c r="Z427" s="80">
        <f t="shared" ca="1" si="273"/>
        <v>0</v>
      </c>
      <c r="AA427" s="80">
        <f t="shared" ca="1" si="283"/>
        <v>0</v>
      </c>
      <c r="AB427" s="81">
        <f t="shared" ca="1" si="265"/>
        <v>0</v>
      </c>
      <c r="AC427" s="79">
        <f t="shared" ca="1" si="266"/>
        <v>0</v>
      </c>
      <c r="AD427" s="35"/>
      <c r="AE427" s="55">
        <f t="shared" ca="1" si="284"/>
        <v>7.0818821105846697E-2</v>
      </c>
      <c r="AF427" s="78">
        <f t="shared" ca="1" si="285"/>
        <v>9.2347114834579592E-5</v>
      </c>
      <c r="AG427" s="35"/>
      <c r="AH427" s="35"/>
      <c r="AR427" s="69">
        <f t="shared" si="274"/>
        <v>36</v>
      </c>
      <c r="AS427" s="70">
        <f t="shared" si="286"/>
        <v>424</v>
      </c>
      <c r="AT427" s="71">
        <f t="shared" si="293"/>
        <v>3.478464568563315E-2</v>
      </c>
      <c r="AU427" s="72">
        <f t="shared" si="275"/>
        <v>8.6664107387064426E-3</v>
      </c>
      <c r="AV427" s="73">
        <f t="shared" si="276"/>
        <v>1.0086664107387064</v>
      </c>
      <c r="AW427" s="74">
        <f>PRODUCT(AV$4:AV427)</f>
        <v>27.991410213009328</v>
      </c>
      <c r="BO427" s="70">
        <f t="shared" si="287"/>
        <v>424</v>
      </c>
      <c r="BP427" s="178">
        <f t="shared" si="290"/>
        <v>0.1091</v>
      </c>
      <c r="BQ427" s="179">
        <f t="shared" si="277"/>
        <v>8.6664107387064426E-3</v>
      </c>
      <c r="BR427" s="179">
        <f t="shared" si="289"/>
        <v>3.5725245437446332E-2</v>
      </c>
    </row>
    <row r="428" spans="5:70">
      <c r="E428">
        <f t="shared" si="291"/>
        <v>425</v>
      </c>
      <c r="F428" s="64">
        <f t="shared" si="278"/>
        <v>98.33333333333141</v>
      </c>
      <c r="G428" s="55">
        <f t="shared" si="259"/>
        <v>0</v>
      </c>
      <c r="H428" s="78">
        <f t="shared" si="288"/>
        <v>1</v>
      </c>
      <c r="I428" s="79">
        <f t="shared" si="267"/>
        <v>198818.02665446704</v>
      </c>
      <c r="J428" s="79">
        <f t="shared" si="260"/>
        <v>1723.038681246697</v>
      </c>
      <c r="K428" s="80">
        <f t="shared" si="261"/>
        <v>-20</v>
      </c>
      <c r="L428" s="80">
        <f t="shared" si="268"/>
        <v>-165.68168887872255</v>
      </c>
      <c r="M428" s="80">
        <f t="shared" si="292"/>
        <v>0</v>
      </c>
      <c r="N428" s="80">
        <f t="shared" si="269"/>
        <v>0</v>
      </c>
      <c r="O428" s="81">
        <f t="shared" si="262"/>
        <v>-10155.66802739464</v>
      </c>
      <c r="P428" s="79">
        <f t="shared" si="263"/>
        <v>190199.71561944037</v>
      </c>
      <c r="Q428" s="35"/>
      <c r="R428">
        <f t="shared" ca="1" si="270"/>
        <v>486</v>
      </c>
      <c r="S428" s="78">
        <f t="shared" ca="1" si="279"/>
        <v>103.33333333333132</v>
      </c>
      <c r="T428" s="55">
        <f t="shared" ca="1" si="271"/>
        <v>7.0818821105846697E-2</v>
      </c>
      <c r="U428" s="78">
        <f t="shared" ca="1" si="272"/>
        <v>8.5807201029468422E-5</v>
      </c>
      <c r="V428" s="79">
        <f t="shared" ca="1" si="280"/>
        <v>0</v>
      </c>
      <c r="W428" s="79">
        <f t="shared" ca="1" si="264"/>
        <v>0</v>
      </c>
      <c r="X428" s="80">
        <f t="shared" ca="1" si="281"/>
        <v>0</v>
      </c>
      <c r="Y428" s="80">
        <f t="shared" ca="1" si="282"/>
        <v>0</v>
      </c>
      <c r="Z428" s="80">
        <f t="shared" ca="1" si="273"/>
        <v>0</v>
      </c>
      <c r="AA428" s="80">
        <f t="shared" ca="1" si="283"/>
        <v>0</v>
      </c>
      <c r="AB428" s="81">
        <f t="shared" ca="1" si="265"/>
        <v>0</v>
      </c>
      <c r="AC428" s="79">
        <f t="shared" ca="1" si="266"/>
        <v>0</v>
      </c>
      <c r="AD428" s="35"/>
      <c r="AE428" s="55">
        <f t="shared" ca="1" si="284"/>
        <v>7.0818821105846697E-2</v>
      </c>
      <c r="AF428" s="78">
        <f t="shared" ca="1" si="285"/>
        <v>8.5807201029468422E-5</v>
      </c>
      <c r="AG428" s="35"/>
      <c r="AH428" s="35"/>
      <c r="AR428" s="69">
        <f t="shared" si="274"/>
        <v>36</v>
      </c>
      <c r="AS428" s="70">
        <f t="shared" si="286"/>
        <v>425</v>
      </c>
      <c r="AT428" s="71">
        <f t="shared" si="293"/>
        <v>3.4483187658721083E-2</v>
      </c>
      <c r="AU428" s="72">
        <f t="shared" si="275"/>
        <v>8.6664107387064426E-3</v>
      </c>
      <c r="AV428" s="73">
        <f t="shared" si="276"/>
        <v>1.0086664107387064</v>
      </c>
      <c r="AW428" s="74">
        <f>PRODUCT(AV$4:AV428)</f>
        <v>28.233995271070889</v>
      </c>
      <c r="BO428" s="70">
        <f t="shared" si="287"/>
        <v>425</v>
      </c>
      <c r="BP428" s="178">
        <f t="shared" si="290"/>
        <v>0.1091</v>
      </c>
      <c r="BQ428" s="179">
        <f t="shared" si="277"/>
        <v>8.6664107387064426E-3</v>
      </c>
      <c r="BR428" s="179">
        <f t="shared" si="289"/>
        <v>3.5418295937189592E-2</v>
      </c>
    </row>
    <row r="429" spans="5:70">
      <c r="E429">
        <f t="shared" si="291"/>
        <v>426</v>
      </c>
      <c r="F429" s="64">
        <f t="shared" si="278"/>
        <v>98.416666666664739</v>
      </c>
      <c r="G429" s="55">
        <f t="shared" si="259"/>
        <v>0</v>
      </c>
      <c r="H429" s="78">
        <f t="shared" si="288"/>
        <v>1</v>
      </c>
      <c r="I429" s="79">
        <f t="shared" si="267"/>
        <v>190199.71561944037</v>
      </c>
      <c r="J429" s="79">
        <f t="shared" si="260"/>
        <v>1648.3488579432294</v>
      </c>
      <c r="K429" s="80">
        <f t="shared" si="261"/>
        <v>-20</v>
      </c>
      <c r="L429" s="80">
        <f t="shared" si="268"/>
        <v>-158.49976301620032</v>
      </c>
      <c r="M429" s="80">
        <f t="shared" si="292"/>
        <v>0</v>
      </c>
      <c r="N429" s="80">
        <f t="shared" si="269"/>
        <v>0</v>
      </c>
      <c r="O429" s="81">
        <f t="shared" si="262"/>
        <v>-10155.66802739464</v>
      </c>
      <c r="P429" s="79">
        <f t="shared" si="263"/>
        <v>181513.89668697276</v>
      </c>
      <c r="Q429" s="35"/>
      <c r="R429">
        <f t="shared" ca="1" si="270"/>
        <v>487</v>
      </c>
      <c r="S429" s="78">
        <f t="shared" ca="1" si="279"/>
        <v>103.41666666666465</v>
      </c>
      <c r="T429" s="55">
        <f t="shared" ca="1" si="271"/>
        <v>7.0818821105846697E-2</v>
      </c>
      <c r="U429" s="78">
        <f t="shared" ca="1" si="272"/>
        <v>7.9730436210169071E-5</v>
      </c>
      <c r="V429" s="79">
        <f t="shared" ca="1" si="280"/>
        <v>0</v>
      </c>
      <c r="W429" s="79">
        <f t="shared" ca="1" si="264"/>
        <v>0</v>
      </c>
      <c r="X429" s="80">
        <f t="shared" ca="1" si="281"/>
        <v>0</v>
      </c>
      <c r="Y429" s="80">
        <f t="shared" ca="1" si="282"/>
        <v>0</v>
      </c>
      <c r="Z429" s="80">
        <f t="shared" ca="1" si="273"/>
        <v>0</v>
      </c>
      <c r="AA429" s="80">
        <f t="shared" ca="1" si="283"/>
        <v>0</v>
      </c>
      <c r="AB429" s="81">
        <f t="shared" ca="1" si="265"/>
        <v>0</v>
      </c>
      <c r="AC429" s="79">
        <f t="shared" ca="1" si="266"/>
        <v>0</v>
      </c>
      <c r="AD429" s="35"/>
      <c r="AE429" s="55">
        <f t="shared" ca="1" si="284"/>
        <v>7.0818821105846697E-2</v>
      </c>
      <c r="AF429" s="78">
        <f t="shared" ca="1" si="285"/>
        <v>7.9730436210169071E-5</v>
      </c>
      <c r="AG429" s="35"/>
      <c r="AH429" s="35"/>
      <c r="AR429" s="69">
        <f t="shared" si="274"/>
        <v>36</v>
      </c>
      <c r="AS429" s="70">
        <f t="shared" si="286"/>
        <v>426</v>
      </c>
      <c r="AT429" s="71">
        <f t="shared" si="293"/>
        <v>3.4184342190890712E-2</v>
      </c>
      <c r="AU429" s="72">
        <f t="shared" si="275"/>
        <v>8.6664107387064426E-3</v>
      </c>
      <c r="AV429" s="73">
        <f t="shared" si="276"/>
        <v>1.0086664107387064</v>
      </c>
      <c r="AW429" s="74">
        <f>PRODUCT(AV$4:AV429)</f>
        <v>28.478682670884684</v>
      </c>
      <c r="BO429" s="70">
        <f t="shared" si="287"/>
        <v>426</v>
      </c>
      <c r="BP429" s="178">
        <f t="shared" si="290"/>
        <v>0.1091</v>
      </c>
      <c r="BQ429" s="179">
        <f t="shared" si="277"/>
        <v>8.6664107387064426E-3</v>
      </c>
      <c r="BR429" s="179">
        <f t="shared" si="289"/>
        <v>3.5113983731500154E-2</v>
      </c>
    </row>
    <row r="430" spans="5:70">
      <c r="E430">
        <f t="shared" si="291"/>
        <v>427</v>
      </c>
      <c r="F430" s="64">
        <f t="shared" si="278"/>
        <v>98.499999999998067</v>
      </c>
      <c r="G430" s="55">
        <f t="shared" si="259"/>
        <v>0</v>
      </c>
      <c r="H430" s="78">
        <f t="shared" si="288"/>
        <v>1</v>
      </c>
      <c r="I430" s="79">
        <f t="shared" si="267"/>
        <v>181513.89668697276</v>
      </c>
      <c r="J430" s="79">
        <f t="shared" si="260"/>
        <v>1573.0739834724325</v>
      </c>
      <c r="K430" s="80">
        <f t="shared" si="261"/>
        <v>-20</v>
      </c>
      <c r="L430" s="80">
        <f t="shared" si="268"/>
        <v>-151.2615805724773</v>
      </c>
      <c r="M430" s="80">
        <f t="shared" si="292"/>
        <v>0</v>
      </c>
      <c r="N430" s="80">
        <f t="shared" si="269"/>
        <v>0</v>
      </c>
      <c r="O430" s="81">
        <f t="shared" si="262"/>
        <v>-10155.66802739464</v>
      </c>
      <c r="P430" s="79">
        <f t="shared" si="263"/>
        <v>172760.04106247809</v>
      </c>
      <c r="Q430" s="35"/>
      <c r="R430">
        <f t="shared" ca="1" si="270"/>
        <v>488</v>
      </c>
      <c r="S430" s="78">
        <f t="shared" ca="1" si="279"/>
        <v>103.49999999999798</v>
      </c>
      <c r="T430" s="55">
        <f t="shared" ca="1" si="271"/>
        <v>7.0818821105846697E-2</v>
      </c>
      <c r="U430" s="78">
        <f t="shared" ca="1" si="272"/>
        <v>7.4084020711509985E-5</v>
      </c>
      <c r="V430" s="79">
        <f t="shared" ca="1" si="280"/>
        <v>0</v>
      </c>
      <c r="W430" s="79">
        <f t="shared" ca="1" si="264"/>
        <v>0</v>
      </c>
      <c r="X430" s="80">
        <f t="shared" ca="1" si="281"/>
        <v>0</v>
      </c>
      <c r="Y430" s="80">
        <f t="shared" ca="1" si="282"/>
        <v>0</v>
      </c>
      <c r="Z430" s="80">
        <f t="shared" ca="1" si="273"/>
        <v>0</v>
      </c>
      <c r="AA430" s="80">
        <f t="shared" ca="1" si="283"/>
        <v>0</v>
      </c>
      <c r="AB430" s="81">
        <f t="shared" ca="1" si="265"/>
        <v>0</v>
      </c>
      <c r="AC430" s="79">
        <f t="shared" ca="1" si="266"/>
        <v>0</v>
      </c>
      <c r="AE430" s="55">
        <f t="shared" ca="1" si="284"/>
        <v>7.0818821105846697E-2</v>
      </c>
      <c r="AF430" s="78">
        <f t="shared" ca="1" si="285"/>
        <v>7.4084020711509985E-5</v>
      </c>
      <c r="AG430" s="35"/>
      <c r="AH430" s="35"/>
      <c r="AR430" s="69">
        <f t="shared" si="274"/>
        <v>36</v>
      </c>
      <c r="AS430" s="70">
        <f t="shared" si="286"/>
        <v>427</v>
      </c>
      <c r="AT430" s="71">
        <f t="shared" si="293"/>
        <v>3.3888086640631962E-2</v>
      </c>
      <c r="AU430" s="72">
        <f t="shared" si="275"/>
        <v>8.6664107387064426E-3</v>
      </c>
      <c r="AV430" s="73">
        <f t="shared" si="276"/>
        <v>1.0086664107387064</v>
      </c>
      <c r="AW430" s="74">
        <f>PRODUCT(AV$4:AV430)</f>
        <v>28.725490632207851</v>
      </c>
      <c r="BO430" s="70">
        <f t="shared" si="287"/>
        <v>427</v>
      </c>
      <c r="BP430" s="178">
        <f t="shared" si="290"/>
        <v>0.1091</v>
      </c>
      <c r="BQ430" s="179">
        <f t="shared" si="277"/>
        <v>8.6664107387064426E-3</v>
      </c>
      <c r="BR430" s="179">
        <f t="shared" si="289"/>
        <v>3.4812286160876608E-2</v>
      </c>
    </row>
    <row r="431" spans="5:70">
      <c r="E431">
        <f t="shared" si="291"/>
        <v>428</v>
      </c>
      <c r="F431" s="64">
        <f t="shared" si="278"/>
        <v>98.583333333331396</v>
      </c>
      <c r="G431" s="55">
        <f t="shared" si="259"/>
        <v>0</v>
      </c>
      <c r="H431" s="78">
        <f t="shared" si="288"/>
        <v>1</v>
      </c>
      <c r="I431" s="79">
        <f t="shared" si="267"/>
        <v>172760.04106247809</v>
      </c>
      <c r="J431" s="79">
        <f t="shared" si="260"/>
        <v>1497.2094750832262</v>
      </c>
      <c r="K431" s="80">
        <f t="shared" si="261"/>
        <v>-20</v>
      </c>
      <c r="L431" s="80">
        <f t="shared" si="268"/>
        <v>-143.96670088539841</v>
      </c>
      <c r="M431" s="80">
        <f t="shared" si="292"/>
        <v>0</v>
      </c>
      <c r="N431" s="80">
        <f t="shared" si="269"/>
        <v>0</v>
      </c>
      <c r="O431" s="81">
        <f t="shared" si="262"/>
        <v>-10155.66802739464</v>
      </c>
      <c r="P431" s="79">
        <f t="shared" si="263"/>
        <v>163937.6158092813</v>
      </c>
      <c r="Q431" s="35"/>
      <c r="R431">
        <f t="shared" ca="1" si="270"/>
        <v>489</v>
      </c>
      <c r="S431" s="78">
        <f t="shared" ca="1" si="279"/>
        <v>103.58333333333131</v>
      </c>
      <c r="T431" s="55">
        <f t="shared" ca="1" si="271"/>
        <v>7.7799936530410396E-2</v>
      </c>
      <c r="U431" s="78">
        <f t="shared" ca="1" si="272"/>
        <v>6.8320288602236899E-5</v>
      </c>
      <c r="V431" s="79">
        <f t="shared" ca="1" si="280"/>
        <v>0</v>
      </c>
      <c r="W431" s="79">
        <f t="shared" ca="1" si="264"/>
        <v>0</v>
      </c>
      <c r="X431" s="80">
        <f t="shared" ca="1" si="281"/>
        <v>0</v>
      </c>
      <c r="Y431" s="80">
        <f t="shared" ca="1" si="282"/>
        <v>0</v>
      </c>
      <c r="Z431" s="80">
        <f t="shared" ca="1" si="273"/>
        <v>0</v>
      </c>
      <c r="AA431" s="80">
        <f t="shared" ca="1" si="283"/>
        <v>0</v>
      </c>
      <c r="AB431" s="81">
        <f t="shared" ca="1" si="265"/>
        <v>0</v>
      </c>
      <c r="AC431" s="79">
        <f t="shared" ca="1" si="266"/>
        <v>0</v>
      </c>
      <c r="AE431" s="55">
        <f t="shared" ca="1" si="284"/>
        <v>7.7799936530410396E-2</v>
      </c>
      <c r="AF431" s="78">
        <f t="shared" ca="1" si="285"/>
        <v>6.8320288602236899E-5</v>
      </c>
      <c r="AG431" s="35"/>
      <c r="AH431" s="35"/>
      <c r="AR431" s="69">
        <f t="shared" si="274"/>
        <v>36</v>
      </c>
      <c r="AS431" s="70">
        <f t="shared" si="286"/>
        <v>428</v>
      </c>
      <c r="AT431" s="71">
        <f t="shared" si="293"/>
        <v>3.3594398562655378E-2</v>
      </c>
      <c r="AU431" s="72">
        <f t="shared" si="275"/>
        <v>8.6664107387064426E-3</v>
      </c>
      <c r="AV431" s="73">
        <f t="shared" si="276"/>
        <v>1.0086664107387064</v>
      </c>
      <c r="AW431" s="74">
        <f>PRODUCT(AV$4:AV431)</f>
        <v>28.974437532697429</v>
      </c>
      <c r="BO431" s="70">
        <f t="shared" si="287"/>
        <v>428</v>
      </c>
      <c r="BP431" s="178">
        <f t="shared" si="290"/>
        <v>0.1091</v>
      </c>
      <c r="BQ431" s="179">
        <f t="shared" si="277"/>
        <v>8.6664107387064426E-3</v>
      </c>
      <c r="BR431" s="179">
        <f t="shared" si="289"/>
        <v>3.4513180760506836E-2</v>
      </c>
    </row>
    <row r="432" spans="5:70">
      <c r="E432">
        <f t="shared" si="291"/>
        <v>429</v>
      </c>
      <c r="F432" s="64">
        <f t="shared" si="278"/>
        <v>98.666666666664725</v>
      </c>
      <c r="G432" s="55">
        <f t="shared" si="259"/>
        <v>0</v>
      </c>
      <c r="H432" s="78">
        <f t="shared" si="288"/>
        <v>1</v>
      </c>
      <c r="I432" s="79">
        <f t="shared" si="267"/>
        <v>163937.6158092813</v>
      </c>
      <c r="J432" s="79">
        <f t="shared" si="260"/>
        <v>1420.7507141274866</v>
      </c>
      <c r="K432" s="80">
        <f t="shared" si="261"/>
        <v>-20</v>
      </c>
      <c r="L432" s="80">
        <f t="shared" si="268"/>
        <v>-136.61467984106775</v>
      </c>
      <c r="M432" s="80">
        <f t="shared" si="292"/>
        <v>0</v>
      </c>
      <c r="N432" s="80">
        <f t="shared" si="269"/>
        <v>0</v>
      </c>
      <c r="O432" s="81">
        <f t="shared" si="262"/>
        <v>-10155.66802739464</v>
      </c>
      <c r="P432" s="79">
        <f t="shared" si="263"/>
        <v>155046.08381617308</v>
      </c>
      <c r="Q432" s="35"/>
      <c r="R432">
        <f t="shared" ca="1" si="270"/>
        <v>490</v>
      </c>
      <c r="S432" s="78">
        <f t="shared" ca="1" si="279"/>
        <v>103.66666666666464</v>
      </c>
      <c r="T432" s="55">
        <f t="shared" ca="1" si="271"/>
        <v>7.7799936530410396E-2</v>
      </c>
      <c r="U432" s="78">
        <f t="shared" ca="1" si="272"/>
        <v>6.3004974485243552E-5</v>
      </c>
      <c r="V432" s="79">
        <f t="shared" ca="1" si="280"/>
        <v>0</v>
      </c>
      <c r="W432" s="79">
        <f t="shared" ca="1" si="264"/>
        <v>0</v>
      </c>
      <c r="X432" s="80">
        <f t="shared" ca="1" si="281"/>
        <v>0</v>
      </c>
      <c r="Y432" s="80">
        <f t="shared" ca="1" si="282"/>
        <v>0</v>
      </c>
      <c r="Z432" s="80">
        <f t="shared" ca="1" si="273"/>
        <v>0</v>
      </c>
      <c r="AA432" s="80">
        <f t="shared" ca="1" si="283"/>
        <v>0</v>
      </c>
      <c r="AB432" s="81">
        <f t="shared" ca="1" si="265"/>
        <v>0</v>
      </c>
      <c r="AC432" s="79">
        <f t="shared" ca="1" si="266"/>
        <v>0</v>
      </c>
      <c r="AD432" s="35"/>
      <c r="AE432" s="55">
        <f t="shared" ca="1" si="284"/>
        <v>7.7799936530410396E-2</v>
      </c>
      <c r="AF432" s="78">
        <f t="shared" ca="1" si="285"/>
        <v>6.3004974485243552E-5</v>
      </c>
      <c r="AG432" s="35"/>
      <c r="AH432" s="35"/>
      <c r="AR432" s="69">
        <f t="shared" si="274"/>
        <v>36</v>
      </c>
      <c r="AS432" s="70">
        <f t="shared" si="286"/>
        <v>429</v>
      </c>
      <c r="AT432" s="71">
        <f t="shared" si="293"/>
        <v>3.3303255706191595E-2</v>
      </c>
      <c r="AU432" s="72">
        <f t="shared" si="275"/>
        <v>8.6664107387064426E-3</v>
      </c>
      <c r="AV432" s="73">
        <f t="shared" si="276"/>
        <v>1.0086664107387064</v>
      </c>
      <c r="AW432" s="74">
        <f>PRODUCT(AV$4:AV432)</f>
        <v>29.225541909278778</v>
      </c>
      <c r="BO432" s="70">
        <f t="shared" si="287"/>
        <v>429</v>
      </c>
      <c r="BP432" s="178">
        <f t="shared" si="290"/>
        <v>0.1091</v>
      </c>
      <c r="BQ432" s="179">
        <f t="shared" si="277"/>
        <v>8.6664107387064426E-3</v>
      </c>
      <c r="BR432" s="179">
        <f t="shared" si="289"/>
        <v>3.4216645258595239E-2</v>
      </c>
    </row>
    <row r="433" spans="5:70">
      <c r="E433">
        <f t="shared" si="291"/>
        <v>430</v>
      </c>
      <c r="F433" s="64">
        <f t="shared" si="278"/>
        <v>98.749999999998053</v>
      </c>
      <c r="G433" s="55">
        <f t="shared" si="259"/>
        <v>0</v>
      </c>
      <c r="H433" s="78">
        <f t="shared" si="288"/>
        <v>1</v>
      </c>
      <c r="I433" s="79">
        <f t="shared" si="267"/>
        <v>155046.08381617308</v>
      </c>
      <c r="J433" s="79">
        <f t="shared" si="260"/>
        <v>1343.6930457788615</v>
      </c>
      <c r="K433" s="80">
        <f t="shared" si="261"/>
        <v>-20</v>
      </c>
      <c r="L433" s="80">
        <f t="shared" si="268"/>
        <v>-129.20506984681091</v>
      </c>
      <c r="M433" s="80">
        <f t="shared" si="292"/>
        <v>0</v>
      </c>
      <c r="N433" s="80">
        <f t="shared" si="269"/>
        <v>0</v>
      </c>
      <c r="O433" s="81">
        <f t="shared" si="262"/>
        <v>-10155.66802739464</v>
      </c>
      <c r="P433" s="79">
        <f t="shared" si="263"/>
        <v>146084.90376471047</v>
      </c>
      <c r="Q433" s="35"/>
      <c r="R433">
        <f t="shared" ca="1" si="270"/>
        <v>491</v>
      </c>
      <c r="S433" s="78">
        <f t="shared" ca="1" si="279"/>
        <v>103.74999999999797</v>
      </c>
      <c r="T433" s="55">
        <f t="shared" ca="1" si="271"/>
        <v>7.7799936530410396E-2</v>
      </c>
      <c r="U433" s="78">
        <f t="shared" ca="1" si="272"/>
        <v>5.8103191469191477E-5</v>
      </c>
      <c r="V433" s="79">
        <f t="shared" ca="1" si="280"/>
        <v>0</v>
      </c>
      <c r="W433" s="79">
        <f t="shared" ca="1" si="264"/>
        <v>0</v>
      </c>
      <c r="X433" s="80">
        <f t="shared" ca="1" si="281"/>
        <v>0</v>
      </c>
      <c r="Y433" s="80">
        <f t="shared" ca="1" si="282"/>
        <v>0</v>
      </c>
      <c r="Z433" s="80">
        <f t="shared" ca="1" si="273"/>
        <v>0</v>
      </c>
      <c r="AA433" s="80">
        <f t="shared" ca="1" si="283"/>
        <v>0</v>
      </c>
      <c r="AB433" s="81">
        <f t="shared" ca="1" si="265"/>
        <v>0</v>
      </c>
      <c r="AC433" s="79">
        <f t="shared" ca="1" si="266"/>
        <v>0</v>
      </c>
      <c r="AD433" s="35"/>
      <c r="AE433" s="55">
        <f t="shared" ca="1" si="284"/>
        <v>7.7799936530410396E-2</v>
      </c>
      <c r="AF433" s="78">
        <f t="shared" ca="1" si="285"/>
        <v>5.8103191469191477E-5</v>
      </c>
      <c r="AG433" s="35"/>
      <c r="AH433" s="35"/>
      <c r="AR433" s="69">
        <f t="shared" si="274"/>
        <v>36</v>
      </c>
      <c r="AS433" s="70">
        <f t="shared" si="286"/>
        <v>430</v>
      </c>
      <c r="AT433" s="71">
        <f t="shared" si="293"/>
        <v>3.3014636013305572E-2</v>
      </c>
      <c r="AU433" s="72">
        <f t="shared" si="275"/>
        <v>8.6664107387064426E-3</v>
      </c>
      <c r="AV433" s="73">
        <f t="shared" si="276"/>
        <v>1.0086664107387064</v>
      </c>
      <c r="AW433" s="74">
        <f>PRODUCT(AV$4:AV433)</f>
        <v>29.478822459525865</v>
      </c>
      <c r="BO433" s="70">
        <f t="shared" si="287"/>
        <v>430</v>
      </c>
      <c r="BP433" s="178">
        <f t="shared" si="290"/>
        <v>0.1091</v>
      </c>
      <c r="BQ433" s="179">
        <f t="shared" si="277"/>
        <v>8.6664107387064426E-3</v>
      </c>
      <c r="BR433" s="179">
        <f t="shared" si="289"/>
        <v>3.3922657574704362E-2</v>
      </c>
    </row>
    <row r="434" spans="5:70">
      <c r="E434">
        <f t="shared" si="291"/>
        <v>431</v>
      </c>
      <c r="F434" s="64">
        <f t="shared" si="278"/>
        <v>98.833333333331382</v>
      </c>
      <c r="G434" s="55">
        <f t="shared" si="259"/>
        <v>0</v>
      </c>
      <c r="H434" s="78">
        <f t="shared" si="288"/>
        <v>1</v>
      </c>
      <c r="I434" s="79">
        <f t="shared" si="267"/>
        <v>146084.90376471047</v>
      </c>
      <c r="J434" s="79">
        <f t="shared" si="260"/>
        <v>1266.0317787493841</v>
      </c>
      <c r="K434" s="80">
        <f t="shared" si="261"/>
        <v>-20</v>
      </c>
      <c r="L434" s="80">
        <f t="shared" si="268"/>
        <v>-121.73741980392541</v>
      </c>
      <c r="M434" s="80">
        <f t="shared" si="292"/>
        <v>0</v>
      </c>
      <c r="N434" s="80">
        <f t="shared" si="269"/>
        <v>0</v>
      </c>
      <c r="O434" s="81">
        <f t="shared" si="262"/>
        <v>-10155.66802739464</v>
      </c>
      <c r="P434" s="79">
        <f t="shared" si="263"/>
        <v>137053.5300962613</v>
      </c>
      <c r="Q434" s="35"/>
      <c r="R434">
        <f t="shared" ca="1" si="270"/>
        <v>492</v>
      </c>
      <c r="S434" s="78">
        <f t="shared" ca="1" si="279"/>
        <v>103.8333333333313</v>
      </c>
      <c r="T434" s="55">
        <f t="shared" ca="1" si="271"/>
        <v>7.7799936530410396E-2</v>
      </c>
      <c r="U434" s="78">
        <f t="shared" ca="1" si="272"/>
        <v>5.3582766860674099E-5</v>
      </c>
      <c r="V434" s="79">
        <f t="shared" ca="1" si="280"/>
        <v>0</v>
      </c>
      <c r="W434" s="79">
        <f t="shared" ca="1" si="264"/>
        <v>0</v>
      </c>
      <c r="X434" s="80">
        <f t="shared" ca="1" si="281"/>
        <v>0</v>
      </c>
      <c r="Y434" s="80">
        <f t="shared" ca="1" si="282"/>
        <v>0</v>
      </c>
      <c r="Z434" s="80">
        <f t="shared" ca="1" si="273"/>
        <v>0</v>
      </c>
      <c r="AA434" s="80">
        <f t="shared" ca="1" si="283"/>
        <v>0</v>
      </c>
      <c r="AB434" s="81">
        <f t="shared" ca="1" si="265"/>
        <v>0</v>
      </c>
      <c r="AC434" s="79">
        <f t="shared" ca="1" si="266"/>
        <v>0</v>
      </c>
      <c r="AD434" s="35"/>
      <c r="AE434" s="55">
        <f t="shared" ca="1" si="284"/>
        <v>7.7799936530410396E-2</v>
      </c>
      <c r="AF434" s="78">
        <f t="shared" ca="1" si="285"/>
        <v>5.3582766860674099E-5</v>
      </c>
      <c r="AG434" s="35"/>
      <c r="AH434" s="35"/>
      <c r="AR434" s="69">
        <f t="shared" si="274"/>
        <v>36</v>
      </c>
      <c r="AS434" s="70">
        <f t="shared" si="286"/>
        <v>431</v>
      </c>
      <c r="AT434" s="71">
        <f t="shared" si="293"/>
        <v>3.2728517617225374E-2</v>
      </c>
      <c r="AU434" s="72">
        <f t="shared" si="275"/>
        <v>8.6664107387064426E-3</v>
      </c>
      <c r="AV434" s="73">
        <f t="shared" si="276"/>
        <v>1.0086664107387064</v>
      </c>
      <c r="AW434" s="74">
        <f>PRODUCT(AV$4:AV434)</f>
        <v>29.734298043053521</v>
      </c>
      <c r="BO434" s="70">
        <f t="shared" si="287"/>
        <v>431</v>
      </c>
      <c r="BP434" s="178">
        <f t="shared" si="290"/>
        <v>0.1091</v>
      </c>
      <c r="BQ434" s="179">
        <f t="shared" si="277"/>
        <v>8.6664107387064426E-3</v>
      </c>
      <c r="BR434" s="179">
        <f t="shared" si="289"/>
        <v>3.3631195818110748E-2</v>
      </c>
    </row>
    <row r="435" spans="5:70">
      <c r="E435">
        <f t="shared" si="291"/>
        <v>432</v>
      </c>
      <c r="F435" s="64">
        <f t="shared" si="278"/>
        <v>98.91666666666471</v>
      </c>
      <c r="G435" s="55">
        <f t="shared" si="259"/>
        <v>0</v>
      </c>
      <c r="H435" s="78">
        <f t="shared" si="288"/>
        <v>1</v>
      </c>
      <c r="I435" s="79">
        <f t="shared" si="267"/>
        <v>137053.5300962613</v>
      </c>
      <c r="J435" s="79">
        <f t="shared" si="260"/>
        <v>1187.7621850038656</v>
      </c>
      <c r="K435" s="80">
        <f t="shared" si="261"/>
        <v>-20</v>
      </c>
      <c r="L435" s="80">
        <f t="shared" si="268"/>
        <v>-114.21127508021776</v>
      </c>
      <c r="M435" s="80">
        <f t="shared" si="292"/>
        <v>0</v>
      </c>
      <c r="N435" s="80">
        <f t="shared" si="269"/>
        <v>0</v>
      </c>
      <c r="O435" s="81">
        <f t="shared" si="262"/>
        <v>-10155.66802739464</v>
      </c>
      <c r="P435" s="79">
        <f t="shared" si="263"/>
        <v>127951.41297879031</v>
      </c>
      <c r="Q435" s="35"/>
      <c r="R435">
        <f t="shared" ca="1" si="270"/>
        <v>493</v>
      </c>
      <c r="S435" s="78">
        <f t="shared" ca="1" si="279"/>
        <v>103.91666666666463</v>
      </c>
      <c r="T435" s="55">
        <f t="shared" ca="1" si="271"/>
        <v>7.7799936530410396E-2</v>
      </c>
      <c r="U435" s="78">
        <f t="shared" ca="1" si="272"/>
        <v>4.9414030999789878E-5</v>
      </c>
      <c r="V435" s="79">
        <f t="shared" ca="1" si="280"/>
        <v>0</v>
      </c>
      <c r="W435" s="79">
        <f t="shared" ca="1" si="264"/>
        <v>0</v>
      </c>
      <c r="X435" s="80">
        <f t="shared" ca="1" si="281"/>
        <v>0</v>
      </c>
      <c r="Y435" s="80">
        <f t="shared" ca="1" si="282"/>
        <v>0</v>
      </c>
      <c r="Z435" s="80">
        <f t="shared" ca="1" si="273"/>
        <v>0</v>
      </c>
      <c r="AA435" s="80">
        <f t="shared" ca="1" si="283"/>
        <v>0</v>
      </c>
      <c r="AB435" s="81">
        <f t="shared" ca="1" si="265"/>
        <v>0</v>
      </c>
      <c r="AC435" s="79">
        <f t="shared" ca="1" si="266"/>
        <v>0</v>
      </c>
      <c r="AD435" s="35"/>
      <c r="AE435" s="55">
        <f t="shared" ca="1" si="284"/>
        <v>7.7799936530410396E-2</v>
      </c>
      <c r="AF435" s="78">
        <f t="shared" ca="1" si="285"/>
        <v>4.9414030999789878E-5</v>
      </c>
      <c r="AG435" s="35"/>
      <c r="AH435" s="35"/>
      <c r="AR435" s="69">
        <f t="shared" si="274"/>
        <v>36</v>
      </c>
      <c r="AS435" s="70">
        <f t="shared" si="286"/>
        <v>432</v>
      </c>
      <c r="AT435" s="71">
        <f t="shared" si="293"/>
        <v>3.2444878840685511E-2</v>
      </c>
      <c r="AU435" s="72">
        <f t="shared" si="275"/>
        <v>8.6664107387064426E-3</v>
      </c>
      <c r="AV435" s="73">
        <f t="shared" si="276"/>
        <v>1.0086664107387064</v>
      </c>
      <c r="AW435" s="74">
        <f>PRODUCT(AV$4:AV435)</f>
        <v>29.991987682921739</v>
      </c>
      <c r="BO435" s="70">
        <f t="shared" si="287"/>
        <v>432</v>
      </c>
      <c r="BP435" s="178">
        <f t="shared" si="290"/>
        <v>0.1091</v>
      </c>
      <c r="BQ435" s="179">
        <f t="shared" si="277"/>
        <v>8.6664107387064426E-3</v>
      </c>
      <c r="BR435" s="179">
        <f t="shared" si="289"/>
        <v>3.3342238286174934E-2</v>
      </c>
    </row>
    <row r="436" spans="5:70">
      <c r="E436">
        <f t="shared" si="291"/>
        <v>433</v>
      </c>
      <c r="F436" s="64">
        <f t="shared" si="278"/>
        <v>98.999999999998039</v>
      </c>
      <c r="G436" s="55">
        <f t="shared" si="259"/>
        <v>0</v>
      </c>
      <c r="H436" s="78">
        <f t="shared" si="288"/>
        <v>1</v>
      </c>
      <c r="I436" s="79">
        <f t="shared" si="267"/>
        <v>127951.41297879031</v>
      </c>
      <c r="J436" s="79">
        <f t="shared" si="260"/>
        <v>1108.8794994720513</v>
      </c>
      <c r="K436" s="80">
        <f t="shared" si="261"/>
        <v>-20</v>
      </c>
      <c r="L436" s="80">
        <f t="shared" si="268"/>
        <v>-106.62617748232526</v>
      </c>
      <c r="M436" s="80">
        <f t="shared" si="292"/>
        <v>-959.63559734092723</v>
      </c>
      <c r="N436" s="80">
        <f t="shared" si="269"/>
        <v>0</v>
      </c>
      <c r="O436" s="81">
        <f t="shared" si="262"/>
        <v>-10155.66802739464</v>
      </c>
      <c r="P436" s="79">
        <f t="shared" si="263"/>
        <v>117818.36267604447</v>
      </c>
      <c r="Q436" s="35"/>
      <c r="R436">
        <f t="shared" ca="1" si="270"/>
        <v>494</v>
      </c>
      <c r="S436" s="78">
        <f t="shared" ca="1" si="279"/>
        <v>103.99999999999795</v>
      </c>
      <c r="T436" s="55">
        <f t="shared" ca="1" si="271"/>
        <v>7.7799936530410396E-2</v>
      </c>
      <c r="U436" s="78">
        <f t="shared" ca="1" si="272"/>
        <v>4.5569622524294494E-5</v>
      </c>
      <c r="V436" s="79">
        <f t="shared" ca="1" si="280"/>
        <v>0</v>
      </c>
      <c r="W436" s="79">
        <f t="shared" ca="1" si="264"/>
        <v>0</v>
      </c>
      <c r="X436" s="80">
        <f t="shared" ca="1" si="281"/>
        <v>0</v>
      </c>
      <c r="Y436" s="80">
        <f t="shared" ca="1" si="282"/>
        <v>0</v>
      </c>
      <c r="Z436" s="80">
        <f t="shared" ca="1" si="273"/>
        <v>0</v>
      </c>
      <c r="AA436" s="80">
        <f t="shared" ca="1" si="283"/>
        <v>0</v>
      </c>
      <c r="AB436" s="81">
        <f t="shared" ca="1" si="265"/>
        <v>0</v>
      </c>
      <c r="AC436" s="79">
        <f t="shared" ca="1" si="266"/>
        <v>0</v>
      </c>
      <c r="AD436" s="35"/>
      <c r="AE436" s="55">
        <f t="shared" ca="1" si="284"/>
        <v>7.7799936530410396E-2</v>
      </c>
      <c r="AF436" s="78">
        <f t="shared" ca="1" si="285"/>
        <v>4.5569622524294494E-5</v>
      </c>
      <c r="AG436" s="35"/>
      <c r="AH436" s="35"/>
      <c r="AR436" s="69">
        <f t="shared" si="274"/>
        <v>37</v>
      </c>
      <c r="AS436" s="70">
        <f t="shared" si="286"/>
        <v>433</v>
      </c>
      <c r="AT436" s="71">
        <f t="shared" si="293"/>
        <v>3.2163698194284565E-2</v>
      </c>
      <c r="AU436" s="72">
        <f t="shared" si="275"/>
        <v>8.6664107387064426E-3</v>
      </c>
      <c r="AV436" s="73">
        <f t="shared" si="276"/>
        <v>1.0086664107387064</v>
      </c>
      <c r="AW436" s="74">
        <f>PRODUCT(AV$4:AV436)</f>
        <v>30.251910567052164</v>
      </c>
      <c r="BO436" s="70">
        <f t="shared" si="287"/>
        <v>433</v>
      </c>
      <c r="BP436" s="178">
        <f t="shared" si="290"/>
        <v>0.1091</v>
      </c>
      <c r="BQ436" s="179">
        <f t="shared" si="277"/>
        <v>8.6664107387064426E-3</v>
      </c>
      <c r="BR436" s="179">
        <f t="shared" si="289"/>
        <v>3.3055763462725429E-2</v>
      </c>
    </row>
    <row r="437" spans="5:70">
      <c r="E437">
        <f t="shared" si="291"/>
        <v>434</v>
      </c>
      <c r="F437" s="64">
        <f t="shared" si="278"/>
        <v>99.083333333331367</v>
      </c>
      <c r="G437" s="55">
        <f t="shared" si="259"/>
        <v>0</v>
      </c>
      <c r="H437" s="78">
        <f t="shared" si="288"/>
        <v>1</v>
      </c>
      <c r="I437" s="79">
        <f t="shared" si="267"/>
        <v>117818.36267604447</v>
      </c>
      <c r="J437" s="79">
        <f t="shared" si="260"/>
        <v>1021.0623235124822</v>
      </c>
      <c r="K437" s="80">
        <f t="shared" si="261"/>
        <v>-20</v>
      </c>
      <c r="L437" s="80">
        <f t="shared" si="268"/>
        <v>-98.181968896703737</v>
      </c>
      <c r="M437" s="80">
        <f t="shared" si="292"/>
        <v>0</v>
      </c>
      <c r="N437" s="80">
        <f t="shared" si="269"/>
        <v>0</v>
      </c>
      <c r="O437" s="81">
        <f t="shared" si="262"/>
        <v>-10155.66802739464</v>
      </c>
      <c r="P437" s="79">
        <f t="shared" si="263"/>
        <v>108565.57500326561</v>
      </c>
      <c r="Q437" s="35"/>
      <c r="R437">
        <f t="shared" ca="1" si="270"/>
        <v>495</v>
      </c>
      <c r="S437" s="78">
        <f t="shared" ca="1" si="279"/>
        <v>104.08333333333128</v>
      </c>
      <c r="T437" s="55">
        <f t="shared" ca="1" si="271"/>
        <v>0</v>
      </c>
      <c r="U437" s="78">
        <f t="shared" ca="1" si="272"/>
        <v>4.5569622524294494E-5</v>
      </c>
      <c r="V437" s="79">
        <f t="shared" ca="1" si="280"/>
        <v>0</v>
      </c>
      <c r="W437" s="79">
        <f t="shared" ca="1" si="264"/>
        <v>0</v>
      </c>
      <c r="X437" s="80">
        <f t="shared" ca="1" si="281"/>
        <v>0</v>
      </c>
      <c r="Y437" s="80">
        <f t="shared" ca="1" si="282"/>
        <v>0</v>
      </c>
      <c r="Z437" s="80">
        <f t="shared" ca="1" si="273"/>
        <v>0</v>
      </c>
      <c r="AA437" s="80">
        <f t="shared" ca="1" si="283"/>
        <v>0</v>
      </c>
      <c r="AB437" s="81">
        <f t="shared" ca="1" si="265"/>
        <v>0</v>
      </c>
      <c r="AC437" s="79">
        <f t="shared" ca="1" si="266"/>
        <v>0</v>
      </c>
      <c r="AD437" s="35"/>
      <c r="AE437" s="55">
        <f t="shared" ca="1" si="284"/>
        <v>0</v>
      </c>
      <c r="AF437" s="78">
        <f t="shared" ca="1" si="285"/>
        <v>4.5569622524294494E-5</v>
      </c>
      <c r="AG437" s="35"/>
      <c r="AH437" s="35"/>
      <c r="AR437" s="69">
        <f t="shared" si="274"/>
        <v>37</v>
      </c>
      <c r="AS437" s="70">
        <f t="shared" si="286"/>
        <v>434</v>
      </c>
      <c r="AT437" s="71">
        <f t="shared" si="293"/>
        <v>3.1884954374857104E-2</v>
      </c>
      <c r="AU437" s="72">
        <f t="shared" si="275"/>
        <v>8.6664107387064426E-3</v>
      </c>
      <c r="AV437" s="73">
        <f t="shared" si="276"/>
        <v>1.0086664107387064</v>
      </c>
      <c r="AW437" s="74">
        <f>PRODUCT(AV$4:AV437)</f>
        <v>30.51408604965685</v>
      </c>
      <c r="BO437" s="70">
        <f t="shared" si="287"/>
        <v>434</v>
      </c>
      <c r="BP437" s="178">
        <f t="shared" si="290"/>
        <v>0.1091</v>
      </c>
      <c r="BQ437" s="179">
        <f t="shared" si="277"/>
        <v>8.6664107387064426E-3</v>
      </c>
      <c r="BR437" s="179">
        <f t="shared" si="289"/>
        <v>3.2771750016456609E-2</v>
      </c>
    </row>
    <row r="438" spans="5:70">
      <c r="E438">
        <f t="shared" si="291"/>
        <v>435</v>
      </c>
      <c r="F438" s="64">
        <f t="shared" si="278"/>
        <v>99.166666666664696</v>
      </c>
      <c r="G438" s="55">
        <f t="shared" si="259"/>
        <v>0</v>
      </c>
      <c r="H438" s="78">
        <f t="shared" si="288"/>
        <v>1</v>
      </c>
      <c r="I438" s="79">
        <f t="shared" si="267"/>
        <v>108565.57500326561</v>
      </c>
      <c r="J438" s="79">
        <f t="shared" si="260"/>
        <v>940.87386506214079</v>
      </c>
      <c r="K438" s="80">
        <f t="shared" si="261"/>
        <v>-20</v>
      </c>
      <c r="L438" s="80">
        <f t="shared" si="268"/>
        <v>-90.471312502721347</v>
      </c>
      <c r="M438" s="80">
        <f t="shared" si="292"/>
        <v>0</v>
      </c>
      <c r="N438" s="80">
        <f t="shared" si="269"/>
        <v>0</v>
      </c>
      <c r="O438" s="81">
        <f t="shared" si="262"/>
        <v>-10155.66802739464</v>
      </c>
      <c r="P438" s="79">
        <f t="shared" si="263"/>
        <v>99240.309528430385</v>
      </c>
      <c r="Q438" s="35"/>
      <c r="R438">
        <f t="shared" ca="1" si="270"/>
        <v>496</v>
      </c>
      <c r="S438" s="78">
        <f t="shared" ca="1" si="279"/>
        <v>104.16666666666461</v>
      </c>
      <c r="T438" s="55">
        <f t="shared" ca="1" si="271"/>
        <v>0</v>
      </c>
      <c r="U438" s="78">
        <f t="shared" ca="1" si="272"/>
        <v>4.5569622524294494E-5</v>
      </c>
      <c r="V438" s="79">
        <f t="shared" ca="1" si="280"/>
        <v>0</v>
      </c>
      <c r="W438" s="79">
        <f t="shared" ca="1" si="264"/>
        <v>0</v>
      </c>
      <c r="X438" s="80">
        <f t="shared" ca="1" si="281"/>
        <v>0</v>
      </c>
      <c r="Y438" s="80">
        <f t="shared" ca="1" si="282"/>
        <v>0</v>
      </c>
      <c r="Z438" s="80">
        <f t="shared" ca="1" si="273"/>
        <v>0</v>
      </c>
      <c r="AA438" s="80">
        <f t="shared" ca="1" si="283"/>
        <v>0</v>
      </c>
      <c r="AB438" s="81">
        <f t="shared" ca="1" si="265"/>
        <v>0</v>
      </c>
      <c r="AC438" s="79">
        <f t="shared" ca="1" si="266"/>
        <v>0</v>
      </c>
      <c r="AD438" s="35"/>
      <c r="AE438" s="55">
        <f t="shared" ca="1" si="284"/>
        <v>0</v>
      </c>
      <c r="AF438" s="78">
        <f t="shared" ca="1" si="285"/>
        <v>4.5569622524294494E-5</v>
      </c>
      <c r="AG438" s="35"/>
      <c r="AH438" s="35"/>
      <c r="AR438" s="69">
        <f t="shared" si="274"/>
        <v>37</v>
      </c>
      <c r="AS438" s="70">
        <f t="shared" si="286"/>
        <v>435</v>
      </c>
      <c r="AT438" s="71">
        <f t="shared" si="293"/>
        <v>3.1608626263859678E-2</v>
      </c>
      <c r="AU438" s="72">
        <f t="shared" si="275"/>
        <v>8.6664107387064426E-3</v>
      </c>
      <c r="AV438" s="73">
        <f t="shared" si="276"/>
        <v>1.0086664107387064</v>
      </c>
      <c r="AW438" s="74">
        <f>PRODUCT(AV$4:AV438)</f>
        <v>30.778533652679407</v>
      </c>
      <c r="BO438" s="70">
        <f t="shared" si="287"/>
        <v>435</v>
      </c>
      <c r="BP438" s="178">
        <f t="shared" si="290"/>
        <v>0.1091</v>
      </c>
      <c r="BQ438" s="179">
        <f t="shared" si="277"/>
        <v>8.6664107387064426E-3</v>
      </c>
      <c r="BR438" s="179">
        <f t="shared" si="289"/>
        <v>3.2490176799340333E-2</v>
      </c>
    </row>
    <row r="439" spans="5:70">
      <c r="E439">
        <f t="shared" si="291"/>
        <v>436</v>
      </c>
      <c r="F439" s="64">
        <f t="shared" si="278"/>
        <v>99.249999999998025</v>
      </c>
      <c r="G439" s="55">
        <f t="shared" si="259"/>
        <v>0</v>
      </c>
      <c r="H439" s="78">
        <f t="shared" si="288"/>
        <v>1</v>
      </c>
      <c r="I439" s="79">
        <f t="shared" si="267"/>
        <v>99240.309528430385</v>
      </c>
      <c r="J439" s="79">
        <f t="shared" si="260"/>
        <v>860.05728420974037</v>
      </c>
      <c r="K439" s="80">
        <f t="shared" si="261"/>
        <v>-20</v>
      </c>
      <c r="L439" s="80">
        <f t="shared" si="268"/>
        <v>-82.700257940358654</v>
      </c>
      <c r="M439" s="80">
        <f t="shared" si="292"/>
        <v>0</v>
      </c>
      <c r="N439" s="80">
        <f t="shared" si="269"/>
        <v>0</v>
      </c>
      <c r="O439" s="81">
        <f t="shared" si="262"/>
        <v>-10155.66802739464</v>
      </c>
      <c r="P439" s="79">
        <f t="shared" si="263"/>
        <v>89841.998527305128</v>
      </c>
      <c r="Q439" s="35"/>
      <c r="R439">
        <f t="shared" ca="1" si="270"/>
        <v>497</v>
      </c>
      <c r="S439" s="78">
        <f t="shared" ca="1" si="279"/>
        <v>104.24999999999794</v>
      </c>
      <c r="T439" s="55">
        <f t="shared" ca="1" si="271"/>
        <v>0</v>
      </c>
      <c r="U439" s="78">
        <f t="shared" ca="1" si="272"/>
        <v>4.5569622524294494E-5</v>
      </c>
      <c r="V439" s="79">
        <f t="shared" ca="1" si="280"/>
        <v>0</v>
      </c>
      <c r="W439" s="79">
        <f t="shared" ca="1" si="264"/>
        <v>0</v>
      </c>
      <c r="X439" s="80">
        <f t="shared" ca="1" si="281"/>
        <v>0</v>
      </c>
      <c r="Y439" s="80">
        <f t="shared" ca="1" si="282"/>
        <v>0</v>
      </c>
      <c r="Z439" s="80">
        <f t="shared" ca="1" si="273"/>
        <v>0</v>
      </c>
      <c r="AA439" s="80">
        <f t="shared" ca="1" si="283"/>
        <v>0</v>
      </c>
      <c r="AB439" s="81">
        <f t="shared" ca="1" si="265"/>
        <v>0</v>
      </c>
      <c r="AC439" s="79">
        <f t="shared" ca="1" si="266"/>
        <v>0</v>
      </c>
      <c r="AD439" s="35"/>
      <c r="AE439" s="55">
        <f t="shared" ca="1" si="284"/>
        <v>0</v>
      </c>
      <c r="AF439" s="78">
        <f t="shared" ca="1" si="285"/>
        <v>4.5569622524294494E-5</v>
      </c>
      <c r="AG439" s="35"/>
      <c r="AH439" s="35"/>
      <c r="AR439" s="69">
        <f t="shared" si="274"/>
        <v>37</v>
      </c>
      <c r="AS439" s="70">
        <f t="shared" si="286"/>
        <v>436</v>
      </c>
      <c r="AT439" s="71">
        <f t="shared" si="293"/>
        <v>3.1334692925770805E-2</v>
      </c>
      <c r="AU439" s="72">
        <f t="shared" si="275"/>
        <v>8.6664107387064426E-3</v>
      </c>
      <c r="AV439" s="73">
        <f t="shared" si="276"/>
        <v>1.0086664107387064</v>
      </c>
      <c r="AW439" s="74">
        <f>PRODUCT(AV$4:AV439)</f>
        <v>31.045273067248626</v>
      </c>
      <c r="BO439" s="70">
        <f t="shared" si="287"/>
        <v>436</v>
      </c>
      <c r="BP439" s="178">
        <f t="shared" si="290"/>
        <v>0.1091</v>
      </c>
      <c r="BQ439" s="179">
        <f t="shared" si="277"/>
        <v>8.6664107387064426E-3</v>
      </c>
      <c r="BR439" s="179">
        <f t="shared" si="289"/>
        <v>3.2211022845051264E-2</v>
      </c>
    </row>
    <row r="440" spans="5:70">
      <c r="E440">
        <f t="shared" si="291"/>
        <v>437</v>
      </c>
      <c r="F440" s="64">
        <f t="shared" si="278"/>
        <v>99.333333333331353</v>
      </c>
      <c r="G440" s="55">
        <f t="shared" si="259"/>
        <v>0</v>
      </c>
      <c r="H440" s="78">
        <f t="shared" si="288"/>
        <v>1</v>
      </c>
      <c r="I440" s="79">
        <f t="shared" si="267"/>
        <v>89841.998527305128</v>
      </c>
      <c r="J440" s="79">
        <f t="shared" si="260"/>
        <v>778.60766082388557</v>
      </c>
      <c r="K440" s="80">
        <f t="shared" si="261"/>
        <v>-20</v>
      </c>
      <c r="L440" s="80">
        <f t="shared" si="268"/>
        <v>-74.868332106087607</v>
      </c>
      <c r="M440" s="80">
        <f t="shared" si="292"/>
        <v>0</v>
      </c>
      <c r="N440" s="80">
        <f t="shared" si="269"/>
        <v>0</v>
      </c>
      <c r="O440" s="81">
        <f t="shared" si="262"/>
        <v>-10155.66802739464</v>
      </c>
      <c r="P440" s="79">
        <f t="shared" si="263"/>
        <v>80370.069828628286</v>
      </c>
      <c r="Q440" s="35"/>
      <c r="R440">
        <f t="shared" ca="1" si="270"/>
        <v>498</v>
      </c>
      <c r="S440" s="78">
        <f t="shared" ca="1" si="279"/>
        <v>104.33333333333127</v>
      </c>
      <c r="T440" s="55">
        <f t="shared" ca="1" si="271"/>
        <v>0</v>
      </c>
      <c r="U440" s="78">
        <f t="shared" ca="1" si="272"/>
        <v>4.5569622524294494E-5</v>
      </c>
      <c r="V440" s="79">
        <f t="shared" ca="1" si="280"/>
        <v>0</v>
      </c>
      <c r="W440" s="79">
        <f t="shared" ca="1" si="264"/>
        <v>0</v>
      </c>
      <c r="X440" s="80">
        <f t="shared" ca="1" si="281"/>
        <v>0</v>
      </c>
      <c r="Y440" s="80">
        <f t="shared" ca="1" si="282"/>
        <v>0</v>
      </c>
      <c r="Z440" s="80">
        <f t="shared" ca="1" si="273"/>
        <v>0</v>
      </c>
      <c r="AA440" s="80">
        <f t="shared" ca="1" si="283"/>
        <v>0</v>
      </c>
      <c r="AB440" s="81">
        <f t="shared" ca="1" si="265"/>
        <v>0</v>
      </c>
      <c r="AC440" s="79">
        <f t="shared" ca="1" si="266"/>
        <v>0</v>
      </c>
      <c r="AD440" s="35"/>
      <c r="AE440" s="55">
        <f t="shared" ca="1" si="284"/>
        <v>0</v>
      </c>
      <c r="AF440" s="78">
        <f t="shared" ca="1" si="285"/>
        <v>4.5569622524294494E-5</v>
      </c>
      <c r="AG440" s="35"/>
      <c r="AH440" s="35"/>
      <c r="AR440" s="69">
        <f t="shared" si="274"/>
        <v>37</v>
      </c>
      <c r="AS440" s="70">
        <f t="shared" si="286"/>
        <v>437</v>
      </c>
      <c r="AT440" s="71">
        <f t="shared" si="293"/>
        <v>3.1063133606504836E-2</v>
      </c>
      <c r="AU440" s="72">
        <f t="shared" si="275"/>
        <v>8.6664107387064426E-3</v>
      </c>
      <c r="AV440" s="73">
        <f t="shared" si="276"/>
        <v>1.0086664107387064</v>
      </c>
      <c r="AW440" s="74">
        <f>PRODUCT(AV$4:AV440)</f>
        <v>31.314324155144703</v>
      </c>
      <c r="BO440" s="70">
        <f t="shared" si="287"/>
        <v>437</v>
      </c>
      <c r="BP440" s="178">
        <f t="shared" si="290"/>
        <v>0.1091</v>
      </c>
      <c r="BQ440" s="179">
        <f t="shared" si="277"/>
        <v>8.6664107387064426E-3</v>
      </c>
      <c r="BR440" s="179">
        <f t="shared" si="289"/>
        <v>3.1934267367405657E-2</v>
      </c>
    </row>
    <row r="441" spans="5:70">
      <c r="E441">
        <f t="shared" si="291"/>
        <v>438</v>
      </c>
      <c r="F441" s="64">
        <f t="shared" si="278"/>
        <v>99.416666666664682</v>
      </c>
      <c r="G441" s="55">
        <f t="shared" si="259"/>
        <v>0</v>
      </c>
      <c r="H441" s="78">
        <f t="shared" si="288"/>
        <v>1</v>
      </c>
      <c r="I441" s="79">
        <f t="shared" si="267"/>
        <v>80370.069828628286</v>
      </c>
      <c r="J441" s="79">
        <f t="shared" si="260"/>
        <v>696.52003623341079</v>
      </c>
      <c r="K441" s="80">
        <f t="shared" si="261"/>
        <v>-20</v>
      </c>
      <c r="L441" s="80">
        <f t="shared" si="268"/>
        <v>-66.975058190523569</v>
      </c>
      <c r="M441" s="80">
        <f t="shared" si="292"/>
        <v>0</v>
      </c>
      <c r="N441" s="80">
        <f t="shared" si="269"/>
        <v>0</v>
      </c>
      <c r="O441" s="81">
        <f t="shared" si="262"/>
        <v>-10155.66802739464</v>
      </c>
      <c r="P441" s="79">
        <f t="shared" si="263"/>
        <v>70823.946779276535</v>
      </c>
      <c r="Q441" s="35"/>
      <c r="R441">
        <f t="shared" ca="1" si="270"/>
        <v>499</v>
      </c>
      <c r="S441" s="78">
        <f t="shared" ca="1" si="279"/>
        <v>104.4166666666646</v>
      </c>
      <c r="T441" s="55">
        <f t="shared" ca="1" si="271"/>
        <v>0</v>
      </c>
      <c r="U441" s="78">
        <f t="shared" ca="1" si="272"/>
        <v>4.5569622524294494E-5</v>
      </c>
      <c r="V441" s="79">
        <f t="shared" ca="1" si="280"/>
        <v>0</v>
      </c>
      <c r="W441" s="79">
        <f t="shared" ca="1" si="264"/>
        <v>0</v>
      </c>
      <c r="X441" s="80">
        <f t="shared" ca="1" si="281"/>
        <v>0</v>
      </c>
      <c r="Y441" s="80">
        <f t="shared" ca="1" si="282"/>
        <v>0</v>
      </c>
      <c r="Z441" s="80">
        <f t="shared" ca="1" si="273"/>
        <v>0</v>
      </c>
      <c r="AA441" s="80">
        <f t="shared" ca="1" si="283"/>
        <v>0</v>
      </c>
      <c r="AB441" s="81">
        <f t="shared" ca="1" si="265"/>
        <v>0</v>
      </c>
      <c r="AC441" s="79">
        <f t="shared" ca="1" si="266"/>
        <v>0</v>
      </c>
      <c r="AD441" s="35"/>
      <c r="AE441" s="55">
        <f t="shared" ca="1" si="284"/>
        <v>0</v>
      </c>
      <c r="AF441" s="78">
        <f t="shared" ca="1" si="285"/>
        <v>4.5569622524294494E-5</v>
      </c>
      <c r="AG441" s="35"/>
      <c r="AH441" s="35"/>
      <c r="AR441" s="69">
        <f t="shared" si="274"/>
        <v>37</v>
      </c>
      <c r="AS441" s="70">
        <f t="shared" si="286"/>
        <v>438</v>
      </c>
      <c r="AT441" s="71">
        <f t="shared" si="293"/>
        <v>3.0793927731839549E-2</v>
      </c>
      <c r="AU441" s="72">
        <f t="shared" si="275"/>
        <v>8.6664107387064426E-3</v>
      </c>
      <c r="AV441" s="73">
        <f t="shared" si="276"/>
        <v>1.0086664107387064</v>
      </c>
      <c r="AW441" s="74">
        <f>PRODUCT(AV$4:AV441)</f>
        <v>31.585706950278183</v>
      </c>
      <c r="BO441" s="70">
        <f t="shared" si="287"/>
        <v>438</v>
      </c>
      <c r="BP441" s="178">
        <f t="shared" si="290"/>
        <v>0.1091</v>
      </c>
      <c r="BQ441" s="179">
        <f t="shared" si="277"/>
        <v>8.6664107387064426E-3</v>
      </c>
      <c r="BR441" s="179">
        <f t="shared" si="289"/>
        <v>3.1659889758813613E-2</v>
      </c>
    </row>
    <row r="442" spans="5:70">
      <c r="E442">
        <f t="shared" si="291"/>
        <v>439</v>
      </c>
      <c r="F442" s="64">
        <f t="shared" si="278"/>
        <v>99.49999999999801</v>
      </c>
      <c r="G442" s="55">
        <f t="shared" si="259"/>
        <v>0</v>
      </c>
      <c r="H442" s="78">
        <f t="shared" si="288"/>
        <v>1</v>
      </c>
      <c r="I442" s="79">
        <f t="shared" si="267"/>
        <v>70823.946779276535</v>
      </c>
      <c r="J442" s="79">
        <f t="shared" si="260"/>
        <v>613.78941292549575</v>
      </c>
      <c r="K442" s="80">
        <f t="shared" si="261"/>
        <v>-20</v>
      </c>
      <c r="L442" s="80">
        <f t="shared" si="268"/>
        <v>-59.019955649397119</v>
      </c>
      <c r="M442" s="80">
        <f t="shared" si="292"/>
        <v>0</v>
      </c>
      <c r="N442" s="80">
        <f t="shared" si="269"/>
        <v>0</v>
      </c>
      <c r="O442" s="81">
        <f t="shared" si="262"/>
        <v>-10155.66802739464</v>
      </c>
      <c r="P442" s="79">
        <f t="shared" si="263"/>
        <v>61203.048209158005</v>
      </c>
      <c r="Q442" s="35"/>
      <c r="R442">
        <f t="shared" ca="1" si="270"/>
        <v>500</v>
      </c>
      <c r="S442" s="78">
        <f t="shared" ca="1" si="279"/>
        <v>104.49999999999793</v>
      </c>
      <c r="T442" s="55">
        <f t="shared" ca="1" si="271"/>
        <v>0</v>
      </c>
      <c r="U442" s="78">
        <f t="shared" ca="1" si="272"/>
        <v>4.5569622524294494E-5</v>
      </c>
      <c r="V442" s="79">
        <f t="shared" ca="1" si="280"/>
        <v>0</v>
      </c>
      <c r="W442" s="79">
        <f t="shared" ca="1" si="264"/>
        <v>0</v>
      </c>
      <c r="X442" s="80">
        <f t="shared" ca="1" si="281"/>
        <v>0</v>
      </c>
      <c r="Y442" s="80">
        <f t="shared" ca="1" si="282"/>
        <v>0</v>
      </c>
      <c r="Z442" s="80">
        <f t="shared" ca="1" si="273"/>
        <v>0</v>
      </c>
      <c r="AA442" s="80">
        <f t="shared" ca="1" si="283"/>
        <v>0</v>
      </c>
      <c r="AB442" s="81">
        <f t="shared" ca="1" si="265"/>
        <v>0</v>
      </c>
      <c r="AC442" s="79">
        <f t="shared" ca="1" si="266"/>
        <v>0</v>
      </c>
      <c r="AD442" s="35"/>
      <c r="AE442" s="55">
        <f t="shared" ca="1" si="284"/>
        <v>0</v>
      </c>
      <c r="AF442" s="78">
        <f t="shared" ca="1" si="285"/>
        <v>4.5569622524294494E-5</v>
      </c>
      <c r="AG442" s="35"/>
      <c r="AH442" s="35"/>
      <c r="AR442" s="69">
        <f t="shared" si="274"/>
        <v>37</v>
      </c>
      <c r="AS442" s="70">
        <f t="shared" si="286"/>
        <v>439</v>
      </c>
      <c r="AT442" s="71">
        <f t="shared" si="293"/>
        <v>3.0527054905857384E-2</v>
      </c>
      <c r="AU442" s="72">
        <f t="shared" si="275"/>
        <v>8.6664107387064426E-3</v>
      </c>
      <c r="AV442" s="73">
        <f t="shared" si="276"/>
        <v>1.0086664107387064</v>
      </c>
      <c r="AW442" s="74">
        <f>PRODUCT(AV$4:AV442)</f>
        <v>31.859441660181709</v>
      </c>
      <c r="BO442" s="70">
        <f t="shared" si="287"/>
        <v>439</v>
      </c>
      <c r="BP442" s="178">
        <f t="shared" si="290"/>
        <v>0.1091</v>
      </c>
      <c r="BQ442" s="179">
        <f t="shared" si="277"/>
        <v>8.6664107387064426E-3</v>
      </c>
      <c r="BR442" s="179">
        <f t="shared" si="289"/>
        <v>3.13878695887446E-2</v>
      </c>
    </row>
    <row r="443" spans="5:70">
      <c r="E443">
        <f t="shared" si="291"/>
        <v>440</v>
      </c>
      <c r="F443" s="64">
        <f t="shared" si="278"/>
        <v>99.583333333331339</v>
      </c>
      <c r="G443" s="55">
        <f t="shared" si="259"/>
        <v>0</v>
      </c>
      <c r="H443" s="78">
        <f t="shared" si="288"/>
        <v>1</v>
      </c>
      <c r="I443" s="79">
        <f t="shared" si="267"/>
        <v>61203.048209158005</v>
      </c>
      <c r="J443" s="79">
        <f t="shared" si="260"/>
        <v>530.41075424141502</v>
      </c>
      <c r="K443" s="80">
        <f t="shared" si="261"/>
        <v>-20</v>
      </c>
      <c r="L443" s="80">
        <f t="shared" si="268"/>
        <v>-51.002540174298339</v>
      </c>
      <c r="M443" s="80">
        <f t="shared" si="292"/>
        <v>0</v>
      </c>
      <c r="N443" s="80">
        <f t="shared" si="269"/>
        <v>0</v>
      </c>
      <c r="O443" s="81">
        <f t="shared" si="262"/>
        <v>-10155.66802739464</v>
      </c>
      <c r="P443" s="79">
        <f t="shared" si="263"/>
        <v>51506.788395830481</v>
      </c>
      <c r="Q443" s="35"/>
      <c r="R443">
        <f t="shared" ca="1" si="270"/>
        <v>501</v>
      </c>
      <c r="S443" s="78">
        <f t="shared" ca="1" si="279"/>
        <v>104.58333333333125</v>
      </c>
      <c r="T443" s="55">
        <f t="shared" ca="1" si="271"/>
        <v>0</v>
      </c>
      <c r="U443" s="78">
        <f t="shared" ca="1" si="272"/>
        <v>4.5569622524294494E-5</v>
      </c>
      <c r="V443" s="79">
        <f t="shared" ca="1" si="280"/>
        <v>0</v>
      </c>
      <c r="W443" s="79">
        <f t="shared" ca="1" si="264"/>
        <v>0</v>
      </c>
      <c r="X443" s="80">
        <f t="shared" ca="1" si="281"/>
        <v>0</v>
      </c>
      <c r="Y443" s="80">
        <f t="shared" ca="1" si="282"/>
        <v>0</v>
      </c>
      <c r="Z443" s="80">
        <f t="shared" ca="1" si="273"/>
        <v>0</v>
      </c>
      <c r="AA443" s="80">
        <f t="shared" ca="1" si="283"/>
        <v>0</v>
      </c>
      <c r="AB443" s="81">
        <f t="shared" ca="1" si="265"/>
        <v>0</v>
      </c>
      <c r="AC443" s="79">
        <f t="shared" ca="1" si="266"/>
        <v>0</v>
      </c>
      <c r="AD443" s="35"/>
      <c r="AE443" s="55">
        <f t="shared" ca="1" si="284"/>
        <v>0</v>
      </c>
      <c r="AF443" s="78">
        <f t="shared" ca="1" si="285"/>
        <v>4.5569622524294494E-5</v>
      </c>
      <c r="AG443" s="35"/>
      <c r="AH443" s="35"/>
      <c r="AR443" s="69">
        <f t="shared" si="274"/>
        <v>37</v>
      </c>
      <c r="AS443" s="70">
        <f t="shared" si="286"/>
        <v>440</v>
      </c>
      <c r="AT443" s="71">
        <f t="shared" si="293"/>
        <v>3.0262494909400181E-2</v>
      </c>
      <c r="AU443" s="72">
        <f t="shared" si="275"/>
        <v>8.6664107387064426E-3</v>
      </c>
      <c r="AV443" s="73">
        <f t="shared" si="276"/>
        <v>1.0086664107387064</v>
      </c>
      <c r="AW443" s="74">
        <f>PRODUCT(AV$4:AV443)</f>
        <v>32.135548667514698</v>
      </c>
      <c r="BO443" s="70">
        <f t="shared" si="287"/>
        <v>440</v>
      </c>
      <c r="BP443" s="178">
        <f t="shared" si="290"/>
        <v>0.1091</v>
      </c>
      <c r="BQ443" s="179">
        <f t="shared" si="277"/>
        <v>8.6664107387064426E-3</v>
      </c>
      <c r="BR443" s="179">
        <f t="shared" si="289"/>
        <v>3.1118186602206169E-2</v>
      </c>
    </row>
    <row r="444" spans="5:70">
      <c r="E444">
        <f t="shared" si="291"/>
        <v>441</v>
      </c>
      <c r="F444" s="64">
        <f t="shared" si="278"/>
        <v>99.666666666664668</v>
      </c>
      <c r="G444" s="55">
        <f t="shared" si="259"/>
        <v>0</v>
      </c>
      <c r="H444" s="78">
        <f t="shared" si="288"/>
        <v>1</v>
      </c>
      <c r="I444" s="79">
        <f t="shared" si="267"/>
        <v>51506.788395830481</v>
      </c>
      <c r="J444" s="79">
        <f t="shared" si="260"/>
        <v>446.37898406990564</v>
      </c>
      <c r="K444" s="80">
        <f t="shared" si="261"/>
        <v>-20</v>
      </c>
      <c r="L444" s="80">
        <f t="shared" si="268"/>
        <v>-42.922323663192067</v>
      </c>
      <c r="M444" s="80">
        <f t="shared" si="292"/>
        <v>0</v>
      </c>
      <c r="N444" s="80">
        <f t="shared" si="269"/>
        <v>0</v>
      </c>
      <c r="O444" s="81">
        <f t="shared" si="262"/>
        <v>-10155.66802739464</v>
      </c>
      <c r="P444" s="79">
        <f t="shared" si="263"/>
        <v>41734.577028842548</v>
      </c>
      <c r="Q444" s="35"/>
      <c r="R444">
        <f t="shared" ca="1" si="270"/>
        <v>502</v>
      </c>
      <c r="S444" s="78">
        <f t="shared" ca="1" si="279"/>
        <v>104.66666666666458</v>
      </c>
      <c r="T444" s="55">
        <f t="shared" ca="1" si="271"/>
        <v>0</v>
      </c>
      <c r="U444" s="78">
        <f t="shared" ca="1" si="272"/>
        <v>4.5569622524294494E-5</v>
      </c>
      <c r="V444" s="79">
        <f t="shared" ca="1" si="280"/>
        <v>0</v>
      </c>
      <c r="W444" s="79">
        <f t="shared" ca="1" si="264"/>
        <v>0</v>
      </c>
      <c r="X444" s="80">
        <f t="shared" ca="1" si="281"/>
        <v>0</v>
      </c>
      <c r="Y444" s="80">
        <f t="shared" ca="1" si="282"/>
        <v>0</v>
      </c>
      <c r="Z444" s="80">
        <f t="shared" ca="1" si="273"/>
        <v>0</v>
      </c>
      <c r="AA444" s="80">
        <f t="shared" ca="1" si="283"/>
        <v>0</v>
      </c>
      <c r="AB444" s="81">
        <f t="shared" ca="1" si="265"/>
        <v>0</v>
      </c>
      <c r="AC444" s="79">
        <f t="shared" ca="1" si="266"/>
        <v>0</v>
      </c>
      <c r="AD444" s="35"/>
      <c r="AE444" s="55">
        <f t="shared" ca="1" si="284"/>
        <v>0</v>
      </c>
      <c r="AF444" s="78">
        <f t="shared" ca="1" si="285"/>
        <v>4.5569622524294494E-5</v>
      </c>
      <c r="AG444" s="35"/>
      <c r="AH444" s="35"/>
      <c r="AR444" s="69">
        <f t="shared" si="274"/>
        <v>37</v>
      </c>
      <c r="AS444" s="70">
        <f t="shared" si="286"/>
        <v>441</v>
      </c>
      <c r="AT444" s="71">
        <f t="shared" si="293"/>
        <v>3.0000227698537305E-2</v>
      </c>
      <c r="AU444" s="72">
        <f t="shared" si="275"/>
        <v>8.6664107387064426E-3</v>
      </c>
      <c r="AV444" s="73">
        <f t="shared" si="276"/>
        <v>1.0086664107387064</v>
      </c>
      <c r="AW444" s="74">
        <f>PRODUCT(AV$4:AV444)</f>
        <v>32.414048531581074</v>
      </c>
      <c r="BO444" s="70">
        <f t="shared" si="287"/>
        <v>441</v>
      </c>
      <c r="BP444" s="178">
        <f t="shared" si="290"/>
        <v>0.1091</v>
      </c>
      <c r="BQ444" s="179">
        <f t="shared" si="277"/>
        <v>8.6664107387064426E-3</v>
      </c>
      <c r="BR444" s="179">
        <f t="shared" si="289"/>
        <v>3.0850820718235743E-2</v>
      </c>
    </row>
    <row r="445" spans="5:70">
      <c r="E445">
        <f t="shared" si="291"/>
        <v>442</v>
      </c>
      <c r="F445" s="64">
        <f t="shared" si="278"/>
        <v>99.749999999997996</v>
      </c>
      <c r="G445" s="55">
        <f t="shared" si="259"/>
        <v>0</v>
      </c>
      <c r="H445" s="78">
        <f t="shared" si="288"/>
        <v>1</v>
      </c>
      <c r="I445" s="79">
        <f t="shared" si="267"/>
        <v>41734.577028842548</v>
      </c>
      <c r="J445" s="79">
        <f t="shared" si="260"/>
        <v>361.68898653813227</v>
      </c>
      <c r="K445" s="80">
        <f t="shared" si="261"/>
        <v>-20</v>
      </c>
      <c r="L445" s="80">
        <f t="shared" si="268"/>
        <v>-34.778814190702128</v>
      </c>
      <c r="M445" s="80">
        <f t="shared" si="292"/>
        <v>0</v>
      </c>
      <c r="N445" s="80">
        <f t="shared" si="269"/>
        <v>0</v>
      </c>
      <c r="O445" s="81">
        <f t="shared" si="262"/>
        <v>-10155.66802739464</v>
      </c>
      <c r="P445" s="79">
        <f t="shared" si="263"/>
        <v>31885.819173795338</v>
      </c>
      <c r="Q445" s="35"/>
      <c r="R445">
        <f t="shared" ca="1" si="270"/>
        <v>503</v>
      </c>
      <c r="S445" s="78">
        <f t="shared" ca="1" si="279"/>
        <v>104.74999999999791</v>
      </c>
      <c r="T445" s="55">
        <f t="shared" ca="1" si="271"/>
        <v>0</v>
      </c>
      <c r="U445" s="78">
        <f t="shared" ca="1" si="272"/>
        <v>4.5569622524294494E-5</v>
      </c>
      <c r="V445" s="79">
        <f t="shared" ca="1" si="280"/>
        <v>0</v>
      </c>
      <c r="W445" s="79">
        <f t="shared" ca="1" si="264"/>
        <v>0</v>
      </c>
      <c r="X445" s="80">
        <f t="shared" ca="1" si="281"/>
        <v>0</v>
      </c>
      <c r="Y445" s="80">
        <f t="shared" ca="1" si="282"/>
        <v>0</v>
      </c>
      <c r="Z445" s="80">
        <f t="shared" ca="1" si="273"/>
        <v>0</v>
      </c>
      <c r="AA445" s="80">
        <f t="shared" ca="1" si="283"/>
        <v>0</v>
      </c>
      <c r="AB445" s="81">
        <f t="shared" ca="1" si="265"/>
        <v>0</v>
      </c>
      <c r="AC445" s="79">
        <f t="shared" ca="1" si="266"/>
        <v>0</v>
      </c>
      <c r="AD445" s="35"/>
      <c r="AE445" s="55">
        <f t="shared" ca="1" si="284"/>
        <v>0</v>
      </c>
      <c r="AF445" s="78">
        <f t="shared" ca="1" si="285"/>
        <v>4.5569622524294494E-5</v>
      </c>
      <c r="AG445" s="35"/>
      <c r="AH445" s="35"/>
      <c r="AR445" s="69">
        <f t="shared" si="274"/>
        <v>37</v>
      </c>
      <c r="AS445" s="70">
        <f t="shared" si="286"/>
        <v>442</v>
      </c>
      <c r="AT445" s="71">
        <f t="shared" si="293"/>
        <v>2.9740233403047062E-2</v>
      </c>
      <c r="AU445" s="72">
        <f t="shared" si="275"/>
        <v>8.6664107387064426E-3</v>
      </c>
      <c r="AV445" s="73">
        <f t="shared" si="276"/>
        <v>1.0086664107387064</v>
      </c>
      <c r="AW445" s="74">
        <f>PRODUCT(AV$4:AV445)</f>
        <v>32.694961989860118</v>
      </c>
      <c r="BO445" s="70">
        <f t="shared" si="287"/>
        <v>442</v>
      </c>
      <c r="BP445" s="178">
        <f t="shared" si="290"/>
        <v>0.1091</v>
      </c>
      <c r="BQ445" s="179">
        <f t="shared" si="277"/>
        <v>8.6664107387064426E-3</v>
      </c>
      <c r="BR445" s="179">
        <f t="shared" si="289"/>
        <v>3.0585752028405359E-2</v>
      </c>
    </row>
    <row r="446" spans="5:70">
      <c r="E446">
        <f t="shared" si="291"/>
        <v>443</v>
      </c>
      <c r="F446" s="64">
        <f t="shared" si="278"/>
        <v>99.833333333331325</v>
      </c>
      <c r="G446" s="55">
        <f t="shared" si="259"/>
        <v>0</v>
      </c>
      <c r="H446" s="78">
        <f t="shared" si="288"/>
        <v>1</v>
      </c>
      <c r="I446" s="79">
        <f t="shared" si="267"/>
        <v>31885.819173795338</v>
      </c>
      <c r="J446" s="79">
        <f t="shared" si="260"/>
        <v>276.33560570023172</v>
      </c>
      <c r="K446" s="80">
        <f t="shared" si="261"/>
        <v>-20</v>
      </c>
      <c r="L446" s="80">
        <f t="shared" si="268"/>
        <v>-26.571515978162783</v>
      </c>
      <c r="M446" s="80">
        <f t="shared" si="292"/>
        <v>0</v>
      </c>
      <c r="N446" s="80">
        <f t="shared" si="269"/>
        <v>0</v>
      </c>
      <c r="O446" s="81">
        <f t="shared" si="262"/>
        <v>-10155.66802739464</v>
      </c>
      <c r="P446" s="79">
        <f t="shared" si="263"/>
        <v>21959.915236122768</v>
      </c>
      <c r="Q446" s="35"/>
      <c r="R446">
        <f t="shared" ca="1" si="270"/>
        <v>504</v>
      </c>
      <c r="S446" s="78">
        <f t="shared" ca="1" si="279"/>
        <v>104.83333333333124</v>
      </c>
      <c r="T446" s="55">
        <f t="shared" ca="1" si="271"/>
        <v>0</v>
      </c>
      <c r="U446" s="78">
        <f t="shared" ca="1" si="272"/>
        <v>4.5569622524294494E-5</v>
      </c>
      <c r="V446" s="79">
        <f t="shared" ca="1" si="280"/>
        <v>0</v>
      </c>
      <c r="W446" s="79">
        <f t="shared" ca="1" si="264"/>
        <v>0</v>
      </c>
      <c r="X446" s="80">
        <f t="shared" ca="1" si="281"/>
        <v>0</v>
      </c>
      <c r="Y446" s="80">
        <f t="shared" ca="1" si="282"/>
        <v>0</v>
      </c>
      <c r="Z446" s="80">
        <f t="shared" ca="1" si="273"/>
        <v>0</v>
      </c>
      <c r="AA446" s="80">
        <f t="shared" ca="1" si="283"/>
        <v>0</v>
      </c>
      <c r="AB446" s="81">
        <f t="shared" ca="1" si="265"/>
        <v>0</v>
      </c>
      <c r="AC446" s="79">
        <f t="shared" ca="1" si="266"/>
        <v>0</v>
      </c>
      <c r="AD446" s="35"/>
      <c r="AE446" s="55">
        <f t="shared" ca="1" si="284"/>
        <v>0</v>
      </c>
      <c r="AF446" s="78">
        <f t="shared" ca="1" si="285"/>
        <v>4.5569622524294494E-5</v>
      </c>
      <c r="AG446" s="35"/>
      <c r="AH446" s="35"/>
      <c r="AR446" s="69">
        <f t="shared" si="274"/>
        <v>37</v>
      </c>
      <c r="AS446" s="70">
        <f t="shared" si="286"/>
        <v>443</v>
      </c>
      <c r="AT446" s="71">
        <f t="shared" si="293"/>
        <v>2.948249232491126E-2</v>
      </c>
      <c r="AU446" s="72">
        <f t="shared" si="275"/>
        <v>8.6664107387064426E-3</v>
      </c>
      <c r="AV446" s="73">
        <f t="shared" si="276"/>
        <v>1.0086664107387064</v>
      </c>
      <c r="AW446" s="74">
        <f>PRODUCT(AV$4:AV446)</f>
        <v>32.978309959550643</v>
      </c>
      <c r="BO446" s="70">
        <f t="shared" si="287"/>
        <v>443</v>
      </c>
      <c r="BP446" s="178">
        <f t="shared" si="290"/>
        <v>0.1091</v>
      </c>
      <c r="BQ446" s="179">
        <f t="shared" si="277"/>
        <v>8.6664107387064426E-3</v>
      </c>
      <c r="BR446" s="179">
        <f t="shared" si="289"/>
        <v>3.0322960795339256E-2</v>
      </c>
    </row>
    <row r="447" spans="5:70">
      <c r="E447">
        <f t="shared" si="291"/>
        <v>444</v>
      </c>
      <c r="F447" s="64">
        <f t="shared" si="278"/>
        <v>99.916666666664653</v>
      </c>
      <c r="G447" s="55">
        <f t="shared" si="259"/>
        <v>0</v>
      </c>
      <c r="H447" s="78">
        <f t="shared" si="288"/>
        <v>1</v>
      </c>
      <c r="I447" s="79">
        <f t="shared" si="267"/>
        <v>21959.915236122768</v>
      </c>
      <c r="J447" s="79">
        <f t="shared" si="260"/>
        <v>190.31364522341758</v>
      </c>
      <c r="K447" s="80">
        <f t="shared" si="261"/>
        <v>-20</v>
      </c>
      <c r="L447" s="80">
        <f t="shared" si="268"/>
        <v>-18.299929363435641</v>
      </c>
      <c r="M447" s="80">
        <f t="shared" si="292"/>
        <v>0</v>
      </c>
      <c r="N447" s="80">
        <f t="shared" si="269"/>
        <v>0</v>
      </c>
      <c r="O447" s="81">
        <f t="shared" si="262"/>
        <v>-10155.66802739464</v>
      </c>
      <c r="P447" s="79">
        <f t="shared" si="263"/>
        <v>11956.26092458811</v>
      </c>
      <c r="Q447" s="35"/>
      <c r="R447">
        <f t="shared" ca="1" si="270"/>
        <v>505</v>
      </c>
      <c r="S447" s="78">
        <f t="shared" ca="1" si="279"/>
        <v>104.91666666666457</v>
      </c>
      <c r="T447" s="55">
        <f t="shared" ca="1" si="271"/>
        <v>0</v>
      </c>
      <c r="U447" s="78">
        <f t="shared" ca="1" si="272"/>
        <v>4.5569622524294494E-5</v>
      </c>
      <c r="V447" s="79">
        <f t="shared" ca="1" si="280"/>
        <v>0</v>
      </c>
      <c r="W447" s="79">
        <f t="shared" ca="1" si="264"/>
        <v>0</v>
      </c>
      <c r="X447" s="80">
        <f t="shared" ca="1" si="281"/>
        <v>0</v>
      </c>
      <c r="Y447" s="80">
        <f t="shared" ca="1" si="282"/>
        <v>0</v>
      </c>
      <c r="Z447" s="80">
        <f t="shared" ca="1" si="273"/>
        <v>0</v>
      </c>
      <c r="AA447" s="80">
        <f t="shared" ca="1" si="283"/>
        <v>0</v>
      </c>
      <c r="AB447" s="81">
        <f t="shared" ca="1" si="265"/>
        <v>0</v>
      </c>
      <c r="AC447" s="79">
        <f t="shared" ca="1" si="266"/>
        <v>0</v>
      </c>
      <c r="AD447" s="35"/>
      <c r="AE447" s="55">
        <f t="shared" ca="1" si="284"/>
        <v>0</v>
      </c>
      <c r="AF447" s="78">
        <f t="shared" ca="1" si="285"/>
        <v>4.5569622524294494E-5</v>
      </c>
      <c r="AG447" s="35"/>
      <c r="AH447" s="35"/>
      <c r="AR447" s="69">
        <f t="shared" si="274"/>
        <v>37</v>
      </c>
      <c r="AS447" s="70">
        <f t="shared" si="286"/>
        <v>444</v>
      </c>
      <c r="AT447" s="71">
        <f t="shared" si="293"/>
        <v>2.9226984936822818E-2</v>
      </c>
      <c r="AU447" s="72">
        <f t="shared" si="275"/>
        <v>8.6664107387064426E-3</v>
      </c>
      <c r="AV447" s="73">
        <f t="shared" si="276"/>
        <v>1.0086664107387064</v>
      </c>
      <c r="AW447" s="74">
        <f>PRODUCT(AV$4:AV447)</f>
        <v>33.264113539128481</v>
      </c>
      <c r="BO447" s="70">
        <f t="shared" si="287"/>
        <v>444</v>
      </c>
      <c r="BP447" s="178">
        <f t="shared" si="290"/>
        <v>0.1091</v>
      </c>
      <c r="BQ447" s="179">
        <f t="shared" si="277"/>
        <v>8.6664107387064426E-3</v>
      </c>
      <c r="BR447" s="179">
        <f t="shared" si="289"/>
        <v>3.0062427451244208E-2</v>
      </c>
    </row>
    <row r="448" spans="5:70">
      <c r="E448">
        <f t="shared" si="291"/>
        <v>445</v>
      </c>
      <c r="F448" s="64">
        <f t="shared" si="278"/>
        <v>99.999999999997982</v>
      </c>
      <c r="G448" s="55">
        <f t="shared" si="259"/>
        <v>0</v>
      </c>
      <c r="H448" s="78">
        <f t="shared" si="288"/>
        <v>1</v>
      </c>
      <c r="I448" s="79">
        <f t="shared" si="267"/>
        <v>11956.26092458811</v>
      </c>
      <c r="J448" s="79">
        <f t="shared" si="260"/>
        <v>103.61786807162662</v>
      </c>
      <c r="K448" s="80">
        <f t="shared" si="261"/>
        <v>-20</v>
      </c>
      <c r="L448" s="80">
        <f t="shared" si="268"/>
        <v>-9.9635507704900927</v>
      </c>
      <c r="M448" s="80">
        <f t="shared" si="292"/>
        <v>-89.671956934410829</v>
      </c>
      <c r="N448" s="80">
        <f t="shared" si="269"/>
        <v>0</v>
      </c>
      <c r="O448" s="81">
        <f t="shared" si="262"/>
        <v>-10155.66802739464</v>
      </c>
      <c r="P448" s="79">
        <f t="shared" si="263"/>
        <v>1784.5752575601946</v>
      </c>
      <c r="Q448" s="35"/>
      <c r="R448">
        <f t="shared" ca="1" si="270"/>
        <v>506</v>
      </c>
      <c r="S448" s="78">
        <f t="shared" ca="1" si="279"/>
        <v>104.9999999999979</v>
      </c>
      <c r="T448" s="55">
        <f t="shared" ca="1" si="271"/>
        <v>0</v>
      </c>
      <c r="U448" s="78">
        <f t="shared" ca="1" si="272"/>
        <v>4.5569622524294494E-5</v>
      </c>
      <c r="V448" s="79">
        <f t="shared" ca="1" si="280"/>
        <v>0</v>
      </c>
      <c r="W448" s="79">
        <f t="shared" ca="1" si="264"/>
        <v>0</v>
      </c>
      <c r="X448" s="80">
        <f t="shared" ca="1" si="281"/>
        <v>0</v>
      </c>
      <c r="Y448" s="80">
        <f t="shared" ca="1" si="282"/>
        <v>0</v>
      </c>
      <c r="Z448" s="80">
        <f t="shared" ca="1" si="273"/>
        <v>0</v>
      </c>
      <c r="AA448" s="80">
        <f t="shared" ca="1" si="283"/>
        <v>0</v>
      </c>
      <c r="AB448" s="81">
        <f t="shared" ca="1" si="265"/>
        <v>0</v>
      </c>
      <c r="AC448" s="79">
        <f t="shared" ca="1" si="266"/>
        <v>0</v>
      </c>
      <c r="AD448" s="35"/>
      <c r="AE448" s="55">
        <f t="shared" ca="1" si="284"/>
        <v>0</v>
      </c>
      <c r="AF448" s="78">
        <f t="shared" ca="1" si="285"/>
        <v>4.5569622524294494E-5</v>
      </c>
      <c r="AG448" s="35"/>
      <c r="AH448" s="35"/>
      <c r="AR448" s="69">
        <f t="shared" si="274"/>
        <v>38</v>
      </c>
      <c r="AS448" s="70">
        <f t="shared" si="286"/>
        <v>445</v>
      </c>
      <c r="AT448" s="71">
        <f t="shared" si="293"/>
        <v>2.8973691880706327E-2</v>
      </c>
      <c r="AU448" s="72">
        <f t="shared" si="275"/>
        <v>8.6664107387064426E-3</v>
      </c>
      <c r="AV448" s="73">
        <f t="shared" si="276"/>
        <v>1.0086664107387064</v>
      </c>
      <c r="AW448" s="74">
        <f>PRODUCT(AV$4:AV448)</f>
        <v>33.552394009917535</v>
      </c>
      <c r="BO448" s="70">
        <f t="shared" si="287"/>
        <v>445</v>
      </c>
      <c r="BP448" s="178">
        <f t="shared" si="290"/>
        <v>0.1091</v>
      </c>
      <c r="BQ448" s="179">
        <f t="shared" si="277"/>
        <v>8.6664107387064426E-3</v>
      </c>
      <c r="BR448" s="179">
        <f t="shared" si="289"/>
        <v>2.9804132596452482E-2</v>
      </c>
    </row>
    <row r="449" spans="5:70">
      <c r="E449">
        <f t="shared" si="291"/>
        <v>446</v>
      </c>
      <c r="F449" s="64">
        <f t="shared" si="278"/>
        <v>100.08333333333131</v>
      </c>
      <c r="G449" s="55">
        <f t="shared" si="259"/>
        <v>0</v>
      </c>
      <c r="H449" s="78">
        <f t="shared" si="288"/>
        <v>1</v>
      </c>
      <c r="I449" s="79">
        <f t="shared" si="267"/>
        <v>1784.5752575601946</v>
      </c>
      <c r="J449" s="79">
        <f t="shared" si="260"/>
        <v>15.465862176149486</v>
      </c>
      <c r="K449" s="80">
        <f t="shared" si="261"/>
        <v>-20</v>
      </c>
      <c r="L449" s="80">
        <f t="shared" si="268"/>
        <v>-1.4871460479668288</v>
      </c>
      <c r="M449" s="80">
        <f t="shared" si="292"/>
        <v>0</v>
      </c>
      <c r="N449" s="80">
        <f t="shared" si="269"/>
        <v>0</v>
      </c>
      <c r="O449" s="81">
        <f t="shared" si="262"/>
        <v>-1784.5752575601946</v>
      </c>
      <c r="P449" s="79">
        <f t="shared" si="263"/>
        <v>-6.0212838718173316</v>
      </c>
      <c r="Q449" s="35"/>
      <c r="R449">
        <f t="shared" ca="1" si="270"/>
        <v>507</v>
      </c>
      <c r="S449" s="78">
        <f t="shared" ca="1" si="279"/>
        <v>105.08333333333123</v>
      </c>
      <c r="T449" s="55">
        <f t="shared" ca="1" si="271"/>
        <v>0</v>
      </c>
      <c r="U449" s="78">
        <f t="shared" ca="1" si="272"/>
        <v>4.5569622524294494E-5</v>
      </c>
      <c r="V449" s="79">
        <f t="shared" ca="1" si="280"/>
        <v>0</v>
      </c>
      <c r="W449" s="79">
        <f t="shared" ca="1" si="264"/>
        <v>0</v>
      </c>
      <c r="X449" s="80">
        <f t="shared" ca="1" si="281"/>
        <v>0</v>
      </c>
      <c r="Y449" s="80">
        <f t="shared" ca="1" si="282"/>
        <v>0</v>
      </c>
      <c r="Z449" s="80">
        <f t="shared" ca="1" si="273"/>
        <v>0</v>
      </c>
      <c r="AA449" s="80">
        <f t="shared" ca="1" si="283"/>
        <v>0</v>
      </c>
      <c r="AB449" s="81">
        <f t="shared" ca="1" si="265"/>
        <v>0</v>
      </c>
      <c r="AC449" s="79">
        <f t="shared" ca="1" si="266"/>
        <v>0</v>
      </c>
      <c r="AD449" s="35"/>
      <c r="AE449" s="55">
        <f t="shared" ca="1" si="284"/>
        <v>0</v>
      </c>
      <c r="AF449" s="78">
        <f t="shared" ca="1" si="285"/>
        <v>4.5569622524294494E-5</v>
      </c>
      <c r="AG449" s="35"/>
      <c r="AH449" s="35"/>
      <c r="AR449" s="69">
        <f t="shared" si="274"/>
        <v>38</v>
      </c>
      <c r="AS449" s="70">
        <f t="shared" si="286"/>
        <v>446</v>
      </c>
      <c r="AT449" s="71">
        <f t="shared" si="293"/>
        <v>2.8722593966251403E-2</v>
      </c>
      <c r="AU449" s="72">
        <f t="shared" si="275"/>
        <v>8.6664107387064426E-3</v>
      </c>
      <c r="AV449" s="73">
        <f t="shared" si="276"/>
        <v>1.0086664107387064</v>
      </c>
      <c r="AW449" s="74">
        <f>PRODUCT(AV$4:AV449)</f>
        <v>33.843172837674395</v>
      </c>
      <c r="BO449" s="70">
        <f t="shared" si="287"/>
        <v>446</v>
      </c>
      <c r="BP449" s="178">
        <f t="shared" si="290"/>
        <v>0.1091</v>
      </c>
      <c r="BQ449" s="179">
        <f t="shared" si="277"/>
        <v>8.6664107387064426E-3</v>
      </c>
      <c r="BR449" s="179">
        <f t="shared" si="289"/>
        <v>2.9548056997977301E-2</v>
      </c>
    </row>
    <row r="450" spans="5:70">
      <c r="E450">
        <f t="shared" si="291"/>
        <v>447</v>
      </c>
      <c r="F450" s="64">
        <f t="shared" si="278"/>
        <v>100.16666666666464</v>
      </c>
      <c r="G450" s="55">
        <f t="shared" si="259"/>
        <v>0</v>
      </c>
      <c r="H450" s="78">
        <f t="shared" si="288"/>
        <v>1</v>
      </c>
      <c r="I450" s="79">
        <f t="shared" si="267"/>
        <v>0</v>
      </c>
      <c r="J450" s="79">
        <f t="shared" si="260"/>
        <v>0</v>
      </c>
      <c r="K450" s="80">
        <f t="shared" si="261"/>
        <v>0</v>
      </c>
      <c r="L450" s="80">
        <f t="shared" si="268"/>
        <v>0</v>
      </c>
      <c r="M450" s="80">
        <f t="shared" si="292"/>
        <v>0</v>
      </c>
      <c r="N450" s="80">
        <f t="shared" si="269"/>
        <v>0</v>
      </c>
      <c r="O450" s="81">
        <f t="shared" si="262"/>
        <v>0</v>
      </c>
      <c r="P450" s="79">
        <f t="shared" si="263"/>
        <v>0</v>
      </c>
      <c r="Q450" s="35"/>
      <c r="R450">
        <f t="shared" ca="1" si="270"/>
        <v>508</v>
      </c>
      <c r="S450" s="78">
        <f t="shared" ca="1" si="279"/>
        <v>105.16666666666455</v>
      </c>
      <c r="T450" s="55">
        <f t="shared" ca="1" si="271"/>
        <v>0</v>
      </c>
      <c r="U450" s="78">
        <f t="shared" ca="1" si="272"/>
        <v>4.5569622524294494E-5</v>
      </c>
      <c r="V450" s="79">
        <f t="shared" ca="1" si="280"/>
        <v>0</v>
      </c>
      <c r="W450" s="79">
        <f t="shared" ca="1" si="264"/>
        <v>0</v>
      </c>
      <c r="X450" s="80">
        <f t="shared" ca="1" si="281"/>
        <v>0</v>
      </c>
      <c r="Y450" s="80">
        <f t="shared" ca="1" si="282"/>
        <v>0</v>
      </c>
      <c r="Z450" s="80">
        <f t="shared" ca="1" si="273"/>
        <v>0</v>
      </c>
      <c r="AA450" s="80">
        <f t="shared" ca="1" si="283"/>
        <v>0</v>
      </c>
      <c r="AB450" s="81">
        <f t="shared" ca="1" si="265"/>
        <v>0</v>
      </c>
      <c r="AC450" s="79">
        <f t="shared" ca="1" si="266"/>
        <v>0</v>
      </c>
      <c r="AD450" s="35"/>
      <c r="AE450" s="55">
        <f t="shared" ca="1" si="284"/>
        <v>0</v>
      </c>
      <c r="AF450" s="78">
        <f t="shared" ca="1" si="285"/>
        <v>4.5569622524294494E-5</v>
      </c>
      <c r="AG450" s="35"/>
      <c r="AH450" s="35"/>
      <c r="AR450" s="69">
        <f t="shared" si="274"/>
        <v>38</v>
      </c>
      <c r="AS450" s="70">
        <f t="shared" si="286"/>
        <v>447</v>
      </c>
      <c r="AT450" s="71">
        <f t="shared" si="293"/>
        <v>2.8473672169458775E-2</v>
      </c>
      <c r="AU450" s="72">
        <f t="shared" si="275"/>
        <v>8.6664107387064426E-3</v>
      </c>
      <c r="AV450" s="73">
        <f t="shared" si="276"/>
        <v>1.0086664107387064</v>
      </c>
      <c r="AW450" s="74">
        <f>PRODUCT(AV$4:AV450)</f>
        <v>34.136471674186716</v>
      </c>
      <c r="BO450" s="70">
        <f t="shared" si="287"/>
        <v>447</v>
      </c>
      <c r="BP450" s="178">
        <f t="shared" si="290"/>
        <v>0.1091</v>
      </c>
      <c r="BQ450" s="179">
        <f t="shared" si="277"/>
        <v>8.6664107387064426E-3</v>
      </c>
      <c r="BR450" s="179">
        <f t="shared" si="289"/>
        <v>2.9294181588080743E-2</v>
      </c>
    </row>
    <row r="451" spans="5:70">
      <c r="E451">
        <f t="shared" si="291"/>
        <v>448</v>
      </c>
      <c r="F451" s="64">
        <f t="shared" si="278"/>
        <v>100.24999999999797</v>
      </c>
      <c r="G451" s="55">
        <f t="shared" si="259"/>
        <v>0</v>
      </c>
      <c r="H451" s="78">
        <f t="shared" si="288"/>
        <v>1</v>
      </c>
      <c r="I451" s="79">
        <f t="shared" si="267"/>
        <v>0</v>
      </c>
      <c r="J451" s="79">
        <f t="shared" si="260"/>
        <v>0</v>
      </c>
      <c r="K451" s="80">
        <f t="shared" si="261"/>
        <v>0</v>
      </c>
      <c r="L451" s="80">
        <f t="shared" si="268"/>
        <v>0</v>
      </c>
      <c r="M451" s="80">
        <f t="shared" si="292"/>
        <v>0</v>
      </c>
      <c r="N451" s="80">
        <f t="shared" si="269"/>
        <v>0</v>
      </c>
      <c r="O451" s="81">
        <f t="shared" si="262"/>
        <v>0</v>
      </c>
      <c r="P451" s="79">
        <f t="shared" si="263"/>
        <v>0</v>
      </c>
      <c r="Q451" s="35"/>
      <c r="R451">
        <f t="shared" ca="1" si="270"/>
        <v>509</v>
      </c>
      <c r="S451" s="78">
        <f t="shared" ca="1" si="279"/>
        <v>105.24999999999788</v>
      </c>
      <c r="T451" s="55">
        <f t="shared" ca="1" si="271"/>
        <v>0</v>
      </c>
      <c r="U451" s="78">
        <f t="shared" ca="1" si="272"/>
        <v>4.5569622524294494E-5</v>
      </c>
      <c r="V451" s="79">
        <f t="shared" ca="1" si="280"/>
        <v>0</v>
      </c>
      <c r="W451" s="79">
        <f t="shared" ca="1" si="264"/>
        <v>0</v>
      </c>
      <c r="X451" s="80">
        <f t="shared" ca="1" si="281"/>
        <v>0</v>
      </c>
      <c r="Y451" s="80">
        <f t="shared" ca="1" si="282"/>
        <v>0</v>
      </c>
      <c r="Z451" s="80">
        <f t="shared" ca="1" si="273"/>
        <v>0</v>
      </c>
      <c r="AA451" s="80">
        <f t="shared" ca="1" si="283"/>
        <v>0</v>
      </c>
      <c r="AB451" s="81">
        <f t="shared" ca="1" si="265"/>
        <v>0</v>
      </c>
      <c r="AC451" s="79">
        <f t="shared" ca="1" si="266"/>
        <v>0</v>
      </c>
      <c r="AD451" s="35"/>
      <c r="AE451" s="55">
        <f t="shared" ca="1" si="284"/>
        <v>0</v>
      </c>
      <c r="AF451" s="78">
        <f t="shared" ca="1" si="285"/>
        <v>4.5569622524294494E-5</v>
      </c>
      <c r="AG451" s="35"/>
      <c r="AH451" s="35"/>
      <c r="AR451" s="69">
        <f t="shared" si="274"/>
        <v>38</v>
      </c>
      <c r="AS451" s="70">
        <f t="shared" si="286"/>
        <v>448</v>
      </c>
      <c r="AT451" s="71">
        <f t="shared" si="293"/>
        <v>2.8226907631198971E-2</v>
      </c>
      <c r="AU451" s="72">
        <f t="shared" si="275"/>
        <v>8.6664107387064426E-3</v>
      </c>
      <c r="AV451" s="73">
        <f t="shared" si="276"/>
        <v>1.0086664107387064</v>
      </c>
      <c r="AW451" s="74">
        <f>PRODUCT(AV$4:AV451)</f>
        <v>34.432312358885433</v>
      </c>
      <c r="BO451" s="70">
        <f t="shared" si="287"/>
        <v>448</v>
      </c>
      <c r="BP451" s="178">
        <f t="shared" si="290"/>
        <v>0.1091</v>
      </c>
      <c r="BQ451" s="179">
        <f t="shared" si="277"/>
        <v>8.6664107387064426E-3</v>
      </c>
      <c r="BR451" s="179">
        <f t="shared" si="289"/>
        <v>2.9042487462853917E-2</v>
      </c>
    </row>
    <row r="452" spans="5:70">
      <c r="E452">
        <f t="shared" si="291"/>
        <v>449</v>
      </c>
      <c r="F452" s="64">
        <f t="shared" si="278"/>
        <v>100.3333333333313</v>
      </c>
      <c r="G452" s="55">
        <f t="shared" ref="G452:G515" si="294">(1-(1-IF(F452&gt;$AJ$90,0,VLOOKUP(ROUND(F452,0),$AJ$4:$AK$90,2,FALSE)))^(1/12))*0</f>
        <v>0</v>
      </c>
      <c r="H452" s="78">
        <f t="shared" si="288"/>
        <v>1</v>
      </c>
      <c r="I452" s="79">
        <f t="shared" si="267"/>
        <v>0</v>
      </c>
      <c r="J452" s="79">
        <f t="shared" ref="J452:J515" si="295">(I452)*$AU452</f>
        <v>0</v>
      </c>
      <c r="K452" s="80">
        <f t="shared" ref="K452:K515" si="296">IF(I452=0,0,-$C$19)*H452</f>
        <v>0</v>
      </c>
      <c r="L452" s="80">
        <f t="shared" si="268"/>
        <v>0</v>
      </c>
      <c r="M452" s="80">
        <f t="shared" si="292"/>
        <v>0</v>
      </c>
      <c r="N452" s="80">
        <f t="shared" si="269"/>
        <v>0</v>
      </c>
      <c r="O452" s="81">
        <f t="shared" ref="O452:O515" si="297">-MIN(
IF(MOD(E452-1,IF($C$7="Annual",12,1))=0,1,0)
*IF(F452&lt;=$C$6,H452*$C$5*$C$4/IF($C$7="Monthly",12,1),$C$12),I452)</f>
        <v>0</v>
      </c>
      <c r="P452" s="79">
        <f t="shared" ref="P452:P515" si="298">SUM(I452:O452)</f>
        <v>0</v>
      </c>
      <c r="Q452" s="35"/>
      <c r="R452">
        <f t="shared" ca="1" si="270"/>
        <v>510</v>
      </c>
      <c r="S452" s="78">
        <f t="shared" ca="1" si="279"/>
        <v>105.33333333333121</v>
      </c>
      <c r="T452" s="55">
        <f t="shared" ca="1" si="271"/>
        <v>0</v>
      </c>
      <c r="U452" s="78">
        <f t="shared" ca="1" si="272"/>
        <v>4.5569622524294494E-5</v>
      </c>
      <c r="V452" s="79">
        <f t="shared" ca="1" si="280"/>
        <v>0</v>
      </c>
      <c r="W452" s="79">
        <f t="shared" ref="W452:W515" ca="1" si="299">(V452)*$AU452</f>
        <v>0</v>
      </c>
      <c r="X452" s="80">
        <f t="shared" ca="1" si="281"/>
        <v>0</v>
      </c>
      <c r="Y452" s="80">
        <f t="shared" ca="1" si="282"/>
        <v>0</v>
      </c>
      <c r="Z452" s="80">
        <f t="shared" ca="1" si="273"/>
        <v>0</v>
      </c>
      <c r="AA452" s="80">
        <f t="shared" ca="1" si="283"/>
        <v>0</v>
      </c>
      <c r="AB452" s="81">
        <f t="shared" ref="AB452:AB515" ca="1" si="300">-MIN(IF(MOD(R452,IF($C$7="Annual",12,1))=0,1,0)*$C$39*U452/IF($C$7="Monthly",12,1),V452)</f>
        <v>0</v>
      </c>
      <c r="AC452" s="79">
        <f t="shared" ref="AC452:AC515" ca="1" si="301">SUM(V452:AB452)</f>
        <v>0</v>
      </c>
      <c r="AD452" s="35"/>
      <c r="AE452" s="55">
        <f t="shared" ca="1" si="284"/>
        <v>0</v>
      </c>
      <c r="AF452" s="78">
        <f t="shared" ca="1" si="285"/>
        <v>4.5569622524294494E-5</v>
      </c>
      <c r="AG452" s="35"/>
      <c r="AH452" s="35"/>
      <c r="AR452" s="69">
        <f t="shared" si="274"/>
        <v>38</v>
      </c>
      <c r="AS452" s="70">
        <f t="shared" si="286"/>
        <v>449</v>
      </c>
      <c r="AT452" s="71">
        <f t="shared" si="293"/>
        <v>2.7982281655783474E-2</v>
      </c>
      <c r="AU452" s="72">
        <f t="shared" si="275"/>
        <v>8.6664107387064426E-3</v>
      </c>
      <c r="AV452" s="73">
        <f t="shared" si="276"/>
        <v>1.0086664107387064</v>
      </c>
      <c r="AW452" s="74">
        <f>PRODUCT(AV$4:AV452)</f>
        <v>34.730716920470975</v>
      </c>
      <c r="BO452" s="70">
        <f t="shared" si="287"/>
        <v>449</v>
      </c>
      <c r="BP452" s="178">
        <f t="shared" si="290"/>
        <v>0.1091</v>
      </c>
      <c r="BQ452" s="179">
        <f t="shared" si="277"/>
        <v>8.6664107387064426E-3</v>
      </c>
      <c r="BR452" s="179">
        <f t="shared" si="289"/>
        <v>2.8792955880809368E-2</v>
      </c>
    </row>
    <row r="453" spans="5:70">
      <c r="E453">
        <f t="shared" si="291"/>
        <v>450</v>
      </c>
      <c r="F453" s="64">
        <f t="shared" si="278"/>
        <v>100.41666666666463</v>
      </c>
      <c r="G453" s="55">
        <f t="shared" si="294"/>
        <v>0</v>
      </c>
      <c r="H453" s="78">
        <f t="shared" si="288"/>
        <v>1</v>
      </c>
      <c r="I453" s="79">
        <f t="shared" ref="I453:I516" si="302">MAX(P452,0)*(1-G453)</f>
        <v>0</v>
      </c>
      <c r="J453" s="79">
        <f t="shared" si="295"/>
        <v>0</v>
      </c>
      <c r="K453" s="80">
        <f t="shared" si="296"/>
        <v>0</v>
      </c>
      <c r="L453" s="80">
        <f t="shared" ref="L453:L516" si="303">IF(OR(I452+O452=0,K452=0),0,-I453*($C$16/12))</f>
        <v>0</v>
      </c>
      <c r="M453" s="80">
        <f t="shared" si="292"/>
        <v>0</v>
      </c>
      <c r="N453" s="80">
        <f t="shared" ref="N453:N516" si="304">IF(OR(I452+O452=0,K452=0),0,-I453*($C$18*(1+$C$20))/12)</f>
        <v>0</v>
      </c>
      <c r="O453" s="81">
        <f t="shared" si="297"/>
        <v>0</v>
      </c>
      <c r="P453" s="79">
        <f t="shared" si="298"/>
        <v>0</v>
      </c>
      <c r="Q453" s="35"/>
      <c r="R453">
        <f t="shared" ref="R453:R516" ca="1" si="305">R452+1</f>
        <v>511</v>
      </c>
      <c r="S453" s="78">
        <f t="shared" ca="1" si="279"/>
        <v>105.41666666666454</v>
      </c>
      <c r="T453" s="55">
        <f t="shared" ref="T453:T516" ca="1" si="306">(1-(1-IF(S453&gt;$AJ$90,0,VLOOKUP(ROUND(S453,0),$AJ$4:$AK$90,2,FALSE)))^(1/12))
*IF(S454-S$4&lt;SUBSTITUTE($C$8, "years", "", 1)/1,0,1)</f>
        <v>0</v>
      </c>
      <c r="U453" s="78">
        <f t="shared" ref="U453:U516" ca="1" si="307">IF(S454-S$4&lt;SUBSTITUTE($C$8, "years", "", 1)/1,U452,AF452)*
(1-T453)</f>
        <v>4.5569622524294494E-5</v>
      </c>
      <c r="V453" s="79">
        <f t="shared" ca="1" si="280"/>
        <v>0</v>
      </c>
      <c r="W453" s="79">
        <f t="shared" ca="1" si="299"/>
        <v>0</v>
      </c>
      <c r="X453" s="80">
        <f t="shared" ca="1" si="281"/>
        <v>0</v>
      </c>
      <c r="Y453" s="80">
        <f t="shared" ca="1" si="282"/>
        <v>0</v>
      </c>
      <c r="Z453" s="80">
        <f t="shared" ref="Z453:Z516" ca="1" si="308">-IF(MOD(R453-1,12)=0,1,0)*V453*($C$17)</f>
        <v>0</v>
      </c>
      <c r="AA453" s="80">
        <f t="shared" ca="1" si="283"/>
        <v>0</v>
      </c>
      <c r="AB453" s="81">
        <f t="shared" ca="1" si="300"/>
        <v>0</v>
      </c>
      <c r="AC453" s="79">
        <f t="shared" ca="1" si="301"/>
        <v>0</v>
      </c>
      <c r="AD453" s="35"/>
      <c r="AE453" s="55">
        <f t="shared" ca="1" si="284"/>
        <v>0</v>
      </c>
      <c r="AF453" s="78">
        <f t="shared" ca="1" si="285"/>
        <v>4.5569622524294494E-5</v>
      </c>
      <c r="AG453" s="35"/>
      <c r="AH453" s="35"/>
      <c r="AR453" s="69">
        <f t="shared" ref="AR453:AR516" si="309">ROUNDDOWN((AS453-1)/12,0)+1</f>
        <v>38</v>
      </c>
      <c r="AS453" s="70">
        <f t="shared" si="286"/>
        <v>450</v>
      </c>
      <c r="AT453" s="71">
        <f t="shared" si="293"/>
        <v>2.7739775709548282E-2</v>
      </c>
      <c r="AU453" s="72">
        <f t="shared" ref="AU453:AU516" si="310">IF($AU$2="Yes",BQ453,((1+$AH$21)^(1/12))-1)</f>
        <v>8.6664107387064426E-3</v>
      </c>
      <c r="AV453" s="73">
        <f t="shared" ref="AV453:AV516" si="311">(1+AU453)</f>
        <v>1.0086664107387064</v>
      </c>
      <c r="AW453" s="74">
        <f>PRODUCT(AV$4:AV453)</f>
        <v>35.031707578553515</v>
      </c>
      <c r="BO453" s="70">
        <f t="shared" si="287"/>
        <v>450</v>
      </c>
      <c r="BP453" s="178">
        <f t="shared" si="290"/>
        <v>0.1091</v>
      </c>
      <c r="BQ453" s="179">
        <f t="shared" ref="BQ453:BQ516" si="312">(1+BP453)^(1/12)-1</f>
        <v>8.6664107387064426E-3</v>
      </c>
      <c r="BR453" s="179">
        <f t="shared" si="289"/>
        <v>2.8545568261485552E-2</v>
      </c>
    </row>
    <row r="454" spans="5:70">
      <c r="E454">
        <f t="shared" si="291"/>
        <v>451</v>
      </c>
      <c r="F454" s="64">
        <f t="shared" ref="F454:F517" si="313">(E454-E453)/12+F453</f>
        <v>100.49999999999795</v>
      </c>
      <c r="G454" s="55">
        <f t="shared" si="294"/>
        <v>0</v>
      </c>
      <c r="H454" s="78">
        <f t="shared" si="288"/>
        <v>1</v>
      </c>
      <c r="I454" s="79">
        <f t="shared" si="302"/>
        <v>0</v>
      </c>
      <c r="J454" s="79">
        <f t="shared" si="295"/>
        <v>0</v>
      </c>
      <c r="K454" s="80">
        <f t="shared" si="296"/>
        <v>0</v>
      </c>
      <c r="L454" s="80">
        <f t="shared" si="303"/>
        <v>0</v>
      </c>
      <c r="M454" s="80">
        <f t="shared" si="292"/>
        <v>0</v>
      </c>
      <c r="N454" s="80">
        <f t="shared" si="304"/>
        <v>0</v>
      </c>
      <c r="O454" s="81">
        <f t="shared" si="297"/>
        <v>0</v>
      </c>
      <c r="P454" s="79">
        <f t="shared" si="298"/>
        <v>0</v>
      </c>
      <c r="Q454" s="35"/>
      <c r="R454">
        <f t="shared" ca="1" si="305"/>
        <v>512</v>
      </c>
      <c r="S454" s="78">
        <f t="shared" ref="S454:S517" ca="1" si="314">(R454-R453)/12+S453</f>
        <v>105.49999999999787</v>
      </c>
      <c r="T454" s="55">
        <f t="shared" ca="1" si="306"/>
        <v>0</v>
      </c>
      <c r="U454" s="78">
        <f t="shared" ca="1" si="307"/>
        <v>4.5569622524294494E-5</v>
      </c>
      <c r="V454" s="79">
        <f t="shared" ref="V454:V517" ca="1" si="315">MAX(AC453,0)*(1-AE454)</f>
        <v>0</v>
      </c>
      <c r="W454" s="79">
        <f t="shared" ca="1" si="299"/>
        <v>0</v>
      </c>
      <c r="X454" s="80">
        <f t="shared" ref="X454:X517" ca="1" si="316">IF(V454=0,0,-$C$19)*U454</f>
        <v>0</v>
      </c>
      <c r="Y454" s="80">
        <f t="shared" ref="Y454:Y517" ca="1" si="317">IF(OR(V453+AB453=0,X453=0),0,-V454*($D$16/12))</f>
        <v>0</v>
      </c>
      <c r="Z454" s="80">
        <f t="shared" ca="1" si="308"/>
        <v>0</v>
      </c>
      <c r="AA454" s="80">
        <f t="shared" ref="AA454:AA517" ca="1" si="318">IF(OR(V453+AB453=0,X453=0),0,-V454*($C$18*(1+$C$20))/12)</f>
        <v>0</v>
      </c>
      <c r="AB454" s="81">
        <f t="shared" ca="1" si="300"/>
        <v>0</v>
      </c>
      <c r="AC454" s="79">
        <f t="shared" ca="1" si="301"/>
        <v>0</v>
      </c>
      <c r="AD454" s="35"/>
      <c r="AE454" s="55">
        <f t="shared" ref="AE454:AE517" ca="1" si="319">(1-(1-IF(S454&gt;$AJ$90,0,VLOOKUP(ROUND(S454,0),$AJ$4:$AK$90,2,FALSE)))^(1/12))</f>
        <v>0</v>
      </c>
      <c r="AF454" s="78">
        <f t="shared" ref="AF454:AF517" ca="1" si="320">AF453*(1-AE454)</f>
        <v>4.5569622524294494E-5</v>
      </c>
      <c r="AG454" s="35"/>
      <c r="AH454" s="35"/>
      <c r="AR454" s="69">
        <f t="shared" si="309"/>
        <v>38</v>
      </c>
      <c r="AS454" s="70">
        <f t="shared" ref="AS454:AS517" si="321">AS453+1</f>
        <v>451</v>
      </c>
      <c r="AT454" s="71">
        <f t="shared" si="293"/>
        <v>2.7499371419449744E-2</v>
      </c>
      <c r="AU454" s="72">
        <f t="shared" si="310"/>
        <v>8.6664107387064426E-3</v>
      </c>
      <c r="AV454" s="73">
        <f t="shared" si="311"/>
        <v>1.0086664107387064</v>
      </c>
      <c r="AW454" s="74">
        <f>PRODUCT(AV$4:AV454)</f>
        <v>35.335306745307513</v>
      </c>
      <c r="BO454" s="70">
        <f t="shared" ref="BO454:BO517" si="322">BO453+1</f>
        <v>451</v>
      </c>
      <c r="BP454" s="178">
        <f t="shared" si="290"/>
        <v>0.1091</v>
      </c>
      <c r="BQ454" s="179">
        <f t="shared" si="312"/>
        <v>8.6664107387064426E-3</v>
      </c>
      <c r="BR454" s="179">
        <f t="shared" si="289"/>
        <v>2.8300306184063307E-2</v>
      </c>
    </row>
    <row r="455" spans="5:70">
      <c r="E455">
        <f t="shared" si="291"/>
        <v>452</v>
      </c>
      <c r="F455" s="64">
        <f t="shared" si="313"/>
        <v>100.58333333333128</v>
      </c>
      <c r="G455" s="55">
        <f t="shared" si="294"/>
        <v>0</v>
      </c>
      <c r="H455" s="78">
        <f t="shared" ref="H455:H518" si="323">H454*(1-G455)</f>
        <v>1</v>
      </c>
      <c r="I455" s="79">
        <f t="shared" si="302"/>
        <v>0</v>
      </c>
      <c r="J455" s="79">
        <f t="shared" si="295"/>
        <v>0</v>
      </c>
      <c r="K455" s="80">
        <f t="shared" si="296"/>
        <v>0</v>
      </c>
      <c r="L455" s="80">
        <f t="shared" si="303"/>
        <v>0</v>
      </c>
      <c r="M455" s="80">
        <f t="shared" si="292"/>
        <v>0</v>
      </c>
      <c r="N455" s="80">
        <f t="shared" si="304"/>
        <v>0</v>
      </c>
      <c r="O455" s="81">
        <f t="shared" si="297"/>
        <v>0</v>
      </c>
      <c r="P455" s="79">
        <f t="shared" si="298"/>
        <v>0</v>
      </c>
      <c r="Q455" s="35"/>
      <c r="R455">
        <f t="shared" ca="1" si="305"/>
        <v>513</v>
      </c>
      <c r="S455" s="78">
        <f t="shared" ca="1" si="314"/>
        <v>105.5833333333312</v>
      </c>
      <c r="T455" s="55">
        <f t="shared" ca="1" si="306"/>
        <v>0</v>
      </c>
      <c r="U455" s="78">
        <f t="shared" ca="1" si="307"/>
        <v>4.5569622524294494E-5</v>
      </c>
      <c r="V455" s="79">
        <f t="shared" ca="1" si="315"/>
        <v>0</v>
      </c>
      <c r="W455" s="79">
        <f t="shared" ca="1" si="299"/>
        <v>0</v>
      </c>
      <c r="X455" s="80">
        <f t="shared" ca="1" si="316"/>
        <v>0</v>
      </c>
      <c r="Y455" s="80">
        <f t="shared" ca="1" si="317"/>
        <v>0</v>
      </c>
      <c r="Z455" s="80">
        <f t="shared" ca="1" si="308"/>
        <v>0</v>
      </c>
      <c r="AA455" s="80">
        <f t="shared" ca="1" si="318"/>
        <v>0</v>
      </c>
      <c r="AB455" s="81">
        <f t="shared" ca="1" si="300"/>
        <v>0</v>
      </c>
      <c r="AC455" s="79">
        <f t="shared" ca="1" si="301"/>
        <v>0</v>
      </c>
      <c r="AD455" s="35"/>
      <c r="AE455" s="55">
        <f t="shared" ca="1" si="319"/>
        <v>0</v>
      </c>
      <c r="AF455" s="78">
        <f t="shared" ca="1" si="320"/>
        <v>4.5569622524294494E-5</v>
      </c>
      <c r="AG455" s="35"/>
      <c r="AH455" s="35"/>
      <c r="AR455" s="69">
        <f t="shared" si="309"/>
        <v>38</v>
      </c>
      <c r="AS455" s="70">
        <f t="shared" si="321"/>
        <v>452</v>
      </c>
      <c r="AT455" s="71">
        <f t="shared" si="293"/>
        <v>2.7261050571672548E-2</v>
      </c>
      <c r="AU455" s="72">
        <f t="shared" si="310"/>
        <v>8.6664107387064426E-3</v>
      </c>
      <c r="AV455" s="73">
        <f t="shared" si="311"/>
        <v>1.0086664107387064</v>
      </c>
      <c r="AW455" s="74">
        <f>PRODUCT(AV$4:AV455)</f>
        <v>35.641537027140529</v>
      </c>
      <c r="BO455" s="70">
        <f t="shared" si="322"/>
        <v>452</v>
      </c>
      <c r="BP455" s="178">
        <f t="shared" si="290"/>
        <v>0.1091</v>
      </c>
      <c r="BQ455" s="179">
        <f t="shared" si="312"/>
        <v>8.6664107387064426E-3</v>
      </c>
      <c r="BR455" s="179">
        <f t="shared" ref="BR455:BR518" si="324">BR454/(1+BQ455)</f>
        <v>2.8057151385994215E-2</v>
      </c>
    </row>
    <row r="456" spans="5:70">
      <c r="E456">
        <f t="shared" si="291"/>
        <v>453</v>
      </c>
      <c r="F456" s="64">
        <f t="shared" si="313"/>
        <v>100.66666666666461</v>
      </c>
      <c r="G456" s="55">
        <f t="shared" si="294"/>
        <v>0</v>
      </c>
      <c r="H456" s="78">
        <f t="shared" si="323"/>
        <v>1</v>
      </c>
      <c r="I456" s="79">
        <f t="shared" si="302"/>
        <v>0</v>
      </c>
      <c r="J456" s="79">
        <f t="shared" si="295"/>
        <v>0</v>
      </c>
      <c r="K456" s="80">
        <f t="shared" si="296"/>
        <v>0</v>
      </c>
      <c r="L456" s="80">
        <f t="shared" si="303"/>
        <v>0</v>
      </c>
      <c r="M456" s="80">
        <f t="shared" si="292"/>
        <v>0</v>
      </c>
      <c r="N456" s="80">
        <f t="shared" si="304"/>
        <v>0</v>
      </c>
      <c r="O456" s="81">
        <f t="shared" si="297"/>
        <v>0</v>
      </c>
      <c r="P456" s="79">
        <f t="shared" si="298"/>
        <v>0</v>
      </c>
      <c r="Q456" s="35"/>
      <c r="R456">
        <f t="shared" ca="1" si="305"/>
        <v>514</v>
      </c>
      <c r="S456" s="78">
        <f t="shared" ca="1" si="314"/>
        <v>105.66666666666453</v>
      </c>
      <c r="T456" s="55">
        <f t="shared" ca="1" si="306"/>
        <v>0</v>
      </c>
      <c r="U456" s="78">
        <f t="shared" ca="1" si="307"/>
        <v>4.5569622524294494E-5</v>
      </c>
      <c r="V456" s="79">
        <f t="shared" ca="1" si="315"/>
        <v>0</v>
      </c>
      <c r="W456" s="79">
        <f t="shared" ca="1" si="299"/>
        <v>0</v>
      </c>
      <c r="X456" s="80">
        <f t="shared" ca="1" si="316"/>
        <v>0</v>
      </c>
      <c r="Y456" s="80">
        <f t="shared" ca="1" si="317"/>
        <v>0</v>
      </c>
      <c r="Z456" s="80">
        <f t="shared" ca="1" si="308"/>
        <v>0</v>
      </c>
      <c r="AA456" s="80">
        <f t="shared" ca="1" si="318"/>
        <v>0</v>
      </c>
      <c r="AB456" s="81">
        <f t="shared" ca="1" si="300"/>
        <v>0</v>
      </c>
      <c r="AC456" s="79">
        <f t="shared" ca="1" si="301"/>
        <v>0</v>
      </c>
      <c r="AD456" s="35"/>
      <c r="AE456" s="55">
        <f t="shared" ca="1" si="319"/>
        <v>0</v>
      </c>
      <c r="AF456" s="78">
        <f t="shared" ca="1" si="320"/>
        <v>4.5569622524294494E-5</v>
      </c>
      <c r="AG456" s="35"/>
      <c r="AH456" s="35"/>
      <c r="AR456" s="69">
        <f t="shared" si="309"/>
        <v>38</v>
      </c>
      <c r="AS456" s="70">
        <f t="shared" si="321"/>
        <v>453</v>
      </c>
      <c r="AT456" s="71">
        <f t="shared" si="293"/>
        <v>2.7024795110249786E-2</v>
      </c>
      <c r="AU456" s="72">
        <f t="shared" si="310"/>
        <v>8.6664107387064426E-3</v>
      </c>
      <c r="AV456" s="73">
        <f t="shared" si="311"/>
        <v>1.0086664107387064</v>
      </c>
      <c r="AW456" s="74">
        <f>PRODUCT(AV$4:AV456)</f>
        <v>35.950421226376541</v>
      </c>
      <c r="BO456" s="70">
        <f t="shared" si="322"/>
        <v>453</v>
      </c>
      <c r="BP456" s="178">
        <f t="shared" ref="BP456:BP519" si="325">VLOOKUP(BO456,$BT$4:$BX$13,5,TRUE)/100</f>
        <v>0.1091</v>
      </c>
      <c r="BQ456" s="179">
        <f t="shared" si="312"/>
        <v>8.6664107387064426E-3</v>
      </c>
      <c r="BR456" s="179">
        <f t="shared" si="324"/>
        <v>2.7816085761640751E-2</v>
      </c>
    </row>
    <row r="457" spans="5:70">
      <c r="E457">
        <f t="shared" si="291"/>
        <v>454</v>
      </c>
      <c r="F457" s="64">
        <f t="shared" si="313"/>
        <v>100.74999999999794</v>
      </c>
      <c r="G457" s="55">
        <f t="shared" si="294"/>
        <v>0</v>
      </c>
      <c r="H457" s="78">
        <f t="shared" si="323"/>
        <v>1</v>
      </c>
      <c r="I457" s="79">
        <f t="shared" si="302"/>
        <v>0</v>
      </c>
      <c r="J457" s="79">
        <f t="shared" si="295"/>
        <v>0</v>
      </c>
      <c r="K457" s="80">
        <f t="shared" si="296"/>
        <v>0</v>
      </c>
      <c r="L457" s="80">
        <f t="shared" si="303"/>
        <v>0</v>
      </c>
      <c r="M457" s="80">
        <f t="shared" si="292"/>
        <v>0</v>
      </c>
      <c r="N457" s="80">
        <f t="shared" si="304"/>
        <v>0</v>
      </c>
      <c r="O457" s="81">
        <f t="shared" si="297"/>
        <v>0</v>
      </c>
      <c r="P457" s="79">
        <f t="shared" si="298"/>
        <v>0</v>
      </c>
      <c r="Q457" s="35"/>
      <c r="R457">
        <f t="shared" ca="1" si="305"/>
        <v>515</v>
      </c>
      <c r="S457" s="78">
        <f t="shared" ca="1" si="314"/>
        <v>105.74999999999785</v>
      </c>
      <c r="T457" s="55">
        <f t="shared" ca="1" si="306"/>
        <v>0</v>
      </c>
      <c r="U457" s="78">
        <f t="shared" ca="1" si="307"/>
        <v>4.5569622524294494E-5</v>
      </c>
      <c r="V457" s="79">
        <f t="shared" ca="1" si="315"/>
        <v>0</v>
      </c>
      <c r="W457" s="79">
        <f t="shared" ca="1" si="299"/>
        <v>0</v>
      </c>
      <c r="X457" s="80">
        <f t="shared" ca="1" si="316"/>
        <v>0</v>
      </c>
      <c r="Y457" s="80">
        <f t="shared" ca="1" si="317"/>
        <v>0</v>
      </c>
      <c r="Z457" s="80">
        <f t="shared" ca="1" si="308"/>
        <v>0</v>
      </c>
      <c r="AA457" s="80">
        <f t="shared" ca="1" si="318"/>
        <v>0</v>
      </c>
      <c r="AB457" s="81">
        <f t="shared" ca="1" si="300"/>
        <v>0</v>
      </c>
      <c r="AC457" s="79">
        <f t="shared" ca="1" si="301"/>
        <v>0</v>
      </c>
      <c r="AD457" s="35"/>
      <c r="AE457" s="55">
        <f t="shared" ca="1" si="319"/>
        <v>0</v>
      </c>
      <c r="AF457" s="78">
        <f t="shared" ca="1" si="320"/>
        <v>4.5569622524294494E-5</v>
      </c>
      <c r="AG457" s="35"/>
      <c r="AH457" s="35"/>
      <c r="AR457" s="69">
        <f t="shared" si="309"/>
        <v>38</v>
      </c>
      <c r="AS457" s="70">
        <f t="shared" si="321"/>
        <v>454</v>
      </c>
      <c r="AT457" s="71">
        <f t="shared" si="293"/>
        <v>2.6790587135694977E-2</v>
      </c>
      <c r="AU457" s="72">
        <f t="shared" si="310"/>
        <v>8.6664107387064426E-3</v>
      </c>
      <c r="AV457" s="73">
        <f t="shared" si="311"/>
        <v>1.0086664107387064</v>
      </c>
      <c r="AW457" s="74">
        <f>PRODUCT(AV$4:AV457)</f>
        <v>36.261982342953829</v>
      </c>
      <c r="BO457" s="70">
        <f t="shared" si="322"/>
        <v>454</v>
      </c>
      <c r="BP457" s="178">
        <f t="shared" si="325"/>
        <v>0.1091</v>
      </c>
      <c r="BQ457" s="179">
        <f t="shared" si="312"/>
        <v>8.6664107387064426E-3</v>
      </c>
      <c r="BR457" s="179">
        <f t="shared" si="324"/>
        <v>2.7577091360928115E-2</v>
      </c>
    </row>
    <row r="458" spans="5:70">
      <c r="E458">
        <f t="shared" si="291"/>
        <v>455</v>
      </c>
      <c r="F458" s="64">
        <f t="shared" si="313"/>
        <v>100.83333333333127</v>
      </c>
      <c r="G458" s="55">
        <f t="shared" si="294"/>
        <v>0</v>
      </c>
      <c r="H458" s="78">
        <f t="shared" si="323"/>
        <v>1</v>
      </c>
      <c r="I458" s="79">
        <f t="shared" si="302"/>
        <v>0</v>
      </c>
      <c r="J458" s="79">
        <f t="shared" si="295"/>
        <v>0</v>
      </c>
      <c r="K458" s="80">
        <f t="shared" si="296"/>
        <v>0</v>
      </c>
      <c r="L458" s="80">
        <f t="shared" si="303"/>
        <v>0</v>
      </c>
      <c r="M458" s="80">
        <f t="shared" si="292"/>
        <v>0</v>
      </c>
      <c r="N458" s="80">
        <f t="shared" si="304"/>
        <v>0</v>
      </c>
      <c r="O458" s="81">
        <f t="shared" si="297"/>
        <v>0</v>
      </c>
      <c r="P458" s="79">
        <f t="shared" si="298"/>
        <v>0</v>
      </c>
      <c r="Q458" s="35"/>
      <c r="R458">
        <f t="shared" ca="1" si="305"/>
        <v>516</v>
      </c>
      <c r="S458" s="78">
        <f t="shared" ca="1" si="314"/>
        <v>105.83333333333118</v>
      </c>
      <c r="T458" s="55">
        <f t="shared" ca="1" si="306"/>
        <v>0</v>
      </c>
      <c r="U458" s="78">
        <f t="shared" ca="1" si="307"/>
        <v>4.5569622524294494E-5</v>
      </c>
      <c r="V458" s="79">
        <f t="shared" ca="1" si="315"/>
        <v>0</v>
      </c>
      <c r="W458" s="79">
        <f t="shared" ca="1" si="299"/>
        <v>0</v>
      </c>
      <c r="X458" s="80">
        <f t="shared" ca="1" si="316"/>
        <v>0</v>
      </c>
      <c r="Y458" s="80">
        <f t="shared" ca="1" si="317"/>
        <v>0</v>
      </c>
      <c r="Z458" s="80">
        <f t="shared" ca="1" si="308"/>
        <v>0</v>
      </c>
      <c r="AA458" s="80">
        <f t="shared" ca="1" si="318"/>
        <v>0</v>
      </c>
      <c r="AB458" s="81">
        <f t="shared" ca="1" si="300"/>
        <v>0</v>
      </c>
      <c r="AC458" s="79">
        <f t="shared" ca="1" si="301"/>
        <v>0</v>
      </c>
      <c r="AD458" s="35"/>
      <c r="AE458" s="55">
        <f t="shared" ca="1" si="319"/>
        <v>0</v>
      </c>
      <c r="AF458" s="78">
        <f t="shared" ca="1" si="320"/>
        <v>4.5569622524294494E-5</v>
      </c>
      <c r="AG458" s="35"/>
      <c r="AH458" s="35"/>
      <c r="AR458" s="69">
        <f t="shared" si="309"/>
        <v>38</v>
      </c>
      <c r="AS458" s="70">
        <f t="shared" si="321"/>
        <v>455</v>
      </c>
      <c r="AT458" s="71">
        <f t="shared" si="293"/>
        <v>2.6558408903645938E-2</v>
      </c>
      <c r="AU458" s="72">
        <f t="shared" si="310"/>
        <v>8.6664107387064426E-3</v>
      </c>
      <c r="AV458" s="73">
        <f t="shared" si="311"/>
        <v>1.0086664107387064</v>
      </c>
      <c r="AW458" s="74">
        <f>PRODUCT(AV$4:AV458)</f>
        <v>36.576243576137585</v>
      </c>
      <c r="BO458" s="70">
        <f t="shared" si="322"/>
        <v>455</v>
      </c>
      <c r="BP458" s="178">
        <f t="shared" si="325"/>
        <v>0.1091</v>
      </c>
      <c r="BQ458" s="179">
        <f t="shared" si="312"/>
        <v>8.6664107387064426E-3</v>
      </c>
      <c r="BR458" s="179">
        <f t="shared" si="324"/>
        <v>2.7340150388007637E-2</v>
      </c>
    </row>
    <row r="459" spans="5:70">
      <c r="E459">
        <f t="shared" si="291"/>
        <v>456</v>
      </c>
      <c r="F459" s="64">
        <f t="shared" si="313"/>
        <v>100.9166666666646</v>
      </c>
      <c r="G459" s="55">
        <f t="shared" si="294"/>
        <v>0</v>
      </c>
      <c r="H459" s="78">
        <f t="shared" si="323"/>
        <v>1</v>
      </c>
      <c r="I459" s="79">
        <f t="shared" si="302"/>
        <v>0</v>
      </c>
      <c r="J459" s="79">
        <f t="shared" si="295"/>
        <v>0</v>
      </c>
      <c r="K459" s="80">
        <f t="shared" si="296"/>
        <v>0</v>
      </c>
      <c r="L459" s="80">
        <f t="shared" si="303"/>
        <v>0</v>
      </c>
      <c r="M459" s="80">
        <f t="shared" si="292"/>
        <v>0</v>
      </c>
      <c r="N459" s="80">
        <f t="shared" si="304"/>
        <v>0</v>
      </c>
      <c r="O459" s="81">
        <f t="shared" si="297"/>
        <v>0</v>
      </c>
      <c r="P459" s="79">
        <f t="shared" si="298"/>
        <v>0</v>
      </c>
      <c r="Q459" s="35"/>
      <c r="R459">
        <f t="shared" ca="1" si="305"/>
        <v>517</v>
      </c>
      <c r="S459" s="78">
        <f t="shared" ca="1" si="314"/>
        <v>105.91666666666451</v>
      </c>
      <c r="T459" s="55">
        <f t="shared" ca="1" si="306"/>
        <v>0</v>
      </c>
      <c r="U459" s="78">
        <f t="shared" ca="1" si="307"/>
        <v>4.5569622524294494E-5</v>
      </c>
      <c r="V459" s="79">
        <f t="shared" ca="1" si="315"/>
        <v>0</v>
      </c>
      <c r="W459" s="79">
        <f t="shared" ca="1" si="299"/>
        <v>0</v>
      </c>
      <c r="X459" s="80">
        <f t="shared" ca="1" si="316"/>
        <v>0</v>
      </c>
      <c r="Y459" s="80">
        <f t="shared" ca="1" si="317"/>
        <v>0</v>
      </c>
      <c r="Z459" s="80">
        <f t="shared" ca="1" si="308"/>
        <v>0</v>
      </c>
      <c r="AA459" s="80">
        <f t="shared" ca="1" si="318"/>
        <v>0</v>
      </c>
      <c r="AB459" s="81">
        <f t="shared" ca="1" si="300"/>
        <v>0</v>
      </c>
      <c r="AC459" s="79">
        <f t="shared" ca="1" si="301"/>
        <v>0</v>
      </c>
      <c r="AD459" s="35"/>
      <c r="AE459" s="55">
        <f t="shared" ca="1" si="319"/>
        <v>0</v>
      </c>
      <c r="AF459" s="78">
        <f t="shared" ca="1" si="320"/>
        <v>4.5569622524294494E-5</v>
      </c>
      <c r="AG459" s="35"/>
      <c r="AH459" s="35"/>
      <c r="AR459" s="69">
        <f t="shared" si="309"/>
        <v>38</v>
      </c>
      <c r="AS459" s="70">
        <f t="shared" si="321"/>
        <v>456</v>
      </c>
      <c r="AT459" s="71">
        <f t="shared" si="293"/>
        <v>2.6328242823520424E-2</v>
      </c>
      <c r="AU459" s="72">
        <f t="shared" si="310"/>
        <v>8.6664107387064426E-3</v>
      </c>
      <c r="AV459" s="73">
        <f t="shared" si="311"/>
        <v>1.0086664107387064</v>
      </c>
      <c r="AW459" s="74">
        <f>PRODUCT(AV$4:AV459)</f>
        <v>36.893228326247367</v>
      </c>
      <c r="BO459" s="70">
        <f t="shared" si="322"/>
        <v>456</v>
      </c>
      <c r="BP459" s="178">
        <f t="shared" si="325"/>
        <v>0.1091</v>
      </c>
      <c r="BQ459" s="179">
        <f t="shared" si="312"/>
        <v>8.6664107387064426E-3</v>
      </c>
      <c r="BR459" s="179">
        <f t="shared" si="324"/>
        <v>2.7105245199931679E-2</v>
      </c>
    </row>
    <row r="460" spans="5:70">
      <c r="E460">
        <f t="shared" si="291"/>
        <v>457</v>
      </c>
      <c r="F460" s="64">
        <f t="shared" si="313"/>
        <v>100.99999999999793</v>
      </c>
      <c r="G460" s="55">
        <f t="shared" si="294"/>
        <v>0</v>
      </c>
      <c r="H460" s="78">
        <f t="shared" si="323"/>
        <v>1</v>
      </c>
      <c r="I460" s="79">
        <f t="shared" si="302"/>
        <v>0</v>
      </c>
      <c r="J460" s="79">
        <f t="shared" si="295"/>
        <v>0</v>
      </c>
      <c r="K460" s="80">
        <f t="shared" si="296"/>
        <v>0</v>
      </c>
      <c r="L460" s="80">
        <f t="shared" si="303"/>
        <v>0</v>
      </c>
      <c r="M460" s="80">
        <f t="shared" si="292"/>
        <v>0</v>
      </c>
      <c r="N460" s="80">
        <f t="shared" si="304"/>
        <v>0</v>
      </c>
      <c r="O460" s="81">
        <f t="shared" si="297"/>
        <v>0</v>
      </c>
      <c r="P460" s="79">
        <f t="shared" si="298"/>
        <v>0</v>
      </c>
      <c r="Q460" s="35"/>
      <c r="R460">
        <f t="shared" ca="1" si="305"/>
        <v>518</v>
      </c>
      <c r="S460" s="78">
        <f t="shared" ca="1" si="314"/>
        <v>105.99999999999784</v>
      </c>
      <c r="T460" s="55">
        <f t="shared" ca="1" si="306"/>
        <v>0</v>
      </c>
      <c r="U460" s="78">
        <f t="shared" ca="1" si="307"/>
        <v>4.5569622524294494E-5</v>
      </c>
      <c r="V460" s="79">
        <f t="shared" ca="1" si="315"/>
        <v>0</v>
      </c>
      <c r="W460" s="79">
        <f t="shared" ca="1" si="299"/>
        <v>0</v>
      </c>
      <c r="X460" s="80">
        <f t="shared" ca="1" si="316"/>
        <v>0</v>
      </c>
      <c r="Y460" s="80">
        <f t="shared" ca="1" si="317"/>
        <v>0</v>
      </c>
      <c r="Z460" s="80">
        <f t="shared" ca="1" si="308"/>
        <v>0</v>
      </c>
      <c r="AA460" s="80">
        <f t="shared" ca="1" si="318"/>
        <v>0</v>
      </c>
      <c r="AB460" s="81">
        <f t="shared" ca="1" si="300"/>
        <v>0</v>
      </c>
      <c r="AC460" s="79">
        <f t="shared" ca="1" si="301"/>
        <v>0</v>
      </c>
      <c r="AD460" s="35"/>
      <c r="AE460" s="55">
        <f t="shared" ca="1" si="319"/>
        <v>0</v>
      </c>
      <c r="AF460" s="78">
        <f t="shared" ca="1" si="320"/>
        <v>4.5569622524294494E-5</v>
      </c>
      <c r="AG460" s="35"/>
      <c r="AH460" s="35"/>
      <c r="AR460" s="69">
        <f t="shared" si="309"/>
        <v>39</v>
      </c>
      <c r="AS460" s="70">
        <f t="shared" si="321"/>
        <v>457</v>
      </c>
      <c r="AT460" s="71">
        <f t="shared" si="293"/>
        <v>2.6100071457183394E-2</v>
      </c>
      <c r="AU460" s="72">
        <f t="shared" si="310"/>
        <v>8.6664107387064426E-3</v>
      </c>
      <c r="AV460" s="73">
        <f t="shared" si="311"/>
        <v>1.0086664107387064</v>
      </c>
      <c r="AW460" s="74">
        <f>PRODUCT(AV$4:AV460)</f>
        <v>37.212960196399507</v>
      </c>
      <c r="BO460" s="70">
        <f t="shared" si="322"/>
        <v>457</v>
      </c>
      <c r="BP460" s="178">
        <f t="shared" si="325"/>
        <v>0.1091</v>
      </c>
      <c r="BQ460" s="179">
        <f t="shared" si="312"/>
        <v>8.6664107387064426E-3</v>
      </c>
      <c r="BR460" s="179">
        <f t="shared" si="324"/>
        <v>2.6872358305339916E-2</v>
      </c>
    </row>
    <row r="461" spans="5:70">
      <c r="E461">
        <f t="shared" si="291"/>
        <v>458</v>
      </c>
      <c r="F461" s="64">
        <f t="shared" si="313"/>
        <v>101.08333333333125</v>
      </c>
      <c r="G461" s="55">
        <f t="shared" si="294"/>
        <v>0</v>
      </c>
      <c r="H461" s="78">
        <f t="shared" si="323"/>
        <v>1</v>
      </c>
      <c r="I461" s="79">
        <f t="shared" si="302"/>
        <v>0</v>
      </c>
      <c r="J461" s="79">
        <f t="shared" si="295"/>
        <v>0</v>
      </c>
      <c r="K461" s="80">
        <f t="shared" si="296"/>
        <v>0</v>
      </c>
      <c r="L461" s="80">
        <f t="shared" si="303"/>
        <v>0</v>
      </c>
      <c r="M461" s="80">
        <f t="shared" si="292"/>
        <v>0</v>
      </c>
      <c r="N461" s="80">
        <f t="shared" si="304"/>
        <v>0</v>
      </c>
      <c r="O461" s="81">
        <f t="shared" si="297"/>
        <v>0</v>
      </c>
      <c r="P461" s="79">
        <f t="shared" si="298"/>
        <v>0</v>
      </c>
      <c r="Q461" s="35"/>
      <c r="R461">
        <f t="shared" ca="1" si="305"/>
        <v>519</v>
      </c>
      <c r="S461" s="78">
        <f t="shared" ca="1" si="314"/>
        <v>106.08333333333117</v>
      </c>
      <c r="T461" s="55">
        <f t="shared" ca="1" si="306"/>
        <v>0</v>
      </c>
      <c r="U461" s="78">
        <f t="shared" ca="1" si="307"/>
        <v>4.5569622524294494E-5</v>
      </c>
      <c r="V461" s="79">
        <f t="shared" ca="1" si="315"/>
        <v>0</v>
      </c>
      <c r="W461" s="79">
        <f t="shared" ca="1" si="299"/>
        <v>0</v>
      </c>
      <c r="X461" s="80">
        <f t="shared" ca="1" si="316"/>
        <v>0</v>
      </c>
      <c r="Y461" s="80">
        <f t="shared" ca="1" si="317"/>
        <v>0</v>
      </c>
      <c r="Z461" s="80">
        <f t="shared" ca="1" si="308"/>
        <v>0</v>
      </c>
      <c r="AA461" s="80">
        <f t="shared" ca="1" si="318"/>
        <v>0</v>
      </c>
      <c r="AB461" s="81">
        <f t="shared" ca="1" si="300"/>
        <v>0</v>
      </c>
      <c r="AC461" s="79">
        <f t="shared" ca="1" si="301"/>
        <v>0</v>
      </c>
      <c r="AD461" s="35"/>
      <c r="AE461" s="55">
        <f t="shared" ca="1" si="319"/>
        <v>0</v>
      </c>
      <c r="AF461" s="78">
        <f t="shared" ca="1" si="320"/>
        <v>4.5569622524294494E-5</v>
      </c>
      <c r="AG461" s="35"/>
      <c r="AH461" s="35"/>
      <c r="AR461" s="69">
        <f t="shared" si="309"/>
        <v>39</v>
      </c>
      <c r="AS461" s="70">
        <f t="shared" si="321"/>
        <v>458</v>
      </c>
      <c r="AT461" s="71">
        <f t="shared" si="293"/>
        <v>2.5873877517625855E-2</v>
      </c>
      <c r="AU461" s="72">
        <f t="shared" si="310"/>
        <v>8.6664107387064426E-3</v>
      </c>
      <c r="AV461" s="73">
        <f t="shared" si="311"/>
        <v>1.0086664107387064</v>
      </c>
      <c r="AW461" s="74">
        <f>PRODUCT(AV$4:AV461)</f>
        <v>37.535462994264641</v>
      </c>
      <c r="BO461" s="70">
        <f t="shared" si="322"/>
        <v>458</v>
      </c>
      <c r="BP461" s="178">
        <f t="shared" si="325"/>
        <v>0.1091</v>
      </c>
      <c r="BQ461" s="179">
        <f t="shared" si="312"/>
        <v>8.6664107387064426E-3</v>
      </c>
      <c r="BR461" s="179">
        <f t="shared" si="324"/>
        <v>2.6641472363156903E-2</v>
      </c>
    </row>
    <row r="462" spans="5:70">
      <c r="E462">
        <f t="shared" si="291"/>
        <v>459</v>
      </c>
      <c r="F462" s="64">
        <f t="shared" si="313"/>
        <v>101.16666666666458</v>
      </c>
      <c r="G462" s="55">
        <f t="shared" si="294"/>
        <v>0</v>
      </c>
      <c r="H462" s="78">
        <f t="shared" si="323"/>
        <v>1</v>
      </c>
      <c r="I462" s="79">
        <f t="shared" si="302"/>
        <v>0</v>
      </c>
      <c r="J462" s="79">
        <f t="shared" si="295"/>
        <v>0</v>
      </c>
      <c r="K462" s="80">
        <f t="shared" si="296"/>
        <v>0</v>
      </c>
      <c r="L462" s="80">
        <f t="shared" si="303"/>
        <v>0</v>
      </c>
      <c r="M462" s="80">
        <f t="shared" si="292"/>
        <v>0</v>
      </c>
      <c r="N462" s="80">
        <f t="shared" si="304"/>
        <v>0</v>
      </c>
      <c r="O462" s="81">
        <f t="shared" si="297"/>
        <v>0</v>
      </c>
      <c r="P462" s="79">
        <f t="shared" si="298"/>
        <v>0</v>
      </c>
      <c r="Q462" s="35"/>
      <c r="R462">
        <f t="shared" ca="1" si="305"/>
        <v>520</v>
      </c>
      <c r="S462" s="78">
        <f t="shared" ca="1" si="314"/>
        <v>106.1666666666645</v>
      </c>
      <c r="T462" s="55">
        <f t="shared" ca="1" si="306"/>
        <v>0</v>
      </c>
      <c r="U462" s="78">
        <f t="shared" ca="1" si="307"/>
        <v>4.5569622524294494E-5</v>
      </c>
      <c r="V462" s="79">
        <f t="shared" ca="1" si="315"/>
        <v>0</v>
      </c>
      <c r="W462" s="79">
        <f t="shared" ca="1" si="299"/>
        <v>0</v>
      </c>
      <c r="X462" s="80">
        <f t="shared" ca="1" si="316"/>
        <v>0</v>
      </c>
      <c r="Y462" s="80">
        <f t="shared" ca="1" si="317"/>
        <v>0</v>
      </c>
      <c r="Z462" s="80">
        <f t="shared" ca="1" si="308"/>
        <v>0</v>
      </c>
      <c r="AA462" s="80">
        <f t="shared" ca="1" si="318"/>
        <v>0</v>
      </c>
      <c r="AB462" s="81">
        <f t="shared" ca="1" si="300"/>
        <v>0</v>
      </c>
      <c r="AC462" s="79">
        <f t="shared" ca="1" si="301"/>
        <v>0</v>
      </c>
      <c r="AD462" s="35"/>
      <c r="AE462" s="55">
        <f t="shared" ca="1" si="319"/>
        <v>0</v>
      </c>
      <c r="AF462" s="78">
        <f t="shared" ca="1" si="320"/>
        <v>4.5569622524294494E-5</v>
      </c>
      <c r="AG462" s="35"/>
      <c r="AH462" s="35"/>
      <c r="AR462" s="69">
        <f t="shared" si="309"/>
        <v>39</v>
      </c>
      <c r="AS462" s="70">
        <f t="shared" si="321"/>
        <v>459</v>
      </c>
      <c r="AT462" s="71">
        <f t="shared" si="293"/>
        <v>2.5649643867655128E-2</v>
      </c>
      <c r="AU462" s="72">
        <f t="shared" si="310"/>
        <v>8.6664107387064426E-3</v>
      </c>
      <c r="AV462" s="73">
        <f t="shared" si="311"/>
        <v>1.0086664107387064</v>
      </c>
      <c r="AW462" s="74">
        <f>PRODUCT(AV$4:AV462)</f>
        <v>37.860760733840458</v>
      </c>
      <c r="BO462" s="70">
        <f t="shared" si="322"/>
        <v>459</v>
      </c>
      <c r="BP462" s="178">
        <f t="shared" si="325"/>
        <v>0.1091</v>
      </c>
      <c r="BQ462" s="179">
        <f t="shared" si="312"/>
        <v>8.6664107387064426E-3</v>
      </c>
      <c r="BR462" s="179">
        <f t="shared" si="324"/>
        <v>2.6412570181300839E-2</v>
      </c>
    </row>
    <row r="463" spans="5:70">
      <c r="E463">
        <f t="shared" si="291"/>
        <v>460</v>
      </c>
      <c r="F463" s="64">
        <f t="shared" si="313"/>
        <v>101.24999999999791</v>
      </c>
      <c r="G463" s="55">
        <f t="shared" si="294"/>
        <v>0</v>
      </c>
      <c r="H463" s="78">
        <f t="shared" si="323"/>
        <v>1</v>
      </c>
      <c r="I463" s="79">
        <f t="shared" si="302"/>
        <v>0</v>
      </c>
      <c r="J463" s="79">
        <f t="shared" si="295"/>
        <v>0</v>
      </c>
      <c r="K463" s="80">
        <f t="shared" si="296"/>
        <v>0</v>
      </c>
      <c r="L463" s="80">
        <f t="shared" si="303"/>
        <v>0</v>
      </c>
      <c r="M463" s="80">
        <f t="shared" si="292"/>
        <v>0</v>
      </c>
      <c r="N463" s="80">
        <f t="shared" si="304"/>
        <v>0</v>
      </c>
      <c r="O463" s="81">
        <f t="shared" si="297"/>
        <v>0</v>
      </c>
      <c r="P463" s="79">
        <f t="shared" si="298"/>
        <v>0</v>
      </c>
      <c r="Q463" s="35"/>
      <c r="R463">
        <f t="shared" ca="1" si="305"/>
        <v>521</v>
      </c>
      <c r="S463" s="78">
        <f t="shared" ca="1" si="314"/>
        <v>106.24999999999783</v>
      </c>
      <c r="T463" s="55">
        <f t="shared" ca="1" si="306"/>
        <v>0</v>
      </c>
      <c r="U463" s="78">
        <f t="shared" ca="1" si="307"/>
        <v>4.5569622524294494E-5</v>
      </c>
      <c r="V463" s="79">
        <f t="shared" ca="1" si="315"/>
        <v>0</v>
      </c>
      <c r="W463" s="79">
        <f t="shared" ca="1" si="299"/>
        <v>0</v>
      </c>
      <c r="X463" s="80">
        <f t="shared" ca="1" si="316"/>
        <v>0</v>
      </c>
      <c r="Y463" s="80">
        <f t="shared" ca="1" si="317"/>
        <v>0</v>
      </c>
      <c r="Z463" s="80">
        <f t="shared" ca="1" si="308"/>
        <v>0</v>
      </c>
      <c r="AA463" s="80">
        <f t="shared" ca="1" si="318"/>
        <v>0</v>
      </c>
      <c r="AB463" s="81">
        <f t="shared" ca="1" si="300"/>
        <v>0</v>
      </c>
      <c r="AC463" s="79">
        <f t="shared" ca="1" si="301"/>
        <v>0</v>
      </c>
      <c r="AD463" s="35"/>
      <c r="AE463" s="55">
        <f t="shared" ca="1" si="319"/>
        <v>0</v>
      </c>
      <c r="AF463" s="78">
        <f t="shared" ca="1" si="320"/>
        <v>4.5569622524294494E-5</v>
      </c>
      <c r="AG463" s="35"/>
      <c r="AH463" s="35"/>
      <c r="AR463" s="69">
        <f t="shared" si="309"/>
        <v>39</v>
      </c>
      <c r="AS463" s="70">
        <f t="shared" si="321"/>
        <v>460</v>
      </c>
      <c r="AT463" s="71">
        <f t="shared" si="293"/>
        <v>2.5427353518596485E-2</v>
      </c>
      <c r="AU463" s="72">
        <f t="shared" si="310"/>
        <v>8.6664107387064426E-3</v>
      </c>
      <c r="AV463" s="73">
        <f t="shared" si="311"/>
        <v>1.0086664107387064</v>
      </c>
      <c r="AW463" s="74">
        <f>PRODUCT(AV$4:AV463)</f>
        <v>38.188877637239806</v>
      </c>
      <c r="BO463" s="70">
        <f t="shared" si="322"/>
        <v>460</v>
      </c>
      <c r="BP463" s="178">
        <f t="shared" si="325"/>
        <v>0.1091</v>
      </c>
      <c r="BQ463" s="179">
        <f t="shared" si="312"/>
        <v>8.6664107387064426E-3</v>
      </c>
      <c r="BR463" s="179">
        <f t="shared" si="324"/>
        <v>2.6185634715403423E-2</v>
      </c>
    </row>
    <row r="464" spans="5:70">
      <c r="E464">
        <f t="shared" ref="E464:E527" si="326">E463+1</f>
        <v>461</v>
      </c>
      <c r="F464" s="64">
        <f t="shared" si="313"/>
        <v>101.33333333333124</v>
      </c>
      <c r="G464" s="55">
        <f t="shared" si="294"/>
        <v>0</v>
      </c>
      <c r="H464" s="78">
        <f t="shared" si="323"/>
        <v>1</v>
      </c>
      <c r="I464" s="79">
        <f t="shared" si="302"/>
        <v>0</v>
      </c>
      <c r="J464" s="79">
        <f t="shared" si="295"/>
        <v>0</v>
      </c>
      <c r="K464" s="80">
        <f t="shared" si="296"/>
        <v>0</v>
      </c>
      <c r="L464" s="80">
        <f t="shared" si="303"/>
        <v>0</v>
      </c>
      <c r="M464" s="80">
        <f t="shared" ref="M464:M527" si="327">IF(OR(I463+O463=0,K463=0),0,-IF(MOD(E464-1,12)=0,1,0)*I464*($C$17))</f>
        <v>0</v>
      </c>
      <c r="N464" s="80">
        <f t="shared" si="304"/>
        <v>0</v>
      </c>
      <c r="O464" s="81">
        <f t="shared" si="297"/>
        <v>0</v>
      </c>
      <c r="P464" s="79">
        <f t="shared" si="298"/>
        <v>0</v>
      </c>
      <c r="Q464" s="35"/>
      <c r="R464">
        <f t="shared" ca="1" si="305"/>
        <v>522</v>
      </c>
      <c r="S464" s="78">
        <f t="shared" ca="1" si="314"/>
        <v>106.33333333333115</v>
      </c>
      <c r="T464" s="55">
        <f t="shared" ca="1" si="306"/>
        <v>0</v>
      </c>
      <c r="U464" s="78">
        <f t="shared" ca="1" si="307"/>
        <v>4.5569622524294494E-5</v>
      </c>
      <c r="V464" s="79">
        <f t="shared" ca="1" si="315"/>
        <v>0</v>
      </c>
      <c r="W464" s="79">
        <f t="shared" ca="1" si="299"/>
        <v>0</v>
      </c>
      <c r="X464" s="80">
        <f t="shared" ca="1" si="316"/>
        <v>0</v>
      </c>
      <c r="Y464" s="80">
        <f t="shared" ca="1" si="317"/>
        <v>0</v>
      </c>
      <c r="Z464" s="80">
        <f t="shared" ca="1" si="308"/>
        <v>0</v>
      </c>
      <c r="AA464" s="80">
        <f t="shared" ca="1" si="318"/>
        <v>0</v>
      </c>
      <c r="AB464" s="81">
        <f t="shared" ca="1" si="300"/>
        <v>0</v>
      </c>
      <c r="AC464" s="79">
        <f t="shared" ca="1" si="301"/>
        <v>0</v>
      </c>
      <c r="AD464" s="35"/>
      <c r="AE464" s="55">
        <f t="shared" ca="1" si="319"/>
        <v>0</v>
      </c>
      <c r="AF464" s="78">
        <f t="shared" ca="1" si="320"/>
        <v>4.5569622524294494E-5</v>
      </c>
      <c r="AG464" s="35"/>
      <c r="AH464" s="35"/>
      <c r="AR464" s="69">
        <f t="shared" si="309"/>
        <v>39</v>
      </c>
      <c r="AS464" s="70">
        <f t="shared" si="321"/>
        <v>461</v>
      </c>
      <c r="AT464" s="71">
        <f t="shared" si="293"/>
        <v>2.5206989629006034E-2</v>
      </c>
      <c r="AU464" s="72">
        <f t="shared" si="310"/>
        <v>8.6664107387064426E-3</v>
      </c>
      <c r="AV464" s="73">
        <f t="shared" si="311"/>
        <v>1.0086664107387064</v>
      </c>
      <c r="AW464" s="74">
        <f>PRODUCT(AV$4:AV464)</f>
        <v>38.519838136494329</v>
      </c>
      <c r="BO464" s="70">
        <f t="shared" si="322"/>
        <v>461</v>
      </c>
      <c r="BP464" s="178">
        <f t="shared" si="325"/>
        <v>0.1091</v>
      </c>
      <c r="BQ464" s="179">
        <f t="shared" si="312"/>
        <v>8.6664107387064426E-3</v>
      </c>
      <c r="BR464" s="179">
        <f t="shared" si="324"/>
        <v>2.5960649067540698E-2</v>
      </c>
    </row>
    <row r="465" spans="5:70">
      <c r="E465">
        <f t="shared" si="326"/>
        <v>462</v>
      </c>
      <c r="F465" s="64">
        <f t="shared" si="313"/>
        <v>101.41666666666457</v>
      </c>
      <c r="G465" s="55">
        <f t="shared" si="294"/>
        <v>0</v>
      </c>
      <c r="H465" s="78">
        <f t="shared" si="323"/>
        <v>1</v>
      </c>
      <c r="I465" s="79">
        <f t="shared" si="302"/>
        <v>0</v>
      </c>
      <c r="J465" s="79">
        <f t="shared" si="295"/>
        <v>0</v>
      </c>
      <c r="K465" s="80">
        <f t="shared" si="296"/>
        <v>0</v>
      </c>
      <c r="L465" s="80">
        <f t="shared" si="303"/>
        <v>0</v>
      </c>
      <c r="M465" s="80">
        <f t="shared" si="327"/>
        <v>0</v>
      </c>
      <c r="N465" s="80">
        <f t="shared" si="304"/>
        <v>0</v>
      </c>
      <c r="O465" s="81">
        <f t="shared" si="297"/>
        <v>0</v>
      </c>
      <c r="P465" s="79">
        <f t="shared" si="298"/>
        <v>0</v>
      </c>
      <c r="Q465" s="35"/>
      <c r="R465">
        <f t="shared" ca="1" si="305"/>
        <v>523</v>
      </c>
      <c r="S465" s="78">
        <f t="shared" ca="1" si="314"/>
        <v>106.41666666666448</v>
      </c>
      <c r="T465" s="55">
        <f t="shared" ca="1" si="306"/>
        <v>0</v>
      </c>
      <c r="U465" s="78">
        <f t="shared" ca="1" si="307"/>
        <v>4.5569622524294494E-5</v>
      </c>
      <c r="V465" s="79">
        <f t="shared" ca="1" si="315"/>
        <v>0</v>
      </c>
      <c r="W465" s="79">
        <f t="shared" ca="1" si="299"/>
        <v>0</v>
      </c>
      <c r="X465" s="80">
        <f t="shared" ca="1" si="316"/>
        <v>0</v>
      </c>
      <c r="Y465" s="80">
        <f t="shared" ca="1" si="317"/>
        <v>0</v>
      </c>
      <c r="Z465" s="80">
        <f t="shared" ca="1" si="308"/>
        <v>0</v>
      </c>
      <c r="AA465" s="80">
        <f t="shared" ca="1" si="318"/>
        <v>0</v>
      </c>
      <c r="AB465" s="81">
        <f t="shared" ca="1" si="300"/>
        <v>0</v>
      </c>
      <c r="AC465" s="79">
        <f t="shared" ca="1" si="301"/>
        <v>0</v>
      </c>
      <c r="AD465" s="35"/>
      <c r="AE465" s="55">
        <f t="shared" ca="1" si="319"/>
        <v>0</v>
      </c>
      <c r="AF465" s="78">
        <f t="shared" ca="1" si="320"/>
        <v>4.5569622524294494E-5</v>
      </c>
      <c r="AG465" s="35"/>
      <c r="AH465" s="35"/>
      <c r="AR465" s="69">
        <f t="shared" si="309"/>
        <v>39</v>
      </c>
      <c r="AS465" s="70">
        <f t="shared" si="321"/>
        <v>462</v>
      </c>
      <c r="AT465" s="71">
        <f t="shared" si="293"/>
        <v>2.4988535503394756E-2</v>
      </c>
      <c r="AU465" s="72">
        <f t="shared" si="310"/>
        <v>8.6664107387064426E-3</v>
      </c>
      <c r="AV465" s="73">
        <f t="shared" si="311"/>
        <v>1.0086664107387064</v>
      </c>
      <c r="AW465" s="74">
        <f>PRODUCT(AV$4:AV465)</f>
        <v>38.853666875373676</v>
      </c>
      <c r="BO465" s="70">
        <f t="shared" si="322"/>
        <v>462</v>
      </c>
      <c r="BP465" s="178">
        <f t="shared" si="325"/>
        <v>0.1091</v>
      </c>
      <c r="BQ465" s="179">
        <f t="shared" si="312"/>
        <v>8.6664107387064426E-3</v>
      </c>
      <c r="BR465" s="179">
        <f t="shared" si="324"/>
        <v>2.5737596484974819E-2</v>
      </c>
    </row>
    <row r="466" spans="5:70">
      <c r="E466">
        <f t="shared" si="326"/>
        <v>463</v>
      </c>
      <c r="F466" s="64">
        <f t="shared" si="313"/>
        <v>101.4999999999979</v>
      </c>
      <c r="G466" s="55">
        <f t="shared" si="294"/>
        <v>0</v>
      </c>
      <c r="H466" s="78">
        <f t="shared" si="323"/>
        <v>1</v>
      </c>
      <c r="I466" s="79">
        <f t="shared" si="302"/>
        <v>0</v>
      </c>
      <c r="J466" s="79">
        <f t="shared" si="295"/>
        <v>0</v>
      </c>
      <c r="K466" s="80">
        <f t="shared" si="296"/>
        <v>0</v>
      </c>
      <c r="L466" s="80">
        <f t="shared" si="303"/>
        <v>0</v>
      </c>
      <c r="M466" s="80">
        <f t="shared" si="327"/>
        <v>0</v>
      </c>
      <c r="N466" s="80">
        <f t="shared" si="304"/>
        <v>0</v>
      </c>
      <c r="O466" s="81">
        <f t="shared" si="297"/>
        <v>0</v>
      </c>
      <c r="P466" s="79">
        <f t="shared" si="298"/>
        <v>0</v>
      </c>
      <c r="Q466" s="35"/>
      <c r="R466">
        <f t="shared" ca="1" si="305"/>
        <v>524</v>
      </c>
      <c r="S466" s="78">
        <f t="shared" ca="1" si="314"/>
        <v>106.49999999999781</v>
      </c>
      <c r="T466" s="55">
        <f t="shared" ca="1" si="306"/>
        <v>0</v>
      </c>
      <c r="U466" s="78">
        <f t="shared" ca="1" si="307"/>
        <v>4.5569622524294494E-5</v>
      </c>
      <c r="V466" s="79">
        <f t="shared" ca="1" si="315"/>
        <v>0</v>
      </c>
      <c r="W466" s="79">
        <f t="shared" ca="1" si="299"/>
        <v>0</v>
      </c>
      <c r="X466" s="80">
        <f t="shared" ca="1" si="316"/>
        <v>0</v>
      </c>
      <c r="Y466" s="80">
        <f t="shared" ca="1" si="317"/>
        <v>0</v>
      </c>
      <c r="Z466" s="80">
        <f t="shared" ca="1" si="308"/>
        <v>0</v>
      </c>
      <c r="AA466" s="80">
        <f t="shared" ca="1" si="318"/>
        <v>0</v>
      </c>
      <c r="AB466" s="81">
        <f t="shared" ca="1" si="300"/>
        <v>0</v>
      </c>
      <c r="AC466" s="79">
        <f t="shared" ca="1" si="301"/>
        <v>0</v>
      </c>
      <c r="AD466" s="35"/>
      <c r="AE466" s="55">
        <f t="shared" ca="1" si="319"/>
        <v>0</v>
      </c>
      <c r="AF466" s="78">
        <f t="shared" ca="1" si="320"/>
        <v>4.5569622524294494E-5</v>
      </c>
      <c r="AG466" s="35"/>
      <c r="AH466" s="35"/>
      <c r="AR466" s="69">
        <f t="shared" si="309"/>
        <v>39</v>
      </c>
      <c r="AS466" s="70">
        <f t="shared" si="321"/>
        <v>463</v>
      </c>
      <c r="AT466" s="71">
        <f t="shared" si="293"/>
        <v>2.4771974590963589E-2</v>
      </c>
      <c r="AU466" s="72">
        <f t="shared" si="310"/>
        <v>8.6664107387064426E-3</v>
      </c>
      <c r="AV466" s="73">
        <f t="shared" si="311"/>
        <v>1.0086664107387064</v>
      </c>
      <c r="AW466" s="74">
        <f>PRODUCT(AV$4:AV466)</f>
        <v>39.190388711220535</v>
      </c>
      <c r="BO466" s="70">
        <f t="shared" si="322"/>
        <v>463</v>
      </c>
      <c r="BP466" s="178">
        <f t="shared" si="325"/>
        <v>0.1091</v>
      </c>
      <c r="BQ466" s="179">
        <f t="shared" si="312"/>
        <v>8.6664107387064426E-3</v>
      </c>
      <c r="BR466" s="179">
        <f t="shared" si="324"/>
        <v>2.5516460358906614E-2</v>
      </c>
    </row>
    <row r="467" spans="5:70">
      <c r="E467">
        <f t="shared" si="326"/>
        <v>464</v>
      </c>
      <c r="F467" s="64">
        <f t="shared" si="313"/>
        <v>101.58333333333123</v>
      </c>
      <c r="G467" s="55">
        <f t="shared" si="294"/>
        <v>0</v>
      </c>
      <c r="H467" s="78">
        <f t="shared" si="323"/>
        <v>1</v>
      </c>
      <c r="I467" s="79">
        <f t="shared" si="302"/>
        <v>0</v>
      </c>
      <c r="J467" s="79">
        <f t="shared" si="295"/>
        <v>0</v>
      </c>
      <c r="K467" s="80">
        <f t="shared" si="296"/>
        <v>0</v>
      </c>
      <c r="L467" s="80">
        <f t="shared" si="303"/>
        <v>0</v>
      </c>
      <c r="M467" s="80">
        <f t="shared" si="327"/>
        <v>0</v>
      </c>
      <c r="N467" s="80">
        <f t="shared" si="304"/>
        <v>0</v>
      </c>
      <c r="O467" s="81">
        <f t="shared" si="297"/>
        <v>0</v>
      </c>
      <c r="P467" s="79">
        <f t="shared" si="298"/>
        <v>0</v>
      </c>
      <c r="Q467" s="35"/>
      <c r="R467">
        <f t="shared" ca="1" si="305"/>
        <v>525</v>
      </c>
      <c r="S467" s="78">
        <f t="shared" ca="1" si="314"/>
        <v>106.58333333333114</v>
      </c>
      <c r="T467" s="55">
        <f t="shared" ca="1" si="306"/>
        <v>0</v>
      </c>
      <c r="U467" s="78">
        <f t="shared" ca="1" si="307"/>
        <v>4.5569622524294494E-5</v>
      </c>
      <c r="V467" s="79">
        <f t="shared" ca="1" si="315"/>
        <v>0</v>
      </c>
      <c r="W467" s="79">
        <f t="shared" ca="1" si="299"/>
        <v>0</v>
      </c>
      <c r="X467" s="80">
        <f t="shared" ca="1" si="316"/>
        <v>0</v>
      </c>
      <c r="Y467" s="80">
        <f t="shared" ca="1" si="317"/>
        <v>0</v>
      </c>
      <c r="Z467" s="80">
        <f t="shared" ca="1" si="308"/>
        <v>0</v>
      </c>
      <c r="AA467" s="80">
        <f t="shared" ca="1" si="318"/>
        <v>0</v>
      </c>
      <c r="AB467" s="81">
        <f t="shared" ca="1" si="300"/>
        <v>0</v>
      </c>
      <c r="AC467" s="79">
        <f t="shared" ca="1" si="301"/>
        <v>0</v>
      </c>
      <c r="AD467" s="35"/>
      <c r="AE467" s="55">
        <f t="shared" ca="1" si="319"/>
        <v>0</v>
      </c>
      <c r="AF467" s="78">
        <f t="shared" ca="1" si="320"/>
        <v>4.5569622524294494E-5</v>
      </c>
      <c r="AG467" s="35"/>
      <c r="AH467" s="35"/>
      <c r="AR467" s="69">
        <f t="shared" si="309"/>
        <v>39</v>
      </c>
      <c r="AS467" s="70">
        <f t="shared" si="321"/>
        <v>464</v>
      </c>
      <c r="AT467" s="71">
        <f t="shared" si="293"/>
        <v>2.45572904843495E-2</v>
      </c>
      <c r="AU467" s="72">
        <f t="shared" si="310"/>
        <v>8.6664107387064426E-3</v>
      </c>
      <c r="AV467" s="73">
        <f t="shared" si="311"/>
        <v>1.0086664107387064</v>
      </c>
      <c r="AW467" s="74">
        <f>PRODUCT(AV$4:AV467)</f>
        <v>39.530028716801539</v>
      </c>
      <c r="BO467" s="70">
        <f t="shared" si="322"/>
        <v>464</v>
      </c>
      <c r="BP467" s="178">
        <f t="shared" si="325"/>
        <v>0.1091</v>
      </c>
      <c r="BQ467" s="179">
        <f t="shared" si="312"/>
        <v>8.6664107387064426E-3</v>
      </c>
      <c r="BR467" s="179">
        <f t="shared" si="324"/>
        <v>2.5297224223238872E-2</v>
      </c>
    </row>
    <row r="468" spans="5:70">
      <c r="E468">
        <f t="shared" si="326"/>
        <v>465</v>
      </c>
      <c r="F468" s="64">
        <f t="shared" si="313"/>
        <v>101.66666666666455</v>
      </c>
      <c r="G468" s="55">
        <f t="shared" si="294"/>
        <v>0</v>
      </c>
      <c r="H468" s="78">
        <f t="shared" si="323"/>
        <v>1</v>
      </c>
      <c r="I468" s="79">
        <f t="shared" si="302"/>
        <v>0</v>
      </c>
      <c r="J468" s="79">
        <f t="shared" si="295"/>
        <v>0</v>
      </c>
      <c r="K468" s="80">
        <f t="shared" si="296"/>
        <v>0</v>
      </c>
      <c r="L468" s="80">
        <f t="shared" si="303"/>
        <v>0</v>
      </c>
      <c r="M468" s="80">
        <f t="shared" si="327"/>
        <v>0</v>
      </c>
      <c r="N468" s="80">
        <f t="shared" si="304"/>
        <v>0</v>
      </c>
      <c r="O468" s="81">
        <f t="shared" si="297"/>
        <v>0</v>
      </c>
      <c r="P468" s="79">
        <f t="shared" si="298"/>
        <v>0</v>
      </c>
      <c r="Q468" s="35"/>
      <c r="R468">
        <f t="shared" ca="1" si="305"/>
        <v>526</v>
      </c>
      <c r="S468" s="78">
        <f t="shared" ca="1" si="314"/>
        <v>106.66666666666447</v>
      </c>
      <c r="T468" s="55">
        <f t="shared" ca="1" si="306"/>
        <v>0</v>
      </c>
      <c r="U468" s="78">
        <f t="shared" ca="1" si="307"/>
        <v>4.5569622524294494E-5</v>
      </c>
      <c r="V468" s="79">
        <f t="shared" ca="1" si="315"/>
        <v>0</v>
      </c>
      <c r="W468" s="79">
        <f t="shared" ca="1" si="299"/>
        <v>0</v>
      </c>
      <c r="X468" s="80">
        <f t="shared" ca="1" si="316"/>
        <v>0</v>
      </c>
      <c r="Y468" s="80">
        <f t="shared" ca="1" si="317"/>
        <v>0</v>
      </c>
      <c r="Z468" s="80">
        <f t="shared" ca="1" si="308"/>
        <v>0</v>
      </c>
      <c r="AA468" s="80">
        <f t="shared" ca="1" si="318"/>
        <v>0</v>
      </c>
      <c r="AB468" s="81">
        <f t="shared" ca="1" si="300"/>
        <v>0</v>
      </c>
      <c r="AC468" s="79">
        <f t="shared" ca="1" si="301"/>
        <v>0</v>
      </c>
      <c r="AD468" s="35"/>
      <c r="AE468" s="55">
        <f t="shared" ca="1" si="319"/>
        <v>0</v>
      </c>
      <c r="AF468" s="78">
        <f t="shared" ca="1" si="320"/>
        <v>4.5569622524294494E-5</v>
      </c>
      <c r="AG468" s="35"/>
      <c r="AH468" s="35"/>
      <c r="AR468" s="69">
        <f t="shared" si="309"/>
        <v>39</v>
      </c>
      <c r="AS468" s="70">
        <f t="shared" si="321"/>
        <v>465</v>
      </c>
      <c r="AT468" s="71">
        <f t="shared" si="293"/>
        <v>2.43444669183824E-2</v>
      </c>
      <c r="AU468" s="72">
        <f t="shared" si="310"/>
        <v>8.6664107387064426E-3</v>
      </c>
      <c r="AV468" s="73">
        <f t="shared" si="311"/>
        <v>1.0086664107387064</v>
      </c>
      <c r="AW468" s="74">
        <f>PRODUCT(AV$4:AV468)</f>
        <v>39.872612182174201</v>
      </c>
      <c r="BO468" s="70">
        <f t="shared" si="322"/>
        <v>465</v>
      </c>
      <c r="BP468" s="178">
        <f t="shared" si="325"/>
        <v>0.1091</v>
      </c>
      <c r="BQ468" s="179">
        <f t="shared" si="312"/>
        <v>8.6664107387064426E-3</v>
      </c>
      <c r="BR468" s="179">
        <f t="shared" si="324"/>
        <v>2.5079871753350257E-2</v>
      </c>
    </row>
    <row r="469" spans="5:70">
      <c r="E469">
        <f t="shared" si="326"/>
        <v>466</v>
      </c>
      <c r="F469" s="64">
        <f t="shared" si="313"/>
        <v>101.74999999999788</v>
      </c>
      <c r="G469" s="55">
        <f t="shared" si="294"/>
        <v>0</v>
      </c>
      <c r="H469" s="78">
        <f t="shared" si="323"/>
        <v>1</v>
      </c>
      <c r="I469" s="79">
        <f t="shared" si="302"/>
        <v>0</v>
      </c>
      <c r="J469" s="79">
        <f t="shared" si="295"/>
        <v>0</v>
      </c>
      <c r="K469" s="80">
        <f t="shared" si="296"/>
        <v>0</v>
      </c>
      <c r="L469" s="80">
        <f t="shared" si="303"/>
        <v>0</v>
      </c>
      <c r="M469" s="80">
        <f t="shared" si="327"/>
        <v>0</v>
      </c>
      <c r="N469" s="80">
        <f t="shared" si="304"/>
        <v>0</v>
      </c>
      <c r="O469" s="81">
        <f t="shared" si="297"/>
        <v>0</v>
      </c>
      <c r="P469" s="79">
        <f t="shared" si="298"/>
        <v>0</v>
      </c>
      <c r="Q469" s="35"/>
      <c r="R469">
        <f t="shared" ca="1" si="305"/>
        <v>527</v>
      </c>
      <c r="S469" s="78">
        <f t="shared" ca="1" si="314"/>
        <v>106.7499999999978</v>
      </c>
      <c r="T469" s="55">
        <f t="shared" ca="1" si="306"/>
        <v>0</v>
      </c>
      <c r="U469" s="78">
        <f t="shared" ca="1" si="307"/>
        <v>4.5569622524294494E-5</v>
      </c>
      <c r="V469" s="79">
        <f t="shared" ca="1" si="315"/>
        <v>0</v>
      </c>
      <c r="W469" s="79">
        <f t="shared" ca="1" si="299"/>
        <v>0</v>
      </c>
      <c r="X469" s="80">
        <f t="shared" ca="1" si="316"/>
        <v>0</v>
      </c>
      <c r="Y469" s="80">
        <f t="shared" ca="1" si="317"/>
        <v>0</v>
      </c>
      <c r="Z469" s="80">
        <f t="shared" ca="1" si="308"/>
        <v>0</v>
      </c>
      <c r="AA469" s="80">
        <f t="shared" ca="1" si="318"/>
        <v>0</v>
      </c>
      <c r="AB469" s="81">
        <f t="shared" ca="1" si="300"/>
        <v>0</v>
      </c>
      <c r="AC469" s="79">
        <f t="shared" ca="1" si="301"/>
        <v>0</v>
      </c>
      <c r="AD469" s="35"/>
      <c r="AE469" s="55">
        <f t="shared" ca="1" si="319"/>
        <v>0</v>
      </c>
      <c r="AF469" s="78">
        <f t="shared" ca="1" si="320"/>
        <v>4.5569622524294494E-5</v>
      </c>
      <c r="AG469" s="35"/>
      <c r="AH469" s="35"/>
      <c r="AR469" s="69">
        <f t="shared" si="309"/>
        <v>39</v>
      </c>
      <c r="AS469" s="70">
        <f t="shared" si="321"/>
        <v>466</v>
      </c>
      <c r="AT469" s="71">
        <f t="shared" si="293"/>
        <v>2.4133487768852848E-2</v>
      </c>
      <c r="AU469" s="72">
        <f t="shared" si="310"/>
        <v>8.6664107387064426E-3</v>
      </c>
      <c r="AV469" s="73">
        <f t="shared" si="311"/>
        <v>1.0086664107387064</v>
      </c>
      <c r="AW469" s="74">
        <f>PRODUCT(AV$4:AV469)</f>
        <v>40.218164616570071</v>
      </c>
      <c r="BO469" s="70">
        <f t="shared" si="322"/>
        <v>466</v>
      </c>
      <c r="BP469" s="178">
        <f t="shared" si="325"/>
        <v>0.1091</v>
      </c>
      <c r="BQ469" s="179">
        <f t="shared" si="312"/>
        <v>8.6664107387064426E-3</v>
      </c>
      <c r="BR469" s="179">
        <f t="shared" si="324"/>
        <v>2.4864386764879752E-2</v>
      </c>
    </row>
    <row r="470" spans="5:70">
      <c r="E470">
        <f t="shared" si="326"/>
        <v>467</v>
      </c>
      <c r="F470" s="64">
        <f t="shared" si="313"/>
        <v>101.83333333333121</v>
      </c>
      <c r="G470" s="55">
        <f t="shared" si="294"/>
        <v>0</v>
      </c>
      <c r="H470" s="78">
        <f t="shared" si="323"/>
        <v>1</v>
      </c>
      <c r="I470" s="79">
        <f t="shared" si="302"/>
        <v>0</v>
      </c>
      <c r="J470" s="79">
        <f t="shared" si="295"/>
        <v>0</v>
      </c>
      <c r="K470" s="80">
        <f t="shared" si="296"/>
        <v>0</v>
      </c>
      <c r="L470" s="80">
        <f t="shared" si="303"/>
        <v>0</v>
      </c>
      <c r="M470" s="80">
        <f t="shared" si="327"/>
        <v>0</v>
      </c>
      <c r="N470" s="80">
        <f t="shared" si="304"/>
        <v>0</v>
      </c>
      <c r="O470" s="81">
        <f t="shared" si="297"/>
        <v>0</v>
      </c>
      <c r="P470" s="79">
        <f t="shared" si="298"/>
        <v>0</v>
      </c>
      <c r="Q470" s="35"/>
      <c r="R470">
        <f t="shared" ca="1" si="305"/>
        <v>528</v>
      </c>
      <c r="S470" s="78">
        <f t="shared" ca="1" si="314"/>
        <v>106.83333333333113</v>
      </c>
      <c r="T470" s="55">
        <f t="shared" ca="1" si="306"/>
        <v>0</v>
      </c>
      <c r="U470" s="78">
        <f t="shared" ca="1" si="307"/>
        <v>4.5569622524294494E-5</v>
      </c>
      <c r="V470" s="79">
        <f t="shared" ca="1" si="315"/>
        <v>0</v>
      </c>
      <c r="W470" s="79">
        <f t="shared" ca="1" si="299"/>
        <v>0</v>
      </c>
      <c r="X470" s="80">
        <f t="shared" ca="1" si="316"/>
        <v>0</v>
      </c>
      <c r="Y470" s="80">
        <f t="shared" ca="1" si="317"/>
        <v>0</v>
      </c>
      <c r="Z470" s="80">
        <f t="shared" ca="1" si="308"/>
        <v>0</v>
      </c>
      <c r="AA470" s="80">
        <f t="shared" ca="1" si="318"/>
        <v>0</v>
      </c>
      <c r="AB470" s="81">
        <f t="shared" ca="1" si="300"/>
        <v>0</v>
      </c>
      <c r="AC470" s="79">
        <f t="shared" ca="1" si="301"/>
        <v>0</v>
      </c>
      <c r="AD470" s="35"/>
      <c r="AE470" s="55">
        <f t="shared" ca="1" si="319"/>
        <v>0</v>
      </c>
      <c r="AF470" s="78">
        <f t="shared" ca="1" si="320"/>
        <v>4.5569622524294494E-5</v>
      </c>
      <c r="AG470" s="35"/>
      <c r="AH470" s="35"/>
      <c r="AR470" s="69">
        <f t="shared" si="309"/>
        <v>39</v>
      </c>
      <c r="AS470" s="70">
        <f t="shared" si="321"/>
        <v>467</v>
      </c>
      <c r="AT470" s="71">
        <f t="shared" si="293"/>
        <v>2.392433705129042E-2</v>
      </c>
      <c r="AU470" s="72">
        <f t="shared" si="310"/>
        <v>8.6664107387064426E-3</v>
      </c>
      <c r="AV470" s="73">
        <f t="shared" si="311"/>
        <v>1.0086664107387064</v>
      </c>
      <c r="AW470" s="74">
        <f>PRODUCT(AV$4:AV470)</f>
        <v>40.566711750294175</v>
      </c>
      <c r="BO470" s="70">
        <f t="shared" si="322"/>
        <v>467</v>
      </c>
      <c r="BP470" s="178">
        <f t="shared" si="325"/>
        <v>0.1091</v>
      </c>
      <c r="BQ470" s="179">
        <f t="shared" si="312"/>
        <v>8.6664107387064426E-3</v>
      </c>
      <c r="BR470" s="179">
        <f t="shared" si="324"/>
        <v>2.4650753212521553E-2</v>
      </c>
    </row>
    <row r="471" spans="5:70">
      <c r="E471">
        <f t="shared" si="326"/>
        <v>468</v>
      </c>
      <c r="F471" s="64">
        <f t="shared" si="313"/>
        <v>101.91666666666454</v>
      </c>
      <c r="G471" s="55">
        <f t="shared" si="294"/>
        <v>0</v>
      </c>
      <c r="H471" s="78">
        <f t="shared" si="323"/>
        <v>1</v>
      </c>
      <c r="I471" s="79">
        <f t="shared" si="302"/>
        <v>0</v>
      </c>
      <c r="J471" s="79">
        <f t="shared" si="295"/>
        <v>0</v>
      </c>
      <c r="K471" s="80">
        <f t="shared" si="296"/>
        <v>0</v>
      </c>
      <c r="L471" s="80">
        <f t="shared" si="303"/>
        <v>0</v>
      </c>
      <c r="M471" s="80">
        <f t="shared" si="327"/>
        <v>0</v>
      </c>
      <c r="N471" s="80">
        <f t="shared" si="304"/>
        <v>0</v>
      </c>
      <c r="O471" s="81">
        <f t="shared" si="297"/>
        <v>0</v>
      </c>
      <c r="P471" s="79">
        <f t="shared" si="298"/>
        <v>0</v>
      </c>
      <c r="Q471" s="35"/>
      <c r="R471">
        <f t="shared" ca="1" si="305"/>
        <v>529</v>
      </c>
      <c r="S471" s="78">
        <f t="shared" ca="1" si="314"/>
        <v>106.91666666666445</v>
      </c>
      <c r="T471" s="55">
        <f t="shared" ca="1" si="306"/>
        <v>0</v>
      </c>
      <c r="U471" s="78">
        <f t="shared" ca="1" si="307"/>
        <v>4.5569622524294494E-5</v>
      </c>
      <c r="V471" s="79">
        <f t="shared" ca="1" si="315"/>
        <v>0</v>
      </c>
      <c r="W471" s="79">
        <f t="shared" ca="1" si="299"/>
        <v>0</v>
      </c>
      <c r="X471" s="80">
        <f t="shared" ca="1" si="316"/>
        <v>0</v>
      </c>
      <c r="Y471" s="80">
        <f t="shared" ca="1" si="317"/>
        <v>0</v>
      </c>
      <c r="Z471" s="80">
        <f t="shared" ca="1" si="308"/>
        <v>0</v>
      </c>
      <c r="AA471" s="80">
        <f t="shared" ca="1" si="318"/>
        <v>0</v>
      </c>
      <c r="AB471" s="81">
        <f t="shared" ca="1" si="300"/>
        <v>0</v>
      </c>
      <c r="AC471" s="79">
        <f t="shared" ca="1" si="301"/>
        <v>0</v>
      </c>
      <c r="AD471" s="35"/>
      <c r="AE471" s="55">
        <f t="shared" ca="1" si="319"/>
        <v>0</v>
      </c>
      <c r="AF471" s="78">
        <f t="shared" ca="1" si="320"/>
        <v>4.5569622524294494E-5</v>
      </c>
      <c r="AG471" s="35"/>
      <c r="AH471" s="35"/>
      <c r="AR471" s="69">
        <f t="shared" si="309"/>
        <v>39</v>
      </c>
      <c r="AS471" s="70">
        <f t="shared" si="321"/>
        <v>468</v>
      </c>
      <c r="AT471" s="71">
        <f t="shared" si="293"/>
        <v>2.3716998919752683E-2</v>
      </c>
      <c r="AU471" s="72">
        <f t="shared" si="310"/>
        <v>8.6664107387064426E-3</v>
      </c>
      <c r="AV471" s="73">
        <f t="shared" si="311"/>
        <v>1.0086664107387064</v>
      </c>
      <c r="AW471" s="74">
        <f>PRODUCT(AV$4:AV471)</f>
        <v>40.918279536640931</v>
      </c>
      <c r="BO471" s="70">
        <f t="shared" si="322"/>
        <v>468</v>
      </c>
      <c r="BP471" s="178">
        <f t="shared" si="325"/>
        <v>0.1091</v>
      </c>
      <c r="BQ471" s="179">
        <f t="shared" si="312"/>
        <v>8.6664107387064426E-3</v>
      </c>
      <c r="BR471" s="179">
        <f t="shared" si="324"/>
        <v>2.4438955188830307E-2</v>
      </c>
    </row>
    <row r="472" spans="5:70">
      <c r="E472">
        <f t="shared" si="326"/>
        <v>469</v>
      </c>
      <c r="F472" s="64">
        <f t="shared" si="313"/>
        <v>101.99999999999787</v>
      </c>
      <c r="G472" s="55">
        <f t="shared" si="294"/>
        <v>0</v>
      </c>
      <c r="H472" s="78">
        <f t="shared" si="323"/>
        <v>1</v>
      </c>
      <c r="I472" s="79">
        <f t="shared" si="302"/>
        <v>0</v>
      </c>
      <c r="J472" s="79">
        <f t="shared" si="295"/>
        <v>0</v>
      </c>
      <c r="K472" s="80">
        <f t="shared" si="296"/>
        <v>0</v>
      </c>
      <c r="L472" s="80">
        <f t="shared" si="303"/>
        <v>0</v>
      </c>
      <c r="M472" s="80">
        <f t="shared" si="327"/>
        <v>0</v>
      </c>
      <c r="N472" s="80">
        <f t="shared" si="304"/>
        <v>0</v>
      </c>
      <c r="O472" s="81">
        <f t="shared" si="297"/>
        <v>0</v>
      </c>
      <c r="P472" s="79">
        <f t="shared" si="298"/>
        <v>0</v>
      </c>
      <c r="Q472" s="35"/>
      <c r="R472">
        <f t="shared" ca="1" si="305"/>
        <v>530</v>
      </c>
      <c r="S472" s="78">
        <f t="shared" ca="1" si="314"/>
        <v>106.99999999999778</v>
      </c>
      <c r="T472" s="55">
        <f t="shared" ca="1" si="306"/>
        <v>0</v>
      </c>
      <c r="U472" s="78">
        <f t="shared" ca="1" si="307"/>
        <v>4.5569622524294494E-5</v>
      </c>
      <c r="V472" s="79">
        <f t="shared" ca="1" si="315"/>
        <v>0</v>
      </c>
      <c r="W472" s="79">
        <f t="shared" ca="1" si="299"/>
        <v>0</v>
      </c>
      <c r="X472" s="80">
        <f t="shared" ca="1" si="316"/>
        <v>0</v>
      </c>
      <c r="Y472" s="80">
        <f t="shared" ca="1" si="317"/>
        <v>0</v>
      </c>
      <c r="Z472" s="80">
        <f t="shared" ca="1" si="308"/>
        <v>0</v>
      </c>
      <c r="AA472" s="80">
        <f t="shared" ca="1" si="318"/>
        <v>0</v>
      </c>
      <c r="AB472" s="81">
        <f t="shared" ca="1" si="300"/>
        <v>0</v>
      </c>
      <c r="AC472" s="79">
        <f t="shared" ca="1" si="301"/>
        <v>0</v>
      </c>
      <c r="AD472" s="35"/>
      <c r="AE472" s="55">
        <f t="shared" ca="1" si="319"/>
        <v>0</v>
      </c>
      <c r="AF472" s="78">
        <f t="shared" ca="1" si="320"/>
        <v>4.5569622524294494E-5</v>
      </c>
      <c r="AG472" s="35"/>
      <c r="AH472" s="35"/>
      <c r="AR472" s="69">
        <f t="shared" si="309"/>
        <v>40</v>
      </c>
      <c r="AS472" s="70">
        <f t="shared" si="321"/>
        <v>469</v>
      </c>
      <c r="AT472" s="71">
        <f t="shared" si="293"/>
        <v>2.3511457665624649E-2</v>
      </c>
      <c r="AU472" s="72">
        <f t="shared" si="310"/>
        <v>8.6664107387064426E-3</v>
      </c>
      <c r="AV472" s="73">
        <f t="shared" si="311"/>
        <v>1.0086664107387064</v>
      </c>
      <c r="AW472" s="74">
        <f>PRODUCT(AV$4:AV472)</f>
        <v>41.27289415382667</v>
      </c>
      <c r="BO472" s="70">
        <f t="shared" si="322"/>
        <v>469</v>
      </c>
      <c r="BP472" s="178">
        <f t="shared" si="325"/>
        <v>0.1091</v>
      </c>
      <c r="BQ472" s="179">
        <f t="shared" si="312"/>
        <v>8.6664107387064426E-3</v>
      </c>
      <c r="BR472" s="179">
        <f t="shared" si="324"/>
        <v>2.4228976923036633E-2</v>
      </c>
    </row>
    <row r="473" spans="5:70">
      <c r="E473">
        <f t="shared" si="326"/>
        <v>470</v>
      </c>
      <c r="F473" s="64">
        <f t="shared" si="313"/>
        <v>102.0833333333312</v>
      </c>
      <c r="G473" s="55">
        <f t="shared" si="294"/>
        <v>0</v>
      </c>
      <c r="H473" s="78">
        <f t="shared" si="323"/>
        <v>1</v>
      </c>
      <c r="I473" s="79">
        <f t="shared" si="302"/>
        <v>0</v>
      </c>
      <c r="J473" s="79">
        <f t="shared" si="295"/>
        <v>0</v>
      </c>
      <c r="K473" s="80">
        <f t="shared" si="296"/>
        <v>0</v>
      </c>
      <c r="L473" s="80">
        <f t="shared" si="303"/>
        <v>0</v>
      </c>
      <c r="M473" s="80">
        <f t="shared" si="327"/>
        <v>0</v>
      </c>
      <c r="N473" s="80">
        <f t="shared" si="304"/>
        <v>0</v>
      </c>
      <c r="O473" s="81">
        <f t="shared" si="297"/>
        <v>0</v>
      </c>
      <c r="P473" s="79">
        <f t="shared" si="298"/>
        <v>0</v>
      </c>
      <c r="Q473" s="35"/>
      <c r="R473">
        <f t="shared" ca="1" si="305"/>
        <v>531</v>
      </c>
      <c r="S473" s="78">
        <f t="shared" ca="1" si="314"/>
        <v>107.08333333333111</v>
      </c>
      <c r="T473" s="55">
        <f t="shared" ca="1" si="306"/>
        <v>0</v>
      </c>
      <c r="U473" s="78">
        <f t="shared" ca="1" si="307"/>
        <v>4.5569622524294494E-5</v>
      </c>
      <c r="V473" s="79">
        <f t="shared" ca="1" si="315"/>
        <v>0</v>
      </c>
      <c r="W473" s="79">
        <f t="shared" ca="1" si="299"/>
        <v>0</v>
      </c>
      <c r="X473" s="80">
        <f t="shared" ca="1" si="316"/>
        <v>0</v>
      </c>
      <c r="Y473" s="80">
        <f t="shared" ca="1" si="317"/>
        <v>0</v>
      </c>
      <c r="Z473" s="80">
        <f t="shared" ca="1" si="308"/>
        <v>0</v>
      </c>
      <c r="AA473" s="80">
        <f t="shared" ca="1" si="318"/>
        <v>0</v>
      </c>
      <c r="AB473" s="81">
        <f t="shared" ca="1" si="300"/>
        <v>0</v>
      </c>
      <c r="AC473" s="79">
        <f t="shared" ca="1" si="301"/>
        <v>0</v>
      </c>
      <c r="AD473" s="35"/>
      <c r="AE473" s="55">
        <f t="shared" ca="1" si="319"/>
        <v>0</v>
      </c>
      <c r="AF473" s="78">
        <f t="shared" ca="1" si="320"/>
        <v>4.5569622524294494E-5</v>
      </c>
      <c r="AG473" s="35"/>
      <c r="AH473" s="35"/>
      <c r="AR473" s="69">
        <f t="shared" si="309"/>
        <v>40</v>
      </c>
      <c r="AS473" s="70">
        <f t="shared" si="321"/>
        <v>470</v>
      </c>
      <c r="AT473" s="71">
        <f t="shared" si="293"/>
        <v>2.3307697716428637E-2</v>
      </c>
      <c r="AU473" s="72">
        <f t="shared" si="310"/>
        <v>8.6664107387064426E-3</v>
      </c>
      <c r="AV473" s="73">
        <f t="shared" si="311"/>
        <v>1.0086664107387064</v>
      </c>
      <c r="AW473" s="74">
        <f>PRODUCT(AV$4:AV473)</f>
        <v>41.630582006938887</v>
      </c>
      <c r="BO473" s="70">
        <f t="shared" si="322"/>
        <v>470</v>
      </c>
      <c r="BP473" s="178">
        <f t="shared" si="325"/>
        <v>0.1091</v>
      </c>
      <c r="BQ473" s="179">
        <f t="shared" si="312"/>
        <v>8.6664107387064426E-3</v>
      </c>
      <c r="BR473" s="179">
        <f t="shared" si="324"/>
        <v>2.4020802779872792E-2</v>
      </c>
    </row>
    <row r="474" spans="5:70">
      <c r="E474">
        <f t="shared" si="326"/>
        <v>471</v>
      </c>
      <c r="F474" s="64">
        <f t="shared" si="313"/>
        <v>102.16666666666453</v>
      </c>
      <c r="G474" s="55">
        <f t="shared" si="294"/>
        <v>0</v>
      </c>
      <c r="H474" s="78">
        <f t="shared" si="323"/>
        <v>1</v>
      </c>
      <c r="I474" s="79">
        <f t="shared" si="302"/>
        <v>0</v>
      </c>
      <c r="J474" s="79">
        <f t="shared" si="295"/>
        <v>0</v>
      </c>
      <c r="K474" s="80">
        <f t="shared" si="296"/>
        <v>0</v>
      </c>
      <c r="L474" s="80">
        <f t="shared" si="303"/>
        <v>0</v>
      </c>
      <c r="M474" s="80">
        <f t="shared" si="327"/>
        <v>0</v>
      </c>
      <c r="N474" s="80">
        <f t="shared" si="304"/>
        <v>0</v>
      </c>
      <c r="O474" s="81">
        <f t="shared" si="297"/>
        <v>0</v>
      </c>
      <c r="P474" s="79">
        <f t="shared" si="298"/>
        <v>0</v>
      </c>
      <c r="Q474" s="35"/>
      <c r="R474">
        <f t="shared" ca="1" si="305"/>
        <v>532</v>
      </c>
      <c r="S474" s="78">
        <f t="shared" ca="1" si="314"/>
        <v>107.16666666666444</v>
      </c>
      <c r="T474" s="55">
        <f t="shared" ca="1" si="306"/>
        <v>0</v>
      </c>
      <c r="U474" s="78">
        <f t="shared" ca="1" si="307"/>
        <v>4.5569622524294494E-5</v>
      </c>
      <c r="V474" s="79">
        <f t="shared" ca="1" si="315"/>
        <v>0</v>
      </c>
      <c r="W474" s="79">
        <f t="shared" ca="1" si="299"/>
        <v>0</v>
      </c>
      <c r="X474" s="80">
        <f t="shared" ca="1" si="316"/>
        <v>0</v>
      </c>
      <c r="Y474" s="80">
        <f t="shared" ca="1" si="317"/>
        <v>0</v>
      </c>
      <c r="Z474" s="80">
        <f t="shared" ca="1" si="308"/>
        <v>0</v>
      </c>
      <c r="AA474" s="80">
        <f t="shared" ca="1" si="318"/>
        <v>0</v>
      </c>
      <c r="AB474" s="81">
        <f t="shared" ca="1" si="300"/>
        <v>0</v>
      </c>
      <c r="AC474" s="79">
        <f t="shared" ca="1" si="301"/>
        <v>0</v>
      </c>
      <c r="AD474" s="35"/>
      <c r="AE474" s="55">
        <f t="shared" ca="1" si="319"/>
        <v>0</v>
      </c>
      <c r="AF474" s="78">
        <f t="shared" ca="1" si="320"/>
        <v>4.5569622524294494E-5</v>
      </c>
      <c r="AG474" s="35"/>
      <c r="AH474" s="35"/>
      <c r="AR474" s="69">
        <f t="shared" si="309"/>
        <v>40</v>
      </c>
      <c r="AS474" s="70">
        <f t="shared" si="321"/>
        <v>471</v>
      </c>
      <c r="AT474" s="71">
        <f t="shared" si="293"/>
        <v>2.3105703634644457E-2</v>
      </c>
      <c r="AU474" s="72">
        <f t="shared" si="310"/>
        <v>8.6664107387064426E-3</v>
      </c>
      <c r="AV474" s="73">
        <f t="shared" si="311"/>
        <v>1.0086664107387064</v>
      </c>
      <c r="AW474" s="74">
        <f>PRODUCT(AV$4:AV474)</f>
        <v>41.991369729902424</v>
      </c>
      <c r="BO474" s="70">
        <f t="shared" si="322"/>
        <v>471</v>
      </c>
      <c r="BP474" s="178">
        <f t="shared" si="325"/>
        <v>0.1091</v>
      </c>
      <c r="BQ474" s="179">
        <f t="shared" si="312"/>
        <v>8.6664107387064426E-3</v>
      </c>
      <c r="BR474" s="179">
        <f t="shared" si="324"/>
        <v>2.3814417258408486E-2</v>
      </c>
    </row>
    <row r="475" spans="5:70">
      <c r="E475">
        <f t="shared" si="326"/>
        <v>472</v>
      </c>
      <c r="F475" s="64">
        <f t="shared" si="313"/>
        <v>102.24999999999785</v>
      </c>
      <c r="G475" s="55">
        <f t="shared" si="294"/>
        <v>0</v>
      </c>
      <c r="H475" s="78">
        <f t="shared" si="323"/>
        <v>1</v>
      </c>
      <c r="I475" s="79">
        <f t="shared" si="302"/>
        <v>0</v>
      </c>
      <c r="J475" s="79">
        <f t="shared" si="295"/>
        <v>0</v>
      </c>
      <c r="K475" s="80">
        <f t="shared" si="296"/>
        <v>0</v>
      </c>
      <c r="L475" s="80">
        <f t="shared" si="303"/>
        <v>0</v>
      </c>
      <c r="M475" s="80">
        <f t="shared" si="327"/>
        <v>0</v>
      </c>
      <c r="N475" s="80">
        <f t="shared" si="304"/>
        <v>0</v>
      </c>
      <c r="O475" s="81">
        <f t="shared" si="297"/>
        <v>0</v>
      </c>
      <c r="P475" s="79">
        <f t="shared" si="298"/>
        <v>0</v>
      </c>
      <c r="Q475" s="35"/>
      <c r="R475">
        <f t="shared" ca="1" si="305"/>
        <v>533</v>
      </c>
      <c r="S475" s="78">
        <f t="shared" ca="1" si="314"/>
        <v>107.24999999999777</v>
      </c>
      <c r="T475" s="55">
        <f t="shared" ca="1" si="306"/>
        <v>0</v>
      </c>
      <c r="U475" s="78">
        <f t="shared" ca="1" si="307"/>
        <v>4.5569622524294494E-5</v>
      </c>
      <c r="V475" s="79">
        <f t="shared" ca="1" si="315"/>
        <v>0</v>
      </c>
      <c r="W475" s="79">
        <f t="shared" ca="1" si="299"/>
        <v>0</v>
      </c>
      <c r="X475" s="80">
        <f t="shared" ca="1" si="316"/>
        <v>0</v>
      </c>
      <c r="Y475" s="80">
        <f t="shared" ca="1" si="317"/>
        <v>0</v>
      </c>
      <c r="Z475" s="80">
        <f t="shared" ca="1" si="308"/>
        <v>0</v>
      </c>
      <c r="AA475" s="80">
        <f t="shared" ca="1" si="318"/>
        <v>0</v>
      </c>
      <c r="AB475" s="81">
        <f t="shared" ca="1" si="300"/>
        <v>0</v>
      </c>
      <c r="AC475" s="79">
        <f t="shared" ca="1" si="301"/>
        <v>0</v>
      </c>
      <c r="AD475" s="35"/>
      <c r="AE475" s="55">
        <f t="shared" ca="1" si="319"/>
        <v>0</v>
      </c>
      <c r="AF475" s="78">
        <f t="shared" ca="1" si="320"/>
        <v>4.5569622524294494E-5</v>
      </c>
      <c r="AG475" s="35"/>
      <c r="AH475" s="35"/>
      <c r="AR475" s="69">
        <f t="shared" si="309"/>
        <v>40</v>
      </c>
      <c r="AS475" s="70">
        <f t="shared" si="321"/>
        <v>472</v>
      </c>
      <c r="AT475" s="71">
        <f t="shared" si="293"/>
        <v>2.2905460116539805E-2</v>
      </c>
      <c r="AU475" s="72">
        <f t="shared" si="310"/>
        <v>8.6664107387064426E-3</v>
      </c>
      <c r="AV475" s="73">
        <f t="shared" si="311"/>
        <v>1.0086664107387064</v>
      </c>
      <c r="AW475" s="74">
        <f>PRODUCT(AV$4:AV475)</f>
        <v>42.355284187462644</v>
      </c>
      <c r="BO475" s="70">
        <f t="shared" si="322"/>
        <v>472</v>
      </c>
      <c r="BP475" s="178">
        <f t="shared" si="325"/>
        <v>0.1091</v>
      </c>
      <c r="BQ475" s="179">
        <f t="shared" si="312"/>
        <v>8.6664107387064426E-3</v>
      </c>
      <c r="BR475" s="179">
        <f t="shared" si="324"/>
        <v>2.3609804990896616E-2</v>
      </c>
    </row>
    <row r="476" spans="5:70">
      <c r="E476">
        <f t="shared" si="326"/>
        <v>473</v>
      </c>
      <c r="F476" s="64">
        <f t="shared" si="313"/>
        <v>102.33333333333118</v>
      </c>
      <c r="G476" s="55">
        <f t="shared" si="294"/>
        <v>0</v>
      </c>
      <c r="H476" s="78">
        <f t="shared" si="323"/>
        <v>1</v>
      </c>
      <c r="I476" s="79">
        <f t="shared" si="302"/>
        <v>0</v>
      </c>
      <c r="J476" s="79">
        <f t="shared" si="295"/>
        <v>0</v>
      </c>
      <c r="K476" s="80">
        <f t="shared" si="296"/>
        <v>0</v>
      </c>
      <c r="L476" s="80">
        <f t="shared" si="303"/>
        <v>0</v>
      </c>
      <c r="M476" s="80">
        <f t="shared" si="327"/>
        <v>0</v>
      </c>
      <c r="N476" s="80">
        <f t="shared" si="304"/>
        <v>0</v>
      </c>
      <c r="O476" s="81">
        <f t="shared" si="297"/>
        <v>0</v>
      </c>
      <c r="P476" s="79">
        <f t="shared" si="298"/>
        <v>0</v>
      </c>
      <c r="Q476" s="35"/>
      <c r="R476">
        <f t="shared" ca="1" si="305"/>
        <v>534</v>
      </c>
      <c r="S476" s="78">
        <f t="shared" ca="1" si="314"/>
        <v>107.3333333333311</v>
      </c>
      <c r="T476" s="55">
        <f t="shared" ca="1" si="306"/>
        <v>0</v>
      </c>
      <c r="U476" s="78">
        <f t="shared" ca="1" si="307"/>
        <v>4.5569622524294494E-5</v>
      </c>
      <c r="V476" s="79">
        <f t="shared" ca="1" si="315"/>
        <v>0</v>
      </c>
      <c r="W476" s="79">
        <f t="shared" ca="1" si="299"/>
        <v>0</v>
      </c>
      <c r="X476" s="80">
        <f t="shared" ca="1" si="316"/>
        <v>0</v>
      </c>
      <c r="Y476" s="80">
        <f t="shared" ca="1" si="317"/>
        <v>0</v>
      </c>
      <c r="Z476" s="80">
        <f t="shared" ca="1" si="308"/>
        <v>0</v>
      </c>
      <c r="AA476" s="80">
        <f t="shared" ca="1" si="318"/>
        <v>0</v>
      </c>
      <c r="AB476" s="81">
        <f t="shared" ca="1" si="300"/>
        <v>0</v>
      </c>
      <c r="AC476" s="79">
        <f t="shared" ca="1" si="301"/>
        <v>0</v>
      </c>
      <c r="AD476" s="35"/>
      <c r="AE476" s="55">
        <f t="shared" ca="1" si="319"/>
        <v>0</v>
      </c>
      <c r="AF476" s="78">
        <f t="shared" ca="1" si="320"/>
        <v>4.5569622524294494E-5</v>
      </c>
      <c r="AG476" s="35"/>
      <c r="AH476" s="35"/>
      <c r="AR476" s="69">
        <f t="shared" si="309"/>
        <v>40</v>
      </c>
      <c r="AS476" s="70">
        <f t="shared" si="321"/>
        <v>473</v>
      </c>
      <c r="AT476" s="71">
        <f t="shared" ref="AT476:AT539" si="328">(1-AU476)*AT475</f>
        <v>2.2706951991010811E-2</v>
      </c>
      <c r="AU476" s="72">
        <f t="shared" si="310"/>
        <v>8.6664107387064426E-3</v>
      </c>
      <c r="AV476" s="73">
        <f t="shared" si="311"/>
        <v>1.0086664107387064</v>
      </c>
      <c r="AW476" s="74">
        <f>PRODUCT(AV$4:AV476)</f>
        <v>42.722352477185837</v>
      </c>
      <c r="BO476" s="70">
        <f t="shared" si="322"/>
        <v>473</v>
      </c>
      <c r="BP476" s="178">
        <f t="shared" si="325"/>
        <v>0.1091</v>
      </c>
      <c r="BQ476" s="179">
        <f t="shared" si="312"/>
        <v>8.6664107387064426E-3</v>
      </c>
      <c r="BR476" s="179">
        <f t="shared" si="324"/>
        <v>2.340695074162899E-2</v>
      </c>
    </row>
    <row r="477" spans="5:70">
      <c r="E477">
        <f t="shared" si="326"/>
        <v>474</v>
      </c>
      <c r="F477" s="64">
        <f t="shared" si="313"/>
        <v>102.41666666666451</v>
      </c>
      <c r="G477" s="55">
        <f t="shared" si="294"/>
        <v>0</v>
      </c>
      <c r="H477" s="78">
        <f t="shared" si="323"/>
        <v>1</v>
      </c>
      <c r="I477" s="79">
        <f t="shared" si="302"/>
        <v>0</v>
      </c>
      <c r="J477" s="79">
        <f t="shared" si="295"/>
        <v>0</v>
      </c>
      <c r="K477" s="80">
        <f t="shared" si="296"/>
        <v>0</v>
      </c>
      <c r="L477" s="80">
        <f t="shared" si="303"/>
        <v>0</v>
      </c>
      <c r="M477" s="80">
        <f t="shared" si="327"/>
        <v>0</v>
      </c>
      <c r="N477" s="80">
        <f t="shared" si="304"/>
        <v>0</v>
      </c>
      <c r="O477" s="81">
        <f t="shared" si="297"/>
        <v>0</v>
      </c>
      <c r="P477" s="79">
        <f t="shared" si="298"/>
        <v>0</v>
      </c>
      <c r="Q477" s="35"/>
      <c r="R477">
        <f t="shared" ca="1" si="305"/>
        <v>535</v>
      </c>
      <c r="S477" s="78">
        <f t="shared" ca="1" si="314"/>
        <v>107.41666666666443</v>
      </c>
      <c r="T477" s="55">
        <f t="shared" ca="1" si="306"/>
        <v>0</v>
      </c>
      <c r="U477" s="78">
        <f t="shared" ca="1" si="307"/>
        <v>4.5569622524294494E-5</v>
      </c>
      <c r="V477" s="79">
        <f t="shared" ca="1" si="315"/>
        <v>0</v>
      </c>
      <c r="W477" s="79">
        <f t="shared" ca="1" si="299"/>
        <v>0</v>
      </c>
      <c r="X477" s="80">
        <f t="shared" ca="1" si="316"/>
        <v>0</v>
      </c>
      <c r="Y477" s="80">
        <f t="shared" ca="1" si="317"/>
        <v>0</v>
      </c>
      <c r="Z477" s="80">
        <f t="shared" ca="1" si="308"/>
        <v>0</v>
      </c>
      <c r="AA477" s="80">
        <f t="shared" ca="1" si="318"/>
        <v>0</v>
      </c>
      <c r="AB477" s="81">
        <f t="shared" ca="1" si="300"/>
        <v>0</v>
      </c>
      <c r="AC477" s="79">
        <f t="shared" ca="1" si="301"/>
        <v>0</v>
      </c>
      <c r="AD477" s="35"/>
      <c r="AE477" s="55">
        <f t="shared" ca="1" si="319"/>
        <v>0</v>
      </c>
      <c r="AF477" s="78">
        <f t="shared" ca="1" si="320"/>
        <v>4.5569622524294494E-5</v>
      </c>
      <c r="AG477" s="35"/>
      <c r="AH477" s="35"/>
      <c r="AR477" s="69">
        <f t="shared" si="309"/>
        <v>40</v>
      </c>
      <c r="AS477" s="70">
        <f t="shared" si="321"/>
        <v>474</v>
      </c>
      <c r="AT477" s="71">
        <f t="shared" si="328"/>
        <v>2.2510164218432622E-2</v>
      </c>
      <c r="AU477" s="72">
        <f t="shared" si="310"/>
        <v>8.6664107387064426E-3</v>
      </c>
      <c r="AV477" s="73">
        <f t="shared" si="311"/>
        <v>1.0086664107387064</v>
      </c>
      <c r="AW477" s="74">
        <f>PRODUCT(AV$4:AV477)</f>
        <v>43.092601931476921</v>
      </c>
      <c r="BO477" s="70">
        <f t="shared" si="322"/>
        <v>474</v>
      </c>
      <c r="BP477" s="178">
        <f t="shared" si="325"/>
        <v>0.1091</v>
      </c>
      <c r="BQ477" s="179">
        <f t="shared" si="312"/>
        <v>8.6664107387064426E-3</v>
      </c>
      <c r="BR477" s="179">
        <f t="shared" si="324"/>
        <v>2.3205839405801853E-2</v>
      </c>
    </row>
    <row r="478" spans="5:70">
      <c r="E478">
        <f t="shared" si="326"/>
        <v>475</v>
      </c>
      <c r="F478" s="64">
        <f t="shared" si="313"/>
        <v>102.49999999999784</v>
      </c>
      <c r="G478" s="55">
        <f t="shared" si="294"/>
        <v>0</v>
      </c>
      <c r="H478" s="78">
        <f t="shared" si="323"/>
        <v>1</v>
      </c>
      <c r="I478" s="79">
        <f t="shared" si="302"/>
        <v>0</v>
      </c>
      <c r="J478" s="79">
        <f t="shared" si="295"/>
        <v>0</v>
      </c>
      <c r="K478" s="80">
        <f t="shared" si="296"/>
        <v>0</v>
      </c>
      <c r="L478" s="80">
        <f t="shared" si="303"/>
        <v>0</v>
      </c>
      <c r="M478" s="80">
        <f t="shared" si="327"/>
        <v>0</v>
      </c>
      <c r="N478" s="80">
        <f t="shared" si="304"/>
        <v>0</v>
      </c>
      <c r="O478" s="81">
        <f t="shared" si="297"/>
        <v>0</v>
      </c>
      <c r="P478" s="79">
        <f t="shared" si="298"/>
        <v>0</v>
      </c>
      <c r="Q478" s="35"/>
      <c r="R478">
        <f t="shared" ca="1" si="305"/>
        <v>536</v>
      </c>
      <c r="S478" s="78">
        <f t="shared" ca="1" si="314"/>
        <v>107.49999999999775</v>
      </c>
      <c r="T478" s="55">
        <f t="shared" ca="1" si="306"/>
        <v>0</v>
      </c>
      <c r="U478" s="78">
        <f t="shared" ca="1" si="307"/>
        <v>4.5569622524294494E-5</v>
      </c>
      <c r="V478" s="79">
        <f t="shared" ca="1" si="315"/>
        <v>0</v>
      </c>
      <c r="W478" s="79">
        <f t="shared" ca="1" si="299"/>
        <v>0</v>
      </c>
      <c r="X478" s="80">
        <f t="shared" ca="1" si="316"/>
        <v>0</v>
      </c>
      <c r="Y478" s="80">
        <f t="shared" ca="1" si="317"/>
        <v>0</v>
      </c>
      <c r="Z478" s="80">
        <f t="shared" ca="1" si="308"/>
        <v>0</v>
      </c>
      <c r="AA478" s="80">
        <f t="shared" ca="1" si="318"/>
        <v>0</v>
      </c>
      <c r="AB478" s="81">
        <f t="shared" ca="1" si="300"/>
        <v>0</v>
      </c>
      <c r="AC478" s="79">
        <f t="shared" ca="1" si="301"/>
        <v>0</v>
      </c>
      <c r="AD478" s="35"/>
      <c r="AE478" s="55">
        <f t="shared" ca="1" si="319"/>
        <v>0</v>
      </c>
      <c r="AF478" s="78">
        <f t="shared" ca="1" si="320"/>
        <v>4.5569622524294494E-5</v>
      </c>
      <c r="AG478" s="35"/>
      <c r="AH478" s="35"/>
      <c r="AR478" s="69">
        <f t="shared" si="309"/>
        <v>40</v>
      </c>
      <c r="AS478" s="70">
        <f t="shared" si="321"/>
        <v>475</v>
      </c>
      <c r="AT478" s="71">
        <f t="shared" si="328"/>
        <v>2.2315081889519951E-2</v>
      </c>
      <c r="AU478" s="72">
        <f t="shared" si="310"/>
        <v>8.6664107387064426E-3</v>
      </c>
      <c r="AV478" s="73">
        <f t="shared" si="311"/>
        <v>1.0086664107387064</v>
      </c>
      <c r="AW478" s="74">
        <f>PRODUCT(AV$4:AV478)</f>
        <v>43.466060119614674</v>
      </c>
      <c r="BO478" s="70">
        <f t="shared" si="322"/>
        <v>475</v>
      </c>
      <c r="BP478" s="178">
        <f t="shared" si="325"/>
        <v>0.1091</v>
      </c>
      <c r="BQ478" s="179">
        <f t="shared" si="312"/>
        <v>8.6664107387064426E-3</v>
      </c>
      <c r="BR478" s="179">
        <f t="shared" si="324"/>
        <v>2.3006456008391154E-2</v>
      </c>
    </row>
    <row r="479" spans="5:70">
      <c r="E479">
        <f t="shared" si="326"/>
        <v>476</v>
      </c>
      <c r="F479" s="64">
        <f t="shared" si="313"/>
        <v>102.58333333333117</v>
      </c>
      <c r="G479" s="55">
        <f t="shared" si="294"/>
        <v>0</v>
      </c>
      <c r="H479" s="78">
        <f t="shared" si="323"/>
        <v>1</v>
      </c>
      <c r="I479" s="79">
        <f t="shared" si="302"/>
        <v>0</v>
      </c>
      <c r="J479" s="79">
        <f t="shared" si="295"/>
        <v>0</v>
      </c>
      <c r="K479" s="80">
        <f t="shared" si="296"/>
        <v>0</v>
      </c>
      <c r="L479" s="80">
        <f t="shared" si="303"/>
        <v>0</v>
      </c>
      <c r="M479" s="80">
        <f t="shared" si="327"/>
        <v>0</v>
      </c>
      <c r="N479" s="80">
        <f t="shared" si="304"/>
        <v>0</v>
      </c>
      <c r="O479" s="81">
        <f t="shared" si="297"/>
        <v>0</v>
      </c>
      <c r="P479" s="79">
        <f t="shared" si="298"/>
        <v>0</v>
      </c>
      <c r="Q479" s="35"/>
      <c r="R479">
        <f t="shared" ca="1" si="305"/>
        <v>537</v>
      </c>
      <c r="S479" s="78">
        <f t="shared" ca="1" si="314"/>
        <v>107.58333333333108</v>
      </c>
      <c r="T479" s="55">
        <f t="shared" ca="1" si="306"/>
        <v>0</v>
      </c>
      <c r="U479" s="78">
        <f t="shared" ca="1" si="307"/>
        <v>4.5569622524294494E-5</v>
      </c>
      <c r="V479" s="79">
        <f t="shared" ca="1" si="315"/>
        <v>0</v>
      </c>
      <c r="W479" s="79">
        <f t="shared" ca="1" si="299"/>
        <v>0</v>
      </c>
      <c r="X479" s="80">
        <f t="shared" ca="1" si="316"/>
        <v>0</v>
      </c>
      <c r="Y479" s="80">
        <f t="shared" ca="1" si="317"/>
        <v>0</v>
      </c>
      <c r="Z479" s="80">
        <f t="shared" ca="1" si="308"/>
        <v>0</v>
      </c>
      <c r="AA479" s="80">
        <f t="shared" ca="1" si="318"/>
        <v>0</v>
      </c>
      <c r="AB479" s="81">
        <f t="shared" ca="1" si="300"/>
        <v>0</v>
      </c>
      <c r="AC479" s="79">
        <f t="shared" ca="1" si="301"/>
        <v>0</v>
      </c>
      <c r="AD479" s="35"/>
      <c r="AE479" s="55">
        <f t="shared" ca="1" si="319"/>
        <v>0</v>
      </c>
      <c r="AF479" s="78">
        <f t="shared" ca="1" si="320"/>
        <v>4.5569622524294494E-5</v>
      </c>
      <c r="AG479" s="35"/>
      <c r="AH479" s="35"/>
      <c r="AR479" s="69">
        <f t="shared" si="309"/>
        <v>40</v>
      </c>
      <c r="AS479" s="70">
        <f t="shared" si="321"/>
        <v>476</v>
      </c>
      <c r="AT479" s="71">
        <f t="shared" si="328"/>
        <v>2.21216902241975E-2</v>
      </c>
      <c r="AU479" s="72">
        <f t="shared" si="310"/>
        <v>8.6664107387064426E-3</v>
      </c>
      <c r="AV479" s="73">
        <f t="shared" si="311"/>
        <v>1.0086664107387064</v>
      </c>
      <c r="AW479" s="74">
        <f>PRODUCT(AV$4:AV479)</f>
        <v>43.842754849804564</v>
      </c>
      <c r="BO479" s="70">
        <f t="shared" si="322"/>
        <v>476</v>
      </c>
      <c r="BP479" s="178">
        <f t="shared" si="325"/>
        <v>0.1091</v>
      </c>
      <c r="BQ479" s="179">
        <f t="shared" si="312"/>
        <v>8.6664107387064426E-3</v>
      </c>
      <c r="BR479" s="179">
        <f t="shared" si="324"/>
        <v>2.2808785703037494E-2</v>
      </c>
    </row>
    <row r="480" spans="5:70">
      <c r="E480">
        <f t="shared" si="326"/>
        <v>477</v>
      </c>
      <c r="F480" s="64">
        <f t="shared" si="313"/>
        <v>102.6666666666645</v>
      </c>
      <c r="G480" s="55">
        <f t="shared" si="294"/>
        <v>0</v>
      </c>
      <c r="H480" s="78">
        <f t="shared" si="323"/>
        <v>1</v>
      </c>
      <c r="I480" s="79">
        <f t="shared" si="302"/>
        <v>0</v>
      </c>
      <c r="J480" s="79">
        <f t="shared" si="295"/>
        <v>0</v>
      </c>
      <c r="K480" s="80">
        <f t="shared" si="296"/>
        <v>0</v>
      </c>
      <c r="L480" s="80">
        <f t="shared" si="303"/>
        <v>0</v>
      </c>
      <c r="M480" s="80">
        <f t="shared" si="327"/>
        <v>0</v>
      </c>
      <c r="N480" s="80">
        <f t="shared" si="304"/>
        <v>0</v>
      </c>
      <c r="O480" s="81">
        <f t="shared" si="297"/>
        <v>0</v>
      </c>
      <c r="P480" s="79">
        <f t="shared" si="298"/>
        <v>0</v>
      </c>
      <c r="Q480" s="35"/>
      <c r="R480">
        <f t="shared" ca="1" si="305"/>
        <v>538</v>
      </c>
      <c r="S480" s="78">
        <f t="shared" ca="1" si="314"/>
        <v>107.66666666666441</v>
      </c>
      <c r="T480" s="55">
        <f t="shared" ca="1" si="306"/>
        <v>0</v>
      </c>
      <c r="U480" s="78">
        <f t="shared" ca="1" si="307"/>
        <v>4.5569622524294494E-5</v>
      </c>
      <c r="V480" s="79">
        <f t="shared" ca="1" si="315"/>
        <v>0</v>
      </c>
      <c r="W480" s="79">
        <f t="shared" ca="1" si="299"/>
        <v>0</v>
      </c>
      <c r="X480" s="80">
        <f t="shared" ca="1" si="316"/>
        <v>0</v>
      </c>
      <c r="Y480" s="80">
        <f t="shared" ca="1" si="317"/>
        <v>0</v>
      </c>
      <c r="Z480" s="80">
        <f t="shared" ca="1" si="308"/>
        <v>0</v>
      </c>
      <c r="AA480" s="80">
        <f t="shared" ca="1" si="318"/>
        <v>0</v>
      </c>
      <c r="AB480" s="81">
        <f t="shared" ca="1" si="300"/>
        <v>0</v>
      </c>
      <c r="AC480" s="79">
        <f t="shared" ca="1" si="301"/>
        <v>0</v>
      </c>
      <c r="AD480" s="35"/>
      <c r="AE480" s="55">
        <f t="shared" ca="1" si="319"/>
        <v>0</v>
      </c>
      <c r="AF480" s="78">
        <f t="shared" ca="1" si="320"/>
        <v>4.5569622524294494E-5</v>
      </c>
      <c r="AG480" s="35"/>
      <c r="AH480" s="35"/>
      <c r="AR480" s="69">
        <f t="shared" si="309"/>
        <v>40</v>
      </c>
      <c r="AS480" s="70">
        <f t="shared" si="321"/>
        <v>477</v>
      </c>
      <c r="AT480" s="71">
        <f t="shared" si="328"/>
        <v>2.1929974570480178E-2</v>
      </c>
      <c r="AU480" s="72">
        <f t="shared" si="310"/>
        <v>8.6664107387064426E-3</v>
      </c>
      <c r="AV480" s="73">
        <f t="shared" si="311"/>
        <v>1.0086664107387064</v>
      </c>
      <c r="AW480" s="74">
        <f>PRODUCT(AV$4:AV480)</f>
        <v>44.222714171249386</v>
      </c>
      <c r="BO480" s="70">
        <f t="shared" si="322"/>
        <v>477</v>
      </c>
      <c r="BP480" s="178">
        <f t="shared" si="325"/>
        <v>0.1091</v>
      </c>
      <c r="BQ480" s="179">
        <f t="shared" si="312"/>
        <v>8.6664107387064426E-3</v>
      </c>
      <c r="BR480" s="179">
        <f t="shared" si="324"/>
        <v>2.2612813770940647E-2</v>
      </c>
    </row>
    <row r="481" spans="5:70">
      <c r="E481">
        <f t="shared" si="326"/>
        <v>478</v>
      </c>
      <c r="F481" s="64">
        <f t="shared" si="313"/>
        <v>102.74999999999783</v>
      </c>
      <c r="G481" s="55">
        <f t="shared" si="294"/>
        <v>0</v>
      </c>
      <c r="H481" s="78">
        <f t="shared" si="323"/>
        <v>1</v>
      </c>
      <c r="I481" s="79">
        <f t="shared" si="302"/>
        <v>0</v>
      </c>
      <c r="J481" s="79">
        <f t="shared" si="295"/>
        <v>0</v>
      </c>
      <c r="K481" s="80">
        <f t="shared" si="296"/>
        <v>0</v>
      </c>
      <c r="L481" s="80">
        <f t="shared" si="303"/>
        <v>0</v>
      </c>
      <c r="M481" s="80">
        <f t="shared" si="327"/>
        <v>0</v>
      </c>
      <c r="N481" s="80">
        <f t="shared" si="304"/>
        <v>0</v>
      </c>
      <c r="O481" s="81">
        <f t="shared" si="297"/>
        <v>0</v>
      </c>
      <c r="P481" s="79">
        <f t="shared" si="298"/>
        <v>0</v>
      </c>
      <c r="Q481" s="35"/>
      <c r="R481">
        <f t="shared" ca="1" si="305"/>
        <v>539</v>
      </c>
      <c r="S481" s="78">
        <f t="shared" ca="1" si="314"/>
        <v>107.74999999999774</v>
      </c>
      <c r="T481" s="55">
        <f t="shared" ca="1" si="306"/>
        <v>0</v>
      </c>
      <c r="U481" s="78">
        <f t="shared" ca="1" si="307"/>
        <v>4.5569622524294494E-5</v>
      </c>
      <c r="V481" s="79">
        <f t="shared" ca="1" si="315"/>
        <v>0</v>
      </c>
      <c r="W481" s="79">
        <f t="shared" ca="1" si="299"/>
        <v>0</v>
      </c>
      <c r="X481" s="80">
        <f t="shared" ca="1" si="316"/>
        <v>0</v>
      </c>
      <c r="Y481" s="80">
        <f t="shared" ca="1" si="317"/>
        <v>0</v>
      </c>
      <c r="Z481" s="80">
        <f t="shared" ca="1" si="308"/>
        <v>0</v>
      </c>
      <c r="AA481" s="80">
        <f t="shared" ca="1" si="318"/>
        <v>0</v>
      </c>
      <c r="AB481" s="81">
        <f t="shared" ca="1" si="300"/>
        <v>0</v>
      </c>
      <c r="AC481" s="79">
        <f t="shared" ca="1" si="301"/>
        <v>0</v>
      </c>
      <c r="AD481" s="35"/>
      <c r="AE481" s="55">
        <f t="shared" ca="1" si="319"/>
        <v>0</v>
      </c>
      <c r="AF481" s="78">
        <f t="shared" ca="1" si="320"/>
        <v>4.5569622524294494E-5</v>
      </c>
      <c r="AG481" s="35"/>
      <c r="AH481" s="35"/>
      <c r="AR481" s="69">
        <f t="shared" si="309"/>
        <v>40</v>
      </c>
      <c r="AS481" s="70">
        <f t="shared" si="321"/>
        <v>478</v>
      </c>
      <c r="AT481" s="71">
        <f t="shared" si="328"/>
        <v>2.1739920403363009E-2</v>
      </c>
      <c r="AU481" s="72">
        <f t="shared" si="310"/>
        <v>8.6664107387064426E-3</v>
      </c>
      <c r="AV481" s="73">
        <f t="shared" si="311"/>
        <v>1.0086664107387064</v>
      </c>
      <c r="AW481" s="74">
        <f>PRODUCT(AV$4:AV481)</f>
        <v>44.605966376237845</v>
      </c>
      <c r="BO481" s="70">
        <f t="shared" si="322"/>
        <v>478</v>
      </c>
      <c r="BP481" s="178">
        <f t="shared" si="325"/>
        <v>0.1091</v>
      </c>
      <c r="BQ481" s="179">
        <f t="shared" si="312"/>
        <v>8.6664107387064426E-3</v>
      </c>
      <c r="BR481" s="179">
        <f t="shared" si="324"/>
        <v>2.2418525619763562E-2</v>
      </c>
    </row>
    <row r="482" spans="5:70">
      <c r="E482">
        <f t="shared" si="326"/>
        <v>479</v>
      </c>
      <c r="F482" s="64">
        <f t="shared" si="313"/>
        <v>102.83333333333115</v>
      </c>
      <c r="G482" s="55">
        <f t="shared" si="294"/>
        <v>0</v>
      </c>
      <c r="H482" s="78">
        <f t="shared" si="323"/>
        <v>1</v>
      </c>
      <c r="I482" s="79">
        <f t="shared" si="302"/>
        <v>0</v>
      </c>
      <c r="J482" s="79">
        <f t="shared" si="295"/>
        <v>0</v>
      </c>
      <c r="K482" s="80">
        <f t="shared" si="296"/>
        <v>0</v>
      </c>
      <c r="L482" s="80">
        <f t="shared" si="303"/>
        <v>0</v>
      </c>
      <c r="M482" s="80">
        <f t="shared" si="327"/>
        <v>0</v>
      </c>
      <c r="N482" s="80">
        <f t="shared" si="304"/>
        <v>0</v>
      </c>
      <c r="O482" s="81">
        <f t="shared" si="297"/>
        <v>0</v>
      </c>
      <c r="P482" s="79">
        <f t="shared" si="298"/>
        <v>0</v>
      </c>
      <c r="Q482" s="35"/>
      <c r="R482">
        <f t="shared" ca="1" si="305"/>
        <v>540</v>
      </c>
      <c r="S482" s="78">
        <f t="shared" ca="1" si="314"/>
        <v>107.83333333333107</v>
      </c>
      <c r="T482" s="55">
        <f t="shared" ca="1" si="306"/>
        <v>0</v>
      </c>
      <c r="U482" s="78">
        <f t="shared" ca="1" si="307"/>
        <v>4.5569622524294494E-5</v>
      </c>
      <c r="V482" s="79">
        <f t="shared" ca="1" si="315"/>
        <v>0</v>
      </c>
      <c r="W482" s="79">
        <f t="shared" ca="1" si="299"/>
        <v>0</v>
      </c>
      <c r="X482" s="80">
        <f t="shared" ca="1" si="316"/>
        <v>0</v>
      </c>
      <c r="Y482" s="80">
        <f t="shared" ca="1" si="317"/>
        <v>0</v>
      </c>
      <c r="Z482" s="80">
        <f t="shared" ca="1" si="308"/>
        <v>0</v>
      </c>
      <c r="AA482" s="80">
        <f t="shared" ca="1" si="318"/>
        <v>0</v>
      </c>
      <c r="AB482" s="81">
        <f t="shared" ca="1" si="300"/>
        <v>0</v>
      </c>
      <c r="AC482" s="79">
        <f t="shared" ca="1" si="301"/>
        <v>0</v>
      </c>
      <c r="AD482" s="35"/>
      <c r="AE482" s="55">
        <f t="shared" ca="1" si="319"/>
        <v>0</v>
      </c>
      <c r="AF482" s="78">
        <f t="shared" ca="1" si="320"/>
        <v>4.5569622524294494E-5</v>
      </c>
      <c r="AG482" s="35"/>
      <c r="AH482" s="35"/>
      <c r="AR482" s="69">
        <f t="shared" si="309"/>
        <v>40</v>
      </c>
      <c r="AS482" s="70">
        <f t="shared" si="321"/>
        <v>479</v>
      </c>
      <c r="AT482" s="71">
        <f t="shared" si="328"/>
        <v>2.155151332372068E-2</v>
      </c>
      <c r="AU482" s="72">
        <f t="shared" si="310"/>
        <v>8.6664107387064426E-3</v>
      </c>
      <c r="AV482" s="73">
        <f t="shared" si="311"/>
        <v>1.0086664107387064</v>
      </c>
      <c r="AW482" s="74">
        <f>PRODUCT(AV$4:AV482)</f>
        <v>44.992540002251253</v>
      </c>
      <c r="BO482" s="70">
        <f t="shared" si="322"/>
        <v>479</v>
      </c>
      <c r="BP482" s="178">
        <f t="shared" si="325"/>
        <v>0.1091</v>
      </c>
      <c r="BQ482" s="179">
        <f t="shared" si="312"/>
        <v>8.6664107387064426E-3</v>
      </c>
      <c r="BR482" s="179">
        <f t="shared" si="324"/>
        <v>2.2225906782545816E-2</v>
      </c>
    </row>
    <row r="483" spans="5:70">
      <c r="E483">
        <f t="shared" si="326"/>
        <v>480</v>
      </c>
      <c r="F483" s="64">
        <f t="shared" si="313"/>
        <v>102.91666666666448</v>
      </c>
      <c r="G483" s="55">
        <f t="shared" si="294"/>
        <v>0</v>
      </c>
      <c r="H483" s="78">
        <f t="shared" si="323"/>
        <v>1</v>
      </c>
      <c r="I483" s="79">
        <f t="shared" si="302"/>
        <v>0</v>
      </c>
      <c r="J483" s="79">
        <f t="shared" si="295"/>
        <v>0</v>
      </c>
      <c r="K483" s="80">
        <f t="shared" si="296"/>
        <v>0</v>
      </c>
      <c r="L483" s="80">
        <f t="shared" si="303"/>
        <v>0</v>
      </c>
      <c r="M483" s="80">
        <f t="shared" si="327"/>
        <v>0</v>
      </c>
      <c r="N483" s="80">
        <f t="shared" si="304"/>
        <v>0</v>
      </c>
      <c r="O483" s="81">
        <f t="shared" si="297"/>
        <v>0</v>
      </c>
      <c r="P483" s="79">
        <f t="shared" si="298"/>
        <v>0</v>
      </c>
      <c r="Q483" s="35"/>
      <c r="R483">
        <f t="shared" ca="1" si="305"/>
        <v>541</v>
      </c>
      <c r="S483" s="78">
        <f t="shared" ca="1" si="314"/>
        <v>107.9166666666644</v>
      </c>
      <c r="T483" s="55">
        <f t="shared" ca="1" si="306"/>
        <v>0</v>
      </c>
      <c r="U483" s="78">
        <f t="shared" ca="1" si="307"/>
        <v>4.5569622524294494E-5</v>
      </c>
      <c r="V483" s="79">
        <f t="shared" ca="1" si="315"/>
        <v>0</v>
      </c>
      <c r="W483" s="79">
        <f t="shared" ca="1" si="299"/>
        <v>0</v>
      </c>
      <c r="X483" s="80">
        <f t="shared" ca="1" si="316"/>
        <v>0</v>
      </c>
      <c r="Y483" s="80">
        <f t="shared" ca="1" si="317"/>
        <v>0</v>
      </c>
      <c r="Z483" s="80">
        <f t="shared" ca="1" si="308"/>
        <v>0</v>
      </c>
      <c r="AA483" s="80">
        <f t="shared" ca="1" si="318"/>
        <v>0</v>
      </c>
      <c r="AB483" s="81">
        <f t="shared" ca="1" si="300"/>
        <v>0</v>
      </c>
      <c r="AC483" s="79">
        <f t="shared" ca="1" si="301"/>
        <v>0</v>
      </c>
      <c r="AD483" s="35"/>
      <c r="AE483" s="55">
        <f t="shared" ca="1" si="319"/>
        <v>0</v>
      </c>
      <c r="AF483" s="78">
        <f t="shared" ca="1" si="320"/>
        <v>4.5569622524294494E-5</v>
      </c>
      <c r="AG483" s="35"/>
      <c r="AH483" s="35"/>
      <c r="AR483" s="69">
        <f t="shared" si="309"/>
        <v>40</v>
      </c>
      <c r="AS483" s="70">
        <f t="shared" si="321"/>
        <v>480</v>
      </c>
      <c r="AT483" s="71">
        <f t="shared" si="328"/>
        <v>2.1364739057216611E-2</v>
      </c>
      <c r="AU483" s="72">
        <f t="shared" si="310"/>
        <v>8.6664107387064426E-3</v>
      </c>
      <c r="AV483" s="73">
        <f t="shared" si="311"/>
        <v>1.0086664107387064</v>
      </c>
      <c r="AW483" s="74">
        <f>PRODUCT(AV$4:AV483)</f>
        <v>45.382463834088441</v>
      </c>
      <c r="BO483" s="70">
        <f t="shared" si="322"/>
        <v>480</v>
      </c>
      <c r="BP483" s="178">
        <f t="shared" si="325"/>
        <v>0.1091</v>
      </c>
      <c r="BQ483" s="179">
        <f t="shared" si="312"/>
        <v>8.6664107387064426E-3</v>
      </c>
      <c r="BR483" s="179">
        <f t="shared" si="324"/>
        <v>2.2034942916626381E-2</v>
      </c>
    </row>
    <row r="484" spans="5:70">
      <c r="E484">
        <f t="shared" si="326"/>
        <v>481</v>
      </c>
      <c r="F484" s="64">
        <f t="shared" si="313"/>
        <v>102.99999999999781</v>
      </c>
      <c r="G484" s="55">
        <f t="shared" si="294"/>
        <v>0</v>
      </c>
      <c r="H484" s="78">
        <f t="shared" si="323"/>
        <v>1</v>
      </c>
      <c r="I484" s="79">
        <f t="shared" si="302"/>
        <v>0</v>
      </c>
      <c r="J484" s="79">
        <f t="shared" si="295"/>
        <v>0</v>
      </c>
      <c r="K484" s="80">
        <f t="shared" si="296"/>
        <v>0</v>
      </c>
      <c r="L484" s="80">
        <f t="shared" si="303"/>
        <v>0</v>
      </c>
      <c r="M484" s="80">
        <f t="shared" si="327"/>
        <v>0</v>
      </c>
      <c r="N484" s="80">
        <f t="shared" si="304"/>
        <v>0</v>
      </c>
      <c r="O484" s="81">
        <f t="shared" si="297"/>
        <v>0</v>
      </c>
      <c r="P484" s="79">
        <f t="shared" si="298"/>
        <v>0</v>
      </c>
      <c r="Q484" s="35"/>
      <c r="R484">
        <f t="shared" ca="1" si="305"/>
        <v>542</v>
      </c>
      <c r="S484" s="78">
        <f t="shared" ca="1" si="314"/>
        <v>107.99999999999773</v>
      </c>
      <c r="T484" s="55">
        <f t="shared" ca="1" si="306"/>
        <v>0</v>
      </c>
      <c r="U484" s="78">
        <f t="shared" ca="1" si="307"/>
        <v>4.5569622524294494E-5</v>
      </c>
      <c r="V484" s="79">
        <f t="shared" ca="1" si="315"/>
        <v>0</v>
      </c>
      <c r="W484" s="79">
        <f t="shared" ca="1" si="299"/>
        <v>0</v>
      </c>
      <c r="X484" s="80">
        <f t="shared" ca="1" si="316"/>
        <v>0</v>
      </c>
      <c r="Y484" s="80">
        <f t="shared" ca="1" si="317"/>
        <v>0</v>
      </c>
      <c r="Z484" s="80">
        <f t="shared" ca="1" si="308"/>
        <v>0</v>
      </c>
      <c r="AA484" s="80">
        <f t="shared" ca="1" si="318"/>
        <v>0</v>
      </c>
      <c r="AB484" s="81">
        <f t="shared" ca="1" si="300"/>
        <v>0</v>
      </c>
      <c r="AC484" s="79">
        <f t="shared" ca="1" si="301"/>
        <v>0</v>
      </c>
      <c r="AD484" s="35"/>
      <c r="AE484" s="55">
        <f t="shared" ca="1" si="319"/>
        <v>0</v>
      </c>
      <c r="AF484" s="78">
        <f t="shared" ca="1" si="320"/>
        <v>4.5569622524294494E-5</v>
      </c>
      <c r="AG484" s="35"/>
      <c r="AH484" s="35"/>
      <c r="AR484" s="69">
        <f t="shared" si="309"/>
        <v>41</v>
      </c>
      <c r="AS484" s="70">
        <f t="shared" si="321"/>
        <v>481</v>
      </c>
      <c r="AT484" s="71">
        <f t="shared" si="328"/>
        <v>2.1179583453221486E-2</v>
      </c>
      <c r="AU484" s="72">
        <f t="shared" si="310"/>
        <v>8.6664107387064426E-3</v>
      </c>
      <c r="AV484" s="73">
        <f t="shared" si="311"/>
        <v>1.0086664107387064</v>
      </c>
      <c r="AW484" s="74">
        <f>PRODUCT(AV$4:AV484)</f>
        <v>45.775766906009139</v>
      </c>
      <c r="BO484" s="70">
        <f t="shared" si="322"/>
        <v>481</v>
      </c>
      <c r="BP484" s="178">
        <f t="shared" si="325"/>
        <v>0.1091</v>
      </c>
      <c r="BQ484" s="179">
        <f t="shared" si="312"/>
        <v>8.6664107387064426E-3</v>
      </c>
      <c r="BR484" s="179">
        <f t="shared" si="324"/>
        <v>2.1845619802575642E-2</v>
      </c>
    </row>
    <row r="485" spans="5:70">
      <c r="E485">
        <f t="shared" si="326"/>
        <v>482</v>
      </c>
      <c r="F485" s="64">
        <f t="shared" si="313"/>
        <v>103.08333333333114</v>
      </c>
      <c r="G485" s="55">
        <f t="shared" si="294"/>
        <v>0</v>
      </c>
      <c r="H485" s="78">
        <f t="shared" si="323"/>
        <v>1</v>
      </c>
      <c r="I485" s="79">
        <f t="shared" si="302"/>
        <v>0</v>
      </c>
      <c r="J485" s="79">
        <f t="shared" si="295"/>
        <v>0</v>
      </c>
      <c r="K485" s="80">
        <f t="shared" si="296"/>
        <v>0</v>
      </c>
      <c r="L485" s="80">
        <f t="shared" si="303"/>
        <v>0</v>
      </c>
      <c r="M485" s="80">
        <f t="shared" si="327"/>
        <v>0</v>
      </c>
      <c r="N485" s="80">
        <f t="shared" si="304"/>
        <v>0</v>
      </c>
      <c r="O485" s="81">
        <f t="shared" si="297"/>
        <v>0</v>
      </c>
      <c r="P485" s="79">
        <f t="shared" si="298"/>
        <v>0</v>
      </c>
      <c r="Q485" s="35"/>
      <c r="R485">
        <f t="shared" ca="1" si="305"/>
        <v>543</v>
      </c>
      <c r="S485" s="78">
        <f t="shared" ca="1" si="314"/>
        <v>108.08333333333105</v>
      </c>
      <c r="T485" s="55">
        <f t="shared" ca="1" si="306"/>
        <v>0</v>
      </c>
      <c r="U485" s="78">
        <f t="shared" ca="1" si="307"/>
        <v>4.5569622524294494E-5</v>
      </c>
      <c r="V485" s="79">
        <f t="shared" ca="1" si="315"/>
        <v>0</v>
      </c>
      <c r="W485" s="79">
        <f t="shared" ca="1" si="299"/>
        <v>0</v>
      </c>
      <c r="X485" s="80">
        <f t="shared" ca="1" si="316"/>
        <v>0</v>
      </c>
      <c r="Y485" s="80">
        <f t="shared" ca="1" si="317"/>
        <v>0</v>
      </c>
      <c r="Z485" s="80">
        <f t="shared" ca="1" si="308"/>
        <v>0</v>
      </c>
      <c r="AA485" s="80">
        <f t="shared" ca="1" si="318"/>
        <v>0</v>
      </c>
      <c r="AB485" s="81">
        <f t="shared" ca="1" si="300"/>
        <v>0</v>
      </c>
      <c r="AC485" s="79">
        <f t="shared" ca="1" si="301"/>
        <v>0</v>
      </c>
      <c r="AD485" s="35"/>
      <c r="AE485" s="55">
        <f t="shared" ca="1" si="319"/>
        <v>0</v>
      </c>
      <c r="AF485" s="78">
        <f t="shared" ca="1" si="320"/>
        <v>4.5569622524294494E-5</v>
      </c>
      <c r="AG485" s="35"/>
      <c r="AH485" s="35"/>
      <c r="AR485" s="69">
        <f t="shared" si="309"/>
        <v>41</v>
      </c>
      <c r="AS485" s="70">
        <f t="shared" si="321"/>
        <v>482</v>
      </c>
      <c r="AT485" s="71">
        <f t="shared" si="328"/>
        <v>2.099603248374116E-2</v>
      </c>
      <c r="AU485" s="72">
        <f t="shared" si="310"/>
        <v>8.6664107387064426E-3</v>
      </c>
      <c r="AV485" s="73">
        <f t="shared" si="311"/>
        <v>1.0086664107387064</v>
      </c>
      <c r="AW485" s="74">
        <f>PRODUCT(AV$4:AV485)</f>
        <v>46.172478503895903</v>
      </c>
      <c r="BO485" s="70">
        <f t="shared" si="322"/>
        <v>482</v>
      </c>
      <c r="BP485" s="178">
        <f t="shared" si="325"/>
        <v>0.1091</v>
      </c>
      <c r="BQ485" s="179">
        <f t="shared" si="312"/>
        <v>8.6664107387064426E-3</v>
      </c>
      <c r="BR485" s="179">
        <f t="shared" si="324"/>
        <v>2.1657923343136602E-2</v>
      </c>
    </row>
    <row r="486" spans="5:70">
      <c r="E486">
        <f t="shared" si="326"/>
        <v>483</v>
      </c>
      <c r="F486" s="64">
        <f t="shared" si="313"/>
        <v>103.16666666666447</v>
      </c>
      <c r="G486" s="55">
        <f t="shared" si="294"/>
        <v>0</v>
      </c>
      <c r="H486" s="78">
        <f t="shared" si="323"/>
        <v>1</v>
      </c>
      <c r="I486" s="79">
        <f t="shared" si="302"/>
        <v>0</v>
      </c>
      <c r="J486" s="79">
        <f t="shared" si="295"/>
        <v>0</v>
      </c>
      <c r="K486" s="80">
        <f t="shared" si="296"/>
        <v>0</v>
      </c>
      <c r="L486" s="80">
        <f t="shared" si="303"/>
        <v>0</v>
      </c>
      <c r="M486" s="80">
        <f t="shared" si="327"/>
        <v>0</v>
      </c>
      <c r="N486" s="80">
        <f t="shared" si="304"/>
        <v>0</v>
      </c>
      <c r="O486" s="81">
        <f t="shared" si="297"/>
        <v>0</v>
      </c>
      <c r="P486" s="79">
        <f t="shared" si="298"/>
        <v>0</v>
      </c>
      <c r="Q486" s="35"/>
      <c r="R486">
        <f t="shared" ca="1" si="305"/>
        <v>544</v>
      </c>
      <c r="S486" s="78">
        <f t="shared" ca="1" si="314"/>
        <v>108.16666666666438</v>
      </c>
      <c r="T486" s="55">
        <f t="shared" ca="1" si="306"/>
        <v>0</v>
      </c>
      <c r="U486" s="78">
        <f t="shared" ca="1" si="307"/>
        <v>4.5569622524294494E-5</v>
      </c>
      <c r="V486" s="79">
        <f t="shared" ca="1" si="315"/>
        <v>0</v>
      </c>
      <c r="W486" s="79">
        <f t="shared" ca="1" si="299"/>
        <v>0</v>
      </c>
      <c r="X486" s="80">
        <f t="shared" ca="1" si="316"/>
        <v>0</v>
      </c>
      <c r="Y486" s="80">
        <f t="shared" ca="1" si="317"/>
        <v>0</v>
      </c>
      <c r="Z486" s="80">
        <f t="shared" ca="1" si="308"/>
        <v>0</v>
      </c>
      <c r="AA486" s="80">
        <f t="shared" ca="1" si="318"/>
        <v>0</v>
      </c>
      <c r="AB486" s="81">
        <f t="shared" ca="1" si="300"/>
        <v>0</v>
      </c>
      <c r="AC486" s="79">
        <f t="shared" ca="1" si="301"/>
        <v>0</v>
      </c>
      <c r="AD486" s="35"/>
      <c r="AE486" s="55">
        <f t="shared" ca="1" si="319"/>
        <v>0</v>
      </c>
      <c r="AF486" s="78">
        <f t="shared" ca="1" si="320"/>
        <v>4.5569622524294494E-5</v>
      </c>
      <c r="AG486" s="35"/>
      <c r="AH486" s="35"/>
      <c r="AR486" s="69">
        <f t="shared" si="309"/>
        <v>41</v>
      </c>
      <c r="AS486" s="70">
        <f t="shared" si="321"/>
        <v>483</v>
      </c>
      <c r="AT486" s="71">
        <f t="shared" si="328"/>
        <v>2.0814072242353834E-2</v>
      </c>
      <c r="AU486" s="72">
        <f t="shared" si="310"/>
        <v>8.6664107387064426E-3</v>
      </c>
      <c r="AV486" s="73">
        <f t="shared" si="311"/>
        <v>1.0086664107387064</v>
      </c>
      <c r="AW486" s="74">
        <f>PRODUCT(AV$4:AV486)</f>
        <v>46.572628167434758</v>
      </c>
      <c r="BO486" s="70">
        <f t="shared" si="322"/>
        <v>483</v>
      </c>
      <c r="BP486" s="178">
        <f t="shared" si="325"/>
        <v>0.1091</v>
      </c>
      <c r="BQ486" s="179">
        <f t="shared" si="312"/>
        <v>8.6664107387064426E-3</v>
      </c>
      <c r="BR486" s="179">
        <f t="shared" si="324"/>
        <v>2.1471839562175184E-2</v>
      </c>
    </row>
    <row r="487" spans="5:70">
      <c r="E487">
        <f t="shared" si="326"/>
        <v>484</v>
      </c>
      <c r="F487" s="64">
        <f t="shared" si="313"/>
        <v>103.2499999999978</v>
      </c>
      <c r="G487" s="55">
        <f t="shared" si="294"/>
        <v>0</v>
      </c>
      <c r="H487" s="78">
        <f t="shared" si="323"/>
        <v>1</v>
      </c>
      <c r="I487" s="79">
        <f t="shared" si="302"/>
        <v>0</v>
      </c>
      <c r="J487" s="79">
        <f t="shared" si="295"/>
        <v>0</v>
      </c>
      <c r="K487" s="80">
        <f t="shared" si="296"/>
        <v>0</v>
      </c>
      <c r="L487" s="80">
        <f t="shared" si="303"/>
        <v>0</v>
      </c>
      <c r="M487" s="80">
        <f t="shared" si="327"/>
        <v>0</v>
      </c>
      <c r="N487" s="80">
        <f t="shared" si="304"/>
        <v>0</v>
      </c>
      <c r="O487" s="81">
        <f t="shared" si="297"/>
        <v>0</v>
      </c>
      <c r="P487" s="79">
        <f t="shared" si="298"/>
        <v>0</v>
      </c>
      <c r="Q487" s="35"/>
      <c r="R487">
        <f t="shared" ca="1" si="305"/>
        <v>545</v>
      </c>
      <c r="S487" s="78">
        <f t="shared" ca="1" si="314"/>
        <v>108.24999999999771</v>
      </c>
      <c r="T487" s="55">
        <f t="shared" ca="1" si="306"/>
        <v>0</v>
      </c>
      <c r="U487" s="78">
        <f t="shared" ca="1" si="307"/>
        <v>4.5569622524294494E-5</v>
      </c>
      <c r="V487" s="79">
        <f t="shared" ca="1" si="315"/>
        <v>0</v>
      </c>
      <c r="W487" s="79">
        <f t="shared" ca="1" si="299"/>
        <v>0</v>
      </c>
      <c r="X487" s="80">
        <f t="shared" ca="1" si="316"/>
        <v>0</v>
      </c>
      <c r="Y487" s="80">
        <f t="shared" ca="1" si="317"/>
        <v>0</v>
      </c>
      <c r="Z487" s="80">
        <f t="shared" ca="1" si="308"/>
        <v>0</v>
      </c>
      <c r="AA487" s="80">
        <f t="shared" ca="1" si="318"/>
        <v>0</v>
      </c>
      <c r="AB487" s="81">
        <f t="shared" ca="1" si="300"/>
        <v>0</v>
      </c>
      <c r="AC487" s="79">
        <f t="shared" ca="1" si="301"/>
        <v>0</v>
      </c>
      <c r="AD487" s="35"/>
      <c r="AE487" s="55">
        <f t="shared" ca="1" si="319"/>
        <v>0</v>
      </c>
      <c r="AF487" s="78">
        <f t="shared" ca="1" si="320"/>
        <v>4.5569622524294494E-5</v>
      </c>
      <c r="AG487" s="35"/>
      <c r="AH487" s="35"/>
      <c r="AR487" s="69">
        <f t="shared" si="309"/>
        <v>41</v>
      </c>
      <c r="AS487" s="70">
        <f t="shared" si="321"/>
        <v>484</v>
      </c>
      <c r="AT487" s="71">
        <f t="shared" si="328"/>
        <v>2.0633688943156488E-2</v>
      </c>
      <c r="AU487" s="72">
        <f t="shared" si="310"/>
        <v>8.6664107387064426E-3</v>
      </c>
      <c r="AV487" s="73">
        <f t="shared" si="311"/>
        <v>1.0086664107387064</v>
      </c>
      <c r="AW487" s="74">
        <f>PRODUCT(AV$4:AV487)</f>
        <v>46.976245692314798</v>
      </c>
      <c r="BO487" s="70">
        <f t="shared" si="322"/>
        <v>484</v>
      </c>
      <c r="BP487" s="178">
        <f t="shared" si="325"/>
        <v>0.1091</v>
      </c>
      <c r="BQ487" s="179">
        <f t="shared" si="312"/>
        <v>8.6664107387064426E-3</v>
      </c>
      <c r="BR487" s="179">
        <f t="shared" si="324"/>
        <v>2.1287354603639549E-2</v>
      </c>
    </row>
    <row r="488" spans="5:70">
      <c r="E488">
        <f t="shared" si="326"/>
        <v>485</v>
      </c>
      <c r="F488" s="64">
        <f t="shared" si="313"/>
        <v>103.33333333333113</v>
      </c>
      <c r="G488" s="55">
        <f t="shared" si="294"/>
        <v>0</v>
      </c>
      <c r="H488" s="78">
        <f t="shared" si="323"/>
        <v>1</v>
      </c>
      <c r="I488" s="79">
        <f t="shared" si="302"/>
        <v>0</v>
      </c>
      <c r="J488" s="79">
        <f t="shared" si="295"/>
        <v>0</v>
      </c>
      <c r="K488" s="80">
        <f t="shared" si="296"/>
        <v>0</v>
      </c>
      <c r="L488" s="80">
        <f t="shared" si="303"/>
        <v>0</v>
      </c>
      <c r="M488" s="80">
        <f t="shared" si="327"/>
        <v>0</v>
      </c>
      <c r="N488" s="80">
        <f t="shared" si="304"/>
        <v>0</v>
      </c>
      <c r="O488" s="81">
        <f t="shared" si="297"/>
        <v>0</v>
      </c>
      <c r="P488" s="79">
        <f t="shared" si="298"/>
        <v>0</v>
      </c>
      <c r="Q488" s="35"/>
      <c r="R488">
        <f t="shared" ca="1" si="305"/>
        <v>546</v>
      </c>
      <c r="S488" s="78">
        <f t="shared" ca="1" si="314"/>
        <v>108.33333333333104</v>
      </c>
      <c r="T488" s="55">
        <f t="shared" ca="1" si="306"/>
        <v>0</v>
      </c>
      <c r="U488" s="78">
        <f t="shared" ca="1" si="307"/>
        <v>4.5569622524294494E-5</v>
      </c>
      <c r="V488" s="79">
        <f t="shared" ca="1" si="315"/>
        <v>0</v>
      </c>
      <c r="W488" s="79">
        <f t="shared" ca="1" si="299"/>
        <v>0</v>
      </c>
      <c r="X488" s="80">
        <f t="shared" ca="1" si="316"/>
        <v>0</v>
      </c>
      <c r="Y488" s="80">
        <f t="shared" ca="1" si="317"/>
        <v>0</v>
      </c>
      <c r="Z488" s="80">
        <f t="shared" ca="1" si="308"/>
        <v>0</v>
      </c>
      <c r="AA488" s="80">
        <f t="shared" ca="1" si="318"/>
        <v>0</v>
      </c>
      <c r="AB488" s="81">
        <f t="shared" ca="1" si="300"/>
        <v>0</v>
      </c>
      <c r="AC488" s="79">
        <f t="shared" ca="1" si="301"/>
        <v>0</v>
      </c>
      <c r="AD488" s="35"/>
      <c r="AE488" s="55">
        <f t="shared" ca="1" si="319"/>
        <v>0</v>
      </c>
      <c r="AF488" s="78">
        <f t="shared" ca="1" si="320"/>
        <v>4.5569622524294494E-5</v>
      </c>
      <c r="AG488" s="35"/>
      <c r="AH488" s="35"/>
      <c r="AR488" s="69">
        <f t="shared" si="309"/>
        <v>41</v>
      </c>
      <c r="AS488" s="70">
        <f t="shared" si="321"/>
        <v>485</v>
      </c>
      <c r="AT488" s="71">
        <f t="shared" si="328"/>
        <v>2.0454868919720388E-2</v>
      </c>
      <c r="AU488" s="72">
        <f t="shared" si="310"/>
        <v>8.6664107387064426E-3</v>
      </c>
      <c r="AV488" s="73">
        <f t="shared" si="311"/>
        <v>1.0086664107387064</v>
      </c>
      <c r="AW488" s="74">
        <f>PRODUCT(AV$4:AV488)</f>
        <v>47.383361132446787</v>
      </c>
      <c r="BO488" s="70">
        <f t="shared" si="322"/>
        <v>485</v>
      </c>
      <c r="BP488" s="178">
        <f t="shared" si="325"/>
        <v>0.1091</v>
      </c>
      <c r="BQ488" s="179">
        <f t="shared" si="312"/>
        <v>8.6664107387064426E-3</v>
      </c>
      <c r="BR488" s="179">
        <f t="shared" si="324"/>
        <v>2.1104454730528355E-2</v>
      </c>
    </row>
    <row r="489" spans="5:70">
      <c r="E489">
        <f t="shared" si="326"/>
        <v>486</v>
      </c>
      <c r="F489" s="64">
        <f t="shared" si="313"/>
        <v>103.41666666666445</v>
      </c>
      <c r="G489" s="55">
        <f t="shared" si="294"/>
        <v>0</v>
      </c>
      <c r="H489" s="78">
        <f t="shared" si="323"/>
        <v>1</v>
      </c>
      <c r="I489" s="79">
        <f t="shared" si="302"/>
        <v>0</v>
      </c>
      <c r="J489" s="79">
        <f t="shared" si="295"/>
        <v>0</v>
      </c>
      <c r="K489" s="80">
        <f t="shared" si="296"/>
        <v>0</v>
      </c>
      <c r="L489" s="80">
        <f t="shared" si="303"/>
        <v>0</v>
      </c>
      <c r="M489" s="80">
        <f t="shared" si="327"/>
        <v>0</v>
      </c>
      <c r="N489" s="80">
        <f t="shared" si="304"/>
        <v>0</v>
      </c>
      <c r="O489" s="81">
        <f t="shared" si="297"/>
        <v>0</v>
      </c>
      <c r="P489" s="79">
        <f t="shared" si="298"/>
        <v>0</v>
      </c>
      <c r="Q489" s="35"/>
      <c r="R489">
        <f t="shared" ca="1" si="305"/>
        <v>547</v>
      </c>
      <c r="S489" s="78">
        <f t="shared" ca="1" si="314"/>
        <v>108.41666666666437</v>
      </c>
      <c r="T489" s="55">
        <f t="shared" ca="1" si="306"/>
        <v>0</v>
      </c>
      <c r="U489" s="78">
        <f t="shared" ca="1" si="307"/>
        <v>4.5569622524294494E-5</v>
      </c>
      <c r="V489" s="79">
        <f t="shared" ca="1" si="315"/>
        <v>0</v>
      </c>
      <c r="W489" s="79">
        <f t="shared" ca="1" si="299"/>
        <v>0</v>
      </c>
      <c r="X489" s="80">
        <f t="shared" ca="1" si="316"/>
        <v>0</v>
      </c>
      <c r="Y489" s="80">
        <f t="shared" ca="1" si="317"/>
        <v>0</v>
      </c>
      <c r="Z489" s="80">
        <f t="shared" ca="1" si="308"/>
        <v>0</v>
      </c>
      <c r="AA489" s="80">
        <f t="shared" ca="1" si="318"/>
        <v>0</v>
      </c>
      <c r="AB489" s="81">
        <f t="shared" ca="1" si="300"/>
        <v>0</v>
      </c>
      <c r="AC489" s="79">
        <f t="shared" ca="1" si="301"/>
        <v>0</v>
      </c>
      <c r="AD489" s="35"/>
      <c r="AE489" s="55">
        <f t="shared" ca="1" si="319"/>
        <v>0</v>
      </c>
      <c r="AF489" s="78">
        <f t="shared" ca="1" si="320"/>
        <v>4.5569622524294494E-5</v>
      </c>
      <c r="AG489" s="35"/>
      <c r="AH489" s="35"/>
      <c r="AR489" s="69">
        <f t="shared" si="309"/>
        <v>41</v>
      </c>
      <c r="AS489" s="70">
        <f t="shared" si="321"/>
        <v>486</v>
      </c>
      <c r="AT489" s="71">
        <f t="shared" si="328"/>
        <v>2.027759862405569E-2</v>
      </c>
      <c r="AU489" s="72">
        <f t="shared" si="310"/>
        <v>8.6664107387064426E-3</v>
      </c>
      <c r="AV489" s="73">
        <f t="shared" si="311"/>
        <v>1.0086664107387064</v>
      </c>
      <c r="AW489" s="74">
        <f>PRODUCT(AV$4:AV489)</f>
        <v>47.79400480220103</v>
      </c>
      <c r="BO489" s="70">
        <f t="shared" si="322"/>
        <v>486</v>
      </c>
      <c r="BP489" s="178">
        <f t="shared" si="325"/>
        <v>0.1091</v>
      </c>
      <c r="BQ489" s="179">
        <f t="shared" si="312"/>
        <v>8.6664107387064426E-3</v>
      </c>
      <c r="BR489" s="179">
        <f t="shared" si="324"/>
        <v>2.0923126323867874E-2</v>
      </c>
    </row>
    <row r="490" spans="5:70">
      <c r="E490">
        <f t="shared" si="326"/>
        <v>487</v>
      </c>
      <c r="F490" s="64">
        <f t="shared" si="313"/>
        <v>103.49999999999778</v>
      </c>
      <c r="G490" s="55">
        <f t="shared" si="294"/>
        <v>0</v>
      </c>
      <c r="H490" s="78">
        <f t="shared" si="323"/>
        <v>1</v>
      </c>
      <c r="I490" s="79">
        <f t="shared" si="302"/>
        <v>0</v>
      </c>
      <c r="J490" s="79">
        <f t="shared" si="295"/>
        <v>0</v>
      </c>
      <c r="K490" s="80">
        <f t="shared" si="296"/>
        <v>0</v>
      </c>
      <c r="L490" s="80">
        <f t="shared" si="303"/>
        <v>0</v>
      </c>
      <c r="M490" s="80">
        <f t="shared" si="327"/>
        <v>0</v>
      </c>
      <c r="N490" s="80">
        <f t="shared" si="304"/>
        <v>0</v>
      </c>
      <c r="O490" s="81">
        <f t="shared" si="297"/>
        <v>0</v>
      </c>
      <c r="P490" s="79">
        <f t="shared" si="298"/>
        <v>0</v>
      </c>
      <c r="Q490" s="35"/>
      <c r="R490">
        <f t="shared" ca="1" si="305"/>
        <v>548</v>
      </c>
      <c r="S490" s="78">
        <f t="shared" ca="1" si="314"/>
        <v>108.4999999999977</v>
      </c>
      <c r="T490" s="55">
        <f t="shared" ca="1" si="306"/>
        <v>0</v>
      </c>
      <c r="U490" s="78">
        <f t="shared" ca="1" si="307"/>
        <v>4.5569622524294494E-5</v>
      </c>
      <c r="V490" s="79">
        <f t="shared" ca="1" si="315"/>
        <v>0</v>
      </c>
      <c r="W490" s="79">
        <f t="shared" ca="1" si="299"/>
        <v>0</v>
      </c>
      <c r="X490" s="80">
        <f t="shared" ca="1" si="316"/>
        <v>0</v>
      </c>
      <c r="Y490" s="80">
        <f t="shared" ca="1" si="317"/>
        <v>0</v>
      </c>
      <c r="Z490" s="80">
        <f t="shared" ca="1" si="308"/>
        <v>0</v>
      </c>
      <c r="AA490" s="80">
        <f t="shared" ca="1" si="318"/>
        <v>0</v>
      </c>
      <c r="AB490" s="81">
        <f t="shared" ca="1" si="300"/>
        <v>0</v>
      </c>
      <c r="AC490" s="79">
        <f t="shared" ca="1" si="301"/>
        <v>0</v>
      </c>
      <c r="AD490" s="35"/>
      <c r="AE490" s="55">
        <f t="shared" ca="1" si="319"/>
        <v>0</v>
      </c>
      <c r="AF490" s="78">
        <f t="shared" ca="1" si="320"/>
        <v>4.5569622524294494E-5</v>
      </c>
      <c r="AG490" s="35"/>
      <c r="AH490" s="35"/>
      <c r="AR490" s="69">
        <f t="shared" si="309"/>
        <v>41</v>
      </c>
      <c r="AS490" s="70">
        <f t="shared" si="321"/>
        <v>487</v>
      </c>
      <c r="AT490" s="71">
        <f t="shared" si="328"/>
        <v>2.0101864625584994E-2</v>
      </c>
      <c r="AU490" s="72">
        <f t="shared" si="310"/>
        <v>8.6664107387064426E-3</v>
      </c>
      <c r="AV490" s="73">
        <f t="shared" si="311"/>
        <v>1.0086664107387064</v>
      </c>
      <c r="AW490" s="74">
        <f>PRODUCT(AV$4:AV490)</f>
        <v>48.208207278664609</v>
      </c>
      <c r="BO490" s="70">
        <f t="shared" si="322"/>
        <v>487</v>
      </c>
      <c r="BP490" s="178">
        <f t="shared" si="325"/>
        <v>0.1091</v>
      </c>
      <c r="BQ490" s="179">
        <f t="shared" si="312"/>
        <v>8.6664107387064426E-3</v>
      </c>
      <c r="BR490" s="179">
        <f t="shared" si="324"/>
        <v>2.0743355881697918E-2</v>
      </c>
    </row>
    <row r="491" spans="5:70">
      <c r="E491">
        <f t="shared" si="326"/>
        <v>488</v>
      </c>
      <c r="F491" s="64">
        <f t="shared" si="313"/>
        <v>103.58333333333111</v>
      </c>
      <c r="G491" s="55">
        <f t="shared" si="294"/>
        <v>0</v>
      </c>
      <c r="H491" s="78">
        <f t="shared" si="323"/>
        <v>1</v>
      </c>
      <c r="I491" s="79">
        <f t="shared" si="302"/>
        <v>0</v>
      </c>
      <c r="J491" s="79">
        <f t="shared" si="295"/>
        <v>0</v>
      </c>
      <c r="K491" s="80">
        <f t="shared" si="296"/>
        <v>0</v>
      </c>
      <c r="L491" s="80">
        <f t="shared" si="303"/>
        <v>0</v>
      </c>
      <c r="M491" s="80">
        <f t="shared" si="327"/>
        <v>0</v>
      </c>
      <c r="N491" s="80">
        <f t="shared" si="304"/>
        <v>0</v>
      </c>
      <c r="O491" s="81">
        <f t="shared" si="297"/>
        <v>0</v>
      </c>
      <c r="P491" s="79">
        <f t="shared" si="298"/>
        <v>0</v>
      </c>
      <c r="Q491" s="35"/>
      <c r="R491">
        <f t="shared" ca="1" si="305"/>
        <v>549</v>
      </c>
      <c r="S491" s="78">
        <f t="shared" ca="1" si="314"/>
        <v>108.58333333333103</v>
      </c>
      <c r="T491" s="55">
        <f t="shared" ca="1" si="306"/>
        <v>0</v>
      </c>
      <c r="U491" s="78">
        <f t="shared" ca="1" si="307"/>
        <v>4.5569622524294494E-5</v>
      </c>
      <c r="V491" s="79">
        <f t="shared" ca="1" si="315"/>
        <v>0</v>
      </c>
      <c r="W491" s="79">
        <f t="shared" ca="1" si="299"/>
        <v>0</v>
      </c>
      <c r="X491" s="80">
        <f t="shared" ca="1" si="316"/>
        <v>0</v>
      </c>
      <c r="Y491" s="80">
        <f t="shared" ca="1" si="317"/>
        <v>0</v>
      </c>
      <c r="Z491" s="80">
        <f t="shared" ca="1" si="308"/>
        <v>0</v>
      </c>
      <c r="AA491" s="80">
        <f t="shared" ca="1" si="318"/>
        <v>0</v>
      </c>
      <c r="AB491" s="81">
        <f t="shared" ca="1" si="300"/>
        <v>0</v>
      </c>
      <c r="AC491" s="79">
        <f t="shared" ca="1" si="301"/>
        <v>0</v>
      </c>
      <c r="AD491" s="35"/>
      <c r="AE491" s="55">
        <f t="shared" ca="1" si="319"/>
        <v>0</v>
      </c>
      <c r="AF491" s="78">
        <f t="shared" ca="1" si="320"/>
        <v>4.5569622524294494E-5</v>
      </c>
      <c r="AG491" s="35"/>
      <c r="AH491" s="35"/>
      <c r="AR491" s="69">
        <f t="shared" si="309"/>
        <v>41</v>
      </c>
      <c r="AS491" s="70">
        <f t="shared" si="321"/>
        <v>488</v>
      </c>
      <c r="AT491" s="71">
        <f t="shared" si="328"/>
        <v>1.9927653610125801E-2</v>
      </c>
      <c r="AU491" s="72">
        <f t="shared" si="310"/>
        <v>8.6664107387064426E-3</v>
      </c>
      <c r="AV491" s="73">
        <f t="shared" si="311"/>
        <v>1.0086664107387064</v>
      </c>
      <c r="AW491" s="74">
        <f>PRODUCT(AV$4:AV491)</f>
        <v>48.625999403918215</v>
      </c>
      <c r="BO491" s="70">
        <f t="shared" si="322"/>
        <v>488</v>
      </c>
      <c r="BP491" s="178">
        <f t="shared" si="325"/>
        <v>0.1091</v>
      </c>
      <c r="BQ491" s="179">
        <f t="shared" si="312"/>
        <v>8.6664107387064426E-3</v>
      </c>
      <c r="BR491" s="179">
        <f t="shared" si="324"/>
        <v>2.0565130018066452E-2</v>
      </c>
    </row>
    <row r="492" spans="5:70">
      <c r="E492">
        <f t="shared" si="326"/>
        <v>489</v>
      </c>
      <c r="F492" s="64">
        <f t="shared" si="313"/>
        <v>103.66666666666444</v>
      </c>
      <c r="G492" s="55">
        <f t="shared" si="294"/>
        <v>0</v>
      </c>
      <c r="H492" s="78">
        <f t="shared" si="323"/>
        <v>1</v>
      </c>
      <c r="I492" s="79">
        <f t="shared" si="302"/>
        <v>0</v>
      </c>
      <c r="J492" s="79">
        <f t="shared" si="295"/>
        <v>0</v>
      </c>
      <c r="K492" s="80">
        <f t="shared" si="296"/>
        <v>0</v>
      </c>
      <c r="L492" s="80">
        <f t="shared" si="303"/>
        <v>0</v>
      </c>
      <c r="M492" s="80">
        <f t="shared" si="327"/>
        <v>0</v>
      </c>
      <c r="N492" s="80">
        <f t="shared" si="304"/>
        <v>0</v>
      </c>
      <c r="O492" s="81">
        <f t="shared" si="297"/>
        <v>0</v>
      </c>
      <c r="P492" s="79">
        <f t="shared" si="298"/>
        <v>0</v>
      </c>
      <c r="Q492" s="35"/>
      <c r="R492">
        <f t="shared" ca="1" si="305"/>
        <v>550</v>
      </c>
      <c r="S492" s="78">
        <f t="shared" ca="1" si="314"/>
        <v>108.66666666666436</v>
      </c>
      <c r="T492" s="55">
        <f t="shared" ca="1" si="306"/>
        <v>0</v>
      </c>
      <c r="U492" s="78">
        <f t="shared" ca="1" si="307"/>
        <v>4.5569622524294494E-5</v>
      </c>
      <c r="V492" s="79">
        <f t="shared" ca="1" si="315"/>
        <v>0</v>
      </c>
      <c r="W492" s="79">
        <f t="shared" ca="1" si="299"/>
        <v>0</v>
      </c>
      <c r="X492" s="80">
        <f t="shared" ca="1" si="316"/>
        <v>0</v>
      </c>
      <c r="Y492" s="80">
        <f t="shared" ca="1" si="317"/>
        <v>0</v>
      </c>
      <c r="Z492" s="80">
        <f t="shared" ca="1" si="308"/>
        <v>0</v>
      </c>
      <c r="AA492" s="80">
        <f t="shared" ca="1" si="318"/>
        <v>0</v>
      </c>
      <c r="AB492" s="81">
        <f t="shared" ca="1" si="300"/>
        <v>0</v>
      </c>
      <c r="AC492" s="79">
        <f t="shared" ca="1" si="301"/>
        <v>0</v>
      </c>
      <c r="AD492" s="35"/>
      <c r="AE492" s="55">
        <f t="shared" ca="1" si="319"/>
        <v>0</v>
      </c>
      <c r="AF492" s="78">
        <f t="shared" ca="1" si="320"/>
        <v>4.5569622524294494E-5</v>
      </c>
      <c r="AG492" s="35"/>
      <c r="AH492" s="35"/>
      <c r="AR492" s="69">
        <f t="shared" si="309"/>
        <v>41</v>
      </c>
      <c r="AS492" s="70">
        <f t="shared" si="321"/>
        <v>489</v>
      </c>
      <c r="AT492" s="71">
        <f t="shared" si="328"/>
        <v>1.9754952378881783E-2</v>
      </c>
      <c r="AU492" s="72">
        <f t="shared" si="310"/>
        <v>8.6664107387064426E-3</v>
      </c>
      <c r="AV492" s="73">
        <f t="shared" si="311"/>
        <v>1.0086664107387064</v>
      </c>
      <c r="AW492" s="74">
        <f>PRODUCT(AV$4:AV492)</f>
        <v>49.047412287332662</v>
      </c>
      <c r="BO492" s="70">
        <f t="shared" si="322"/>
        <v>489</v>
      </c>
      <c r="BP492" s="178">
        <f t="shared" si="325"/>
        <v>0.1091</v>
      </c>
      <c r="BQ492" s="179">
        <f t="shared" si="312"/>
        <v>8.6664107387064426E-3</v>
      </c>
      <c r="BR492" s="179">
        <f t="shared" si="324"/>
        <v>2.0388435462032867E-2</v>
      </c>
    </row>
    <row r="493" spans="5:70">
      <c r="E493">
        <f t="shared" si="326"/>
        <v>490</v>
      </c>
      <c r="F493" s="64">
        <f t="shared" si="313"/>
        <v>103.74999999999777</v>
      </c>
      <c r="G493" s="55">
        <f t="shared" si="294"/>
        <v>0</v>
      </c>
      <c r="H493" s="78">
        <f t="shared" si="323"/>
        <v>1</v>
      </c>
      <c r="I493" s="79">
        <f t="shared" si="302"/>
        <v>0</v>
      </c>
      <c r="J493" s="79">
        <f t="shared" si="295"/>
        <v>0</v>
      </c>
      <c r="K493" s="80">
        <f t="shared" si="296"/>
        <v>0</v>
      </c>
      <c r="L493" s="80">
        <f t="shared" si="303"/>
        <v>0</v>
      </c>
      <c r="M493" s="80">
        <f t="shared" si="327"/>
        <v>0</v>
      </c>
      <c r="N493" s="80">
        <f t="shared" si="304"/>
        <v>0</v>
      </c>
      <c r="O493" s="81">
        <f t="shared" si="297"/>
        <v>0</v>
      </c>
      <c r="P493" s="79">
        <f t="shared" si="298"/>
        <v>0</v>
      </c>
      <c r="Q493" s="35"/>
      <c r="R493">
        <f t="shared" ca="1" si="305"/>
        <v>551</v>
      </c>
      <c r="S493" s="78">
        <f t="shared" ca="1" si="314"/>
        <v>108.74999999999768</v>
      </c>
      <c r="T493" s="55">
        <f t="shared" ca="1" si="306"/>
        <v>0</v>
      </c>
      <c r="U493" s="78">
        <f t="shared" ca="1" si="307"/>
        <v>4.5569622524294494E-5</v>
      </c>
      <c r="V493" s="79">
        <f t="shared" ca="1" si="315"/>
        <v>0</v>
      </c>
      <c r="W493" s="79">
        <f t="shared" ca="1" si="299"/>
        <v>0</v>
      </c>
      <c r="X493" s="80">
        <f t="shared" ca="1" si="316"/>
        <v>0</v>
      </c>
      <c r="Y493" s="80">
        <f t="shared" ca="1" si="317"/>
        <v>0</v>
      </c>
      <c r="Z493" s="80">
        <f t="shared" ca="1" si="308"/>
        <v>0</v>
      </c>
      <c r="AA493" s="80">
        <f t="shared" ca="1" si="318"/>
        <v>0</v>
      </c>
      <c r="AB493" s="81">
        <f t="shared" ca="1" si="300"/>
        <v>0</v>
      </c>
      <c r="AC493" s="79">
        <f t="shared" ca="1" si="301"/>
        <v>0</v>
      </c>
      <c r="AD493" s="35"/>
      <c r="AE493" s="55">
        <f t="shared" ca="1" si="319"/>
        <v>0</v>
      </c>
      <c r="AF493" s="78">
        <f t="shared" ca="1" si="320"/>
        <v>4.5569622524294494E-5</v>
      </c>
      <c r="AG493" s="35"/>
      <c r="AH493" s="35"/>
      <c r="AR493" s="69">
        <f t="shared" si="309"/>
        <v>41</v>
      </c>
      <c r="AS493" s="70">
        <f t="shared" si="321"/>
        <v>490</v>
      </c>
      <c r="AT493" s="71">
        <f t="shared" si="328"/>
        <v>1.9583747847442809E-2</v>
      </c>
      <c r="AU493" s="72">
        <f t="shared" si="310"/>
        <v>8.6664107387064426E-3</v>
      </c>
      <c r="AV493" s="73">
        <f t="shared" si="311"/>
        <v>1.0086664107387064</v>
      </c>
      <c r="AW493" s="74">
        <f>PRODUCT(AV$4:AV493)</f>
        <v>49.472477307885363</v>
      </c>
      <c r="BO493" s="70">
        <f t="shared" si="322"/>
        <v>490</v>
      </c>
      <c r="BP493" s="178">
        <f t="shared" si="325"/>
        <v>0.1091</v>
      </c>
      <c r="BQ493" s="179">
        <f t="shared" si="312"/>
        <v>8.6664107387064426E-3</v>
      </c>
      <c r="BR493" s="179">
        <f t="shared" si="324"/>
        <v>2.0213259056679801E-2</v>
      </c>
    </row>
    <row r="494" spans="5:70">
      <c r="E494">
        <f t="shared" si="326"/>
        <v>491</v>
      </c>
      <c r="F494" s="64">
        <f t="shared" si="313"/>
        <v>103.8333333333311</v>
      </c>
      <c r="G494" s="55">
        <f t="shared" si="294"/>
        <v>0</v>
      </c>
      <c r="H494" s="78">
        <f t="shared" si="323"/>
        <v>1</v>
      </c>
      <c r="I494" s="79">
        <f t="shared" si="302"/>
        <v>0</v>
      </c>
      <c r="J494" s="79">
        <f t="shared" si="295"/>
        <v>0</v>
      </c>
      <c r="K494" s="80">
        <f t="shared" si="296"/>
        <v>0</v>
      </c>
      <c r="L494" s="80">
        <f t="shared" si="303"/>
        <v>0</v>
      </c>
      <c r="M494" s="80">
        <f t="shared" si="327"/>
        <v>0</v>
      </c>
      <c r="N494" s="80">
        <f t="shared" si="304"/>
        <v>0</v>
      </c>
      <c r="O494" s="81">
        <f t="shared" si="297"/>
        <v>0</v>
      </c>
      <c r="P494" s="79">
        <f t="shared" si="298"/>
        <v>0</v>
      </c>
      <c r="Q494" s="35"/>
      <c r="R494">
        <f t="shared" ca="1" si="305"/>
        <v>552</v>
      </c>
      <c r="S494" s="78">
        <f t="shared" ca="1" si="314"/>
        <v>108.83333333333101</v>
      </c>
      <c r="T494" s="55">
        <f t="shared" ca="1" si="306"/>
        <v>0</v>
      </c>
      <c r="U494" s="78">
        <f t="shared" ca="1" si="307"/>
        <v>4.5569622524294494E-5</v>
      </c>
      <c r="V494" s="79">
        <f t="shared" ca="1" si="315"/>
        <v>0</v>
      </c>
      <c r="W494" s="79">
        <f t="shared" ca="1" si="299"/>
        <v>0</v>
      </c>
      <c r="X494" s="80">
        <f t="shared" ca="1" si="316"/>
        <v>0</v>
      </c>
      <c r="Y494" s="80">
        <f t="shared" ca="1" si="317"/>
        <v>0</v>
      </c>
      <c r="Z494" s="80">
        <f t="shared" ca="1" si="308"/>
        <v>0</v>
      </c>
      <c r="AA494" s="80">
        <f t="shared" ca="1" si="318"/>
        <v>0</v>
      </c>
      <c r="AB494" s="81">
        <f t="shared" ca="1" si="300"/>
        <v>0</v>
      </c>
      <c r="AC494" s="79">
        <f t="shared" ca="1" si="301"/>
        <v>0</v>
      </c>
      <c r="AD494" s="35"/>
      <c r="AE494" s="55">
        <f t="shared" ca="1" si="319"/>
        <v>0</v>
      </c>
      <c r="AF494" s="78">
        <f t="shared" ca="1" si="320"/>
        <v>4.5569622524294494E-5</v>
      </c>
      <c r="AG494" s="35"/>
      <c r="AH494" s="35"/>
      <c r="AR494" s="69">
        <f t="shared" si="309"/>
        <v>41</v>
      </c>
      <c r="AS494" s="70">
        <f t="shared" si="321"/>
        <v>491</v>
      </c>
      <c r="AT494" s="71">
        <f t="shared" si="328"/>
        <v>1.941402704479361E-2</v>
      </c>
      <c r="AU494" s="72">
        <f t="shared" si="310"/>
        <v>8.6664107387064426E-3</v>
      </c>
      <c r="AV494" s="73">
        <f t="shared" si="311"/>
        <v>1.0086664107387064</v>
      </c>
      <c r="AW494" s="74">
        <f>PRODUCT(AV$4:AV494)</f>
        <v>49.901226116496829</v>
      </c>
      <c r="BO494" s="70">
        <f t="shared" si="322"/>
        <v>491</v>
      </c>
      <c r="BP494" s="178">
        <f t="shared" si="325"/>
        <v>0.1091</v>
      </c>
      <c r="BQ494" s="179">
        <f t="shared" si="312"/>
        <v>8.6664107387064426E-3</v>
      </c>
      <c r="BR494" s="179">
        <f t="shared" si="324"/>
        <v>2.0039587758133463E-2</v>
      </c>
    </row>
    <row r="495" spans="5:70">
      <c r="E495">
        <f t="shared" si="326"/>
        <v>492</v>
      </c>
      <c r="F495" s="64">
        <f t="shared" si="313"/>
        <v>103.91666666666443</v>
      </c>
      <c r="G495" s="55">
        <f t="shared" si="294"/>
        <v>0</v>
      </c>
      <c r="H495" s="78">
        <f t="shared" si="323"/>
        <v>1</v>
      </c>
      <c r="I495" s="79">
        <f t="shared" si="302"/>
        <v>0</v>
      </c>
      <c r="J495" s="79">
        <f t="shared" si="295"/>
        <v>0</v>
      </c>
      <c r="K495" s="80">
        <f t="shared" si="296"/>
        <v>0</v>
      </c>
      <c r="L495" s="80">
        <f t="shared" si="303"/>
        <v>0</v>
      </c>
      <c r="M495" s="80">
        <f t="shared" si="327"/>
        <v>0</v>
      </c>
      <c r="N495" s="80">
        <f t="shared" si="304"/>
        <v>0</v>
      </c>
      <c r="O495" s="81">
        <f t="shared" si="297"/>
        <v>0</v>
      </c>
      <c r="P495" s="79">
        <f t="shared" si="298"/>
        <v>0</v>
      </c>
      <c r="Q495" s="35"/>
      <c r="R495">
        <f t="shared" ca="1" si="305"/>
        <v>553</v>
      </c>
      <c r="S495" s="78">
        <f t="shared" ca="1" si="314"/>
        <v>108.91666666666434</v>
      </c>
      <c r="T495" s="55">
        <f t="shared" ca="1" si="306"/>
        <v>0</v>
      </c>
      <c r="U495" s="78">
        <f t="shared" ca="1" si="307"/>
        <v>4.5569622524294494E-5</v>
      </c>
      <c r="V495" s="79">
        <f t="shared" ca="1" si="315"/>
        <v>0</v>
      </c>
      <c r="W495" s="79">
        <f t="shared" ca="1" si="299"/>
        <v>0</v>
      </c>
      <c r="X495" s="80">
        <f t="shared" ca="1" si="316"/>
        <v>0</v>
      </c>
      <c r="Y495" s="80">
        <f t="shared" ca="1" si="317"/>
        <v>0</v>
      </c>
      <c r="Z495" s="80">
        <f t="shared" ca="1" si="308"/>
        <v>0</v>
      </c>
      <c r="AA495" s="80">
        <f t="shared" ca="1" si="318"/>
        <v>0</v>
      </c>
      <c r="AB495" s="81">
        <f t="shared" ca="1" si="300"/>
        <v>0</v>
      </c>
      <c r="AC495" s="79">
        <f t="shared" ca="1" si="301"/>
        <v>0</v>
      </c>
      <c r="AD495" s="35"/>
      <c r="AE495" s="55">
        <f t="shared" ca="1" si="319"/>
        <v>0</v>
      </c>
      <c r="AF495" s="78">
        <f t="shared" ca="1" si="320"/>
        <v>4.5569622524294494E-5</v>
      </c>
      <c r="AG495" s="35"/>
      <c r="AH495" s="35"/>
      <c r="AR495" s="69">
        <f t="shared" si="309"/>
        <v>41</v>
      </c>
      <c r="AS495" s="70">
        <f t="shared" si="321"/>
        <v>492</v>
      </c>
      <c r="AT495" s="71">
        <f t="shared" si="328"/>
        <v>1.9245777112331074E-2</v>
      </c>
      <c r="AU495" s="72">
        <f t="shared" si="310"/>
        <v>8.6664107387064426E-3</v>
      </c>
      <c r="AV495" s="73">
        <f t="shared" si="311"/>
        <v>1.0086664107387064</v>
      </c>
      <c r="AW495" s="74">
        <f>PRODUCT(AV$4:AV495)</f>
        <v>50.333690638387459</v>
      </c>
      <c r="BO495" s="70">
        <f t="shared" si="322"/>
        <v>492</v>
      </c>
      <c r="BP495" s="178">
        <f t="shared" si="325"/>
        <v>0.1091</v>
      </c>
      <c r="BQ495" s="179">
        <f t="shared" si="312"/>
        <v>8.6664107387064426E-3</v>
      </c>
      <c r="BR495" s="179">
        <f t="shared" si="324"/>
        <v>1.9867408634592364E-2</v>
      </c>
    </row>
    <row r="496" spans="5:70">
      <c r="E496">
        <f t="shared" si="326"/>
        <v>493</v>
      </c>
      <c r="F496" s="64">
        <f t="shared" si="313"/>
        <v>103.99999999999775</v>
      </c>
      <c r="G496" s="55">
        <f t="shared" si="294"/>
        <v>0</v>
      </c>
      <c r="H496" s="78">
        <f t="shared" si="323"/>
        <v>1</v>
      </c>
      <c r="I496" s="79">
        <f t="shared" si="302"/>
        <v>0</v>
      </c>
      <c r="J496" s="79">
        <f t="shared" si="295"/>
        <v>0</v>
      </c>
      <c r="K496" s="80">
        <f t="shared" si="296"/>
        <v>0</v>
      </c>
      <c r="L496" s="80">
        <f t="shared" si="303"/>
        <v>0</v>
      </c>
      <c r="M496" s="80">
        <f t="shared" si="327"/>
        <v>0</v>
      </c>
      <c r="N496" s="80">
        <f t="shared" si="304"/>
        <v>0</v>
      </c>
      <c r="O496" s="81">
        <f t="shared" si="297"/>
        <v>0</v>
      </c>
      <c r="P496" s="79">
        <f t="shared" si="298"/>
        <v>0</v>
      </c>
      <c r="Q496" s="35"/>
      <c r="R496">
        <f t="shared" ca="1" si="305"/>
        <v>554</v>
      </c>
      <c r="S496" s="78">
        <f t="shared" ca="1" si="314"/>
        <v>108.99999999999767</v>
      </c>
      <c r="T496" s="55">
        <f t="shared" ca="1" si="306"/>
        <v>0</v>
      </c>
      <c r="U496" s="78">
        <f t="shared" ca="1" si="307"/>
        <v>4.5569622524294494E-5</v>
      </c>
      <c r="V496" s="79">
        <f t="shared" ca="1" si="315"/>
        <v>0</v>
      </c>
      <c r="W496" s="79">
        <f t="shared" ca="1" si="299"/>
        <v>0</v>
      </c>
      <c r="X496" s="80">
        <f t="shared" ca="1" si="316"/>
        <v>0</v>
      </c>
      <c r="Y496" s="80">
        <f t="shared" ca="1" si="317"/>
        <v>0</v>
      </c>
      <c r="Z496" s="80">
        <f t="shared" ca="1" si="308"/>
        <v>0</v>
      </c>
      <c r="AA496" s="80">
        <f t="shared" ca="1" si="318"/>
        <v>0</v>
      </c>
      <c r="AB496" s="81">
        <f t="shared" ca="1" si="300"/>
        <v>0</v>
      </c>
      <c r="AC496" s="79">
        <f t="shared" ca="1" si="301"/>
        <v>0</v>
      </c>
      <c r="AD496" s="35"/>
      <c r="AE496" s="55">
        <f t="shared" ca="1" si="319"/>
        <v>0</v>
      </c>
      <c r="AF496" s="78">
        <f t="shared" ca="1" si="320"/>
        <v>4.5569622524294494E-5</v>
      </c>
      <c r="AG496" s="35"/>
      <c r="AH496" s="35"/>
      <c r="AR496" s="69">
        <f t="shared" si="309"/>
        <v>42</v>
      </c>
      <c r="AS496" s="70">
        <f t="shared" si="321"/>
        <v>493</v>
      </c>
      <c r="AT496" s="71">
        <f t="shared" si="328"/>
        <v>1.9078985302890018E-2</v>
      </c>
      <c r="AU496" s="72">
        <f t="shared" si="310"/>
        <v>8.6664107387064426E-3</v>
      </c>
      <c r="AV496" s="73">
        <f t="shared" si="311"/>
        <v>1.0086664107387064</v>
      </c>
      <c r="AW496" s="74">
        <f>PRODUCT(AV$4:AV496)</f>
        <v>50.769903075454707</v>
      </c>
      <c r="BO496" s="70">
        <f t="shared" si="322"/>
        <v>493</v>
      </c>
      <c r="BP496" s="178">
        <f t="shared" si="325"/>
        <v>0.1091</v>
      </c>
      <c r="BQ496" s="179">
        <f t="shared" si="312"/>
        <v>8.6664107387064426E-3</v>
      </c>
      <c r="BR496" s="179">
        <f t="shared" si="324"/>
        <v>1.9696708865364395E-2</v>
      </c>
    </row>
    <row r="497" spans="5:70">
      <c r="E497">
        <f t="shared" si="326"/>
        <v>494</v>
      </c>
      <c r="F497" s="64">
        <f t="shared" si="313"/>
        <v>104.08333333333108</v>
      </c>
      <c r="G497" s="55">
        <f t="shared" si="294"/>
        <v>0</v>
      </c>
      <c r="H497" s="78">
        <f t="shared" si="323"/>
        <v>1</v>
      </c>
      <c r="I497" s="79">
        <f t="shared" si="302"/>
        <v>0</v>
      </c>
      <c r="J497" s="79">
        <f t="shared" si="295"/>
        <v>0</v>
      </c>
      <c r="K497" s="80">
        <f t="shared" si="296"/>
        <v>0</v>
      </c>
      <c r="L497" s="80">
        <f t="shared" si="303"/>
        <v>0</v>
      </c>
      <c r="M497" s="80">
        <f t="shared" si="327"/>
        <v>0</v>
      </c>
      <c r="N497" s="80">
        <f t="shared" si="304"/>
        <v>0</v>
      </c>
      <c r="O497" s="81">
        <f t="shared" si="297"/>
        <v>0</v>
      </c>
      <c r="P497" s="79">
        <f t="shared" si="298"/>
        <v>0</v>
      </c>
      <c r="Q497" s="35"/>
      <c r="R497">
        <f t="shared" ca="1" si="305"/>
        <v>555</v>
      </c>
      <c r="S497" s="78">
        <f t="shared" ca="1" si="314"/>
        <v>109.083333333331</v>
      </c>
      <c r="T497" s="55">
        <f t="shared" ca="1" si="306"/>
        <v>0</v>
      </c>
      <c r="U497" s="78">
        <f t="shared" ca="1" si="307"/>
        <v>4.5569622524294494E-5</v>
      </c>
      <c r="V497" s="79">
        <f t="shared" ca="1" si="315"/>
        <v>0</v>
      </c>
      <c r="W497" s="79">
        <f t="shared" ca="1" si="299"/>
        <v>0</v>
      </c>
      <c r="X497" s="80">
        <f t="shared" ca="1" si="316"/>
        <v>0</v>
      </c>
      <c r="Y497" s="80">
        <f t="shared" ca="1" si="317"/>
        <v>0</v>
      </c>
      <c r="Z497" s="80">
        <f t="shared" ca="1" si="308"/>
        <v>0</v>
      </c>
      <c r="AA497" s="80">
        <f t="shared" ca="1" si="318"/>
        <v>0</v>
      </c>
      <c r="AB497" s="81">
        <f t="shared" ca="1" si="300"/>
        <v>0</v>
      </c>
      <c r="AC497" s="79">
        <f t="shared" ca="1" si="301"/>
        <v>0</v>
      </c>
      <c r="AD497" s="35"/>
      <c r="AE497" s="55">
        <f t="shared" ca="1" si="319"/>
        <v>0</v>
      </c>
      <c r="AF497" s="78">
        <f t="shared" ca="1" si="320"/>
        <v>4.5569622524294494E-5</v>
      </c>
      <c r="AG497" s="35"/>
      <c r="AH497" s="35"/>
      <c r="AR497" s="69">
        <f t="shared" si="309"/>
        <v>42</v>
      </c>
      <c r="AS497" s="70">
        <f t="shared" si="321"/>
        <v>494</v>
      </c>
      <c r="AT497" s="71">
        <f t="shared" si="328"/>
        <v>1.8913638979777429E-2</v>
      </c>
      <c r="AU497" s="72">
        <f t="shared" si="310"/>
        <v>8.6664107387064426E-3</v>
      </c>
      <c r="AV497" s="73">
        <f t="shared" si="311"/>
        <v>1.0086664107387064</v>
      </c>
      <c r="AW497" s="74">
        <f>PRODUCT(AV$4:AV497)</f>
        <v>51.209895908670916</v>
      </c>
      <c r="BO497" s="70">
        <f t="shared" si="322"/>
        <v>494</v>
      </c>
      <c r="BP497" s="178">
        <f t="shared" si="325"/>
        <v>0.1091</v>
      </c>
      <c r="BQ497" s="179">
        <f t="shared" si="312"/>
        <v>8.6664107387064426E-3</v>
      </c>
      <c r="BR497" s="179">
        <f t="shared" si="324"/>
        <v>1.952747573991219E-2</v>
      </c>
    </row>
    <row r="498" spans="5:70">
      <c r="E498">
        <f t="shared" si="326"/>
        <v>495</v>
      </c>
      <c r="F498" s="64">
        <f t="shared" si="313"/>
        <v>104.16666666666441</v>
      </c>
      <c r="G498" s="55">
        <f t="shared" si="294"/>
        <v>0</v>
      </c>
      <c r="H498" s="78">
        <f t="shared" si="323"/>
        <v>1</v>
      </c>
      <c r="I498" s="79">
        <f t="shared" si="302"/>
        <v>0</v>
      </c>
      <c r="J498" s="79">
        <f t="shared" si="295"/>
        <v>0</v>
      </c>
      <c r="K498" s="80">
        <f t="shared" si="296"/>
        <v>0</v>
      </c>
      <c r="L498" s="80">
        <f t="shared" si="303"/>
        <v>0</v>
      </c>
      <c r="M498" s="80">
        <f t="shared" si="327"/>
        <v>0</v>
      </c>
      <c r="N498" s="80">
        <f t="shared" si="304"/>
        <v>0</v>
      </c>
      <c r="O498" s="81">
        <f t="shared" si="297"/>
        <v>0</v>
      </c>
      <c r="P498" s="79">
        <f t="shared" si="298"/>
        <v>0</v>
      </c>
      <c r="Q498" s="35"/>
      <c r="R498">
        <f t="shared" ca="1" si="305"/>
        <v>556</v>
      </c>
      <c r="S498" s="78">
        <f t="shared" ca="1" si="314"/>
        <v>109.16666666666433</v>
      </c>
      <c r="T498" s="55">
        <f t="shared" ca="1" si="306"/>
        <v>0</v>
      </c>
      <c r="U498" s="78">
        <f t="shared" ca="1" si="307"/>
        <v>4.5569622524294494E-5</v>
      </c>
      <c r="V498" s="79">
        <f t="shared" ca="1" si="315"/>
        <v>0</v>
      </c>
      <c r="W498" s="79">
        <f t="shared" ca="1" si="299"/>
        <v>0</v>
      </c>
      <c r="X498" s="80">
        <f t="shared" ca="1" si="316"/>
        <v>0</v>
      </c>
      <c r="Y498" s="80">
        <f t="shared" ca="1" si="317"/>
        <v>0</v>
      </c>
      <c r="Z498" s="80">
        <f t="shared" ca="1" si="308"/>
        <v>0</v>
      </c>
      <c r="AA498" s="80">
        <f t="shared" ca="1" si="318"/>
        <v>0</v>
      </c>
      <c r="AB498" s="81">
        <f t="shared" ca="1" si="300"/>
        <v>0</v>
      </c>
      <c r="AC498" s="79">
        <f t="shared" ca="1" si="301"/>
        <v>0</v>
      </c>
      <c r="AD498" s="35"/>
      <c r="AE498" s="55">
        <f t="shared" ca="1" si="319"/>
        <v>0</v>
      </c>
      <c r="AF498" s="78">
        <f t="shared" ca="1" si="320"/>
        <v>4.5569622524294494E-5</v>
      </c>
      <c r="AG498" s="35"/>
      <c r="AH498" s="35"/>
      <c r="AR498" s="69">
        <f t="shared" si="309"/>
        <v>42</v>
      </c>
      <c r="AS498" s="70">
        <f t="shared" si="321"/>
        <v>495</v>
      </c>
      <c r="AT498" s="71">
        <f t="shared" si="328"/>
        <v>1.8749725615815071E-2</v>
      </c>
      <c r="AU498" s="72">
        <f t="shared" si="310"/>
        <v>8.6664107387064426E-3</v>
      </c>
      <c r="AV498" s="73">
        <f t="shared" si="311"/>
        <v>1.0086664107387064</v>
      </c>
      <c r="AW498" s="74">
        <f>PRODUCT(AV$4:AV498)</f>
        <v>51.653701900501858</v>
      </c>
      <c r="BO498" s="70">
        <f t="shared" si="322"/>
        <v>495</v>
      </c>
      <c r="BP498" s="178">
        <f t="shared" si="325"/>
        <v>0.1091</v>
      </c>
      <c r="BQ498" s="179">
        <f t="shared" si="312"/>
        <v>8.6664107387064426E-3</v>
      </c>
      <c r="BR498" s="179">
        <f t="shared" si="324"/>
        <v>1.9359696656906674E-2</v>
      </c>
    </row>
    <row r="499" spans="5:70">
      <c r="E499">
        <f t="shared" si="326"/>
        <v>496</v>
      </c>
      <c r="F499" s="64">
        <f t="shared" si="313"/>
        <v>104.24999999999774</v>
      </c>
      <c r="G499" s="55">
        <f t="shared" si="294"/>
        <v>0</v>
      </c>
      <c r="H499" s="78">
        <f t="shared" si="323"/>
        <v>1</v>
      </c>
      <c r="I499" s="79">
        <f t="shared" si="302"/>
        <v>0</v>
      </c>
      <c r="J499" s="79">
        <f t="shared" si="295"/>
        <v>0</v>
      </c>
      <c r="K499" s="80">
        <f t="shared" si="296"/>
        <v>0</v>
      </c>
      <c r="L499" s="80">
        <f t="shared" si="303"/>
        <v>0</v>
      </c>
      <c r="M499" s="80">
        <f t="shared" si="327"/>
        <v>0</v>
      </c>
      <c r="N499" s="80">
        <f t="shared" si="304"/>
        <v>0</v>
      </c>
      <c r="O499" s="81">
        <f t="shared" si="297"/>
        <v>0</v>
      </c>
      <c r="P499" s="79">
        <f t="shared" si="298"/>
        <v>0</v>
      </c>
      <c r="Q499" s="35"/>
      <c r="R499">
        <f t="shared" ca="1" si="305"/>
        <v>557</v>
      </c>
      <c r="S499" s="78">
        <f t="shared" ca="1" si="314"/>
        <v>109.24999999999766</v>
      </c>
      <c r="T499" s="55">
        <f t="shared" ca="1" si="306"/>
        <v>0</v>
      </c>
      <c r="U499" s="78">
        <f t="shared" ca="1" si="307"/>
        <v>4.5569622524294494E-5</v>
      </c>
      <c r="V499" s="79">
        <f t="shared" ca="1" si="315"/>
        <v>0</v>
      </c>
      <c r="W499" s="79">
        <f t="shared" ca="1" si="299"/>
        <v>0</v>
      </c>
      <c r="X499" s="80">
        <f t="shared" ca="1" si="316"/>
        <v>0</v>
      </c>
      <c r="Y499" s="80">
        <f t="shared" ca="1" si="317"/>
        <v>0</v>
      </c>
      <c r="Z499" s="80">
        <f t="shared" ca="1" si="308"/>
        <v>0</v>
      </c>
      <c r="AA499" s="80">
        <f t="shared" ca="1" si="318"/>
        <v>0</v>
      </c>
      <c r="AB499" s="81">
        <f t="shared" ca="1" si="300"/>
        <v>0</v>
      </c>
      <c r="AC499" s="79">
        <f t="shared" ca="1" si="301"/>
        <v>0</v>
      </c>
      <c r="AD499" s="35"/>
      <c r="AE499" s="55">
        <f t="shared" ca="1" si="319"/>
        <v>0</v>
      </c>
      <c r="AF499" s="78">
        <f t="shared" ca="1" si="320"/>
        <v>4.5569622524294494E-5</v>
      </c>
      <c r="AG499" s="35"/>
      <c r="AH499" s="35"/>
      <c r="AR499" s="69">
        <f t="shared" si="309"/>
        <v>42</v>
      </c>
      <c r="AS499" s="70">
        <f t="shared" si="321"/>
        <v>496</v>
      </c>
      <c r="AT499" s="71">
        <f t="shared" si="328"/>
        <v>1.8587232792390371E-2</v>
      </c>
      <c r="AU499" s="72">
        <f t="shared" si="310"/>
        <v>8.6664107387064426E-3</v>
      </c>
      <c r="AV499" s="73">
        <f t="shared" si="311"/>
        <v>1.0086664107387064</v>
      </c>
      <c r="AW499" s="74">
        <f>PRODUCT(AV$4:AV499)</f>
        <v>52.101354097346309</v>
      </c>
      <c r="BO499" s="70">
        <f t="shared" si="322"/>
        <v>496</v>
      </c>
      <c r="BP499" s="178">
        <f t="shared" si="325"/>
        <v>0.1091</v>
      </c>
      <c r="BQ499" s="179">
        <f t="shared" si="312"/>
        <v>8.6664107387064426E-3</v>
      </c>
      <c r="BR499" s="179">
        <f t="shared" si="324"/>
        <v>1.9193359123288754E-2</v>
      </c>
    </row>
    <row r="500" spans="5:70">
      <c r="E500">
        <f t="shared" si="326"/>
        <v>497</v>
      </c>
      <c r="F500" s="64">
        <f t="shared" si="313"/>
        <v>104.33333333333107</v>
      </c>
      <c r="G500" s="55">
        <f t="shared" si="294"/>
        <v>0</v>
      </c>
      <c r="H500" s="78">
        <f t="shared" si="323"/>
        <v>1</v>
      </c>
      <c r="I500" s="79">
        <f t="shared" si="302"/>
        <v>0</v>
      </c>
      <c r="J500" s="79">
        <f t="shared" si="295"/>
        <v>0</v>
      </c>
      <c r="K500" s="80">
        <f t="shared" si="296"/>
        <v>0</v>
      </c>
      <c r="L500" s="80">
        <f t="shared" si="303"/>
        <v>0</v>
      </c>
      <c r="M500" s="80">
        <f t="shared" si="327"/>
        <v>0</v>
      </c>
      <c r="N500" s="80">
        <f t="shared" si="304"/>
        <v>0</v>
      </c>
      <c r="O500" s="81">
        <f t="shared" si="297"/>
        <v>0</v>
      </c>
      <c r="P500" s="79">
        <f t="shared" si="298"/>
        <v>0</v>
      </c>
      <c r="Q500" s="35"/>
      <c r="R500">
        <f t="shared" ca="1" si="305"/>
        <v>558</v>
      </c>
      <c r="S500" s="78">
        <f t="shared" ca="1" si="314"/>
        <v>109.33333333333098</v>
      </c>
      <c r="T500" s="55">
        <f t="shared" ca="1" si="306"/>
        <v>0</v>
      </c>
      <c r="U500" s="78">
        <f t="shared" ca="1" si="307"/>
        <v>4.5569622524294494E-5</v>
      </c>
      <c r="V500" s="79">
        <f t="shared" ca="1" si="315"/>
        <v>0</v>
      </c>
      <c r="W500" s="79">
        <f t="shared" ca="1" si="299"/>
        <v>0</v>
      </c>
      <c r="X500" s="80">
        <f t="shared" ca="1" si="316"/>
        <v>0</v>
      </c>
      <c r="Y500" s="80">
        <f t="shared" ca="1" si="317"/>
        <v>0</v>
      </c>
      <c r="Z500" s="80">
        <f t="shared" ca="1" si="308"/>
        <v>0</v>
      </c>
      <c r="AA500" s="80">
        <f t="shared" ca="1" si="318"/>
        <v>0</v>
      </c>
      <c r="AB500" s="81">
        <f t="shared" ca="1" si="300"/>
        <v>0</v>
      </c>
      <c r="AC500" s="79">
        <f t="shared" ca="1" si="301"/>
        <v>0</v>
      </c>
      <c r="AD500" s="35"/>
      <c r="AE500" s="55">
        <f t="shared" ca="1" si="319"/>
        <v>0</v>
      </c>
      <c r="AF500" s="78">
        <f t="shared" ca="1" si="320"/>
        <v>4.5569622524294494E-5</v>
      </c>
      <c r="AG500" s="35"/>
      <c r="AH500" s="35"/>
      <c r="AR500" s="69">
        <f t="shared" si="309"/>
        <v>42</v>
      </c>
      <c r="AS500" s="70">
        <f t="shared" si="321"/>
        <v>497</v>
      </c>
      <c r="AT500" s="71">
        <f t="shared" si="328"/>
        <v>1.8426148198515561E-2</v>
      </c>
      <c r="AU500" s="72">
        <f t="shared" si="310"/>
        <v>8.6664107387064426E-3</v>
      </c>
      <c r="AV500" s="73">
        <f t="shared" si="311"/>
        <v>1.0086664107387064</v>
      </c>
      <c r="AW500" s="74">
        <f>PRODUCT(AV$4:AV500)</f>
        <v>52.552885831996697</v>
      </c>
      <c r="BO500" s="70">
        <f t="shared" si="322"/>
        <v>497</v>
      </c>
      <c r="BP500" s="178">
        <f t="shared" si="325"/>
        <v>0.1091</v>
      </c>
      <c r="BQ500" s="179">
        <f t="shared" si="312"/>
        <v>8.6664107387064426E-3</v>
      </c>
      <c r="BR500" s="179">
        <f t="shared" si="324"/>
        <v>1.9028450753339071E-2</v>
      </c>
    </row>
    <row r="501" spans="5:70">
      <c r="E501">
        <f t="shared" si="326"/>
        <v>498</v>
      </c>
      <c r="F501" s="64">
        <f t="shared" si="313"/>
        <v>104.4166666666644</v>
      </c>
      <c r="G501" s="55">
        <f t="shared" si="294"/>
        <v>0</v>
      </c>
      <c r="H501" s="78">
        <f t="shared" si="323"/>
        <v>1</v>
      </c>
      <c r="I501" s="79">
        <f t="shared" si="302"/>
        <v>0</v>
      </c>
      <c r="J501" s="79">
        <f t="shared" si="295"/>
        <v>0</v>
      </c>
      <c r="K501" s="80">
        <f t="shared" si="296"/>
        <v>0</v>
      </c>
      <c r="L501" s="80">
        <f t="shared" si="303"/>
        <v>0</v>
      </c>
      <c r="M501" s="80">
        <f t="shared" si="327"/>
        <v>0</v>
      </c>
      <c r="N501" s="80">
        <f t="shared" si="304"/>
        <v>0</v>
      </c>
      <c r="O501" s="81">
        <f t="shared" si="297"/>
        <v>0</v>
      </c>
      <c r="P501" s="79">
        <f t="shared" si="298"/>
        <v>0</v>
      </c>
      <c r="Q501" s="35"/>
      <c r="R501">
        <f t="shared" ca="1" si="305"/>
        <v>559</v>
      </c>
      <c r="S501" s="78">
        <f t="shared" ca="1" si="314"/>
        <v>109.41666666666431</v>
      </c>
      <c r="T501" s="55">
        <f t="shared" ca="1" si="306"/>
        <v>0</v>
      </c>
      <c r="U501" s="78">
        <f t="shared" ca="1" si="307"/>
        <v>4.5569622524294494E-5</v>
      </c>
      <c r="V501" s="79">
        <f t="shared" ca="1" si="315"/>
        <v>0</v>
      </c>
      <c r="W501" s="79">
        <f t="shared" ca="1" si="299"/>
        <v>0</v>
      </c>
      <c r="X501" s="80">
        <f t="shared" ca="1" si="316"/>
        <v>0</v>
      </c>
      <c r="Y501" s="80">
        <f t="shared" ca="1" si="317"/>
        <v>0</v>
      </c>
      <c r="Z501" s="80">
        <f t="shared" ca="1" si="308"/>
        <v>0</v>
      </c>
      <c r="AA501" s="80">
        <f t="shared" ca="1" si="318"/>
        <v>0</v>
      </c>
      <c r="AB501" s="81">
        <f t="shared" ca="1" si="300"/>
        <v>0</v>
      </c>
      <c r="AC501" s="79">
        <f t="shared" ca="1" si="301"/>
        <v>0</v>
      </c>
      <c r="AD501" s="35"/>
      <c r="AE501" s="55">
        <f t="shared" ca="1" si="319"/>
        <v>0</v>
      </c>
      <c r="AF501" s="78">
        <f t="shared" ca="1" si="320"/>
        <v>4.5569622524294494E-5</v>
      </c>
      <c r="AG501" s="35"/>
      <c r="AH501" s="35"/>
      <c r="AR501" s="69">
        <f t="shared" si="309"/>
        <v>42</v>
      </c>
      <c r="AS501" s="70">
        <f t="shared" si="321"/>
        <v>498</v>
      </c>
      <c r="AT501" s="71">
        <f t="shared" si="328"/>
        <v>1.8266459629894951E-2</v>
      </c>
      <c r="AU501" s="72">
        <f t="shared" si="310"/>
        <v>8.6664107387064426E-3</v>
      </c>
      <c r="AV501" s="73">
        <f t="shared" si="311"/>
        <v>1.0086664107387064</v>
      </c>
      <c r="AW501" s="74">
        <f>PRODUCT(AV$4:AV501)</f>
        <v>53.00833072612113</v>
      </c>
      <c r="BO501" s="70">
        <f t="shared" si="322"/>
        <v>498</v>
      </c>
      <c r="BP501" s="178">
        <f t="shared" si="325"/>
        <v>0.1091</v>
      </c>
      <c r="BQ501" s="179">
        <f t="shared" si="312"/>
        <v>8.6664107387064426E-3</v>
      </c>
      <c r="BR501" s="179">
        <f t="shared" si="324"/>
        <v>1.8864959267755731E-2</v>
      </c>
    </row>
    <row r="502" spans="5:70">
      <c r="E502">
        <f t="shared" si="326"/>
        <v>499</v>
      </c>
      <c r="F502" s="64">
        <f t="shared" si="313"/>
        <v>104.49999999999773</v>
      </c>
      <c r="G502" s="55">
        <f t="shared" si="294"/>
        <v>0</v>
      </c>
      <c r="H502" s="78">
        <f t="shared" si="323"/>
        <v>1</v>
      </c>
      <c r="I502" s="79">
        <f t="shared" si="302"/>
        <v>0</v>
      </c>
      <c r="J502" s="79">
        <f t="shared" si="295"/>
        <v>0</v>
      </c>
      <c r="K502" s="80">
        <f t="shared" si="296"/>
        <v>0</v>
      </c>
      <c r="L502" s="80">
        <f t="shared" si="303"/>
        <v>0</v>
      </c>
      <c r="M502" s="80">
        <f t="shared" si="327"/>
        <v>0</v>
      </c>
      <c r="N502" s="80">
        <f t="shared" si="304"/>
        <v>0</v>
      </c>
      <c r="O502" s="81">
        <f t="shared" si="297"/>
        <v>0</v>
      </c>
      <c r="P502" s="79">
        <f t="shared" si="298"/>
        <v>0</v>
      </c>
      <c r="Q502" s="35"/>
      <c r="R502">
        <f t="shared" ca="1" si="305"/>
        <v>560</v>
      </c>
      <c r="S502" s="78">
        <f t="shared" ca="1" si="314"/>
        <v>109.49999999999764</v>
      </c>
      <c r="T502" s="55">
        <f t="shared" ca="1" si="306"/>
        <v>0</v>
      </c>
      <c r="U502" s="78">
        <f t="shared" ca="1" si="307"/>
        <v>4.5569622524294494E-5</v>
      </c>
      <c r="V502" s="79">
        <f t="shared" ca="1" si="315"/>
        <v>0</v>
      </c>
      <c r="W502" s="79">
        <f t="shared" ca="1" si="299"/>
        <v>0</v>
      </c>
      <c r="X502" s="80">
        <f t="shared" ca="1" si="316"/>
        <v>0</v>
      </c>
      <c r="Y502" s="80">
        <f t="shared" ca="1" si="317"/>
        <v>0</v>
      </c>
      <c r="Z502" s="80">
        <f t="shared" ca="1" si="308"/>
        <v>0</v>
      </c>
      <c r="AA502" s="80">
        <f t="shared" ca="1" si="318"/>
        <v>0</v>
      </c>
      <c r="AB502" s="81">
        <f t="shared" ca="1" si="300"/>
        <v>0</v>
      </c>
      <c r="AC502" s="79">
        <f t="shared" ca="1" si="301"/>
        <v>0</v>
      </c>
      <c r="AD502" s="35"/>
      <c r="AE502" s="55">
        <f t="shared" ca="1" si="319"/>
        <v>0</v>
      </c>
      <c r="AF502" s="78">
        <f t="shared" ca="1" si="320"/>
        <v>4.5569622524294494E-5</v>
      </c>
      <c r="AG502" s="35"/>
      <c r="AH502" s="35"/>
      <c r="AR502" s="69">
        <f t="shared" si="309"/>
        <v>42</v>
      </c>
      <c r="AS502" s="70">
        <f t="shared" si="321"/>
        <v>499</v>
      </c>
      <c r="AT502" s="71">
        <f t="shared" si="328"/>
        <v>1.810815498800028E-2</v>
      </c>
      <c r="AU502" s="72">
        <f t="shared" si="310"/>
        <v>8.6664107387064426E-3</v>
      </c>
      <c r="AV502" s="73">
        <f t="shared" si="311"/>
        <v>1.0086664107387064</v>
      </c>
      <c r="AW502" s="74">
        <f>PRODUCT(AV$4:AV502)</f>
        <v>53.467722692766891</v>
      </c>
      <c r="BO502" s="70">
        <f t="shared" si="322"/>
        <v>499</v>
      </c>
      <c r="BP502" s="178">
        <f t="shared" si="325"/>
        <v>0.1091</v>
      </c>
      <c r="BQ502" s="179">
        <f t="shared" si="312"/>
        <v>8.6664107387064426E-3</v>
      </c>
      <c r="BR502" s="179">
        <f t="shared" si="324"/>
        <v>1.8702872492739993E-2</v>
      </c>
    </row>
    <row r="503" spans="5:70">
      <c r="E503">
        <f t="shared" si="326"/>
        <v>500</v>
      </c>
      <c r="F503" s="64">
        <f t="shared" si="313"/>
        <v>104.58333333333105</v>
      </c>
      <c r="G503" s="55">
        <f t="shared" si="294"/>
        <v>0</v>
      </c>
      <c r="H503" s="78">
        <f t="shared" si="323"/>
        <v>1</v>
      </c>
      <c r="I503" s="79">
        <f t="shared" si="302"/>
        <v>0</v>
      </c>
      <c r="J503" s="79">
        <f t="shared" si="295"/>
        <v>0</v>
      </c>
      <c r="K503" s="80">
        <f t="shared" si="296"/>
        <v>0</v>
      </c>
      <c r="L503" s="80">
        <f t="shared" si="303"/>
        <v>0</v>
      </c>
      <c r="M503" s="80">
        <f t="shared" si="327"/>
        <v>0</v>
      </c>
      <c r="N503" s="80">
        <f t="shared" si="304"/>
        <v>0</v>
      </c>
      <c r="O503" s="81">
        <f t="shared" si="297"/>
        <v>0</v>
      </c>
      <c r="P503" s="79">
        <f t="shared" si="298"/>
        <v>0</v>
      </c>
      <c r="Q503" s="35"/>
      <c r="R503">
        <f t="shared" ca="1" si="305"/>
        <v>561</v>
      </c>
      <c r="S503" s="78">
        <f t="shared" ca="1" si="314"/>
        <v>109.58333333333097</v>
      </c>
      <c r="T503" s="55">
        <f t="shared" ca="1" si="306"/>
        <v>0</v>
      </c>
      <c r="U503" s="78">
        <f t="shared" ca="1" si="307"/>
        <v>4.5569622524294494E-5</v>
      </c>
      <c r="V503" s="79">
        <f t="shared" ca="1" si="315"/>
        <v>0</v>
      </c>
      <c r="W503" s="79">
        <f t="shared" ca="1" si="299"/>
        <v>0</v>
      </c>
      <c r="X503" s="80">
        <f t="shared" ca="1" si="316"/>
        <v>0</v>
      </c>
      <c r="Y503" s="80">
        <f t="shared" ca="1" si="317"/>
        <v>0</v>
      </c>
      <c r="Z503" s="80">
        <f t="shared" ca="1" si="308"/>
        <v>0</v>
      </c>
      <c r="AA503" s="80">
        <f t="shared" ca="1" si="318"/>
        <v>0</v>
      </c>
      <c r="AB503" s="81">
        <f t="shared" ca="1" si="300"/>
        <v>0</v>
      </c>
      <c r="AC503" s="79">
        <f t="shared" ca="1" si="301"/>
        <v>0</v>
      </c>
      <c r="AD503" s="35"/>
      <c r="AE503" s="55">
        <f t="shared" ca="1" si="319"/>
        <v>0</v>
      </c>
      <c r="AF503" s="78">
        <f t="shared" ca="1" si="320"/>
        <v>4.5569622524294494E-5</v>
      </c>
      <c r="AG503" s="35"/>
      <c r="AH503" s="35"/>
      <c r="AR503" s="69">
        <f t="shared" si="309"/>
        <v>42</v>
      </c>
      <c r="AS503" s="70">
        <f t="shared" si="321"/>
        <v>500</v>
      </c>
      <c r="AT503" s="71">
        <f t="shared" si="328"/>
        <v>1.7951222279154112E-2</v>
      </c>
      <c r="AU503" s="72">
        <f t="shared" si="310"/>
        <v>8.6664107387064426E-3</v>
      </c>
      <c r="AV503" s="73">
        <f t="shared" si="311"/>
        <v>1.0086664107387064</v>
      </c>
      <c r="AW503" s="74">
        <f>PRODUCT(AV$4:AV503)</f>
        <v>53.931095938885662</v>
      </c>
      <c r="BO503" s="70">
        <f t="shared" si="322"/>
        <v>500</v>
      </c>
      <c r="BP503" s="178">
        <f t="shared" si="325"/>
        <v>0.1091</v>
      </c>
      <c r="BQ503" s="179">
        <f t="shared" si="312"/>
        <v>8.6664107387064426E-3</v>
      </c>
      <c r="BR503" s="179">
        <f t="shared" si="324"/>
        <v>1.8542178359089768E-2</v>
      </c>
    </row>
    <row r="504" spans="5:70">
      <c r="E504">
        <f t="shared" si="326"/>
        <v>501</v>
      </c>
      <c r="F504" s="64">
        <f t="shared" si="313"/>
        <v>104.66666666666438</v>
      </c>
      <c r="G504" s="55">
        <f t="shared" si="294"/>
        <v>0</v>
      </c>
      <c r="H504" s="78">
        <f t="shared" si="323"/>
        <v>1</v>
      </c>
      <c r="I504" s="79">
        <f t="shared" si="302"/>
        <v>0</v>
      </c>
      <c r="J504" s="79">
        <f t="shared" si="295"/>
        <v>0</v>
      </c>
      <c r="K504" s="80">
        <f t="shared" si="296"/>
        <v>0</v>
      </c>
      <c r="L504" s="80">
        <f t="shared" si="303"/>
        <v>0</v>
      </c>
      <c r="M504" s="80">
        <f t="shared" si="327"/>
        <v>0</v>
      </c>
      <c r="N504" s="80">
        <f t="shared" si="304"/>
        <v>0</v>
      </c>
      <c r="O504" s="81">
        <f t="shared" si="297"/>
        <v>0</v>
      </c>
      <c r="P504" s="79">
        <f t="shared" si="298"/>
        <v>0</v>
      </c>
      <c r="Q504" s="35"/>
      <c r="R504">
        <f t="shared" ca="1" si="305"/>
        <v>562</v>
      </c>
      <c r="S504" s="78">
        <f t="shared" ca="1" si="314"/>
        <v>109.6666666666643</v>
      </c>
      <c r="T504" s="55">
        <f t="shared" ca="1" si="306"/>
        <v>0</v>
      </c>
      <c r="U504" s="78">
        <f t="shared" ca="1" si="307"/>
        <v>4.5569622524294494E-5</v>
      </c>
      <c r="V504" s="79">
        <f t="shared" ca="1" si="315"/>
        <v>0</v>
      </c>
      <c r="W504" s="79">
        <f t="shared" ca="1" si="299"/>
        <v>0</v>
      </c>
      <c r="X504" s="80">
        <f t="shared" ca="1" si="316"/>
        <v>0</v>
      </c>
      <c r="Y504" s="80">
        <f t="shared" ca="1" si="317"/>
        <v>0</v>
      </c>
      <c r="Z504" s="80">
        <f t="shared" ca="1" si="308"/>
        <v>0</v>
      </c>
      <c r="AA504" s="80">
        <f t="shared" ca="1" si="318"/>
        <v>0</v>
      </c>
      <c r="AB504" s="81">
        <f t="shared" ca="1" si="300"/>
        <v>0</v>
      </c>
      <c r="AC504" s="79">
        <f t="shared" ca="1" si="301"/>
        <v>0</v>
      </c>
      <c r="AD504" s="35"/>
      <c r="AE504" s="55">
        <f t="shared" ca="1" si="319"/>
        <v>0</v>
      </c>
      <c r="AF504" s="78">
        <f t="shared" ca="1" si="320"/>
        <v>4.5569622524294494E-5</v>
      </c>
      <c r="AG504" s="35"/>
      <c r="AH504" s="35"/>
      <c r="AR504" s="69">
        <f t="shared" si="309"/>
        <v>42</v>
      </c>
      <c r="AS504" s="70">
        <f t="shared" si="321"/>
        <v>501</v>
      </c>
      <c r="AT504" s="71">
        <f t="shared" si="328"/>
        <v>1.7795649613621144E-2</v>
      </c>
      <c r="AU504" s="72">
        <f t="shared" si="310"/>
        <v>8.6664107387064426E-3</v>
      </c>
      <c r="AV504" s="73">
        <f t="shared" si="311"/>
        <v>1.0086664107387064</v>
      </c>
      <c r="AW504" s="74">
        <f>PRODUCT(AV$4:AV504)</f>
        <v>54.398484967880627</v>
      </c>
      <c r="BO504" s="70">
        <f t="shared" si="322"/>
        <v>501</v>
      </c>
      <c r="BP504" s="178">
        <f t="shared" si="325"/>
        <v>0.1091</v>
      </c>
      <c r="BQ504" s="179">
        <f t="shared" si="312"/>
        <v>8.6664107387064426E-3</v>
      </c>
      <c r="BR504" s="179">
        <f t="shared" si="324"/>
        <v>1.8382864901300942E-2</v>
      </c>
    </row>
    <row r="505" spans="5:70">
      <c r="E505">
        <f t="shared" si="326"/>
        <v>502</v>
      </c>
      <c r="F505" s="64">
        <f t="shared" si="313"/>
        <v>104.74999999999771</v>
      </c>
      <c r="G505" s="55">
        <f t="shared" si="294"/>
        <v>0</v>
      </c>
      <c r="H505" s="78">
        <f t="shared" si="323"/>
        <v>1</v>
      </c>
      <c r="I505" s="79">
        <f t="shared" si="302"/>
        <v>0</v>
      </c>
      <c r="J505" s="79">
        <f t="shared" si="295"/>
        <v>0</v>
      </c>
      <c r="K505" s="80">
        <f t="shared" si="296"/>
        <v>0</v>
      </c>
      <c r="L505" s="80">
        <f t="shared" si="303"/>
        <v>0</v>
      </c>
      <c r="M505" s="80">
        <f t="shared" si="327"/>
        <v>0</v>
      </c>
      <c r="N505" s="80">
        <f t="shared" si="304"/>
        <v>0</v>
      </c>
      <c r="O505" s="81">
        <f t="shared" si="297"/>
        <v>0</v>
      </c>
      <c r="P505" s="79">
        <f t="shared" si="298"/>
        <v>0</v>
      </c>
      <c r="Q505" s="35"/>
      <c r="R505">
        <f t="shared" ca="1" si="305"/>
        <v>563</v>
      </c>
      <c r="S505" s="78">
        <f t="shared" ca="1" si="314"/>
        <v>109.74999999999763</v>
      </c>
      <c r="T505" s="55">
        <f t="shared" ca="1" si="306"/>
        <v>0</v>
      </c>
      <c r="U505" s="78">
        <f t="shared" ca="1" si="307"/>
        <v>4.5569622524294494E-5</v>
      </c>
      <c r="V505" s="79">
        <f t="shared" ca="1" si="315"/>
        <v>0</v>
      </c>
      <c r="W505" s="79">
        <f t="shared" ca="1" si="299"/>
        <v>0</v>
      </c>
      <c r="X505" s="80">
        <f t="shared" ca="1" si="316"/>
        <v>0</v>
      </c>
      <c r="Y505" s="80">
        <f t="shared" ca="1" si="317"/>
        <v>0</v>
      </c>
      <c r="Z505" s="80">
        <f t="shared" ca="1" si="308"/>
        <v>0</v>
      </c>
      <c r="AA505" s="80">
        <f t="shared" ca="1" si="318"/>
        <v>0</v>
      </c>
      <c r="AB505" s="81">
        <f t="shared" ca="1" si="300"/>
        <v>0</v>
      </c>
      <c r="AC505" s="79">
        <f t="shared" ca="1" si="301"/>
        <v>0</v>
      </c>
      <c r="AD505" s="35"/>
      <c r="AE505" s="55">
        <f t="shared" ca="1" si="319"/>
        <v>0</v>
      </c>
      <c r="AF505" s="78">
        <f t="shared" ca="1" si="320"/>
        <v>4.5569622524294494E-5</v>
      </c>
      <c r="AG505" s="35"/>
      <c r="AH505" s="35"/>
      <c r="AR505" s="69">
        <f t="shared" si="309"/>
        <v>42</v>
      </c>
      <c r="AS505" s="70">
        <f t="shared" si="321"/>
        <v>502</v>
      </c>
      <c r="AT505" s="71">
        <f t="shared" si="328"/>
        <v>1.7641425204707399E-2</v>
      </c>
      <c r="AU505" s="72">
        <f t="shared" si="310"/>
        <v>8.6664107387064426E-3</v>
      </c>
      <c r="AV505" s="73">
        <f t="shared" si="311"/>
        <v>1.0086664107387064</v>
      </c>
      <c r="AW505" s="74">
        <f>PRODUCT(AV$4:AV505)</f>
        <v>54.869924582175628</v>
      </c>
      <c r="BO505" s="70">
        <f t="shared" si="322"/>
        <v>502</v>
      </c>
      <c r="BP505" s="178">
        <f t="shared" si="325"/>
        <v>0.1091</v>
      </c>
      <c r="BQ505" s="179">
        <f t="shared" si="312"/>
        <v>8.6664107387064426E-3</v>
      </c>
      <c r="BR505" s="179">
        <f t="shared" si="324"/>
        <v>1.8224920256676415E-2</v>
      </c>
    </row>
    <row r="506" spans="5:70">
      <c r="E506">
        <f t="shared" si="326"/>
        <v>503</v>
      </c>
      <c r="F506" s="64">
        <f t="shared" si="313"/>
        <v>104.83333333333104</v>
      </c>
      <c r="G506" s="55">
        <f t="shared" si="294"/>
        <v>0</v>
      </c>
      <c r="H506" s="78">
        <f t="shared" si="323"/>
        <v>1</v>
      </c>
      <c r="I506" s="79">
        <f t="shared" si="302"/>
        <v>0</v>
      </c>
      <c r="J506" s="79">
        <f t="shared" si="295"/>
        <v>0</v>
      </c>
      <c r="K506" s="80">
        <f t="shared" si="296"/>
        <v>0</v>
      </c>
      <c r="L506" s="80">
        <f t="shared" si="303"/>
        <v>0</v>
      </c>
      <c r="M506" s="80">
        <f t="shared" si="327"/>
        <v>0</v>
      </c>
      <c r="N506" s="80">
        <f t="shared" si="304"/>
        <v>0</v>
      </c>
      <c r="O506" s="81">
        <f t="shared" si="297"/>
        <v>0</v>
      </c>
      <c r="P506" s="79">
        <f t="shared" si="298"/>
        <v>0</v>
      </c>
      <c r="Q506" s="35"/>
      <c r="R506">
        <f t="shared" ca="1" si="305"/>
        <v>564</v>
      </c>
      <c r="S506" s="78">
        <f t="shared" ca="1" si="314"/>
        <v>109.83333333333096</v>
      </c>
      <c r="T506" s="55">
        <f t="shared" ca="1" si="306"/>
        <v>0</v>
      </c>
      <c r="U506" s="78">
        <f t="shared" ca="1" si="307"/>
        <v>4.5569622524294494E-5</v>
      </c>
      <c r="V506" s="79">
        <f t="shared" ca="1" si="315"/>
        <v>0</v>
      </c>
      <c r="W506" s="79">
        <f t="shared" ca="1" si="299"/>
        <v>0</v>
      </c>
      <c r="X506" s="80">
        <f t="shared" ca="1" si="316"/>
        <v>0</v>
      </c>
      <c r="Y506" s="80">
        <f t="shared" ca="1" si="317"/>
        <v>0</v>
      </c>
      <c r="Z506" s="80">
        <f t="shared" ca="1" si="308"/>
        <v>0</v>
      </c>
      <c r="AA506" s="80">
        <f t="shared" ca="1" si="318"/>
        <v>0</v>
      </c>
      <c r="AB506" s="81">
        <f t="shared" ca="1" si="300"/>
        <v>0</v>
      </c>
      <c r="AC506" s="79">
        <f t="shared" ca="1" si="301"/>
        <v>0</v>
      </c>
      <c r="AD506" s="35"/>
      <c r="AE506" s="55">
        <f t="shared" ca="1" si="319"/>
        <v>0</v>
      </c>
      <c r="AF506" s="78">
        <f t="shared" ca="1" si="320"/>
        <v>4.5569622524294494E-5</v>
      </c>
      <c r="AG506" s="35"/>
      <c r="AH506" s="35"/>
      <c r="AR506" s="69">
        <f t="shared" si="309"/>
        <v>42</v>
      </c>
      <c r="AS506" s="70">
        <f t="shared" si="321"/>
        <v>503</v>
      </c>
      <c r="AT506" s="71">
        <f t="shared" si="328"/>
        <v>1.7488537367867235E-2</v>
      </c>
      <c r="AU506" s="72">
        <f t="shared" si="310"/>
        <v>8.6664107387064426E-3</v>
      </c>
      <c r="AV506" s="73">
        <f t="shared" si="311"/>
        <v>1.0086664107387064</v>
      </c>
      <c r="AW506" s="74">
        <f>PRODUCT(AV$4:AV506)</f>
        <v>55.345449885806609</v>
      </c>
      <c r="BO506" s="70">
        <f t="shared" si="322"/>
        <v>503</v>
      </c>
      <c r="BP506" s="178">
        <f t="shared" si="325"/>
        <v>0.1091</v>
      </c>
      <c r="BQ506" s="179">
        <f t="shared" si="312"/>
        <v>8.6664107387064426E-3</v>
      </c>
      <c r="BR506" s="179">
        <f t="shared" si="324"/>
        <v>1.8068332664442768E-2</v>
      </c>
    </row>
    <row r="507" spans="5:70">
      <c r="E507">
        <f t="shared" si="326"/>
        <v>504</v>
      </c>
      <c r="F507" s="64">
        <f t="shared" si="313"/>
        <v>104.91666666666437</v>
      </c>
      <c r="G507" s="55">
        <f t="shared" si="294"/>
        <v>0</v>
      </c>
      <c r="H507" s="78">
        <f t="shared" si="323"/>
        <v>1</v>
      </c>
      <c r="I507" s="79">
        <f t="shared" si="302"/>
        <v>0</v>
      </c>
      <c r="J507" s="79">
        <f t="shared" si="295"/>
        <v>0</v>
      </c>
      <c r="K507" s="80">
        <f t="shared" si="296"/>
        <v>0</v>
      </c>
      <c r="L507" s="80">
        <f t="shared" si="303"/>
        <v>0</v>
      </c>
      <c r="M507" s="80">
        <f t="shared" si="327"/>
        <v>0</v>
      </c>
      <c r="N507" s="80">
        <f t="shared" si="304"/>
        <v>0</v>
      </c>
      <c r="O507" s="81">
        <f t="shared" si="297"/>
        <v>0</v>
      </c>
      <c r="P507" s="79">
        <f t="shared" si="298"/>
        <v>0</v>
      </c>
      <c r="Q507" s="35"/>
      <c r="R507">
        <f t="shared" ca="1" si="305"/>
        <v>565</v>
      </c>
      <c r="S507" s="78">
        <f t="shared" ca="1" si="314"/>
        <v>109.91666666666428</v>
      </c>
      <c r="T507" s="55">
        <f t="shared" ca="1" si="306"/>
        <v>0</v>
      </c>
      <c r="U507" s="78">
        <f t="shared" ca="1" si="307"/>
        <v>4.5569622524294494E-5</v>
      </c>
      <c r="V507" s="79">
        <f t="shared" ca="1" si="315"/>
        <v>0</v>
      </c>
      <c r="W507" s="79">
        <f t="shared" ca="1" si="299"/>
        <v>0</v>
      </c>
      <c r="X507" s="80">
        <f t="shared" ca="1" si="316"/>
        <v>0</v>
      </c>
      <c r="Y507" s="80">
        <f t="shared" ca="1" si="317"/>
        <v>0</v>
      </c>
      <c r="Z507" s="80">
        <f t="shared" ca="1" si="308"/>
        <v>0</v>
      </c>
      <c r="AA507" s="80">
        <f t="shared" ca="1" si="318"/>
        <v>0</v>
      </c>
      <c r="AB507" s="81">
        <f t="shared" ca="1" si="300"/>
        <v>0</v>
      </c>
      <c r="AC507" s="79">
        <f t="shared" ca="1" si="301"/>
        <v>0</v>
      </c>
      <c r="AD507" s="35"/>
      <c r="AE507" s="55">
        <f t="shared" ca="1" si="319"/>
        <v>0</v>
      </c>
      <c r="AF507" s="78">
        <f t="shared" ca="1" si="320"/>
        <v>4.5569622524294494E-5</v>
      </c>
      <c r="AG507" s="35"/>
      <c r="AH507" s="35"/>
      <c r="AR507" s="69">
        <f t="shared" si="309"/>
        <v>42</v>
      </c>
      <c r="AS507" s="70">
        <f t="shared" si="321"/>
        <v>504</v>
      </c>
      <c r="AT507" s="71">
        <f t="shared" si="328"/>
        <v>1.7336974519818082E-2</v>
      </c>
      <c r="AU507" s="72">
        <f t="shared" si="310"/>
        <v>8.6664107387064426E-3</v>
      </c>
      <c r="AV507" s="73">
        <f t="shared" si="311"/>
        <v>1.0086664107387064</v>
      </c>
      <c r="AW507" s="74">
        <f>PRODUCT(AV$4:AV507)</f>
        <v>55.8250962870355</v>
      </c>
      <c r="BO507" s="70">
        <f t="shared" si="322"/>
        <v>504</v>
      </c>
      <c r="BP507" s="178">
        <f t="shared" si="325"/>
        <v>0.1091</v>
      </c>
      <c r="BQ507" s="179">
        <f t="shared" si="312"/>
        <v>8.6664107387064426E-3</v>
      </c>
      <c r="BR507" s="179">
        <f t="shared" si="324"/>
        <v>1.7913090464874559E-2</v>
      </c>
    </row>
    <row r="508" spans="5:70">
      <c r="E508">
        <f t="shared" si="326"/>
        <v>505</v>
      </c>
      <c r="F508" s="64">
        <f t="shared" si="313"/>
        <v>104.9999999999977</v>
      </c>
      <c r="G508" s="55">
        <f t="shared" si="294"/>
        <v>0</v>
      </c>
      <c r="H508" s="78">
        <f t="shared" si="323"/>
        <v>1</v>
      </c>
      <c r="I508" s="79">
        <f t="shared" si="302"/>
        <v>0</v>
      </c>
      <c r="J508" s="79">
        <f t="shared" si="295"/>
        <v>0</v>
      </c>
      <c r="K508" s="80">
        <f t="shared" si="296"/>
        <v>0</v>
      </c>
      <c r="L508" s="80">
        <f t="shared" si="303"/>
        <v>0</v>
      </c>
      <c r="M508" s="80">
        <f t="shared" si="327"/>
        <v>0</v>
      </c>
      <c r="N508" s="80">
        <f t="shared" si="304"/>
        <v>0</v>
      </c>
      <c r="O508" s="81">
        <f t="shared" si="297"/>
        <v>0</v>
      </c>
      <c r="P508" s="79">
        <f t="shared" si="298"/>
        <v>0</v>
      </c>
      <c r="Q508" s="35"/>
      <c r="R508">
        <f t="shared" ca="1" si="305"/>
        <v>566</v>
      </c>
      <c r="S508" s="78">
        <f t="shared" ca="1" si="314"/>
        <v>109.99999999999761</v>
      </c>
      <c r="T508" s="55">
        <f t="shared" ca="1" si="306"/>
        <v>0</v>
      </c>
      <c r="U508" s="78">
        <f t="shared" ca="1" si="307"/>
        <v>4.5569622524294494E-5</v>
      </c>
      <c r="V508" s="79">
        <f t="shared" ca="1" si="315"/>
        <v>0</v>
      </c>
      <c r="W508" s="79">
        <f t="shared" ca="1" si="299"/>
        <v>0</v>
      </c>
      <c r="X508" s="80">
        <f t="shared" ca="1" si="316"/>
        <v>0</v>
      </c>
      <c r="Y508" s="80">
        <f t="shared" ca="1" si="317"/>
        <v>0</v>
      </c>
      <c r="Z508" s="80">
        <f t="shared" ca="1" si="308"/>
        <v>0</v>
      </c>
      <c r="AA508" s="80">
        <f t="shared" ca="1" si="318"/>
        <v>0</v>
      </c>
      <c r="AB508" s="81">
        <f t="shared" ca="1" si="300"/>
        <v>0</v>
      </c>
      <c r="AC508" s="79">
        <f t="shared" ca="1" si="301"/>
        <v>0</v>
      </c>
      <c r="AD508" s="35"/>
      <c r="AE508" s="55">
        <f t="shared" ca="1" si="319"/>
        <v>0</v>
      </c>
      <c r="AF508" s="78">
        <f t="shared" ca="1" si="320"/>
        <v>4.5569622524294494E-5</v>
      </c>
      <c r="AG508" s="35"/>
      <c r="AH508" s="35"/>
      <c r="AR508" s="69">
        <f t="shared" si="309"/>
        <v>43</v>
      </c>
      <c r="AS508" s="70">
        <f t="shared" si="321"/>
        <v>505</v>
      </c>
      <c r="AT508" s="71">
        <f t="shared" si="328"/>
        <v>1.718672517766285E-2</v>
      </c>
      <c r="AU508" s="72">
        <f t="shared" si="310"/>
        <v>8.6664107387064426E-3</v>
      </c>
      <c r="AV508" s="73">
        <f t="shared" si="311"/>
        <v>1.0086664107387064</v>
      </c>
      <c r="AW508" s="74">
        <f>PRODUCT(AV$4:AV508)</f>
        <v>56.308899500986783</v>
      </c>
      <c r="BO508" s="70">
        <f t="shared" si="322"/>
        <v>505</v>
      </c>
      <c r="BP508" s="178">
        <f t="shared" si="325"/>
        <v>0.1091</v>
      </c>
      <c r="BQ508" s="179">
        <f t="shared" si="312"/>
        <v>8.6664107387064426E-3</v>
      </c>
      <c r="BR508" s="179">
        <f t="shared" si="324"/>
        <v>1.7759182098426116E-2</v>
      </c>
    </row>
    <row r="509" spans="5:70">
      <c r="E509">
        <f t="shared" si="326"/>
        <v>506</v>
      </c>
      <c r="F509" s="64">
        <f t="shared" si="313"/>
        <v>105.08333333333103</v>
      </c>
      <c r="G509" s="55">
        <f t="shared" si="294"/>
        <v>0</v>
      </c>
      <c r="H509" s="78">
        <f t="shared" si="323"/>
        <v>1</v>
      </c>
      <c r="I509" s="79">
        <f t="shared" si="302"/>
        <v>0</v>
      </c>
      <c r="J509" s="79">
        <f t="shared" si="295"/>
        <v>0</v>
      </c>
      <c r="K509" s="80">
        <f t="shared" si="296"/>
        <v>0</v>
      </c>
      <c r="L509" s="80">
        <f t="shared" si="303"/>
        <v>0</v>
      </c>
      <c r="M509" s="80">
        <f t="shared" si="327"/>
        <v>0</v>
      </c>
      <c r="N509" s="80">
        <f t="shared" si="304"/>
        <v>0</v>
      </c>
      <c r="O509" s="81">
        <f t="shared" si="297"/>
        <v>0</v>
      </c>
      <c r="P509" s="79">
        <f t="shared" si="298"/>
        <v>0</v>
      </c>
      <c r="Q509" s="35"/>
      <c r="R509">
        <f t="shared" ca="1" si="305"/>
        <v>567</v>
      </c>
      <c r="S509" s="78">
        <f t="shared" ca="1" si="314"/>
        <v>110.08333333333094</v>
      </c>
      <c r="T509" s="55">
        <f t="shared" ca="1" si="306"/>
        <v>0</v>
      </c>
      <c r="U509" s="78">
        <f t="shared" ca="1" si="307"/>
        <v>4.5569622524294494E-5</v>
      </c>
      <c r="V509" s="79">
        <f t="shared" ca="1" si="315"/>
        <v>0</v>
      </c>
      <c r="W509" s="79">
        <f t="shared" ca="1" si="299"/>
        <v>0</v>
      </c>
      <c r="X509" s="80">
        <f t="shared" ca="1" si="316"/>
        <v>0</v>
      </c>
      <c r="Y509" s="80">
        <f t="shared" ca="1" si="317"/>
        <v>0</v>
      </c>
      <c r="Z509" s="80">
        <f t="shared" ca="1" si="308"/>
        <v>0</v>
      </c>
      <c r="AA509" s="80">
        <f t="shared" ca="1" si="318"/>
        <v>0</v>
      </c>
      <c r="AB509" s="81">
        <f t="shared" ca="1" si="300"/>
        <v>0</v>
      </c>
      <c r="AC509" s="79">
        <f t="shared" ca="1" si="301"/>
        <v>0</v>
      </c>
      <c r="AD509" s="35"/>
      <c r="AE509" s="55">
        <f t="shared" ca="1" si="319"/>
        <v>0</v>
      </c>
      <c r="AF509" s="78">
        <f t="shared" ca="1" si="320"/>
        <v>4.5569622524294494E-5</v>
      </c>
      <c r="AG509" s="35"/>
      <c r="AH509" s="35"/>
      <c r="AR509" s="69">
        <f t="shared" si="309"/>
        <v>43</v>
      </c>
      <c r="AS509" s="70">
        <f t="shared" si="321"/>
        <v>506</v>
      </c>
      <c r="AT509" s="71">
        <f t="shared" si="328"/>
        <v>1.7037777958019956E-2</v>
      </c>
      <c r="AU509" s="72">
        <f t="shared" si="310"/>
        <v>8.6664107387064426E-3</v>
      </c>
      <c r="AV509" s="73">
        <f t="shared" si="311"/>
        <v>1.0086664107387064</v>
      </c>
      <c r="AW509" s="74">
        <f>PRODUCT(AV$4:AV509)</f>
        <v>56.796895552306879</v>
      </c>
      <c r="BO509" s="70">
        <f t="shared" si="322"/>
        <v>506</v>
      </c>
      <c r="BP509" s="178">
        <f t="shared" si="325"/>
        <v>0.1091</v>
      </c>
      <c r="BQ509" s="179">
        <f t="shared" si="312"/>
        <v>8.6664107387064426E-3</v>
      </c>
      <c r="BR509" s="179">
        <f t="shared" si="324"/>
        <v>1.7606596104870798E-2</v>
      </c>
    </row>
    <row r="510" spans="5:70">
      <c r="E510">
        <f t="shared" si="326"/>
        <v>507</v>
      </c>
      <c r="F510" s="64">
        <f t="shared" si="313"/>
        <v>105.16666666666436</v>
      </c>
      <c r="G510" s="55">
        <f t="shared" si="294"/>
        <v>0</v>
      </c>
      <c r="H510" s="78">
        <f t="shared" si="323"/>
        <v>1</v>
      </c>
      <c r="I510" s="79">
        <f t="shared" si="302"/>
        <v>0</v>
      </c>
      <c r="J510" s="79">
        <f t="shared" si="295"/>
        <v>0</v>
      </c>
      <c r="K510" s="80">
        <f t="shared" si="296"/>
        <v>0</v>
      </c>
      <c r="L510" s="80">
        <f t="shared" si="303"/>
        <v>0</v>
      </c>
      <c r="M510" s="80">
        <f t="shared" si="327"/>
        <v>0</v>
      </c>
      <c r="N510" s="80">
        <f t="shared" si="304"/>
        <v>0</v>
      </c>
      <c r="O510" s="81">
        <f t="shared" si="297"/>
        <v>0</v>
      </c>
      <c r="P510" s="79">
        <f t="shared" si="298"/>
        <v>0</v>
      </c>
      <c r="Q510" s="35"/>
      <c r="R510">
        <f t="shared" ca="1" si="305"/>
        <v>568</v>
      </c>
      <c r="S510" s="78">
        <f t="shared" ca="1" si="314"/>
        <v>110.16666666666427</v>
      </c>
      <c r="T510" s="55">
        <f t="shared" ca="1" si="306"/>
        <v>0</v>
      </c>
      <c r="U510" s="78">
        <f t="shared" ca="1" si="307"/>
        <v>4.5569622524294494E-5</v>
      </c>
      <c r="V510" s="79">
        <f t="shared" ca="1" si="315"/>
        <v>0</v>
      </c>
      <c r="W510" s="79">
        <f t="shared" ca="1" si="299"/>
        <v>0</v>
      </c>
      <c r="X510" s="80">
        <f t="shared" ca="1" si="316"/>
        <v>0</v>
      </c>
      <c r="Y510" s="80">
        <f t="shared" ca="1" si="317"/>
        <v>0</v>
      </c>
      <c r="Z510" s="80">
        <f t="shared" ca="1" si="308"/>
        <v>0</v>
      </c>
      <c r="AA510" s="80">
        <f t="shared" ca="1" si="318"/>
        <v>0</v>
      </c>
      <c r="AB510" s="81">
        <f t="shared" ca="1" si="300"/>
        <v>0</v>
      </c>
      <c r="AC510" s="79">
        <f t="shared" ca="1" si="301"/>
        <v>0</v>
      </c>
      <c r="AD510" s="35"/>
      <c r="AE510" s="55">
        <f t="shared" ca="1" si="319"/>
        <v>0</v>
      </c>
      <c r="AF510" s="78">
        <f t="shared" ca="1" si="320"/>
        <v>4.5569622524294494E-5</v>
      </c>
      <c r="AG510" s="35"/>
      <c r="AH510" s="35"/>
      <c r="AR510" s="69">
        <f t="shared" si="309"/>
        <v>43</v>
      </c>
      <c r="AS510" s="70">
        <f t="shared" si="321"/>
        <v>507</v>
      </c>
      <c r="AT510" s="71">
        <f t="shared" si="328"/>
        <v>1.6890121576160877E-2</v>
      </c>
      <c r="AU510" s="72">
        <f t="shared" si="310"/>
        <v>8.6664107387064426E-3</v>
      </c>
      <c r="AV510" s="73">
        <f t="shared" si="311"/>
        <v>1.0086664107387064</v>
      </c>
      <c r="AW510" s="74">
        <f>PRODUCT(AV$4:AV510)</f>
        <v>57.289120777846577</v>
      </c>
      <c r="BO510" s="70">
        <f t="shared" si="322"/>
        <v>507</v>
      </c>
      <c r="BP510" s="178">
        <f t="shared" si="325"/>
        <v>0.1091</v>
      </c>
      <c r="BQ510" s="179">
        <f t="shared" si="312"/>
        <v>8.6664107387064426E-3</v>
      </c>
      <c r="BR510" s="179">
        <f t="shared" si="324"/>
        <v>1.7455321122447649E-2</v>
      </c>
    </row>
    <row r="511" spans="5:70">
      <c r="E511">
        <f t="shared" si="326"/>
        <v>508</v>
      </c>
      <c r="F511" s="64">
        <f t="shared" si="313"/>
        <v>105.24999999999768</v>
      </c>
      <c r="G511" s="55">
        <f t="shared" si="294"/>
        <v>0</v>
      </c>
      <c r="H511" s="78">
        <f t="shared" si="323"/>
        <v>1</v>
      </c>
      <c r="I511" s="79">
        <f t="shared" si="302"/>
        <v>0</v>
      </c>
      <c r="J511" s="79">
        <f t="shared" si="295"/>
        <v>0</v>
      </c>
      <c r="K511" s="80">
        <f t="shared" si="296"/>
        <v>0</v>
      </c>
      <c r="L511" s="80">
        <f t="shared" si="303"/>
        <v>0</v>
      </c>
      <c r="M511" s="80">
        <f t="shared" si="327"/>
        <v>0</v>
      </c>
      <c r="N511" s="80">
        <f t="shared" si="304"/>
        <v>0</v>
      </c>
      <c r="O511" s="81">
        <f t="shared" si="297"/>
        <v>0</v>
      </c>
      <c r="P511" s="79">
        <f t="shared" si="298"/>
        <v>0</v>
      </c>
      <c r="Q511" s="35"/>
      <c r="R511">
        <f t="shared" ca="1" si="305"/>
        <v>569</v>
      </c>
      <c r="S511" s="78">
        <f t="shared" ca="1" si="314"/>
        <v>110.2499999999976</v>
      </c>
      <c r="T511" s="55">
        <f t="shared" ca="1" si="306"/>
        <v>0</v>
      </c>
      <c r="U511" s="78">
        <f t="shared" ca="1" si="307"/>
        <v>4.5569622524294494E-5</v>
      </c>
      <c r="V511" s="79">
        <f t="shared" ca="1" si="315"/>
        <v>0</v>
      </c>
      <c r="W511" s="79">
        <f t="shared" ca="1" si="299"/>
        <v>0</v>
      </c>
      <c r="X511" s="80">
        <f t="shared" ca="1" si="316"/>
        <v>0</v>
      </c>
      <c r="Y511" s="80">
        <f t="shared" ca="1" si="317"/>
        <v>0</v>
      </c>
      <c r="Z511" s="80">
        <f t="shared" ca="1" si="308"/>
        <v>0</v>
      </c>
      <c r="AA511" s="80">
        <f t="shared" ca="1" si="318"/>
        <v>0</v>
      </c>
      <c r="AB511" s="81">
        <f t="shared" ca="1" si="300"/>
        <v>0</v>
      </c>
      <c r="AC511" s="79">
        <f t="shared" ca="1" si="301"/>
        <v>0</v>
      </c>
      <c r="AD511" s="35"/>
      <c r="AE511" s="55">
        <f t="shared" ca="1" si="319"/>
        <v>0</v>
      </c>
      <c r="AF511" s="78">
        <f t="shared" ca="1" si="320"/>
        <v>4.5569622524294494E-5</v>
      </c>
      <c r="AG511" s="35"/>
      <c r="AH511" s="35"/>
      <c r="AR511" s="69">
        <f t="shared" si="309"/>
        <v>43</v>
      </c>
      <c r="AS511" s="70">
        <f t="shared" si="321"/>
        <v>508</v>
      </c>
      <c r="AT511" s="71">
        <f t="shared" si="328"/>
        <v>1.674374484515518E-2</v>
      </c>
      <c r="AU511" s="72">
        <f t="shared" si="310"/>
        <v>8.6664107387064426E-3</v>
      </c>
      <c r="AV511" s="73">
        <f t="shared" si="311"/>
        <v>1.0086664107387064</v>
      </c>
      <c r="AW511" s="74">
        <f>PRODUCT(AV$4:AV511)</f>
        <v>57.785611829366758</v>
      </c>
      <c r="BO511" s="70">
        <f t="shared" si="322"/>
        <v>508</v>
      </c>
      <c r="BP511" s="178">
        <f t="shared" si="325"/>
        <v>0.1091</v>
      </c>
      <c r="BQ511" s="179">
        <f t="shared" si="312"/>
        <v>8.6664107387064426E-3</v>
      </c>
      <c r="BR511" s="179">
        <f t="shared" si="324"/>
        <v>1.7305345887015388E-2</v>
      </c>
    </row>
    <row r="512" spans="5:70">
      <c r="E512">
        <f t="shared" si="326"/>
        <v>509</v>
      </c>
      <c r="F512" s="64">
        <f t="shared" si="313"/>
        <v>105.33333333333101</v>
      </c>
      <c r="G512" s="55">
        <f t="shared" si="294"/>
        <v>0</v>
      </c>
      <c r="H512" s="78">
        <f t="shared" si="323"/>
        <v>1</v>
      </c>
      <c r="I512" s="79">
        <f t="shared" si="302"/>
        <v>0</v>
      </c>
      <c r="J512" s="79">
        <f t="shared" si="295"/>
        <v>0</v>
      </c>
      <c r="K512" s="80">
        <f t="shared" si="296"/>
        <v>0</v>
      </c>
      <c r="L512" s="80">
        <f t="shared" si="303"/>
        <v>0</v>
      </c>
      <c r="M512" s="80">
        <f t="shared" si="327"/>
        <v>0</v>
      </c>
      <c r="N512" s="80">
        <f t="shared" si="304"/>
        <v>0</v>
      </c>
      <c r="O512" s="81">
        <f t="shared" si="297"/>
        <v>0</v>
      </c>
      <c r="P512" s="79">
        <f t="shared" si="298"/>
        <v>0</v>
      </c>
      <c r="Q512" s="35"/>
      <c r="R512">
        <f t="shared" ca="1" si="305"/>
        <v>570</v>
      </c>
      <c r="S512" s="78">
        <f t="shared" ca="1" si="314"/>
        <v>110.33333333333093</v>
      </c>
      <c r="T512" s="55">
        <f t="shared" ca="1" si="306"/>
        <v>0</v>
      </c>
      <c r="U512" s="78">
        <f t="shared" ca="1" si="307"/>
        <v>4.5569622524294494E-5</v>
      </c>
      <c r="V512" s="79">
        <f t="shared" ca="1" si="315"/>
        <v>0</v>
      </c>
      <c r="W512" s="79">
        <f t="shared" ca="1" si="299"/>
        <v>0</v>
      </c>
      <c r="X512" s="80">
        <f t="shared" ca="1" si="316"/>
        <v>0</v>
      </c>
      <c r="Y512" s="80">
        <f t="shared" ca="1" si="317"/>
        <v>0</v>
      </c>
      <c r="Z512" s="80">
        <f t="shared" ca="1" si="308"/>
        <v>0</v>
      </c>
      <c r="AA512" s="80">
        <f t="shared" ca="1" si="318"/>
        <v>0</v>
      </c>
      <c r="AB512" s="81">
        <f t="shared" ca="1" si="300"/>
        <v>0</v>
      </c>
      <c r="AC512" s="79">
        <f t="shared" ca="1" si="301"/>
        <v>0</v>
      </c>
      <c r="AD512" s="35"/>
      <c r="AE512" s="55">
        <f t="shared" ca="1" si="319"/>
        <v>0</v>
      </c>
      <c r="AF512" s="78">
        <f t="shared" ca="1" si="320"/>
        <v>4.5569622524294494E-5</v>
      </c>
      <c r="AG512" s="35"/>
      <c r="AH512" s="35"/>
      <c r="AR512" s="69">
        <f t="shared" si="309"/>
        <v>43</v>
      </c>
      <c r="AS512" s="70">
        <f t="shared" si="321"/>
        <v>509</v>
      </c>
      <c r="AT512" s="71">
        <f t="shared" si="328"/>
        <v>1.6598636675022968E-2</v>
      </c>
      <c r="AU512" s="72">
        <f t="shared" si="310"/>
        <v>8.6664107387064426E-3</v>
      </c>
      <c r="AV512" s="73">
        <f t="shared" si="311"/>
        <v>1.0086664107387064</v>
      </c>
      <c r="AW512" s="74">
        <f>PRODUCT(AV$4:AV512)</f>
        <v>58.286405676267506</v>
      </c>
      <c r="BO512" s="70">
        <f t="shared" si="322"/>
        <v>509</v>
      </c>
      <c r="BP512" s="178">
        <f t="shared" si="325"/>
        <v>0.1091</v>
      </c>
      <c r="BQ512" s="179">
        <f t="shared" si="312"/>
        <v>8.6664107387064426E-3</v>
      </c>
      <c r="BR512" s="179">
        <f t="shared" si="324"/>
        <v>1.7156659231213671E-2</v>
      </c>
    </row>
    <row r="513" spans="5:70">
      <c r="E513">
        <f t="shared" si="326"/>
        <v>510</v>
      </c>
      <c r="F513" s="64">
        <f t="shared" si="313"/>
        <v>105.41666666666434</v>
      </c>
      <c r="G513" s="55">
        <f t="shared" si="294"/>
        <v>0</v>
      </c>
      <c r="H513" s="78">
        <f t="shared" si="323"/>
        <v>1</v>
      </c>
      <c r="I513" s="79">
        <f t="shared" si="302"/>
        <v>0</v>
      </c>
      <c r="J513" s="79">
        <f t="shared" si="295"/>
        <v>0</v>
      </c>
      <c r="K513" s="80">
        <f t="shared" si="296"/>
        <v>0</v>
      </c>
      <c r="L513" s="80">
        <f t="shared" si="303"/>
        <v>0</v>
      </c>
      <c r="M513" s="80">
        <f t="shared" si="327"/>
        <v>0</v>
      </c>
      <c r="N513" s="80">
        <f t="shared" si="304"/>
        <v>0</v>
      </c>
      <c r="O513" s="81">
        <f t="shared" si="297"/>
        <v>0</v>
      </c>
      <c r="P513" s="79">
        <f t="shared" si="298"/>
        <v>0</v>
      </c>
      <c r="Q513" s="35"/>
      <c r="R513">
        <f t="shared" ca="1" si="305"/>
        <v>571</v>
      </c>
      <c r="S513" s="78">
        <f t="shared" ca="1" si="314"/>
        <v>110.41666666666426</v>
      </c>
      <c r="T513" s="55">
        <f t="shared" ca="1" si="306"/>
        <v>0</v>
      </c>
      <c r="U513" s="78">
        <f t="shared" ca="1" si="307"/>
        <v>4.5569622524294494E-5</v>
      </c>
      <c r="V513" s="79">
        <f t="shared" ca="1" si="315"/>
        <v>0</v>
      </c>
      <c r="W513" s="79">
        <f t="shared" ca="1" si="299"/>
        <v>0</v>
      </c>
      <c r="X513" s="80">
        <f t="shared" ca="1" si="316"/>
        <v>0</v>
      </c>
      <c r="Y513" s="80">
        <f t="shared" ca="1" si="317"/>
        <v>0</v>
      </c>
      <c r="Z513" s="80">
        <f t="shared" ca="1" si="308"/>
        <v>0</v>
      </c>
      <c r="AA513" s="80">
        <f t="shared" ca="1" si="318"/>
        <v>0</v>
      </c>
      <c r="AB513" s="81">
        <f t="shared" ca="1" si="300"/>
        <v>0</v>
      </c>
      <c r="AC513" s="79">
        <f t="shared" ca="1" si="301"/>
        <v>0</v>
      </c>
      <c r="AD513" s="35"/>
      <c r="AE513" s="55">
        <f t="shared" ca="1" si="319"/>
        <v>0</v>
      </c>
      <c r="AF513" s="78">
        <f t="shared" ca="1" si="320"/>
        <v>4.5569622524294494E-5</v>
      </c>
      <c r="AG513" s="35"/>
      <c r="AH513" s="35"/>
      <c r="AR513" s="69">
        <f t="shared" si="309"/>
        <v>43</v>
      </c>
      <c r="AS513" s="70">
        <f t="shared" si="321"/>
        <v>510</v>
      </c>
      <c r="AT513" s="71">
        <f t="shared" si="328"/>
        <v>1.6454786071894663E-2</v>
      </c>
      <c r="AU513" s="72">
        <f t="shared" si="310"/>
        <v>8.6664107387064426E-3</v>
      </c>
      <c r="AV513" s="73">
        <f t="shared" si="311"/>
        <v>1.0086664107387064</v>
      </c>
      <c r="AW513" s="74">
        <f>PRODUCT(AV$4:AV513)</f>
        <v>58.791539608340912</v>
      </c>
      <c r="BO513" s="70">
        <f t="shared" si="322"/>
        <v>510</v>
      </c>
      <c r="BP513" s="178">
        <f t="shared" si="325"/>
        <v>0.1091</v>
      </c>
      <c r="BQ513" s="179">
        <f t="shared" si="312"/>
        <v>8.6664107387064426E-3</v>
      </c>
      <c r="BR513" s="179">
        <f t="shared" si="324"/>
        <v>1.7009250083631543E-2</v>
      </c>
    </row>
    <row r="514" spans="5:70">
      <c r="E514">
        <f t="shared" si="326"/>
        <v>511</v>
      </c>
      <c r="F514" s="64">
        <f t="shared" si="313"/>
        <v>105.49999999999767</v>
      </c>
      <c r="G514" s="55">
        <f t="shared" si="294"/>
        <v>0</v>
      </c>
      <c r="H514" s="78">
        <f t="shared" si="323"/>
        <v>1</v>
      </c>
      <c r="I514" s="79">
        <f t="shared" si="302"/>
        <v>0</v>
      </c>
      <c r="J514" s="79">
        <f t="shared" si="295"/>
        <v>0</v>
      </c>
      <c r="K514" s="80">
        <f t="shared" si="296"/>
        <v>0</v>
      </c>
      <c r="L514" s="80">
        <f t="shared" si="303"/>
        <v>0</v>
      </c>
      <c r="M514" s="80">
        <f t="shared" si="327"/>
        <v>0</v>
      </c>
      <c r="N514" s="80">
        <f t="shared" si="304"/>
        <v>0</v>
      </c>
      <c r="O514" s="81">
        <f t="shared" si="297"/>
        <v>0</v>
      </c>
      <c r="P514" s="79">
        <f t="shared" si="298"/>
        <v>0</v>
      </c>
      <c r="Q514" s="35"/>
      <c r="R514">
        <f t="shared" ca="1" si="305"/>
        <v>572</v>
      </c>
      <c r="S514" s="78">
        <f t="shared" ca="1" si="314"/>
        <v>110.49999999999758</v>
      </c>
      <c r="T514" s="55">
        <f t="shared" ca="1" si="306"/>
        <v>0</v>
      </c>
      <c r="U514" s="78">
        <f t="shared" ca="1" si="307"/>
        <v>4.5569622524294494E-5</v>
      </c>
      <c r="V514" s="79">
        <f t="shared" ca="1" si="315"/>
        <v>0</v>
      </c>
      <c r="W514" s="79">
        <f t="shared" ca="1" si="299"/>
        <v>0</v>
      </c>
      <c r="X514" s="80">
        <f t="shared" ca="1" si="316"/>
        <v>0</v>
      </c>
      <c r="Y514" s="80">
        <f t="shared" ca="1" si="317"/>
        <v>0</v>
      </c>
      <c r="Z514" s="80">
        <f t="shared" ca="1" si="308"/>
        <v>0</v>
      </c>
      <c r="AA514" s="80">
        <f t="shared" ca="1" si="318"/>
        <v>0</v>
      </c>
      <c r="AB514" s="81">
        <f t="shared" ca="1" si="300"/>
        <v>0</v>
      </c>
      <c r="AC514" s="79">
        <f t="shared" ca="1" si="301"/>
        <v>0</v>
      </c>
      <c r="AD514" s="35"/>
      <c r="AE514" s="55">
        <f t="shared" ca="1" si="319"/>
        <v>0</v>
      </c>
      <c r="AF514" s="78">
        <f t="shared" ca="1" si="320"/>
        <v>4.5569622524294494E-5</v>
      </c>
      <c r="AG514" s="35"/>
      <c r="AH514" s="35"/>
      <c r="AR514" s="69">
        <f t="shared" si="309"/>
        <v>43</v>
      </c>
      <c r="AS514" s="70">
        <f t="shared" si="321"/>
        <v>511</v>
      </c>
      <c r="AT514" s="71">
        <f t="shared" si="328"/>
        <v>1.6312182137178079E-2</v>
      </c>
      <c r="AU514" s="72">
        <f t="shared" si="310"/>
        <v>8.6664107387064426E-3</v>
      </c>
      <c r="AV514" s="73">
        <f t="shared" si="311"/>
        <v>1.0086664107387064</v>
      </c>
      <c r="AW514" s="74">
        <f>PRODUCT(AV$4:AV514)</f>
        <v>59.301051238547721</v>
      </c>
      <c r="BO514" s="70">
        <f t="shared" si="322"/>
        <v>511</v>
      </c>
      <c r="BP514" s="178">
        <f t="shared" si="325"/>
        <v>0.1091</v>
      </c>
      <c r="BQ514" s="179">
        <f t="shared" si="312"/>
        <v>8.6664107387064426E-3</v>
      </c>
      <c r="BR514" s="179">
        <f t="shared" si="324"/>
        <v>1.6863107467983054E-2</v>
      </c>
    </row>
    <row r="515" spans="5:70">
      <c r="E515">
        <f t="shared" si="326"/>
        <v>512</v>
      </c>
      <c r="F515" s="64">
        <f t="shared" si="313"/>
        <v>105.583333333331</v>
      </c>
      <c r="G515" s="55">
        <f t="shared" si="294"/>
        <v>0</v>
      </c>
      <c r="H515" s="78">
        <f t="shared" si="323"/>
        <v>1</v>
      </c>
      <c r="I515" s="79">
        <f t="shared" si="302"/>
        <v>0</v>
      </c>
      <c r="J515" s="79">
        <f t="shared" si="295"/>
        <v>0</v>
      </c>
      <c r="K515" s="80">
        <f t="shared" si="296"/>
        <v>0</v>
      </c>
      <c r="L515" s="80">
        <f t="shared" si="303"/>
        <v>0</v>
      </c>
      <c r="M515" s="80">
        <f t="shared" si="327"/>
        <v>0</v>
      </c>
      <c r="N515" s="80">
        <f t="shared" si="304"/>
        <v>0</v>
      </c>
      <c r="O515" s="81">
        <f t="shared" si="297"/>
        <v>0</v>
      </c>
      <c r="P515" s="79">
        <f t="shared" si="298"/>
        <v>0</v>
      </c>
      <c r="Q515" s="35"/>
      <c r="R515">
        <f t="shared" ca="1" si="305"/>
        <v>573</v>
      </c>
      <c r="S515" s="78">
        <f t="shared" ca="1" si="314"/>
        <v>110.58333333333091</v>
      </c>
      <c r="T515" s="55">
        <f t="shared" ca="1" si="306"/>
        <v>0</v>
      </c>
      <c r="U515" s="78">
        <f t="shared" ca="1" si="307"/>
        <v>4.5569622524294494E-5</v>
      </c>
      <c r="V515" s="79">
        <f t="shared" ca="1" si="315"/>
        <v>0</v>
      </c>
      <c r="W515" s="79">
        <f t="shared" ca="1" si="299"/>
        <v>0</v>
      </c>
      <c r="X515" s="80">
        <f t="shared" ca="1" si="316"/>
        <v>0</v>
      </c>
      <c r="Y515" s="80">
        <f t="shared" ca="1" si="317"/>
        <v>0</v>
      </c>
      <c r="Z515" s="80">
        <f t="shared" ca="1" si="308"/>
        <v>0</v>
      </c>
      <c r="AA515" s="80">
        <f t="shared" ca="1" si="318"/>
        <v>0</v>
      </c>
      <c r="AB515" s="81">
        <f t="shared" ca="1" si="300"/>
        <v>0</v>
      </c>
      <c r="AC515" s="79">
        <f t="shared" ca="1" si="301"/>
        <v>0</v>
      </c>
      <c r="AD515" s="35"/>
      <c r="AE515" s="55">
        <f t="shared" ca="1" si="319"/>
        <v>0</v>
      </c>
      <c r="AF515" s="78">
        <f t="shared" ca="1" si="320"/>
        <v>4.5569622524294494E-5</v>
      </c>
      <c r="AG515" s="35"/>
      <c r="AH515" s="35"/>
      <c r="AR515" s="69">
        <f t="shared" si="309"/>
        <v>43</v>
      </c>
      <c r="AS515" s="70">
        <f t="shared" si="321"/>
        <v>512</v>
      </c>
      <c r="AT515" s="71">
        <f t="shared" si="328"/>
        <v>1.6170814066732705E-2</v>
      </c>
      <c r="AU515" s="72">
        <f t="shared" si="310"/>
        <v>8.6664107387064426E-3</v>
      </c>
      <c r="AV515" s="73">
        <f t="shared" si="311"/>
        <v>1.0086664107387064</v>
      </c>
      <c r="AW515" s="74">
        <f>PRODUCT(AV$4:AV515)</f>
        <v>59.814978505818054</v>
      </c>
      <c r="BO515" s="70">
        <f t="shared" si="322"/>
        <v>512</v>
      </c>
      <c r="BP515" s="178">
        <f t="shared" si="325"/>
        <v>0.1091</v>
      </c>
      <c r="BQ515" s="179">
        <f t="shared" si="312"/>
        <v>8.6664107387064426E-3</v>
      </c>
      <c r="BR515" s="179">
        <f t="shared" si="324"/>
        <v>1.6718220502289945E-2</v>
      </c>
    </row>
    <row r="516" spans="5:70">
      <c r="E516">
        <f t="shared" si="326"/>
        <v>513</v>
      </c>
      <c r="F516" s="64">
        <f t="shared" si="313"/>
        <v>105.66666666666433</v>
      </c>
      <c r="G516" s="55">
        <f t="shared" ref="G516:G579" si="329">(1-(1-IF(F516&gt;$AJ$90,0,VLOOKUP(ROUND(F516,0),$AJ$4:$AK$90,2,FALSE)))^(1/12))*0</f>
        <v>0</v>
      </c>
      <c r="H516" s="78">
        <f t="shared" si="323"/>
        <v>1</v>
      </c>
      <c r="I516" s="79">
        <f t="shared" si="302"/>
        <v>0</v>
      </c>
      <c r="J516" s="79">
        <f t="shared" ref="J516:J579" si="330">(I516)*$AU516</f>
        <v>0</v>
      </c>
      <c r="K516" s="80">
        <f t="shared" ref="K516:K579" si="331">IF(I516=0,0,-$C$19)*H516</f>
        <v>0</v>
      </c>
      <c r="L516" s="80">
        <f t="shared" si="303"/>
        <v>0</v>
      </c>
      <c r="M516" s="80">
        <f t="shared" si="327"/>
        <v>0</v>
      </c>
      <c r="N516" s="80">
        <f t="shared" si="304"/>
        <v>0</v>
      </c>
      <c r="O516" s="81">
        <f t="shared" ref="O516:O579" si="332">-MIN(
IF(MOD(E516-1,IF($C$7="Annual",12,1))=0,1,0)
*IF(F516&lt;=$C$6,H516*$C$5*$C$4/IF($C$7="Monthly",12,1),$C$12),I516)</f>
        <v>0</v>
      </c>
      <c r="P516" s="79">
        <f t="shared" ref="P516:P579" si="333">SUM(I516:O516)</f>
        <v>0</v>
      </c>
      <c r="Q516" s="35"/>
      <c r="R516">
        <f t="shared" ca="1" si="305"/>
        <v>574</v>
      </c>
      <c r="S516" s="78">
        <f t="shared" ca="1" si="314"/>
        <v>110.66666666666424</v>
      </c>
      <c r="T516" s="55">
        <f t="shared" ca="1" si="306"/>
        <v>0</v>
      </c>
      <c r="U516" s="78">
        <f t="shared" ca="1" si="307"/>
        <v>4.5569622524294494E-5</v>
      </c>
      <c r="V516" s="79">
        <f t="shared" ca="1" si="315"/>
        <v>0</v>
      </c>
      <c r="W516" s="79">
        <f t="shared" ref="W516:W579" ca="1" si="334">(V516)*$AU516</f>
        <v>0</v>
      </c>
      <c r="X516" s="80">
        <f t="shared" ca="1" si="316"/>
        <v>0</v>
      </c>
      <c r="Y516" s="80">
        <f t="shared" ca="1" si="317"/>
        <v>0</v>
      </c>
      <c r="Z516" s="80">
        <f t="shared" ca="1" si="308"/>
        <v>0</v>
      </c>
      <c r="AA516" s="80">
        <f t="shared" ca="1" si="318"/>
        <v>0</v>
      </c>
      <c r="AB516" s="81">
        <f t="shared" ref="AB516:AB579" ca="1" si="335">-MIN(IF(MOD(R516,IF($C$7="Annual",12,1))=0,1,0)*$C$39*U516/IF($C$7="Monthly",12,1),V516)</f>
        <v>0</v>
      </c>
      <c r="AC516" s="79">
        <f t="shared" ref="AC516:AC579" ca="1" si="336">SUM(V516:AB516)</f>
        <v>0</v>
      </c>
      <c r="AD516" s="35"/>
      <c r="AE516" s="55">
        <f t="shared" ca="1" si="319"/>
        <v>0</v>
      </c>
      <c r="AF516" s="78">
        <f t="shared" ca="1" si="320"/>
        <v>4.5569622524294494E-5</v>
      </c>
      <c r="AG516" s="35"/>
      <c r="AH516" s="35"/>
      <c r="AR516" s="69">
        <f t="shared" si="309"/>
        <v>43</v>
      </c>
      <c r="AS516" s="70">
        <f t="shared" si="321"/>
        <v>513</v>
      </c>
      <c r="AT516" s="71">
        <f t="shared" si="328"/>
        <v>1.6030671150051148E-2</v>
      </c>
      <c r="AU516" s="72">
        <f t="shared" si="310"/>
        <v>8.6664107387064426E-3</v>
      </c>
      <c r="AV516" s="73">
        <f t="shared" si="311"/>
        <v>1.0086664107387064</v>
      </c>
      <c r="AW516" s="74">
        <f>PRODUCT(AV$4:AV516)</f>
        <v>60.333359677876373</v>
      </c>
      <c r="BO516" s="70">
        <f t="shared" si="322"/>
        <v>513</v>
      </c>
      <c r="BP516" s="178">
        <f t="shared" si="325"/>
        <v>0.1091</v>
      </c>
      <c r="BQ516" s="179">
        <f t="shared" si="312"/>
        <v>8.6664107387064426E-3</v>
      </c>
      <c r="BR516" s="179">
        <f t="shared" si="324"/>
        <v>1.6574578398071367E-2</v>
      </c>
    </row>
    <row r="517" spans="5:70">
      <c r="E517">
        <f t="shared" si="326"/>
        <v>514</v>
      </c>
      <c r="F517" s="64">
        <f t="shared" si="313"/>
        <v>105.74999999999766</v>
      </c>
      <c r="G517" s="55">
        <f t="shared" si="329"/>
        <v>0</v>
      </c>
      <c r="H517" s="78">
        <f t="shared" si="323"/>
        <v>1</v>
      </c>
      <c r="I517" s="79">
        <f t="shared" ref="I517:I580" si="337">MAX(P516,0)*(1-G517)</f>
        <v>0</v>
      </c>
      <c r="J517" s="79">
        <f t="shared" si="330"/>
        <v>0</v>
      </c>
      <c r="K517" s="80">
        <f t="shared" si="331"/>
        <v>0</v>
      </c>
      <c r="L517" s="80">
        <f t="shared" ref="L517:L580" si="338">IF(OR(I516+O516=0,K516=0),0,-I517*($C$16/12))</f>
        <v>0</v>
      </c>
      <c r="M517" s="80">
        <f t="shared" si="327"/>
        <v>0</v>
      </c>
      <c r="N517" s="80">
        <f t="shared" ref="N517:N580" si="339">IF(OR(I516+O516=0,K516=0),0,-I517*($C$18*(1+$C$20))/12)</f>
        <v>0</v>
      </c>
      <c r="O517" s="81">
        <f t="shared" si="332"/>
        <v>0</v>
      </c>
      <c r="P517" s="79">
        <f t="shared" si="333"/>
        <v>0</v>
      </c>
      <c r="Q517" s="35"/>
      <c r="R517">
        <f t="shared" ref="R517:R580" ca="1" si="340">R516+1</f>
        <v>575</v>
      </c>
      <c r="S517" s="78">
        <f t="shared" ca="1" si="314"/>
        <v>110.74999999999757</v>
      </c>
      <c r="T517" s="55">
        <f t="shared" ref="T517:T580" ca="1" si="341">(1-(1-IF(S517&gt;$AJ$90,0,VLOOKUP(ROUND(S517,0),$AJ$4:$AK$90,2,FALSE)))^(1/12))
*IF(S518-S$4&lt;SUBSTITUTE($C$8, "years", "", 1)/1,0,1)</f>
        <v>0</v>
      </c>
      <c r="U517" s="78">
        <f t="shared" ref="U517:U580" ca="1" si="342">IF(S518-S$4&lt;SUBSTITUTE($C$8, "years", "", 1)/1,U516,AF516)*
(1-T517)</f>
        <v>4.5569622524294494E-5</v>
      </c>
      <c r="V517" s="79">
        <f t="shared" ca="1" si="315"/>
        <v>0</v>
      </c>
      <c r="W517" s="79">
        <f t="shared" ca="1" si="334"/>
        <v>0</v>
      </c>
      <c r="X517" s="80">
        <f t="shared" ca="1" si="316"/>
        <v>0</v>
      </c>
      <c r="Y517" s="80">
        <f t="shared" ca="1" si="317"/>
        <v>0</v>
      </c>
      <c r="Z517" s="80">
        <f t="shared" ref="Z517:Z580" ca="1" si="343">-IF(MOD(R517-1,12)=0,1,0)*V517*($C$17)</f>
        <v>0</v>
      </c>
      <c r="AA517" s="80">
        <f t="shared" ca="1" si="318"/>
        <v>0</v>
      </c>
      <c r="AB517" s="81">
        <f t="shared" ca="1" si="335"/>
        <v>0</v>
      </c>
      <c r="AC517" s="79">
        <f t="shared" ca="1" si="336"/>
        <v>0</v>
      </c>
      <c r="AD517" s="35"/>
      <c r="AE517" s="55">
        <f t="shared" ca="1" si="319"/>
        <v>0</v>
      </c>
      <c r="AF517" s="78">
        <f t="shared" ca="1" si="320"/>
        <v>4.5569622524294494E-5</v>
      </c>
      <c r="AG517" s="35"/>
      <c r="AH517" s="35"/>
      <c r="AR517" s="69">
        <f t="shared" ref="AR517:AR580" si="344">ROUNDDOWN((AS517-1)/12,0)+1</f>
        <v>43</v>
      </c>
      <c r="AS517" s="70">
        <f t="shared" si="321"/>
        <v>514</v>
      </c>
      <c r="AT517" s="71">
        <f t="shared" si="328"/>
        <v>1.5891742769447673E-2</v>
      </c>
      <c r="AU517" s="72">
        <f t="shared" ref="AU517:AU580" si="345">IF($AU$2="Yes",BQ517,((1+$AH$21)^(1/12))-1)</f>
        <v>8.6664107387064426E-3</v>
      </c>
      <c r="AV517" s="73">
        <f t="shared" ref="AV517:AV580" si="346">(1+AU517)</f>
        <v>1.0086664107387064</v>
      </c>
      <c r="AW517" s="74">
        <f>PRODUCT(AV$4:AV517)</f>
        <v>60.856233354090961</v>
      </c>
      <c r="BO517" s="70">
        <f t="shared" si="322"/>
        <v>514</v>
      </c>
      <c r="BP517" s="178">
        <f t="shared" si="325"/>
        <v>0.1091</v>
      </c>
      <c r="BQ517" s="179">
        <f t="shared" ref="BQ517:BQ580" si="347">(1+BP517)^(1/12)-1</f>
        <v>8.6664107387064426E-3</v>
      </c>
      <c r="BR517" s="179">
        <f t="shared" si="324"/>
        <v>1.6432170459540551E-2</v>
      </c>
    </row>
    <row r="518" spans="5:70">
      <c r="E518">
        <f t="shared" si="326"/>
        <v>515</v>
      </c>
      <c r="F518" s="64">
        <f t="shared" ref="F518:F581" si="348">(E518-E517)/12+F517</f>
        <v>105.83333333333098</v>
      </c>
      <c r="G518" s="55">
        <f t="shared" si="329"/>
        <v>0</v>
      </c>
      <c r="H518" s="78">
        <f t="shared" si="323"/>
        <v>1</v>
      </c>
      <c r="I518" s="79">
        <f t="shared" si="337"/>
        <v>0</v>
      </c>
      <c r="J518" s="79">
        <f t="shared" si="330"/>
        <v>0</v>
      </c>
      <c r="K518" s="80">
        <f t="shared" si="331"/>
        <v>0</v>
      </c>
      <c r="L518" s="80">
        <f t="shared" si="338"/>
        <v>0</v>
      </c>
      <c r="M518" s="80">
        <f t="shared" si="327"/>
        <v>0</v>
      </c>
      <c r="N518" s="80">
        <f t="shared" si="339"/>
        <v>0</v>
      </c>
      <c r="O518" s="81">
        <f t="shared" si="332"/>
        <v>0</v>
      </c>
      <c r="P518" s="79">
        <f t="shared" si="333"/>
        <v>0</v>
      </c>
      <c r="Q518" s="35"/>
      <c r="R518">
        <f t="shared" ca="1" si="340"/>
        <v>576</v>
      </c>
      <c r="S518" s="78">
        <f t="shared" ref="S518:S581" ca="1" si="349">(R518-R517)/12+S517</f>
        <v>110.8333333333309</v>
      </c>
      <c r="T518" s="55">
        <f t="shared" ca="1" si="341"/>
        <v>0</v>
      </c>
      <c r="U518" s="78">
        <f t="shared" ca="1" si="342"/>
        <v>4.5569622524294494E-5</v>
      </c>
      <c r="V518" s="79">
        <f t="shared" ref="V518:V581" ca="1" si="350">MAX(AC517,0)*(1-AE518)</f>
        <v>0</v>
      </c>
      <c r="W518" s="79">
        <f t="shared" ca="1" si="334"/>
        <v>0</v>
      </c>
      <c r="X518" s="80">
        <f t="shared" ref="X518:X581" ca="1" si="351">IF(V518=0,0,-$C$19)*U518</f>
        <v>0</v>
      </c>
      <c r="Y518" s="80">
        <f t="shared" ref="Y518:Y581" ca="1" si="352">IF(OR(V517+AB517=0,X517=0),0,-V518*($D$16/12))</f>
        <v>0</v>
      </c>
      <c r="Z518" s="80">
        <f t="shared" ca="1" si="343"/>
        <v>0</v>
      </c>
      <c r="AA518" s="80">
        <f t="shared" ref="AA518:AA581" ca="1" si="353">IF(OR(V517+AB517=0,X517=0),0,-V518*($C$18*(1+$C$20))/12)</f>
        <v>0</v>
      </c>
      <c r="AB518" s="81">
        <f t="shared" ca="1" si="335"/>
        <v>0</v>
      </c>
      <c r="AC518" s="79">
        <f t="shared" ca="1" si="336"/>
        <v>0</v>
      </c>
      <c r="AD518" s="35"/>
      <c r="AE518" s="55">
        <f t="shared" ref="AE518:AE581" ca="1" si="354">(1-(1-IF(S518&gt;$AJ$90,0,VLOOKUP(ROUND(S518,0),$AJ$4:$AK$90,2,FALSE)))^(1/12))</f>
        <v>0</v>
      </c>
      <c r="AF518" s="78">
        <f t="shared" ref="AF518:AF581" ca="1" si="355">AF517*(1-AE518)</f>
        <v>4.5569622524294494E-5</v>
      </c>
      <c r="AG518" s="35"/>
      <c r="AH518" s="35"/>
      <c r="AR518" s="69">
        <f t="shared" si="344"/>
        <v>43</v>
      </c>
      <c r="AS518" s="70">
        <f t="shared" ref="AS518:AS581" si="356">AS517+1</f>
        <v>515</v>
      </c>
      <c r="AT518" s="71">
        <f t="shared" si="328"/>
        <v>1.5754018399253771E-2</v>
      </c>
      <c r="AU518" s="72">
        <f t="shared" si="345"/>
        <v>8.6664107387064426E-3</v>
      </c>
      <c r="AV518" s="73">
        <f t="shared" si="346"/>
        <v>1.0086664107387064</v>
      </c>
      <c r="AW518" s="74">
        <f>PRODUCT(AV$4:AV518)</f>
        <v>61.383638468348082</v>
      </c>
      <c r="BO518" s="70">
        <f t="shared" ref="BO518:BO581" si="357">BO517+1</f>
        <v>515</v>
      </c>
      <c r="BP518" s="178">
        <f t="shared" si="325"/>
        <v>0.1091</v>
      </c>
      <c r="BQ518" s="179">
        <f t="shared" si="347"/>
        <v>8.6664107387064426E-3</v>
      </c>
      <c r="BR518" s="179">
        <f t="shared" si="324"/>
        <v>1.6290986082808382E-2</v>
      </c>
    </row>
    <row r="519" spans="5:70">
      <c r="E519">
        <f t="shared" si="326"/>
        <v>516</v>
      </c>
      <c r="F519" s="64">
        <f t="shared" si="348"/>
        <v>105.91666666666431</v>
      </c>
      <c r="G519" s="55">
        <f t="shared" si="329"/>
        <v>0</v>
      </c>
      <c r="H519" s="78">
        <f t="shared" ref="H519:H582" si="358">H518*(1-G519)</f>
        <v>1</v>
      </c>
      <c r="I519" s="79">
        <f t="shared" si="337"/>
        <v>0</v>
      </c>
      <c r="J519" s="79">
        <f t="shared" si="330"/>
        <v>0</v>
      </c>
      <c r="K519" s="80">
        <f t="shared" si="331"/>
        <v>0</v>
      </c>
      <c r="L519" s="80">
        <f t="shared" si="338"/>
        <v>0</v>
      </c>
      <c r="M519" s="80">
        <f t="shared" si="327"/>
        <v>0</v>
      </c>
      <c r="N519" s="80">
        <f t="shared" si="339"/>
        <v>0</v>
      </c>
      <c r="O519" s="81">
        <f t="shared" si="332"/>
        <v>0</v>
      </c>
      <c r="P519" s="79">
        <f t="shared" si="333"/>
        <v>0</v>
      </c>
      <c r="Q519" s="35"/>
      <c r="R519">
        <f t="shared" ca="1" si="340"/>
        <v>577</v>
      </c>
      <c r="S519" s="78">
        <f t="shared" ca="1" si="349"/>
        <v>110.91666666666423</v>
      </c>
      <c r="T519" s="55">
        <f t="shared" ca="1" si="341"/>
        <v>0</v>
      </c>
      <c r="U519" s="78">
        <f t="shared" ca="1" si="342"/>
        <v>4.5569622524294494E-5</v>
      </c>
      <c r="V519" s="79">
        <f t="shared" ca="1" si="350"/>
        <v>0</v>
      </c>
      <c r="W519" s="79">
        <f t="shared" ca="1" si="334"/>
        <v>0</v>
      </c>
      <c r="X519" s="80">
        <f t="shared" ca="1" si="351"/>
        <v>0</v>
      </c>
      <c r="Y519" s="80">
        <f t="shared" ca="1" si="352"/>
        <v>0</v>
      </c>
      <c r="Z519" s="80">
        <f t="shared" ca="1" si="343"/>
        <v>0</v>
      </c>
      <c r="AA519" s="80">
        <f t="shared" ca="1" si="353"/>
        <v>0</v>
      </c>
      <c r="AB519" s="81">
        <f t="shared" ca="1" si="335"/>
        <v>0</v>
      </c>
      <c r="AC519" s="79">
        <f t="shared" ca="1" si="336"/>
        <v>0</v>
      </c>
      <c r="AD519" s="35"/>
      <c r="AE519" s="55">
        <f t="shared" ca="1" si="354"/>
        <v>0</v>
      </c>
      <c r="AF519" s="78">
        <f t="shared" ca="1" si="355"/>
        <v>4.5569622524294494E-5</v>
      </c>
      <c r="AG519" s="35"/>
      <c r="AH519" s="35"/>
      <c r="AR519" s="69">
        <f t="shared" si="344"/>
        <v>43</v>
      </c>
      <c r="AS519" s="70">
        <f t="shared" si="356"/>
        <v>516</v>
      </c>
      <c r="AT519" s="71">
        <f t="shared" si="328"/>
        <v>1.56174876050207E-2</v>
      </c>
      <c r="AU519" s="72">
        <f t="shared" si="345"/>
        <v>8.6664107387064426E-3</v>
      </c>
      <c r="AV519" s="73">
        <f t="shared" si="346"/>
        <v>1.0086664107387064</v>
      </c>
      <c r="AW519" s="74">
        <f>PRODUCT(AV$4:AV519)</f>
        <v>61.915614291951044</v>
      </c>
      <c r="BO519" s="70">
        <f t="shared" si="357"/>
        <v>516</v>
      </c>
      <c r="BP519" s="178">
        <f t="shared" si="325"/>
        <v>0.1091</v>
      </c>
      <c r="BQ519" s="179">
        <f t="shared" si="347"/>
        <v>8.6664107387064426E-3</v>
      </c>
      <c r="BR519" s="179">
        <f t="shared" ref="BR519:BR582" si="359">BR518/(1+BQ519)</f>
        <v>1.6151014755093829E-2</v>
      </c>
    </row>
    <row r="520" spans="5:70">
      <c r="E520">
        <f t="shared" si="326"/>
        <v>517</v>
      </c>
      <c r="F520" s="64">
        <f t="shared" si="348"/>
        <v>105.99999999999764</v>
      </c>
      <c r="G520" s="55">
        <f t="shared" si="329"/>
        <v>0</v>
      </c>
      <c r="H520" s="78">
        <f t="shared" si="358"/>
        <v>1</v>
      </c>
      <c r="I520" s="79">
        <f t="shared" si="337"/>
        <v>0</v>
      </c>
      <c r="J520" s="79">
        <f t="shared" si="330"/>
        <v>0</v>
      </c>
      <c r="K520" s="80">
        <f t="shared" si="331"/>
        <v>0</v>
      </c>
      <c r="L520" s="80">
        <f t="shared" si="338"/>
        <v>0</v>
      </c>
      <c r="M520" s="80">
        <f t="shared" si="327"/>
        <v>0</v>
      </c>
      <c r="N520" s="80">
        <f t="shared" si="339"/>
        <v>0</v>
      </c>
      <c r="O520" s="81">
        <f t="shared" si="332"/>
        <v>0</v>
      </c>
      <c r="P520" s="79">
        <f t="shared" si="333"/>
        <v>0</v>
      </c>
      <c r="Q520" s="35"/>
      <c r="R520">
        <f t="shared" ca="1" si="340"/>
        <v>578</v>
      </c>
      <c r="S520" s="78">
        <f t="shared" ca="1" si="349"/>
        <v>110.99999999999756</v>
      </c>
      <c r="T520" s="55">
        <f t="shared" ca="1" si="341"/>
        <v>0</v>
      </c>
      <c r="U520" s="78">
        <f t="shared" ca="1" si="342"/>
        <v>4.5569622524294494E-5</v>
      </c>
      <c r="V520" s="79">
        <f t="shared" ca="1" si="350"/>
        <v>0</v>
      </c>
      <c r="W520" s="79">
        <f t="shared" ca="1" si="334"/>
        <v>0</v>
      </c>
      <c r="X520" s="80">
        <f t="shared" ca="1" si="351"/>
        <v>0</v>
      </c>
      <c r="Y520" s="80">
        <f t="shared" ca="1" si="352"/>
        <v>0</v>
      </c>
      <c r="Z520" s="80">
        <f t="shared" ca="1" si="343"/>
        <v>0</v>
      </c>
      <c r="AA520" s="80">
        <f t="shared" ca="1" si="353"/>
        <v>0</v>
      </c>
      <c r="AB520" s="81">
        <f t="shared" ca="1" si="335"/>
        <v>0</v>
      </c>
      <c r="AC520" s="79">
        <f t="shared" ca="1" si="336"/>
        <v>0</v>
      </c>
      <c r="AD520" s="35"/>
      <c r="AE520" s="55">
        <f t="shared" ca="1" si="354"/>
        <v>0</v>
      </c>
      <c r="AF520" s="78">
        <f t="shared" ca="1" si="355"/>
        <v>4.5569622524294494E-5</v>
      </c>
      <c r="AG520" s="35"/>
      <c r="AH520" s="35"/>
      <c r="AR520" s="69">
        <f t="shared" si="344"/>
        <v>44</v>
      </c>
      <c r="AS520" s="70">
        <f t="shared" si="356"/>
        <v>517</v>
      </c>
      <c r="AT520" s="71">
        <f t="shared" si="328"/>
        <v>1.5482140042728933E-2</v>
      </c>
      <c r="AU520" s="72">
        <f t="shared" si="345"/>
        <v>8.6664107387064426E-3</v>
      </c>
      <c r="AV520" s="73">
        <f t="shared" si="346"/>
        <v>1.0086664107387064</v>
      </c>
      <c r="AW520" s="74">
        <f>PRODUCT(AV$4:AV520)</f>
        <v>62.452200436544416</v>
      </c>
      <c r="BO520" s="70">
        <f t="shared" si="357"/>
        <v>517</v>
      </c>
      <c r="BP520" s="178">
        <f t="shared" ref="BP520:BP583" si="360">VLOOKUP(BO520,$BT$4:$BX$13,5,TRUE)/100</f>
        <v>0.1091</v>
      </c>
      <c r="BQ520" s="179">
        <f t="shared" si="347"/>
        <v>8.6664107387064426E-3</v>
      </c>
      <c r="BR520" s="179">
        <f t="shared" si="359"/>
        <v>1.6012246053941144E-2</v>
      </c>
    </row>
    <row r="521" spans="5:70">
      <c r="E521">
        <f t="shared" si="326"/>
        <v>518</v>
      </c>
      <c r="F521" s="64">
        <f t="shared" si="348"/>
        <v>106.08333333333097</v>
      </c>
      <c r="G521" s="55">
        <f t="shared" si="329"/>
        <v>0</v>
      </c>
      <c r="H521" s="78">
        <f t="shared" si="358"/>
        <v>1</v>
      </c>
      <c r="I521" s="79">
        <f t="shared" si="337"/>
        <v>0</v>
      </c>
      <c r="J521" s="79">
        <f t="shared" si="330"/>
        <v>0</v>
      </c>
      <c r="K521" s="80">
        <f t="shared" si="331"/>
        <v>0</v>
      </c>
      <c r="L521" s="80">
        <f t="shared" si="338"/>
        <v>0</v>
      </c>
      <c r="M521" s="80">
        <f t="shared" si="327"/>
        <v>0</v>
      </c>
      <c r="N521" s="80">
        <f t="shared" si="339"/>
        <v>0</v>
      </c>
      <c r="O521" s="81">
        <f t="shared" si="332"/>
        <v>0</v>
      </c>
      <c r="P521" s="79">
        <f t="shared" si="333"/>
        <v>0</v>
      </c>
      <c r="Q521" s="35"/>
      <c r="R521">
        <f t="shared" ca="1" si="340"/>
        <v>579</v>
      </c>
      <c r="S521" s="78">
        <f t="shared" ca="1" si="349"/>
        <v>111.08333333333088</v>
      </c>
      <c r="T521" s="55">
        <f t="shared" ca="1" si="341"/>
        <v>0</v>
      </c>
      <c r="U521" s="78">
        <f t="shared" ca="1" si="342"/>
        <v>4.5569622524294494E-5</v>
      </c>
      <c r="V521" s="79">
        <f t="shared" ca="1" si="350"/>
        <v>0</v>
      </c>
      <c r="W521" s="79">
        <f t="shared" ca="1" si="334"/>
        <v>0</v>
      </c>
      <c r="X521" s="80">
        <f t="shared" ca="1" si="351"/>
        <v>0</v>
      </c>
      <c r="Y521" s="80">
        <f t="shared" ca="1" si="352"/>
        <v>0</v>
      </c>
      <c r="Z521" s="80">
        <f t="shared" ca="1" si="343"/>
        <v>0</v>
      </c>
      <c r="AA521" s="80">
        <f t="shared" ca="1" si="353"/>
        <v>0</v>
      </c>
      <c r="AB521" s="81">
        <f t="shared" ca="1" si="335"/>
        <v>0</v>
      </c>
      <c r="AC521" s="79">
        <f t="shared" ca="1" si="336"/>
        <v>0</v>
      </c>
      <c r="AD521" s="35"/>
      <c r="AE521" s="55">
        <f t="shared" ca="1" si="354"/>
        <v>0</v>
      </c>
      <c r="AF521" s="78">
        <f t="shared" ca="1" si="355"/>
        <v>4.5569622524294494E-5</v>
      </c>
      <c r="AG521" s="35"/>
      <c r="AH521" s="35"/>
      <c r="AR521" s="69">
        <f t="shared" si="344"/>
        <v>44</v>
      </c>
      <c r="AS521" s="70">
        <f t="shared" si="356"/>
        <v>518</v>
      </c>
      <c r="AT521" s="71">
        <f t="shared" si="328"/>
        <v>1.5347965458004471E-2</v>
      </c>
      <c r="AU521" s="72">
        <f t="shared" si="345"/>
        <v>8.6664107387064426E-3</v>
      </c>
      <c r="AV521" s="73">
        <f t="shared" si="346"/>
        <v>1.0086664107387064</v>
      </c>
      <c r="AW521" s="74">
        <f>PRODUCT(AV$4:AV521)</f>
        <v>62.993436857063529</v>
      </c>
      <c r="BO521" s="70">
        <f t="shared" si="357"/>
        <v>518</v>
      </c>
      <c r="BP521" s="178">
        <f t="shared" si="360"/>
        <v>0.1091</v>
      </c>
      <c r="BQ521" s="179">
        <f t="shared" si="347"/>
        <v>8.6664107387064426E-3</v>
      </c>
      <c r="BR521" s="179">
        <f t="shared" si="359"/>
        <v>1.5874669646443785E-2</v>
      </c>
    </row>
    <row r="522" spans="5:70">
      <c r="E522">
        <f t="shared" si="326"/>
        <v>519</v>
      </c>
      <c r="F522" s="64">
        <f t="shared" si="348"/>
        <v>106.1666666666643</v>
      </c>
      <c r="G522" s="55">
        <f t="shared" si="329"/>
        <v>0</v>
      </c>
      <c r="H522" s="78">
        <f t="shared" si="358"/>
        <v>1</v>
      </c>
      <c r="I522" s="79">
        <f t="shared" si="337"/>
        <v>0</v>
      </c>
      <c r="J522" s="79">
        <f t="shared" si="330"/>
        <v>0</v>
      </c>
      <c r="K522" s="80">
        <f t="shared" si="331"/>
        <v>0</v>
      </c>
      <c r="L522" s="80">
        <f t="shared" si="338"/>
        <v>0</v>
      </c>
      <c r="M522" s="80">
        <f t="shared" si="327"/>
        <v>0</v>
      </c>
      <c r="N522" s="80">
        <f t="shared" si="339"/>
        <v>0</v>
      </c>
      <c r="O522" s="81">
        <f t="shared" si="332"/>
        <v>0</v>
      </c>
      <c r="P522" s="79">
        <f t="shared" si="333"/>
        <v>0</v>
      </c>
      <c r="Q522" s="35"/>
      <c r="R522">
        <f t="shared" ca="1" si="340"/>
        <v>580</v>
      </c>
      <c r="S522" s="78">
        <f t="shared" ca="1" si="349"/>
        <v>111.16666666666421</v>
      </c>
      <c r="T522" s="55">
        <f t="shared" ca="1" si="341"/>
        <v>0</v>
      </c>
      <c r="U522" s="78">
        <f t="shared" ca="1" si="342"/>
        <v>4.5569622524294494E-5</v>
      </c>
      <c r="V522" s="79">
        <f t="shared" ca="1" si="350"/>
        <v>0</v>
      </c>
      <c r="W522" s="79">
        <f t="shared" ca="1" si="334"/>
        <v>0</v>
      </c>
      <c r="X522" s="80">
        <f t="shared" ca="1" si="351"/>
        <v>0</v>
      </c>
      <c r="Y522" s="80">
        <f t="shared" ca="1" si="352"/>
        <v>0</v>
      </c>
      <c r="Z522" s="80">
        <f t="shared" ca="1" si="343"/>
        <v>0</v>
      </c>
      <c r="AA522" s="80">
        <f t="shared" ca="1" si="353"/>
        <v>0</v>
      </c>
      <c r="AB522" s="81">
        <f t="shared" ca="1" si="335"/>
        <v>0</v>
      </c>
      <c r="AC522" s="79">
        <f t="shared" ca="1" si="336"/>
        <v>0</v>
      </c>
      <c r="AD522" s="35"/>
      <c r="AE522" s="55">
        <f t="shared" ca="1" si="354"/>
        <v>0</v>
      </c>
      <c r="AF522" s="78">
        <f t="shared" ca="1" si="355"/>
        <v>4.5569622524294494E-5</v>
      </c>
      <c r="AG522" s="35"/>
      <c r="AH522" s="35"/>
      <c r="AR522" s="69">
        <f t="shared" si="344"/>
        <v>44</v>
      </c>
      <c r="AS522" s="70">
        <f t="shared" si="356"/>
        <v>519</v>
      </c>
      <c r="AT522" s="71">
        <f t="shared" si="328"/>
        <v>1.5214953685341925E-2</v>
      </c>
      <c r="AU522" s="72">
        <f t="shared" si="345"/>
        <v>8.6664107387064426E-3</v>
      </c>
      <c r="AV522" s="73">
        <f t="shared" si="346"/>
        <v>1.0086664107387064</v>
      </c>
      <c r="AW522" s="74">
        <f>PRODUCT(AV$4:AV522)</f>
        <v>63.539363854709613</v>
      </c>
      <c r="BO522" s="70">
        <f t="shared" si="357"/>
        <v>519</v>
      </c>
      <c r="BP522" s="178">
        <f t="shared" si="360"/>
        <v>0.1091</v>
      </c>
      <c r="BQ522" s="179">
        <f t="shared" si="347"/>
        <v>8.6664107387064426E-3</v>
      </c>
      <c r="BR522" s="179">
        <f t="shared" si="359"/>
        <v>1.5738275288475028E-2</v>
      </c>
    </row>
    <row r="523" spans="5:70">
      <c r="E523">
        <f t="shared" si="326"/>
        <v>520</v>
      </c>
      <c r="F523" s="64">
        <f t="shared" si="348"/>
        <v>106.24999999999763</v>
      </c>
      <c r="G523" s="55">
        <f t="shared" si="329"/>
        <v>0</v>
      </c>
      <c r="H523" s="78">
        <f t="shared" si="358"/>
        <v>1</v>
      </c>
      <c r="I523" s="79">
        <f t="shared" si="337"/>
        <v>0</v>
      </c>
      <c r="J523" s="79">
        <f t="shared" si="330"/>
        <v>0</v>
      </c>
      <c r="K523" s="80">
        <f t="shared" si="331"/>
        <v>0</v>
      </c>
      <c r="L523" s="80">
        <f t="shared" si="338"/>
        <v>0</v>
      </c>
      <c r="M523" s="80">
        <f t="shared" si="327"/>
        <v>0</v>
      </c>
      <c r="N523" s="80">
        <f t="shared" si="339"/>
        <v>0</v>
      </c>
      <c r="O523" s="81">
        <f t="shared" si="332"/>
        <v>0</v>
      </c>
      <c r="P523" s="79">
        <f t="shared" si="333"/>
        <v>0</v>
      </c>
      <c r="Q523" s="35"/>
      <c r="R523">
        <f t="shared" ca="1" si="340"/>
        <v>581</v>
      </c>
      <c r="S523" s="78">
        <f t="shared" ca="1" si="349"/>
        <v>111.24999999999754</v>
      </c>
      <c r="T523" s="55">
        <f t="shared" ca="1" si="341"/>
        <v>0</v>
      </c>
      <c r="U523" s="78">
        <f t="shared" ca="1" si="342"/>
        <v>4.5569622524294494E-5</v>
      </c>
      <c r="V523" s="79">
        <f t="shared" ca="1" si="350"/>
        <v>0</v>
      </c>
      <c r="W523" s="79">
        <f t="shared" ca="1" si="334"/>
        <v>0</v>
      </c>
      <c r="X523" s="80">
        <f t="shared" ca="1" si="351"/>
        <v>0</v>
      </c>
      <c r="Y523" s="80">
        <f t="shared" ca="1" si="352"/>
        <v>0</v>
      </c>
      <c r="Z523" s="80">
        <f t="shared" ca="1" si="343"/>
        <v>0</v>
      </c>
      <c r="AA523" s="80">
        <f t="shared" ca="1" si="353"/>
        <v>0</v>
      </c>
      <c r="AB523" s="81">
        <f t="shared" ca="1" si="335"/>
        <v>0</v>
      </c>
      <c r="AC523" s="79">
        <f t="shared" ca="1" si="336"/>
        <v>0</v>
      </c>
      <c r="AD523" s="35"/>
      <c r="AE523" s="55">
        <f t="shared" ca="1" si="354"/>
        <v>0</v>
      </c>
      <c r="AF523" s="78">
        <f t="shared" ca="1" si="355"/>
        <v>4.5569622524294494E-5</v>
      </c>
      <c r="AG523" s="35"/>
      <c r="AH523" s="35"/>
      <c r="AR523" s="69">
        <f t="shared" si="344"/>
        <v>44</v>
      </c>
      <c r="AS523" s="70">
        <f t="shared" si="356"/>
        <v>520</v>
      </c>
      <c r="AT523" s="71">
        <f t="shared" si="328"/>
        <v>1.5083094647334356E-2</v>
      </c>
      <c r="AU523" s="72">
        <f t="shared" si="345"/>
        <v>8.6664107387064426E-3</v>
      </c>
      <c r="AV523" s="73">
        <f t="shared" si="346"/>
        <v>1.0086664107387064</v>
      </c>
      <c r="AW523" s="74">
        <f>PRODUCT(AV$4:AV523)</f>
        <v>64.090022079950643</v>
      </c>
      <c r="BO523" s="70">
        <f t="shared" si="357"/>
        <v>520</v>
      </c>
      <c r="BP523" s="178">
        <f t="shared" si="360"/>
        <v>0.1091</v>
      </c>
      <c r="BQ523" s="179">
        <f t="shared" si="347"/>
        <v>8.6664107387064426E-3</v>
      </c>
      <c r="BR523" s="179">
        <f t="shared" si="359"/>
        <v>1.560305282392516E-2</v>
      </c>
    </row>
    <row r="524" spans="5:70">
      <c r="E524">
        <f t="shared" si="326"/>
        <v>521</v>
      </c>
      <c r="F524" s="64">
        <f t="shared" si="348"/>
        <v>106.33333333333096</v>
      </c>
      <c r="G524" s="55">
        <f t="shared" si="329"/>
        <v>0</v>
      </c>
      <c r="H524" s="78">
        <f t="shared" si="358"/>
        <v>1</v>
      </c>
      <c r="I524" s="79">
        <f t="shared" si="337"/>
        <v>0</v>
      </c>
      <c r="J524" s="79">
        <f t="shared" si="330"/>
        <v>0</v>
      </c>
      <c r="K524" s="80">
        <f t="shared" si="331"/>
        <v>0</v>
      </c>
      <c r="L524" s="80">
        <f t="shared" si="338"/>
        <v>0</v>
      </c>
      <c r="M524" s="80">
        <f t="shared" si="327"/>
        <v>0</v>
      </c>
      <c r="N524" s="80">
        <f t="shared" si="339"/>
        <v>0</v>
      </c>
      <c r="O524" s="81">
        <f t="shared" si="332"/>
        <v>0</v>
      </c>
      <c r="P524" s="79">
        <f t="shared" si="333"/>
        <v>0</v>
      </c>
      <c r="Q524" s="35"/>
      <c r="R524">
        <f t="shared" ca="1" si="340"/>
        <v>582</v>
      </c>
      <c r="S524" s="78">
        <f t="shared" ca="1" si="349"/>
        <v>111.33333333333087</v>
      </c>
      <c r="T524" s="55">
        <f t="shared" ca="1" si="341"/>
        <v>0</v>
      </c>
      <c r="U524" s="78">
        <f t="shared" ca="1" si="342"/>
        <v>4.5569622524294494E-5</v>
      </c>
      <c r="V524" s="79">
        <f t="shared" ca="1" si="350"/>
        <v>0</v>
      </c>
      <c r="W524" s="79">
        <f t="shared" ca="1" si="334"/>
        <v>0</v>
      </c>
      <c r="X524" s="80">
        <f t="shared" ca="1" si="351"/>
        <v>0</v>
      </c>
      <c r="Y524" s="80">
        <f t="shared" ca="1" si="352"/>
        <v>0</v>
      </c>
      <c r="Z524" s="80">
        <f t="shared" ca="1" si="343"/>
        <v>0</v>
      </c>
      <c r="AA524" s="80">
        <f t="shared" ca="1" si="353"/>
        <v>0</v>
      </c>
      <c r="AB524" s="81">
        <f t="shared" ca="1" si="335"/>
        <v>0</v>
      </c>
      <c r="AC524" s="79">
        <f t="shared" ca="1" si="336"/>
        <v>0</v>
      </c>
      <c r="AD524" s="35"/>
      <c r="AE524" s="55">
        <f t="shared" ca="1" si="354"/>
        <v>0</v>
      </c>
      <c r="AF524" s="78">
        <f t="shared" ca="1" si="355"/>
        <v>4.5569622524294494E-5</v>
      </c>
      <c r="AG524" s="35"/>
      <c r="AH524" s="35"/>
      <c r="AR524" s="69">
        <f t="shared" si="344"/>
        <v>44</v>
      </c>
      <c r="AS524" s="70">
        <f t="shared" si="356"/>
        <v>521</v>
      </c>
      <c r="AT524" s="71">
        <f t="shared" si="328"/>
        <v>1.4952378353909772E-2</v>
      </c>
      <c r="AU524" s="72">
        <f t="shared" si="345"/>
        <v>8.6664107387064426E-3</v>
      </c>
      <c r="AV524" s="73">
        <f t="shared" si="346"/>
        <v>1.0086664107387064</v>
      </c>
      <c r="AW524" s="74">
        <f>PRODUCT(AV$4:AV524)</f>
        <v>64.645452535548259</v>
      </c>
      <c r="BO524" s="70">
        <f t="shared" si="357"/>
        <v>521</v>
      </c>
      <c r="BP524" s="178">
        <f t="shared" si="360"/>
        <v>0.1091</v>
      </c>
      <c r="BQ524" s="179">
        <f t="shared" si="347"/>
        <v>8.6664107387064426E-3</v>
      </c>
      <c r="BR524" s="179">
        <f t="shared" si="359"/>
        <v>1.5468992183945251E-2</v>
      </c>
    </row>
    <row r="525" spans="5:70">
      <c r="E525">
        <f t="shared" si="326"/>
        <v>522</v>
      </c>
      <c r="F525" s="64">
        <f t="shared" si="348"/>
        <v>106.41666666666428</v>
      </c>
      <c r="G525" s="55">
        <f t="shared" si="329"/>
        <v>0</v>
      </c>
      <c r="H525" s="78">
        <f t="shared" si="358"/>
        <v>1</v>
      </c>
      <c r="I525" s="79">
        <f t="shared" si="337"/>
        <v>0</v>
      </c>
      <c r="J525" s="79">
        <f t="shared" si="330"/>
        <v>0</v>
      </c>
      <c r="K525" s="80">
        <f t="shared" si="331"/>
        <v>0</v>
      </c>
      <c r="L525" s="80">
        <f t="shared" si="338"/>
        <v>0</v>
      </c>
      <c r="M525" s="80">
        <f t="shared" si="327"/>
        <v>0</v>
      </c>
      <c r="N525" s="80">
        <f t="shared" si="339"/>
        <v>0</v>
      </c>
      <c r="O525" s="81">
        <f t="shared" si="332"/>
        <v>0</v>
      </c>
      <c r="P525" s="79">
        <f t="shared" si="333"/>
        <v>0</v>
      </c>
      <c r="Q525" s="35"/>
      <c r="R525">
        <f t="shared" ca="1" si="340"/>
        <v>583</v>
      </c>
      <c r="S525" s="78">
        <f t="shared" ca="1" si="349"/>
        <v>111.4166666666642</v>
      </c>
      <c r="T525" s="55">
        <f t="shared" ca="1" si="341"/>
        <v>0</v>
      </c>
      <c r="U525" s="78">
        <f t="shared" ca="1" si="342"/>
        <v>4.5569622524294494E-5</v>
      </c>
      <c r="V525" s="79">
        <f t="shared" ca="1" si="350"/>
        <v>0</v>
      </c>
      <c r="W525" s="79">
        <f t="shared" ca="1" si="334"/>
        <v>0</v>
      </c>
      <c r="X525" s="80">
        <f t="shared" ca="1" si="351"/>
        <v>0</v>
      </c>
      <c r="Y525" s="80">
        <f t="shared" ca="1" si="352"/>
        <v>0</v>
      </c>
      <c r="Z525" s="80">
        <f t="shared" ca="1" si="343"/>
        <v>0</v>
      </c>
      <c r="AA525" s="80">
        <f t="shared" ca="1" si="353"/>
        <v>0</v>
      </c>
      <c r="AB525" s="81">
        <f t="shared" ca="1" si="335"/>
        <v>0</v>
      </c>
      <c r="AC525" s="79">
        <f t="shared" ca="1" si="336"/>
        <v>0</v>
      </c>
      <c r="AD525" s="35"/>
      <c r="AE525" s="55">
        <f t="shared" ca="1" si="354"/>
        <v>0</v>
      </c>
      <c r="AF525" s="78">
        <f t="shared" ca="1" si="355"/>
        <v>4.5569622524294494E-5</v>
      </c>
      <c r="AG525" s="35"/>
      <c r="AH525" s="35"/>
      <c r="AR525" s="69">
        <f t="shared" si="344"/>
        <v>44</v>
      </c>
      <c r="AS525" s="70">
        <f t="shared" si="356"/>
        <v>522</v>
      </c>
      <c r="AT525" s="71">
        <f t="shared" si="328"/>
        <v>1.4822794901574246E-2</v>
      </c>
      <c r="AU525" s="72">
        <f t="shared" si="345"/>
        <v>8.6664107387064426E-3</v>
      </c>
      <c r="AV525" s="73">
        <f t="shared" si="346"/>
        <v>1.0086664107387064</v>
      </c>
      <c r="AW525" s="74">
        <f>PRODUCT(AV$4:AV525)</f>
        <v>65.205696579610873</v>
      </c>
      <c r="BO525" s="70">
        <f t="shared" si="357"/>
        <v>522</v>
      </c>
      <c r="BP525" s="178">
        <f t="shared" si="360"/>
        <v>0.1091</v>
      </c>
      <c r="BQ525" s="179">
        <f t="shared" si="347"/>
        <v>8.6664107387064426E-3</v>
      </c>
      <c r="BR525" s="179">
        <f t="shared" si="359"/>
        <v>1.5336083386197411E-2</v>
      </c>
    </row>
    <row r="526" spans="5:70">
      <c r="E526">
        <f t="shared" si="326"/>
        <v>523</v>
      </c>
      <c r="F526" s="64">
        <f t="shared" si="348"/>
        <v>106.49999999999761</v>
      </c>
      <c r="G526" s="55">
        <f t="shared" si="329"/>
        <v>0</v>
      </c>
      <c r="H526" s="78">
        <f t="shared" si="358"/>
        <v>1</v>
      </c>
      <c r="I526" s="79">
        <f t="shared" si="337"/>
        <v>0</v>
      </c>
      <c r="J526" s="79">
        <f t="shared" si="330"/>
        <v>0</v>
      </c>
      <c r="K526" s="80">
        <f t="shared" si="331"/>
        <v>0</v>
      </c>
      <c r="L526" s="80">
        <f t="shared" si="338"/>
        <v>0</v>
      </c>
      <c r="M526" s="80">
        <f t="shared" si="327"/>
        <v>0</v>
      </c>
      <c r="N526" s="80">
        <f t="shared" si="339"/>
        <v>0</v>
      </c>
      <c r="O526" s="81">
        <f t="shared" si="332"/>
        <v>0</v>
      </c>
      <c r="P526" s="79">
        <f t="shared" si="333"/>
        <v>0</v>
      </c>
      <c r="Q526" s="35"/>
      <c r="R526">
        <f t="shared" ca="1" si="340"/>
        <v>584</v>
      </c>
      <c r="S526" s="78">
        <f t="shared" ca="1" si="349"/>
        <v>111.49999999999753</v>
      </c>
      <c r="T526" s="55">
        <f t="shared" ca="1" si="341"/>
        <v>0</v>
      </c>
      <c r="U526" s="78">
        <f t="shared" ca="1" si="342"/>
        <v>4.5569622524294494E-5</v>
      </c>
      <c r="V526" s="79">
        <f t="shared" ca="1" si="350"/>
        <v>0</v>
      </c>
      <c r="W526" s="79">
        <f t="shared" ca="1" si="334"/>
        <v>0</v>
      </c>
      <c r="X526" s="80">
        <f t="shared" ca="1" si="351"/>
        <v>0</v>
      </c>
      <c r="Y526" s="80">
        <f t="shared" ca="1" si="352"/>
        <v>0</v>
      </c>
      <c r="Z526" s="80">
        <f t="shared" ca="1" si="343"/>
        <v>0</v>
      </c>
      <c r="AA526" s="80">
        <f t="shared" ca="1" si="353"/>
        <v>0</v>
      </c>
      <c r="AB526" s="81">
        <f t="shared" ca="1" si="335"/>
        <v>0</v>
      </c>
      <c r="AC526" s="79">
        <f t="shared" ca="1" si="336"/>
        <v>0</v>
      </c>
      <c r="AD526" s="35"/>
      <c r="AE526" s="55">
        <f t="shared" ca="1" si="354"/>
        <v>0</v>
      </c>
      <c r="AF526" s="78">
        <f t="shared" ca="1" si="355"/>
        <v>4.5569622524294494E-5</v>
      </c>
      <c r="AG526" s="35"/>
      <c r="AH526" s="35"/>
      <c r="AR526" s="69">
        <f t="shared" si="344"/>
        <v>44</v>
      </c>
      <c r="AS526" s="70">
        <f t="shared" si="356"/>
        <v>523</v>
      </c>
      <c r="AT526" s="71">
        <f t="shared" si="328"/>
        <v>1.4694334472661601E-2</v>
      </c>
      <c r="AU526" s="72">
        <f t="shared" si="345"/>
        <v>8.6664107387064426E-3</v>
      </c>
      <c r="AV526" s="73">
        <f t="shared" si="346"/>
        <v>1.0086664107387064</v>
      </c>
      <c r="AW526" s="74">
        <f>PRODUCT(AV$4:AV526)</f>
        <v>65.770795928673252</v>
      </c>
      <c r="BO526" s="70">
        <f t="shared" si="357"/>
        <v>523</v>
      </c>
      <c r="BP526" s="178">
        <f t="shared" si="360"/>
        <v>0.1091</v>
      </c>
      <c r="BQ526" s="179">
        <f t="shared" si="347"/>
        <v>8.6664107387064426E-3</v>
      </c>
      <c r="BR526" s="179">
        <f t="shared" si="359"/>
        <v>1.5204316534111495E-2</v>
      </c>
    </row>
    <row r="527" spans="5:70">
      <c r="E527">
        <f t="shared" si="326"/>
        <v>524</v>
      </c>
      <c r="F527" s="64">
        <f t="shared" si="348"/>
        <v>106.58333333333094</v>
      </c>
      <c r="G527" s="55">
        <f t="shared" si="329"/>
        <v>0</v>
      </c>
      <c r="H527" s="78">
        <f t="shared" si="358"/>
        <v>1</v>
      </c>
      <c r="I527" s="79">
        <f t="shared" si="337"/>
        <v>0</v>
      </c>
      <c r="J527" s="79">
        <f t="shared" si="330"/>
        <v>0</v>
      </c>
      <c r="K527" s="80">
        <f t="shared" si="331"/>
        <v>0</v>
      </c>
      <c r="L527" s="80">
        <f t="shared" si="338"/>
        <v>0</v>
      </c>
      <c r="M527" s="80">
        <f t="shared" si="327"/>
        <v>0</v>
      </c>
      <c r="N527" s="80">
        <f t="shared" si="339"/>
        <v>0</v>
      </c>
      <c r="O527" s="81">
        <f t="shared" si="332"/>
        <v>0</v>
      </c>
      <c r="P527" s="79">
        <f t="shared" si="333"/>
        <v>0</v>
      </c>
      <c r="Q527" s="35"/>
      <c r="R527">
        <f t="shared" ca="1" si="340"/>
        <v>585</v>
      </c>
      <c r="S527" s="78">
        <f t="shared" ca="1" si="349"/>
        <v>111.58333333333086</v>
      </c>
      <c r="T527" s="55">
        <f t="shared" ca="1" si="341"/>
        <v>0</v>
      </c>
      <c r="U527" s="78">
        <f t="shared" ca="1" si="342"/>
        <v>4.5569622524294494E-5</v>
      </c>
      <c r="V527" s="79">
        <f t="shared" ca="1" si="350"/>
        <v>0</v>
      </c>
      <c r="W527" s="79">
        <f t="shared" ca="1" si="334"/>
        <v>0</v>
      </c>
      <c r="X527" s="80">
        <f t="shared" ca="1" si="351"/>
        <v>0</v>
      </c>
      <c r="Y527" s="80">
        <f t="shared" ca="1" si="352"/>
        <v>0</v>
      </c>
      <c r="Z527" s="80">
        <f t="shared" ca="1" si="343"/>
        <v>0</v>
      </c>
      <c r="AA527" s="80">
        <f t="shared" ca="1" si="353"/>
        <v>0</v>
      </c>
      <c r="AB527" s="81">
        <f t="shared" ca="1" si="335"/>
        <v>0</v>
      </c>
      <c r="AC527" s="79">
        <f t="shared" ca="1" si="336"/>
        <v>0</v>
      </c>
      <c r="AD527" s="35"/>
      <c r="AE527" s="55">
        <f t="shared" ca="1" si="354"/>
        <v>0</v>
      </c>
      <c r="AF527" s="78">
        <f t="shared" ca="1" si="355"/>
        <v>4.5569622524294494E-5</v>
      </c>
      <c r="AG527" s="35"/>
      <c r="AH527" s="35"/>
      <c r="AR527" s="69">
        <f t="shared" si="344"/>
        <v>44</v>
      </c>
      <c r="AS527" s="70">
        <f t="shared" si="356"/>
        <v>524</v>
      </c>
      <c r="AT527" s="71">
        <f t="shared" si="328"/>
        <v>1.4566987334589582E-2</v>
      </c>
      <c r="AU527" s="72">
        <f t="shared" si="345"/>
        <v>8.6664107387064426E-3</v>
      </c>
      <c r="AV527" s="73">
        <f t="shared" si="346"/>
        <v>1.0086664107387064</v>
      </c>
      <c r="AW527" s="74">
        <f>PRODUCT(AV$4:AV527)</f>
        <v>66.340792660802776</v>
      </c>
      <c r="BO527" s="70">
        <f t="shared" si="357"/>
        <v>524</v>
      </c>
      <c r="BP527" s="178">
        <f t="shared" si="360"/>
        <v>0.1091</v>
      </c>
      <c r="BQ527" s="179">
        <f t="shared" si="347"/>
        <v>8.6664107387064426E-3</v>
      </c>
      <c r="BR527" s="179">
        <f t="shared" si="359"/>
        <v>1.5073681816148184E-2</v>
      </c>
    </row>
    <row r="528" spans="5:70">
      <c r="E528">
        <f t="shared" ref="E528:E591" si="361">E527+1</f>
        <v>525</v>
      </c>
      <c r="F528" s="64">
        <f t="shared" si="348"/>
        <v>106.66666666666427</v>
      </c>
      <c r="G528" s="55">
        <f t="shared" si="329"/>
        <v>0</v>
      </c>
      <c r="H528" s="78">
        <f t="shared" si="358"/>
        <v>1</v>
      </c>
      <c r="I528" s="79">
        <f t="shared" si="337"/>
        <v>0</v>
      </c>
      <c r="J528" s="79">
        <f t="shared" si="330"/>
        <v>0</v>
      </c>
      <c r="K528" s="80">
        <f t="shared" si="331"/>
        <v>0</v>
      </c>
      <c r="L528" s="80">
        <f t="shared" si="338"/>
        <v>0</v>
      </c>
      <c r="M528" s="80">
        <f t="shared" ref="M528:M591" si="362">IF(OR(I527+O527=0,K527=0),0,-IF(MOD(E528-1,12)=0,1,0)*I528*($C$17))</f>
        <v>0</v>
      </c>
      <c r="N528" s="80">
        <f t="shared" si="339"/>
        <v>0</v>
      </c>
      <c r="O528" s="81">
        <f t="shared" si="332"/>
        <v>0</v>
      </c>
      <c r="P528" s="79">
        <f t="shared" si="333"/>
        <v>0</v>
      </c>
      <c r="Q528" s="35"/>
      <c r="R528">
        <f t="shared" ca="1" si="340"/>
        <v>586</v>
      </c>
      <c r="S528" s="78">
        <f t="shared" ca="1" si="349"/>
        <v>111.66666666666418</v>
      </c>
      <c r="T528" s="55">
        <f t="shared" ca="1" si="341"/>
        <v>0</v>
      </c>
      <c r="U528" s="78">
        <f t="shared" ca="1" si="342"/>
        <v>4.5569622524294494E-5</v>
      </c>
      <c r="V528" s="79">
        <f t="shared" ca="1" si="350"/>
        <v>0</v>
      </c>
      <c r="W528" s="79">
        <f t="shared" ca="1" si="334"/>
        <v>0</v>
      </c>
      <c r="X528" s="80">
        <f t="shared" ca="1" si="351"/>
        <v>0</v>
      </c>
      <c r="Y528" s="80">
        <f t="shared" ca="1" si="352"/>
        <v>0</v>
      </c>
      <c r="Z528" s="80">
        <f t="shared" ca="1" si="343"/>
        <v>0</v>
      </c>
      <c r="AA528" s="80">
        <f t="shared" ca="1" si="353"/>
        <v>0</v>
      </c>
      <c r="AB528" s="81">
        <f t="shared" ca="1" si="335"/>
        <v>0</v>
      </c>
      <c r="AC528" s="79">
        <f t="shared" ca="1" si="336"/>
        <v>0</v>
      </c>
      <c r="AD528" s="35"/>
      <c r="AE528" s="55">
        <f t="shared" ca="1" si="354"/>
        <v>0</v>
      </c>
      <c r="AF528" s="78">
        <f t="shared" ca="1" si="355"/>
        <v>4.5569622524294494E-5</v>
      </c>
      <c r="AG528" s="35"/>
      <c r="AH528" s="35"/>
      <c r="AR528" s="69">
        <f t="shared" si="344"/>
        <v>44</v>
      </c>
      <c r="AS528" s="70">
        <f t="shared" si="356"/>
        <v>525</v>
      </c>
      <c r="AT528" s="71">
        <f t="shared" si="328"/>
        <v>1.4440743839122494E-2</v>
      </c>
      <c r="AU528" s="72">
        <f t="shared" si="345"/>
        <v>8.6664107387064426E-3</v>
      </c>
      <c r="AV528" s="73">
        <f t="shared" si="346"/>
        <v>1.0086664107387064</v>
      </c>
      <c r="AW528" s="74">
        <f>PRODUCT(AV$4:AV528)</f>
        <v>66.91572921873265</v>
      </c>
      <c r="BO528" s="70">
        <f t="shared" si="357"/>
        <v>525</v>
      </c>
      <c r="BP528" s="178">
        <f t="shared" si="360"/>
        <v>0.1091</v>
      </c>
      <c r="BQ528" s="179">
        <f t="shared" si="347"/>
        <v>8.6664107387064426E-3</v>
      </c>
      <c r="BR528" s="179">
        <f t="shared" si="359"/>
        <v>1.4944169505068409E-2</v>
      </c>
    </row>
    <row r="529" spans="5:70">
      <c r="E529">
        <f t="shared" si="361"/>
        <v>526</v>
      </c>
      <c r="F529" s="64">
        <f t="shared" si="348"/>
        <v>106.7499999999976</v>
      </c>
      <c r="G529" s="55">
        <f t="shared" si="329"/>
        <v>0</v>
      </c>
      <c r="H529" s="78">
        <f t="shared" si="358"/>
        <v>1</v>
      </c>
      <c r="I529" s="79">
        <f t="shared" si="337"/>
        <v>0</v>
      </c>
      <c r="J529" s="79">
        <f t="shared" si="330"/>
        <v>0</v>
      </c>
      <c r="K529" s="80">
        <f t="shared" si="331"/>
        <v>0</v>
      </c>
      <c r="L529" s="80">
        <f t="shared" si="338"/>
        <v>0</v>
      </c>
      <c r="M529" s="80">
        <f t="shared" si="362"/>
        <v>0</v>
      </c>
      <c r="N529" s="80">
        <f t="shared" si="339"/>
        <v>0</v>
      </c>
      <c r="O529" s="81">
        <f t="shared" si="332"/>
        <v>0</v>
      </c>
      <c r="P529" s="79">
        <f t="shared" si="333"/>
        <v>0</v>
      </c>
      <c r="Q529" s="35"/>
      <c r="R529">
        <f t="shared" ca="1" si="340"/>
        <v>587</v>
      </c>
      <c r="S529" s="78">
        <f t="shared" ca="1" si="349"/>
        <v>111.74999999999751</v>
      </c>
      <c r="T529" s="55">
        <f t="shared" ca="1" si="341"/>
        <v>0</v>
      </c>
      <c r="U529" s="78">
        <f t="shared" ca="1" si="342"/>
        <v>4.5569622524294494E-5</v>
      </c>
      <c r="V529" s="79">
        <f t="shared" ca="1" si="350"/>
        <v>0</v>
      </c>
      <c r="W529" s="79">
        <f t="shared" ca="1" si="334"/>
        <v>0</v>
      </c>
      <c r="X529" s="80">
        <f t="shared" ca="1" si="351"/>
        <v>0</v>
      </c>
      <c r="Y529" s="80">
        <f t="shared" ca="1" si="352"/>
        <v>0</v>
      </c>
      <c r="Z529" s="80">
        <f t="shared" ca="1" si="343"/>
        <v>0</v>
      </c>
      <c r="AA529" s="80">
        <f t="shared" ca="1" si="353"/>
        <v>0</v>
      </c>
      <c r="AB529" s="81">
        <f t="shared" ca="1" si="335"/>
        <v>0</v>
      </c>
      <c r="AC529" s="79">
        <f t="shared" ca="1" si="336"/>
        <v>0</v>
      </c>
      <c r="AD529" s="35"/>
      <c r="AE529" s="55">
        <f t="shared" ca="1" si="354"/>
        <v>0</v>
      </c>
      <c r="AF529" s="78">
        <f t="shared" ca="1" si="355"/>
        <v>4.5569622524294494E-5</v>
      </c>
      <c r="AG529" s="35"/>
      <c r="AH529" s="35"/>
      <c r="AR529" s="69">
        <f t="shared" si="344"/>
        <v>44</v>
      </c>
      <c r="AS529" s="70">
        <f t="shared" si="356"/>
        <v>526</v>
      </c>
      <c r="AT529" s="71">
        <f t="shared" si="328"/>
        <v>1.4315594421640215E-2</v>
      </c>
      <c r="AU529" s="72">
        <f t="shared" si="345"/>
        <v>8.6664107387064426E-3</v>
      </c>
      <c r="AV529" s="73">
        <f t="shared" si="346"/>
        <v>1.0086664107387064</v>
      </c>
      <c r="AW529" s="74">
        <f>PRODUCT(AV$4:AV529)</f>
        <v>67.495648413022252</v>
      </c>
      <c r="BO529" s="70">
        <f t="shared" si="357"/>
        <v>526</v>
      </c>
      <c r="BP529" s="178">
        <f t="shared" si="360"/>
        <v>0.1091</v>
      </c>
      <c r="BQ529" s="179">
        <f t="shared" si="347"/>
        <v>8.6664107387064426E-3</v>
      </c>
      <c r="BR529" s="179">
        <f t="shared" si="359"/>
        <v>1.4815769957209048E-2</v>
      </c>
    </row>
    <row r="530" spans="5:70">
      <c r="E530">
        <f t="shared" si="361"/>
        <v>527</v>
      </c>
      <c r="F530" s="64">
        <f t="shared" si="348"/>
        <v>106.83333333333093</v>
      </c>
      <c r="G530" s="55">
        <f t="shared" si="329"/>
        <v>0</v>
      </c>
      <c r="H530" s="78">
        <f t="shared" si="358"/>
        <v>1</v>
      </c>
      <c r="I530" s="79">
        <f t="shared" si="337"/>
        <v>0</v>
      </c>
      <c r="J530" s="79">
        <f t="shared" si="330"/>
        <v>0</v>
      </c>
      <c r="K530" s="80">
        <f t="shared" si="331"/>
        <v>0</v>
      </c>
      <c r="L530" s="80">
        <f t="shared" si="338"/>
        <v>0</v>
      </c>
      <c r="M530" s="80">
        <f t="shared" si="362"/>
        <v>0</v>
      </c>
      <c r="N530" s="80">
        <f t="shared" si="339"/>
        <v>0</v>
      </c>
      <c r="O530" s="81">
        <f t="shared" si="332"/>
        <v>0</v>
      </c>
      <c r="P530" s="79">
        <f t="shared" si="333"/>
        <v>0</v>
      </c>
      <c r="Q530" s="35"/>
      <c r="R530">
        <f t="shared" ca="1" si="340"/>
        <v>588</v>
      </c>
      <c r="S530" s="78">
        <f t="shared" ca="1" si="349"/>
        <v>111.83333333333084</v>
      </c>
      <c r="T530" s="55">
        <f t="shared" ca="1" si="341"/>
        <v>0</v>
      </c>
      <c r="U530" s="78">
        <f t="shared" ca="1" si="342"/>
        <v>4.5569622524294494E-5</v>
      </c>
      <c r="V530" s="79">
        <f t="shared" ca="1" si="350"/>
        <v>0</v>
      </c>
      <c r="W530" s="79">
        <f t="shared" ca="1" si="334"/>
        <v>0</v>
      </c>
      <c r="X530" s="80">
        <f t="shared" ca="1" si="351"/>
        <v>0</v>
      </c>
      <c r="Y530" s="80">
        <f t="shared" ca="1" si="352"/>
        <v>0</v>
      </c>
      <c r="Z530" s="80">
        <f t="shared" ca="1" si="343"/>
        <v>0</v>
      </c>
      <c r="AA530" s="80">
        <f t="shared" ca="1" si="353"/>
        <v>0</v>
      </c>
      <c r="AB530" s="81">
        <f t="shared" ca="1" si="335"/>
        <v>0</v>
      </c>
      <c r="AC530" s="79">
        <f t="shared" ca="1" si="336"/>
        <v>0</v>
      </c>
      <c r="AD530" s="35"/>
      <c r="AE530" s="55">
        <f t="shared" ca="1" si="354"/>
        <v>0</v>
      </c>
      <c r="AF530" s="78">
        <f t="shared" ca="1" si="355"/>
        <v>4.5569622524294494E-5</v>
      </c>
      <c r="AG530" s="35"/>
      <c r="AH530" s="35"/>
      <c r="AR530" s="69">
        <f t="shared" si="344"/>
        <v>44</v>
      </c>
      <c r="AS530" s="70">
        <f t="shared" si="356"/>
        <v>527</v>
      </c>
      <c r="AT530" s="71">
        <f t="shared" si="328"/>
        <v>1.4191529600413547E-2</v>
      </c>
      <c r="AU530" s="72">
        <f t="shared" si="345"/>
        <v>8.6664107387064426E-3</v>
      </c>
      <c r="AV530" s="73">
        <f t="shared" si="346"/>
        <v>1.0086664107387064</v>
      </c>
      <c r="AW530" s="74">
        <f>PRODUCT(AV$4:AV530)</f>
        <v>68.080593425244828</v>
      </c>
      <c r="BO530" s="70">
        <f t="shared" si="357"/>
        <v>527</v>
      </c>
      <c r="BP530" s="178">
        <f t="shared" si="360"/>
        <v>0.1091</v>
      </c>
      <c r="BQ530" s="179">
        <f t="shared" si="347"/>
        <v>8.6664107387064426E-3</v>
      </c>
      <c r="BR530" s="179">
        <f t="shared" si="359"/>
        <v>1.4688473611764842E-2</v>
      </c>
    </row>
    <row r="531" spans="5:70">
      <c r="E531">
        <f t="shared" si="361"/>
        <v>528</v>
      </c>
      <c r="F531" s="64">
        <f t="shared" si="348"/>
        <v>106.91666666666426</v>
      </c>
      <c r="G531" s="55">
        <f t="shared" si="329"/>
        <v>0</v>
      </c>
      <c r="H531" s="78">
        <f t="shared" si="358"/>
        <v>1</v>
      </c>
      <c r="I531" s="79">
        <f t="shared" si="337"/>
        <v>0</v>
      </c>
      <c r="J531" s="79">
        <f t="shared" si="330"/>
        <v>0</v>
      </c>
      <c r="K531" s="80">
        <f t="shared" si="331"/>
        <v>0</v>
      </c>
      <c r="L531" s="80">
        <f t="shared" si="338"/>
        <v>0</v>
      </c>
      <c r="M531" s="80">
        <f t="shared" si="362"/>
        <v>0</v>
      </c>
      <c r="N531" s="80">
        <f t="shared" si="339"/>
        <v>0</v>
      </c>
      <c r="O531" s="81">
        <f t="shared" si="332"/>
        <v>0</v>
      </c>
      <c r="P531" s="79">
        <f t="shared" si="333"/>
        <v>0</v>
      </c>
      <c r="Q531" s="35"/>
      <c r="R531">
        <f t="shared" ca="1" si="340"/>
        <v>589</v>
      </c>
      <c r="S531" s="78">
        <f t="shared" ca="1" si="349"/>
        <v>111.91666666666417</v>
      </c>
      <c r="T531" s="55">
        <f t="shared" ca="1" si="341"/>
        <v>0</v>
      </c>
      <c r="U531" s="78">
        <f t="shared" ca="1" si="342"/>
        <v>4.5569622524294494E-5</v>
      </c>
      <c r="V531" s="79">
        <f t="shared" ca="1" si="350"/>
        <v>0</v>
      </c>
      <c r="W531" s="79">
        <f t="shared" ca="1" si="334"/>
        <v>0</v>
      </c>
      <c r="X531" s="80">
        <f t="shared" ca="1" si="351"/>
        <v>0</v>
      </c>
      <c r="Y531" s="80">
        <f t="shared" ca="1" si="352"/>
        <v>0</v>
      </c>
      <c r="Z531" s="80">
        <f t="shared" ca="1" si="343"/>
        <v>0</v>
      </c>
      <c r="AA531" s="80">
        <f t="shared" ca="1" si="353"/>
        <v>0</v>
      </c>
      <c r="AB531" s="81">
        <f t="shared" ca="1" si="335"/>
        <v>0</v>
      </c>
      <c r="AC531" s="79">
        <f t="shared" ca="1" si="336"/>
        <v>0</v>
      </c>
      <c r="AD531" s="35"/>
      <c r="AE531" s="55">
        <f t="shared" ca="1" si="354"/>
        <v>0</v>
      </c>
      <c r="AF531" s="78">
        <f t="shared" ca="1" si="355"/>
        <v>4.5569622524294494E-5</v>
      </c>
      <c r="AG531" s="35"/>
      <c r="AH531" s="35"/>
      <c r="AR531" s="69">
        <f t="shared" si="344"/>
        <v>44</v>
      </c>
      <c r="AS531" s="70">
        <f t="shared" si="356"/>
        <v>528</v>
      </c>
      <c r="AT531" s="71">
        <f t="shared" si="328"/>
        <v>1.4068539975885853E-2</v>
      </c>
      <c r="AU531" s="72">
        <f t="shared" si="345"/>
        <v>8.6664107387064426E-3</v>
      </c>
      <c r="AV531" s="73">
        <f t="shared" si="346"/>
        <v>1.0086664107387064</v>
      </c>
      <c r="AW531" s="74">
        <f>PRODUCT(AV$4:AV531)</f>
        <v>68.670607811202871</v>
      </c>
      <c r="BO531" s="70">
        <f t="shared" si="357"/>
        <v>528</v>
      </c>
      <c r="BP531" s="178">
        <f t="shared" si="360"/>
        <v>0.1091</v>
      </c>
      <c r="BQ531" s="179">
        <f t="shared" si="347"/>
        <v>8.6664107387064426E-3</v>
      </c>
      <c r="BR531" s="179">
        <f t="shared" si="359"/>
        <v>1.456227099007649E-2</v>
      </c>
    </row>
    <row r="532" spans="5:70">
      <c r="E532">
        <f t="shared" si="361"/>
        <v>529</v>
      </c>
      <c r="F532" s="64">
        <f t="shared" si="348"/>
        <v>106.99999999999758</v>
      </c>
      <c r="G532" s="55">
        <f t="shared" si="329"/>
        <v>0</v>
      </c>
      <c r="H532" s="78">
        <f t="shared" si="358"/>
        <v>1</v>
      </c>
      <c r="I532" s="79">
        <f t="shared" si="337"/>
        <v>0</v>
      </c>
      <c r="J532" s="79">
        <f t="shared" si="330"/>
        <v>0</v>
      </c>
      <c r="K532" s="80">
        <f t="shared" si="331"/>
        <v>0</v>
      </c>
      <c r="L532" s="80">
        <f t="shared" si="338"/>
        <v>0</v>
      </c>
      <c r="M532" s="80">
        <f t="shared" si="362"/>
        <v>0</v>
      </c>
      <c r="N532" s="80">
        <f t="shared" si="339"/>
        <v>0</v>
      </c>
      <c r="O532" s="81">
        <f t="shared" si="332"/>
        <v>0</v>
      </c>
      <c r="P532" s="79">
        <f t="shared" si="333"/>
        <v>0</v>
      </c>
      <c r="Q532" s="35"/>
      <c r="R532">
        <f t="shared" ca="1" si="340"/>
        <v>590</v>
      </c>
      <c r="S532" s="78">
        <f t="shared" ca="1" si="349"/>
        <v>111.9999999999975</v>
      </c>
      <c r="T532" s="55">
        <f t="shared" ca="1" si="341"/>
        <v>0</v>
      </c>
      <c r="U532" s="78">
        <f t="shared" ca="1" si="342"/>
        <v>4.5569622524294494E-5</v>
      </c>
      <c r="V532" s="79">
        <f t="shared" ca="1" si="350"/>
        <v>0</v>
      </c>
      <c r="W532" s="79">
        <f t="shared" ca="1" si="334"/>
        <v>0</v>
      </c>
      <c r="X532" s="80">
        <f t="shared" ca="1" si="351"/>
        <v>0</v>
      </c>
      <c r="Y532" s="80">
        <f t="shared" ca="1" si="352"/>
        <v>0</v>
      </c>
      <c r="Z532" s="80">
        <f t="shared" ca="1" si="343"/>
        <v>0</v>
      </c>
      <c r="AA532" s="80">
        <f t="shared" ca="1" si="353"/>
        <v>0</v>
      </c>
      <c r="AB532" s="81">
        <f t="shared" ca="1" si="335"/>
        <v>0</v>
      </c>
      <c r="AC532" s="79">
        <f t="shared" ca="1" si="336"/>
        <v>0</v>
      </c>
      <c r="AD532" s="35"/>
      <c r="AE532" s="55">
        <f t="shared" ca="1" si="354"/>
        <v>0</v>
      </c>
      <c r="AF532" s="78">
        <f t="shared" ca="1" si="355"/>
        <v>4.5569622524294494E-5</v>
      </c>
      <c r="AG532" s="35"/>
      <c r="AH532" s="35"/>
      <c r="AR532" s="69">
        <f t="shared" si="344"/>
        <v>45</v>
      </c>
      <c r="AS532" s="70">
        <f t="shared" si="356"/>
        <v>529</v>
      </c>
      <c r="AT532" s="71">
        <f t="shared" si="328"/>
        <v>1.3946616229960915E-2</v>
      </c>
      <c r="AU532" s="72">
        <f t="shared" si="345"/>
        <v>8.6664107387064426E-3</v>
      </c>
      <c r="AV532" s="73">
        <f t="shared" si="346"/>
        <v>1.0086664107387064</v>
      </c>
      <c r="AW532" s="74">
        <f>PRODUCT(AV$4:AV532)</f>
        <v>69.265735504171374</v>
      </c>
      <c r="BO532" s="70">
        <f t="shared" si="357"/>
        <v>529</v>
      </c>
      <c r="BP532" s="178">
        <f t="shared" si="360"/>
        <v>0.1091</v>
      </c>
      <c r="BQ532" s="179">
        <f t="shared" si="347"/>
        <v>8.6664107387064426E-3</v>
      </c>
      <c r="BR532" s="179">
        <f t="shared" si="359"/>
        <v>1.4437152694924849E-2</v>
      </c>
    </row>
    <row r="533" spans="5:70">
      <c r="E533">
        <f t="shared" si="361"/>
        <v>530</v>
      </c>
      <c r="F533" s="64">
        <f t="shared" si="348"/>
        <v>107.08333333333091</v>
      </c>
      <c r="G533" s="55">
        <f t="shared" si="329"/>
        <v>0</v>
      </c>
      <c r="H533" s="78">
        <f t="shared" si="358"/>
        <v>1</v>
      </c>
      <c r="I533" s="79">
        <f t="shared" si="337"/>
        <v>0</v>
      </c>
      <c r="J533" s="79">
        <f t="shared" si="330"/>
        <v>0</v>
      </c>
      <c r="K533" s="80">
        <f t="shared" si="331"/>
        <v>0</v>
      </c>
      <c r="L533" s="80">
        <f t="shared" si="338"/>
        <v>0</v>
      </c>
      <c r="M533" s="80">
        <f t="shared" si="362"/>
        <v>0</v>
      </c>
      <c r="N533" s="80">
        <f t="shared" si="339"/>
        <v>0</v>
      </c>
      <c r="O533" s="81">
        <f t="shared" si="332"/>
        <v>0</v>
      </c>
      <c r="P533" s="79">
        <f t="shared" si="333"/>
        <v>0</v>
      </c>
      <c r="Q533" s="35"/>
      <c r="R533">
        <f t="shared" ca="1" si="340"/>
        <v>591</v>
      </c>
      <c r="S533" s="78">
        <f t="shared" ca="1" si="349"/>
        <v>112.08333333333083</v>
      </c>
      <c r="T533" s="55">
        <f t="shared" ca="1" si="341"/>
        <v>0</v>
      </c>
      <c r="U533" s="78">
        <f t="shared" ca="1" si="342"/>
        <v>4.5569622524294494E-5</v>
      </c>
      <c r="V533" s="79">
        <f t="shared" ca="1" si="350"/>
        <v>0</v>
      </c>
      <c r="W533" s="79">
        <f t="shared" ca="1" si="334"/>
        <v>0</v>
      </c>
      <c r="X533" s="80">
        <f t="shared" ca="1" si="351"/>
        <v>0</v>
      </c>
      <c r="Y533" s="80">
        <f t="shared" ca="1" si="352"/>
        <v>0</v>
      </c>
      <c r="Z533" s="80">
        <f t="shared" ca="1" si="343"/>
        <v>0</v>
      </c>
      <c r="AA533" s="80">
        <f t="shared" ca="1" si="353"/>
        <v>0</v>
      </c>
      <c r="AB533" s="81">
        <f t="shared" ca="1" si="335"/>
        <v>0</v>
      </c>
      <c r="AC533" s="79">
        <f t="shared" ca="1" si="336"/>
        <v>0</v>
      </c>
      <c r="AD533" s="35"/>
      <c r="AE533" s="55">
        <f t="shared" ca="1" si="354"/>
        <v>0</v>
      </c>
      <c r="AF533" s="78">
        <f t="shared" ca="1" si="355"/>
        <v>4.5569622524294494E-5</v>
      </c>
      <c r="AG533" s="35"/>
      <c r="AH533" s="35"/>
      <c r="AR533" s="69">
        <f t="shared" si="344"/>
        <v>45</v>
      </c>
      <c r="AS533" s="70">
        <f t="shared" si="356"/>
        <v>530</v>
      </c>
      <c r="AT533" s="71">
        <f t="shared" si="328"/>
        <v>1.3825749125296964E-2</v>
      </c>
      <c r="AU533" s="72">
        <f t="shared" si="345"/>
        <v>8.6664107387064426E-3</v>
      </c>
      <c r="AV533" s="73">
        <f t="shared" si="346"/>
        <v>1.0086664107387064</v>
      </c>
      <c r="AW533" s="74">
        <f>PRODUCT(AV$4:AV533)</f>
        <v>69.866020818169119</v>
      </c>
      <c r="BO533" s="70">
        <f t="shared" si="357"/>
        <v>530</v>
      </c>
      <c r="BP533" s="178">
        <f t="shared" si="360"/>
        <v>0.1091</v>
      </c>
      <c r="BQ533" s="179">
        <f t="shared" si="347"/>
        <v>8.6664107387064426E-3</v>
      </c>
      <c r="BR533" s="179">
        <f t="shared" si="359"/>
        <v>1.4313109409831206E-2</v>
      </c>
    </row>
    <row r="534" spans="5:70">
      <c r="E534">
        <f t="shared" si="361"/>
        <v>531</v>
      </c>
      <c r="F534" s="64">
        <f t="shared" si="348"/>
        <v>107.16666666666424</v>
      </c>
      <c r="G534" s="55">
        <f t="shared" si="329"/>
        <v>0</v>
      </c>
      <c r="H534" s="78">
        <f t="shared" si="358"/>
        <v>1</v>
      </c>
      <c r="I534" s="79">
        <f t="shared" si="337"/>
        <v>0</v>
      </c>
      <c r="J534" s="79">
        <f t="shared" si="330"/>
        <v>0</v>
      </c>
      <c r="K534" s="80">
        <f t="shared" si="331"/>
        <v>0</v>
      </c>
      <c r="L534" s="80">
        <f t="shared" si="338"/>
        <v>0</v>
      </c>
      <c r="M534" s="80">
        <f t="shared" si="362"/>
        <v>0</v>
      </c>
      <c r="N534" s="80">
        <f t="shared" si="339"/>
        <v>0</v>
      </c>
      <c r="O534" s="81">
        <f t="shared" si="332"/>
        <v>0</v>
      </c>
      <c r="P534" s="79">
        <f t="shared" si="333"/>
        <v>0</v>
      </c>
      <c r="Q534" s="35"/>
      <c r="R534">
        <f t="shared" ca="1" si="340"/>
        <v>592</v>
      </c>
      <c r="S534" s="78">
        <f t="shared" ca="1" si="349"/>
        <v>112.16666666666416</v>
      </c>
      <c r="T534" s="55">
        <f t="shared" ca="1" si="341"/>
        <v>0</v>
      </c>
      <c r="U534" s="78">
        <f t="shared" ca="1" si="342"/>
        <v>4.5569622524294494E-5</v>
      </c>
      <c r="V534" s="79">
        <f t="shared" ca="1" si="350"/>
        <v>0</v>
      </c>
      <c r="W534" s="79">
        <f t="shared" ca="1" si="334"/>
        <v>0</v>
      </c>
      <c r="X534" s="80">
        <f t="shared" ca="1" si="351"/>
        <v>0</v>
      </c>
      <c r="Y534" s="80">
        <f t="shared" ca="1" si="352"/>
        <v>0</v>
      </c>
      <c r="Z534" s="80">
        <f t="shared" ca="1" si="343"/>
        <v>0</v>
      </c>
      <c r="AA534" s="80">
        <f t="shared" ca="1" si="353"/>
        <v>0</v>
      </c>
      <c r="AB534" s="81">
        <f t="shared" ca="1" si="335"/>
        <v>0</v>
      </c>
      <c r="AC534" s="79">
        <f t="shared" ca="1" si="336"/>
        <v>0</v>
      </c>
      <c r="AD534" s="35"/>
      <c r="AE534" s="55">
        <f t="shared" ca="1" si="354"/>
        <v>0</v>
      </c>
      <c r="AF534" s="78">
        <f t="shared" ca="1" si="355"/>
        <v>4.5569622524294494E-5</v>
      </c>
      <c r="AG534" s="35"/>
      <c r="AH534" s="35"/>
      <c r="AR534" s="69">
        <f t="shared" si="344"/>
        <v>45</v>
      </c>
      <c r="AS534" s="70">
        <f t="shared" si="356"/>
        <v>531</v>
      </c>
      <c r="AT534" s="71">
        <f t="shared" si="328"/>
        <v>1.3705929504606829E-2</v>
      </c>
      <c r="AU534" s="72">
        <f t="shared" si="345"/>
        <v>8.6664107387064426E-3</v>
      </c>
      <c r="AV534" s="73">
        <f t="shared" si="346"/>
        <v>1.0086664107387064</v>
      </c>
      <c r="AW534" s="74">
        <f>PRODUCT(AV$4:AV534)</f>
        <v>70.471508451258387</v>
      </c>
      <c r="BO534" s="70">
        <f t="shared" si="357"/>
        <v>531</v>
      </c>
      <c r="BP534" s="178">
        <f t="shared" si="360"/>
        <v>0.1091</v>
      </c>
      <c r="BQ534" s="179">
        <f t="shared" si="347"/>
        <v>8.6664107387064426E-3</v>
      </c>
      <c r="BR534" s="179">
        <f t="shared" si="359"/>
        <v>1.4190131898363567E-2</v>
      </c>
    </row>
    <row r="535" spans="5:70">
      <c r="E535">
        <f t="shared" si="361"/>
        <v>532</v>
      </c>
      <c r="F535" s="64">
        <f t="shared" si="348"/>
        <v>107.24999999999757</v>
      </c>
      <c r="G535" s="55">
        <f t="shared" si="329"/>
        <v>0</v>
      </c>
      <c r="H535" s="78">
        <f t="shared" si="358"/>
        <v>1</v>
      </c>
      <c r="I535" s="79">
        <f t="shared" si="337"/>
        <v>0</v>
      </c>
      <c r="J535" s="79">
        <f t="shared" si="330"/>
        <v>0</v>
      </c>
      <c r="K535" s="80">
        <f t="shared" si="331"/>
        <v>0</v>
      </c>
      <c r="L535" s="80">
        <f t="shared" si="338"/>
        <v>0</v>
      </c>
      <c r="M535" s="80">
        <f t="shared" si="362"/>
        <v>0</v>
      </c>
      <c r="N535" s="80">
        <f t="shared" si="339"/>
        <v>0</v>
      </c>
      <c r="O535" s="81">
        <f t="shared" si="332"/>
        <v>0</v>
      </c>
      <c r="P535" s="79">
        <f t="shared" si="333"/>
        <v>0</v>
      </c>
      <c r="Q535" s="35"/>
      <c r="R535">
        <f t="shared" ca="1" si="340"/>
        <v>593</v>
      </c>
      <c r="S535" s="78">
        <f t="shared" ca="1" si="349"/>
        <v>112.24999999999748</v>
      </c>
      <c r="T535" s="55">
        <f t="shared" ca="1" si="341"/>
        <v>0</v>
      </c>
      <c r="U535" s="78">
        <f t="shared" ca="1" si="342"/>
        <v>4.5569622524294494E-5</v>
      </c>
      <c r="V535" s="79">
        <f t="shared" ca="1" si="350"/>
        <v>0</v>
      </c>
      <c r="W535" s="79">
        <f t="shared" ca="1" si="334"/>
        <v>0</v>
      </c>
      <c r="X535" s="80">
        <f t="shared" ca="1" si="351"/>
        <v>0</v>
      </c>
      <c r="Y535" s="80">
        <f t="shared" ca="1" si="352"/>
        <v>0</v>
      </c>
      <c r="Z535" s="80">
        <f t="shared" ca="1" si="343"/>
        <v>0</v>
      </c>
      <c r="AA535" s="80">
        <f t="shared" ca="1" si="353"/>
        <v>0</v>
      </c>
      <c r="AB535" s="81">
        <f t="shared" ca="1" si="335"/>
        <v>0</v>
      </c>
      <c r="AC535" s="79">
        <f t="shared" ca="1" si="336"/>
        <v>0</v>
      </c>
      <c r="AD535" s="35"/>
      <c r="AE535" s="55">
        <f t="shared" ca="1" si="354"/>
        <v>0</v>
      </c>
      <c r="AF535" s="78">
        <f t="shared" ca="1" si="355"/>
        <v>4.5569622524294494E-5</v>
      </c>
      <c r="AG535" s="35"/>
      <c r="AH535" s="35"/>
      <c r="AR535" s="69">
        <f t="shared" si="344"/>
        <v>45</v>
      </c>
      <c r="AS535" s="70">
        <f t="shared" si="356"/>
        <v>532</v>
      </c>
      <c r="AT535" s="71">
        <f t="shared" si="328"/>
        <v>1.358714828996415E-2</v>
      </c>
      <c r="AU535" s="72">
        <f t="shared" si="345"/>
        <v>8.6664107387064426E-3</v>
      </c>
      <c r="AV535" s="73">
        <f t="shared" si="346"/>
        <v>1.0086664107387064</v>
      </c>
      <c r="AW535" s="74">
        <f>PRODUCT(AV$4:AV535)</f>
        <v>71.082243488873218</v>
      </c>
      <c r="BO535" s="70">
        <f t="shared" si="357"/>
        <v>532</v>
      </c>
      <c r="BP535" s="178">
        <f t="shared" si="360"/>
        <v>0.1091</v>
      </c>
      <c r="BQ535" s="179">
        <f t="shared" si="347"/>
        <v>8.6664107387064426E-3</v>
      </c>
      <c r="BR535" s="179">
        <f t="shared" si="359"/>
        <v>1.4068211003448889E-2</v>
      </c>
    </row>
    <row r="536" spans="5:70">
      <c r="E536">
        <f t="shared" si="361"/>
        <v>533</v>
      </c>
      <c r="F536" s="64">
        <f t="shared" si="348"/>
        <v>107.3333333333309</v>
      </c>
      <c r="G536" s="55">
        <f t="shared" si="329"/>
        <v>0</v>
      </c>
      <c r="H536" s="78">
        <f t="shared" si="358"/>
        <v>1</v>
      </c>
      <c r="I536" s="79">
        <f t="shared" si="337"/>
        <v>0</v>
      </c>
      <c r="J536" s="79">
        <f t="shared" si="330"/>
        <v>0</v>
      </c>
      <c r="K536" s="80">
        <f t="shared" si="331"/>
        <v>0</v>
      </c>
      <c r="L536" s="80">
        <f t="shared" si="338"/>
        <v>0</v>
      </c>
      <c r="M536" s="80">
        <f t="shared" si="362"/>
        <v>0</v>
      </c>
      <c r="N536" s="80">
        <f t="shared" si="339"/>
        <v>0</v>
      </c>
      <c r="O536" s="81">
        <f t="shared" si="332"/>
        <v>0</v>
      </c>
      <c r="P536" s="79">
        <f t="shared" si="333"/>
        <v>0</v>
      </c>
      <c r="Q536" s="35"/>
      <c r="R536">
        <f t="shared" ca="1" si="340"/>
        <v>594</v>
      </c>
      <c r="S536" s="78">
        <f t="shared" ca="1" si="349"/>
        <v>112.33333333333081</v>
      </c>
      <c r="T536" s="55">
        <f t="shared" ca="1" si="341"/>
        <v>0</v>
      </c>
      <c r="U536" s="78">
        <f t="shared" ca="1" si="342"/>
        <v>4.5569622524294494E-5</v>
      </c>
      <c r="V536" s="79">
        <f t="shared" ca="1" si="350"/>
        <v>0</v>
      </c>
      <c r="W536" s="79">
        <f t="shared" ca="1" si="334"/>
        <v>0</v>
      </c>
      <c r="X536" s="80">
        <f t="shared" ca="1" si="351"/>
        <v>0</v>
      </c>
      <c r="Y536" s="80">
        <f t="shared" ca="1" si="352"/>
        <v>0</v>
      </c>
      <c r="Z536" s="80">
        <f t="shared" ca="1" si="343"/>
        <v>0</v>
      </c>
      <c r="AA536" s="80">
        <f t="shared" ca="1" si="353"/>
        <v>0</v>
      </c>
      <c r="AB536" s="81">
        <f t="shared" ca="1" si="335"/>
        <v>0</v>
      </c>
      <c r="AC536" s="79">
        <f t="shared" ca="1" si="336"/>
        <v>0</v>
      </c>
      <c r="AD536" s="35"/>
      <c r="AE536" s="55">
        <f t="shared" ca="1" si="354"/>
        <v>0</v>
      </c>
      <c r="AF536" s="78">
        <f t="shared" ca="1" si="355"/>
        <v>4.5569622524294494E-5</v>
      </c>
      <c r="AG536" s="35"/>
      <c r="AH536" s="35"/>
      <c r="AR536" s="69">
        <f t="shared" si="344"/>
        <v>45</v>
      </c>
      <c r="AS536" s="70">
        <f t="shared" si="356"/>
        <v>533</v>
      </c>
      <c r="AT536" s="71">
        <f t="shared" si="328"/>
        <v>1.3469396482115608E-2</v>
      </c>
      <c r="AU536" s="72">
        <f t="shared" si="345"/>
        <v>8.6664107387064426E-3</v>
      </c>
      <c r="AV536" s="73">
        <f t="shared" si="346"/>
        <v>1.0086664107387064</v>
      </c>
      <c r="AW536" s="74">
        <f>PRODUCT(AV$4:AV536)</f>
        <v>71.698271407176534</v>
      </c>
      <c r="BO536" s="70">
        <f t="shared" si="357"/>
        <v>533</v>
      </c>
      <c r="BP536" s="178">
        <f t="shared" si="360"/>
        <v>0.1091</v>
      </c>
      <c r="BQ536" s="179">
        <f t="shared" si="347"/>
        <v>8.6664107387064426E-3</v>
      </c>
      <c r="BR536" s="179">
        <f t="shared" si="359"/>
        <v>1.3947337646691239E-2</v>
      </c>
    </row>
    <row r="537" spans="5:70">
      <c r="E537">
        <f t="shared" si="361"/>
        <v>534</v>
      </c>
      <c r="F537" s="64">
        <f t="shared" si="348"/>
        <v>107.41666666666423</v>
      </c>
      <c r="G537" s="55">
        <f t="shared" si="329"/>
        <v>0</v>
      </c>
      <c r="H537" s="78">
        <f t="shared" si="358"/>
        <v>1</v>
      </c>
      <c r="I537" s="79">
        <f t="shared" si="337"/>
        <v>0</v>
      </c>
      <c r="J537" s="79">
        <f t="shared" si="330"/>
        <v>0</v>
      </c>
      <c r="K537" s="80">
        <f t="shared" si="331"/>
        <v>0</v>
      </c>
      <c r="L537" s="80">
        <f t="shared" si="338"/>
        <v>0</v>
      </c>
      <c r="M537" s="80">
        <f t="shared" si="362"/>
        <v>0</v>
      </c>
      <c r="N537" s="80">
        <f t="shared" si="339"/>
        <v>0</v>
      </c>
      <c r="O537" s="81">
        <f t="shared" si="332"/>
        <v>0</v>
      </c>
      <c r="P537" s="79">
        <f t="shared" si="333"/>
        <v>0</v>
      </c>
      <c r="Q537" s="35"/>
      <c r="R537">
        <f t="shared" ca="1" si="340"/>
        <v>595</v>
      </c>
      <c r="S537" s="78">
        <f t="shared" ca="1" si="349"/>
        <v>112.41666666666414</v>
      </c>
      <c r="T537" s="55">
        <f t="shared" ca="1" si="341"/>
        <v>0</v>
      </c>
      <c r="U537" s="78">
        <f t="shared" ca="1" si="342"/>
        <v>4.5569622524294494E-5</v>
      </c>
      <c r="V537" s="79">
        <f t="shared" ca="1" si="350"/>
        <v>0</v>
      </c>
      <c r="W537" s="79">
        <f t="shared" ca="1" si="334"/>
        <v>0</v>
      </c>
      <c r="X537" s="80">
        <f t="shared" ca="1" si="351"/>
        <v>0</v>
      </c>
      <c r="Y537" s="80">
        <f t="shared" ca="1" si="352"/>
        <v>0</v>
      </c>
      <c r="Z537" s="80">
        <f t="shared" ca="1" si="343"/>
        <v>0</v>
      </c>
      <c r="AA537" s="80">
        <f t="shared" ca="1" si="353"/>
        <v>0</v>
      </c>
      <c r="AB537" s="81">
        <f t="shared" ca="1" si="335"/>
        <v>0</v>
      </c>
      <c r="AC537" s="79">
        <f t="shared" ca="1" si="336"/>
        <v>0</v>
      </c>
      <c r="AD537" s="35"/>
      <c r="AE537" s="55">
        <f t="shared" ca="1" si="354"/>
        <v>0</v>
      </c>
      <c r="AF537" s="78">
        <f t="shared" ca="1" si="355"/>
        <v>4.5569622524294494E-5</v>
      </c>
      <c r="AG537" s="35"/>
      <c r="AH537" s="35"/>
      <c r="AR537" s="69">
        <f t="shared" si="344"/>
        <v>45</v>
      </c>
      <c r="AS537" s="70">
        <f t="shared" si="356"/>
        <v>534</v>
      </c>
      <c r="AT537" s="71">
        <f t="shared" si="328"/>
        <v>1.3352665159799106E-2</v>
      </c>
      <c r="AU537" s="72">
        <f t="shared" si="345"/>
        <v>8.6664107387064426E-3</v>
      </c>
      <c r="AV537" s="73">
        <f t="shared" si="346"/>
        <v>1.0086664107387064</v>
      </c>
      <c r="AW537" s="74">
        <f>PRODUCT(AV$4:AV537)</f>
        <v>72.319638076446381</v>
      </c>
      <c r="BO537" s="70">
        <f t="shared" si="357"/>
        <v>534</v>
      </c>
      <c r="BP537" s="178">
        <f t="shared" si="360"/>
        <v>0.1091</v>
      </c>
      <c r="BQ537" s="179">
        <f t="shared" si="347"/>
        <v>8.6664107387064426E-3</v>
      </c>
      <c r="BR537" s="179">
        <f t="shared" si="359"/>
        <v>1.3827502827695803E-2</v>
      </c>
    </row>
    <row r="538" spans="5:70">
      <c r="E538">
        <f t="shared" si="361"/>
        <v>535</v>
      </c>
      <c r="F538" s="64">
        <f t="shared" si="348"/>
        <v>107.49999999999756</v>
      </c>
      <c r="G538" s="55">
        <f t="shared" si="329"/>
        <v>0</v>
      </c>
      <c r="H538" s="78">
        <f t="shared" si="358"/>
        <v>1</v>
      </c>
      <c r="I538" s="79">
        <f t="shared" si="337"/>
        <v>0</v>
      </c>
      <c r="J538" s="79">
        <f t="shared" si="330"/>
        <v>0</v>
      </c>
      <c r="K538" s="80">
        <f t="shared" si="331"/>
        <v>0</v>
      </c>
      <c r="L538" s="80">
        <f t="shared" si="338"/>
        <v>0</v>
      </c>
      <c r="M538" s="80">
        <f t="shared" si="362"/>
        <v>0</v>
      </c>
      <c r="N538" s="80">
        <f t="shared" si="339"/>
        <v>0</v>
      </c>
      <c r="O538" s="81">
        <f t="shared" si="332"/>
        <v>0</v>
      </c>
      <c r="P538" s="79">
        <f t="shared" si="333"/>
        <v>0</v>
      </c>
      <c r="Q538" s="35"/>
      <c r="R538">
        <f t="shared" ca="1" si="340"/>
        <v>596</v>
      </c>
      <c r="S538" s="78">
        <f t="shared" ca="1" si="349"/>
        <v>112.49999999999747</v>
      </c>
      <c r="T538" s="55">
        <f t="shared" ca="1" si="341"/>
        <v>0</v>
      </c>
      <c r="U538" s="78">
        <f t="shared" ca="1" si="342"/>
        <v>4.5569622524294494E-5</v>
      </c>
      <c r="V538" s="79">
        <f t="shared" ca="1" si="350"/>
        <v>0</v>
      </c>
      <c r="W538" s="79">
        <f t="shared" ca="1" si="334"/>
        <v>0</v>
      </c>
      <c r="X538" s="80">
        <f t="shared" ca="1" si="351"/>
        <v>0</v>
      </c>
      <c r="Y538" s="80">
        <f t="shared" ca="1" si="352"/>
        <v>0</v>
      </c>
      <c r="Z538" s="80">
        <f t="shared" ca="1" si="343"/>
        <v>0</v>
      </c>
      <c r="AA538" s="80">
        <f t="shared" ca="1" si="353"/>
        <v>0</v>
      </c>
      <c r="AB538" s="81">
        <f t="shared" ca="1" si="335"/>
        <v>0</v>
      </c>
      <c r="AC538" s="79">
        <f t="shared" ca="1" si="336"/>
        <v>0</v>
      </c>
      <c r="AD538" s="35"/>
      <c r="AE538" s="55">
        <f t="shared" ca="1" si="354"/>
        <v>0</v>
      </c>
      <c r="AF538" s="78">
        <f t="shared" ca="1" si="355"/>
        <v>4.5569622524294494E-5</v>
      </c>
      <c r="AG538" s="35"/>
      <c r="AH538" s="35"/>
      <c r="AR538" s="69">
        <f t="shared" si="344"/>
        <v>45</v>
      </c>
      <c r="AS538" s="70">
        <f t="shared" si="356"/>
        <v>535</v>
      </c>
      <c r="AT538" s="71">
        <f t="shared" si="328"/>
        <v>1.3236945479067872E-2</v>
      </c>
      <c r="AU538" s="72">
        <f t="shared" si="345"/>
        <v>8.6664107387064426E-3</v>
      </c>
      <c r="AV538" s="73">
        <f t="shared" si="346"/>
        <v>1.0086664107387064</v>
      </c>
      <c r="AW538" s="74">
        <f>PRODUCT(AV$4:AV538)</f>
        <v>72.946389764491457</v>
      </c>
      <c r="BO538" s="70">
        <f t="shared" si="357"/>
        <v>535</v>
      </c>
      <c r="BP538" s="178">
        <f t="shared" si="360"/>
        <v>0.1091</v>
      </c>
      <c r="BQ538" s="179">
        <f t="shared" si="347"/>
        <v>8.6664107387064426E-3</v>
      </c>
      <c r="BR538" s="179">
        <f t="shared" si="359"/>
        <v>1.3708697623398701E-2</v>
      </c>
    </row>
    <row r="539" spans="5:70">
      <c r="E539">
        <f t="shared" si="361"/>
        <v>536</v>
      </c>
      <c r="F539" s="64">
        <f t="shared" si="348"/>
        <v>107.58333333333088</v>
      </c>
      <c r="G539" s="55">
        <f t="shared" si="329"/>
        <v>0</v>
      </c>
      <c r="H539" s="78">
        <f t="shared" si="358"/>
        <v>1</v>
      </c>
      <c r="I539" s="79">
        <f t="shared" si="337"/>
        <v>0</v>
      </c>
      <c r="J539" s="79">
        <f t="shared" si="330"/>
        <v>0</v>
      </c>
      <c r="K539" s="80">
        <f t="shared" si="331"/>
        <v>0</v>
      </c>
      <c r="L539" s="80">
        <f t="shared" si="338"/>
        <v>0</v>
      </c>
      <c r="M539" s="80">
        <f t="shared" si="362"/>
        <v>0</v>
      </c>
      <c r="N539" s="80">
        <f t="shared" si="339"/>
        <v>0</v>
      </c>
      <c r="O539" s="81">
        <f t="shared" si="332"/>
        <v>0</v>
      </c>
      <c r="P539" s="79">
        <f t="shared" si="333"/>
        <v>0</v>
      </c>
      <c r="Q539" s="35"/>
      <c r="R539">
        <f t="shared" ca="1" si="340"/>
        <v>597</v>
      </c>
      <c r="S539" s="78">
        <f t="shared" ca="1" si="349"/>
        <v>112.5833333333308</v>
      </c>
      <c r="T539" s="55">
        <f t="shared" ca="1" si="341"/>
        <v>0</v>
      </c>
      <c r="U539" s="78">
        <f t="shared" ca="1" si="342"/>
        <v>4.5569622524294494E-5</v>
      </c>
      <c r="V539" s="79">
        <f t="shared" ca="1" si="350"/>
        <v>0</v>
      </c>
      <c r="W539" s="79">
        <f t="shared" ca="1" si="334"/>
        <v>0</v>
      </c>
      <c r="X539" s="80">
        <f t="shared" ca="1" si="351"/>
        <v>0</v>
      </c>
      <c r="Y539" s="80">
        <f t="shared" ca="1" si="352"/>
        <v>0</v>
      </c>
      <c r="Z539" s="80">
        <f t="shared" ca="1" si="343"/>
        <v>0</v>
      </c>
      <c r="AA539" s="80">
        <f t="shared" ca="1" si="353"/>
        <v>0</v>
      </c>
      <c r="AB539" s="81">
        <f t="shared" ca="1" si="335"/>
        <v>0</v>
      </c>
      <c r="AC539" s="79">
        <f t="shared" ca="1" si="336"/>
        <v>0</v>
      </c>
      <c r="AD539" s="35"/>
      <c r="AE539" s="55">
        <f t="shared" ca="1" si="354"/>
        <v>0</v>
      </c>
      <c r="AF539" s="78">
        <f t="shared" ca="1" si="355"/>
        <v>4.5569622524294494E-5</v>
      </c>
      <c r="AG539" s="35"/>
      <c r="AH539" s="35"/>
      <c r="AR539" s="69">
        <f t="shared" si="344"/>
        <v>45</v>
      </c>
      <c r="AS539" s="70">
        <f t="shared" si="356"/>
        <v>536</v>
      </c>
      <c r="AT539" s="71">
        <f t="shared" si="328"/>
        <v>1.3122228672620407E-2</v>
      </c>
      <c r="AU539" s="72">
        <f t="shared" si="345"/>
        <v>8.6664107387064426E-3</v>
      </c>
      <c r="AV539" s="73">
        <f t="shared" si="346"/>
        <v>1.0086664107387064</v>
      </c>
      <c r="AW539" s="74">
        <f>PRODUCT(AV$4:AV539)</f>
        <v>73.57857314009631</v>
      </c>
      <c r="BO539" s="70">
        <f t="shared" si="357"/>
        <v>536</v>
      </c>
      <c r="BP539" s="178">
        <f t="shared" si="360"/>
        <v>0.1091</v>
      </c>
      <c r="BQ539" s="179">
        <f t="shared" si="347"/>
        <v>8.6664107387064426E-3</v>
      </c>
      <c r="BR539" s="179">
        <f t="shared" si="359"/>
        <v>1.3590913187402569E-2</v>
      </c>
    </row>
    <row r="540" spans="5:70">
      <c r="E540">
        <f t="shared" si="361"/>
        <v>537</v>
      </c>
      <c r="F540" s="64">
        <f t="shared" si="348"/>
        <v>107.66666666666421</v>
      </c>
      <c r="G540" s="55">
        <f t="shared" si="329"/>
        <v>0</v>
      </c>
      <c r="H540" s="78">
        <f t="shared" si="358"/>
        <v>1</v>
      </c>
      <c r="I540" s="79">
        <f t="shared" si="337"/>
        <v>0</v>
      </c>
      <c r="J540" s="79">
        <f t="shared" si="330"/>
        <v>0</v>
      </c>
      <c r="K540" s="80">
        <f t="shared" si="331"/>
        <v>0</v>
      </c>
      <c r="L540" s="80">
        <f t="shared" si="338"/>
        <v>0</v>
      </c>
      <c r="M540" s="80">
        <f t="shared" si="362"/>
        <v>0</v>
      </c>
      <c r="N540" s="80">
        <f t="shared" si="339"/>
        <v>0</v>
      </c>
      <c r="O540" s="81">
        <f t="shared" si="332"/>
        <v>0</v>
      </c>
      <c r="P540" s="79">
        <f t="shared" si="333"/>
        <v>0</v>
      </c>
      <c r="Q540" s="35"/>
      <c r="R540">
        <f t="shared" ca="1" si="340"/>
        <v>598</v>
      </c>
      <c r="S540" s="78">
        <f t="shared" ca="1" si="349"/>
        <v>112.66666666666413</v>
      </c>
      <c r="T540" s="55">
        <f t="shared" ca="1" si="341"/>
        <v>0</v>
      </c>
      <c r="U540" s="78">
        <f t="shared" ca="1" si="342"/>
        <v>4.5569622524294494E-5</v>
      </c>
      <c r="V540" s="79">
        <f t="shared" ca="1" si="350"/>
        <v>0</v>
      </c>
      <c r="W540" s="79">
        <f t="shared" ca="1" si="334"/>
        <v>0</v>
      </c>
      <c r="X540" s="80">
        <f t="shared" ca="1" si="351"/>
        <v>0</v>
      </c>
      <c r="Y540" s="80">
        <f t="shared" ca="1" si="352"/>
        <v>0</v>
      </c>
      <c r="Z540" s="80">
        <f t="shared" ca="1" si="343"/>
        <v>0</v>
      </c>
      <c r="AA540" s="80">
        <f t="shared" ca="1" si="353"/>
        <v>0</v>
      </c>
      <c r="AB540" s="81">
        <f t="shared" ca="1" si="335"/>
        <v>0</v>
      </c>
      <c r="AC540" s="79">
        <f t="shared" ca="1" si="336"/>
        <v>0</v>
      </c>
      <c r="AD540" s="35"/>
      <c r="AE540" s="55">
        <f t="shared" ca="1" si="354"/>
        <v>0</v>
      </c>
      <c r="AF540" s="78">
        <f t="shared" ca="1" si="355"/>
        <v>4.5569622524294494E-5</v>
      </c>
      <c r="AG540" s="35"/>
      <c r="AH540" s="35"/>
      <c r="AR540" s="69">
        <f t="shared" si="344"/>
        <v>45</v>
      </c>
      <c r="AS540" s="70">
        <f t="shared" si="356"/>
        <v>537</v>
      </c>
      <c r="AT540" s="71">
        <f t="shared" ref="AT540:AT598" si="363">(1-AU540)*AT539</f>
        <v>1.3008506049136248E-2</v>
      </c>
      <c r="AU540" s="72">
        <f t="shared" si="345"/>
        <v>8.6664107387064426E-3</v>
      </c>
      <c r="AV540" s="73">
        <f t="shared" si="346"/>
        <v>1.0086664107387064</v>
      </c>
      <c r="AW540" s="74">
        <f>PRODUCT(AV$4:AV540)</f>
        <v>74.216235276496334</v>
      </c>
      <c r="BO540" s="70">
        <f t="shared" si="357"/>
        <v>537</v>
      </c>
      <c r="BP540" s="178">
        <f t="shared" si="360"/>
        <v>0.1091</v>
      </c>
      <c r="BQ540" s="179">
        <f t="shared" si="347"/>
        <v>8.6664107387064426E-3</v>
      </c>
      <c r="BR540" s="179">
        <f t="shared" si="359"/>
        <v>1.3474140749317838E-2</v>
      </c>
    </row>
    <row r="541" spans="5:70">
      <c r="E541">
        <f t="shared" si="361"/>
        <v>538</v>
      </c>
      <c r="F541" s="64">
        <f t="shared" si="348"/>
        <v>107.74999999999754</v>
      </c>
      <c r="G541" s="55">
        <f t="shared" si="329"/>
        <v>0</v>
      </c>
      <c r="H541" s="78">
        <f t="shared" si="358"/>
        <v>1</v>
      </c>
      <c r="I541" s="79">
        <f t="shared" si="337"/>
        <v>0</v>
      </c>
      <c r="J541" s="79">
        <f t="shared" si="330"/>
        <v>0</v>
      </c>
      <c r="K541" s="80">
        <f t="shared" si="331"/>
        <v>0</v>
      </c>
      <c r="L541" s="80">
        <f t="shared" si="338"/>
        <v>0</v>
      </c>
      <c r="M541" s="80">
        <f t="shared" si="362"/>
        <v>0</v>
      </c>
      <c r="N541" s="80">
        <f t="shared" si="339"/>
        <v>0</v>
      </c>
      <c r="O541" s="81">
        <f t="shared" si="332"/>
        <v>0</v>
      </c>
      <c r="P541" s="79">
        <f t="shared" si="333"/>
        <v>0</v>
      </c>
      <c r="Q541" s="35"/>
      <c r="R541">
        <f t="shared" ca="1" si="340"/>
        <v>599</v>
      </c>
      <c r="S541" s="78">
        <f t="shared" ca="1" si="349"/>
        <v>112.74999999999746</v>
      </c>
      <c r="T541" s="55">
        <f t="shared" ca="1" si="341"/>
        <v>0</v>
      </c>
      <c r="U541" s="78">
        <f t="shared" ca="1" si="342"/>
        <v>4.5569622524294494E-5</v>
      </c>
      <c r="V541" s="79">
        <f t="shared" ca="1" si="350"/>
        <v>0</v>
      </c>
      <c r="W541" s="79">
        <f t="shared" ca="1" si="334"/>
        <v>0</v>
      </c>
      <c r="X541" s="80">
        <f t="shared" ca="1" si="351"/>
        <v>0</v>
      </c>
      <c r="Y541" s="80">
        <f t="shared" ca="1" si="352"/>
        <v>0</v>
      </c>
      <c r="Z541" s="80">
        <f t="shared" ca="1" si="343"/>
        <v>0</v>
      </c>
      <c r="AA541" s="80">
        <f t="shared" ca="1" si="353"/>
        <v>0</v>
      </c>
      <c r="AB541" s="81">
        <f t="shared" ca="1" si="335"/>
        <v>0</v>
      </c>
      <c r="AC541" s="79">
        <f t="shared" ca="1" si="336"/>
        <v>0</v>
      </c>
      <c r="AD541" s="35"/>
      <c r="AE541" s="55">
        <f t="shared" ca="1" si="354"/>
        <v>0</v>
      </c>
      <c r="AF541" s="78">
        <f t="shared" ca="1" si="355"/>
        <v>4.5569622524294494E-5</v>
      </c>
      <c r="AG541" s="35"/>
      <c r="AH541" s="35"/>
      <c r="AR541" s="69">
        <f t="shared" si="344"/>
        <v>45</v>
      </c>
      <c r="AS541" s="70">
        <f t="shared" si="356"/>
        <v>538</v>
      </c>
      <c r="AT541" s="71">
        <f t="shared" si="363"/>
        <v>1.2895768992617487E-2</v>
      </c>
      <c r="AU541" s="72">
        <f t="shared" si="345"/>
        <v>8.6664107387064426E-3</v>
      </c>
      <c r="AV541" s="73">
        <f t="shared" si="346"/>
        <v>1.0086664107387064</v>
      </c>
      <c r="AW541" s="74">
        <f>PRODUCT(AV$4:AV541)</f>
        <v>74.859423654882931</v>
      </c>
      <c r="BO541" s="70">
        <f t="shared" si="357"/>
        <v>538</v>
      </c>
      <c r="BP541" s="178">
        <f t="shared" si="360"/>
        <v>0.1091</v>
      </c>
      <c r="BQ541" s="179">
        <f t="shared" si="347"/>
        <v>8.6664107387064426E-3</v>
      </c>
      <c r="BR541" s="179">
        <f t="shared" si="359"/>
        <v>1.3358371614109686E-2</v>
      </c>
    </row>
    <row r="542" spans="5:70">
      <c r="E542">
        <f t="shared" si="361"/>
        <v>539</v>
      </c>
      <c r="F542" s="64">
        <f t="shared" si="348"/>
        <v>107.83333333333087</v>
      </c>
      <c r="G542" s="55">
        <f t="shared" si="329"/>
        <v>0</v>
      </c>
      <c r="H542" s="78">
        <f t="shared" si="358"/>
        <v>1</v>
      </c>
      <c r="I542" s="79">
        <f t="shared" si="337"/>
        <v>0</v>
      </c>
      <c r="J542" s="79">
        <f t="shared" si="330"/>
        <v>0</v>
      </c>
      <c r="K542" s="80">
        <f t="shared" si="331"/>
        <v>0</v>
      </c>
      <c r="L542" s="80">
        <f t="shared" si="338"/>
        <v>0</v>
      </c>
      <c r="M542" s="80">
        <f t="shared" si="362"/>
        <v>0</v>
      </c>
      <c r="N542" s="80">
        <f t="shared" si="339"/>
        <v>0</v>
      </c>
      <c r="O542" s="81">
        <f t="shared" si="332"/>
        <v>0</v>
      </c>
      <c r="P542" s="79">
        <f t="shared" si="333"/>
        <v>0</v>
      </c>
      <c r="Q542" s="35"/>
      <c r="R542">
        <f t="shared" ca="1" si="340"/>
        <v>600</v>
      </c>
      <c r="S542" s="78">
        <f t="shared" ca="1" si="349"/>
        <v>112.83333333333078</v>
      </c>
      <c r="T542" s="55">
        <f t="shared" ca="1" si="341"/>
        <v>0</v>
      </c>
      <c r="U542" s="78">
        <f t="shared" ca="1" si="342"/>
        <v>4.5569622524294494E-5</v>
      </c>
      <c r="V542" s="79">
        <f t="shared" ca="1" si="350"/>
        <v>0</v>
      </c>
      <c r="W542" s="79">
        <f t="shared" ca="1" si="334"/>
        <v>0</v>
      </c>
      <c r="X542" s="80">
        <f t="shared" ca="1" si="351"/>
        <v>0</v>
      </c>
      <c r="Y542" s="80">
        <f t="shared" ca="1" si="352"/>
        <v>0</v>
      </c>
      <c r="Z542" s="80">
        <f t="shared" ca="1" si="343"/>
        <v>0</v>
      </c>
      <c r="AA542" s="80">
        <f t="shared" ca="1" si="353"/>
        <v>0</v>
      </c>
      <c r="AB542" s="81">
        <f t="shared" ca="1" si="335"/>
        <v>0</v>
      </c>
      <c r="AC542" s="79">
        <f t="shared" ca="1" si="336"/>
        <v>0</v>
      </c>
      <c r="AD542" s="35"/>
      <c r="AE542" s="55">
        <f t="shared" ca="1" si="354"/>
        <v>0</v>
      </c>
      <c r="AF542" s="78">
        <f t="shared" ca="1" si="355"/>
        <v>4.5569622524294494E-5</v>
      </c>
      <c r="AG542" s="35"/>
      <c r="AH542" s="35"/>
      <c r="AR542" s="69">
        <f t="shared" si="344"/>
        <v>45</v>
      </c>
      <c r="AS542" s="70">
        <f t="shared" si="356"/>
        <v>539</v>
      </c>
      <c r="AT542" s="71">
        <f t="shared" si="363"/>
        <v>1.2784008961735989E-2</v>
      </c>
      <c r="AU542" s="72">
        <f t="shared" si="345"/>
        <v>8.6664107387064426E-3</v>
      </c>
      <c r="AV542" s="73">
        <f t="shared" si="346"/>
        <v>1.0086664107387064</v>
      </c>
      <c r="AW542" s="74">
        <f>PRODUCT(AV$4:AV542)</f>
        <v>75.508186167938987</v>
      </c>
      <c r="BO542" s="70">
        <f t="shared" si="357"/>
        <v>539</v>
      </c>
      <c r="BP542" s="178">
        <f t="shared" si="360"/>
        <v>0.1091</v>
      </c>
      <c r="BQ542" s="179">
        <f t="shared" si="347"/>
        <v>8.6664107387064426E-3</v>
      </c>
      <c r="BR542" s="179">
        <f t="shared" si="359"/>
        <v>1.3243597161450588E-2</v>
      </c>
    </row>
    <row r="543" spans="5:70">
      <c r="E543">
        <f t="shared" si="361"/>
        <v>540</v>
      </c>
      <c r="F543" s="64">
        <f t="shared" si="348"/>
        <v>107.9166666666642</v>
      </c>
      <c r="G543" s="55">
        <f t="shared" si="329"/>
        <v>0</v>
      </c>
      <c r="H543" s="78">
        <f t="shared" si="358"/>
        <v>1</v>
      </c>
      <c r="I543" s="79">
        <f t="shared" si="337"/>
        <v>0</v>
      </c>
      <c r="J543" s="79">
        <f t="shared" si="330"/>
        <v>0</v>
      </c>
      <c r="K543" s="80">
        <f t="shared" si="331"/>
        <v>0</v>
      </c>
      <c r="L543" s="80">
        <f t="shared" si="338"/>
        <v>0</v>
      </c>
      <c r="M543" s="80">
        <f t="shared" si="362"/>
        <v>0</v>
      </c>
      <c r="N543" s="80">
        <f t="shared" si="339"/>
        <v>0</v>
      </c>
      <c r="O543" s="81">
        <f t="shared" si="332"/>
        <v>0</v>
      </c>
      <c r="P543" s="79">
        <f t="shared" si="333"/>
        <v>0</v>
      </c>
      <c r="Q543" s="35"/>
      <c r="R543">
        <f t="shared" ca="1" si="340"/>
        <v>601</v>
      </c>
      <c r="S543" s="78">
        <f t="shared" ca="1" si="349"/>
        <v>112.91666666666411</v>
      </c>
      <c r="T543" s="55">
        <f t="shared" ca="1" si="341"/>
        <v>0</v>
      </c>
      <c r="U543" s="78">
        <f t="shared" ca="1" si="342"/>
        <v>4.5569622524294494E-5</v>
      </c>
      <c r="V543" s="79">
        <f t="shared" ca="1" si="350"/>
        <v>0</v>
      </c>
      <c r="W543" s="79">
        <f t="shared" ca="1" si="334"/>
        <v>0</v>
      </c>
      <c r="X543" s="80">
        <f t="shared" ca="1" si="351"/>
        <v>0</v>
      </c>
      <c r="Y543" s="80">
        <f t="shared" ca="1" si="352"/>
        <v>0</v>
      </c>
      <c r="Z543" s="80">
        <f t="shared" ca="1" si="343"/>
        <v>0</v>
      </c>
      <c r="AA543" s="80">
        <f t="shared" ca="1" si="353"/>
        <v>0</v>
      </c>
      <c r="AB543" s="81">
        <f t="shared" ca="1" si="335"/>
        <v>0</v>
      </c>
      <c r="AC543" s="79">
        <f t="shared" ca="1" si="336"/>
        <v>0</v>
      </c>
      <c r="AD543" s="35"/>
      <c r="AE543" s="55">
        <f t="shared" ca="1" si="354"/>
        <v>0</v>
      </c>
      <c r="AF543" s="78">
        <f t="shared" ca="1" si="355"/>
        <v>4.5569622524294494E-5</v>
      </c>
      <c r="AG543" s="35"/>
      <c r="AH543" s="35"/>
      <c r="AR543" s="69">
        <f t="shared" si="344"/>
        <v>45</v>
      </c>
      <c r="AS543" s="70">
        <f t="shared" si="356"/>
        <v>540</v>
      </c>
      <c r="AT543" s="71">
        <f t="shared" si="363"/>
        <v>1.2673217489186281E-2</v>
      </c>
      <c r="AU543" s="72">
        <f t="shared" si="345"/>
        <v>8.6664107387064426E-3</v>
      </c>
      <c r="AV543" s="73">
        <f t="shared" si="346"/>
        <v>1.0086664107387064</v>
      </c>
      <c r="AW543" s="74">
        <f>PRODUCT(AV$4:AV543)</f>
        <v>76.162571123405058</v>
      </c>
      <c r="BO543" s="70">
        <f t="shared" si="357"/>
        <v>540</v>
      </c>
      <c r="BP543" s="178">
        <f t="shared" si="360"/>
        <v>0.1091</v>
      </c>
      <c r="BQ543" s="179">
        <f t="shared" si="347"/>
        <v>8.6664107387064426E-3</v>
      </c>
      <c r="BR543" s="179">
        <f t="shared" si="359"/>
        <v>1.3129808845078438E-2</v>
      </c>
    </row>
    <row r="544" spans="5:70">
      <c r="E544">
        <f t="shared" si="361"/>
        <v>541</v>
      </c>
      <c r="F544" s="64">
        <f t="shared" si="348"/>
        <v>107.99999999999753</v>
      </c>
      <c r="G544" s="55">
        <f t="shared" si="329"/>
        <v>0</v>
      </c>
      <c r="H544" s="78">
        <f t="shared" si="358"/>
        <v>1</v>
      </c>
      <c r="I544" s="79">
        <f t="shared" si="337"/>
        <v>0</v>
      </c>
      <c r="J544" s="79">
        <f t="shared" si="330"/>
        <v>0</v>
      </c>
      <c r="K544" s="80">
        <f t="shared" si="331"/>
        <v>0</v>
      </c>
      <c r="L544" s="80">
        <f t="shared" si="338"/>
        <v>0</v>
      </c>
      <c r="M544" s="80">
        <f t="shared" si="362"/>
        <v>0</v>
      </c>
      <c r="N544" s="80">
        <f t="shared" si="339"/>
        <v>0</v>
      </c>
      <c r="O544" s="81">
        <f t="shared" si="332"/>
        <v>0</v>
      </c>
      <c r="P544" s="79">
        <f t="shared" si="333"/>
        <v>0</v>
      </c>
      <c r="Q544" s="35"/>
      <c r="R544">
        <f t="shared" ca="1" si="340"/>
        <v>602</v>
      </c>
      <c r="S544" s="78">
        <f t="shared" ca="1" si="349"/>
        <v>112.99999999999744</v>
      </c>
      <c r="T544" s="55">
        <f t="shared" ca="1" si="341"/>
        <v>0</v>
      </c>
      <c r="U544" s="78">
        <f t="shared" ca="1" si="342"/>
        <v>4.5569622524294494E-5</v>
      </c>
      <c r="V544" s="79">
        <f t="shared" ca="1" si="350"/>
        <v>0</v>
      </c>
      <c r="W544" s="79">
        <f t="shared" ca="1" si="334"/>
        <v>0</v>
      </c>
      <c r="X544" s="80">
        <f t="shared" ca="1" si="351"/>
        <v>0</v>
      </c>
      <c r="Y544" s="80">
        <f t="shared" ca="1" si="352"/>
        <v>0</v>
      </c>
      <c r="Z544" s="80">
        <f t="shared" ca="1" si="343"/>
        <v>0</v>
      </c>
      <c r="AA544" s="80">
        <f t="shared" ca="1" si="353"/>
        <v>0</v>
      </c>
      <c r="AB544" s="81">
        <f t="shared" ca="1" si="335"/>
        <v>0</v>
      </c>
      <c r="AC544" s="79">
        <f t="shared" ca="1" si="336"/>
        <v>0</v>
      </c>
      <c r="AD544" s="35"/>
      <c r="AE544" s="55">
        <f t="shared" ca="1" si="354"/>
        <v>0</v>
      </c>
      <c r="AF544" s="78">
        <f t="shared" ca="1" si="355"/>
        <v>4.5569622524294494E-5</v>
      </c>
      <c r="AG544" s="35"/>
      <c r="AH544" s="35"/>
      <c r="AR544" s="69">
        <f t="shared" si="344"/>
        <v>46</v>
      </c>
      <c r="AS544" s="70">
        <f t="shared" si="356"/>
        <v>541</v>
      </c>
      <c r="AT544" s="71">
        <f t="shared" si="363"/>
        <v>1.2563386181044035E-2</v>
      </c>
      <c r="AU544" s="72">
        <f t="shared" si="345"/>
        <v>8.6664107387064426E-3</v>
      </c>
      <c r="AV544" s="73">
        <f t="shared" si="346"/>
        <v>1.0086664107387064</v>
      </c>
      <c r="AW544" s="74">
        <f>PRODUCT(AV$4:AV544)</f>
        <v>76.822627247676422</v>
      </c>
      <c r="BO544" s="70">
        <f t="shared" si="357"/>
        <v>541</v>
      </c>
      <c r="BP544" s="178">
        <f t="shared" si="360"/>
        <v>0.1091</v>
      </c>
      <c r="BQ544" s="179">
        <f t="shared" si="347"/>
        <v>8.6664107387064426E-3</v>
      </c>
      <c r="BR544" s="179">
        <f t="shared" si="359"/>
        <v>1.3016998192160179E-2</v>
      </c>
    </row>
    <row r="545" spans="5:70">
      <c r="E545">
        <f t="shared" si="361"/>
        <v>542</v>
      </c>
      <c r="F545" s="64">
        <f t="shared" si="348"/>
        <v>108.08333333333086</v>
      </c>
      <c r="G545" s="55">
        <f t="shared" si="329"/>
        <v>0</v>
      </c>
      <c r="H545" s="78">
        <f t="shared" si="358"/>
        <v>1</v>
      </c>
      <c r="I545" s="79">
        <f t="shared" si="337"/>
        <v>0</v>
      </c>
      <c r="J545" s="79">
        <f t="shared" si="330"/>
        <v>0</v>
      </c>
      <c r="K545" s="80">
        <f t="shared" si="331"/>
        <v>0</v>
      </c>
      <c r="L545" s="80">
        <f t="shared" si="338"/>
        <v>0</v>
      </c>
      <c r="M545" s="80">
        <f t="shared" si="362"/>
        <v>0</v>
      </c>
      <c r="N545" s="80">
        <f t="shared" si="339"/>
        <v>0</v>
      </c>
      <c r="O545" s="81">
        <f t="shared" si="332"/>
        <v>0</v>
      </c>
      <c r="P545" s="79">
        <f t="shared" si="333"/>
        <v>0</v>
      </c>
      <c r="Q545" s="35"/>
      <c r="R545">
        <f t="shared" ca="1" si="340"/>
        <v>603</v>
      </c>
      <c r="S545" s="78">
        <f t="shared" ca="1" si="349"/>
        <v>113.08333333333077</v>
      </c>
      <c r="T545" s="55">
        <f t="shared" ca="1" si="341"/>
        <v>0</v>
      </c>
      <c r="U545" s="78">
        <f t="shared" ca="1" si="342"/>
        <v>4.5569622524294494E-5</v>
      </c>
      <c r="V545" s="79">
        <f t="shared" ca="1" si="350"/>
        <v>0</v>
      </c>
      <c r="W545" s="79">
        <f t="shared" ca="1" si="334"/>
        <v>0</v>
      </c>
      <c r="X545" s="80">
        <f t="shared" ca="1" si="351"/>
        <v>0</v>
      </c>
      <c r="Y545" s="80">
        <f t="shared" ca="1" si="352"/>
        <v>0</v>
      </c>
      <c r="Z545" s="80">
        <f t="shared" ca="1" si="343"/>
        <v>0</v>
      </c>
      <c r="AA545" s="80">
        <f t="shared" ca="1" si="353"/>
        <v>0</v>
      </c>
      <c r="AB545" s="81">
        <f t="shared" ca="1" si="335"/>
        <v>0</v>
      </c>
      <c r="AC545" s="79">
        <f t="shared" ca="1" si="336"/>
        <v>0</v>
      </c>
      <c r="AD545" s="35"/>
      <c r="AE545" s="55">
        <f t="shared" ca="1" si="354"/>
        <v>0</v>
      </c>
      <c r="AF545" s="78">
        <f t="shared" ca="1" si="355"/>
        <v>4.5569622524294494E-5</v>
      </c>
      <c r="AG545" s="35"/>
      <c r="AH545" s="35"/>
      <c r="AR545" s="69">
        <f t="shared" si="344"/>
        <v>46</v>
      </c>
      <c r="AS545" s="70">
        <f t="shared" si="356"/>
        <v>542</v>
      </c>
      <c r="AT545" s="71">
        <f t="shared" si="363"/>
        <v>1.2454506716130119E-2</v>
      </c>
      <c r="AU545" s="72">
        <f t="shared" si="345"/>
        <v>8.6664107387064426E-3</v>
      </c>
      <c r="AV545" s="73">
        <f t="shared" si="346"/>
        <v>1.0086664107387064</v>
      </c>
      <c r="AW545" s="74">
        <f>PRODUCT(AV$4:AV545)</f>
        <v>77.488403689431323</v>
      </c>
      <c r="BO545" s="70">
        <f t="shared" si="357"/>
        <v>542</v>
      </c>
      <c r="BP545" s="178">
        <f t="shared" si="360"/>
        <v>0.1091</v>
      </c>
      <c r="BQ545" s="179">
        <f t="shared" si="347"/>
        <v>8.6664107387064426E-3</v>
      </c>
      <c r="BR545" s="179">
        <f t="shared" si="359"/>
        <v>1.2905156802660907E-2</v>
      </c>
    </row>
    <row r="546" spans="5:70">
      <c r="E546">
        <f t="shared" si="361"/>
        <v>543</v>
      </c>
      <c r="F546" s="64">
        <f t="shared" si="348"/>
        <v>108.16666666666418</v>
      </c>
      <c r="G546" s="55">
        <f t="shared" si="329"/>
        <v>0</v>
      </c>
      <c r="H546" s="78">
        <f t="shared" si="358"/>
        <v>1</v>
      </c>
      <c r="I546" s="79">
        <f t="shared" si="337"/>
        <v>0</v>
      </c>
      <c r="J546" s="79">
        <f t="shared" si="330"/>
        <v>0</v>
      </c>
      <c r="K546" s="80">
        <f t="shared" si="331"/>
        <v>0</v>
      </c>
      <c r="L546" s="80">
        <f t="shared" si="338"/>
        <v>0</v>
      </c>
      <c r="M546" s="80">
        <f t="shared" si="362"/>
        <v>0</v>
      </c>
      <c r="N546" s="80">
        <f t="shared" si="339"/>
        <v>0</v>
      </c>
      <c r="O546" s="81">
        <f t="shared" si="332"/>
        <v>0</v>
      </c>
      <c r="P546" s="79">
        <f t="shared" si="333"/>
        <v>0</v>
      </c>
      <c r="R546">
        <f t="shared" ca="1" si="340"/>
        <v>604</v>
      </c>
      <c r="S546" s="78">
        <f t="shared" ca="1" si="349"/>
        <v>113.1666666666641</v>
      </c>
      <c r="T546" s="55">
        <f t="shared" ca="1" si="341"/>
        <v>0</v>
      </c>
      <c r="U546" s="78">
        <f t="shared" ca="1" si="342"/>
        <v>4.5569622524294494E-5</v>
      </c>
      <c r="V546" s="79">
        <f t="shared" ca="1" si="350"/>
        <v>0</v>
      </c>
      <c r="W546" s="79">
        <f t="shared" ca="1" si="334"/>
        <v>0</v>
      </c>
      <c r="X546" s="80">
        <f t="shared" ca="1" si="351"/>
        <v>0</v>
      </c>
      <c r="Y546" s="80">
        <f t="shared" ca="1" si="352"/>
        <v>0</v>
      </c>
      <c r="Z546" s="80">
        <f t="shared" ca="1" si="343"/>
        <v>0</v>
      </c>
      <c r="AA546" s="80">
        <f t="shared" ca="1" si="353"/>
        <v>0</v>
      </c>
      <c r="AB546" s="81">
        <f t="shared" ca="1" si="335"/>
        <v>0</v>
      </c>
      <c r="AC546" s="79">
        <f t="shared" ca="1" si="336"/>
        <v>0</v>
      </c>
      <c r="AE546" s="55">
        <f t="shared" ca="1" si="354"/>
        <v>0</v>
      </c>
      <c r="AF546" s="78">
        <f t="shared" ca="1" si="355"/>
        <v>4.5569622524294494E-5</v>
      </c>
      <c r="AR546" s="69">
        <f t="shared" si="344"/>
        <v>46</v>
      </c>
      <c r="AS546" s="70">
        <f t="shared" si="356"/>
        <v>543</v>
      </c>
      <c r="AT546" s="71">
        <f t="shared" si="363"/>
        <v>1.2346570845380158E-2</v>
      </c>
      <c r="AU546" s="72">
        <f t="shared" si="345"/>
        <v>8.6664107387064426E-3</v>
      </c>
      <c r="AV546" s="73">
        <f t="shared" si="346"/>
        <v>1.0086664107387064</v>
      </c>
      <c r="AW546" s="74">
        <f>PRODUCT(AV$4:AV546)</f>
        <v>78.159950023290634</v>
      </c>
      <c r="BO546" s="70">
        <f t="shared" si="357"/>
        <v>543</v>
      </c>
      <c r="BP546" s="178">
        <f t="shared" si="360"/>
        <v>0.1091</v>
      </c>
      <c r="BQ546" s="179">
        <f t="shared" si="347"/>
        <v>8.6664107387064426E-3</v>
      </c>
      <c r="BR546" s="179">
        <f t="shared" si="359"/>
        <v>1.2794276348718396E-2</v>
      </c>
    </row>
    <row r="547" spans="5:70">
      <c r="E547">
        <f t="shared" si="361"/>
        <v>544</v>
      </c>
      <c r="F547" s="64">
        <f t="shared" si="348"/>
        <v>108.24999999999751</v>
      </c>
      <c r="G547" s="55">
        <f t="shared" si="329"/>
        <v>0</v>
      </c>
      <c r="H547" s="78">
        <f t="shared" si="358"/>
        <v>1</v>
      </c>
      <c r="I547" s="79">
        <f t="shared" si="337"/>
        <v>0</v>
      </c>
      <c r="J547" s="79">
        <f t="shared" si="330"/>
        <v>0</v>
      </c>
      <c r="K547" s="80">
        <f t="shared" si="331"/>
        <v>0</v>
      </c>
      <c r="L547" s="80">
        <f t="shared" si="338"/>
        <v>0</v>
      </c>
      <c r="M547" s="80">
        <f t="shared" si="362"/>
        <v>0</v>
      </c>
      <c r="N547" s="80">
        <f t="shared" si="339"/>
        <v>0</v>
      </c>
      <c r="O547" s="81">
        <f t="shared" si="332"/>
        <v>0</v>
      </c>
      <c r="P547" s="79">
        <f t="shared" si="333"/>
        <v>0</v>
      </c>
      <c r="R547">
        <f t="shared" ca="1" si="340"/>
        <v>605</v>
      </c>
      <c r="S547" s="78">
        <f t="shared" ca="1" si="349"/>
        <v>113.24999999999743</v>
      </c>
      <c r="T547" s="55">
        <f t="shared" ca="1" si="341"/>
        <v>0</v>
      </c>
      <c r="U547" s="78">
        <f t="shared" ca="1" si="342"/>
        <v>4.5569622524294494E-5</v>
      </c>
      <c r="V547" s="79">
        <f t="shared" ca="1" si="350"/>
        <v>0</v>
      </c>
      <c r="W547" s="79">
        <f t="shared" ca="1" si="334"/>
        <v>0</v>
      </c>
      <c r="X547" s="80">
        <f t="shared" ca="1" si="351"/>
        <v>0</v>
      </c>
      <c r="Y547" s="80">
        <f t="shared" ca="1" si="352"/>
        <v>0</v>
      </c>
      <c r="Z547" s="80">
        <f t="shared" ca="1" si="343"/>
        <v>0</v>
      </c>
      <c r="AA547" s="80">
        <f t="shared" ca="1" si="353"/>
        <v>0</v>
      </c>
      <c r="AB547" s="81">
        <f t="shared" ca="1" si="335"/>
        <v>0</v>
      </c>
      <c r="AC547" s="79">
        <f t="shared" ca="1" si="336"/>
        <v>0</v>
      </c>
      <c r="AE547" s="55">
        <f t="shared" ca="1" si="354"/>
        <v>0</v>
      </c>
      <c r="AF547" s="78">
        <f t="shared" ca="1" si="355"/>
        <v>4.5569622524294494E-5</v>
      </c>
      <c r="AR547" s="69">
        <f t="shared" si="344"/>
        <v>46</v>
      </c>
      <c r="AS547" s="70">
        <f t="shared" si="356"/>
        <v>544</v>
      </c>
      <c r="AT547" s="71">
        <f t="shared" si="363"/>
        <v>1.2239570391219555E-2</v>
      </c>
      <c r="AU547" s="72">
        <f t="shared" si="345"/>
        <v>8.6664107387064426E-3</v>
      </c>
      <c r="AV547" s="73">
        <f t="shared" si="346"/>
        <v>1.0086664107387064</v>
      </c>
      <c r="AW547" s="74">
        <f>PRODUCT(AV$4:AV547)</f>
        <v>78.837316253509243</v>
      </c>
      <c r="BO547" s="70">
        <f t="shared" si="357"/>
        <v>544</v>
      </c>
      <c r="BP547" s="178">
        <f t="shared" si="360"/>
        <v>0.1091</v>
      </c>
      <c r="BQ547" s="179">
        <f t="shared" si="347"/>
        <v>8.6664107387064426E-3</v>
      </c>
      <c r="BR547" s="179">
        <f t="shared" si="359"/>
        <v>1.2684348574022989E-2</v>
      </c>
    </row>
    <row r="548" spans="5:70">
      <c r="E548">
        <f t="shared" si="361"/>
        <v>545</v>
      </c>
      <c r="F548" s="64">
        <f t="shared" si="348"/>
        <v>108.33333333333084</v>
      </c>
      <c r="G548" s="55">
        <f t="shared" si="329"/>
        <v>0</v>
      </c>
      <c r="H548" s="78">
        <f t="shared" si="358"/>
        <v>1</v>
      </c>
      <c r="I548" s="79">
        <f t="shared" si="337"/>
        <v>0</v>
      </c>
      <c r="J548" s="79">
        <f t="shared" si="330"/>
        <v>0</v>
      </c>
      <c r="K548" s="80">
        <f t="shared" si="331"/>
        <v>0</v>
      </c>
      <c r="L548" s="80">
        <f t="shared" si="338"/>
        <v>0</v>
      </c>
      <c r="M548" s="80">
        <f t="shared" si="362"/>
        <v>0</v>
      </c>
      <c r="N548" s="80">
        <f t="shared" si="339"/>
        <v>0</v>
      </c>
      <c r="O548" s="81">
        <f t="shared" si="332"/>
        <v>0</v>
      </c>
      <c r="P548" s="79">
        <f t="shared" si="333"/>
        <v>0</v>
      </c>
      <c r="R548">
        <f t="shared" ca="1" si="340"/>
        <v>606</v>
      </c>
      <c r="S548" s="78">
        <f t="shared" ca="1" si="349"/>
        <v>113.33333333333076</v>
      </c>
      <c r="T548" s="55">
        <f t="shared" ca="1" si="341"/>
        <v>0</v>
      </c>
      <c r="U548" s="78">
        <f t="shared" ca="1" si="342"/>
        <v>4.5569622524294494E-5</v>
      </c>
      <c r="V548" s="79">
        <f t="shared" ca="1" si="350"/>
        <v>0</v>
      </c>
      <c r="W548" s="79">
        <f t="shared" ca="1" si="334"/>
        <v>0</v>
      </c>
      <c r="X548" s="80">
        <f t="shared" ca="1" si="351"/>
        <v>0</v>
      </c>
      <c r="Y548" s="80">
        <f t="shared" ca="1" si="352"/>
        <v>0</v>
      </c>
      <c r="Z548" s="80">
        <f t="shared" ca="1" si="343"/>
        <v>0</v>
      </c>
      <c r="AA548" s="80">
        <f t="shared" ca="1" si="353"/>
        <v>0</v>
      </c>
      <c r="AB548" s="81">
        <f t="shared" ca="1" si="335"/>
        <v>0</v>
      </c>
      <c r="AC548" s="79">
        <f t="shared" ca="1" si="336"/>
        <v>0</v>
      </c>
      <c r="AE548" s="55">
        <f t="shared" ca="1" si="354"/>
        <v>0</v>
      </c>
      <c r="AF548" s="78">
        <f t="shared" ca="1" si="355"/>
        <v>4.5569622524294494E-5</v>
      </c>
      <c r="AR548" s="69">
        <f t="shared" si="344"/>
        <v>46</v>
      </c>
      <c r="AS548" s="70">
        <f t="shared" si="356"/>
        <v>545</v>
      </c>
      <c r="AT548" s="71">
        <f t="shared" si="363"/>
        <v>1.2133497246943936E-2</v>
      </c>
      <c r="AU548" s="72">
        <f t="shared" si="345"/>
        <v>8.6664107387064426E-3</v>
      </c>
      <c r="AV548" s="73">
        <f t="shared" si="346"/>
        <v>1.0086664107387064</v>
      </c>
      <c r="AW548" s="74">
        <f>PRODUCT(AV$4:AV548)</f>
        <v>79.520552817699453</v>
      </c>
      <c r="BO548" s="70">
        <f t="shared" si="357"/>
        <v>545</v>
      </c>
      <c r="BP548" s="178">
        <f t="shared" si="360"/>
        <v>0.1091</v>
      </c>
      <c r="BQ548" s="179">
        <f t="shared" si="347"/>
        <v>8.6664107387064426E-3</v>
      </c>
      <c r="BR548" s="179">
        <f t="shared" si="359"/>
        <v>1.2575365293202819E-2</v>
      </c>
    </row>
    <row r="549" spans="5:70">
      <c r="E549">
        <f t="shared" si="361"/>
        <v>546</v>
      </c>
      <c r="F549" s="64">
        <f t="shared" si="348"/>
        <v>108.41666666666417</v>
      </c>
      <c r="G549" s="55">
        <f t="shared" si="329"/>
        <v>0</v>
      </c>
      <c r="H549" s="78">
        <f t="shared" si="358"/>
        <v>1</v>
      </c>
      <c r="I549" s="79">
        <f t="shared" si="337"/>
        <v>0</v>
      </c>
      <c r="J549" s="79">
        <f t="shared" si="330"/>
        <v>0</v>
      </c>
      <c r="K549" s="80">
        <f t="shared" si="331"/>
        <v>0</v>
      </c>
      <c r="L549" s="80">
        <f t="shared" si="338"/>
        <v>0</v>
      </c>
      <c r="M549" s="80">
        <f t="shared" si="362"/>
        <v>0</v>
      </c>
      <c r="N549" s="80">
        <f t="shared" si="339"/>
        <v>0</v>
      </c>
      <c r="O549" s="81">
        <f t="shared" si="332"/>
        <v>0</v>
      </c>
      <c r="P549" s="79">
        <f t="shared" si="333"/>
        <v>0</v>
      </c>
      <c r="R549">
        <f t="shared" ca="1" si="340"/>
        <v>607</v>
      </c>
      <c r="S549" s="78">
        <f t="shared" ca="1" si="349"/>
        <v>113.41666666666409</v>
      </c>
      <c r="T549" s="55">
        <f t="shared" ca="1" si="341"/>
        <v>0</v>
      </c>
      <c r="U549" s="78">
        <f t="shared" ca="1" si="342"/>
        <v>4.5569622524294494E-5</v>
      </c>
      <c r="V549" s="79">
        <f t="shared" ca="1" si="350"/>
        <v>0</v>
      </c>
      <c r="W549" s="79">
        <f t="shared" ca="1" si="334"/>
        <v>0</v>
      </c>
      <c r="X549" s="80">
        <f t="shared" ca="1" si="351"/>
        <v>0</v>
      </c>
      <c r="Y549" s="80">
        <f t="shared" ca="1" si="352"/>
        <v>0</v>
      </c>
      <c r="Z549" s="80">
        <f t="shared" ca="1" si="343"/>
        <v>0</v>
      </c>
      <c r="AA549" s="80">
        <f t="shared" ca="1" si="353"/>
        <v>0</v>
      </c>
      <c r="AB549" s="81">
        <f t="shared" ca="1" si="335"/>
        <v>0</v>
      </c>
      <c r="AC549" s="79">
        <f t="shared" ca="1" si="336"/>
        <v>0</v>
      </c>
      <c r="AE549" s="55">
        <f t="shared" ca="1" si="354"/>
        <v>0</v>
      </c>
      <c r="AF549" s="78">
        <f t="shared" ca="1" si="355"/>
        <v>4.5569622524294494E-5</v>
      </c>
      <c r="AR549" s="69">
        <f t="shared" si="344"/>
        <v>46</v>
      </c>
      <c r="AS549" s="70">
        <f t="shared" si="356"/>
        <v>546</v>
      </c>
      <c r="AT549" s="71">
        <f t="shared" si="363"/>
        <v>1.2028343376104957E-2</v>
      </c>
      <c r="AU549" s="72">
        <f t="shared" si="345"/>
        <v>8.6664107387064426E-3</v>
      </c>
      <c r="AV549" s="73">
        <f t="shared" si="346"/>
        <v>1.0086664107387064</v>
      </c>
      <c r="AW549" s="74">
        <f>PRODUCT(AV$4:AV549)</f>
        <v>80.209710590586639</v>
      </c>
      <c r="BO549" s="70">
        <f t="shared" si="357"/>
        <v>546</v>
      </c>
      <c r="BP549" s="178">
        <f t="shared" si="360"/>
        <v>0.1091</v>
      </c>
      <c r="BQ549" s="179">
        <f t="shared" si="347"/>
        <v>8.6664107387064426E-3</v>
      </c>
      <c r="BR549" s="179">
        <f t="shared" si="359"/>
        <v>1.2467318391214328E-2</v>
      </c>
    </row>
    <row r="550" spans="5:70">
      <c r="E550">
        <f t="shared" si="361"/>
        <v>547</v>
      </c>
      <c r="F550" s="64">
        <f t="shared" si="348"/>
        <v>108.4999999999975</v>
      </c>
      <c r="G550" s="55">
        <f t="shared" si="329"/>
        <v>0</v>
      </c>
      <c r="H550" s="78">
        <f t="shared" si="358"/>
        <v>1</v>
      </c>
      <c r="I550" s="79">
        <f t="shared" si="337"/>
        <v>0</v>
      </c>
      <c r="J550" s="79">
        <f t="shared" si="330"/>
        <v>0</v>
      </c>
      <c r="K550" s="80">
        <f t="shared" si="331"/>
        <v>0</v>
      </c>
      <c r="L550" s="80">
        <f t="shared" si="338"/>
        <v>0</v>
      </c>
      <c r="M550" s="80">
        <f t="shared" si="362"/>
        <v>0</v>
      </c>
      <c r="N550" s="80">
        <f t="shared" si="339"/>
        <v>0</v>
      </c>
      <c r="O550" s="81">
        <f t="shared" si="332"/>
        <v>0</v>
      </c>
      <c r="P550" s="79">
        <f t="shared" si="333"/>
        <v>0</v>
      </c>
      <c r="R550">
        <f t="shared" ca="1" si="340"/>
        <v>608</v>
      </c>
      <c r="S550" s="78">
        <f t="shared" ca="1" si="349"/>
        <v>113.49999999999741</v>
      </c>
      <c r="T550" s="55">
        <f t="shared" ca="1" si="341"/>
        <v>0</v>
      </c>
      <c r="U550" s="78">
        <f t="shared" ca="1" si="342"/>
        <v>4.5569622524294494E-5</v>
      </c>
      <c r="V550" s="79">
        <f t="shared" ca="1" si="350"/>
        <v>0</v>
      </c>
      <c r="W550" s="79">
        <f t="shared" ca="1" si="334"/>
        <v>0</v>
      </c>
      <c r="X550" s="80">
        <f t="shared" ca="1" si="351"/>
        <v>0</v>
      </c>
      <c r="Y550" s="80">
        <f t="shared" ca="1" si="352"/>
        <v>0</v>
      </c>
      <c r="Z550" s="80">
        <f t="shared" ca="1" si="343"/>
        <v>0</v>
      </c>
      <c r="AA550" s="80">
        <f t="shared" ca="1" si="353"/>
        <v>0</v>
      </c>
      <c r="AB550" s="81">
        <f t="shared" ca="1" si="335"/>
        <v>0</v>
      </c>
      <c r="AC550" s="79">
        <f t="shared" ca="1" si="336"/>
        <v>0</v>
      </c>
      <c r="AE550" s="55">
        <f t="shared" ca="1" si="354"/>
        <v>0</v>
      </c>
      <c r="AF550" s="78">
        <f t="shared" ca="1" si="355"/>
        <v>4.5569622524294494E-5</v>
      </c>
      <c r="AR550" s="69">
        <f t="shared" si="344"/>
        <v>46</v>
      </c>
      <c r="AS550" s="70">
        <f t="shared" si="356"/>
        <v>547</v>
      </c>
      <c r="AT550" s="71">
        <f t="shared" si="363"/>
        <v>1.1924100811901431E-2</v>
      </c>
      <c r="AU550" s="72">
        <f t="shared" si="345"/>
        <v>8.6664107387064426E-3</v>
      </c>
      <c r="AV550" s="73">
        <f t="shared" si="346"/>
        <v>1.0086664107387064</v>
      </c>
      <c r="AW550" s="74">
        <f>PRODUCT(AV$4:AV550)</f>
        <v>80.904840887797434</v>
      </c>
      <c r="BO550" s="70">
        <f t="shared" si="357"/>
        <v>547</v>
      </c>
      <c r="BP550" s="178">
        <f t="shared" si="360"/>
        <v>0.1091</v>
      </c>
      <c r="BQ550" s="179">
        <f t="shared" si="347"/>
        <v>8.6664107387064426E-3</v>
      </c>
      <c r="BR550" s="179">
        <f t="shared" si="359"/>
        <v>1.2360199822737995E-2</v>
      </c>
    </row>
    <row r="551" spans="5:70">
      <c r="E551">
        <f t="shared" si="361"/>
        <v>548</v>
      </c>
      <c r="F551" s="64">
        <f t="shared" si="348"/>
        <v>108.58333333333083</v>
      </c>
      <c r="G551" s="55">
        <f t="shared" si="329"/>
        <v>0</v>
      </c>
      <c r="H551" s="78">
        <f t="shared" si="358"/>
        <v>1</v>
      </c>
      <c r="I551" s="79">
        <f t="shared" si="337"/>
        <v>0</v>
      </c>
      <c r="J551" s="79">
        <f t="shared" si="330"/>
        <v>0</v>
      </c>
      <c r="K551" s="80">
        <f t="shared" si="331"/>
        <v>0</v>
      </c>
      <c r="L551" s="80">
        <f t="shared" si="338"/>
        <v>0</v>
      </c>
      <c r="M551" s="80">
        <f t="shared" si="362"/>
        <v>0</v>
      </c>
      <c r="N551" s="80">
        <f t="shared" si="339"/>
        <v>0</v>
      </c>
      <c r="O551" s="81">
        <f t="shared" si="332"/>
        <v>0</v>
      </c>
      <c r="P551" s="79">
        <f t="shared" si="333"/>
        <v>0</v>
      </c>
      <c r="R551">
        <f t="shared" ca="1" si="340"/>
        <v>609</v>
      </c>
      <c r="S551" s="78">
        <f t="shared" ca="1" si="349"/>
        <v>113.58333333333074</v>
      </c>
      <c r="T551" s="55">
        <f t="shared" ca="1" si="341"/>
        <v>0</v>
      </c>
      <c r="U551" s="78">
        <f t="shared" ca="1" si="342"/>
        <v>4.5569622524294494E-5</v>
      </c>
      <c r="V551" s="79">
        <f t="shared" ca="1" si="350"/>
        <v>0</v>
      </c>
      <c r="W551" s="79">
        <f t="shared" ca="1" si="334"/>
        <v>0</v>
      </c>
      <c r="X551" s="80">
        <f t="shared" ca="1" si="351"/>
        <v>0</v>
      </c>
      <c r="Y551" s="80">
        <f t="shared" ca="1" si="352"/>
        <v>0</v>
      </c>
      <c r="Z551" s="80">
        <f t="shared" ca="1" si="343"/>
        <v>0</v>
      </c>
      <c r="AA551" s="80">
        <f t="shared" ca="1" si="353"/>
        <v>0</v>
      </c>
      <c r="AB551" s="81">
        <f t="shared" ca="1" si="335"/>
        <v>0</v>
      </c>
      <c r="AC551" s="79">
        <f t="shared" ca="1" si="336"/>
        <v>0</v>
      </c>
      <c r="AE551" s="55">
        <f t="shared" ca="1" si="354"/>
        <v>0</v>
      </c>
      <c r="AF551" s="78">
        <f t="shared" ca="1" si="355"/>
        <v>4.5569622524294494E-5</v>
      </c>
      <c r="AR551" s="69">
        <f t="shared" si="344"/>
        <v>46</v>
      </c>
      <c r="AS551" s="70">
        <f t="shared" si="356"/>
        <v>548</v>
      </c>
      <c r="AT551" s="71">
        <f t="shared" si="363"/>
        <v>1.1820761656575751E-2</v>
      </c>
      <c r="AU551" s="72">
        <f t="shared" si="345"/>
        <v>8.6664107387064426E-3</v>
      </c>
      <c r="AV551" s="73">
        <f t="shared" si="346"/>
        <v>1.0086664107387064</v>
      </c>
      <c r="AW551" s="74">
        <f>PRODUCT(AV$4:AV551)</f>
        <v>81.605995469680778</v>
      </c>
      <c r="BO551" s="70">
        <f t="shared" si="357"/>
        <v>548</v>
      </c>
      <c r="BP551" s="178">
        <f t="shared" si="360"/>
        <v>0.1091</v>
      </c>
      <c r="BQ551" s="179">
        <f t="shared" si="347"/>
        <v>8.6664107387064426E-3</v>
      </c>
      <c r="BR551" s="179">
        <f t="shared" si="359"/>
        <v>1.2254001611579277E-2</v>
      </c>
    </row>
    <row r="552" spans="5:70">
      <c r="E552">
        <f t="shared" si="361"/>
        <v>549</v>
      </c>
      <c r="F552" s="64">
        <f t="shared" si="348"/>
        <v>108.66666666666416</v>
      </c>
      <c r="G552" s="55">
        <f t="shared" si="329"/>
        <v>0</v>
      </c>
      <c r="H552" s="78">
        <f t="shared" si="358"/>
        <v>1</v>
      </c>
      <c r="I552" s="79">
        <f t="shared" si="337"/>
        <v>0</v>
      </c>
      <c r="J552" s="79">
        <f t="shared" si="330"/>
        <v>0</v>
      </c>
      <c r="K552" s="80">
        <f t="shared" si="331"/>
        <v>0</v>
      </c>
      <c r="L552" s="80">
        <f t="shared" si="338"/>
        <v>0</v>
      </c>
      <c r="M552" s="80">
        <f t="shared" si="362"/>
        <v>0</v>
      </c>
      <c r="N552" s="80">
        <f t="shared" si="339"/>
        <v>0</v>
      </c>
      <c r="O552" s="81">
        <f t="shared" si="332"/>
        <v>0</v>
      </c>
      <c r="P552" s="79">
        <f t="shared" si="333"/>
        <v>0</v>
      </c>
      <c r="R552">
        <f t="shared" ca="1" si="340"/>
        <v>610</v>
      </c>
      <c r="S552" s="78">
        <f t="shared" ca="1" si="349"/>
        <v>113.66666666666407</v>
      </c>
      <c r="T552" s="55">
        <f t="shared" ca="1" si="341"/>
        <v>0</v>
      </c>
      <c r="U552" s="78">
        <f t="shared" ca="1" si="342"/>
        <v>4.5569622524294494E-5</v>
      </c>
      <c r="V552" s="79">
        <f t="shared" ca="1" si="350"/>
        <v>0</v>
      </c>
      <c r="W552" s="79">
        <f t="shared" ca="1" si="334"/>
        <v>0</v>
      </c>
      <c r="X552" s="80">
        <f t="shared" ca="1" si="351"/>
        <v>0</v>
      </c>
      <c r="Y552" s="80">
        <f t="shared" ca="1" si="352"/>
        <v>0</v>
      </c>
      <c r="Z552" s="80">
        <f t="shared" ca="1" si="343"/>
        <v>0</v>
      </c>
      <c r="AA552" s="80">
        <f t="shared" ca="1" si="353"/>
        <v>0</v>
      </c>
      <c r="AB552" s="81">
        <f t="shared" ca="1" si="335"/>
        <v>0</v>
      </c>
      <c r="AC552" s="79">
        <f t="shared" ca="1" si="336"/>
        <v>0</v>
      </c>
      <c r="AE552" s="55">
        <f t="shared" ca="1" si="354"/>
        <v>0</v>
      </c>
      <c r="AF552" s="78">
        <f t="shared" ca="1" si="355"/>
        <v>4.5569622524294494E-5</v>
      </c>
      <c r="AR552" s="69">
        <f t="shared" si="344"/>
        <v>46</v>
      </c>
      <c r="AS552" s="70">
        <f t="shared" si="356"/>
        <v>549</v>
      </c>
      <c r="AT552" s="71">
        <f t="shared" si="363"/>
        <v>1.1718318080815514E-2</v>
      </c>
      <c r="AU552" s="72">
        <f t="shared" si="345"/>
        <v>8.6664107387064426E-3</v>
      </c>
      <c r="AV552" s="73">
        <f t="shared" si="346"/>
        <v>1.0086664107387064</v>
      </c>
      <c r="AW552" s="74">
        <f>PRODUCT(AV$4:AV552)</f>
        <v>82.313226545162053</v>
      </c>
      <c r="BO552" s="70">
        <f t="shared" si="357"/>
        <v>549</v>
      </c>
      <c r="BP552" s="178">
        <f t="shared" si="360"/>
        <v>0.1091</v>
      </c>
      <c r="BQ552" s="179">
        <f t="shared" si="347"/>
        <v>8.6664107387064426E-3</v>
      </c>
      <c r="BR552" s="179">
        <f t="shared" si="359"/>
        <v>1.2148715850074697E-2</v>
      </c>
    </row>
    <row r="553" spans="5:70">
      <c r="E553">
        <f t="shared" si="361"/>
        <v>550</v>
      </c>
      <c r="F553" s="64">
        <f t="shared" si="348"/>
        <v>108.74999999999748</v>
      </c>
      <c r="G553" s="55">
        <f t="shared" si="329"/>
        <v>0</v>
      </c>
      <c r="H553" s="78">
        <f t="shared" si="358"/>
        <v>1</v>
      </c>
      <c r="I553" s="79">
        <f t="shared" si="337"/>
        <v>0</v>
      </c>
      <c r="J553" s="79">
        <f t="shared" si="330"/>
        <v>0</v>
      </c>
      <c r="K553" s="80">
        <f t="shared" si="331"/>
        <v>0</v>
      </c>
      <c r="L553" s="80">
        <f t="shared" si="338"/>
        <v>0</v>
      </c>
      <c r="M553" s="80">
        <f t="shared" si="362"/>
        <v>0</v>
      </c>
      <c r="N553" s="80">
        <f t="shared" si="339"/>
        <v>0</v>
      </c>
      <c r="O553" s="81">
        <f t="shared" si="332"/>
        <v>0</v>
      </c>
      <c r="P553" s="79">
        <f t="shared" si="333"/>
        <v>0</v>
      </c>
      <c r="R553">
        <f t="shared" ca="1" si="340"/>
        <v>611</v>
      </c>
      <c r="S553" s="78">
        <f t="shared" ca="1" si="349"/>
        <v>113.7499999999974</v>
      </c>
      <c r="T553" s="55">
        <f t="shared" ca="1" si="341"/>
        <v>0</v>
      </c>
      <c r="U553" s="78">
        <f t="shared" ca="1" si="342"/>
        <v>4.5569622524294494E-5</v>
      </c>
      <c r="V553" s="79">
        <f t="shared" ca="1" si="350"/>
        <v>0</v>
      </c>
      <c r="W553" s="79">
        <f t="shared" ca="1" si="334"/>
        <v>0</v>
      </c>
      <c r="X553" s="80">
        <f t="shared" ca="1" si="351"/>
        <v>0</v>
      </c>
      <c r="Y553" s="80">
        <f t="shared" ca="1" si="352"/>
        <v>0</v>
      </c>
      <c r="Z553" s="80">
        <f t="shared" ca="1" si="343"/>
        <v>0</v>
      </c>
      <c r="AA553" s="80">
        <f t="shared" ca="1" si="353"/>
        <v>0</v>
      </c>
      <c r="AB553" s="81">
        <f t="shared" ca="1" si="335"/>
        <v>0</v>
      </c>
      <c r="AC553" s="79">
        <f t="shared" ca="1" si="336"/>
        <v>0</v>
      </c>
      <c r="AE553" s="55">
        <f t="shared" ca="1" si="354"/>
        <v>0</v>
      </c>
      <c r="AF553" s="78">
        <f t="shared" ca="1" si="355"/>
        <v>4.5569622524294494E-5</v>
      </c>
      <c r="AR553" s="69">
        <f t="shared" si="344"/>
        <v>46</v>
      </c>
      <c r="AS553" s="70">
        <f t="shared" si="356"/>
        <v>550</v>
      </c>
      <c r="AT553" s="71">
        <f t="shared" si="363"/>
        <v>1.1616762323160357E-2</v>
      </c>
      <c r="AU553" s="72">
        <f t="shared" si="345"/>
        <v>8.6664107387064426E-3</v>
      </c>
      <c r="AV553" s="73">
        <f t="shared" si="346"/>
        <v>1.0086664107387064</v>
      </c>
      <c r="AW553" s="74">
        <f>PRODUCT(AV$4:AV553)</f>
        <v>83.026586775630619</v>
      </c>
      <c r="BO553" s="70">
        <f t="shared" si="357"/>
        <v>550</v>
      </c>
      <c r="BP553" s="178">
        <f t="shared" si="360"/>
        <v>0.1091</v>
      </c>
      <c r="BQ553" s="179">
        <f t="shared" si="347"/>
        <v>8.6664107387064426E-3</v>
      </c>
      <c r="BR553" s="179">
        <f t="shared" si="359"/>
        <v>1.2044334698503016E-2</v>
      </c>
    </row>
    <row r="554" spans="5:70">
      <c r="E554">
        <f t="shared" si="361"/>
        <v>551</v>
      </c>
      <c r="F554" s="64">
        <f t="shared" si="348"/>
        <v>108.83333333333081</v>
      </c>
      <c r="G554" s="55">
        <f t="shared" si="329"/>
        <v>0</v>
      </c>
      <c r="H554" s="78">
        <f t="shared" si="358"/>
        <v>1</v>
      </c>
      <c r="I554" s="79">
        <f t="shared" si="337"/>
        <v>0</v>
      </c>
      <c r="J554" s="79">
        <f t="shared" si="330"/>
        <v>0</v>
      </c>
      <c r="K554" s="80">
        <f t="shared" si="331"/>
        <v>0</v>
      </c>
      <c r="L554" s="80">
        <f t="shared" si="338"/>
        <v>0</v>
      </c>
      <c r="M554" s="80">
        <f t="shared" si="362"/>
        <v>0</v>
      </c>
      <c r="N554" s="80">
        <f t="shared" si="339"/>
        <v>0</v>
      </c>
      <c r="O554" s="81">
        <f t="shared" si="332"/>
        <v>0</v>
      </c>
      <c r="P554" s="79">
        <f t="shared" si="333"/>
        <v>0</v>
      </c>
      <c r="R554">
        <f t="shared" ca="1" si="340"/>
        <v>612</v>
      </c>
      <c r="S554" s="78">
        <f t="shared" ca="1" si="349"/>
        <v>113.83333333333073</v>
      </c>
      <c r="T554" s="55">
        <f t="shared" ca="1" si="341"/>
        <v>0</v>
      </c>
      <c r="U554" s="78">
        <f t="shared" ca="1" si="342"/>
        <v>4.5569622524294494E-5</v>
      </c>
      <c r="V554" s="79">
        <f t="shared" ca="1" si="350"/>
        <v>0</v>
      </c>
      <c r="W554" s="79">
        <f t="shared" ca="1" si="334"/>
        <v>0</v>
      </c>
      <c r="X554" s="80">
        <f t="shared" ca="1" si="351"/>
        <v>0</v>
      </c>
      <c r="Y554" s="80">
        <f t="shared" ca="1" si="352"/>
        <v>0</v>
      </c>
      <c r="Z554" s="80">
        <f t="shared" ca="1" si="343"/>
        <v>0</v>
      </c>
      <c r="AA554" s="80">
        <f t="shared" ca="1" si="353"/>
        <v>0</v>
      </c>
      <c r="AB554" s="81">
        <f t="shared" ca="1" si="335"/>
        <v>0</v>
      </c>
      <c r="AC554" s="79">
        <f t="shared" ca="1" si="336"/>
        <v>0</v>
      </c>
      <c r="AE554" s="55">
        <f t="shared" ca="1" si="354"/>
        <v>0</v>
      </c>
      <c r="AF554" s="78">
        <f t="shared" ca="1" si="355"/>
        <v>4.5569622524294494E-5</v>
      </c>
      <c r="AR554" s="69">
        <f t="shared" si="344"/>
        <v>46</v>
      </c>
      <c r="AS554" s="70">
        <f t="shared" si="356"/>
        <v>551</v>
      </c>
      <c r="AT554" s="71">
        <f t="shared" si="363"/>
        <v>1.151608668941392E-2</v>
      </c>
      <c r="AU554" s="72">
        <f t="shared" si="345"/>
        <v>8.6664107387064426E-3</v>
      </c>
      <c r="AV554" s="73">
        <f t="shared" si="346"/>
        <v>1.0086664107387064</v>
      </c>
      <c r="AW554" s="74">
        <f>PRODUCT(AV$4:AV554)</f>
        <v>83.74612927886109</v>
      </c>
      <c r="BO554" s="70">
        <f t="shared" si="357"/>
        <v>551</v>
      </c>
      <c r="BP554" s="178">
        <f t="shared" si="360"/>
        <v>0.1091</v>
      </c>
      <c r="BQ554" s="179">
        <f t="shared" si="347"/>
        <v>8.6664107387064426E-3</v>
      </c>
      <c r="BR554" s="179">
        <f t="shared" si="359"/>
        <v>1.1940850384501486E-2</v>
      </c>
    </row>
    <row r="555" spans="5:70">
      <c r="E555">
        <f t="shared" si="361"/>
        <v>552</v>
      </c>
      <c r="F555" s="64">
        <f t="shared" si="348"/>
        <v>108.91666666666414</v>
      </c>
      <c r="G555" s="55">
        <f t="shared" si="329"/>
        <v>0</v>
      </c>
      <c r="H555" s="78">
        <f t="shared" si="358"/>
        <v>1</v>
      </c>
      <c r="I555" s="79">
        <f t="shared" si="337"/>
        <v>0</v>
      </c>
      <c r="J555" s="79">
        <f t="shared" si="330"/>
        <v>0</v>
      </c>
      <c r="K555" s="80">
        <f t="shared" si="331"/>
        <v>0</v>
      </c>
      <c r="L555" s="80">
        <f t="shared" si="338"/>
        <v>0</v>
      </c>
      <c r="M555" s="80">
        <f t="shared" si="362"/>
        <v>0</v>
      </c>
      <c r="N555" s="80">
        <f t="shared" si="339"/>
        <v>0</v>
      </c>
      <c r="O555" s="81">
        <f t="shared" si="332"/>
        <v>0</v>
      </c>
      <c r="P555" s="79">
        <f t="shared" si="333"/>
        <v>0</v>
      </c>
      <c r="R555">
        <f t="shared" ca="1" si="340"/>
        <v>613</v>
      </c>
      <c r="S555" s="78">
        <f t="shared" ca="1" si="349"/>
        <v>113.91666666666406</v>
      </c>
      <c r="T555" s="55">
        <f t="shared" ca="1" si="341"/>
        <v>0</v>
      </c>
      <c r="U555" s="78">
        <f t="shared" ca="1" si="342"/>
        <v>4.5569622524294494E-5</v>
      </c>
      <c r="V555" s="79">
        <f t="shared" ca="1" si="350"/>
        <v>0</v>
      </c>
      <c r="W555" s="79">
        <f t="shared" ca="1" si="334"/>
        <v>0</v>
      </c>
      <c r="X555" s="80">
        <f t="shared" ca="1" si="351"/>
        <v>0</v>
      </c>
      <c r="Y555" s="80">
        <f t="shared" ca="1" si="352"/>
        <v>0</v>
      </c>
      <c r="Z555" s="80">
        <f t="shared" ca="1" si="343"/>
        <v>0</v>
      </c>
      <c r="AA555" s="80">
        <f t="shared" ca="1" si="353"/>
        <v>0</v>
      </c>
      <c r="AB555" s="81">
        <f t="shared" ca="1" si="335"/>
        <v>0</v>
      </c>
      <c r="AC555" s="79">
        <f t="shared" ca="1" si="336"/>
        <v>0</v>
      </c>
      <c r="AE555" s="55">
        <f t="shared" ca="1" si="354"/>
        <v>0</v>
      </c>
      <c r="AF555" s="78">
        <f t="shared" ca="1" si="355"/>
        <v>4.5569622524294494E-5</v>
      </c>
      <c r="AR555" s="69">
        <f t="shared" si="344"/>
        <v>46</v>
      </c>
      <c r="AS555" s="70">
        <f t="shared" si="356"/>
        <v>552</v>
      </c>
      <c r="AT555" s="71">
        <f t="shared" si="363"/>
        <v>1.1416283552060908E-2</v>
      </c>
      <c r="AU555" s="72">
        <f t="shared" si="345"/>
        <v>8.6664107387064426E-3</v>
      </c>
      <c r="AV555" s="73">
        <f t="shared" si="346"/>
        <v>1.0086664107387064</v>
      </c>
      <c r="AW555" s="74">
        <f>PRODUCT(AV$4:AV555)</f>
        <v>84.471907632968509</v>
      </c>
      <c r="BO555" s="70">
        <f t="shared" si="357"/>
        <v>552</v>
      </c>
      <c r="BP555" s="178">
        <f t="shared" si="360"/>
        <v>0.1091</v>
      </c>
      <c r="BQ555" s="179">
        <f t="shared" si="347"/>
        <v>8.6664107387064426E-3</v>
      </c>
      <c r="BR555" s="179">
        <f t="shared" si="359"/>
        <v>1.1838255202487104E-2</v>
      </c>
    </row>
    <row r="556" spans="5:70">
      <c r="E556">
        <f t="shared" si="361"/>
        <v>553</v>
      </c>
      <c r="F556" s="64">
        <f t="shared" si="348"/>
        <v>108.99999999999747</v>
      </c>
      <c r="G556" s="55">
        <f t="shared" si="329"/>
        <v>0</v>
      </c>
      <c r="H556" s="78">
        <f t="shared" si="358"/>
        <v>1</v>
      </c>
      <c r="I556" s="79">
        <f t="shared" si="337"/>
        <v>0</v>
      </c>
      <c r="J556" s="79">
        <f t="shared" si="330"/>
        <v>0</v>
      </c>
      <c r="K556" s="80">
        <f t="shared" si="331"/>
        <v>0</v>
      </c>
      <c r="L556" s="80">
        <f t="shared" si="338"/>
        <v>0</v>
      </c>
      <c r="M556" s="80">
        <f t="shared" si="362"/>
        <v>0</v>
      </c>
      <c r="N556" s="80">
        <f t="shared" si="339"/>
        <v>0</v>
      </c>
      <c r="O556" s="81">
        <f t="shared" si="332"/>
        <v>0</v>
      </c>
      <c r="P556" s="79">
        <f t="shared" si="333"/>
        <v>0</v>
      </c>
      <c r="R556">
        <f t="shared" ca="1" si="340"/>
        <v>614</v>
      </c>
      <c r="S556" s="78">
        <f t="shared" ca="1" si="349"/>
        <v>113.99999999999739</v>
      </c>
      <c r="T556" s="55">
        <f t="shared" ca="1" si="341"/>
        <v>0</v>
      </c>
      <c r="U556" s="78">
        <f t="shared" ca="1" si="342"/>
        <v>4.5569622524294494E-5</v>
      </c>
      <c r="V556" s="79">
        <f t="shared" ca="1" si="350"/>
        <v>0</v>
      </c>
      <c r="W556" s="79">
        <f t="shared" ca="1" si="334"/>
        <v>0</v>
      </c>
      <c r="X556" s="80">
        <f t="shared" ca="1" si="351"/>
        <v>0</v>
      </c>
      <c r="Y556" s="80">
        <f t="shared" ca="1" si="352"/>
        <v>0</v>
      </c>
      <c r="Z556" s="80">
        <f t="shared" ca="1" si="343"/>
        <v>0</v>
      </c>
      <c r="AA556" s="80">
        <f t="shared" ca="1" si="353"/>
        <v>0</v>
      </c>
      <c r="AB556" s="81">
        <f t="shared" ca="1" si="335"/>
        <v>0</v>
      </c>
      <c r="AC556" s="79">
        <f t="shared" ca="1" si="336"/>
        <v>0</v>
      </c>
      <c r="AE556" s="55">
        <f t="shared" ca="1" si="354"/>
        <v>0</v>
      </c>
      <c r="AF556" s="78">
        <f t="shared" ca="1" si="355"/>
        <v>4.5569622524294494E-5</v>
      </c>
      <c r="AR556" s="69">
        <f t="shared" si="344"/>
        <v>47</v>
      </c>
      <c r="AS556" s="70">
        <f t="shared" si="356"/>
        <v>553</v>
      </c>
      <c r="AT556" s="71">
        <f t="shared" si="363"/>
        <v>1.1317345349689209E-2</v>
      </c>
      <c r="AU556" s="72">
        <f t="shared" si="345"/>
        <v>8.6664107387064426E-3</v>
      </c>
      <c r="AV556" s="73">
        <f t="shared" si="346"/>
        <v>1.0086664107387064</v>
      </c>
      <c r="AW556" s="74">
        <f>PRODUCT(AV$4:AV556)</f>
        <v>85.203975880397891</v>
      </c>
      <c r="BO556" s="70">
        <f t="shared" si="357"/>
        <v>553</v>
      </c>
      <c r="BP556" s="178">
        <f t="shared" si="360"/>
        <v>0.1091</v>
      </c>
      <c r="BQ556" s="179">
        <f t="shared" si="347"/>
        <v>8.6664107387064426E-3</v>
      </c>
      <c r="BR556" s="179">
        <f t="shared" si="359"/>
        <v>1.1736541513082848E-2</v>
      </c>
    </row>
    <row r="557" spans="5:70">
      <c r="E557">
        <f t="shared" si="361"/>
        <v>554</v>
      </c>
      <c r="F557" s="64">
        <f t="shared" si="348"/>
        <v>109.0833333333308</v>
      </c>
      <c r="G557" s="55">
        <f t="shared" si="329"/>
        <v>0</v>
      </c>
      <c r="H557" s="78">
        <f t="shared" si="358"/>
        <v>1</v>
      </c>
      <c r="I557" s="79">
        <f t="shared" si="337"/>
        <v>0</v>
      </c>
      <c r="J557" s="79">
        <f t="shared" si="330"/>
        <v>0</v>
      </c>
      <c r="K557" s="80">
        <f t="shared" si="331"/>
        <v>0</v>
      </c>
      <c r="L557" s="80">
        <f t="shared" si="338"/>
        <v>0</v>
      </c>
      <c r="M557" s="80">
        <f t="shared" si="362"/>
        <v>0</v>
      </c>
      <c r="N557" s="80">
        <f t="shared" si="339"/>
        <v>0</v>
      </c>
      <c r="O557" s="81">
        <f t="shared" si="332"/>
        <v>0</v>
      </c>
      <c r="P557" s="79">
        <f t="shared" si="333"/>
        <v>0</v>
      </c>
      <c r="R557">
        <f t="shared" ca="1" si="340"/>
        <v>615</v>
      </c>
      <c r="S557" s="78">
        <f t="shared" ca="1" si="349"/>
        <v>114.08333333333071</v>
      </c>
      <c r="T557" s="55">
        <f t="shared" ca="1" si="341"/>
        <v>0</v>
      </c>
      <c r="U557" s="78">
        <f t="shared" ca="1" si="342"/>
        <v>4.5569622524294494E-5</v>
      </c>
      <c r="V557" s="79">
        <f t="shared" ca="1" si="350"/>
        <v>0</v>
      </c>
      <c r="W557" s="79">
        <f t="shared" ca="1" si="334"/>
        <v>0</v>
      </c>
      <c r="X557" s="80">
        <f t="shared" ca="1" si="351"/>
        <v>0</v>
      </c>
      <c r="Y557" s="80">
        <f t="shared" ca="1" si="352"/>
        <v>0</v>
      </c>
      <c r="Z557" s="80">
        <f t="shared" ca="1" si="343"/>
        <v>0</v>
      </c>
      <c r="AA557" s="80">
        <f t="shared" ca="1" si="353"/>
        <v>0</v>
      </c>
      <c r="AB557" s="81">
        <f t="shared" ca="1" si="335"/>
        <v>0</v>
      </c>
      <c r="AC557" s="79">
        <f t="shared" ca="1" si="336"/>
        <v>0</v>
      </c>
      <c r="AE557" s="55">
        <f t="shared" ca="1" si="354"/>
        <v>0</v>
      </c>
      <c r="AF557" s="78">
        <f t="shared" ca="1" si="355"/>
        <v>4.5569622524294494E-5</v>
      </c>
      <c r="AR557" s="69">
        <f t="shared" si="344"/>
        <v>47</v>
      </c>
      <c r="AS557" s="70">
        <f t="shared" si="356"/>
        <v>554</v>
      </c>
      <c r="AT557" s="71">
        <f t="shared" si="363"/>
        <v>1.1219264586417014E-2</v>
      </c>
      <c r="AU557" s="72">
        <f t="shared" si="345"/>
        <v>8.6664107387064426E-3</v>
      </c>
      <c r="AV557" s="73">
        <f t="shared" si="346"/>
        <v>1.0086664107387064</v>
      </c>
      <c r="AW557" s="74">
        <f>PRODUCT(AV$4:AV557)</f>
        <v>85.942388531948254</v>
      </c>
      <c r="BO557" s="70">
        <f t="shared" si="357"/>
        <v>554</v>
      </c>
      <c r="BP557" s="178">
        <f t="shared" si="360"/>
        <v>0.1091</v>
      </c>
      <c r="BQ557" s="179">
        <f t="shared" si="347"/>
        <v>8.6664107387064426E-3</v>
      </c>
      <c r="BR557" s="179">
        <f t="shared" si="359"/>
        <v>1.1635701742548838E-2</v>
      </c>
    </row>
    <row r="558" spans="5:70">
      <c r="E558">
        <f t="shared" si="361"/>
        <v>555</v>
      </c>
      <c r="F558" s="64">
        <f t="shared" si="348"/>
        <v>109.16666666666413</v>
      </c>
      <c r="G558" s="55">
        <f t="shared" si="329"/>
        <v>0</v>
      </c>
      <c r="H558" s="78">
        <f t="shared" si="358"/>
        <v>1</v>
      </c>
      <c r="I558" s="79">
        <f t="shared" si="337"/>
        <v>0</v>
      </c>
      <c r="J558" s="79">
        <f t="shared" si="330"/>
        <v>0</v>
      </c>
      <c r="K558" s="80">
        <f t="shared" si="331"/>
        <v>0</v>
      </c>
      <c r="L558" s="80">
        <f t="shared" si="338"/>
        <v>0</v>
      </c>
      <c r="M558" s="80">
        <f t="shared" si="362"/>
        <v>0</v>
      </c>
      <c r="N558" s="80">
        <f t="shared" si="339"/>
        <v>0</v>
      </c>
      <c r="O558" s="81">
        <f t="shared" si="332"/>
        <v>0</v>
      </c>
      <c r="P558" s="79">
        <f t="shared" si="333"/>
        <v>0</v>
      </c>
      <c r="R558">
        <f t="shared" ca="1" si="340"/>
        <v>616</v>
      </c>
      <c r="S558" s="78">
        <f t="shared" ca="1" si="349"/>
        <v>114.16666666666404</v>
      </c>
      <c r="T558" s="55">
        <f t="shared" ca="1" si="341"/>
        <v>0</v>
      </c>
      <c r="U558" s="78">
        <f t="shared" ca="1" si="342"/>
        <v>4.5569622524294494E-5</v>
      </c>
      <c r="V558" s="79">
        <f t="shared" ca="1" si="350"/>
        <v>0</v>
      </c>
      <c r="W558" s="79">
        <f t="shared" ca="1" si="334"/>
        <v>0</v>
      </c>
      <c r="X558" s="80">
        <f t="shared" ca="1" si="351"/>
        <v>0</v>
      </c>
      <c r="Y558" s="80">
        <f t="shared" ca="1" si="352"/>
        <v>0</v>
      </c>
      <c r="Z558" s="80">
        <f t="shared" ca="1" si="343"/>
        <v>0</v>
      </c>
      <c r="AA558" s="80">
        <f t="shared" ca="1" si="353"/>
        <v>0</v>
      </c>
      <c r="AB558" s="81">
        <f t="shared" ca="1" si="335"/>
        <v>0</v>
      </c>
      <c r="AC558" s="79">
        <f t="shared" ca="1" si="336"/>
        <v>0</v>
      </c>
      <c r="AE558" s="55">
        <f t="shared" ca="1" si="354"/>
        <v>0</v>
      </c>
      <c r="AF558" s="78">
        <f t="shared" ca="1" si="355"/>
        <v>4.5569622524294494E-5</v>
      </c>
      <c r="AR558" s="69">
        <f t="shared" si="344"/>
        <v>47</v>
      </c>
      <c r="AS558" s="70">
        <f t="shared" si="356"/>
        <v>555</v>
      </c>
      <c r="AT558" s="71">
        <f t="shared" si="363"/>
        <v>1.1122033831324899E-2</v>
      </c>
      <c r="AU558" s="72">
        <f t="shared" si="345"/>
        <v>8.6664107387064426E-3</v>
      </c>
      <c r="AV558" s="73">
        <f t="shared" si="346"/>
        <v>1.0086664107387064</v>
      </c>
      <c r="AW558" s="74">
        <f>PRODUCT(AV$4:AV558)</f>
        <v>86.687200570831607</v>
      </c>
      <c r="BO558" s="70">
        <f t="shared" si="357"/>
        <v>555</v>
      </c>
      <c r="BP558" s="178">
        <f t="shared" si="360"/>
        <v>0.1091</v>
      </c>
      <c r="BQ558" s="179">
        <f t="shared" si="347"/>
        <v>8.6664107387064426E-3</v>
      </c>
      <c r="BR558" s="179">
        <f t="shared" si="359"/>
        <v>1.1535728382218381E-2</v>
      </c>
    </row>
    <row r="559" spans="5:70">
      <c r="E559">
        <f t="shared" si="361"/>
        <v>556</v>
      </c>
      <c r="F559" s="64">
        <f t="shared" si="348"/>
        <v>109.24999999999746</v>
      </c>
      <c r="G559" s="55">
        <f t="shared" si="329"/>
        <v>0</v>
      </c>
      <c r="H559" s="78">
        <f t="shared" si="358"/>
        <v>1</v>
      </c>
      <c r="I559" s="79">
        <f t="shared" si="337"/>
        <v>0</v>
      </c>
      <c r="J559" s="79">
        <f t="shared" si="330"/>
        <v>0</v>
      </c>
      <c r="K559" s="80">
        <f t="shared" si="331"/>
        <v>0</v>
      </c>
      <c r="L559" s="80">
        <f t="shared" si="338"/>
        <v>0</v>
      </c>
      <c r="M559" s="80">
        <f t="shared" si="362"/>
        <v>0</v>
      </c>
      <c r="N559" s="80">
        <f t="shared" si="339"/>
        <v>0</v>
      </c>
      <c r="O559" s="81">
        <f t="shared" si="332"/>
        <v>0</v>
      </c>
      <c r="P559" s="79">
        <f t="shared" si="333"/>
        <v>0</v>
      </c>
      <c r="R559">
        <f t="shared" ca="1" si="340"/>
        <v>617</v>
      </c>
      <c r="S559" s="78">
        <f t="shared" ca="1" si="349"/>
        <v>114.24999999999737</v>
      </c>
      <c r="T559" s="55">
        <f t="shared" ca="1" si="341"/>
        <v>0</v>
      </c>
      <c r="U559" s="78">
        <f t="shared" ca="1" si="342"/>
        <v>4.5569622524294494E-5</v>
      </c>
      <c r="V559" s="79">
        <f t="shared" ca="1" si="350"/>
        <v>0</v>
      </c>
      <c r="W559" s="79">
        <f t="shared" ca="1" si="334"/>
        <v>0</v>
      </c>
      <c r="X559" s="80">
        <f t="shared" ca="1" si="351"/>
        <v>0</v>
      </c>
      <c r="Y559" s="80">
        <f t="shared" ca="1" si="352"/>
        <v>0</v>
      </c>
      <c r="Z559" s="80">
        <f t="shared" ca="1" si="343"/>
        <v>0</v>
      </c>
      <c r="AA559" s="80">
        <f t="shared" ca="1" si="353"/>
        <v>0</v>
      </c>
      <c r="AB559" s="81">
        <f t="shared" ca="1" si="335"/>
        <v>0</v>
      </c>
      <c r="AC559" s="79">
        <f t="shared" ca="1" si="336"/>
        <v>0</v>
      </c>
      <c r="AE559" s="55">
        <f t="shared" ca="1" si="354"/>
        <v>0</v>
      </c>
      <c r="AF559" s="78">
        <f t="shared" ca="1" si="355"/>
        <v>4.5569622524294494E-5</v>
      </c>
      <c r="AR559" s="69">
        <f t="shared" si="344"/>
        <v>47</v>
      </c>
      <c r="AS559" s="70">
        <f t="shared" si="356"/>
        <v>556</v>
      </c>
      <c r="AT559" s="71">
        <f t="shared" si="363"/>
        <v>1.1025645717892848E-2</v>
      </c>
      <c r="AU559" s="72">
        <f t="shared" si="345"/>
        <v>8.6664107387064426E-3</v>
      </c>
      <c r="AV559" s="73">
        <f t="shared" si="346"/>
        <v>1.0086664107387064</v>
      </c>
      <c r="AW559" s="74">
        <f>PRODUCT(AV$4:AV559)</f>
        <v>87.438467456767057</v>
      </c>
      <c r="BO559" s="70">
        <f t="shared" si="357"/>
        <v>556</v>
      </c>
      <c r="BP559" s="178">
        <f t="shared" si="360"/>
        <v>0.1091</v>
      </c>
      <c r="BQ559" s="179">
        <f t="shared" si="347"/>
        <v>8.6664107387064426E-3</v>
      </c>
      <c r="BR559" s="179">
        <f t="shared" si="359"/>
        <v>1.1436613987938866E-2</v>
      </c>
    </row>
    <row r="560" spans="5:70">
      <c r="E560">
        <f t="shared" si="361"/>
        <v>557</v>
      </c>
      <c r="F560" s="64">
        <f t="shared" si="348"/>
        <v>109.33333333333078</v>
      </c>
      <c r="G560" s="55">
        <f t="shared" si="329"/>
        <v>0</v>
      </c>
      <c r="H560" s="78">
        <f t="shared" si="358"/>
        <v>1</v>
      </c>
      <c r="I560" s="79">
        <f t="shared" si="337"/>
        <v>0</v>
      </c>
      <c r="J560" s="79">
        <f t="shared" si="330"/>
        <v>0</v>
      </c>
      <c r="K560" s="80">
        <f t="shared" si="331"/>
        <v>0</v>
      </c>
      <c r="L560" s="80">
        <f t="shared" si="338"/>
        <v>0</v>
      </c>
      <c r="M560" s="80">
        <f t="shared" si="362"/>
        <v>0</v>
      </c>
      <c r="N560" s="80">
        <f t="shared" si="339"/>
        <v>0</v>
      </c>
      <c r="O560" s="81">
        <f t="shared" si="332"/>
        <v>0</v>
      </c>
      <c r="P560" s="79">
        <f t="shared" si="333"/>
        <v>0</v>
      </c>
      <c r="R560">
        <f t="shared" ca="1" si="340"/>
        <v>618</v>
      </c>
      <c r="S560" s="78">
        <f t="shared" ca="1" si="349"/>
        <v>114.3333333333307</v>
      </c>
      <c r="T560" s="55">
        <f t="shared" ca="1" si="341"/>
        <v>0</v>
      </c>
      <c r="U560" s="78">
        <f t="shared" ca="1" si="342"/>
        <v>4.5569622524294494E-5</v>
      </c>
      <c r="V560" s="79">
        <f t="shared" ca="1" si="350"/>
        <v>0</v>
      </c>
      <c r="W560" s="79">
        <f t="shared" ca="1" si="334"/>
        <v>0</v>
      </c>
      <c r="X560" s="80">
        <f t="shared" ca="1" si="351"/>
        <v>0</v>
      </c>
      <c r="Y560" s="80">
        <f t="shared" ca="1" si="352"/>
        <v>0</v>
      </c>
      <c r="Z560" s="80">
        <f t="shared" ca="1" si="343"/>
        <v>0</v>
      </c>
      <c r="AA560" s="80">
        <f t="shared" ca="1" si="353"/>
        <v>0</v>
      </c>
      <c r="AB560" s="81">
        <f t="shared" ca="1" si="335"/>
        <v>0</v>
      </c>
      <c r="AC560" s="79">
        <f t="shared" ca="1" si="336"/>
        <v>0</v>
      </c>
      <c r="AE560" s="55">
        <f t="shared" ca="1" si="354"/>
        <v>0</v>
      </c>
      <c r="AF560" s="78">
        <f t="shared" ca="1" si="355"/>
        <v>4.5569622524294494E-5</v>
      </c>
      <c r="AR560" s="69">
        <f t="shared" si="344"/>
        <v>47</v>
      </c>
      <c r="AS560" s="70">
        <f t="shared" si="356"/>
        <v>557</v>
      </c>
      <c r="AT560" s="71">
        <f t="shared" si="363"/>
        <v>1.0930092943442129E-2</v>
      </c>
      <c r="AU560" s="72">
        <f t="shared" si="345"/>
        <v>8.6664107387064426E-3</v>
      </c>
      <c r="AV560" s="73">
        <f t="shared" si="346"/>
        <v>1.0086664107387064</v>
      </c>
      <c r="AW560" s="74">
        <f>PRODUCT(AV$4:AV560)</f>
        <v>88.196245130110412</v>
      </c>
      <c r="BO560" s="70">
        <f t="shared" si="357"/>
        <v>557</v>
      </c>
      <c r="BP560" s="178">
        <f t="shared" si="360"/>
        <v>0.1091</v>
      </c>
      <c r="BQ560" s="179">
        <f t="shared" si="347"/>
        <v>8.6664107387064426E-3</v>
      </c>
      <c r="BR560" s="179">
        <f t="shared" si="359"/>
        <v>1.133835117951747E-2</v>
      </c>
    </row>
    <row r="561" spans="5:70">
      <c r="E561">
        <f t="shared" si="361"/>
        <v>558</v>
      </c>
      <c r="F561" s="64">
        <f t="shared" si="348"/>
        <v>109.41666666666411</v>
      </c>
      <c r="G561" s="55">
        <f t="shared" si="329"/>
        <v>0</v>
      </c>
      <c r="H561" s="78">
        <f t="shared" si="358"/>
        <v>1</v>
      </c>
      <c r="I561" s="79">
        <f t="shared" si="337"/>
        <v>0</v>
      </c>
      <c r="J561" s="79">
        <f t="shared" si="330"/>
        <v>0</v>
      </c>
      <c r="K561" s="80">
        <f t="shared" si="331"/>
        <v>0</v>
      </c>
      <c r="L561" s="80">
        <f t="shared" si="338"/>
        <v>0</v>
      </c>
      <c r="M561" s="80">
        <f t="shared" si="362"/>
        <v>0</v>
      </c>
      <c r="N561" s="80">
        <f t="shared" si="339"/>
        <v>0</v>
      </c>
      <c r="O561" s="81">
        <f t="shared" si="332"/>
        <v>0</v>
      </c>
      <c r="P561" s="79">
        <f t="shared" si="333"/>
        <v>0</v>
      </c>
      <c r="R561">
        <f t="shared" ca="1" si="340"/>
        <v>619</v>
      </c>
      <c r="S561" s="78">
        <f t="shared" ca="1" si="349"/>
        <v>114.41666666666403</v>
      </c>
      <c r="T561" s="55">
        <f t="shared" ca="1" si="341"/>
        <v>0</v>
      </c>
      <c r="U561" s="78">
        <f t="shared" ca="1" si="342"/>
        <v>4.5569622524294494E-5</v>
      </c>
      <c r="V561" s="79">
        <f t="shared" ca="1" si="350"/>
        <v>0</v>
      </c>
      <c r="W561" s="79">
        <f t="shared" ca="1" si="334"/>
        <v>0</v>
      </c>
      <c r="X561" s="80">
        <f t="shared" ca="1" si="351"/>
        <v>0</v>
      </c>
      <c r="Y561" s="80">
        <f t="shared" ca="1" si="352"/>
        <v>0</v>
      </c>
      <c r="Z561" s="80">
        <f t="shared" ca="1" si="343"/>
        <v>0</v>
      </c>
      <c r="AA561" s="80">
        <f t="shared" ca="1" si="353"/>
        <v>0</v>
      </c>
      <c r="AB561" s="81">
        <f t="shared" ca="1" si="335"/>
        <v>0</v>
      </c>
      <c r="AC561" s="79">
        <f t="shared" ca="1" si="336"/>
        <v>0</v>
      </c>
      <c r="AE561" s="55">
        <f t="shared" ca="1" si="354"/>
        <v>0</v>
      </c>
      <c r="AF561" s="78">
        <f t="shared" ca="1" si="355"/>
        <v>4.5569622524294494E-5</v>
      </c>
      <c r="AR561" s="69">
        <f t="shared" si="344"/>
        <v>47</v>
      </c>
      <c r="AS561" s="70">
        <f t="shared" si="356"/>
        <v>558</v>
      </c>
      <c r="AT561" s="71">
        <f t="shared" si="363"/>
        <v>1.0835368268582023E-2</v>
      </c>
      <c r="AU561" s="72">
        <f t="shared" si="345"/>
        <v>8.6664107387064426E-3</v>
      </c>
      <c r="AV561" s="73">
        <f t="shared" si="346"/>
        <v>1.0086664107387064</v>
      </c>
      <c r="AW561" s="74">
        <f>PRODUCT(AV$4:AV561)</f>
        <v>88.96059001601958</v>
      </c>
      <c r="BO561" s="70">
        <f t="shared" si="357"/>
        <v>558</v>
      </c>
      <c r="BP561" s="178">
        <f t="shared" si="360"/>
        <v>0.1091</v>
      </c>
      <c r="BQ561" s="179">
        <f t="shared" si="347"/>
        <v>8.6664107387064426E-3</v>
      </c>
      <c r="BR561" s="179">
        <f t="shared" si="359"/>
        <v>1.1240932640171611E-2</v>
      </c>
    </row>
    <row r="562" spans="5:70">
      <c r="E562">
        <f t="shared" si="361"/>
        <v>559</v>
      </c>
      <c r="F562" s="64">
        <f t="shared" si="348"/>
        <v>109.49999999999744</v>
      </c>
      <c r="G562" s="55">
        <f t="shared" si="329"/>
        <v>0</v>
      </c>
      <c r="H562" s="78">
        <f t="shared" si="358"/>
        <v>1</v>
      </c>
      <c r="I562" s="79">
        <f t="shared" si="337"/>
        <v>0</v>
      </c>
      <c r="J562" s="79">
        <f t="shared" si="330"/>
        <v>0</v>
      </c>
      <c r="K562" s="80">
        <f t="shared" si="331"/>
        <v>0</v>
      </c>
      <c r="L562" s="80">
        <f t="shared" si="338"/>
        <v>0</v>
      </c>
      <c r="M562" s="80">
        <f t="shared" si="362"/>
        <v>0</v>
      </c>
      <c r="N562" s="80">
        <f t="shared" si="339"/>
        <v>0</v>
      </c>
      <c r="O562" s="81">
        <f t="shared" si="332"/>
        <v>0</v>
      </c>
      <c r="P562" s="79">
        <f t="shared" si="333"/>
        <v>0</v>
      </c>
      <c r="R562">
        <f t="shared" ca="1" si="340"/>
        <v>620</v>
      </c>
      <c r="S562" s="78">
        <f t="shared" ca="1" si="349"/>
        <v>114.49999999999736</v>
      </c>
      <c r="T562" s="55">
        <f t="shared" ca="1" si="341"/>
        <v>0</v>
      </c>
      <c r="U562" s="78">
        <f t="shared" ca="1" si="342"/>
        <v>4.5569622524294494E-5</v>
      </c>
      <c r="V562" s="79">
        <f t="shared" ca="1" si="350"/>
        <v>0</v>
      </c>
      <c r="W562" s="79">
        <f t="shared" ca="1" si="334"/>
        <v>0</v>
      </c>
      <c r="X562" s="80">
        <f t="shared" ca="1" si="351"/>
        <v>0</v>
      </c>
      <c r="Y562" s="80">
        <f t="shared" ca="1" si="352"/>
        <v>0</v>
      </c>
      <c r="Z562" s="80">
        <f t="shared" ca="1" si="343"/>
        <v>0</v>
      </c>
      <c r="AA562" s="80">
        <f t="shared" ca="1" si="353"/>
        <v>0</v>
      </c>
      <c r="AB562" s="81">
        <f t="shared" ca="1" si="335"/>
        <v>0</v>
      </c>
      <c r="AC562" s="79">
        <f t="shared" ca="1" si="336"/>
        <v>0</v>
      </c>
      <c r="AE562" s="55">
        <f t="shared" ca="1" si="354"/>
        <v>0</v>
      </c>
      <c r="AF562" s="78">
        <f t="shared" ca="1" si="355"/>
        <v>4.5569622524294494E-5</v>
      </c>
      <c r="AR562" s="69">
        <f t="shared" si="344"/>
        <v>47</v>
      </c>
      <c r="AS562" s="70">
        <f t="shared" si="356"/>
        <v>559</v>
      </c>
      <c r="AT562" s="71">
        <f t="shared" si="363"/>
        <v>1.0741464516661345E-2</v>
      </c>
      <c r="AU562" s="72">
        <f t="shared" si="345"/>
        <v>8.6664107387064426E-3</v>
      </c>
      <c r="AV562" s="73">
        <f t="shared" si="346"/>
        <v>1.0086664107387064</v>
      </c>
      <c r="AW562" s="74">
        <f>PRODUCT(AV$4:AV562)</f>
        <v>89.731559028656079</v>
      </c>
      <c r="BO562" s="70">
        <f t="shared" si="357"/>
        <v>559</v>
      </c>
      <c r="BP562" s="178">
        <f t="shared" si="360"/>
        <v>0.1091</v>
      </c>
      <c r="BQ562" s="179">
        <f t="shared" si="347"/>
        <v>8.6664107387064426E-3</v>
      </c>
      <c r="BR562" s="179">
        <f t="shared" si="359"/>
        <v>1.1144351115984131E-2</v>
      </c>
    </row>
    <row r="563" spans="5:70">
      <c r="E563">
        <f t="shared" si="361"/>
        <v>560</v>
      </c>
      <c r="F563" s="64">
        <f t="shared" si="348"/>
        <v>109.58333333333077</v>
      </c>
      <c r="G563" s="55">
        <f t="shared" si="329"/>
        <v>0</v>
      </c>
      <c r="H563" s="78">
        <f t="shared" si="358"/>
        <v>1</v>
      </c>
      <c r="I563" s="79">
        <f t="shared" si="337"/>
        <v>0</v>
      </c>
      <c r="J563" s="79">
        <f t="shared" si="330"/>
        <v>0</v>
      </c>
      <c r="K563" s="80">
        <f t="shared" si="331"/>
        <v>0</v>
      </c>
      <c r="L563" s="80">
        <f t="shared" si="338"/>
        <v>0</v>
      </c>
      <c r="M563" s="80">
        <f t="shared" si="362"/>
        <v>0</v>
      </c>
      <c r="N563" s="80">
        <f t="shared" si="339"/>
        <v>0</v>
      </c>
      <c r="O563" s="81">
        <f t="shared" si="332"/>
        <v>0</v>
      </c>
      <c r="P563" s="79">
        <f t="shared" si="333"/>
        <v>0</v>
      </c>
      <c r="R563">
        <f t="shared" ca="1" si="340"/>
        <v>621</v>
      </c>
      <c r="S563" s="78">
        <f t="shared" ca="1" si="349"/>
        <v>114.58333333333069</v>
      </c>
      <c r="T563" s="55">
        <f t="shared" ca="1" si="341"/>
        <v>0</v>
      </c>
      <c r="U563" s="78">
        <f t="shared" ca="1" si="342"/>
        <v>4.5569622524294494E-5</v>
      </c>
      <c r="V563" s="79">
        <f t="shared" ca="1" si="350"/>
        <v>0</v>
      </c>
      <c r="W563" s="79">
        <f t="shared" ca="1" si="334"/>
        <v>0</v>
      </c>
      <c r="X563" s="80">
        <f t="shared" ca="1" si="351"/>
        <v>0</v>
      </c>
      <c r="Y563" s="80">
        <f t="shared" ca="1" si="352"/>
        <v>0</v>
      </c>
      <c r="Z563" s="80">
        <f t="shared" ca="1" si="343"/>
        <v>0</v>
      </c>
      <c r="AA563" s="80">
        <f t="shared" ca="1" si="353"/>
        <v>0</v>
      </c>
      <c r="AB563" s="81">
        <f t="shared" ca="1" si="335"/>
        <v>0</v>
      </c>
      <c r="AC563" s="79">
        <f t="shared" ca="1" si="336"/>
        <v>0</v>
      </c>
      <c r="AE563" s="55">
        <f t="shared" ca="1" si="354"/>
        <v>0</v>
      </c>
      <c r="AF563" s="78">
        <f t="shared" ca="1" si="355"/>
        <v>4.5569622524294494E-5</v>
      </c>
      <c r="AR563" s="69">
        <f t="shared" si="344"/>
        <v>47</v>
      </c>
      <c r="AS563" s="70">
        <f t="shared" si="356"/>
        <v>560</v>
      </c>
      <c r="AT563" s="71">
        <f t="shared" si="363"/>
        <v>1.0648374573224716E-2</v>
      </c>
      <c r="AU563" s="72">
        <f t="shared" si="345"/>
        <v>8.6664107387064426E-3</v>
      </c>
      <c r="AV563" s="73">
        <f t="shared" si="346"/>
        <v>1.0086664107387064</v>
      </c>
      <c r="AW563" s="74">
        <f>PRODUCT(AV$4:AV563)</f>
        <v>90.509209575422901</v>
      </c>
      <c r="BO563" s="70">
        <f t="shared" si="357"/>
        <v>560</v>
      </c>
      <c r="BP563" s="178">
        <f t="shared" si="360"/>
        <v>0.1091</v>
      </c>
      <c r="BQ563" s="179">
        <f t="shared" si="347"/>
        <v>8.6664107387064426E-3</v>
      </c>
      <c r="BR563" s="179">
        <f t="shared" si="359"/>
        <v>1.1048599415363161E-2</v>
      </c>
    </row>
    <row r="564" spans="5:70">
      <c r="E564">
        <f t="shared" si="361"/>
        <v>561</v>
      </c>
      <c r="F564" s="64">
        <f t="shared" si="348"/>
        <v>109.6666666666641</v>
      </c>
      <c r="G564" s="55">
        <f t="shared" si="329"/>
        <v>0</v>
      </c>
      <c r="H564" s="78">
        <f t="shared" si="358"/>
        <v>1</v>
      </c>
      <c r="I564" s="79">
        <f t="shared" si="337"/>
        <v>0</v>
      </c>
      <c r="J564" s="79">
        <f t="shared" si="330"/>
        <v>0</v>
      </c>
      <c r="K564" s="80">
        <f t="shared" si="331"/>
        <v>0</v>
      </c>
      <c r="L564" s="80">
        <f t="shared" si="338"/>
        <v>0</v>
      </c>
      <c r="M564" s="80">
        <f t="shared" si="362"/>
        <v>0</v>
      </c>
      <c r="N564" s="80">
        <f t="shared" si="339"/>
        <v>0</v>
      </c>
      <c r="O564" s="81">
        <f t="shared" si="332"/>
        <v>0</v>
      </c>
      <c r="P564" s="79">
        <f t="shared" si="333"/>
        <v>0</v>
      </c>
      <c r="R564">
        <f t="shared" ca="1" si="340"/>
        <v>622</v>
      </c>
      <c r="S564" s="78">
        <f t="shared" ca="1" si="349"/>
        <v>114.66666666666401</v>
      </c>
      <c r="T564" s="55">
        <f t="shared" ca="1" si="341"/>
        <v>0</v>
      </c>
      <c r="U564" s="78">
        <f t="shared" ca="1" si="342"/>
        <v>4.5569622524294494E-5</v>
      </c>
      <c r="V564" s="79">
        <f t="shared" ca="1" si="350"/>
        <v>0</v>
      </c>
      <c r="W564" s="79">
        <f t="shared" ca="1" si="334"/>
        <v>0</v>
      </c>
      <c r="X564" s="80">
        <f t="shared" ca="1" si="351"/>
        <v>0</v>
      </c>
      <c r="Y564" s="80">
        <f t="shared" ca="1" si="352"/>
        <v>0</v>
      </c>
      <c r="Z564" s="80">
        <f t="shared" ca="1" si="343"/>
        <v>0</v>
      </c>
      <c r="AA564" s="80">
        <f t="shared" ca="1" si="353"/>
        <v>0</v>
      </c>
      <c r="AB564" s="81">
        <f t="shared" ca="1" si="335"/>
        <v>0</v>
      </c>
      <c r="AC564" s="79">
        <f t="shared" ca="1" si="336"/>
        <v>0</v>
      </c>
      <c r="AE564" s="55">
        <f t="shared" ca="1" si="354"/>
        <v>0</v>
      </c>
      <c r="AF564" s="78">
        <f t="shared" ca="1" si="355"/>
        <v>4.5569622524294494E-5</v>
      </c>
      <c r="AR564" s="69">
        <f t="shared" si="344"/>
        <v>47</v>
      </c>
      <c r="AS564" s="70">
        <f t="shared" si="356"/>
        <v>561</v>
      </c>
      <c r="AT564" s="71">
        <f t="shared" si="363"/>
        <v>1.0556091385473552E-2</v>
      </c>
      <c r="AU564" s="72">
        <f t="shared" si="345"/>
        <v>8.6664107387064426E-3</v>
      </c>
      <c r="AV564" s="73">
        <f t="shared" si="346"/>
        <v>1.0086664107387064</v>
      </c>
      <c r="AW564" s="74">
        <f>PRODUCT(AV$4:AV564)</f>
        <v>91.293599561239176</v>
      </c>
      <c r="BO564" s="70">
        <f t="shared" si="357"/>
        <v>561</v>
      </c>
      <c r="BP564" s="178">
        <f t="shared" si="360"/>
        <v>0.1091</v>
      </c>
      <c r="BQ564" s="179">
        <f t="shared" si="347"/>
        <v>8.6664107387064426E-3</v>
      </c>
      <c r="BR564" s="179">
        <f t="shared" si="359"/>
        <v>1.0953670408506628E-2</v>
      </c>
    </row>
    <row r="565" spans="5:70">
      <c r="E565">
        <f t="shared" si="361"/>
        <v>562</v>
      </c>
      <c r="F565" s="64">
        <f t="shared" si="348"/>
        <v>109.74999999999743</v>
      </c>
      <c r="G565" s="55">
        <f t="shared" si="329"/>
        <v>0</v>
      </c>
      <c r="H565" s="78">
        <f t="shared" si="358"/>
        <v>1</v>
      </c>
      <c r="I565" s="79">
        <f t="shared" si="337"/>
        <v>0</v>
      </c>
      <c r="J565" s="79">
        <f t="shared" si="330"/>
        <v>0</v>
      </c>
      <c r="K565" s="80">
        <f t="shared" si="331"/>
        <v>0</v>
      </c>
      <c r="L565" s="80">
        <f t="shared" si="338"/>
        <v>0</v>
      </c>
      <c r="M565" s="80">
        <f t="shared" si="362"/>
        <v>0</v>
      </c>
      <c r="N565" s="80">
        <f t="shared" si="339"/>
        <v>0</v>
      </c>
      <c r="O565" s="81">
        <f t="shared" si="332"/>
        <v>0</v>
      </c>
      <c r="P565" s="79">
        <f t="shared" si="333"/>
        <v>0</v>
      </c>
      <c r="R565">
        <f t="shared" ca="1" si="340"/>
        <v>623</v>
      </c>
      <c r="S565" s="78">
        <f t="shared" ca="1" si="349"/>
        <v>114.74999999999734</v>
      </c>
      <c r="T565" s="55">
        <f t="shared" ca="1" si="341"/>
        <v>0</v>
      </c>
      <c r="U565" s="78">
        <f t="shared" ca="1" si="342"/>
        <v>4.5569622524294494E-5</v>
      </c>
      <c r="V565" s="79">
        <f t="shared" ca="1" si="350"/>
        <v>0</v>
      </c>
      <c r="W565" s="79">
        <f t="shared" ca="1" si="334"/>
        <v>0</v>
      </c>
      <c r="X565" s="80">
        <f t="shared" ca="1" si="351"/>
        <v>0</v>
      </c>
      <c r="Y565" s="80">
        <f t="shared" ca="1" si="352"/>
        <v>0</v>
      </c>
      <c r="Z565" s="80">
        <f t="shared" ca="1" si="343"/>
        <v>0</v>
      </c>
      <c r="AA565" s="80">
        <f t="shared" ca="1" si="353"/>
        <v>0</v>
      </c>
      <c r="AB565" s="81">
        <f t="shared" ca="1" si="335"/>
        <v>0</v>
      </c>
      <c r="AC565" s="79">
        <f t="shared" ca="1" si="336"/>
        <v>0</v>
      </c>
      <c r="AE565" s="55">
        <f t="shared" ca="1" si="354"/>
        <v>0</v>
      </c>
      <c r="AF565" s="78">
        <f t="shared" ca="1" si="355"/>
        <v>4.5569622524294494E-5</v>
      </c>
      <c r="AR565" s="69">
        <f t="shared" si="344"/>
        <v>47</v>
      </c>
      <c r="AS565" s="70">
        <f t="shared" si="356"/>
        <v>562</v>
      </c>
      <c r="AT565" s="71">
        <f t="shared" si="363"/>
        <v>1.0464607961731718E-2</v>
      </c>
      <c r="AU565" s="72">
        <f t="shared" si="345"/>
        <v>8.6664107387064426E-3</v>
      </c>
      <c r="AV565" s="73">
        <f t="shared" si="346"/>
        <v>1.0086664107387064</v>
      </c>
      <c r="AW565" s="74">
        <f>PRODUCT(AV$4:AV565)</f>
        <v>92.084787392851865</v>
      </c>
      <c r="BO565" s="70">
        <f t="shared" si="357"/>
        <v>562</v>
      </c>
      <c r="BP565" s="178">
        <f t="shared" si="360"/>
        <v>0.1091</v>
      </c>
      <c r="BQ565" s="179">
        <f t="shared" si="347"/>
        <v>8.6664107387064426E-3</v>
      </c>
      <c r="BR565" s="179">
        <f t="shared" si="359"/>
        <v>1.0859557026871355E-2</v>
      </c>
    </row>
    <row r="566" spans="5:70">
      <c r="E566">
        <f t="shared" si="361"/>
        <v>563</v>
      </c>
      <c r="F566" s="64">
        <f t="shared" si="348"/>
        <v>109.83333333333076</v>
      </c>
      <c r="G566" s="55">
        <f t="shared" si="329"/>
        <v>0</v>
      </c>
      <c r="H566" s="78">
        <f t="shared" si="358"/>
        <v>1</v>
      </c>
      <c r="I566" s="79">
        <f t="shared" si="337"/>
        <v>0</v>
      </c>
      <c r="J566" s="79">
        <f t="shared" si="330"/>
        <v>0</v>
      </c>
      <c r="K566" s="80">
        <f t="shared" si="331"/>
        <v>0</v>
      </c>
      <c r="L566" s="80">
        <f t="shared" si="338"/>
        <v>0</v>
      </c>
      <c r="M566" s="80">
        <f t="shared" si="362"/>
        <v>0</v>
      </c>
      <c r="N566" s="80">
        <f t="shared" si="339"/>
        <v>0</v>
      </c>
      <c r="O566" s="81">
        <f t="shared" si="332"/>
        <v>0</v>
      </c>
      <c r="P566" s="79">
        <f t="shared" si="333"/>
        <v>0</v>
      </c>
      <c r="R566">
        <f t="shared" ca="1" si="340"/>
        <v>624</v>
      </c>
      <c r="S566" s="78">
        <f t="shared" ca="1" si="349"/>
        <v>114.83333333333067</v>
      </c>
      <c r="T566" s="55">
        <f t="shared" ca="1" si="341"/>
        <v>0</v>
      </c>
      <c r="U566" s="78">
        <f t="shared" ca="1" si="342"/>
        <v>4.5569622524294494E-5</v>
      </c>
      <c r="V566" s="79">
        <f t="shared" ca="1" si="350"/>
        <v>0</v>
      </c>
      <c r="W566" s="79">
        <f t="shared" ca="1" si="334"/>
        <v>0</v>
      </c>
      <c r="X566" s="80">
        <f t="shared" ca="1" si="351"/>
        <v>0</v>
      </c>
      <c r="Y566" s="80">
        <f t="shared" ca="1" si="352"/>
        <v>0</v>
      </c>
      <c r="Z566" s="80">
        <f t="shared" ca="1" si="343"/>
        <v>0</v>
      </c>
      <c r="AA566" s="80">
        <f t="shared" ca="1" si="353"/>
        <v>0</v>
      </c>
      <c r="AB566" s="81">
        <f t="shared" ca="1" si="335"/>
        <v>0</v>
      </c>
      <c r="AC566" s="79">
        <f t="shared" ca="1" si="336"/>
        <v>0</v>
      </c>
      <c r="AE566" s="55">
        <f t="shared" ca="1" si="354"/>
        <v>0</v>
      </c>
      <c r="AF566" s="78">
        <f t="shared" ca="1" si="355"/>
        <v>4.5569622524294494E-5</v>
      </c>
      <c r="AR566" s="69">
        <f t="shared" si="344"/>
        <v>47</v>
      </c>
      <c r="AS566" s="70">
        <f t="shared" si="356"/>
        <v>563</v>
      </c>
      <c r="AT566" s="71">
        <f t="shared" si="363"/>
        <v>1.0373917370915814E-2</v>
      </c>
      <c r="AU566" s="72">
        <f t="shared" si="345"/>
        <v>8.6664107387064426E-3</v>
      </c>
      <c r="AV566" s="73">
        <f t="shared" si="346"/>
        <v>1.0086664107387064</v>
      </c>
      <c r="AW566" s="74">
        <f>PRODUCT(AV$4:AV566)</f>
        <v>92.882831983184772</v>
      </c>
      <c r="BO566" s="70">
        <f t="shared" si="357"/>
        <v>563</v>
      </c>
      <c r="BP566" s="178">
        <f t="shared" si="360"/>
        <v>0.1091</v>
      </c>
      <c r="BQ566" s="179">
        <f t="shared" si="347"/>
        <v>8.6664107387064426E-3</v>
      </c>
      <c r="BR566" s="179">
        <f t="shared" si="359"/>
        <v>1.0766252262646731E-2</v>
      </c>
    </row>
    <row r="567" spans="5:70">
      <c r="E567">
        <f t="shared" si="361"/>
        <v>564</v>
      </c>
      <c r="F567" s="64">
        <f t="shared" si="348"/>
        <v>109.91666666666409</v>
      </c>
      <c r="G567" s="55">
        <f t="shared" si="329"/>
        <v>0</v>
      </c>
      <c r="H567" s="78">
        <f t="shared" si="358"/>
        <v>1</v>
      </c>
      <c r="I567" s="79">
        <f t="shared" si="337"/>
        <v>0</v>
      </c>
      <c r="J567" s="79">
        <f t="shared" si="330"/>
        <v>0</v>
      </c>
      <c r="K567" s="80">
        <f t="shared" si="331"/>
        <v>0</v>
      </c>
      <c r="L567" s="80">
        <f t="shared" si="338"/>
        <v>0</v>
      </c>
      <c r="M567" s="80">
        <f t="shared" si="362"/>
        <v>0</v>
      </c>
      <c r="N567" s="80">
        <f t="shared" si="339"/>
        <v>0</v>
      </c>
      <c r="O567" s="81">
        <f t="shared" si="332"/>
        <v>0</v>
      </c>
      <c r="P567" s="79">
        <f t="shared" si="333"/>
        <v>0</v>
      </c>
      <c r="R567">
        <f t="shared" ca="1" si="340"/>
        <v>625</v>
      </c>
      <c r="S567" s="78">
        <f t="shared" ca="1" si="349"/>
        <v>114.916666666664</v>
      </c>
      <c r="T567" s="55">
        <f t="shared" ca="1" si="341"/>
        <v>0</v>
      </c>
      <c r="U567" s="78">
        <f t="shared" ca="1" si="342"/>
        <v>4.5569622524294494E-5</v>
      </c>
      <c r="V567" s="79">
        <f t="shared" ca="1" si="350"/>
        <v>0</v>
      </c>
      <c r="W567" s="79">
        <f t="shared" ca="1" si="334"/>
        <v>0</v>
      </c>
      <c r="X567" s="80">
        <f t="shared" ca="1" si="351"/>
        <v>0</v>
      </c>
      <c r="Y567" s="80">
        <f t="shared" ca="1" si="352"/>
        <v>0</v>
      </c>
      <c r="Z567" s="80">
        <f t="shared" ca="1" si="343"/>
        <v>0</v>
      </c>
      <c r="AA567" s="80">
        <f t="shared" ca="1" si="353"/>
        <v>0</v>
      </c>
      <c r="AB567" s="81">
        <f t="shared" ca="1" si="335"/>
        <v>0</v>
      </c>
      <c r="AC567" s="79">
        <f t="shared" ca="1" si="336"/>
        <v>0</v>
      </c>
      <c r="AE567" s="55">
        <f t="shared" ca="1" si="354"/>
        <v>0</v>
      </c>
      <c r="AF567" s="78">
        <f t="shared" ca="1" si="355"/>
        <v>4.5569622524294494E-5</v>
      </c>
      <c r="AR567" s="69">
        <f t="shared" si="344"/>
        <v>47</v>
      </c>
      <c r="AS567" s="70">
        <f t="shared" si="356"/>
        <v>564</v>
      </c>
      <c r="AT567" s="71">
        <f t="shared" si="363"/>
        <v>1.0284012742010056E-2</v>
      </c>
      <c r="AU567" s="72">
        <f t="shared" si="345"/>
        <v>8.6664107387064426E-3</v>
      </c>
      <c r="AV567" s="73">
        <f t="shared" si="346"/>
        <v>1.0086664107387064</v>
      </c>
      <c r="AW567" s="74">
        <f>PRODUCT(AV$4:AV567)</f>
        <v>93.687792755725312</v>
      </c>
      <c r="BO567" s="70">
        <f t="shared" si="357"/>
        <v>564</v>
      </c>
      <c r="BP567" s="178">
        <f t="shared" si="360"/>
        <v>0.1091</v>
      </c>
      <c r="BQ567" s="179">
        <f t="shared" si="347"/>
        <v>8.6664107387064426E-3</v>
      </c>
      <c r="BR567" s="179">
        <f t="shared" si="359"/>
        <v>1.0673749168232898E-2</v>
      </c>
    </row>
    <row r="568" spans="5:70">
      <c r="E568">
        <f t="shared" si="361"/>
        <v>565</v>
      </c>
      <c r="F568" s="64">
        <f t="shared" si="348"/>
        <v>109.99999999999741</v>
      </c>
      <c r="G568" s="55">
        <f t="shared" si="329"/>
        <v>0</v>
      </c>
      <c r="H568" s="78">
        <f t="shared" si="358"/>
        <v>1</v>
      </c>
      <c r="I568" s="79">
        <f t="shared" si="337"/>
        <v>0</v>
      </c>
      <c r="J568" s="79">
        <f t="shared" si="330"/>
        <v>0</v>
      </c>
      <c r="K568" s="80">
        <f t="shared" si="331"/>
        <v>0</v>
      </c>
      <c r="L568" s="80">
        <f t="shared" si="338"/>
        <v>0</v>
      </c>
      <c r="M568" s="80">
        <f t="shared" si="362"/>
        <v>0</v>
      </c>
      <c r="N568" s="80">
        <f t="shared" si="339"/>
        <v>0</v>
      </c>
      <c r="O568" s="81">
        <f t="shared" si="332"/>
        <v>0</v>
      </c>
      <c r="P568" s="79">
        <f t="shared" si="333"/>
        <v>0</v>
      </c>
      <c r="R568">
        <f t="shared" ca="1" si="340"/>
        <v>626</v>
      </c>
      <c r="S568" s="78">
        <f t="shared" ca="1" si="349"/>
        <v>114.99999999999733</v>
      </c>
      <c r="T568" s="55">
        <f t="shared" ca="1" si="341"/>
        <v>0</v>
      </c>
      <c r="U568" s="78">
        <f t="shared" ca="1" si="342"/>
        <v>4.5569622524294494E-5</v>
      </c>
      <c r="V568" s="79">
        <f t="shared" ca="1" si="350"/>
        <v>0</v>
      </c>
      <c r="W568" s="79">
        <f t="shared" ca="1" si="334"/>
        <v>0</v>
      </c>
      <c r="X568" s="80">
        <f t="shared" ca="1" si="351"/>
        <v>0</v>
      </c>
      <c r="Y568" s="80">
        <f t="shared" ca="1" si="352"/>
        <v>0</v>
      </c>
      <c r="Z568" s="80">
        <f t="shared" ca="1" si="343"/>
        <v>0</v>
      </c>
      <c r="AA568" s="80">
        <f t="shared" ca="1" si="353"/>
        <v>0</v>
      </c>
      <c r="AB568" s="81">
        <f t="shared" ca="1" si="335"/>
        <v>0</v>
      </c>
      <c r="AC568" s="79">
        <f t="shared" ca="1" si="336"/>
        <v>0</v>
      </c>
      <c r="AE568" s="55">
        <f t="shared" ca="1" si="354"/>
        <v>0</v>
      </c>
      <c r="AF568" s="78">
        <f t="shared" ca="1" si="355"/>
        <v>4.5569622524294494E-5</v>
      </c>
      <c r="AR568" s="69">
        <f t="shared" si="344"/>
        <v>48</v>
      </c>
      <c r="AS568" s="70">
        <f t="shared" si="356"/>
        <v>565</v>
      </c>
      <c r="AT568" s="71">
        <f t="shared" si="363"/>
        <v>1.0194887263545706E-2</v>
      </c>
      <c r="AU568" s="72">
        <f t="shared" si="345"/>
        <v>8.6664107387064426E-3</v>
      </c>
      <c r="AV568" s="73">
        <f t="shared" si="346"/>
        <v>1.0086664107387064</v>
      </c>
      <c r="AW568" s="74">
        <f>PRODUCT(AV$4:AV568)</f>
        <v>94.499729648949227</v>
      </c>
      <c r="BO568" s="70">
        <f t="shared" si="357"/>
        <v>565</v>
      </c>
      <c r="BP568" s="178">
        <f t="shared" si="360"/>
        <v>0.1091</v>
      </c>
      <c r="BQ568" s="179">
        <f t="shared" si="347"/>
        <v>8.6664107387064426E-3</v>
      </c>
      <c r="BR568" s="179">
        <f t="shared" si="359"/>
        <v>1.0582040855723425E-2</v>
      </c>
    </row>
    <row r="569" spans="5:70">
      <c r="E569">
        <f t="shared" si="361"/>
        <v>566</v>
      </c>
      <c r="F569" s="64">
        <f t="shared" si="348"/>
        <v>110.08333333333074</v>
      </c>
      <c r="G569" s="55">
        <f t="shared" si="329"/>
        <v>0</v>
      </c>
      <c r="H569" s="78">
        <f t="shared" si="358"/>
        <v>1</v>
      </c>
      <c r="I569" s="79">
        <f t="shared" si="337"/>
        <v>0</v>
      </c>
      <c r="J569" s="79">
        <f t="shared" si="330"/>
        <v>0</v>
      </c>
      <c r="K569" s="80">
        <f t="shared" si="331"/>
        <v>0</v>
      </c>
      <c r="L569" s="80">
        <f t="shared" si="338"/>
        <v>0</v>
      </c>
      <c r="M569" s="80">
        <f t="shared" si="362"/>
        <v>0</v>
      </c>
      <c r="N569" s="80">
        <f t="shared" si="339"/>
        <v>0</v>
      </c>
      <c r="O569" s="81">
        <f t="shared" si="332"/>
        <v>0</v>
      </c>
      <c r="P569" s="79">
        <f t="shared" si="333"/>
        <v>0</v>
      </c>
      <c r="R569">
        <f t="shared" ca="1" si="340"/>
        <v>627</v>
      </c>
      <c r="S569" s="78">
        <f t="shared" ca="1" si="349"/>
        <v>115.08333333333066</v>
      </c>
      <c r="T569" s="55">
        <f t="shared" ca="1" si="341"/>
        <v>0</v>
      </c>
      <c r="U569" s="78">
        <f t="shared" ca="1" si="342"/>
        <v>4.5569622524294494E-5</v>
      </c>
      <c r="V569" s="79">
        <f t="shared" ca="1" si="350"/>
        <v>0</v>
      </c>
      <c r="W569" s="79">
        <f t="shared" ca="1" si="334"/>
        <v>0</v>
      </c>
      <c r="X569" s="80">
        <f t="shared" ca="1" si="351"/>
        <v>0</v>
      </c>
      <c r="Y569" s="80">
        <f t="shared" ca="1" si="352"/>
        <v>0</v>
      </c>
      <c r="Z569" s="80">
        <f t="shared" ca="1" si="343"/>
        <v>0</v>
      </c>
      <c r="AA569" s="80">
        <f t="shared" ca="1" si="353"/>
        <v>0</v>
      </c>
      <c r="AB569" s="81">
        <f t="shared" ca="1" si="335"/>
        <v>0</v>
      </c>
      <c r="AC569" s="79">
        <f t="shared" ca="1" si="336"/>
        <v>0</v>
      </c>
      <c r="AE569" s="55">
        <f t="shared" ca="1" si="354"/>
        <v>0</v>
      </c>
      <c r="AF569" s="78">
        <f t="shared" ca="1" si="355"/>
        <v>4.5569622524294494E-5</v>
      </c>
      <c r="AR569" s="69">
        <f t="shared" si="344"/>
        <v>48</v>
      </c>
      <c r="AS569" s="70">
        <f t="shared" si="356"/>
        <v>566</v>
      </c>
      <c r="AT569" s="71">
        <f t="shared" si="363"/>
        <v>1.0106534183085011E-2</v>
      </c>
      <c r="AU569" s="72">
        <f t="shared" si="345"/>
        <v>8.6664107387064426E-3</v>
      </c>
      <c r="AV569" s="73">
        <f t="shared" si="346"/>
        <v>1.0086664107387064</v>
      </c>
      <c r="AW569" s="74">
        <f>PRODUCT(AV$4:AV569)</f>
        <v>95.318703120783738</v>
      </c>
      <c r="BO569" s="70">
        <f t="shared" si="357"/>
        <v>566</v>
      </c>
      <c r="BP569" s="178">
        <f t="shared" si="360"/>
        <v>0.1091</v>
      </c>
      <c r="BQ569" s="179">
        <f t="shared" si="347"/>
        <v>8.6664107387064426E-3</v>
      </c>
      <c r="BR569" s="179">
        <f t="shared" si="359"/>
        <v>1.0491120496392427E-2</v>
      </c>
    </row>
    <row r="570" spans="5:70">
      <c r="E570">
        <f t="shared" si="361"/>
        <v>567</v>
      </c>
      <c r="F570" s="64">
        <f t="shared" si="348"/>
        <v>110.16666666666407</v>
      </c>
      <c r="G570" s="55">
        <f t="shared" si="329"/>
        <v>0</v>
      </c>
      <c r="H570" s="78">
        <f t="shared" si="358"/>
        <v>1</v>
      </c>
      <c r="I570" s="79">
        <f t="shared" si="337"/>
        <v>0</v>
      </c>
      <c r="J570" s="79">
        <f t="shared" si="330"/>
        <v>0</v>
      </c>
      <c r="K570" s="80">
        <f t="shared" si="331"/>
        <v>0</v>
      </c>
      <c r="L570" s="80">
        <f t="shared" si="338"/>
        <v>0</v>
      </c>
      <c r="M570" s="80">
        <f t="shared" si="362"/>
        <v>0</v>
      </c>
      <c r="N570" s="80">
        <f t="shared" si="339"/>
        <v>0</v>
      </c>
      <c r="O570" s="81">
        <f t="shared" si="332"/>
        <v>0</v>
      </c>
      <c r="P570" s="79">
        <f t="shared" si="333"/>
        <v>0</v>
      </c>
      <c r="R570">
        <f t="shared" ca="1" si="340"/>
        <v>628</v>
      </c>
      <c r="S570" s="78">
        <f t="shared" ca="1" si="349"/>
        <v>115.16666666666399</v>
      </c>
      <c r="T570" s="55">
        <f t="shared" ca="1" si="341"/>
        <v>0</v>
      </c>
      <c r="U570" s="78">
        <f t="shared" ca="1" si="342"/>
        <v>4.5569622524294494E-5</v>
      </c>
      <c r="V570" s="79">
        <f t="shared" ca="1" si="350"/>
        <v>0</v>
      </c>
      <c r="W570" s="79">
        <f t="shared" ca="1" si="334"/>
        <v>0</v>
      </c>
      <c r="X570" s="80">
        <f t="shared" ca="1" si="351"/>
        <v>0</v>
      </c>
      <c r="Y570" s="80">
        <f t="shared" ca="1" si="352"/>
        <v>0</v>
      </c>
      <c r="Z570" s="80">
        <f t="shared" ca="1" si="343"/>
        <v>0</v>
      </c>
      <c r="AA570" s="80">
        <f t="shared" ca="1" si="353"/>
        <v>0</v>
      </c>
      <c r="AB570" s="81">
        <f t="shared" ca="1" si="335"/>
        <v>0</v>
      </c>
      <c r="AC570" s="79">
        <f t="shared" ca="1" si="336"/>
        <v>0</v>
      </c>
      <c r="AE570" s="55">
        <f t="shared" ca="1" si="354"/>
        <v>0</v>
      </c>
      <c r="AF570" s="78">
        <f t="shared" ca="1" si="355"/>
        <v>4.5569622524294494E-5</v>
      </c>
      <c r="AR570" s="69">
        <f t="shared" si="344"/>
        <v>48</v>
      </c>
      <c r="AS570" s="70">
        <f t="shared" si="356"/>
        <v>567</v>
      </c>
      <c r="AT570" s="71">
        <f t="shared" si="363"/>
        <v>1.001894680670962E-2</v>
      </c>
      <c r="AU570" s="72">
        <f t="shared" si="345"/>
        <v>8.6664107387064426E-3</v>
      </c>
      <c r="AV570" s="73">
        <f t="shared" si="346"/>
        <v>1.0086664107387064</v>
      </c>
      <c r="AW570" s="74">
        <f>PRODUCT(AV$4:AV570)</f>
        <v>96.144774153109267</v>
      </c>
      <c r="BO570" s="70">
        <f t="shared" si="357"/>
        <v>567</v>
      </c>
      <c r="BP570" s="178">
        <f t="shared" si="360"/>
        <v>0.1091</v>
      </c>
      <c r="BQ570" s="179">
        <f t="shared" si="347"/>
        <v>8.6664107387064426E-3</v>
      </c>
      <c r="BR570" s="179">
        <f t="shared" si="359"/>
        <v>1.0400981320186081E-2</v>
      </c>
    </row>
    <row r="571" spans="5:70">
      <c r="E571">
        <f t="shared" si="361"/>
        <v>568</v>
      </c>
      <c r="F571" s="64">
        <f t="shared" si="348"/>
        <v>110.2499999999974</v>
      </c>
      <c r="G571" s="55">
        <f t="shared" si="329"/>
        <v>0</v>
      </c>
      <c r="H571" s="78">
        <f t="shared" si="358"/>
        <v>1</v>
      </c>
      <c r="I571" s="79">
        <f t="shared" si="337"/>
        <v>0</v>
      </c>
      <c r="J571" s="79">
        <f t="shared" si="330"/>
        <v>0</v>
      </c>
      <c r="K571" s="80">
        <f t="shared" si="331"/>
        <v>0</v>
      </c>
      <c r="L571" s="80">
        <f t="shared" si="338"/>
        <v>0</v>
      </c>
      <c r="M571" s="80">
        <f t="shared" si="362"/>
        <v>0</v>
      </c>
      <c r="N571" s="80">
        <f t="shared" si="339"/>
        <v>0</v>
      </c>
      <c r="O571" s="81">
        <f t="shared" si="332"/>
        <v>0</v>
      </c>
      <c r="P571" s="79">
        <f t="shared" si="333"/>
        <v>0</v>
      </c>
      <c r="R571">
        <f t="shared" ca="1" si="340"/>
        <v>629</v>
      </c>
      <c r="S571" s="78">
        <f t="shared" ca="1" si="349"/>
        <v>115.24999999999731</v>
      </c>
      <c r="T571" s="55">
        <f t="shared" ca="1" si="341"/>
        <v>0</v>
      </c>
      <c r="U571" s="78">
        <f t="shared" ca="1" si="342"/>
        <v>4.5569622524294494E-5</v>
      </c>
      <c r="V571" s="79">
        <f t="shared" ca="1" si="350"/>
        <v>0</v>
      </c>
      <c r="W571" s="79">
        <f t="shared" ca="1" si="334"/>
        <v>0</v>
      </c>
      <c r="X571" s="80">
        <f t="shared" ca="1" si="351"/>
        <v>0</v>
      </c>
      <c r="Y571" s="80">
        <f t="shared" ca="1" si="352"/>
        <v>0</v>
      </c>
      <c r="Z571" s="80">
        <f t="shared" ca="1" si="343"/>
        <v>0</v>
      </c>
      <c r="AA571" s="80">
        <f t="shared" ca="1" si="353"/>
        <v>0</v>
      </c>
      <c r="AB571" s="81">
        <f t="shared" ca="1" si="335"/>
        <v>0</v>
      </c>
      <c r="AC571" s="79">
        <f t="shared" ca="1" si="336"/>
        <v>0</v>
      </c>
      <c r="AE571" s="55">
        <f t="shared" ca="1" si="354"/>
        <v>0</v>
      </c>
      <c r="AF571" s="78">
        <f t="shared" ca="1" si="355"/>
        <v>4.5569622524294494E-5</v>
      </c>
      <c r="AR571" s="69">
        <f t="shared" si="344"/>
        <v>48</v>
      </c>
      <c r="AS571" s="70">
        <f t="shared" si="356"/>
        <v>568</v>
      </c>
      <c r="AT571" s="71">
        <f t="shared" si="363"/>
        <v>9.9321184985134234E-3</v>
      </c>
      <c r="AU571" s="72">
        <f t="shared" si="345"/>
        <v>8.6664107387064426E-3</v>
      </c>
      <c r="AV571" s="73">
        <f t="shared" si="346"/>
        <v>1.0086664107387064</v>
      </c>
      <c r="AW571" s="74">
        <f>PRODUCT(AV$4:AV571)</f>
        <v>96.978004256300281</v>
      </c>
      <c r="BO571" s="70">
        <f t="shared" si="357"/>
        <v>568</v>
      </c>
      <c r="BP571" s="178">
        <f t="shared" si="360"/>
        <v>0.1091</v>
      </c>
      <c r="BQ571" s="179">
        <f t="shared" si="347"/>
        <v>8.6664107387064426E-3</v>
      </c>
      <c r="BR571" s="179">
        <f t="shared" si="359"/>
        <v>1.0311616615218528E-2</v>
      </c>
    </row>
    <row r="572" spans="5:70">
      <c r="E572">
        <f t="shared" si="361"/>
        <v>569</v>
      </c>
      <c r="F572" s="64">
        <f t="shared" si="348"/>
        <v>110.33333333333073</v>
      </c>
      <c r="G572" s="55">
        <f t="shared" si="329"/>
        <v>0</v>
      </c>
      <c r="H572" s="78">
        <f t="shared" si="358"/>
        <v>1</v>
      </c>
      <c r="I572" s="79">
        <f t="shared" si="337"/>
        <v>0</v>
      </c>
      <c r="J572" s="79">
        <f t="shared" si="330"/>
        <v>0</v>
      </c>
      <c r="K572" s="80">
        <f t="shared" si="331"/>
        <v>0</v>
      </c>
      <c r="L572" s="80">
        <f t="shared" si="338"/>
        <v>0</v>
      </c>
      <c r="M572" s="80">
        <f t="shared" si="362"/>
        <v>0</v>
      </c>
      <c r="N572" s="80">
        <f t="shared" si="339"/>
        <v>0</v>
      </c>
      <c r="O572" s="81">
        <f t="shared" si="332"/>
        <v>0</v>
      </c>
      <c r="P572" s="79">
        <f t="shared" si="333"/>
        <v>0</v>
      </c>
      <c r="R572">
        <f t="shared" ca="1" si="340"/>
        <v>630</v>
      </c>
      <c r="S572" s="78">
        <f t="shared" ca="1" si="349"/>
        <v>115.33333333333064</v>
      </c>
      <c r="T572" s="55">
        <f t="shared" ca="1" si="341"/>
        <v>0</v>
      </c>
      <c r="U572" s="78">
        <f t="shared" ca="1" si="342"/>
        <v>4.5569622524294494E-5</v>
      </c>
      <c r="V572" s="79">
        <f t="shared" ca="1" si="350"/>
        <v>0</v>
      </c>
      <c r="W572" s="79">
        <f t="shared" ca="1" si="334"/>
        <v>0</v>
      </c>
      <c r="X572" s="80">
        <f t="shared" ca="1" si="351"/>
        <v>0</v>
      </c>
      <c r="Y572" s="80">
        <f t="shared" ca="1" si="352"/>
        <v>0</v>
      </c>
      <c r="Z572" s="80">
        <f t="shared" ca="1" si="343"/>
        <v>0</v>
      </c>
      <c r="AA572" s="80">
        <f t="shared" ca="1" si="353"/>
        <v>0</v>
      </c>
      <c r="AB572" s="81">
        <f t="shared" ca="1" si="335"/>
        <v>0</v>
      </c>
      <c r="AC572" s="79">
        <f t="shared" ca="1" si="336"/>
        <v>0</v>
      </c>
      <c r="AE572" s="55">
        <f t="shared" ca="1" si="354"/>
        <v>0</v>
      </c>
      <c r="AF572" s="78">
        <f t="shared" ca="1" si="355"/>
        <v>4.5569622524294494E-5</v>
      </c>
      <c r="AR572" s="69">
        <f t="shared" si="344"/>
        <v>48</v>
      </c>
      <c r="AS572" s="70">
        <f t="shared" si="356"/>
        <v>569</v>
      </c>
      <c r="AT572" s="71">
        <f t="shared" si="363"/>
        <v>9.8460426800998022E-3</v>
      </c>
      <c r="AU572" s="72">
        <f t="shared" si="345"/>
        <v>8.6664107387064426E-3</v>
      </c>
      <c r="AV572" s="73">
        <f t="shared" si="346"/>
        <v>1.0086664107387064</v>
      </c>
      <c r="AW572" s="74">
        <f>PRODUCT(AV$4:AV572)</f>
        <v>97.8184554738054</v>
      </c>
      <c r="BO572" s="70">
        <f t="shared" si="357"/>
        <v>569</v>
      </c>
      <c r="BP572" s="178">
        <f t="shared" si="360"/>
        <v>0.1091</v>
      </c>
      <c r="BQ572" s="179">
        <f t="shared" si="347"/>
        <v>8.6664107387064426E-3</v>
      </c>
      <c r="BR572" s="179">
        <f t="shared" si="359"/>
        <v>1.022301972727209E-2</v>
      </c>
    </row>
    <row r="573" spans="5:70">
      <c r="E573">
        <f t="shared" si="361"/>
        <v>570</v>
      </c>
      <c r="F573" s="64">
        <f t="shared" si="348"/>
        <v>110.41666666666406</v>
      </c>
      <c r="G573" s="55">
        <f t="shared" si="329"/>
        <v>0</v>
      </c>
      <c r="H573" s="78">
        <f t="shared" si="358"/>
        <v>1</v>
      </c>
      <c r="I573" s="79">
        <f t="shared" si="337"/>
        <v>0</v>
      </c>
      <c r="J573" s="79">
        <f t="shared" si="330"/>
        <v>0</v>
      </c>
      <c r="K573" s="80">
        <f t="shared" si="331"/>
        <v>0</v>
      </c>
      <c r="L573" s="80">
        <f t="shared" si="338"/>
        <v>0</v>
      </c>
      <c r="M573" s="80">
        <f t="shared" si="362"/>
        <v>0</v>
      </c>
      <c r="N573" s="80">
        <f t="shared" si="339"/>
        <v>0</v>
      </c>
      <c r="O573" s="81">
        <f t="shared" si="332"/>
        <v>0</v>
      </c>
      <c r="P573" s="79">
        <f t="shared" si="333"/>
        <v>0</v>
      </c>
      <c r="R573">
        <f t="shared" ca="1" si="340"/>
        <v>631</v>
      </c>
      <c r="S573" s="78">
        <f t="shared" ca="1" si="349"/>
        <v>115.41666666666397</v>
      </c>
      <c r="T573" s="55">
        <f t="shared" ca="1" si="341"/>
        <v>0</v>
      </c>
      <c r="U573" s="78">
        <f t="shared" ca="1" si="342"/>
        <v>4.5569622524294494E-5</v>
      </c>
      <c r="V573" s="79">
        <f t="shared" ca="1" si="350"/>
        <v>0</v>
      </c>
      <c r="W573" s="79">
        <f t="shared" ca="1" si="334"/>
        <v>0</v>
      </c>
      <c r="X573" s="80">
        <f t="shared" ca="1" si="351"/>
        <v>0</v>
      </c>
      <c r="Y573" s="80">
        <f t="shared" ca="1" si="352"/>
        <v>0</v>
      </c>
      <c r="Z573" s="80">
        <f t="shared" ca="1" si="343"/>
        <v>0</v>
      </c>
      <c r="AA573" s="80">
        <f t="shared" ca="1" si="353"/>
        <v>0</v>
      </c>
      <c r="AB573" s="81">
        <f t="shared" ca="1" si="335"/>
        <v>0</v>
      </c>
      <c r="AC573" s="79">
        <f t="shared" ca="1" si="336"/>
        <v>0</v>
      </c>
      <c r="AE573" s="55">
        <f t="shared" ca="1" si="354"/>
        <v>0</v>
      </c>
      <c r="AF573" s="78">
        <f t="shared" ca="1" si="355"/>
        <v>4.5569622524294494E-5</v>
      </c>
      <c r="AR573" s="69">
        <f t="shared" si="344"/>
        <v>48</v>
      </c>
      <c r="AS573" s="70">
        <f t="shared" si="356"/>
        <v>570</v>
      </c>
      <c r="AT573" s="71">
        <f t="shared" si="363"/>
        <v>9.7607128300832239E-3</v>
      </c>
      <c r="AU573" s="72">
        <f t="shared" si="345"/>
        <v>8.6664107387064426E-3</v>
      </c>
      <c r="AV573" s="73">
        <f t="shared" si="346"/>
        <v>1.0086664107387064</v>
      </c>
      <c r="AW573" s="74">
        <f>PRODUCT(AV$4:AV573)</f>
        <v>98.666190386767269</v>
      </c>
      <c r="BO573" s="70">
        <f t="shared" si="357"/>
        <v>570</v>
      </c>
      <c r="BP573" s="178">
        <f t="shared" si="360"/>
        <v>0.1091</v>
      </c>
      <c r="BQ573" s="179">
        <f t="shared" si="347"/>
        <v>8.6664107387064426E-3</v>
      </c>
      <c r="BR573" s="179">
        <f t="shared" si="359"/>
        <v>1.0135184059301789E-2</v>
      </c>
    </row>
    <row r="574" spans="5:70">
      <c r="E574">
        <f t="shared" si="361"/>
        <v>571</v>
      </c>
      <c r="F574" s="64">
        <f t="shared" si="348"/>
        <v>110.49999999999739</v>
      </c>
      <c r="G574" s="55">
        <f t="shared" si="329"/>
        <v>0</v>
      </c>
      <c r="H574" s="78">
        <f t="shared" si="358"/>
        <v>1</v>
      </c>
      <c r="I574" s="79">
        <f t="shared" si="337"/>
        <v>0</v>
      </c>
      <c r="J574" s="79">
        <f t="shared" si="330"/>
        <v>0</v>
      </c>
      <c r="K574" s="80">
        <f t="shared" si="331"/>
        <v>0</v>
      </c>
      <c r="L574" s="80">
        <f t="shared" si="338"/>
        <v>0</v>
      </c>
      <c r="M574" s="80">
        <f t="shared" si="362"/>
        <v>0</v>
      </c>
      <c r="N574" s="80">
        <f t="shared" si="339"/>
        <v>0</v>
      </c>
      <c r="O574" s="81">
        <f t="shared" si="332"/>
        <v>0</v>
      </c>
      <c r="P574" s="79">
        <f t="shared" si="333"/>
        <v>0</v>
      </c>
      <c r="R574">
        <f t="shared" ca="1" si="340"/>
        <v>632</v>
      </c>
      <c r="S574" s="78">
        <f t="shared" ca="1" si="349"/>
        <v>115.4999999999973</v>
      </c>
      <c r="T574" s="55">
        <f t="shared" ca="1" si="341"/>
        <v>0</v>
      </c>
      <c r="U574" s="78">
        <f t="shared" ca="1" si="342"/>
        <v>4.5569622524294494E-5</v>
      </c>
      <c r="V574" s="79">
        <f t="shared" ca="1" si="350"/>
        <v>0</v>
      </c>
      <c r="W574" s="79">
        <f t="shared" ca="1" si="334"/>
        <v>0</v>
      </c>
      <c r="X574" s="80">
        <f t="shared" ca="1" si="351"/>
        <v>0</v>
      </c>
      <c r="Y574" s="80">
        <f t="shared" ca="1" si="352"/>
        <v>0</v>
      </c>
      <c r="Z574" s="80">
        <f t="shared" ca="1" si="343"/>
        <v>0</v>
      </c>
      <c r="AA574" s="80">
        <f t="shared" ca="1" si="353"/>
        <v>0</v>
      </c>
      <c r="AB574" s="81">
        <f t="shared" ca="1" si="335"/>
        <v>0</v>
      </c>
      <c r="AC574" s="79">
        <f t="shared" ca="1" si="336"/>
        <v>0</v>
      </c>
      <c r="AE574" s="55">
        <f t="shared" ca="1" si="354"/>
        <v>0</v>
      </c>
      <c r="AF574" s="78">
        <f t="shared" ca="1" si="355"/>
        <v>4.5569622524294494E-5</v>
      </c>
      <c r="AR574" s="69">
        <f t="shared" si="344"/>
        <v>48</v>
      </c>
      <c r="AS574" s="70">
        <f t="shared" si="356"/>
        <v>571</v>
      </c>
      <c r="AT574" s="71">
        <f t="shared" si="363"/>
        <v>9.676122483595161E-3</v>
      </c>
      <c r="AU574" s="72">
        <f t="shared" si="345"/>
        <v>8.6664107387064426E-3</v>
      </c>
      <c r="AV574" s="73">
        <f t="shared" si="346"/>
        <v>1.0086664107387064</v>
      </c>
      <c r="AW574" s="74">
        <f>PRODUCT(AV$4:AV574)</f>
        <v>99.521272118682404</v>
      </c>
      <c r="BO574" s="70">
        <f t="shared" si="357"/>
        <v>571</v>
      </c>
      <c r="BP574" s="178">
        <f t="shared" si="360"/>
        <v>0.1091</v>
      </c>
      <c r="BQ574" s="179">
        <f t="shared" si="347"/>
        <v>8.6664107387064426E-3</v>
      </c>
      <c r="BR574" s="179">
        <f t="shared" si="359"/>
        <v>1.004810307094413E-2</v>
      </c>
    </row>
    <row r="575" spans="5:70">
      <c r="E575">
        <f t="shared" si="361"/>
        <v>572</v>
      </c>
      <c r="F575" s="64">
        <f t="shared" si="348"/>
        <v>110.58333333333071</v>
      </c>
      <c r="G575" s="55">
        <f t="shared" si="329"/>
        <v>0</v>
      </c>
      <c r="H575" s="78">
        <f t="shared" si="358"/>
        <v>1</v>
      </c>
      <c r="I575" s="79">
        <f t="shared" si="337"/>
        <v>0</v>
      </c>
      <c r="J575" s="79">
        <f t="shared" si="330"/>
        <v>0</v>
      </c>
      <c r="K575" s="80">
        <f t="shared" si="331"/>
        <v>0</v>
      </c>
      <c r="L575" s="80">
        <f t="shared" si="338"/>
        <v>0</v>
      </c>
      <c r="M575" s="80">
        <f t="shared" si="362"/>
        <v>0</v>
      </c>
      <c r="N575" s="80">
        <f t="shared" si="339"/>
        <v>0</v>
      </c>
      <c r="O575" s="81">
        <f t="shared" si="332"/>
        <v>0</v>
      </c>
      <c r="P575" s="79">
        <f t="shared" si="333"/>
        <v>0</v>
      </c>
      <c r="R575">
        <f t="shared" ca="1" si="340"/>
        <v>633</v>
      </c>
      <c r="S575" s="78">
        <f t="shared" ca="1" si="349"/>
        <v>115.58333333333063</v>
      </c>
      <c r="T575" s="55">
        <f t="shared" ca="1" si="341"/>
        <v>0</v>
      </c>
      <c r="U575" s="78">
        <f t="shared" ca="1" si="342"/>
        <v>4.5569622524294494E-5</v>
      </c>
      <c r="V575" s="79">
        <f t="shared" ca="1" si="350"/>
        <v>0</v>
      </c>
      <c r="W575" s="79">
        <f t="shared" ca="1" si="334"/>
        <v>0</v>
      </c>
      <c r="X575" s="80">
        <f t="shared" ca="1" si="351"/>
        <v>0</v>
      </c>
      <c r="Y575" s="80">
        <f t="shared" ca="1" si="352"/>
        <v>0</v>
      </c>
      <c r="Z575" s="80">
        <f t="shared" ca="1" si="343"/>
        <v>0</v>
      </c>
      <c r="AA575" s="80">
        <f t="shared" ca="1" si="353"/>
        <v>0</v>
      </c>
      <c r="AB575" s="81">
        <f t="shared" ca="1" si="335"/>
        <v>0</v>
      </c>
      <c r="AC575" s="79">
        <f t="shared" ca="1" si="336"/>
        <v>0</v>
      </c>
      <c r="AE575" s="55">
        <f t="shared" ca="1" si="354"/>
        <v>0</v>
      </c>
      <c r="AF575" s="78">
        <f t="shared" ca="1" si="355"/>
        <v>4.5569622524294494E-5</v>
      </c>
      <c r="AR575" s="69">
        <f t="shared" si="344"/>
        <v>48</v>
      </c>
      <c r="AS575" s="70">
        <f t="shared" si="356"/>
        <v>572</v>
      </c>
      <c r="AT575" s="71">
        <f t="shared" si="363"/>
        <v>9.592265231794293E-3</v>
      </c>
      <c r="AU575" s="72">
        <f t="shared" si="345"/>
        <v>8.6664107387064426E-3</v>
      </c>
      <c r="AV575" s="73">
        <f t="shared" si="346"/>
        <v>1.0086664107387064</v>
      </c>
      <c r="AW575" s="74">
        <f>PRODUCT(AV$4:AV575)</f>
        <v>100.38376434010148</v>
      </c>
      <c r="BO575" s="70">
        <f t="shared" si="357"/>
        <v>572</v>
      </c>
      <c r="BP575" s="178">
        <f t="shared" si="360"/>
        <v>0.1091</v>
      </c>
      <c r="BQ575" s="179">
        <f t="shared" si="347"/>
        <v>8.6664107387064426E-3</v>
      </c>
      <c r="BR575" s="179">
        <f t="shared" si="359"/>
        <v>9.9617702780300833E-3</v>
      </c>
    </row>
    <row r="576" spans="5:70">
      <c r="E576">
        <f t="shared" si="361"/>
        <v>573</v>
      </c>
      <c r="F576" s="64">
        <f t="shared" si="348"/>
        <v>110.66666666666404</v>
      </c>
      <c r="G576" s="55">
        <f t="shared" si="329"/>
        <v>0</v>
      </c>
      <c r="H576" s="78">
        <f t="shared" si="358"/>
        <v>1</v>
      </c>
      <c r="I576" s="79">
        <f t="shared" si="337"/>
        <v>0</v>
      </c>
      <c r="J576" s="79">
        <f t="shared" si="330"/>
        <v>0</v>
      </c>
      <c r="K576" s="80">
        <f t="shared" si="331"/>
        <v>0</v>
      </c>
      <c r="L576" s="80">
        <f t="shared" si="338"/>
        <v>0</v>
      </c>
      <c r="M576" s="80">
        <f t="shared" si="362"/>
        <v>0</v>
      </c>
      <c r="N576" s="80">
        <f t="shared" si="339"/>
        <v>0</v>
      </c>
      <c r="O576" s="81">
        <f t="shared" si="332"/>
        <v>0</v>
      </c>
      <c r="P576" s="79">
        <f t="shared" si="333"/>
        <v>0</v>
      </c>
      <c r="R576">
        <f t="shared" ca="1" si="340"/>
        <v>634</v>
      </c>
      <c r="S576" s="78">
        <f t="shared" ca="1" si="349"/>
        <v>115.66666666666396</v>
      </c>
      <c r="T576" s="55">
        <f t="shared" ca="1" si="341"/>
        <v>0</v>
      </c>
      <c r="U576" s="78">
        <f t="shared" ca="1" si="342"/>
        <v>4.5569622524294494E-5</v>
      </c>
      <c r="V576" s="79">
        <f t="shared" ca="1" si="350"/>
        <v>0</v>
      </c>
      <c r="W576" s="79">
        <f t="shared" ca="1" si="334"/>
        <v>0</v>
      </c>
      <c r="X576" s="80">
        <f t="shared" ca="1" si="351"/>
        <v>0</v>
      </c>
      <c r="Y576" s="80">
        <f t="shared" ca="1" si="352"/>
        <v>0</v>
      </c>
      <c r="Z576" s="80">
        <f t="shared" ca="1" si="343"/>
        <v>0</v>
      </c>
      <c r="AA576" s="80">
        <f t="shared" ca="1" si="353"/>
        <v>0</v>
      </c>
      <c r="AB576" s="81">
        <f t="shared" ca="1" si="335"/>
        <v>0</v>
      </c>
      <c r="AC576" s="79">
        <f t="shared" ca="1" si="336"/>
        <v>0</v>
      </c>
      <c r="AE576" s="55">
        <f t="shared" ca="1" si="354"/>
        <v>0</v>
      </c>
      <c r="AF576" s="78">
        <f t="shared" ca="1" si="355"/>
        <v>4.5569622524294494E-5</v>
      </c>
      <c r="AR576" s="69">
        <f t="shared" si="344"/>
        <v>48</v>
      </c>
      <c r="AS576" s="70">
        <f t="shared" si="356"/>
        <v>573</v>
      </c>
      <c r="AT576" s="71">
        <f t="shared" si="363"/>
        <v>9.5091347213809505E-3</v>
      </c>
      <c r="AU576" s="72">
        <f t="shared" si="345"/>
        <v>8.6664107387064426E-3</v>
      </c>
      <c r="AV576" s="73">
        <f t="shared" si="346"/>
        <v>1.0086664107387064</v>
      </c>
      <c r="AW576" s="74">
        <f>PRODUCT(AV$4:AV576)</f>
        <v>101.25373127337031</v>
      </c>
      <c r="BO576" s="70">
        <f t="shared" si="357"/>
        <v>573</v>
      </c>
      <c r="BP576" s="178">
        <f t="shared" si="360"/>
        <v>0.1091</v>
      </c>
      <c r="BQ576" s="179">
        <f t="shared" si="347"/>
        <v>8.6664107387064426E-3</v>
      </c>
      <c r="BR576" s="179">
        <f t="shared" si="359"/>
        <v>9.8761792521022736E-3</v>
      </c>
    </row>
    <row r="577" spans="5:70">
      <c r="E577">
        <f t="shared" si="361"/>
        <v>574</v>
      </c>
      <c r="F577" s="64">
        <f t="shared" si="348"/>
        <v>110.74999999999737</v>
      </c>
      <c r="G577" s="55">
        <f t="shared" si="329"/>
        <v>0</v>
      </c>
      <c r="H577" s="78">
        <f t="shared" si="358"/>
        <v>1</v>
      </c>
      <c r="I577" s="79">
        <f t="shared" si="337"/>
        <v>0</v>
      </c>
      <c r="J577" s="79">
        <f t="shared" si="330"/>
        <v>0</v>
      </c>
      <c r="K577" s="80">
        <f t="shared" si="331"/>
        <v>0</v>
      </c>
      <c r="L577" s="80">
        <f t="shared" si="338"/>
        <v>0</v>
      </c>
      <c r="M577" s="80">
        <f t="shared" si="362"/>
        <v>0</v>
      </c>
      <c r="N577" s="80">
        <f t="shared" si="339"/>
        <v>0</v>
      </c>
      <c r="O577" s="81">
        <f t="shared" si="332"/>
        <v>0</v>
      </c>
      <c r="P577" s="79">
        <f t="shared" si="333"/>
        <v>0</v>
      </c>
      <c r="R577">
        <f t="shared" ca="1" si="340"/>
        <v>635</v>
      </c>
      <c r="S577" s="78">
        <f t="shared" ca="1" si="349"/>
        <v>115.74999999999729</v>
      </c>
      <c r="T577" s="55">
        <f t="shared" ca="1" si="341"/>
        <v>0</v>
      </c>
      <c r="U577" s="78">
        <f t="shared" ca="1" si="342"/>
        <v>4.5569622524294494E-5</v>
      </c>
      <c r="V577" s="79">
        <f t="shared" ca="1" si="350"/>
        <v>0</v>
      </c>
      <c r="W577" s="79">
        <f t="shared" ca="1" si="334"/>
        <v>0</v>
      </c>
      <c r="X577" s="80">
        <f t="shared" ca="1" si="351"/>
        <v>0</v>
      </c>
      <c r="Y577" s="80">
        <f t="shared" ca="1" si="352"/>
        <v>0</v>
      </c>
      <c r="Z577" s="80">
        <f t="shared" ca="1" si="343"/>
        <v>0</v>
      </c>
      <c r="AA577" s="80">
        <f t="shared" ca="1" si="353"/>
        <v>0</v>
      </c>
      <c r="AB577" s="81">
        <f t="shared" ca="1" si="335"/>
        <v>0</v>
      </c>
      <c r="AC577" s="79">
        <f t="shared" ca="1" si="336"/>
        <v>0</v>
      </c>
      <c r="AE577" s="55">
        <f t="shared" ca="1" si="354"/>
        <v>0</v>
      </c>
      <c r="AF577" s="78">
        <f t="shared" ca="1" si="355"/>
        <v>4.5569622524294494E-5</v>
      </c>
      <c r="AR577" s="69">
        <f t="shared" si="344"/>
        <v>48</v>
      </c>
      <c r="AS577" s="70">
        <f t="shared" si="356"/>
        <v>574</v>
      </c>
      <c r="AT577" s="71">
        <f t="shared" si="363"/>
        <v>9.4267246541157677E-3</v>
      </c>
      <c r="AU577" s="72">
        <f t="shared" si="345"/>
        <v>8.6664107387064426E-3</v>
      </c>
      <c r="AV577" s="73">
        <f t="shared" si="346"/>
        <v>1.0086664107387064</v>
      </c>
      <c r="AW577" s="74">
        <f>PRODUCT(AV$4:AV577)</f>
        <v>102.13123769741193</v>
      </c>
      <c r="BO577" s="70">
        <f t="shared" si="357"/>
        <v>574</v>
      </c>
      <c r="BP577" s="178">
        <f t="shared" si="360"/>
        <v>0.1091</v>
      </c>
      <c r="BQ577" s="179">
        <f t="shared" si="347"/>
        <v>8.6664107387064426E-3</v>
      </c>
      <c r="BR577" s="179">
        <f t="shared" si="359"/>
        <v>9.7913236199363082E-3</v>
      </c>
    </row>
    <row r="578" spans="5:70">
      <c r="E578">
        <f t="shared" si="361"/>
        <v>575</v>
      </c>
      <c r="F578" s="64">
        <f t="shared" si="348"/>
        <v>110.8333333333307</v>
      </c>
      <c r="G578" s="55">
        <f t="shared" si="329"/>
        <v>0</v>
      </c>
      <c r="H578" s="78">
        <f t="shared" si="358"/>
        <v>1</v>
      </c>
      <c r="I578" s="79">
        <f t="shared" si="337"/>
        <v>0</v>
      </c>
      <c r="J578" s="79">
        <f t="shared" si="330"/>
        <v>0</v>
      </c>
      <c r="K578" s="80">
        <f t="shared" si="331"/>
        <v>0</v>
      </c>
      <c r="L578" s="80">
        <f t="shared" si="338"/>
        <v>0</v>
      </c>
      <c r="M578" s="80">
        <f t="shared" si="362"/>
        <v>0</v>
      </c>
      <c r="N578" s="80">
        <f t="shared" si="339"/>
        <v>0</v>
      </c>
      <c r="O578" s="81">
        <f t="shared" si="332"/>
        <v>0</v>
      </c>
      <c r="P578" s="79">
        <f t="shared" si="333"/>
        <v>0</v>
      </c>
      <c r="R578">
        <f t="shared" ca="1" si="340"/>
        <v>636</v>
      </c>
      <c r="S578" s="78">
        <f t="shared" ca="1" si="349"/>
        <v>115.83333333333061</v>
      </c>
      <c r="T578" s="55">
        <f t="shared" ca="1" si="341"/>
        <v>0</v>
      </c>
      <c r="U578" s="78">
        <f t="shared" ca="1" si="342"/>
        <v>4.5569622524294494E-5</v>
      </c>
      <c r="V578" s="79">
        <f t="shared" ca="1" si="350"/>
        <v>0</v>
      </c>
      <c r="W578" s="79">
        <f t="shared" ca="1" si="334"/>
        <v>0</v>
      </c>
      <c r="X578" s="80">
        <f t="shared" ca="1" si="351"/>
        <v>0</v>
      </c>
      <c r="Y578" s="80">
        <f t="shared" ca="1" si="352"/>
        <v>0</v>
      </c>
      <c r="Z578" s="80">
        <f t="shared" ca="1" si="343"/>
        <v>0</v>
      </c>
      <c r="AA578" s="80">
        <f t="shared" ca="1" si="353"/>
        <v>0</v>
      </c>
      <c r="AB578" s="81">
        <f t="shared" ca="1" si="335"/>
        <v>0</v>
      </c>
      <c r="AC578" s="79">
        <f t="shared" ca="1" si="336"/>
        <v>0</v>
      </c>
      <c r="AE578" s="55">
        <f t="shared" ca="1" si="354"/>
        <v>0</v>
      </c>
      <c r="AF578" s="78">
        <f t="shared" ca="1" si="355"/>
        <v>4.5569622524294494E-5</v>
      </c>
      <c r="AR578" s="69">
        <f t="shared" si="344"/>
        <v>48</v>
      </c>
      <c r="AS578" s="70">
        <f t="shared" si="356"/>
        <v>575</v>
      </c>
      <c r="AT578" s="71">
        <f t="shared" si="363"/>
        <v>9.3450287863425102E-3</v>
      </c>
      <c r="AU578" s="72">
        <f t="shared" si="345"/>
        <v>8.6664107387064426E-3</v>
      </c>
      <c r="AV578" s="73">
        <f t="shared" si="346"/>
        <v>1.0086664107387064</v>
      </c>
      <c r="AW578" s="74">
        <f>PRODUCT(AV$4:AV578)</f>
        <v>103.01634895255016</v>
      </c>
      <c r="BO578" s="70">
        <f t="shared" si="357"/>
        <v>575</v>
      </c>
      <c r="BP578" s="178">
        <f t="shared" si="360"/>
        <v>0.1091</v>
      </c>
      <c r="BQ578" s="179">
        <f t="shared" si="347"/>
        <v>8.6664107387064426E-3</v>
      </c>
      <c r="BR578" s="179">
        <f t="shared" si="359"/>
        <v>9.707197063066211E-3</v>
      </c>
    </row>
    <row r="579" spans="5:70">
      <c r="E579">
        <f t="shared" si="361"/>
        <v>576</v>
      </c>
      <c r="F579" s="64">
        <f t="shared" si="348"/>
        <v>110.91666666666403</v>
      </c>
      <c r="G579" s="55">
        <f t="shared" si="329"/>
        <v>0</v>
      </c>
      <c r="H579" s="78">
        <f t="shared" si="358"/>
        <v>1</v>
      </c>
      <c r="I579" s="79">
        <f t="shared" si="337"/>
        <v>0</v>
      </c>
      <c r="J579" s="79">
        <f t="shared" si="330"/>
        <v>0</v>
      </c>
      <c r="K579" s="80">
        <f t="shared" si="331"/>
        <v>0</v>
      </c>
      <c r="L579" s="80">
        <f t="shared" si="338"/>
        <v>0</v>
      </c>
      <c r="M579" s="80">
        <f t="shared" si="362"/>
        <v>0</v>
      </c>
      <c r="N579" s="80">
        <f t="shared" si="339"/>
        <v>0</v>
      </c>
      <c r="O579" s="81">
        <f t="shared" si="332"/>
        <v>0</v>
      </c>
      <c r="P579" s="79">
        <f t="shared" si="333"/>
        <v>0</v>
      </c>
      <c r="R579">
        <f t="shared" ca="1" si="340"/>
        <v>637</v>
      </c>
      <c r="S579" s="78">
        <f t="shared" ca="1" si="349"/>
        <v>115.91666666666394</v>
      </c>
      <c r="T579" s="55">
        <f t="shared" ca="1" si="341"/>
        <v>0</v>
      </c>
      <c r="U579" s="78">
        <f t="shared" ca="1" si="342"/>
        <v>4.5569622524294494E-5</v>
      </c>
      <c r="V579" s="79">
        <f t="shared" ca="1" si="350"/>
        <v>0</v>
      </c>
      <c r="W579" s="79">
        <f t="shared" ca="1" si="334"/>
        <v>0</v>
      </c>
      <c r="X579" s="80">
        <f t="shared" ca="1" si="351"/>
        <v>0</v>
      </c>
      <c r="Y579" s="80">
        <f t="shared" ca="1" si="352"/>
        <v>0</v>
      </c>
      <c r="Z579" s="80">
        <f t="shared" ca="1" si="343"/>
        <v>0</v>
      </c>
      <c r="AA579" s="80">
        <f t="shared" ca="1" si="353"/>
        <v>0</v>
      </c>
      <c r="AB579" s="81">
        <f t="shared" ca="1" si="335"/>
        <v>0</v>
      </c>
      <c r="AC579" s="79">
        <f t="shared" ca="1" si="336"/>
        <v>0</v>
      </c>
      <c r="AE579" s="55">
        <f t="shared" ca="1" si="354"/>
        <v>0</v>
      </c>
      <c r="AF579" s="78">
        <f t="shared" ca="1" si="355"/>
        <v>4.5569622524294494E-5</v>
      </c>
      <c r="AR579" s="69">
        <f t="shared" si="344"/>
        <v>48</v>
      </c>
      <c r="AS579" s="70">
        <f t="shared" si="356"/>
        <v>576</v>
      </c>
      <c r="AT579" s="71">
        <f t="shared" si="363"/>
        <v>9.2640409285150299E-3</v>
      </c>
      <c r="AU579" s="72">
        <f t="shared" si="345"/>
        <v>8.6664107387064426E-3</v>
      </c>
      <c r="AV579" s="73">
        <f t="shared" si="346"/>
        <v>1.0086664107387064</v>
      </c>
      <c r="AW579" s="74">
        <f>PRODUCT(AV$4:AV579)</f>
        <v>103.90913094537487</v>
      </c>
      <c r="BO579" s="70">
        <f t="shared" si="357"/>
        <v>576</v>
      </c>
      <c r="BP579" s="178">
        <f t="shared" si="360"/>
        <v>0.1091</v>
      </c>
      <c r="BQ579" s="179">
        <f t="shared" si="347"/>
        <v>8.6664107387064426E-3</v>
      </c>
      <c r="BR579" s="179">
        <f t="shared" si="359"/>
        <v>9.6237933173139497E-3</v>
      </c>
    </row>
    <row r="580" spans="5:70">
      <c r="E580">
        <f t="shared" si="361"/>
        <v>577</v>
      </c>
      <c r="F580" s="64">
        <f t="shared" si="348"/>
        <v>110.99999999999736</v>
      </c>
      <c r="G580" s="55">
        <f t="shared" ref="G580:G643" si="364">(1-(1-IF(F580&gt;$AJ$90,0,VLOOKUP(ROUND(F580,0),$AJ$4:$AK$90,2,FALSE)))^(1/12))*0</f>
        <v>0</v>
      </c>
      <c r="H580" s="78">
        <f t="shared" si="358"/>
        <v>1</v>
      </c>
      <c r="I580" s="79">
        <f t="shared" si="337"/>
        <v>0</v>
      </c>
      <c r="J580" s="79">
        <f t="shared" ref="J580:J643" si="365">(I580)*$AU580</f>
        <v>0</v>
      </c>
      <c r="K580" s="80">
        <f t="shared" ref="K580:K643" si="366">IF(I580=0,0,-$C$19)*H580</f>
        <v>0</v>
      </c>
      <c r="L580" s="80">
        <f t="shared" si="338"/>
        <v>0</v>
      </c>
      <c r="M580" s="80">
        <f t="shared" si="362"/>
        <v>0</v>
      </c>
      <c r="N580" s="80">
        <f t="shared" si="339"/>
        <v>0</v>
      </c>
      <c r="O580" s="81">
        <f t="shared" ref="O580:O643" si="367">-MIN(
IF(MOD(E580-1,IF($C$7="Annual",12,1))=0,1,0)
*IF(F580&lt;=$C$6,H580*$C$5*$C$4/IF($C$7="Monthly",12,1),$C$12),I580)</f>
        <v>0</v>
      </c>
      <c r="P580" s="79">
        <f t="shared" ref="P580:P643" si="368">SUM(I580:O580)</f>
        <v>0</v>
      </c>
      <c r="R580">
        <f t="shared" ca="1" si="340"/>
        <v>638</v>
      </c>
      <c r="S580" s="78">
        <f t="shared" ca="1" si="349"/>
        <v>115.99999999999727</v>
      </c>
      <c r="T580" s="55">
        <f t="shared" ca="1" si="341"/>
        <v>0</v>
      </c>
      <c r="U580" s="78">
        <f t="shared" ca="1" si="342"/>
        <v>4.5569622524294494E-5</v>
      </c>
      <c r="V580" s="79">
        <f t="shared" ca="1" si="350"/>
        <v>0</v>
      </c>
      <c r="W580" s="79">
        <f t="shared" ref="W580:W643" ca="1" si="369">(V580)*$AU580</f>
        <v>0</v>
      </c>
      <c r="X580" s="80">
        <f t="shared" ca="1" si="351"/>
        <v>0</v>
      </c>
      <c r="Y580" s="80">
        <f t="shared" ca="1" si="352"/>
        <v>0</v>
      </c>
      <c r="Z580" s="80">
        <f t="shared" ca="1" si="343"/>
        <v>0</v>
      </c>
      <c r="AA580" s="80">
        <f t="shared" ca="1" si="353"/>
        <v>0</v>
      </c>
      <c r="AB580" s="81">
        <f t="shared" ref="AB580:AB643" ca="1" si="370">-MIN(IF(MOD(R580,IF($C$7="Annual",12,1))=0,1,0)*$C$39*U580/IF($C$7="Monthly",12,1),V580)</f>
        <v>0</v>
      </c>
      <c r="AC580" s="79">
        <f t="shared" ref="AC580:AC643" ca="1" si="371">SUM(V580:AB580)</f>
        <v>0</v>
      </c>
      <c r="AE580" s="55">
        <f t="shared" ca="1" si="354"/>
        <v>0</v>
      </c>
      <c r="AF580" s="78">
        <f t="shared" ca="1" si="355"/>
        <v>4.5569622524294494E-5</v>
      </c>
      <c r="AR580" s="69">
        <f t="shared" si="344"/>
        <v>49</v>
      </c>
      <c r="AS580" s="70">
        <f t="shared" si="356"/>
        <v>577</v>
      </c>
      <c r="AT580" s="71">
        <f t="shared" si="363"/>
        <v>9.1837549447283309E-3</v>
      </c>
      <c r="AU580" s="72">
        <f t="shared" si="345"/>
        <v>8.6664107387064426E-3</v>
      </c>
      <c r="AV580" s="73">
        <f t="shared" si="346"/>
        <v>1.0086664107387064</v>
      </c>
      <c r="AW580" s="74">
        <f>PRODUCT(AV$4:AV580)</f>
        <v>104.80965015364951</v>
      </c>
      <c r="BO580" s="70">
        <f t="shared" si="357"/>
        <v>577</v>
      </c>
      <c r="BP580" s="178">
        <f t="shared" si="360"/>
        <v>0.1091</v>
      </c>
      <c r="BQ580" s="179">
        <f t="shared" si="347"/>
        <v>8.6664107387064426E-3</v>
      </c>
      <c r="BR580" s="179">
        <f t="shared" si="359"/>
        <v>9.5411061723229915E-3</v>
      </c>
    </row>
    <row r="581" spans="5:70">
      <c r="E581">
        <f t="shared" si="361"/>
        <v>578</v>
      </c>
      <c r="F581" s="64">
        <f t="shared" si="348"/>
        <v>111.08333333333069</v>
      </c>
      <c r="G581" s="55">
        <f t="shared" si="364"/>
        <v>0</v>
      </c>
      <c r="H581" s="78">
        <f t="shared" si="358"/>
        <v>1</v>
      </c>
      <c r="I581" s="79">
        <f t="shared" ref="I581:I644" si="372">MAX(P580,0)*(1-G581)</f>
        <v>0</v>
      </c>
      <c r="J581" s="79">
        <f t="shared" si="365"/>
        <v>0</v>
      </c>
      <c r="K581" s="80">
        <f t="shared" si="366"/>
        <v>0</v>
      </c>
      <c r="L581" s="80">
        <f t="shared" ref="L581:L644" si="373">IF(OR(I580+O580=0,K580=0),0,-I581*($C$16/12))</f>
        <v>0</v>
      </c>
      <c r="M581" s="80">
        <f t="shared" si="362"/>
        <v>0</v>
      </c>
      <c r="N581" s="80">
        <f t="shared" ref="N581:N644" si="374">IF(OR(I580+O580=0,K580=0),0,-I581*($C$18*(1+$C$20))/12)</f>
        <v>0</v>
      </c>
      <c r="O581" s="81">
        <f t="shared" si="367"/>
        <v>0</v>
      </c>
      <c r="P581" s="79">
        <f t="shared" si="368"/>
        <v>0</v>
      </c>
      <c r="R581">
        <f t="shared" ref="R581:R644" ca="1" si="375">R580+1</f>
        <v>639</v>
      </c>
      <c r="S581" s="78">
        <f t="shared" ca="1" si="349"/>
        <v>116.0833333333306</v>
      </c>
      <c r="T581" s="55">
        <f t="shared" ref="T581:T644" ca="1" si="376">(1-(1-IF(S581&gt;$AJ$90,0,VLOOKUP(ROUND(S581,0),$AJ$4:$AK$90,2,FALSE)))^(1/12))
*IF(S582-S$4&lt;SUBSTITUTE($C$8, "years", "", 1)/1,0,1)</f>
        <v>0</v>
      </c>
      <c r="U581" s="78">
        <f t="shared" ref="U581:U644" ca="1" si="377">IF(S582-S$4&lt;SUBSTITUTE($C$8, "years", "", 1)/1,U580,AF580)*
(1-T581)</f>
        <v>4.5569622524294494E-5</v>
      </c>
      <c r="V581" s="79">
        <f t="shared" ca="1" si="350"/>
        <v>0</v>
      </c>
      <c r="W581" s="79">
        <f t="shared" ca="1" si="369"/>
        <v>0</v>
      </c>
      <c r="X581" s="80">
        <f t="shared" ca="1" si="351"/>
        <v>0</v>
      </c>
      <c r="Y581" s="80">
        <f t="shared" ca="1" si="352"/>
        <v>0</v>
      </c>
      <c r="Z581" s="80">
        <f t="shared" ref="Z581:Z644" ca="1" si="378">-IF(MOD(R581-1,12)=0,1,0)*V581*($C$17)</f>
        <v>0</v>
      </c>
      <c r="AA581" s="80">
        <f t="shared" ca="1" si="353"/>
        <v>0</v>
      </c>
      <c r="AB581" s="81">
        <f t="shared" ca="1" si="370"/>
        <v>0</v>
      </c>
      <c r="AC581" s="79">
        <f t="shared" ca="1" si="371"/>
        <v>0</v>
      </c>
      <c r="AE581" s="55">
        <f t="shared" ca="1" si="354"/>
        <v>0</v>
      </c>
      <c r="AF581" s="78">
        <f t="shared" ca="1" si="355"/>
        <v>4.5569622524294494E-5</v>
      </c>
      <c r="AR581" s="69">
        <f t="shared" ref="AR581:AR644" si="379">ROUNDDOWN((AS581-1)/12,0)+1</f>
        <v>49</v>
      </c>
      <c r="AS581" s="70">
        <f t="shared" si="356"/>
        <v>578</v>
      </c>
      <c r="AT581" s="71">
        <f t="shared" si="363"/>
        <v>9.1041647522536896E-3</v>
      </c>
      <c r="AU581" s="72">
        <f t="shared" ref="AU581:AU644" si="380">IF($AU$2="Yes",BQ581,((1+$AH$21)^(1/12))-1)</f>
        <v>8.6664107387064426E-3</v>
      </c>
      <c r="AV581" s="73">
        <f t="shared" ref="AV581:AV644" si="381">(1+AU581)</f>
        <v>1.0086664107387064</v>
      </c>
      <c r="AW581" s="74">
        <f>PRODUCT(AV$4:AV581)</f>
        <v>105.71797363126117</v>
      </c>
      <c r="BO581" s="70">
        <f t="shared" si="357"/>
        <v>578</v>
      </c>
      <c r="BP581" s="178">
        <f t="shared" si="360"/>
        <v>0.1091</v>
      </c>
      <c r="BQ581" s="179">
        <f t="shared" ref="BQ581:BQ644" si="382">(1+BP581)^(1/12)-1</f>
        <v>8.6664107387064426E-3</v>
      </c>
      <c r="BR581" s="179">
        <f t="shared" si="359"/>
        <v>9.4591294710958725E-3</v>
      </c>
    </row>
    <row r="582" spans="5:70">
      <c r="E582">
        <f t="shared" si="361"/>
        <v>579</v>
      </c>
      <c r="F582" s="64">
        <f t="shared" ref="F582:F645" si="383">(E582-E581)/12+F581</f>
        <v>111.16666666666401</v>
      </c>
      <c r="G582" s="55">
        <f t="shared" si="364"/>
        <v>0</v>
      </c>
      <c r="H582" s="78">
        <f t="shared" si="358"/>
        <v>1</v>
      </c>
      <c r="I582" s="79">
        <f t="shared" si="372"/>
        <v>0</v>
      </c>
      <c r="J582" s="79">
        <f t="shared" si="365"/>
        <v>0</v>
      </c>
      <c r="K582" s="80">
        <f t="shared" si="366"/>
        <v>0</v>
      </c>
      <c r="L582" s="80">
        <f t="shared" si="373"/>
        <v>0</v>
      </c>
      <c r="M582" s="80">
        <f t="shared" si="362"/>
        <v>0</v>
      </c>
      <c r="N582" s="80">
        <f t="shared" si="374"/>
        <v>0</v>
      </c>
      <c r="O582" s="81">
        <f t="shared" si="367"/>
        <v>0</v>
      </c>
      <c r="P582" s="79">
        <f t="shared" si="368"/>
        <v>0</v>
      </c>
      <c r="R582">
        <f t="shared" ca="1" si="375"/>
        <v>640</v>
      </c>
      <c r="S582" s="78">
        <f t="shared" ref="S582:S645" ca="1" si="384">(R582-R581)/12+S581</f>
        <v>116.16666666666393</v>
      </c>
      <c r="T582" s="55">
        <f t="shared" ca="1" si="376"/>
        <v>0</v>
      </c>
      <c r="U582" s="78">
        <f t="shared" ca="1" si="377"/>
        <v>4.5569622524294494E-5</v>
      </c>
      <c r="V582" s="79">
        <f t="shared" ref="V582:V645" ca="1" si="385">MAX(AC581,0)*(1-AE582)</f>
        <v>0</v>
      </c>
      <c r="W582" s="79">
        <f t="shared" ca="1" si="369"/>
        <v>0</v>
      </c>
      <c r="X582" s="80">
        <f t="shared" ref="X582:X645" ca="1" si="386">IF(V582=0,0,-$C$19)*U582</f>
        <v>0</v>
      </c>
      <c r="Y582" s="80">
        <f t="shared" ref="Y582:Y645" ca="1" si="387">IF(OR(V581+AB581=0,X581=0),0,-V582*($D$16/12))</f>
        <v>0</v>
      </c>
      <c r="Z582" s="80">
        <f t="shared" ca="1" si="378"/>
        <v>0</v>
      </c>
      <c r="AA582" s="80">
        <f t="shared" ref="AA582:AA645" ca="1" si="388">IF(OR(V581+AB581=0,X581=0),0,-V582*($C$18*(1+$C$20))/12)</f>
        <v>0</v>
      </c>
      <c r="AB582" s="81">
        <f t="shared" ca="1" si="370"/>
        <v>0</v>
      </c>
      <c r="AC582" s="79">
        <f t="shared" ca="1" si="371"/>
        <v>0</v>
      </c>
      <c r="AE582" s="55">
        <f t="shared" ref="AE582:AE645" ca="1" si="389">(1-(1-IF(S582&gt;$AJ$90,0,VLOOKUP(ROUND(S582,0),$AJ$4:$AK$90,2,FALSE)))^(1/12))</f>
        <v>0</v>
      </c>
      <c r="AF582" s="78">
        <f t="shared" ref="AF582:AF645" ca="1" si="390">AF581*(1-AE582)</f>
        <v>4.5569622524294494E-5</v>
      </c>
      <c r="AR582" s="69">
        <f t="shared" si="379"/>
        <v>49</v>
      </c>
      <c r="AS582" s="70">
        <f t="shared" ref="AS582:AS645" si="391">AS581+1</f>
        <v>579</v>
      </c>
      <c r="AT582" s="71">
        <f t="shared" si="363"/>
        <v>9.0252643210778048E-3</v>
      </c>
      <c r="AU582" s="72">
        <f t="shared" si="380"/>
        <v>8.6664107387064426E-3</v>
      </c>
      <c r="AV582" s="73">
        <f t="shared" si="381"/>
        <v>1.0086664107387064</v>
      </c>
      <c r="AW582" s="74">
        <f>PRODUCT(AV$4:AV582)</f>
        <v>106.63416901321342</v>
      </c>
      <c r="BO582" s="70">
        <f t="shared" ref="BO582:BO645" si="392">BO581+1</f>
        <v>579</v>
      </c>
      <c r="BP582" s="178">
        <f t="shared" si="360"/>
        <v>0.1091</v>
      </c>
      <c r="BQ582" s="179">
        <f t="shared" si="382"/>
        <v>8.6664107387064426E-3</v>
      </c>
      <c r="BR582" s="179">
        <f t="shared" si="359"/>
        <v>9.377857109535738E-3</v>
      </c>
    </row>
    <row r="583" spans="5:70">
      <c r="E583">
        <f t="shared" si="361"/>
        <v>580</v>
      </c>
      <c r="F583" s="64">
        <f t="shared" si="383"/>
        <v>111.24999999999734</v>
      </c>
      <c r="G583" s="55">
        <f t="shared" si="364"/>
        <v>0</v>
      </c>
      <c r="H583" s="78">
        <f t="shared" ref="H583:H646" si="393">H582*(1-G583)</f>
        <v>1</v>
      </c>
      <c r="I583" s="79">
        <f t="shared" si="372"/>
        <v>0</v>
      </c>
      <c r="J583" s="79">
        <f t="shared" si="365"/>
        <v>0</v>
      </c>
      <c r="K583" s="80">
        <f t="shared" si="366"/>
        <v>0</v>
      </c>
      <c r="L583" s="80">
        <f t="shared" si="373"/>
        <v>0</v>
      </c>
      <c r="M583" s="80">
        <f t="shared" si="362"/>
        <v>0</v>
      </c>
      <c r="N583" s="80">
        <f t="shared" si="374"/>
        <v>0</v>
      </c>
      <c r="O583" s="81">
        <f t="shared" si="367"/>
        <v>0</v>
      </c>
      <c r="P583" s="79">
        <f t="shared" si="368"/>
        <v>0</v>
      </c>
      <c r="R583">
        <f t="shared" ca="1" si="375"/>
        <v>641</v>
      </c>
      <c r="S583" s="78">
        <f t="shared" ca="1" si="384"/>
        <v>116.24999999999726</v>
      </c>
      <c r="T583" s="55">
        <f t="shared" ca="1" si="376"/>
        <v>0</v>
      </c>
      <c r="U583" s="78">
        <f t="shared" ca="1" si="377"/>
        <v>4.5569622524294494E-5</v>
      </c>
      <c r="V583" s="79">
        <f t="shared" ca="1" si="385"/>
        <v>0</v>
      </c>
      <c r="W583" s="79">
        <f t="shared" ca="1" si="369"/>
        <v>0</v>
      </c>
      <c r="X583" s="80">
        <f t="shared" ca="1" si="386"/>
        <v>0</v>
      </c>
      <c r="Y583" s="80">
        <f t="shared" ca="1" si="387"/>
        <v>0</v>
      </c>
      <c r="Z583" s="80">
        <f t="shared" ca="1" si="378"/>
        <v>0</v>
      </c>
      <c r="AA583" s="80">
        <f t="shared" ca="1" si="388"/>
        <v>0</v>
      </c>
      <c r="AB583" s="81">
        <f t="shared" ca="1" si="370"/>
        <v>0</v>
      </c>
      <c r="AC583" s="79">
        <f t="shared" ca="1" si="371"/>
        <v>0</v>
      </c>
      <c r="AE583" s="55">
        <f t="shared" ca="1" si="389"/>
        <v>0</v>
      </c>
      <c r="AF583" s="78">
        <f t="shared" ca="1" si="390"/>
        <v>4.5569622524294494E-5</v>
      </c>
      <c r="AR583" s="69">
        <f t="shared" si="379"/>
        <v>49</v>
      </c>
      <c r="AS583" s="70">
        <f t="shared" si="391"/>
        <v>580</v>
      </c>
      <c r="AT583" s="71">
        <f t="shared" si="363"/>
        <v>8.9470476734459514E-3</v>
      </c>
      <c r="AU583" s="72">
        <f t="shared" si="380"/>
        <v>8.6664107387064426E-3</v>
      </c>
      <c r="AV583" s="73">
        <f t="shared" si="381"/>
        <v>1.0086664107387064</v>
      </c>
      <c r="AW583" s="74">
        <f>PRODUCT(AV$4:AV583)</f>
        <v>107.55830452066257</v>
      </c>
      <c r="BO583" s="70">
        <f t="shared" si="392"/>
        <v>580</v>
      </c>
      <c r="BP583" s="178">
        <f t="shared" si="360"/>
        <v>0.1091</v>
      </c>
      <c r="BQ583" s="179">
        <f t="shared" si="382"/>
        <v>8.6664107387064426E-3</v>
      </c>
      <c r="BR583" s="179">
        <f t="shared" ref="BR583:BR646" si="394">BR582/(1+BQ583)</f>
        <v>9.2972830359918258E-3</v>
      </c>
    </row>
    <row r="584" spans="5:70">
      <c r="E584">
        <f t="shared" si="361"/>
        <v>581</v>
      </c>
      <c r="F584" s="64">
        <f t="shared" si="383"/>
        <v>111.33333333333067</v>
      </c>
      <c r="G584" s="55">
        <f t="shared" si="364"/>
        <v>0</v>
      </c>
      <c r="H584" s="78">
        <f t="shared" si="393"/>
        <v>1</v>
      </c>
      <c r="I584" s="79">
        <f t="shared" si="372"/>
        <v>0</v>
      </c>
      <c r="J584" s="79">
        <f t="shared" si="365"/>
        <v>0</v>
      </c>
      <c r="K584" s="80">
        <f t="shared" si="366"/>
        <v>0</v>
      </c>
      <c r="L584" s="80">
        <f t="shared" si="373"/>
        <v>0</v>
      </c>
      <c r="M584" s="80">
        <f t="shared" si="362"/>
        <v>0</v>
      </c>
      <c r="N584" s="80">
        <f t="shared" si="374"/>
        <v>0</v>
      </c>
      <c r="O584" s="81">
        <f t="shared" si="367"/>
        <v>0</v>
      </c>
      <c r="P584" s="79">
        <f t="shared" si="368"/>
        <v>0</v>
      </c>
      <c r="R584">
        <f t="shared" ca="1" si="375"/>
        <v>642</v>
      </c>
      <c r="S584" s="78">
        <f t="shared" ca="1" si="384"/>
        <v>116.33333333333059</v>
      </c>
      <c r="T584" s="55">
        <f t="shared" ca="1" si="376"/>
        <v>0</v>
      </c>
      <c r="U584" s="78">
        <f t="shared" ca="1" si="377"/>
        <v>4.5569622524294494E-5</v>
      </c>
      <c r="V584" s="79">
        <f t="shared" ca="1" si="385"/>
        <v>0</v>
      </c>
      <c r="W584" s="79">
        <f t="shared" ca="1" si="369"/>
        <v>0</v>
      </c>
      <c r="X584" s="80">
        <f t="shared" ca="1" si="386"/>
        <v>0</v>
      </c>
      <c r="Y584" s="80">
        <f t="shared" ca="1" si="387"/>
        <v>0</v>
      </c>
      <c r="Z584" s="80">
        <f t="shared" ca="1" si="378"/>
        <v>0</v>
      </c>
      <c r="AA584" s="80">
        <f t="shared" ca="1" si="388"/>
        <v>0</v>
      </c>
      <c r="AB584" s="81">
        <f t="shared" ca="1" si="370"/>
        <v>0</v>
      </c>
      <c r="AC584" s="79">
        <f t="shared" ca="1" si="371"/>
        <v>0</v>
      </c>
      <c r="AE584" s="55">
        <f t="shared" ca="1" si="389"/>
        <v>0</v>
      </c>
      <c r="AF584" s="78">
        <f t="shared" ca="1" si="390"/>
        <v>4.5569622524294494E-5</v>
      </c>
      <c r="AR584" s="69">
        <f t="shared" si="379"/>
        <v>49</v>
      </c>
      <c r="AS584" s="70">
        <f t="shared" si="391"/>
        <v>581</v>
      </c>
      <c r="AT584" s="71">
        <f t="shared" si="363"/>
        <v>8.8695088834090802E-3</v>
      </c>
      <c r="AU584" s="72">
        <f t="shared" si="380"/>
        <v>8.6664107387064426E-3</v>
      </c>
      <c r="AV584" s="73">
        <f t="shared" si="381"/>
        <v>1.0086664107387064</v>
      </c>
      <c r="AW584" s="74">
        <f>PRODUCT(AV$4:AV584)</f>
        <v>108.4904489659975</v>
      </c>
      <c r="BO584" s="70">
        <f t="shared" si="392"/>
        <v>581</v>
      </c>
      <c r="BP584" s="178">
        <f t="shared" ref="BP584:BP647" si="395">VLOOKUP(BO584,$BT$4:$BX$13,5,TRUE)/100</f>
        <v>0.1091</v>
      </c>
      <c r="BQ584" s="179">
        <f t="shared" si="382"/>
        <v>8.6664107387064426E-3</v>
      </c>
      <c r="BR584" s="179">
        <f t="shared" si="394"/>
        <v>9.2174012508088494E-3</v>
      </c>
    </row>
    <row r="585" spans="5:70">
      <c r="E585">
        <f t="shared" si="361"/>
        <v>582</v>
      </c>
      <c r="F585" s="64">
        <f t="shared" si="383"/>
        <v>111.416666666664</v>
      </c>
      <c r="G585" s="55">
        <f t="shared" si="364"/>
        <v>0</v>
      </c>
      <c r="H585" s="78">
        <f t="shared" si="393"/>
        <v>1</v>
      </c>
      <c r="I585" s="79">
        <f t="shared" si="372"/>
        <v>0</v>
      </c>
      <c r="J585" s="79">
        <f t="shared" si="365"/>
        <v>0</v>
      </c>
      <c r="K585" s="80">
        <f t="shared" si="366"/>
        <v>0</v>
      </c>
      <c r="L585" s="80">
        <f t="shared" si="373"/>
        <v>0</v>
      </c>
      <c r="M585" s="80">
        <f t="shared" si="362"/>
        <v>0</v>
      </c>
      <c r="N585" s="80">
        <f t="shared" si="374"/>
        <v>0</v>
      </c>
      <c r="O585" s="81">
        <f t="shared" si="367"/>
        <v>0</v>
      </c>
      <c r="P585" s="79">
        <f t="shared" si="368"/>
        <v>0</v>
      </c>
      <c r="R585">
        <f t="shared" ca="1" si="375"/>
        <v>643</v>
      </c>
      <c r="S585" s="78">
        <f t="shared" ca="1" si="384"/>
        <v>116.41666666666391</v>
      </c>
      <c r="T585" s="55">
        <f t="shared" ca="1" si="376"/>
        <v>0</v>
      </c>
      <c r="U585" s="78">
        <f t="shared" ca="1" si="377"/>
        <v>4.5569622524294494E-5</v>
      </c>
      <c r="V585" s="79">
        <f t="shared" ca="1" si="385"/>
        <v>0</v>
      </c>
      <c r="W585" s="79">
        <f t="shared" ca="1" si="369"/>
        <v>0</v>
      </c>
      <c r="X585" s="80">
        <f t="shared" ca="1" si="386"/>
        <v>0</v>
      </c>
      <c r="Y585" s="80">
        <f t="shared" ca="1" si="387"/>
        <v>0</v>
      </c>
      <c r="Z585" s="80">
        <f t="shared" ca="1" si="378"/>
        <v>0</v>
      </c>
      <c r="AA585" s="80">
        <f t="shared" ca="1" si="388"/>
        <v>0</v>
      </c>
      <c r="AB585" s="81">
        <f t="shared" ca="1" si="370"/>
        <v>0</v>
      </c>
      <c r="AC585" s="79">
        <f t="shared" ca="1" si="371"/>
        <v>0</v>
      </c>
      <c r="AE585" s="55">
        <f t="shared" ca="1" si="389"/>
        <v>0</v>
      </c>
      <c r="AF585" s="78">
        <f t="shared" ca="1" si="390"/>
        <v>4.5569622524294494E-5</v>
      </c>
      <c r="AR585" s="69">
        <f t="shared" si="379"/>
        <v>49</v>
      </c>
      <c r="AS585" s="70">
        <f t="shared" si="391"/>
        <v>582</v>
      </c>
      <c r="AT585" s="71">
        <f t="shared" si="363"/>
        <v>8.7926420763748507E-3</v>
      </c>
      <c r="AU585" s="72">
        <f t="shared" si="380"/>
        <v>8.6664107387064426E-3</v>
      </c>
      <c r="AV585" s="73">
        <f t="shared" si="381"/>
        <v>1.0086664107387064</v>
      </c>
      <c r="AW585" s="74">
        <f>PRODUCT(AV$4:AV585)</f>
        <v>109.43067175796351</v>
      </c>
      <c r="BO585" s="70">
        <f t="shared" si="392"/>
        <v>582</v>
      </c>
      <c r="BP585" s="178">
        <f t="shared" si="395"/>
        <v>0.1091</v>
      </c>
      <c r="BQ585" s="179">
        <f t="shared" si="382"/>
        <v>8.6664107387064426E-3</v>
      </c>
      <c r="BR585" s="179">
        <f t="shared" si="394"/>
        <v>9.13820580588026E-3</v>
      </c>
    </row>
    <row r="586" spans="5:70">
      <c r="E586">
        <f t="shared" si="361"/>
        <v>583</v>
      </c>
      <c r="F586" s="64">
        <f t="shared" si="383"/>
        <v>111.49999999999733</v>
      </c>
      <c r="G586" s="55">
        <f t="shared" si="364"/>
        <v>0</v>
      </c>
      <c r="H586" s="78">
        <f t="shared" si="393"/>
        <v>1</v>
      </c>
      <c r="I586" s="79">
        <f t="shared" si="372"/>
        <v>0</v>
      </c>
      <c r="J586" s="79">
        <f t="shared" si="365"/>
        <v>0</v>
      </c>
      <c r="K586" s="80">
        <f t="shared" si="366"/>
        <v>0</v>
      </c>
      <c r="L586" s="80">
        <f t="shared" si="373"/>
        <v>0</v>
      </c>
      <c r="M586" s="80">
        <f t="shared" si="362"/>
        <v>0</v>
      </c>
      <c r="N586" s="80">
        <f t="shared" si="374"/>
        <v>0</v>
      </c>
      <c r="O586" s="81">
        <f t="shared" si="367"/>
        <v>0</v>
      </c>
      <c r="P586" s="79">
        <f t="shared" si="368"/>
        <v>0</v>
      </c>
      <c r="R586">
        <f t="shared" ca="1" si="375"/>
        <v>644</v>
      </c>
      <c r="S586" s="78">
        <f t="shared" ca="1" si="384"/>
        <v>116.49999999999724</v>
      </c>
      <c r="T586" s="55">
        <f t="shared" ca="1" si="376"/>
        <v>0</v>
      </c>
      <c r="U586" s="78">
        <f t="shared" ca="1" si="377"/>
        <v>4.5569622524294494E-5</v>
      </c>
      <c r="V586" s="79">
        <f t="shared" ca="1" si="385"/>
        <v>0</v>
      </c>
      <c r="W586" s="79">
        <f t="shared" ca="1" si="369"/>
        <v>0</v>
      </c>
      <c r="X586" s="80">
        <f t="shared" ca="1" si="386"/>
        <v>0</v>
      </c>
      <c r="Y586" s="80">
        <f t="shared" ca="1" si="387"/>
        <v>0</v>
      </c>
      <c r="Z586" s="80">
        <f t="shared" ca="1" si="378"/>
        <v>0</v>
      </c>
      <c r="AA586" s="80">
        <f t="shared" ca="1" si="388"/>
        <v>0</v>
      </c>
      <c r="AB586" s="81">
        <f t="shared" ca="1" si="370"/>
        <v>0</v>
      </c>
      <c r="AC586" s="79">
        <f t="shared" ca="1" si="371"/>
        <v>0</v>
      </c>
      <c r="AE586" s="55">
        <f t="shared" ca="1" si="389"/>
        <v>0</v>
      </c>
      <c r="AF586" s="78">
        <f t="shared" ca="1" si="390"/>
        <v>4.5569622524294494E-5</v>
      </c>
      <c r="AR586" s="69">
        <f t="shared" si="379"/>
        <v>49</v>
      </c>
      <c r="AS586" s="70">
        <f t="shared" si="391"/>
        <v>583</v>
      </c>
      <c r="AT586" s="71">
        <f t="shared" si="363"/>
        <v>8.7164414286625535E-3</v>
      </c>
      <c r="AU586" s="72">
        <f t="shared" si="380"/>
        <v>8.6664107387064426E-3</v>
      </c>
      <c r="AV586" s="73">
        <f t="shared" si="381"/>
        <v>1.0086664107387064</v>
      </c>
      <c r="AW586" s="74">
        <f>PRODUCT(AV$4:AV586)</f>
        <v>110.37904290683058</v>
      </c>
      <c r="BO586" s="70">
        <f t="shared" si="392"/>
        <v>583</v>
      </c>
      <c r="BP586" s="178">
        <f t="shared" si="395"/>
        <v>0.1091</v>
      </c>
      <c r="BQ586" s="179">
        <f t="shared" si="382"/>
        <v>8.6664107387064426E-3</v>
      </c>
      <c r="BR586" s="179">
        <f t="shared" si="394"/>
        <v>9.0596908042053347E-3</v>
      </c>
    </row>
    <row r="587" spans="5:70">
      <c r="E587">
        <f t="shared" si="361"/>
        <v>584</v>
      </c>
      <c r="F587" s="64">
        <f t="shared" si="383"/>
        <v>111.58333333333066</v>
      </c>
      <c r="G587" s="55">
        <f t="shared" si="364"/>
        <v>0</v>
      </c>
      <c r="H587" s="78">
        <f t="shared" si="393"/>
        <v>1</v>
      </c>
      <c r="I587" s="79">
        <f t="shared" si="372"/>
        <v>0</v>
      </c>
      <c r="J587" s="79">
        <f t="shared" si="365"/>
        <v>0</v>
      </c>
      <c r="K587" s="80">
        <f t="shared" si="366"/>
        <v>0</v>
      </c>
      <c r="L587" s="80">
        <f t="shared" si="373"/>
        <v>0</v>
      </c>
      <c r="M587" s="80">
        <f t="shared" si="362"/>
        <v>0</v>
      </c>
      <c r="N587" s="80">
        <f t="shared" si="374"/>
        <v>0</v>
      </c>
      <c r="O587" s="81">
        <f t="shared" si="367"/>
        <v>0</v>
      </c>
      <c r="P587" s="79">
        <f t="shared" si="368"/>
        <v>0</v>
      </c>
      <c r="R587">
        <f t="shared" ca="1" si="375"/>
        <v>645</v>
      </c>
      <c r="S587" s="78">
        <f t="shared" ca="1" si="384"/>
        <v>116.58333333333057</v>
      </c>
      <c r="T587" s="55">
        <f t="shared" ca="1" si="376"/>
        <v>0</v>
      </c>
      <c r="U587" s="78">
        <f t="shared" ca="1" si="377"/>
        <v>4.5569622524294494E-5</v>
      </c>
      <c r="V587" s="79">
        <f t="shared" ca="1" si="385"/>
        <v>0</v>
      </c>
      <c r="W587" s="79">
        <f t="shared" ca="1" si="369"/>
        <v>0</v>
      </c>
      <c r="X587" s="80">
        <f t="shared" ca="1" si="386"/>
        <v>0</v>
      </c>
      <c r="Y587" s="80">
        <f t="shared" ca="1" si="387"/>
        <v>0</v>
      </c>
      <c r="Z587" s="80">
        <f t="shared" ca="1" si="378"/>
        <v>0</v>
      </c>
      <c r="AA587" s="80">
        <f t="shared" ca="1" si="388"/>
        <v>0</v>
      </c>
      <c r="AB587" s="81">
        <f t="shared" ca="1" si="370"/>
        <v>0</v>
      </c>
      <c r="AC587" s="79">
        <f t="shared" ca="1" si="371"/>
        <v>0</v>
      </c>
      <c r="AE587" s="55">
        <f t="shared" ca="1" si="389"/>
        <v>0</v>
      </c>
      <c r="AF587" s="78">
        <f t="shared" ca="1" si="390"/>
        <v>4.5569622524294494E-5</v>
      </c>
      <c r="AR587" s="69">
        <f t="shared" si="379"/>
        <v>49</v>
      </c>
      <c r="AS587" s="70">
        <f t="shared" si="391"/>
        <v>584</v>
      </c>
      <c r="AT587" s="71">
        <f t="shared" si="363"/>
        <v>8.6409011670618863E-3</v>
      </c>
      <c r="AU587" s="72">
        <f t="shared" si="380"/>
        <v>8.6664107387064426E-3</v>
      </c>
      <c r="AV587" s="73">
        <f t="shared" si="381"/>
        <v>1.0086664107387064</v>
      </c>
      <c r="AW587" s="74">
        <f>PRODUCT(AV$4:AV587)</f>
        <v>111.33563302960647</v>
      </c>
      <c r="BO587" s="70">
        <f t="shared" si="392"/>
        <v>584</v>
      </c>
      <c r="BP587" s="178">
        <f t="shared" si="395"/>
        <v>0.1091</v>
      </c>
      <c r="BQ587" s="179">
        <f t="shared" si="382"/>
        <v>8.6664107387064426E-3</v>
      </c>
      <c r="BR587" s="179">
        <f t="shared" si="394"/>
        <v>8.9818503994500854E-3</v>
      </c>
    </row>
    <row r="588" spans="5:70">
      <c r="E588">
        <f t="shared" si="361"/>
        <v>585</v>
      </c>
      <c r="F588" s="64">
        <f t="shared" si="383"/>
        <v>111.66666666666399</v>
      </c>
      <c r="G588" s="55">
        <f t="shared" si="364"/>
        <v>0</v>
      </c>
      <c r="H588" s="78">
        <f t="shared" si="393"/>
        <v>1</v>
      </c>
      <c r="I588" s="79">
        <f t="shared" si="372"/>
        <v>0</v>
      </c>
      <c r="J588" s="79">
        <f t="shared" si="365"/>
        <v>0</v>
      </c>
      <c r="K588" s="80">
        <f t="shared" si="366"/>
        <v>0</v>
      </c>
      <c r="L588" s="80">
        <f t="shared" si="373"/>
        <v>0</v>
      </c>
      <c r="M588" s="80">
        <f t="shared" si="362"/>
        <v>0</v>
      </c>
      <c r="N588" s="80">
        <f t="shared" si="374"/>
        <v>0</v>
      </c>
      <c r="O588" s="81">
        <f t="shared" si="367"/>
        <v>0</v>
      </c>
      <c r="P588" s="79">
        <f t="shared" si="368"/>
        <v>0</v>
      </c>
      <c r="R588">
        <f t="shared" ca="1" si="375"/>
        <v>646</v>
      </c>
      <c r="S588" s="78">
        <f t="shared" ca="1" si="384"/>
        <v>116.6666666666639</v>
      </c>
      <c r="T588" s="55">
        <f t="shared" ca="1" si="376"/>
        <v>0</v>
      </c>
      <c r="U588" s="78">
        <f t="shared" ca="1" si="377"/>
        <v>4.5569622524294494E-5</v>
      </c>
      <c r="V588" s="79">
        <f t="shared" ca="1" si="385"/>
        <v>0</v>
      </c>
      <c r="W588" s="79">
        <f t="shared" ca="1" si="369"/>
        <v>0</v>
      </c>
      <c r="X588" s="80">
        <f t="shared" ca="1" si="386"/>
        <v>0</v>
      </c>
      <c r="Y588" s="80">
        <f t="shared" ca="1" si="387"/>
        <v>0</v>
      </c>
      <c r="Z588" s="80">
        <f t="shared" ca="1" si="378"/>
        <v>0</v>
      </c>
      <c r="AA588" s="80">
        <f t="shared" ca="1" si="388"/>
        <v>0</v>
      </c>
      <c r="AB588" s="81">
        <f t="shared" ca="1" si="370"/>
        <v>0</v>
      </c>
      <c r="AC588" s="79">
        <f t="shared" ca="1" si="371"/>
        <v>0</v>
      </c>
      <c r="AE588" s="55">
        <f t="shared" ca="1" si="389"/>
        <v>0</v>
      </c>
      <c r="AF588" s="78">
        <f t="shared" ca="1" si="390"/>
        <v>4.5569622524294494E-5</v>
      </c>
      <c r="AR588" s="69">
        <f t="shared" si="379"/>
        <v>49</v>
      </c>
      <c r="AS588" s="70">
        <f t="shared" si="391"/>
        <v>585</v>
      </c>
      <c r="AT588" s="71">
        <f t="shared" si="363"/>
        <v>8.5660155683955595E-3</v>
      </c>
      <c r="AU588" s="72">
        <f t="shared" si="380"/>
        <v>8.6664107387064426E-3</v>
      </c>
      <c r="AV588" s="73">
        <f t="shared" si="381"/>
        <v>1.0086664107387064</v>
      </c>
      <c r="AW588" s="74">
        <f>PRODUCT(AV$4:AV588)</f>
        <v>112.30051335529492</v>
      </c>
      <c r="BO588" s="70">
        <f t="shared" si="392"/>
        <v>585</v>
      </c>
      <c r="BP588" s="178">
        <f t="shared" si="395"/>
        <v>0.1091</v>
      </c>
      <c r="BQ588" s="179">
        <f t="shared" si="382"/>
        <v>8.6664107387064426E-3</v>
      </c>
      <c r="BR588" s="179">
        <f t="shared" si="394"/>
        <v>8.9046787955119298E-3</v>
      </c>
    </row>
    <row r="589" spans="5:70">
      <c r="E589">
        <f t="shared" si="361"/>
        <v>586</v>
      </c>
      <c r="F589" s="64">
        <f t="shared" si="383"/>
        <v>111.74999999999731</v>
      </c>
      <c r="G589" s="55">
        <f t="shared" si="364"/>
        <v>0</v>
      </c>
      <c r="H589" s="78">
        <f t="shared" si="393"/>
        <v>1</v>
      </c>
      <c r="I589" s="79">
        <f t="shared" si="372"/>
        <v>0</v>
      </c>
      <c r="J589" s="79">
        <f t="shared" si="365"/>
        <v>0</v>
      </c>
      <c r="K589" s="80">
        <f t="shared" si="366"/>
        <v>0</v>
      </c>
      <c r="L589" s="80">
        <f t="shared" si="373"/>
        <v>0</v>
      </c>
      <c r="M589" s="80">
        <f t="shared" si="362"/>
        <v>0</v>
      </c>
      <c r="N589" s="80">
        <f t="shared" si="374"/>
        <v>0</v>
      </c>
      <c r="O589" s="81">
        <f t="shared" si="367"/>
        <v>0</v>
      </c>
      <c r="P589" s="79">
        <f t="shared" si="368"/>
        <v>0</v>
      </c>
      <c r="R589">
        <f t="shared" ca="1" si="375"/>
        <v>647</v>
      </c>
      <c r="S589" s="78">
        <f t="shared" ca="1" si="384"/>
        <v>116.74999999999723</v>
      </c>
      <c r="T589" s="55">
        <f t="shared" ca="1" si="376"/>
        <v>0</v>
      </c>
      <c r="U589" s="78">
        <f t="shared" ca="1" si="377"/>
        <v>4.5569622524294494E-5</v>
      </c>
      <c r="V589" s="79">
        <f t="shared" ca="1" si="385"/>
        <v>0</v>
      </c>
      <c r="W589" s="79">
        <f t="shared" ca="1" si="369"/>
        <v>0</v>
      </c>
      <c r="X589" s="80">
        <f t="shared" ca="1" si="386"/>
        <v>0</v>
      </c>
      <c r="Y589" s="80">
        <f t="shared" ca="1" si="387"/>
        <v>0</v>
      </c>
      <c r="Z589" s="80">
        <f t="shared" ca="1" si="378"/>
        <v>0</v>
      </c>
      <c r="AA589" s="80">
        <f t="shared" ca="1" si="388"/>
        <v>0</v>
      </c>
      <c r="AB589" s="81">
        <f t="shared" ca="1" si="370"/>
        <v>0</v>
      </c>
      <c r="AC589" s="79">
        <f t="shared" ca="1" si="371"/>
        <v>0</v>
      </c>
      <c r="AE589" s="55">
        <f t="shared" ca="1" si="389"/>
        <v>0</v>
      </c>
      <c r="AF589" s="78">
        <f t="shared" ca="1" si="390"/>
        <v>4.5569622524294494E-5</v>
      </c>
      <c r="AR589" s="69">
        <f t="shared" si="379"/>
        <v>49</v>
      </c>
      <c r="AS589" s="70">
        <f t="shared" si="391"/>
        <v>586</v>
      </c>
      <c r="AT589" s="71">
        <f t="shared" si="363"/>
        <v>8.4917789590856895E-3</v>
      </c>
      <c r="AU589" s="72">
        <f t="shared" si="380"/>
        <v>8.6664107387064426E-3</v>
      </c>
      <c r="AV589" s="73">
        <f t="shared" si="381"/>
        <v>1.0086664107387064</v>
      </c>
      <c r="AW589" s="74">
        <f>PRODUCT(AV$4:AV589)</f>
        <v>113.2737557301995</v>
      </c>
      <c r="BO589" s="70">
        <f t="shared" si="392"/>
        <v>586</v>
      </c>
      <c r="BP589" s="178">
        <f t="shared" si="395"/>
        <v>0.1091</v>
      </c>
      <c r="BQ589" s="179">
        <f t="shared" si="382"/>
        <v>8.6664107387064426E-3</v>
      </c>
      <c r="BR589" s="179">
        <f t="shared" si="394"/>
        <v>8.8281702460881028E-3</v>
      </c>
    </row>
    <row r="590" spans="5:70">
      <c r="E590">
        <f t="shared" si="361"/>
        <v>587</v>
      </c>
      <c r="F590" s="64">
        <f t="shared" si="383"/>
        <v>111.83333333333064</v>
      </c>
      <c r="G590" s="55">
        <f t="shared" si="364"/>
        <v>0</v>
      </c>
      <c r="H590" s="78">
        <f t="shared" si="393"/>
        <v>1</v>
      </c>
      <c r="I590" s="79">
        <f t="shared" si="372"/>
        <v>0</v>
      </c>
      <c r="J590" s="79">
        <f t="shared" si="365"/>
        <v>0</v>
      </c>
      <c r="K590" s="80">
        <f t="shared" si="366"/>
        <v>0</v>
      </c>
      <c r="L590" s="80">
        <f t="shared" si="373"/>
        <v>0</v>
      </c>
      <c r="M590" s="80">
        <f t="shared" si="362"/>
        <v>0</v>
      </c>
      <c r="N590" s="80">
        <f t="shared" si="374"/>
        <v>0</v>
      </c>
      <c r="O590" s="81">
        <f t="shared" si="367"/>
        <v>0</v>
      </c>
      <c r="P590" s="79">
        <f t="shared" si="368"/>
        <v>0</v>
      </c>
      <c r="R590">
        <f t="shared" ca="1" si="375"/>
        <v>648</v>
      </c>
      <c r="S590" s="78">
        <f t="shared" ca="1" si="384"/>
        <v>116.83333333333056</v>
      </c>
      <c r="T590" s="55">
        <f t="shared" ca="1" si="376"/>
        <v>0</v>
      </c>
      <c r="U590" s="78">
        <f t="shared" ca="1" si="377"/>
        <v>4.5569622524294494E-5</v>
      </c>
      <c r="V590" s="79">
        <f t="shared" ca="1" si="385"/>
        <v>0</v>
      </c>
      <c r="W590" s="79">
        <f t="shared" ca="1" si="369"/>
        <v>0</v>
      </c>
      <c r="X590" s="80">
        <f t="shared" ca="1" si="386"/>
        <v>0</v>
      </c>
      <c r="Y590" s="80">
        <f t="shared" ca="1" si="387"/>
        <v>0</v>
      </c>
      <c r="Z590" s="80">
        <f t="shared" ca="1" si="378"/>
        <v>0</v>
      </c>
      <c r="AA590" s="80">
        <f t="shared" ca="1" si="388"/>
        <v>0</v>
      </c>
      <c r="AB590" s="81">
        <f t="shared" ca="1" si="370"/>
        <v>0</v>
      </c>
      <c r="AC590" s="79">
        <f t="shared" ca="1" si="371"/>
        <v>0</v>
      </c>
      <c r="AE590" s="55">
        <f t="shared" ca="1" si="389"/>
        <v>0</v>
      </c>
      <c r="AF590" s="78">
        <f t="shared" ca="1" si="390"/>
        <v>4.5569622524294494E-5</v>
      </c>
      <c r="AR590" s="69">
        <f t="shared" si="379"/>
        <v>49</v>
      </c>
      <c r="AS590" s="70">
        <f t="shared" si="391"/>
        <v>587</v>
      </c>
      <c r="AT590" s="71">
        <f t="shared" si="363"/>
        <v>8.4181857147239483E-3</v>
      </c>
      <c r="AU590" s="72">
        <f t="shared" si="380"/>
        <v>8.6664107387064426E-3</v>
      </c>
      <c r="AV590" s="73">
        <f t="shared" si="381"/>
        <v>1.0086664107387064</v>
      </c>
      <c r="AW590" s="74">
        <f>PRODUCT(AV$4:AV590)</f>
        <v>114.25543262327331</v>
      </c>
      <c r="BO590" s="70">
        <f t="shared" si="392"/>
        <v>587</v>
      </c>
      <c r="BP590" s="178">
        <f t="shared" si="395"/>
        <v>0.1091</v>
      </c>
      <c r="BQ590" s="179">
        <f t="shared" si="382"/>
        <v>8.6664107387064426E-3</v>
      </c>
      <c r="BR590" s="179">
        <f t="shared" si="394"/>
        <v>8.7523190542477848E-3</v>
      </c>
    </row>
    <row r="591" spans="5:70">
      <c r="E591">
        <f t="shared" si="361"/>
        <v>588</v>
      </c>
      <c r="F591" s="64">
        <f t="shared" si="383"/>
        <v>111.91666666666397</v>
      </c>
      <c r="G591" s="55">
        <f t="shared" si="364"/>
        <v>0</v>
      </c>
      <c r="H591" s="78">
        <f t="shared" si="393"/>
        <v>1</v>
      </c>
      <c r="I591" s="79">
        <f t="shared" si="372"/>
        <v>0</v>
      </c>
      <c r="J591" s="79">
        <f t="shared" si="365"/>
        <v>0</v>
      </c>
      <c r="K591" s="80">
        <f t="shared" si="366"/>
        <v>0</v>
      </c>
      <c r="L591" s="80">
        <f t="shared" si="373"/>
        <v>0</v>
      </c>
      <c r="M591" s="80">
        <f t="shared" si="362"/>
        <v>0</v>
      </c>
      <c r="N591" s="80">
        <f t="shared" si="374"/>
        <v>0</v>
      </c>
      <c r="O591" s="81">
        <f t="shared" si="367"/>
        <v>0</v>
      </c>
      <c r="P591" s="79">
        <f t="shared" si="368"/>
        <v>0</v>
      </c>
      <c r="R591">
        <f t="shared" ca="1" si="375"/>
        <v>649</v>
      </c>
      <c r="S591" s="78">
        <f t="shared" ca="1" si="384"/>
        <v>116.91666666666389</v>
      </c>
      <c r="T591" s="55">
        <f t="shared" ca="1" si="376"/>
        <v>0</v>
      </c>
      <c r="U591" s="78">
        <f t="shared" ca="1" si="377"/>
        <v>4.5569622524294494E-5</v>
      </c>
      <c r="V591" s="79">
        <f t="shared" ca="1" si="385"/>
        <v>0</v>
      </c>
      <c r="W591" s="79">
        <f t="shared" ca="1" si="369"/>
        <v>0</v>
      </c>
      <c r="X591" s="80">
        <f t="shared" ca="1" si="386"/>
        <v>0</v>
      </c>
      <c r="Y591" s="80">
        <f t="shared" ca="1" si="387"/>
        <v>0</v>
      </c>
      <c r="Z591" s="80">
        <f t="shared" ca="1" si="378"/>
        <v>0</v>
      </c>
      <c r="AA591" s="80">
        <f t="shared" ca="1" si="388"/>
        <v>0</v>
      </c>
      <c r="AB591" s="81">
        <f t="shared" ca="1" si="370"/>
        <v>0</v>
      </c>
      <c r="AC591" s="79">
        <f t="shared" ca="1" si="371"/>
        <v>0</v>
      </c>
      <c r="AE591" s="55">
        <f t="shared" ca="1" si="389"/>
        <v>0</v>
      </c>
      <c r="AF591" s="78">
        <f t="shared" ca="1" si="390"/>
        <v>4.5569622524294494E-5</v>
      </c>
      <c r="AR591" s="69">
        <f t="shared" si="379"/>
        <v>49</v>
      </c>
      <c r="AS591" s="70">
        <f t="shared" si="391"/>
        <v>588</v>
      </c>
      <c r="AT591" s="71">
        <f t="shared" si="363"/>
        <v>8.3452302596454392E-3</v>
      </c>
      <c r="AU591" s="72">
        <f t="shared" si="380"/>
        <v>8.6664107387064426E-3</v>
      </c>
      <c r="AV591" s="73">
        <f t="shared" si="381"/>
        <v>1.0086664107387064</v>
      </c>
      <c r="AW591" s="74">
        <f>PRODUCT(AV$4:AV591)</f>
        <v>115.24561713151519</v>
      </c>
      <c r="BO591" s="70">
        <f t="shared" si="392"/>
        <v>588</v>
      </c>
      <c r="BP591" s="178">
        <f t="shared" si="395"/>
        <v>0.1091</v>
      </c>
      <c r="BQ591" s="179">
        <f t="shared" si="382"/>
        <v>8.6664107387064426E-3</v>
      </c>
      <c r="BR591" s="179">
        <f t="shared" si="394"/>
        <v>8.6771195720078964E-3</v>
      </c>
    </row>
    <row r="592" spans="5:70">
      <c r="E592">
        <f t="shared" ref="E592:E655" si="396">E591+1</f>
        <v>589</v>
      </c>
      <c r="F592" s="64">
        <f t="shared" si="383"/>
        <v>111.9999999999973</v>
      </c>
      <c r="G592" s="55">
        <f t="shared" si="364"/>
        <v>0</v>
      </c>
      <c r="H592" s="78">
        <f t="shared" si="393"/>
        <v>1</v>
      </c>
      <c r="I592" s="79">
        <f t="shared" si="372"/>
        <v>0</v>
      </c>
      <c r="J592" s="79">
        <f t="shared" si="365"/>
        <v>0</v>
      </c>
      <c r="K592" s="80">
        <f t="shared" si="366"/>
        <v>0</v>
      </c>
      <c r="L592" s="80">
        <f t="shared" si="373"/>
        <v>0</v>
      </c>
      <c r="M592" s="80">
        <f t="shared" ref="M592:M655" si="397">IF(OR(I591+O591=0,K591=0),0,-IF(MOD(E592-1,12)=0,1,0)*I592*($C$17))</f>
        <v>0</v>
      </c>
      <c r="N592" s="80">
        <f t="shared" si="374"/>
        <v>0</v>
      </c>
      <c r="O592" s="81">
        <f t="shared" si="367"/>
        <v>0</v>
      </c>
      <c r="P592" s="79">
        <f t="shared" si="368"/>
        <v>0</v>
      </c>
      <c r="R592">
        <f t="shared" ca="1" si="375"/>
        <v>650</v>
      </c>
      <c r="S592" s="78">
        <f t="shared" ca="1" si="384"/>
        <v>116.99999999999721</v>
      </c>
      <c r="T592" s="55">
        <f t="shared" ca="1" si="376"/>
        <v>0</v>
      </c>
      <c r="U592" s="78">
        <f t="shared" ca="1" si="377"/>
        <v>4.5569622524294494E-5</v>
      </c>
      <c r="V592" s="79">
        <f t="shared" ca="1" si="385"/>
        <v>0</v>
      </c>
      <c r="W592" s="79">
        <f t="shared" ca="1" si="369"/>
        <v>0</v>
      </c>
      <c r="X592" s="80">
        <f t="shared" ca="1" si="386"/>
        <v>0</v>
      </c>
      <c r="Y592" s="80">
        <f t="shared" ca="1" si="387"/>
        <v>0</v>
      </c>
      <c r="Z592" s="80">
        <f t="shared" ca="1" si="378"/>
        <v>0</v>
      </c>
      <c r="AA592" s="80">
        <f t="shared" ca="1" si="388"/>
        <v>0</v>
      </c>
      <c r="AB592" s="81">
        <f t="shared" ca="1" si="370"/>
        <v>0</v>
      </c>
      <c r="AC592" s="79">
        <f t="shared" ca="1" si="371"/>
        <v>0</v>
      </c>
      <c r="AE592" s="55">
        <f t="shared" ca="1" si="389"/>
        <v>0</v>
      </c>
      <c r="AF592" s="78">
        <f t="shared" ca="1" si="390"/>
        <v>4.5569622524294494E-5</v>
      </c>
      <c r="AR592" s="69">
        <f t="shared" si="379"/>
        <v>50</v>
      </c>
      <c r="AS592" s="70">
        <f t="shared" si="391"/>
        <v>589</v>
      </c>
      <c r="AT592" s="71">
        <f t="shared" si="363"/>
        <v>8.2729070665062705E-3</v>
      </c>
      <c r="AU592" s="72">
        <f t="shared" si="380"/>
        <v>8.6664107387064426E-3</v>
      </c>
      <c r="AV592" s="73">
        <f t="shared" si="381"/>
        <v>1.0086664107387064</v>
      </c>
      <c r="AW592" s="74">
        <f>PRODUCT(AV$4:AV592)</f>
        <v>116.2443829854126</v>
      </c>
      <c r="BO592" s="70">
        <f t="shared" si="392"/>
        <v>589</v>
      </c>
      <c r="BP592" s="178">
        <f t="shared" si="395"/>
        <v>0.1091</v>
      </c>
      <c r="BQ592" s="179">
        <f t="shared" si="382"/>
        <v>8.6664107387064426E-3</v>
      </c>
      <c r="BR592" s="179">
        <f t="shared" si="394"/>
        <v>8.6025661999125421E-3</v>
      </c>
    </row>
    <row r="593" spans="5:70">
      <c r="E593">
        <f t="shared" si="396"/>
        <v>590</v>
      </c>
      <c r="F593" s="64">
        <f t="shared" si="383"/>
        <v>112.08333333333063</v>
      </c>
      <c r="G593" s="55">
        <f t="shared" si="364"/>
        <v>0</v>
      </c>
      <c r="H593" s="78">
        <f t="shared" si="393"/>
        <v>1</v>
      </c>
      <c r="I593" s="79">
        <f t="shared" si="372"/>
        <v>0</v>
      </c>
      <c r="J593" s="79">
        <f t="shared" si="365"/>
        <v>0</v>
      </c>
      <c r="K593" s="80">
        <f t="shared" si="366"/>
        <v>0</v>
      </c>
      <c r="L593" s="80">
        <f t="shared" si="373"/>
        <v>0</v>
      </c>
      <c r="M593" s="80">
        <f t="shared" si="397"/>
        <v>0</v>
      </c>
      <c r="N593" s="80">
        <f t="shared" si="374"/>
        <v>0</v>
      </c>
      <c r="O593" s="81">
        <f t="shared" si="367"/>
        <v>0</v>
      </c>
      <c r="P593" s="79">
        <f t="shared" si="368"/>
        <v>0</v>
      </c>
      <c r="R593">
        <f t="shared" ca="1" si="375"/>
        <v>651</v>
      </c>
      <c r="S593" s="78">
        <f t="shared" ca="1" si="384"/>
        <v>117.08333333333054</v>
      </c>
      <c r="T593" s="55">
        <f t="shared" ca="1" si="376"/>
        <v>0</v>
      </c>
      <c r="U593" s="78">
        <f t="shared" ca="1" si="377"/>
        <v>4.5569622524294494E-5</v>
      </c>
      <c r="V593" s="79">
        <f t="shared" ca="1" si="385"/>
        <v>0</v>
      </c>
      <c r="W593" s="79">
        <f t="shared" ca="1" si="369"/>
        <v>0</v>
      </c>
      <c r="X593" s="80">
        <f t="shared" ca="1" si="386"/>
        <v>0</v>
      </c>
      <c r="Y593" s="80">
        <f t="shared" ca="1" si="387"/>
        <v>0</v>
      </c>
      <c r="Z593" s="80">
        <f t="shared" ca="1" si="378"/>
        <v>0</v>
      </c>
      <c r="AA593" s="80">
        <f t="shared" ca="1" si="388"/>
        <v>0</v>
      </c>
      <c r="AB593" s="81">
        <f t="shared" ca="1" si="370"/>
        <v>0</v>
      </c>
      <c r="AC593" s="79">
        <f t="shared" ca="1" si="371"/>
        <v>0</v>
      </c>
      <c r="AE593" s="55">
        <f t="shared" ca="1" si="389"/>
        <v>0</v>
      </c>
      <c r="AF593" s="78">
        <f t="shared" ca="1" si="390"/>
        <v>4.5569622524294494E-5</v>
      </c>
      <c r="AR593" s="69">
        <f t="shared" si="379"/>
        <v>50</v>
      </c>
      <c r="AS593" s="70">
        <f t="shared" si="391"/>
        <v>590</v>
      </c>
      <c r="AT593" s="71">
        <f t="shared" si="363"/>
        <v>8.2012106558647796E-3</v>
      </c>
      <c r="AU593" s="72">
        <f t="shared" si="380"/>
        <v>8.6664107387064426E-3</v>
      </c>
      <c r="AV593" s="73">
        <f t="shared" si="381"/>
        <v>1.0086664107387064</v>
      </c>
      <c r="AW593" s="74">
        <f>PRODUCT(AV$4:AV593)</f>
        <v>117.25180455443169</v>
      </c>
      <c r="BO593" s="70">
        <f t="shared" si="392"/>
        <v>590</v>
      </c>
      <c r="BP593" s="178">
        <f t="shared" si="395"/>
        <v>0.1091</v>
      </c>
      <c r="BQ593" s="179">
        <f t="shared" si="382"/>
        <v>8.6664107387064426E-3</v>
      </c>
      <c r="BR593" s="179">
        <f t="shared" si="394"/>
        <v>8.5286533866160679E-3</v>
      </c>
    </row>
    <row r="594" spans="5:70">
      <c r="E594">
        <f t="shared" si="396"/>
        <v>591</v>
      </c>
      <c r="F594" s="64">
        <f t="shared" si="383"/>
        <v>112.16666666666396</v>
      </c>
      <c r="G594" s="55">
        <f t="shared" si="364"/>
        <v>0</v>
      </c>
      <c r="H594" s="78">
        <f t="shared" si="393"/>
        <v>1</v>
      </c>
      <c r="I594" s="79">
        <f t="shared" si="372"/>
        <v>0</v>
      </c>
      <c r="J594" s="79">
        <f t="shared" si="365"/>
        <v>0</v>
      </c>
      <c r="K594" s="80">
        <f t="shared" si="366"/>
        <v>0</v>
      </c>
      <c r="L594" s="80">
        <f t="shared" si="373"/>
        <v>0</v>
      </c>
      <c r="M594" s="80">
        <f t="shared" si="397"/>
        <v>0</v>
      </c>
      <c r="N594" s="80">
        <f t="shared" si="374"/>
        <v>0</v>
      </c>
      <c r="O594" s="81">
        <f t="shared" si="367"/>
        <v>0</v>
      </c>
      <c r="P594" s="79">
        <f t="shared" si="368"/>
        <v>0</v>
      </c>
      <c r="R594">
        <f t="shared" ca="1" si="375"/>
        <v>652</v>
      </c>
      <c r="S594" s="78">
        <f t="shared" ca="1" si="384"/>
        <v>117.16666666666387</v>
      </c>
      <c r="T594" s="55">
        <f t="shared" ca="1" si="376"/>
        <v>0</v>
      </c>
      <c r="U594" s="78">
        <f t="shared" ca="1" si="377"/>
        <v>4.5569622524294494E-5</v>
      </c>
      <c r="V594" s="79">
        <f t="shared" ca="1" si="385"/>
        <v>0</v>
      </c>
      <c r="W594" s="79">
        <f t="shared" ca="1" si="369"/>
        <v>0</v>
      </c>
      <c r="X594" s="80">
        <f t="shared" ca="1" si="386"/>
        <v>0</v>
      </c>
      <c r="Y594" s="80">
        <f t="shared" ca="1" si="387"/>
        <v>0</v>
      </c>
      <c r="Z594" s="80">
        <f t="shared" ca="1" si="378"/>
        <v>0</v>
      </c>
      <c r="AA594" s="80">
        <f t="shared" ca="1" si="388"/>
        <v>0</v>
      </c>
      <c r="AB594" s="81">
        <f t="shared" ca="1" si="370"/>
        <v>0</v>
      </c>
      <c r="AC594" s="79">
        <f t="shared" ca="1" si="371"/>
        <v>0</v>
      </c>
      <c r="AE594" s="55">
        <f t="shared" ca="1" si="389"/>
        <v>0</v>
      </c>
      <c r="AF594" s="78">
        <f t="shared" ca="1" si="390"/>
        <v>4.5569622524294494E-5</v>
      </c>
      <c r="AR594" s="69">
        <f t="shared" si="379"/>
        <v>50</v>
      </c>
      <c r="AS594" s="70">
        <f t="shared" si="391"/>
        <v>591</v>
      </c>
      <c r="AT594" s="71">
        <f t="shared" si="363"/>
        <v>8.1301355957663999E-3</v>
      </c>
      <c r="AU594" s="72">
        <f t="shared" si="380"/>
        <v>8.6664107387064426E-3</v>
      </c>
      <c r="AV594" s="73">
        <f t="shared" si="381"/>
        <v>1.0086664107387064</v>
      </c>
      <c r="AW594" s="74">
        <f>PRODUCT(AV$4:AV594)</f>
        <v>118.26795685255492</v>
      </c>
      <c r="BO594" s="70">
        <f t="shared" si="392"/>
        <v>591</v>
      </c>
      <c r="BP594" s="178">
        <f t="shared" si="395"/>
        <v>0.1091</v>
      </c>
      <c r="BQ594" s="179">
        <f t="shared" si="382"/>
        <v>8.6664107387064426E-3</v>
      </c>
      <c r="BR594" s="179">
        <f t="shared" si="394"/>
        <v>8.455375628469701E-3</v>
      </c>
    </row>
    <row r="595" spans="5:70">
      <c r="E595">
        <f t="shared" si="396"/>
        <v>592</v>
      </c>
      <c r="F595" s="64">
        <f t="shared" si="383"/>
        <v>112.24999999999729</v>
      </c>
      <c r="G595" s="55">
        <f t="shared" si="364"/>
        <v>0</v>
      </c>
      <c r="H595" s="78">
        <f t="shared" si="393"/>
        <v>1</v>
      </c>
      <c r="I595" s="79">
        <f t="shared" si="372"/>
        <v>0</v>
      </c>
      <c r="J595" s="79">
        <f t="shared" si="365"/>
        <v>0</v>
      </c>
      <c r="K595" s="80">
        <f t="shared" si="366"/>
        <v>0</v>
      </c>
      <c r="L595" s="80">
        <f t="shared" si="373"/>
        <v>0</v>
      </c>
      <c r="M595" s="80">
        <f t="shared" si="397"/>
        <v>0</v>
      </c>
      <c r="N595" s="80">
        <f t="shared" si="374"/>
        <v>0</v>
      </c>
      <c r="O595" s="81">
        <f t="shared" si="367"/>
        <v>0</v>
      </c>
      <c r="P595" s="79">
        <f t="shared" si="368"/>
        <v>0</v>
      </c>
      <c r="R595">
        <f t="shared" ca="1" si="375"/>
        <v>653</v>
      </c>
      <c r="S595" s="78">
        <f t="shared" ca="1" si="384"/>
        <v>117.2499999999972</v>
      </c>
      <c r="T595" s="55">
        <f t="shared" ca="1" si="376"/>
        <v>0</v>
      </c>
      <c r="U595" s="78">
        <f t="shared" ca="1" si="377"/>
        <v>4.5569622524294494E-5</v>
      </c>
      <c r="V595" s="79">
        <f t="shared" ca="1" si="385"/>
        <v>0</v>
      </c>
      <c r="W595" s="79">
        <f t="shared" ca="1" si="369"/>
        <v>0</v>
      </c>
      <c r="X595" s="80">
        <f t="shared" ca="1" si="386"/>
        <v>0</v>
      </c>
      <c r="Y595" s="80">
        <f t="shared" ca="1" si="387"/>
        <v>0</v>
      </c>
      <c r="Z595" s="80">
        <f t="shared" ca="1" si="378"/>
        <v>0</v>
      </c>
      <c r="AA595" s="80">
        <f t="shared" ca="1" si="388"/>
        <v>0</v>
      </c>
      <c r="AB595" s="81">
        <f t="shared" ca="1" si="370"/>
        <v>0</v>
      </c>
      <c r="AC595" s="79">
        <f t="shared" ca="1" si="371"/>
        <v>0</v>
      </c>
      <c r="AE595" s="55">
        <f t="shared" ca="1" si="389"/>
        <v>0</v>
      </c>
      <c r="AF595" s="78">
        <f t="shared" ca="1" si="390"/>
        <v>4.5569622524294494E-5</v>
      </c>
      <c r="AR595" s="69">
        <f t="shared" si="379"/>
        <v>50</v>
      </c>
      <c r="AS595" s="70">
        <f t="shared" si="391"/>
        <v>592</v>
      </c>
      <c r="AT595" s="71">
        <f t="shared" si="363"/>
        <v>8.0596765013321112E-3</v>
      </c>
      <c r="AU595" s="72">
        <f t="shared" si="380"/>
        <v>8.6664107387064426E-3</v>
      </c>
      <c r="AV595" s="73">
        <f t="shared" si="381"/>
        <v>1.0086664107387064</v>
      </c>
      <c r="AW595" s="74">
        <f>PRODUCT(AV$4:AV595)</f>
        <v>119.29291554386677</v>
      </c>
      <c r="BO595" s="70">
        <f t="shared" si="392"/>
        <v>592</v>
      </c>
      <c r="BP595" s="178">
        <f t="shared" si="395"/>
        <v>0.1091</v>
      </c>
      <c r="BQ595" s="179">
        <f t="shared" si="382"/>
        <v>8.6664107387064426E-3</v>
      </c>
      <c r="BR595" s="179">
        <f t="shared" si="394"/>
        <v>8.382727469111742E-3</v>
      </c>
    </row>
    <row r="596" spans="5:70">
      <c r="E596">
        <f t="shared" si="396"/>
        <v>593</v>
      </c>
      <c r="F596" s="64">
        <f t="shared" si="383"/>
        <v>112.33333333333061</v>
      </c>
      <c r="G596" s="55">
        <f t="shared" si="364"/>
        <v>0</v>
      </c>
      <c r="H596" s="78">
        <f t="shared" si="393"/>
        <v>1</v>
      </c>
      <c r="I596" s="79">
        <f t="shared" si="372"/>
        <v>0</v>
      </c>
      <c r="J596" s="79">
        <f t="shared" si="365"/>
        <v>0</v>
      </c>
      <c r="K596" s="80">
        <f t="shared" si="366"/>
        <v>0</v>
      </c>
      <c r="L596" s="80">
        <f t="shared" si="373"/>
        <v>0</v>
      </c>
      <c r="M596" s="80">
        <f t="shared" si="397"/>
        <v>0</v>
      </c>
      <c r="N596" s="80">
        <f t="shared" si="374"/>
        <v>0</v>
      </c>
      <c r="O596" s="81">
        <f t="shared" si="367"/>
        <v>0</v>
      </c>
      <c r="P596" s="79">
        <f t="shared" si="368"/>
        <v>0</v>
      </c>
      <c r="R596">
        <f t="shared" ca="1" si="375"/>
        <v>654</v>
      </c>
      <c r="S596" s="78">
        <f t="shared" ca="1" si="384"/>
        <v>117.33333333333053</v>
      </c>
      <c r="T596" s="55">
        <f t="shared" ca="1" si="376"/>
        <v>0</v>
      </c>
      <c r="U596" s="78">
        <f t="shared" ca="1" si="377"/>
        <v>4.5569622524294494E-5</v>
      </c>
      <c r="V596" s="79">
        <f t="shared" ca="1" si="385"/>
        <v>0</v>
      </c>
      <c r="W596" s="79">
        <f t="shared" ca="1" si="369"/>
        <v>0</v>
      </c>
      <c r="X596" s="80">
        <f t="shared" ca="1" si="386"/>
        <v>0</v>
      </c>
      <c r="Y596" s="80">
        <f t="shared" ca="1" si="387"/>
        <v>0</v>
      </c>
      <c r="Z596" s="80">
        <f t="shared" ca="1" si="378"/>
        <v>0</v>
      </c>
      <c r="AA596" s="80">
        <f t="shared" ca="1" si="388"/>
        <v>0</v>
      </c>
      <c r="AB596" s="81">
        <f t="shared" ca="1" si="370"/>
        <v>0</v>
      </c>
      <c r="AC596" s="79">
        <f t="shared" ca="1" si="371"/>
        <v>0</v>
      </c>
      <c r="AE596" s="55">
        <f t="shared" ca="1" si="389"/>
        <v>0</v>
      </c>
      <c r="AF596" s="78">
        <f t="shared" ca="1" si="390"/>
        <v>4.5569622524294494E-5</v>
      </c>
      <c r="AR596" s="69">
        <f t="shared" si="379"/>
        <v>50</v>
      </c>
      <c r="AS596" s="70">
        <f t="shared" si="391"/>
        <v>593</v>
      </c>
      <c r="AT596" s="71">
        <f t="shared" si="363"/>
        <v>7.9898280343504661E-3</v>
      </c>
      <c r="AU596" s="72">
        <f t="shared" si="380"/>
        <v>8.6664107387064426E-3</v>
      </c>
      <c r="AV596" s="73">
        <f t="shared" si="381"/>
        <v>1.0086664107387064</v>
      </c>
      <c r="AW596" s="74">
        <f>PRODUCT(AV$4:AV596)</f>
        <v>120.32675694818774</v>
      </c>
      <c r="BO596" s="70">
        <f t="shared" si="392"/>
        <v>593</v>
      </c>
      <c r="BP596" s="178">
        <f t="shared" si="395"/>
        <v>0.1091</v>
      </c>
      <c r="BQ596" s="179">
        <f t="shared" si="382"/>
        <v>8.6664107387064426E-3</v>
      </c>
      <c r="BR596" s="179">
        <f t="shared" si="394"/>
        <v>8.3107034990612724E-3</v>
      </c>
    </row>
    <row r="597" spans="5:70">
      <c r="E597">
        <f t="shared" si="396"/>
        <v>594</v>
      </c>
      <c r="F597" s="64">
        <f t="shared" si="383"/>
        <v>112.41666666666394</v>
      </c>
      <c r="G597" s="55">
        <f t="shared" si="364"/>
        <v>0</v>
      </c>
      <c r="H597" s="78">
        <f t="shared" si="393"/>
        <v>1</v>
      </c>
      <c r="I597" s="79">
        <f t="shared" si="372"/>
        <v>0</v>
      </c>
      <c r="J597" s="79">
        <f t="shared" si="365"/>
        <v>0</v>
      </c>
      <c r="K597" s="80">
        <f t="shared" si="366"/>
        <v>0</v>
      </c>
      <c r="L597" s="80">
        <f t="shared" si="373"/>
        <v>0</v>
      </c>
      <c r="M597" s="80">
        <f t="shared" si="397"/>
        <v>0</v>
      </c>
      <c r="N597" s="80">
        <f t="shared" si="374"/>
        <v>0</v>
      </c>
      <c r="O597" s="81">
        <f t="shared" si="367"/>
        <v>0</v>
      </c>
      <c r="P597" s="79">
        <f t="shared" si="368"/>
        <v>0</v>
      </c>
      <c r="R597">
        <f t="shared" ca="1" si="375"/>
        <v>655</v>
      </c>
      <c r="S597" s="78">
        <f t="shared" ca="1" si="384"/>
        <v>117.41666666666386</v>
      </c>
      <c r="T597" s="55">
        <f t="shared" ca="1" si="376"/>
        <v>0</v>
      </c>
      <c r="U597" s="78">
        <f t="shared" ca="1" si="377"/>
        <v>4.5569622524294494E-5</v>
      </c>
      <c r="V597" s="79">
        <f t="shared" ca="1" si="385"/>
        <v>0</v>
      </c>
      <c r="W597" s="79">
        <f t="shared" ca="1" si="369"/>
        <v>0</v>
      </c>
      <c r="X597" s="80">
        <f t="shared" ca="1" si="386"/>
        <v>0</v>
      </c>
      <c r="Y597" s="80">
        <f t="shared" ca="1" si="387"/>
        <v>0</v>
      </c>
      <c r="Z597" s="80">
        <f t="shared" ca="1" si="378"/>
        <v>0</v>
      </c>
      <c r="AA597" s="80">
        <f t="shared" ca="1" si="388"/>
        <v>0</v>
      </c>
      <c r="AB597" s="81">
        <f t="shared" ca="1" si="370"/>
        <v>0</v>
      </c>
      <c r="AC597" s="79">
        <f t="shared" ca="1" si="371"/>
        <v>0</v>
      </c>
      <c r="AE597" s="55">
        <f t="shared" ca="1" si="389"/>
        <v>0</v>
      </c>
      <c r="AF597" s="78">
        <f t="shared" ca="1" si="390"/>
        <v>4.5569622524294494E-5</v>
      </c>
      <c r="AR597" s="69">
        <f t="shared" si="379"/>
        <v>50</v>
      </c>
      <c r="AS597" s="70">
        <f t="shared" si="391"/>
        <v>594</v>
      </c>
      <c r="AT597" s="71">
        <f t="shared" si="363"/>
        <v>7.9205849028731526E-3</v>
      </c>
      <c r="AU597" s="72">
        <f t="shared" si="380"/>
        <v>8.6664107387064426E-3</v>
      </c>
      <c r="AV597" s="73">
        <f t="shared" si="381"/>
        <v>1.0086664107387064</v>
      </c>
      <c r="AW597" s="74">
        <f>PRODUCT(AV$4:AV597)</f>
        <v>121.36955804675723</v>
      </c>
      <c r="BO597" s="70">
        <f t="shared" si="392"/>
        <v>594</v>
      </c>
      <c r="BP597" s="178">
        <f t="shared" si="395"/>
        <v>0.1091</v>
      </c>
      <c r="BQ597" s="179">
        <f t="shared" si="382"/>
        <v>8.6664107387064426E-3</v>
      </c>
      <c r="BR597" s="179">
        <f t="shared" si="394"/>
        <v>8.2392983553153613E-3</v>
      </c>
    </row>
    <row r="598" spans="5:70">
      <c r="E598">
        <f t="shared" si="396"/>
        <v>595</v>
      </c>
      <c r="F598" s="64">
        <f t="shared" si="383"/>
        <v>112.49999999999727</v>
      </c>
      <c r="G598" s="55">
        <f t="shared" si="364"/>
        <v>0</v>
      </c>
      <c r="H598" s="78">
        <f t="shared" si="393"/>
        <v>1</v>
      </c>
      <c r="I598" s="79">
        <f t="shared" si="372"/>
        <v>0</v>
      </c>
      <c r="J598" s="79">
        <f t="shared" si="365"/>
        <v>0</v>
      </c>
      <c r="K598" s="80">
        <f t="shared" si="366"/>
        <v>0</v>
      </c>
      <c r="L598" s="80">
        <f t="shared" si="373"/>
        <v>0</v>
      </c>
      <c r="M598" s="80">
        <f t="shared" si="397"/>
        <v>0</v>
      </c>
      <c r="N598" s="80">
        <f t="shared" si="374"/>
        <v>0</v>
      </c>
      <c r="O598" s="81">
        <f t="shared" si="367"/>
        <v>0</v>
      </c>
      <c r="P598" s="79">
        <f t="shared" si="368"/>
        <v>0</v>
      </c>
      <c r="R598">
        <f t="shared" ca="1" si="375"/>
        <v>656</v>
      </c>
      <c r="S598" s="78">
        <f t="shared" ca="1" si="384"/>
        <v>117.49999999999719</v>
      </c>
      <c r="T598" s="55">
        <f t="shared" ca="1" si="376"/>
        <v>0</v>
      </c>
      <c r="U598" s="78">
        <f t="shared" ca="1" si="377"/>
        <v>4.5569622524294494E-5</v>
      </c>
      <c r="V598" s="79">
        <f t="shared" ca="1" si="385"/>
        <v>0</v>
      </c>
      <c r="W598" s="79">
        <f t="shared" ca="1" si="369"/>
        <v>0</v>
      </c>
      <c r="X598" s="80">
        <f t="shared" ca="1" si="386"/>
        <v>0</v>
      </c>
      <c r="Y598" s="80">
        <f t="shared" ca="1" si="387"/>
        <v>0</v>
      </c>
      <c r="Z598" s="80">
        <f t="shared" ca="1" si="378"/>
        <v>0</v>
      </c>
      <c r="AA598" s="80">
        <f t="shared" ca="1" si="388"/>
        <v>0</v>
      </c>
      <c r="AB598" s="81">
        <f t="shared" ca="1" si="370"/>
        <v>0</v>
      </c>
      <c r="AC598" s="79">
        <f t="shared" ca="1" si="371"/>
        <v>0</v>
      </c>
      <c r="AE598" s="55">
        <f t="shared" ca="1" si="389"/>
        <v>0</v>
      </c>
      <c r="AF598" s="78">
        <f t="shared" ca="1" si="390"/>
        <v>4.5569622524294494E-5</v>
      </c>
      <c r="AR598" s="69">
        <f t="shared" si="379"/>
        <v>50</v>
      </c>
      <c r="AS598" s="70">
        <f t="shared" si="391"/>
        <v>595</v>
      </c>
      <c r="AT598" s="71">
        <f t="shared" si="363"/>
        <v>7.8519418608140566E-3</v>
      </c>
      <c r="AU598" s="72">
        <f t="shared" si="380"/>
        <v>8.6664107387064426E-3</v>
      </c>
      <c r="AV598" s="73">
        <f t="shared" si="381"/>
        <v>1.0086664107387064</v>
      </c>
      <c r="AW598" s="74">
        <f>PRODUCT(AV$4:AV598)</f>
        <v>122.42139648796571</v>
      </c>
      <c r="BO598" s="70">
        <f t="shared" si="392"/>
        <v>595</v>
      </c>
      <c r="BP598" s="178">
        <f t="shared" si="395"/>
        <v>0.1091</v>
      </c>
      <c r="BQ598" s="179">
        <f t="shared" si="382"/>
        <v>8.6664107387064426E-3</v>
      </c>
      <c r="BR598" s="179">
        <f t="shared" si="394"/>
        <v>8.168506720949726E-3</v>
      </c>
    </row>
    <row r="599" spans="5:70">
      <c r="E599">
        <f t="shared" si="396"/>
        <v>596</v>
      </c>
      <c r="F599" s="64">
        <f t="shared" si="383"/>
        <v>112.5833333333306</v>
      </c>
      <c r="G599" s="55">
        <f t="shared" si="364"/>
        <v>0</v>
      </c>
      <c r="H599" s="78">
        <f t="shared" si="393"/>
        <v>1</v>
      </c>
      <c r="I599" s="79">
        <f t="shared" si="372"/>
        <v>0</v>
      </c>
      <c r="J599" s="79">
        <f t="shared" si="365"/>
        <v>0</v>
      </c>
      <c r="K599" s="80">
        <f t="shared" si="366"/>
        <v>0</v>
      </c>
      <c r="L599" s="80">
        <f t="shared" si="373"/>
        <v>0</v>
      </c>
      <c r="M599" s="80">
        <f t="shared" si="397"/>
        <v>0</v>
      </c>
      <c r="N599" s="80">
        <f t="shared" si="374"/>
        <v>0</v>
      </c>
      <c r="O599" s="81">
        <f t="shared" si="367"/>
        <v>0</v>
      </c>
      <c r="P599" s="79">
        <f t="shared" si="368"/>
        <v>0</v>
      </c>
      <c r="R599">
        <f t="shared" ca="1" si="375"/>
        <v>657</v>
      </c>
      <c r="S599" s="78">
        <f t="shared" ca="1" si="384"/>
        <v>117.58333333333051</v>
      </c>
      <c r="T599" s="55">
        <f t="shared" ca="1" si="376"/>
        <v>0</v>
      </c>
      <c r="U599" s="78">
        <f t="shared" ca="1" si="377"/>
        <v>4.5569622524294494E-5</v>
      </c>
      <c r="V599" s="79">
        <f t="shared" ca="1" si="385"/>
        <v>0</v>
      </c>
      <c r="W599" s="79">
        <f t="shared" ca="1" si="369"/>
        <v>0</v>
      </c>
      <c r="X599" s="80">
        <f t="shared" ca="1" si="386"/>
        <v>0</v>
      </c>
      <c r="Y599" s="80">
        <f t="shared" ca="1" si="387"/>
        <v>0</v>
      </c>
      <c r="Z599" s="80">
        <f t="shared" ca="1" si="378"/>
        <v>0</v>
      </c>
      <c r="AA599" s="80">
        <f t="shared" ca="1" si="388"/>
        <v>0</v>
      </c>
      <c r="AB599" s="81">
        <f t="shared" ca="1" si="370"/>
        <v>0</v>
      </c>
      <c r="AC599" s="79">
        <f t="shared" ca="1" si="371"/>
        <v>0</v>
      </c>
      <c r="AE599" s="55">
        <f t="shared" ca="1" si="389"/>
        <v>0</v>
      </c>
      <c r="AF599" s="78">
        <f t="shared" ca="1" si="390"/>
        <v>4.5569622524294494E-5</v>
      </c>
      <c r="AR599" s="69">
        <f t="shared" si="379"/>
        <v>50</v>
      </c>
      <c r="AS599" s="70">
        <f t="shared" si="391"/>
        <v>596</v>
      </c>
      <c r="AT599" s="71">
        <f t="shared" ref="AT599:AT662" si="398">(1-AU599)*AT598</f>
        <v>7.7838937075517993E-3</v>
      </c>
      <c r="AU599" s="72">
        <f t="shared" si="380"/>
        <v>8.6664107387064426E-3</v>
      </c>
      <c r="AV599" s="73">
        <f t="shared" si="381"/>
        <v>1.0086664107387064</v>
      </c>
      <c r="AW599" s="74">
        <f>PRODUCT(AV$4:AV599)</f>
        <v>123.48235059313646</v>
      </c>
      <c r="BO599" s="70">
        <f t="shared" si="392"/>
        <v>596</v>
      </c>
      <c r="BP599" s="178">
        <f t="shared" si="395"/>
        <v>0.1091</v>
      </c>
      <c r="BQ599" s="179">
        <f t="shared" si="382"/>
        <v>8.6664107387064426E-3</v>
      </c>
      <c r="BR599" s="179">
        <f t="shared" si="394"/>
        <v>8.0983233247228312E-3</v>
      </c>
    </row>
    <row r="600" spans="5:70">
      <c r="E600">
        <f t="shared" si="396"/>
        <v>597</v>
      </c>
      <c r="F600" s="64">
        <f t="shared" si="383"/>
        <v>112.66666666666393</v>
      </c>
      <c r="G600" s="55">
        <f t="shared" si="364"/>
        <v>0</v>
      </c>
      <c r="H600" s="78">
        <f t="shared" si="393"/>
        <v>1</v>
      </c>
      <c r="I600" s="79">
        <f t="shared" si="372"/>
        <v>0</v>
      </c>
      <c r="J600" s="79">
        <f t="shared" si="365"/>
        <v>0</v>
      </c>
      <c r="K600" s="80">
        <f t="shared" si="366"/>
        <v>0</v>
      </c>
      <c r="L600" s="80">
        <f t="shared" si="373"/>
        <v>0</v>
      </c>
      <c r="M600" s="80">
        <f t="shared" si="397"/>
        <v>0</v>
      </c>
      <c r="N600" s="80">
        <f t="shared" si="374"/>
        <v>0</v>
      </c>
      <c r="O600" s="81">
        <f t="shared" si="367"/>
        <v>0</v>
      </c>
      <c r="P600" s="79">
        <f t="shared" si="368"/>
        <v>0</v>
      </c>
      <c r="R600">
        <f t="shared" ca="1" si="375"/>
        <v>658</v>
      </c>
      <c r="S600" s="78">
        <f t="shared" ca="1" si="384"/>
        <v>117.66666666666384</v>
      </c>
      <c r="T600" s="55">
        <f t="shared" ca="1" si="376"/>
        <v>0</v>
      </c>
      <c r="U600" s="78">
        <f t="shared" ca="1" si="377"/>
        <v>4.5569622524294494E-5</v>
      </c>
      <c r="V600" s="79">
        <f t="shared" ca="1" si="385"/>
        <v>0</v>
      </c>
      <c r="W600" s="79">
        <f t="shared" ca="1" si="369"/>
        <v>0</v>
      </c>
      <c r="X600" s="80">
        <f t="shared" ca="1" si="386"/>
        <v>0</v>
      </c>
      <c r="Y600" s="80">
        <f t="shared" ca="1" si="387"/>
        <v>0</v>
      </c>
      <c r="Z600" s="80">
        <f t="shared" ca="1" si="378"/>
        <v>0</v>
      </c>
      <c r="AA600" s="80">
        <f t="shared" ca="1" si="388"/>
        <v>0</v>
      </c>
      <c r="AB600" s="81">
        <f t="shared" ca="1" si="370"/>
        <v>0</v>
      </c>
      <c r="AC600" s="79">
        <f t="shared" ca="1" si="371"/>
        <v>0</v>
      </c>
      <c r="AE600" s="55">
        <f t="shared" ca="1" si="389"/>
        <v>0</v>
      </c>
      <c r="AF600" s="78">
        <f t="shared" ca="1" si="390"/>
        <v>4.5569622524294494E-5</v>
      </c>
      <c r="AR600" s="69">
        <f t="shared" si="379"/>
        <v>50</v>
      </c>
      <c r="AS600" s="70">
        <f t="shared" si="391"/>
        <v>597</v>
      </c>
      <c r="AT600" s="71">
        <f t="shared" si="398"/>
        <v>7.7164352875357233E-3</v>
      </c>
      <c r="AU600" s="72">
        <f t="shared" si="380"/>
        <v>8.6664107387064426E-3</v>
      </c>
      <c r="AV600" s="73">
        <f t="shared" si="381"/>
        <v>1.0086664107387064</v>
      </c>
      <c r="AW600" s="74">
        <f>PRODUCT(AV$4:AV600)</f>
        <v>124.55249936235754</v>
      </c>
      <c r="BO600" s="70">
        <f t="shared" si="392"/>
        <v>597</v>
      </c>
      <c r="BP600" s="178">
        <f t="shared" si="395"/>
        <v>0.1091</v>
      </c>
      <c r="BQ600" s="179">
        <f t="shared" si="382"/>
        <v>8.6664107387064426E-3</v>
      </c>
      <c r="BR600" s="179">
        <f t="shared" si="394"/>
        <v>8.0287429406833786E-3</v>
      </c>
    </row>
    <row r="601" spans="5:70">
      <c r="E601">
        <f t="shared" si="396"/>
        <v>598</v>
      </c>
      <c r="F601" s="64">
        <f t="shared" si="383"/>
        <v>112.74999999999726</v>
      </c>
      <c r="G601" s="55">
        <f t="shared" si="364"/>
        <v>0</v>
      </c>
      <c r="H601" s="78">
        <f t="shared" si="393"/>
        <v>1</v>
      </c>
      <c r="I601" s="79">
        <f t="shared" si="372"/>
        <v>0</v>
      </c>
      <c r="J601" s="79">
        <f t="shared" si="365"/>
        <v>0</v>
      </c>
      <c r="K601" s="80">
        <f t="shared" si="366"/>
        <v>0</v>
      </c>
      <c r="L601" s="80">
        <f t="shared" si="373"/>
        <v>0</v>
      </c>
      <c r="M601" s="80">
        <f t="shared" si="397"/>
        <v>0</v>
      </c>
      <c r="N601" s="80">
        <f t="shared" si="374"/>
        <v>0</v>
      </c>
      <c r="O601" s="81">
        <f t="shared" si="367"/>
        <v>0</v>
      </c>
      <c r="P601" s="79">
        <f t="shared" si="368"/>
        <v>0</v>
      </c>
      <c r="R601">
        <f t="shared" ca="1" si="375"/>
        <v>659</v>
      </c>
      <c r="S601" s="78">
        <f t="shared" ca="1" si="384"/>
        <v>117.74999999999717</v>
      </c>
      <c r="T601" s="55">
        <f t="shared" ca="1" si="376"/>
        <v>0</v>
      </c>
      <c r="U601" s="78">
        <f t="shared" ca="1" si="377"/>
        <v>4.5569622524294494E-5</v>
      </c>
      <c r="V601" s="79">
        <f t="shared" ca="1" si="385"/>
        <v>0</v>
      </c>
      <c r="W601" s="79">
        <f t="shared" ca="1" si="369"/>
        <v>0</v>
      </c>
      <c r="X601" s="80">
        <f t="shared" ca="1" si="386"/>
        <v>0</v>
      </c>
      <c r="Y601" s="80">
        <f t="shared" ca="1" si="387"/>
        <v>0</v>
      </c>
      <c r="Z601" s="80">
        <f t="shared" ca="1" si="378"/>
        <v>0</v>
      </c>
      <c r="AA601" s="80">
        <f t="shared" ca="1" si="388"/>
        <v>0</v>
      </c>
      <c r="AB601" s="81">
        <f t="shared" ca="1" si="370"/>
        <v>0</v>
      </c>
      <c r="AC601" s="79">
        <f t="shared" ca="1" si="371"/>
        <v>0</v>
      </c>
      <c r="AE601" s="55">
        <f t="shared" ca="1" si="389"/>
        <v>0</v>
      </c>
      <c r="AF601" s="78">
        <f t="shared" ca="1" si="390"/>
        <v>4.5569622524294494E-5</v>
      </c>
      <c r="AR601" s="69">
        <f t="shared" si="379"/>
        <v>50</v>
      </c>
      <c r="AS601" s="70">
        <f t="shared" si="391"/>
        <v>598</v>
      </c>
      <c r="AT601" s="71">
        <f t="shared" si="398"/>
        <v>7.6495614898952902E-3</v>
      </c>
      <c r="AU601" s="72">
        <f t="shared" si="380"/>
        <v>8.6664107387064426E-3</v>
      </c>
      <c r="AV601" s="73">
        <f t="shared" si="381"/>
        <v>1.0086664107387064</v>
      </c>
      <c r="AW601" s="74">
        <f>PRODUCT(AV$4:AV601)</f>
        <v>125.6319224803642</v>
      </c>
      <c r="BO601" s="70">
        <f t="shared" si="392"/>
        <v>598</v>
      </c>
      <c r="BP601" s="178">
        <f t="shared" si="395"/>
        <v>0.1091</v>
      </c>
      <c r="BQ601" s="179">
        <f t="shared" si="382"/>
        <v>8.6664107387064426E-3</v>
      </c>
      <c r="BR601" s="179">
        <f t="shared" si="394"/>
        <v>7.9597603877811819E-3</v>
      </c>
    </row>
    <row r="602" spans="5:70">
      <c r="E602">
        <f t="shared" si="396"/>
        <v>599</v>
      </c>
      <c r="F602" s="64">
        <f t="shared" si="383"/>
        <v>112.83333333333059</v>
      </c>
      <c r="G602" s="55">
        <f t="shared" si="364"/>
        <v>0</v>
      </c>
      <c r="H602" s="78">
        <f t="shared" si="393"/>
        <v>1</v>
      </c>
      <c r="I602" s="79">
        <f t="shared" si="372"/>
        <v>0</v>
      </c>
      <c r="J602" s="79">
        <f t="shared" si="365"/>
        <v>0</v>
      </c>
      <c r="K602" s="80">
        <f t="shared" si="366"/>
        <v>0</v>
      </c>
      <c r="L602" s="80">
        <f t="shared" si="373"/>
        <v>0</v>
      </c>
      <c r="M602" s="80">
        <f t="shared" si="397"/>
        <v>0</v>
      </c>
      <c r="N602" s="80">
        <f t="shared" si="374"/>
        <v>0</v>
      </c>
      <c r="O602" s="81">
        <f t="shared" si="367"/>
        <v>0</v>
      </c>
      <c r="P602" s="79">
        <f t="shared" si="368"/>
        <v>0</v>
      </c>
      <c r="R602">
        <f t="shared" ca="1" si="375"/>
        <v>660</v>
      </c>
      <c r="S602" s="78">
        <f t="shared" ca="1" si="384"/>
        <v>117.8333333333305</v>
      </c>
      <c r="T602" s="55">
        <f t="shared" ca="1" si="376"/>
        <v>0</v>
      </c>
      <c r="U602" s="78">
        <f t="shared" ca="1" si="377"/>
        <v>4.5569622524294494E-5</v>
      </c>
      <c r="V602" s="79">
        <f t="shared" ca="1" si="385"/>
        <v>0</v>
      </c>
      <c r="W602" s="79">
        <f t="shared" ca="1" si="369"/>
        <v>0</v>
      </c>
      <c r="X602" s="80">
        <f t="shared" ca="1" si="386"/>
        <v>0</v>
      </c>
      <c r="Y602" s="80">
        <f t="shared" ca="1" si="387"/>
        <v>0</v>
      </c>
      <c r="Z602" s="80">
        <f t="shared" ca="1" si="378"/>
        <v>0</v>
      </c>
      <c r="AA602" s="80">
        <f t="shared" ca="1" si="388"/>
        <v>0</v>
      </c>
      <c r="AB602" s="81">
        <f t="shared" ca="1" si="370"/>
        <v>0</v>
      </c>
      <c r="AC602" s="79">
        <f t="shared" ca="1" si="371"/>
        <v>0</v>
      </c>
      <c r="AE602" s="55">
        <f t="shared" ca="1" si="389"/>
        <v>0</v>
      </c>
      <c r="AF602" s="78">
        <f t="shared" ca="1" si="390"/>
        <v>4.5569622524294494E-5</v>
      </c>
      <c r="AR602" s="69">
        <f t="shared" si="379"/>
        <v>50</v>
      </c>
      <c r="AS602" s="70">
        <f t="shared" si="391"/>
        <v>599</v>
      </c>
      <c r="AT602" s="71">
        <f t="shared" si="398"/>
        <v>7.5832672480528667E-3</v>
      </c>
      <c r="AU602" s="72">
        <f t="shared" si="380"/>
        <v>8.6664107387064426E-3</v>
      </c>
      <c r="AV602" s="73">
        <f t="shared" si="381"/>
        <v>1.0086664107387064</v>
      </c>
      <c r="AW602" s="74">
        <f>PRODUCT(AV$4:AV602)</f>
        <v>126.72070032247235</v>
      </c>
      <c r="BO602" s="70">
        <f t="shared" si="392"/>
        <v>599</v>
      </c>
      <c r="BP602" s="178">
        <f t="shared" si="395"/>
        <v>0.1091</v>
      </c>
      <c r="BQ602" s="179">
        <f t="shared" si="382"/>
        <v>8.6664107387064426E-3</v>
      </c>
      <c r="BR602" s="179">
        <f t="shared" si="394"/>
        <v>7.8913705294813737E-3</v>
      </c>
    </row>
    <row r="603" spans="5:70">
      <c r="E603">
        <f t="shared" si="396"/>
        <v>600</v>
      </c>
      <c r="F603" s="64">
        <f t="shared" si="383"/>
        <v>112.91666666666391</v>
      </c>
      <c r="G603" s="55">
        <f t="shared" si="364"/>
        <v>0</v>
      </c>
      <c r="H603" s="78">
        <f t="shared" si="393"/>
        <v>1</v>
      </c>
      <c r="I603" s="79">
        <f t="shared" si="372"/>
        <v>0</v>
      </c>
      <c r="J603" s="79">
        <f t="shared" si="365"/>
        <v>0</v>
      </c>
      <c r="K603" s="80">
        <f t="shared" si="366"/>
        <v>0</v>
      </c>
      <c r="L603" s="80">
        <f t="shared" si="373"/>
        <v>0</v>
      </c>
      <c r="M603" s="80">
        <f t="shared" si="397"/>
        <v>0</v>
      </c>
      <c r="N603" s="80">
        <f t="shared" si="374"/>
        <v>0</v>
      </c>
      <c r="O603" s="81">
        <f t="shared" si="367"/>
        <v>0</v>
      </c>
      <c r="P603" s="79">
        <f t="shared" si="368"/>
        <v>0</v>
      </c>
      <c r="R603">
        <f t="shared" ca="1" si="375"/>
        <v>661</v>
      </c>
      <c r="S603" s="78">
        <f t="shared" ca="1" si="384"/>
        <v>117.91666666666383</v>
      </c>
      <c r="T603" s="55">
        <f t="shared" ca="1" si="376"/>
        <v>0</v>
      </c>
      <c r="U603" s="78">
        <f t="shared" ca="1" si="377"/>
        <v>4.5569622524294494E-5</v>
      </c>
      <c r="V603" s="79">
        <f t="shared" ca="1" si="385"/>
        <v>0</v>
      </c>
      <c r="W603" s="79">
        <f t="shared" ca="1" si="369"/>
        <v>0</v>
      </c>
      <c r="X603" s="80">
        <f t="shared" ca="1" si="386"/>
        <v>0</v>
      </c>
      <c r="Y603" s="80">
        <f t="shared" ca="1" si="387"/>
        <v>0</v>
      </c>
      <c r="Z603" s="80">
        <f t="shared" ca="1" si="378"/>
        <v>0</v>
      </c>
      <c r="AA603" s="80">
        <f t="shared" ca="1" si="388"/>
        <v>0</v>
      </c>
      <c r="AB603" s="81">
        <f t="shared" ca="1" si="370"/>
        <v>0</v>
      </c>
      <c r="AC603" s="79">
        <f t="shared" ca="1" si="371"/>
        <v>0</v>
      </c>
      <c r="AE603" s="55">
        <f t="shared" ca="1" si="389"/>
        <v>0</v>
      </c>
      <c r="AF603" s="78">
        <f t="shared" ca="1" si="390"/>
        <v>4.5569622524294494E-5</v>
      </c>
      <c r="AR603" s="69">
        <f t="shared" si="379"/>
        <v>50</v>
      </c>
      <c r="AS603" s="70">
        <f t="shared" si="391"/>
        <v>600</v>
      </c>
      <c r="AT603" s="71">
        <f t="shared" si="398"/>
        <v>7.5175475393398604E-3</v>
      </c>
      <c r="AU603" s="72">
        <f t="shared" si="380"/>
        <v>8.6664107387064426E-3</v>
      </c>
      <c r="AV603" s="73">
        <f t="shared" si="381"/>
        <v>1.0086664107387064</v>
      </c>
      <c r="AW603" s="74">
        <f>PRODUCT(AV$4:AV603)</f>
        <v>127.81891396056344</v>
      </c>
      <c r="BO603" s="70">
        <f t="shared" si="392"/>
        <v>600</v>
      </c>
      <c r="BP603" s="178">
        <f t="shared" si="395"/>
        <v>0.1091</v>
      </c>
      <c r="BQ603" s="179">
        <f t="shared" si="382"/>
        <v>8.6664107387064426E-3</v>
      </c>
      <c r="BR603" s="179">
        <f t="shared" si="394"/>
        <v>7.8235682733819329E-3</v>
      </c>
    </row>
    <row r="604" spans="5:70">
      <c r="E604">
        <f t="shared" si="396"/>
        <v>601</v>
      </c>
      <c r="F604" s="64">
        <f t="shared" si="383"/>
        <v>112.99999999999724</v>
      </c>
      <c r="G604" s="55">
        <f t="shared" si="364"/>
        <v>0</v>
      </c>
      <c r="H604" s="78">
        <f t="shared" si="393"/>
        <v>1</v>
      </c>
      <c r="I604" s="79">
        <f t="shared" si="372"/>
        <v>0</v>
      </c>
      <c r="J604" s="79">
        <f t="shared" si="365"/>
        <v>0</v>
      </c>
      <c r="K604" s="80">
        <f t="shared" si="366"/>
        <v>0</v>
      </c>
      <c r="L604" s="80">
        <f t="shared" si="373"/>
        <v>0</v>
      </c>
      <c r="M604" s="80">
        <f t="shared" si="397"/>
        <v>0</v>
      </c>
      <c r="N604" s="80">
        <f t="shared" si="374"/>
        <v>0</v>
      </c>
      <c r="O604" s="81">
        <f t="shared" si="367"/>
        <v>0</v>
      </c>
      <c r="P604" s="79">
        <f t="shared" si="368"/>
        <v>0</v>
      </c>
      <c r="R604">
        <f t="shared" ca="1" si="375"/>
        <v>662</v>
      </c>
      <c r="S604" s="78">
        <f t="shared" ca="1" si="384"/>
        <v>117.99999999999716</v>
      </c>
      <c r="T604" s="55">
        <f t="shared" ca="1" si="376"/>
        <v>0</v>
      </c>
      <c r="U604" s="78">
        <f t="shared" ca="1" si="377"/>
        <v>4.5569622524294494E-5</v>
      </c>
      <c r="V604" s="79">
        <f t="shared" ca="1" si="385"/>
        <v>0</v>
      </c>
      <c r="W604" s="79">
        <f t="shared" ca="1" si="369"/>
        <v>0</v>
      </c>
      <c r="X604" s="80">
        <f t="shared" ca="1" si="386"/>
        <v>0</v>
      </c>
      <c r="Y604" s="80">
        <f t="shared" ca="1" si="387"/>
        <v>0</v>
      </c>
      <c r="Z604" s="80">
        <f t="shared" ca="1" si="378"/>
        <v>0</v>
      </c>
      <c r="AA604" s="80">
        <f t="shared" ca="1" si="388"/>
        <v>0</v>
      </c>
      <c r="AB604" s="81">
        <f t="shared" ca="1" si="370"/>
        <v>0</v>
      </c>
      <c r="AC604" s="79">
        <f t="shared" ca="1" si="371"/>
        <v>0</v>
      </c>
      <c r="AE604" s="55">
        <f t="shared" ca="1" si="389"/>
        <v>0</v>
      </c>
      <c r="AF604" s="78">
        <f t="shared" ca="1" si="390"/>
        <v>4.5569622524294494E-5</v>
      </c>
      <c r="AR604" s="69">
        <f t="shared" si="379"/>
        <v>51</v>
      </c>
      <c r="AS604" s="70">
        <f t="shared" si="391"/>
        <v>601</v>
      </c>
      <c r="AT604" s="71">
        <f t="shared" si="398"/>
        <v>7.4523973846161891E-3</v>
      </c>
      <c r="AU604" s="72">
        <f t="shared" si="380"/>
        <v>8.6664107387064426E-3</v>
      </c>
      <c r="AV604" s="73">
        <f t="shared" si="381"/>
        <v>1.0086664107387064</v>
      </c>
      <c r="AW604" s="74">
        <f>PRODUCT(AV$4:AV604)</f>
        <v>128.92664516912106</v>
      </c>
      <c r="BO604" s="70">
        <f t="shared" si="392"/>
        <v>601</v>
      </c>
      <c r="BP604" s="178">
        <f t="shared" si="395"/>
        <v>0.1091</v>
      </c>
      <c r="BQ604" s="179">
        <f t="shared" si="382"/>
        <v>8.6664107387064426E-3</v>
      </c>
      <c r="BR604" s="179">
        <f t="shared" si="394"/>
        <v>7.7563485708345026E-3</v>
      </c>
    </row>
    <row r="605" spans="5:70">
      <c r="E605">
        <f t="shared" si="396"/>
        <v>602</v>
      </c>
      <c r="F605" s="64">
        <f t="shared" si="383"/>
        <v>113.08333333333057</v>
      </c>
      <c r="G605" s="55">
        <f t="shared" si="364"/>
        <v>0</v>
      </c>
      <c r="H605" s="78">
        <f t="shared" si="393"/>
        <v>1</v>
      </c>
      <c r="I605" s="79">
        <f t="shared" si="372"/>
        <v>0</v>
      </c>
      <c r="J605" s="79">
        <f t="shared" si="365"/>
        <v>0</v>
      </c>
      <c r="K605" s="80">
        <f t="shared" si="366"/>
        <v>0</v>
      </c>
      <c r="L605" s="80">
        <f t="shared" si="373"/>
        <v>0</v>
      </c>
      <c r="M605" s="80">
        <f t="shared" si="397"/>
        <v>0</v>
      </c>
      <c r="N605" s="80">
        <f t="shared" si="374"/>
        <v>0</v>
      </c>
      <c r="O605" s="81">
        <f t="shared" si="367"/>
        <v>0</v>
      </c>
      <c r="P605" s="79">
        <f t="shared" si="368"/>
        <v>0</v>
      </c>
      <c r="R605">
        <f t="shared" ca="1" si="375"/>
        <v>663</v>
      </c>
      <c r="S605" s="78">
        <f t="shared" ca="1" si="384"/>
        <v>118.08333333333049</v>
      </c>
      <c r="T605" s="55">
        <f t="shared" ca="1" si="376"/>
        <v>0</v>
      </c>
      <c r="U605" s="78">
        <f t="shared" ca="1" si="377"/>
        <v>4.5569622524294494E-5</v>
      </c>
      <c r="V605" s="79">
        <f t="shared" ca="1" si="385"/>
        <v>0</v>
      </c>
      <c r="W605" s="79">
        <f t="shared" ca="1" si="369"/>
        <v>0</v>
      </c>
      <c r="X605" s="80">
        <f t="shared" ca="1" si="386"/>
        <v>0</v>
      </c>
      <c r="Y605" s="80">
        <f t="shared" ca="1" si="387"/>
        <v>0</v>
      </c>
      <c r="Z605" s="80">
        <f t="shared" ca="1" si="378"/>
        <v>0</v>
      </c>
      <c r="AA605" s="80">
        <f t="shared" ca="1" si="388"/>
        <v>0</v>
      </c>
      <c r="AB605" s="81">
        <f t="shared" ca="1" si="370"/>
        <v>0</v>
      </c>
      <c r="AC605" s="79">
        <f t="shared" ca="1" si="371"/>
        <v>0</v>
      </c>
      <c r="AE605" s="55">
        <f t="shared" ca="1" si="389"/>
        <v>0</v>
      </c>
      <c r="AF605" s="78">
        <f t="shared" ca="1" si="390"/>
        <v>4.5569622524294494E-5</v>
      </c>
      <c r="AR605" s="69">
        <f t="shared" si="379"/>
        <v>51</v>
      </c>
      <c r="AS605" s="70">
        <f t="shared" si="391"/>
        <v>602</v>
      </c>
      <c r="AT605" s="71">
        <f t="shared" si="398"/>
        <v>7.3878118478930433E-3</v>
      </c>
      <c r="AU605" s="72">
        <f t="shared" si="380"/>
        <v>8.6664107387064426E-3</v>
      </c>
      <c r="AV605" s="73">
        <f t="shared" si="381"/>
        <v>1.0086664107387064</v>
      </c>
      <c r="AW605" s="74">
        <f>PRODUCT(AV$4:AV605)</f>
        <v>130.04397643132012</v>
      </c>
      <c r="BO605" s="70">
        <f t="shared" si="392"/>
        <v>602</v>
      </c>
      <c r="BP605" s="178">
        <f t="shared" si="395"/>
        <v>0.1091</v>
      </c>
      <c r="BQ605" s="179">
        <f t="shared" si="382"/>
        <v>8.6664107387064426E-3</v>
      </c>
      <c r="BR605" s="179">
        <f t="shared" si="394"/>
        <v>7.6897064165684544E-3</v>
      </c>
    </row>
    <row r="606" spans="5:70">
      <c r="E606">
        <f t="shared" si="396"/>
        <v>603</v>
      </c>
      <c r="F606" s="64">
        <f t="shared" si="383"/>
        <v>113.1666666666639</v>
      </c>
      <c r="G606" s="55">
        <f t="shared" si="364"/>
        <v>0</v>
      </c>
      <c r="H606" s="78">
        <f t="shared" si="393"/>
        <v>1</v>
      </c>
      <c r="I606" s="79">
        <f t="shared" si="372"/>
        <v>0</v>
      </c>
      <c r="J606" s="79">
        <f t="shared" si="365"/>
        <v>0</v>
      </c>
      <c r="K606" s="80">
        <f t="shared" si="366"/>
        <v>0</v>
      </c>
      <c r="L606" s="80">
        <f t="shared" si="373"/>
        <v>0</v>
      </c>
      <c r="M606" s="80">
        <f t="shared" si="397"/>
        <v>0</v>
      </c>
      <c r="N606" s="80">
        <f t="shared" si="374"/>
        <v>0</v>
      </c>
      <c r="O606" s="81">
        <f t="shared" si="367"/>
        <v>0</v>
      </c>
      <c r="P606" s="79">
        <f t="shared" si="368"/>
        <v>0</v>
      </c>
      <c r="R606">
        <f t="shared" ca="1" si="375"/>
        <v>664</v>
      </c>
      <c r="S606" s="78">
        <f t="shared" ca="1" si="384"/>
        <v>118.16666666666382</v>
      </c>
      <c r="T606" s="55">
        <f t="shared" ca="1" si="376"/>
        <v>0</v>
      </c>
      <c r="U606" s="78">
        <f t="shared" ca="1" si="377"/>
        <v>4.5569622524294494E-5</v>
      </c>
      <c r="V606" s="79">
        <f t="shared" ca="1" si="385"/>
        <v>0</v>
      </c>
      <c r="W606" s="79">
        <f t="shared" ca="1" si="369"/>
        <v>0</v>
      </c>
      <c r="X606" s="80">
        <f t="shared" ca="1" si="386"/>
        <v>0</v>
      </c>
      <c r="Y606" s="80">
        <f t="shared" ca="1" si="387"/>
        <v>0</v>
      </c>
      <c r="Z606" s="80">
        <f t="shared" ca="1" si="378"/>
        <v>0</v>
      </c>
      <c r="AA606" s="80">
        <f t="shared" ca="1" si="388"/>
        <v>0</v>
      </c>
      <c r="AB606" s="81">
        <f t="shared" ca="1" si="370"/>
        <v>0</v>
      </c>
      <c r="AC606" s="79">
        <f t="shared" ca="1" si="371"/>
        <v>0</v>
      </c>
      <c r="AE606" s="55">
        <f t="shared" ca="1" si="389"/>
        <v>0</v>
      </c>
      <c r="AF606" s="78">
        <f t="shared" ca="1" si="390"/>
        <v>4.5569622524294494E-5</v>
      </c>
      <c r="AR606" s="69">
        <f t="shared" si="379"/>
        <v>51</v>
      </c>
      <c r="AS606" s="70">
        <f t="shared" si="391"/>
        <v>603</v>
      </c>
      <c r="AT606" s="71">
        <f t="shared" si="398"/>
        <v>7.3237860359589204E-3</v>
      </c>
      <c r="AU606" s="72">
        <f t="shared" si="380"/>
        <v>8.6664107387064426E-3</v>
      </c>
      <c r="AV606" s="73">
        <f t="shared" si="381"/>
        <v>1.0086664107387064</v>
      </c>
      <c r="AW606" s="74">
        <f>PRODUCT(AV$4:AV606)</f>
        <v>131.1709909451686</v>
      </c>
      <c r="BO606" s="70">
        <f t="shared" si="392"/>
        <v>603</v>
      </c>
      <c r="BP606" s="178">
        <f t="shared" si="395"/>
        <v>0.1091</v>
      </c>
      <c r="BQ606" s="179">
        <f t="shared" si="382"/>
        <v>8.6664107387064426E-3</v>
      </c>
      <c r="BR606" s="179">
        <f t="shared" si="394"/>
        <v>7.6236368483181913E-3</v>
      </c>
    </row>
    <row r="607" spans="5:70">
      <c r="E607">
        <f t="shared" si="396"/>
        <v>604</v>
      </c>
      <c r="F607" s="64">
        <f t="shared" si="383"/>
        <v>113.24999999999723</v>
      </c>
      <c r="G607" s="55">
        <f t="shared" si="364"/>
        <v>0</v>
      </c>
      <c r="H607" s="78">
        <f t="shared" si="393"/>
        <v>1</v>
      </c>
      <c r="I607" s="79">
        <f t="shared" si="372"/>
        <v>0</v>
      </c>
      <c r="J607" s="79">
        <f t="shared" si="365"/>
        <v>0</v>
      </c>
      <c r="K607" s="80">
        <f t="shared" si="366"/>
        <v>0</v>
      </c>
      <c r="L607" s="80">
        <f t="shared" si="373"/>
        <v>0</v>
      </c>
      <c r="M607" s="80">
        <f t="shared" si="397"/>
        <v>0</v>
      </c>
      <c r="N607" s="80">
        <f t="shared" si="374"/>
        <v>0</v>
      </c>
      <c r="O607" s="81">
        <f t="shared" si="367"/>
        <v>0</v>
      </c>
      <c r="P607" s="79">
        <f t="shared" si="368"/>
        <v>0</v>
      </c>
      <c r="R607">
        <f t="shared" ca="1" si="375"/>
        <v>665</v>
      </c>
      <c r="S607" s="78">
        <f t="shared" ca="1" si="384"/>
        <v>118.24999999999714</v>
      </c>
      <c r="T607" s="55">
        <f t="shared" ca="1" si="376"/>
        <v>0</v>
      </c>
      <c r="U607" s="78">
        <f t="shared" ca="1" si="377"/>
        <v>4.5569622524294494E-5</v>
      </c>
      <c r="V607" s="79">
        <f t="shared" ca="1" si="385"/>
        <v>0</v>
      </c>
      <c r="W607" s="79">
        <f t="shared" ca="1" si="369"/>
        <v>0</v>
      </c>
      <c r="X607" s="80">
        <f t="shared" ca="1" si="386"/>
        <v>0</v>
      </c>
      <c r="Y607" s="80">
        <f t="shared" ca="1" si="387"/>
        <v>0</v>
      </c>
      <c r="Z607" s="80">
        <f t="shared" ca="1" si="378"/>
        <v>0</v>
      </c>
      <c r="AA607" s="80">
        <f t="shared" ca="1" si="388"/>
        <v>0</v>
      </c>
      <c r="AB607" s="81">
        <f t="shared" ca="1" si="370"/>
        <v>0</v>
      </c>
      <c r="AC607" s="79">
        <f t="shared" ca="1" si="371"/>
        <v>0</v>
      </c>
      <c r="AE607" s="55">
        <f t="shared" ca="1" si="389"/>
        <v>0</v>
      </c>
      <c r="AF607" s="78">
        <f t="shared" ca="1" si="390"/>
        <v>4.5569622524294494E-5</v>
      </c>
      <c r="AR607" s="69">
        <f t="shared" si="379"/>
        <v>51</v>
      </c>
      <c r="AS607" s="70">
        <f t="shared" si="391"/>
        <v>604</v>
      </c>
      <c r="AT607" s="71">
        <f t="shared" si="398"/>
        <v>7.2603150980088977E-3</v>
      </c>
      <c r="AU607" s="72">
        <f t="shared" si="380"/>
        <v>8.6664107387064426E-3</v>
      </c>
      <c r="AV607" s="73">
        <f t="shared" si="381"/>
        <v>1.0086664107387064</v>
      </c>
      <c r="AW607" s="74">
        <f>PRODUCT(AV$4:AV607)</f>
        <v>132.30777262970258</v>
      </c>
      <c r="BO607" s="70">
        <f t="shared" si="392"/>
        <v>604</v>
      </c>
      <c r="BP607" s="178">
        <f t="shared" si="395"/>
        <v>0.1091</v>
      </c>
      <c r="BQ607" s="179">
        <f t="shared" si="382"/>
        <v>8.6664107387064426E-3</v>
      </c>
      <c r="BR607" s="179">
        <f t="shared" si="394"/>
        <v>7.5581349464536526E-3</v>
      </c>
    </row>
    <row r="608" spans="5:70">
      <c r="E608">
        <f t="shared" si="396"/>
        <v>605</v>
      </c>
      <c r="F608" s="64">
        <f t="shared" si="383"/>
        <v>113.33333333333056</v>
      </c>
      <c r="G608" s="55">
        <f t="shared" si="364"/>
        <v>0</v>
      </c>
      <c r="H608" s="78">
        <f t="shared" si="393"/>
        <v>1</v>
      </c>
      <c r="I608" s="79">
        <f t="shared" si="372"/>
        <v>0</v>
      </c>
      <c r="J608" s="79">
        <f t="shared" si="365"/>
        <v>0</v>
      </c>
      <c r="K608" s="80">
        <f t="shared" si="366"/>
        <v>0</v>
      </c>
      <c r="L608" s="80">
        <f t="shared" si="373"/>
        <v>0</v>
      </c>
      <c r="M608" s="80">
        <f t="shared" si="397"/>
        <v>0</v>
      </c>
      <c r="N608" s="80">
        <f t="shared" si="374"/>
        <v>0</v>
      </c>
      <c r="O608" s="81">
        <f t="shared" si="367"/>
        <v>0</v>
      </c>
      <c r="P608" s="79">
        <f t="shared" si="368"/>
        <v>0</v>
      </c>
      <c r="R608">
        <f t="shared" ca="1" si="375"/>
        <v>666</v>
      </c>
      <c r="S608" s="78">
        <f t="shared" ca="1" si="384"/>
        <v>118.33333333333047</v>
      </c>
      <c r="T608" s="55">
        <f t="shared" ca="1" si="376"/>
        <v>0</v>
      </c>
      <c r="U608" s="78">
        <f t="shared" ca="1" si="377"/>
        <v>4.5569622524294494E-5</v>
      </c>
      <c r="V608" s="79">
        <f t="shared" ca="1" si="385"/>
        <v>0</v>
      </c>
      <c r="W608" s="79">
        <f t="shared" ca="1" si="369"/>
        <v>0</v>
      </c>
      <c r="X608" s="80">
        <f t="shared" ca="1" si="386"/>
        <v>0</v>
      </c>
      <c r="Y608" s="80">
        <f t="shared" ca="1" si="387"/>
        <v>0</v>
      </c>
      <c r="Z608" s="80">
        <f t="shared" ca="1" si="378"/>
        <v>0</v>
      </c>
      <c r="AA608" s="80">
        <f t="shared" ca="1" si="388"/>
        <v>0</v>
      </c>
      <c r="AB608" s="81">
        <f t="shared" ca="1" si="370"/>
        <v>0</v>
      </c>
      <c r="AC608" s="79">
        <f t="shared" ca="1" si="371"/>
        <v>0</v>
      </c>
      <c r="AE608" s="55">
        <f t="shared" ca="1" si="389"/>
        <v>0</v>
      </c>
      <c r="AF608" s="78">
        <f t="shared" ca="1" si="390"/>
        <v>4.5569622524294494E-5</v>
      </c>
      <c r="AR608" s="69">
        <f t="shared" si="379"/>
        <v>51</v>
      </c>
      <c r="AS608" s="70">
        <f t="shared" si="391"/>
        <v>605</v>
      </c>
      <c r="AT608" s="71">
        <f t="shared" si="398"/>
        <v>7.1973942252771209E-3</v>
      </c>
      <c r="AU608" s="72">
        <f t="shared" si="380"/>
        <v>8.6664107387064426E-3</v>
      </c>
      <c r="AV608" s="73">
        <f t="shared" si="381"/>
        <v>1.0086664107387064</v>
      </c>
      <c r="AW608" s="74">
        <f>PRODUCT(AV$4:AV608)</f>
        <v>133.45440613123498</v>
      </c>
      <c r="BO608" s="70">
        <f t="shared" si="392"/>
        <v>605</v>
      </c>
      <c r="BP608" s="178">
        <f t="shared" si="395"/>
        <v>0.1091</v>
      </c>
      <c r="BQ608" s="179">
        <f t="shared" si="382"/>
        <v>8.6664107387064426E-3</v>
      </c>
      <c r="BR608" s="179">
        <f t="shared" si="394"/>
        <v>7.4931958336139897E-3</v>
      </c>
    </row>
    <row r="609" spans="5:70">
      <c r="E609">
        <f t="shared" si="396"/>
        <v>606</v>
      </c>
      <c r="F609" s="64">
        <f t="shared" si="383"/>
        <v>113.41666666666389</v>
      </c>
      <c r="G609" s="55">
        <f t="shared" si="364"/>
        <v>0</v>
      </c>
      <c r="H609" s="78">
        <f t="shared" si="393"/>
        <v>1</v>
      </c>
      <c r="I609" s="79">
        <f t="shared" si="372"/>
        <v>0</v>
      </c>
      <c r="J609" s="79">
        <f t="shared" si="365"/>
        <v>0</v>
      </c>
      <c r="K609" s="80">
        <f t="shared" si="366"/>
        <v>0</v>
      </c>
      <c r="L609" s="80">
        <f t="shared" si="373"/>
        <v>0</v>
      </c>
      <c r="M609" s="80">
        <f t="shared" si="397"/>
        <v>0</v>
      </c>
      <c r="N609" s="80">
        <f t="shared" si="374"/>
        <v>0</v>
      </c>
      <c r="O609" s="81">
        <f t="shared" si="367"/>
        <v>0</v>
      </c>
      <c r="P609" s="79">
        <f t="shared" si="368"/>
        <v>0</v>
      </c>
      <c r="R609">
        <f t="shared" ca="1" si="375"/>
        <v>667</v>
      </c>
      <c r="S609" s="78">
        <f t="shared" ca="1" si="384"/>
        <v>118.4166666666638</v>
      </c>
      <c r="T609" s="55">
        <f t="shared" ca="1" si="376"/>
        <v>0</v>
      </c>
      <c r="U609" s="78">
        <f t="shared" ca="1" si="377"/>
        <v>4.5569622524294494E-5</v>
      </c>
      <c r="V609" s="79">
        <f t="shared" ca="1" si="385"/>
        <v>0</v>
      </c>
      <c r="W609" s="79">
        <f t="shared" ca="1" si="369"/>
        <v>0</v>
      </c>
      <c r="X609" s="80">
        <f t="shared" ca="1" si="386"/>
        <v>0</v>
      </c>
      <c r="Y609" s="80">
        <f t="shared" ca="1" si="387"/>
        <v>0</v>
      </c>
      <c r="Z609" s="80">
        <f t="shared" ca="1" si="378"/>
        <v>0</v>
      </c>
      <c r="AA609" s="80">
        <f t="shared" ca="1" si="388"/>
        <v>0</v>
      </c>
      <c r="AB609" s="81">
        <f t="shared" ca="1" si="370"/>
        <v>0</v>
      </c>
      <c r="AC609" s="79">
        <f t="shared" ca="1" si="371"/>
        <v>0</v>
      </c>
      <c r="AE609" s="55">
        <f t="shared" ca="1" si="389"/>
        <v>0</v>
      </c>
      <c r="AF609" s="78">
        <f t="shared" ca="1" si="390"/>
        <v>4.5569622524294494E-5</v>
      </c>
      <c r="AR609" s="69">
        <f t="shared" si="379"/>
        <v>51</v>
      </c>
      <c r="AS609" s="70">
        <f t="shared" si="391"/>
        <v>606</v>
      </c>
      <c r="AT609" s="71">
        <f t="shared" si="398"/>
        <v>7.1350186506724759E-3</v>
      </c>
      <c r="AU609" s="72">
        <f t="shared" si="380"/>
        <v>8.6664107387064426E-3</v>
      </c>
      <c r="AV609" s="73">
        <f t="shared" si="381"/>
        <v>1.0086664107387064</v>
      </c>
      <c r="AW609" s="74">
        <f>PRODUCT(AV$4:AV609)</f>
        <v>134.6109768296584</v>
      </c>
      <c r="BO609" s="70">
        <f t="shared" si="392"/>
        <v>606</v>
      </c>
      <c r="BP609" s="178">
        <f t="shared" si="395"/>
        <v>0.1091</v>
      </c>
      <c r="BQ609" s="179">
        <f t="shared" si="382"/>
        <v>8.6664107387064426E-3</v>
      </c>
      <c r="BR609" s="179">
        <f t="shared" si="394"/>
        <v>7.4288146743443917E-3</v>
      </c>
    </row>
    <row r="610" spans="5:70">
      <c r="E610">
        <f t="shared" si="396"/>
        <v>607</v>
      </c>
      <c r="F610" s="64">
        <f t="shared" si="383"/>
        <v>113.49999999999721</v>
      </c>
      <c r="G610" s="55">
        <f t="shared" si="364"/>
        <v>0</v>
      </c>
      <c r="H610" s="78">
        <f t="shared" si="393"/>
        <v>1</v>
      </c>
      <c r="I610" s="79">
        <f t="shared" si="372"/>
        <v>0</v>
      </c>
      <c r="J610" s="79">
        <f t="shared" si="365"/>
        <v>0</v>
      </c>
      <c r="K610" s="80">
        <f t="shared" si="366"/>
        <v>0</v>
      </c>
      <c r="L610" s="80">
        <f t="shared" si="373"/>
        <v>0</v>
      </c>
      <c r="M610" s="80">
        <f t="shared" si="397"/>
        <v>0</v>
      </c>
      <c r="N610" s="80">
        <f t="shared" si="374"/>
        <v>0</v>
      </c>
      <c r="O610" s="81">
        <f t="shared" si="367"/>
        <v>0</v>
      </c>
      <c r="P610" s="79">
        <f t="shared" si="368"/>
        <v>0</v>
      </c>
      <c r="R610">
        <f t="shared" ca="1" si="375"/>
        <v>668</v>
      </c>
      <c r="S610" s="78">
        <f t="shared" ca="1" si="384"/>
        <v>118.49999999999713</v>
      </c>
      <c r="T610" s="55">
        <f t="shared" ca="1" si="376"/>
        <v>0</v>
      </c>
      <c r="U610" s="78">
        <f t="shared" ca="1" si="377"/>
        <v>4.5569622524294494E-5</v>
      </c>
      <c r="V610" s="79">
        <f t="shared" ca="1" si="385"/>
        <v>0</v>
      </c>
      <c r="W610" s="79">
        <f t="shared" ca="1" si="369"/>
        <v>0</v>
      </c>
      <c r="X610" s="80">
        <f t="shared" ca="1" si="386"/>
        <v>0</v>
      </c>
      <c r="Y610" s="80">
        <f t="shared" ca="1" si="387"/>
        <v>0</v>
      </c>
      <c r="Z610" s="80">
        <f t="shared" ca="1" si="378"/>
        <v>0</v>
      </c>
      <c r="AA610" s="80">
        <f t="shared" ca="1" si="388"/>
        <v>0</v>
      </c>
      <c r="AB610" s="81">
        <f t="shared" ca="1" si="370"/>
        <v>0</v>
      </c>
      <c r="AC610" s="79">
        <f t="shared" ca="1" si="371"/>
        <v>0</v>
      </c>
      <c r="AE610" s="55">
        <f t="shared" ca="1" si="389"/>
        <v>0</v>
      </c>
      <c r="AF610" s="78">
        <f t="shared" ca="1" si="390"/>
        <v>4.5569622524294494E-5</v>
      </c>
      <c r="AR610" s="69">
        <f t="shared" si="379"/>
        <v>51</v>
      </c>
      <c r="AS610" s="70">
        <f t="shared" si="391"/>
        <v>607</v>
      </c>
      <c r="AT610" s="71">
        <f t="shared" si="398"/>
        <v>7.0731836484174172E-3</v>
      </c>
      <c r="AU610" s="72">
        <f t="shared" si="380"/>
        <v>8.6664107387064426E-3</v>
      </c>
      <c r="AV610" s="73">
        <f t="shared" si="381"/>
        <v>1.0086664107387064</v>
      </c>
      <c r="AW610" s="74">
        <f>PRODUCT(AV$4:AV610)</f>
        <v>135.77757084480271</v>
      </c>
      <c r="BO610" s="70">
        <f t="shared" si="392"/>
        <v>607</v>
      </c>
      <c r="BP610" s="178">
        <f t="shared" si="395"/>
        <v>0.1091</v>
      </c>
      <c r="BQ610" s="179">
        <f t="shared" si="382"/>
        <v>8.6664107387064426E-3</v>
      </c>
      <c r="BR610" s="179">
        <f t="shared" si="394"/>
        <v>7.3649866747360297E-3</v>
      </c>
    </row>
    <row r="611" spans="5:70">
      <c r="E611">
        <f t="shared" si="396"/>
        <v>608</v>
      </c>
      <c r="F611" s="64">
        <f t="shared" si="383"/>
        <v>113.58333333333054</v>
      </c>
      <c r="G611" s="55">
        <f t="shared" si="364"/>
        <v>0</v>
      </c>
      <c r="H611" s="78">
        <f t="shared" si="393"/>
        <v>1</v>
      </c>
      <c r="I611" s="79">
        <f t="shared" si="372"/>
        <v>0</v>
      </c>
      <c r="J611" s="79">
        <f t="shared" si="365"/>
        <v>0</v>
      </c>
      <c r="K611" s="80">
        <f t="shared" si="366"/>
        <v>0</v>
      </c>
      <c r="L611" s="80">
        <f t="shared" si="373"/>
        <v>0</v>
      </c>
      <c r="M611" s="80">
        <f t="shared" si="397"/>
        <v>0</v>
      </c>
      <c r="N611" s="80">
        <f t="shared" si="374"/>
        <v>0</v>
      </c>
      <c r="O611" s="81">
        <f t="shared" si="367"/>
        <v>0</v>
      </c>
      <c r="P611" s="79">
        <f t="shared" si="368"/>
        <v>0</v>
      </c>
      <c r="R611">
        <f t="shared" ca="1" si="375"/>
        <v>669</v>
      </c>
      <c r="S611" s="78">
        <f t="shared" ca="1" si="384"/>
        <v>118.58333333333046</v>
      </c>
      <c r="T611" s="55">
        <f t="shared" ca="1" si="376"/>
        <v>0</v>
      </c>
      <c r="U611" s="78">
        <f t="shared" ca="1" si="377"/>
        <v>4.5569622524294494E-5</v>
      </c>
      <c r="V611" s="79">
        <f t="shared" ca="1" si="385"/>
        <v>0</v>
      </c>
      <c r="W611" s="79">
        <f t="shared" ca="1" si="369"/>
        <v>0</v>
      </c>
      <c r="X611" s="80">
        <f t="shared" ca="1" si="386"/>
        <v>0</v>
      </c>
      <c r="Y611" s="80">
        <f t="shared" ca="1" si="387"/>
        <v>0</v>
      </c>
      <c r="Z611" s="80">
        <f t="shared" ca="1" si="378"/>
        <v>0</v>
      </c>
      <c r="AA611" s="80">
        <f t="shared" ca="1" si="388"/>
        <v>0</v>
      </c>
      <c r="AB611" s="81">
        <f t="shared" ca="1" si="370"/>
        <v>0</v>
      </c>
      <c r="AC611" s="79">
        <f t="shared" ca="1" si="371"/>
        <v>0</v>
      </c>
      <c r="AE611" s="55">
        <f t="shared" ca="1" si="389"/>
        <v>0</v>
      </c>
      <c r="AF611" s="78">
        <f t="shared" ca="1" si="390"/>
        <v>4.5569622524294494E-5</v>
      </c>
      <c r="AR611" s="69">
        <f t="shared" si="379"/>
        <v>51</v>
      </c>
      <c r="AS611" s="70">
        <f t="shared" si="391"/>
        <v>608</v>
      </c>
      <c r="AT611" s="71">
        <f t="shared" si="398"/>
        <v>7.0118845336899294E-3</v>
      </c>
      <c r="AU611" s="72">
        <f t="shared" si="380"/>
        <v>8.6664107387064426E-3</v>
      </c>
      <c r="AV611" s="73">
        <f t="shared" si="381"/>
        <v>1.0086664107387064</v>
      </c>
      <c r="AW611" s="74">
        <f>PRODUCT(AV$4:AV611)</f>
        <v>136.95427504284757</v>
      </c>
      <c r="BO611" s="70">
        <f t="shared" si="392"/>
        <v>608</v>
      </c>
      <c r="BP611" s="178">
        <f t="shared" si="395"/>
        <v>0.1091</v>
      </c>
      <c r="BQ611" s="179">
        <f t="shared" si="382"/>
        <v>8.6664107387064426E-3</v>
      </c>
      <c r="BR611" s="179">
        <f t="shared" si="394"/>
        <v>7.3017070820690973E-3</v>
      </c>
    </row>
    <row r="612" spans="5:70">
      <c r="E612">
        <f t="shared" si="396"/>
        <v>609</v>
      </c>
      <c r="F612" s="64">
        <f t="shared" si="383"/>
        <v>113.66666666666387</v>
      </c>
      <c r="G612" s="55">
        <f t="shared" si="364"/>
        <v>0</v>
      </c>
      <c r="H612" s="78">
        <f t="shared" si="393"/>
        <v>1</v>
      </c>
      <c r="I612" s="79">
        <f t="shared" si="372"/>
        <v>0</v>
      </c>
      <c r="J612" s="79">
        <f t="shared" si="365"/>
        <v>0</v>
      </c>
      <c r="K612" s="80">
        <f t="shared" si="366"/>
        <v>0</v>
      </c>
      <c r="L612" s="80">
        <f t="shared" si="373"/>
        <v>0</v>
      </c>
      <c r="M612" s="80">
        <f t="shared" si="397"/>
        <v>0</v>
      </c>
      <c r="N612" s="80">
        <f t="shared" si="374"/>
        <v>0</v>
      </c>
      <c r="O612" s="81">
        <f t="shared" si="367"/>
        <v>0</v>
      </c>
      <c r="P612" s="79">
        <f t="shared" si="368"/>
        <v>0</v>
      </c>
      <c r="R612">
        <f t="shared" ca="1" si="375"/>
        <v>670</v>
      </c>
      <c r="S612" s="78">
        <f t="shared" ca="1" si="384"/>
        <v>118.66666666666379</v>
      </c>
      <c r="T612" s="55">
        <f t="shared" ca="1" si="376"/>
        <v>0</v>
      </c>
      <c r="U612" s="78">
        <f t="shared" ca="1" si="377"/>
        <v>4.5569622524294494E-5</v>
      </c>
      <c r="V612" s="79">
        <f t="shared" ca="1" si="385"/>
        <v>0</v>
      </c>
      <c r="W612" s="79">
        <f t="shared" ca="1" si="369"/>
        <v>0</v>
      </c>
      <c r="X612" s="80">
        <f t="shared" ca="1" si="386"/>
        <v>0</v>
      </c>
      <c r="Y612" s="80">
        <f t="shared" ca="1" si="387"/>
        <v>0</v>
      </c>
      <c r="Z612" s="80">
        <f t="shared" ca="1" si="378"/>
        <v>0</v>
      </c>
      <c r="AA612" s="80">
        <f t="shared" ca="1" si="388"/>
        <v>0</v>
      </c>
      <c r="AB612" s="81">
        <f t="shared" ca="1" si="370"/>
        <v>0</v>
      </c>
      <c r="AC612" s="79">
        <f t="shared" ca="1" si="371"/>
        <v>0</v>
      </c>
      <c r="AE612" s="55">
        <f t="shared" ca="1" si="389"/>
        <v>0</v>
      </c>
      <c r="AF612" s="78">
        <f t="shared" ca="1" si="390"/>
        <v>4.5569622524294494E-5</v>
      </c>
      <c r="AR612" s="69">
        <f t="shared" si="379"/>
        <v>51</v>
      </c>
      <c r="AS612" s="70">
        <f t="shared" si="391"/>
        <v>609</v>
      </c>
      <c r="AT612" s="71">
        <f t="shared" si="398"/>
        <v>6.9511166622685892E-3</v>
      </c>
      <c r="AU612" s="72">
        <f t="shared" si="380"/>
        <v>8.6664107387064426E-3</v>
      </c>
      <c r="AV612" s="73">
        <f t="shared" si="381"/>
        <v>1.0086664107387064</v>
      </c>
      <c r="AW612" s="74">
        <f>PRODUCT(AV$4:AV612)</f>
        <v>138.14117704279067</v>
      </c>
      <c r="BO612" s="70">
        <f t="shared" si="392"/>
        <v>609</v>
      </c>
      <c r="BP612" s="178">
        <f t="shared" si="395"/>
        <v>0.1091</v>
      </c>
      <c r="BQ612" s="179">
        <f t="shared" si="382"/>
        <v>8.6664107387064426E-3</v>
      </c>
      <c r="BR612" s="179">
        <f t="shared" si="394"/>
        <v>7.2389711844589163E-3</v>
      </c>
    </row>
    <row r="613" spans="5:70">
      <c r="E613">
        <f t="shared" si="396"/>
        <v>610</v>
      </c>
      <c r="F613" s="64">
        <f t="shared" si="383"/>
        <v>113.7499999999972</v>
      </c>
      <c r="G613" s="55">
        <f t="shared" si="364"/>
        <v>0</v>
      </c>
      <c r="H613" s="78">
        <f t="shared" si="393"/>
        <v>1</v>
      </c>
      <c r="I613" s="79">
        <f t="shared" si="372"/>
        <v>0</v>
      </c>
      <c r="J613" s="79">
        <f t="shared" si="365"/>
        <v>0</v>
      </c>
      <c r="K613" s="80">
        <f t="shared" si="366"/>
        <v>0</v>
      </c>
      <c r="L613" s="80">
        <f t="shared" si="373"/>
        <v>0</v>
      </c>
      <c r="M613" s="80">
        <f t="shared" si="397"/>
        <v>0</v>
      </c>
      <c r="N613" s="80">
        <f t="shared" si="374"/>
        <v>0</v>
      </c>
      <c r="O613" s="81">
        <f t="shared" si="367"/>
        <v>0</v>
      </c>
      <c r="P613" s="79">
        <f t="shared" si="368"/>
        <v>0</v>
      </c>
      <c r="R613">
        <f t="shared" ca="1" si="375"/>
        <v>671</v>
      </c>
      <c r="S613" s="78">
        <f t="shared" ca="1" si="384"/>
        <v>118.74999999999712</v>
      </c>
      <c r="T613" s="55">
        <f t="shared" ca="1" si="376"/>
        <v>0</v>
      </c>
      <c r="U613" s="78">
        <f t="shared" ca="1" si="377"/>
        <v>4.5569622524294494E-5</v>
      </c>
      <c r="V613" s="79">
        <f t="shared" ca="1" si="385"/>
        <v>0</v>
      </c>
      <c r="W613" s="79">
        <f t="shared" ca="1" si="369"/>
        <v>0</v>
      </c>
      <c r="X613" s="80">
        <f t="shared" ca="1" si="386"/>
        <v>0</v>
      </c>
      <c r="Y613" s="80">
        <f t="shared" ca="1" si="387"/>
        <v>0</v>
      </c>
      <c r="Z613" s="80">
        <f t="shared" ca="1" si="378"/>
        <v>0</v>
      </c>
      <c r="AA613" s="80">
        <f t="shared" ca="1" si="388"/>
        <v>0</v>
      </c>
      <c r="AB613" s="81">
        <f t="shared" ca="1" si="370"/>
        <v>0</v>
      </c>
      <c r="AC613" s="79">
        <f t="shared" ca="1" si="371"/>
        <v>0</v>
      </c>
      <c r="AE613" s="55">
        <f t="shared" ca="1" si="389"/>
        <v>0</v>
      </c>
      <c r="AF613" s="78">
        <f t="shared" ca="1" si="390"/>
        <v>4.5569622524294494E-5</v>
      </c>
      <c r="AR613" s="69">
        <f t="shared" si="379"/>
        <v>51</v>
      </c>
      <c r="AS613" s="70">
        <f t="shared" si="391"/>
        <v>610</v>
      </c>
      <c r="AT613" s="71">
        <f t="shared" si="398"/>
        <v>6.890875430180703E-3</v>
      </c>
      <c r="AU613" s="72">
        <f t="shared" si="380"/>
        <v>8.6664107387064426E-3</v>
      </c>
      <c r="AV613" s="73">
        <f t="shared" si="381"/>
        <v>1.0086664107387064</v>
      </c>
      <c r="AW613" s="74">
        <f>PRODUCT(AV$4:AV613)</f>
        <v>139.33836522297187</v>
      </c>
      <c r="BO613" s="70">
        <f t="shared" si="392"/>
        <v>610</v>
      </c>
      <c r="BP613" s="178">
        <f t="shared" si="395"/>
        <v>0.1091</v>
      </c>
      <c r="BQ613" s="179">
        <f t="shared" si="382"/>
        <v>8.6664107387064426E-3</v>
      </c>
      <c r="BR613" s="179">
        <f t="shared" si="394"/>
        <v>7.1767743105050829E-3</v>
      </c>
    </row>
    <row r="614" spans="5:70">
      <c r="E614">
        <f t="shared" si="396"/>
        <v>611</v>
      </c>
      <c r="F614" s="64">
        <f t="shared" si="383"/>
        <v>113.83333333333053</v>
      </c>
      <c r="G614" s="55">
        <f t="shared" si="364"/>
        <v>0</v>
      </c>
      <c r="H614" s="78">
        <f t="shared" si="393"/>
        <v>1</v>
      </c>
      <c r="I614" s="79">
        <f t="shared" si="372"/>
        <v>0</v>
      </c>
      <c r="J614" s="79">
        <f t="shared" si="365"/>
        <v>0</v>
      </c>
      <c r="K614" s="80">
        <f t="shared" si="366"/>
        <v>0</v>
      </c>
      <c r="L614" s="80">
        <f t="shared" si="373"/>
        <v>0</v>
      </c>
      <c r="M614" s="80">
        <f t="shared" si="397"/>
        <v>0</v>
      </c>
      <c r="N614" s="80">
        <f t="shared" si="374"/>
        <v>0</v>
      </c>
      <c r="O614" s="81">
        <f t="shared" si="367"/>
        <v>0</v>
      </c>
      <c r="P614" s="79">
        <f t="shared" si="368"/>
        <v>0</v>
      </c>
      <c r="R614">
        <f t="shared" ca="1" si="375"/>
        <v>672</v>
      </c>
      <c r="S614" s="78">
        <f t="shared" ca="1" si="384"/>
        <v>118.83333333333044</v>
      </c>
      <c r="T614" s="55">
        <f t="shared" ca="1" si="376"/>
        <v>0</v>
      </c>
      <c r="U614" s="78">
        <f t="shared" ca="1" si="377"/>
        <v>4.5569622524294494E-5</v>
      </c>
      <c r="V614" s="79">
        <f t="shared" ca="1" si="385"/>
        <v>0</v>
      </c>
      <c r="W614" s="79">
        <f t="shared" ca="1" si="369"/>
        <v>0</v>
      </c>
      <c r="X614" s="80">
        <f t="shared" ca="1" si="386"/>
        <v>0</v>
      </c>
      <c r="Y614" s="80">
        <f t="shared" ca="1" si="387"/>
        <v>0</v>
      </c>
      <c r="Z614" s="80">
        <f t="shared" ca="1" si="378"/>
        <v>0</v>
      </c>
      <c r="AA614" s="80">
        <f t="shared" ca="1" si="388"/>
        <v>0</v>
      </c>
      <c r="AB614" s="81">
        <f t="shared" ca="1" si="370"/>
        <v>0</v>
      </c>
      <c r="AC614" s="79">
        <f t="shared" ca="1" si="371"/>
        <v>0</v>
      </c>
      <c r="AE614" s="55">
        <f t="shared" ca="1" si="389"/>
        <v>0</v>
      </c>
      <c r="AF614" s="78">
        <f t="shared" ca="1" si="390"/>
        <v>4.5569622524294494E-5</v>
      </c>
      <c r="AR614" s="69">
        <f t="shared" si="379"/>
        <v>51</v>
      </c>
      <c r="AS614" s="70">
        <f t="shared" si="391"/>
        <v>611</v>
      </c>
      <c r="AT614" s="71">
        <f t="shared" si="398"/>
        <v>6.8311562733534966E-3</v>
      </c>
      <c r="AU614" s="72">
        <f t="shared" si="380"/>
        <v>8.6664107387064426E-3</v>
      </c>
      <c r="AV614" s="73">
        <f t="shared" si="381"/>
        <v>1.0086664107387064</v>
      </c>
      <c r="AW614" s="74">
        <f>PRODUCT(AV$4:AV614)</f>
        <v>140.54592872765403</v>
      </c>
      <c r="BO614" s="70">
        <f t="shared" si="392"/>
        <v>611</v>
      </c>
      <c r="BP614" s="178">
        <f t="shared" si="395"/>
        <v>0.1091</v>
      </c>
      <c r="BQ614" s="179">
        <f t="shared" si="382"/>
        <v>8.6664107387064426E-3</v>
      </c>
      <c r="BR614" s="179">
        <f t="shared" si="394"/>
        <v>7.1151118289436285E-3</v>
      </c>
    </row>
    <row r="615" spans="5:70">
      <c r="E615">
        <f t="shared" si="396"/>
        <v>612</v>
      </c>
      <c r="F615" s="64">
        <f t="shared" si="383"/>
        <v>113.91666666666386</v>
      </c>
      <c r="G615" s="55">
        <f t="shared" si="364"/>
        <v>0</v>
      </c>
      <c r="H615" s="78">
        <f t="shared" si="393"/>
        <v>1</v>
      </c>
      <c r="I615" s="79">
        <f t="shared" si="372"/>
        <v>0</v>
      </c>
      <c r="J615" s="79">
        <f t="shared" si="365"/>
        <v>0</v>
      </c>
      <c r="K615" s="80">
        <f t="shared" si="366"/>
        <v>0</v>
      </c>
      <c r="L615" s="80">
        <f t="shared" si="373"/>
        <v>0</v>
      </c>
      <c r="M615" s="80">
        <f t="shared" si="397"/>
        <v>0</v>
      </c>
      <c r="N615" s="80">
        <f t="shared" si="374"/>
        <v>0</v>
      </c>
      <c r="O615" s="81">
        <f t="shared" si="367"/>
        <v>0</v>
      </c>
      <c r="P615" s="79">
        <f t="shared" si="368"/>
        <v>0</v>
      </c>
      <c r="R615">
        <f t="shared" ca="1" si="375"/>
        <v>673</v>
      </c>
      <c r="S615" s="78">
        <f t="shared" ca="1" si="384"/>
        <v>118.91666666666377</v>
      </c>
      <c r="T615" s="55">
        <f t="shared" ca="1" si="376"/>
        <v>0</v>
      </c>
      <c r="U615" s="78">
        <f t="shared" ca="1" si="377"/>
        <v>4.5569622524294494E-5</v>
      </c>
      <c r="V615" s="79">
        <f t="shared" ca="1" si="385"/>
        <v>0</v>
      </c>
      <c r="W615" s="79">
        <f t="shared" ca="1" si="369"/>
        <v>0</v>
      </c>
      <c r="X615" s="80">
        <f t="shared" ca="1" si="386"/>
        <v>0</v>
      </c>
      <c r="Y615" s="80">
        <f t="shared" ca="1" si="387"/>
        <v>0</v>
      </c>
      <c r="Z615" s="80">
        <f t="shared" ca="1" si="378"/>
        <v>0</v>
      </c>
      <c r="AA615" s="80">
        <f t="shared" ca="1" si="388"/>
        <v>0</v>
      </c>
      <c r="AB615" s="81">
        <f t="shared" ca="1" si="370"/>
        <v>0</v>
      </c>
      <c r="AC615" s="79">
        <f t="shared" ca="1" si="371"/>
        <v>0</v>
      </c>
      <c r="AE615" s="55">
        <f t="shared" ca="1" si="389"/>
        <v>0</v>
      </c>
      <c r="AF615" s="78">
        <f t="shared" ca="1" si="390"/>
        <v>4.5569622524294494E-5</v>
      </c>
      <c r="AR615" s="69">
        <f t="shared" si="379"/>
        <v>51</v>
      </c>
      <c r="AS615" s="70">
        <f t="shared" si="391"/>
        <v>612</v>
      </c>
      <c r="AT615" s="71">
        <f t="shared" si="398"/>
        <v>6.7719546672683241E-3</v>
      </c>
      <c r="AU615" s="72">
        <f t="shared" si="380"/>
        <v>8.6664107387064426E-3</v>
      </c>
      <c r="AV615" s="73">
        <f t="shared" si="381"/>
        <v>1.0086664107387064</v>
      </c>
      <c r="AW615" s="74">
        <f>PRODUCT(AV$4:AV615)</f>
        <v>141.76395747366084</v>
      </c>
      <c r="BO615" s="70">
        <f t="shared" si="392"/>
        <v>612</v>
      </c>
      <c r="BP615" s="178">
        <f t="shared" si="395"/>
        <v>0.1091</v>
      </c>
      <c r="BQ615" s="179">
        <f t="shared" si="382"/>
        <v>8.6664107387064426E-3</v>
      </c>
      <c r="BR615" s="179">
        <f t="shared" si="394"/>
        <v>7.053979148302171E-3</v>
      </c>
    </row>
    <row r="616" spans="5:70">
      <c r="E616">
        <f t="shared" si="396"/>
        <v>613</v>
      </c>
      <c r="F616" s="64">
        <f t="shared" si="383"/>
        <v>113.99999999999719</v>
      </c>
      <c r="G616" s="55">
        <f t="shared" si="364"/>
        <v>0</v>
      </c>
      <c r="H616" s="78">
        <f t="shared" si="393"/>
        <v>1</v>
      </c>
      <c r="I616" s="79">
        <f t="shared" si="372"/>
        <v>0</v>
      </c>
      <c r="J616" s="79">
        <f t="shared" si="365"/>
        <v>0</v>
      </c>
      <c r="K616" s="80">
        <f t="shared" si="366"/>
        <v>0</v>
      </c>
      <c r="L616" s="80">
        <f t="shared" si="373"/>
        <v>0</v>
      </c>
      <c r="M616" s="80">
        <f t="shared" si="397"/>
        <v>0</v>
      </c>
      <c r="N616" s="80">
        <f t="shared" si="374"/>
        <v>0</v>
      </c>
      <c r="O616" s="81">
        <f t="shared" si="367"/>
        <v>0</v>
      </c>
      <c r="P616" s="79">
        <f t="shared" si="368"/>
        <v>0</v>
      </c>
      <c r="R616">
        <f t="shared" ca="1" si="375"/>
        <v>674</v>
      </c>
      <c r="S616" s="78">
        <f t="shared" ca="1" si="384"/>
        <v>118.9999999999971</v>
      </c>
      <c r="T616" s="55">
        <f t="shared" ca="1" si="376"/>
        <v>0</v>
      </c>
      <c r="U616" s="78">
        <f t="shared" ca="1" si="377"/>
        <v>4.5569622524294494E-5</v>
      </c>
      <c r="V616" s="79">
        <f t="shared" ca="1" si="385"/>
        <v>0</v>
      </c>
      <c r="W616" s="79">
        <f t="shared" ca="1" si="369"/>
        <v>0</v>
      </c>
      <c r="X616" s="80">
        <f t="shared" ca="1" si="386"/>
        <v>0</v>
      </c>
      <c r="Y616" s="80">
        <f t="shared" ca="1" si="387"/>
        <v>0</v>
      </c>
      <c r="Z616" s="80">
        <f t="shared" ca="1" si="378"/>
        <v>0</v>
      </c>
      <c r="AA616" s="80">
        <f t="shared" ca="1" si="388"/>
        <v>0</v>
      </c>
      <c r="AB616" s="81">
        <f t="shared" ca="1" si="370"/>
        <v>0</v>
      </c>
      <c r="AC616" s="79">
        <f t="shared" ca="1" si="371"/>
        <v>0</v>
      </c>
      <c r="AE616" s="55">
        <f t="shared" ca="1" si="389"/>
        <v>0</v>
      </c>
      <c r="AF616" s="78">
        <f t="shared" ca="1" si="390"/>
        <v>4.5569622524294494E-5</v>
      </c>
      <c r="AR616" s="69">
        <f t="shared" si="379"/>
        <v>52</v>
      </c>
      <c r="AS616" s="70">
        <f t="shared" si="391"/>
        <v>613</v>
      </c>
      <c r="AT616" s="71">
        <f t="shared" si="398"/>
        <v>6.7132661266178766E-3</v>
      </c>
      <c r="AU616" s="72">
        <f t="shared" si="380"/>
        <v>8.6664107387064426E-3</v>
      </c>
      <c r="AV616" s="73">
        <f t="shared" si="381"/>
        <v>1.0086664107387064</v>
      </c>
      <c r="AW616" s="74">
        <f>PRODUCT(AV$4:AV616)</f>
        <v>142.99254215707211</v>
      </c>
      <c r="BO616" s="70">
        <f t="shared" si="392"/>
        <v>613</v>
      </c>
      <c r="BP616" s="178">
        <f t="shared" si="395"/>
        <v>0.1091</v>
      </c>
      <c r="BQ616" s="179">
        <f t="shared" si="382"/>
        <v>8.6664107387064426E-3</v>
      </c>
      <c r="BR616" s="179">
        <f t="shared" si="394"/>
        <v>6.9933717165580264E-3</v>
      </c>
    </row>
    <row r="617" spans="5:70">
      <c r="E617">
        <f t="shared" si="396"/>
        <v>614</v>
      </c>
      <c r="F617" s="64">
        <f t="shared" si="383"/>
        <v>114.08333333333051</v>
      </c>
      <c r="G617" s="55">
        <f t="shared" si="364"/>
        <v>0</v>
      </c>
      <c r="H617" s="78">
        <f t="shared" si="393"/>
        <v>1</v>
      </c>
      <c r="I617" s="79">
        <f t="shared" si="372"/>
        <v>0</v>
      </c>
      <c r="J617" s="79">
        <f t="shared" si="365"/>
        <v>0</v>
      </c>
      <c r="K617" s="80">
        <f t="shared" si="366"/>
        <v>0</v>
      </c>
      <c r="L617" s="80">
        <f t="shared" si="373"/>
        <v>0</v>
      </c>
      <c r="M617" s="80">
        <f t="shared" si="397"/>
        <v>0</v>
      </c>
      <c r="N617" s="80">
        <f t="shared" si="374"/>
        <v>0</v>
      </c>
      <c r="O617" s="81">
        <f t="shared" si="367"/>
        <v>0</v>
      </c>
      <c r="P617" s="79">
        <f t="shared" si="368"/>
        <v>0</v>
      </c>
      <c r="R617">
        <f t="shared" ca="1" si="375"/>
        <v>675</v>
      </c>
      <c r="S617" s="78">
        <f t="shared" ca="1" si="384"/>
        <v>119.08333333333043</v>
      </c>
      <c r="T617" s="55">
        <f t="shared" ca="1" si="376"/>
        <v>0</v>
      </c>
      <c r="U617" s="78">
        <f t="shared" ca="1" si="377"/>
        <v>4.5569622524294494E-5</v>
      </c>
      <c r="V617" s="79">
        <f t="shared" ca="1" si="385"/>
        <v>0</v>
      </c>
      <c r="W617" s="79">
        <f t="shared" ca="1" si="369"/>
        <v>0</v>
      </c>
      <c r="X617" s="80">
        <f t="shared" ca="1" si="386"/>
        <v>0</v>
      </c>
      <c r="Y617" s="80">
        <f t="shared" ca="1" si="387"/>
        <v>0</v>
      </c>
      <c r="Z617" s="80">
        <f t="shared" ca="1" si="378"/>
        <v>0</v>
      </c>
      <c r="AA617" s="80">
        <f t="shared" ca="1" si="388"/>
        <v>0</v>
      </c>
      <c r="AB617" s="81">
        <f t="shared" ca="1" si="370"/>
        <v>0</v>
      </c>
      <c r="AC617" s="79">
        <f t="shared" ca="1" si="371"/>
        <v>0</v>
      </c>
      <c r="AE617" s="55">
        <f t="shared" ca="1" si="389"/>
        <v>0</v>
      </c>
      <c r="AF617" s="78">
        <f t="shared" ca="1" si="390"/>
        <v>4.5569622524294494E-5</v>
      </c>
      <c r="AR617" s="69">
        <f t="shared" si="379"/>
        <v>52</v>
      </c>
      <c r="AS617" s="70">
        <f t="shared" si="391"/>
        <v>614</v>
      </c>
      <c r="AT617" s="71">
        <f t="shared" si="398"/>
        <v>6.6550862049663609E-3</v>
      </c>
      <c r="AU617" s="72">
        <f t="shared" si="380"/>
        <v>8.6664107387064426E-3</v>
      </c>
      <c r="AV617" s="73">
        <f t="shared" si="381"/>
        <v>1.0086664107387064</v>
      </c>
      <c r="AW617" s="74">
        <f>PRODUCT(AV$4:AV617)</f>
        <v>144.2317742599771</v>
      </c>
      <c r="BO617" s="70">
        <f t="shared" si="392"/>
        <v>614</v>
      </c>
      <c r="BP617" s="178">
        <f t="shared" si="395"/>
        <v>0.1091</v>
      </c>
      <c r="BQ617" s="179">
        <f t="shared" si="382"/>
        <v>8.6664107387064426E-3</v>
      </c>
      <c r="BR617" s="179">
        <f t="shared" si="394"/>
        <v>6.933285020799259E-3</v>
      </c>
    </row>
    <row r="618" spans="5:70">
      <c r="E618">
        <f t="shared" si="396"/>
        <v>615</v>
      </c>
      <c r="F618" s="64">
        <f t="shared" si="383"/>
        <v>114.16666666666384</v>
      </c>
      <c r="G618" s="55">
        <f t="shared" si="364"/>
        <v>0</v>
      </c>
      <c r="H618" s="78">
        <f t="shared" si="393"/>
        <v>1</v>
      </c>
      <c r="I618" s="79">
        <f t="shared" si="372"/>
        <v>0</v>
      </c>
      <c r="J618" s="79">
        <f t="shared" si="365"/>
        <v>0</v>
      </c>
      <c r="K618" s="80">
        <f t="shared" si="366"/>
        <v>0</v>
      </c>
      <c r="L618" s="80">
        <f t="shared" si="373"/>
        <v>0</v>
      </c>
      <c r="M618" s="80">
        <f t="shared" si="397"/>
        <v>0</v>
      </c>
      <c r="N618" s="80">
        <f t="shared" si="374"/>
        <v>0</v>
      </c>
      <c r="O618" s="81">
        <f t="shared" si="367"/>
        <v>0</v>
      </c>
      <c r="P618" s="79">
        <f t="shared" si="368"/>
        <v>0</v>
      </c>
      <c r="R618">
        <f t="shared" ca="1" si="375"/>
        <v>676</v>
      </c>
      <c r="S618" s="78">
        <f t="shared" ca="1" si="384"/>
        <v>119.16666666666376</v>
      </c>
      <c r="T618" s="55">
        <f t="shared" ca="1" si="376"/>
        <v>0</v>
      </c>
      <c r="U618" s="78">
        <f t="shared" ca="1" si="377"/>
        <v>4.5569622524294494E-5</v>
      </c>
      <c r="V618" s="79">
        <f t="shared" ca="1" si="385"/>
        <v>0</v>
      </c>
      <c r="W618" s="79">
        <f t="shared" ca="1" si="369"/>
        <v>0</v>
      </c>
      <c r="X618" s="80">
        <f t="shared" ca="1" si="386"/>
        <v>0</v>
      </c>
      <c r="Y618" s="80">
        <f t="shared" ca="1" si="387"/>
        <v>0</v>
      </c>
      <c r="Z618" s="80">
        <f t="shared" ca="1" si="378"/>
        <v>0</v>
      </c>
      <c r="AA618" s="80">
        <f t="shared" ca="1" si="388"/>
        <v>0</v>
      </c>
      <c r="AB618" s="81">
        <f t="shared" ca="1" si="370"/>
        <v>0</v>
      </c>
      <c r="AC618" s="79">
        <f t="shared" ca="1" si="371"/>
        <v>0</v>
      </c>
      <c r="AE618" s="55">
        <f t="shared" ca="1" si="389"/>
        <v>0</v>
      </c>
      <c r="AF618" s="78">
        <f t="shared" ca="1" si="390"/>
        <v>4.5569622524294494E-5</v>
      </c>
      <c r="AR618" s="69">
        <f t="shared" si="379"/>
        <v>52</v>
      </c>
      <c r="AS618" s="70">
        <f t="shared" si="391"/>
        <v>615</v>
      </c>
      <c r="AT618" s="71">
        <f t="shared" si="398"/>
        <v>6.5974104944126234E-3</v>
      </c>
      <c r="AU618" s="72">
        <f t="shared" si="380"/>
        <v>8.6664107387064426E-3</v>
      </c>
      <c r="AV618" s="73">
        <f t="shared" si="381"/>
        <v>1.0086664107387064</v>
      </c>
      <c r="AW618" s="74">
        <f>PRODUCT(AV$4:AV618)</f>
        <v>145.48174605728644</v>
      </c>
      <c r="BO618" s="70">
        <f t="shared" si="392"/>
        <v>615</v>
      </c>
      <c r="BP618" s="178">
        <f t="shared" si="395"/>
        <v>0.1091</v>
      </c>
      <c r="BQ618" s="179">
        <f t="shared" si="382"/>
        <v>8.6664107387064426E-3</v>
      </c>
      <c r="BR618" s="179">
        <f t="shared" si="394"/>
        <v>6.873714586888644E-3</v>
      </c>
    </row>
    <row r="619" spans="5:70">
      <c r="E619">
        <f t="shared" si="396"/>
        <v>616</v>
      </c>
      <c r="F619" s="64">
        <f t="shared" si="383"/>
        <v>114.24999999999717</v>
      </c>
      <c r="G619" s="55">
        <f t="shared" si="364"/>
        <v>0</v>
      </c>
      <c r="H619" s="78">
        <f t="shared" si="393"/>
        <v>1</v>
      </c>
      <c r="I619" s="79">
        <f t="shared" si="372"/>
        <v>0</v>
      </c>
      <c r="J619" s="79">
        <f t="shared" si="365"/>
        <v>0</v>
      </c>
      <c r="K619" s="80">
        <f t="shared" si="366"/>
        <v>0</v>
      </c>
      <c r="L619" s="80">
        <f t="shared" si="373"/>
        <v>0</v>
      </c>
      <c r="M619" s="80">
        <f t="shared" si="397"/>
        <v>0</v>
      </c>
      <c r="N619" s="80">
        <f t="shared" si="374"/>
        <v>0</v>
      </c>
      <c r="O619" s="81">
        <f t="shared" si="367"/>
        <v>0</v>
      </c>
      <c r="P619" s="79">
        <f t="shared" si="368"/>
        <v>0</v>
      </c>
      <c r="R619">
        <f t="shared" ca="1" si="375"/>
        <v>677</v>
      </c>
      <c r="S619" s="78">
        <f t="shared" ca="1" si="384"/>
        <v>119.24999999999709</v>
      </c>
      <c r="T619" s="55">
        <f t="shared" ca="1" si="376"/>
        <v>0</v>
      </c>
      <c r="U619" s="78">
        <f t="shared" ca="1" si="377"/>
        <v>4.5569622524294494E-5</v>
      </c>
      <c r="V619" s="79">
        <f t="shared" ca="1" si="385"/>
        <v>0</v>
      </c>
      <c r="W619" s="79">
        <f t="shared" ca="1" si="369"/>
        <v>0</v>
      </c>
      <c r="X619" s="80">
        <f t="shared" ca="1" si="386"/>
        <v>0</v>
      </c>
      <c r="Y619" s="80">
        <f t="shared" ca="1" si="387"/>
        <v>0</v>
      </c>
      <c r="Z619" s="80">
        <f t="shared" ca="1" si="378"/>
        <v>0</v>
      </c>
      <c r="AA619" s="80">
        <f t="shared" ca="1" si="388"/>
        <v>0</v>
      </c>
      <c r="AB619" s="81">
        <f t="shared" ca="1" si="370"/>
        <v>0</v>
      </c>
      <c r="AC619" s="79">
        <f t="shared" ca="1" si="371"/>
        <v>0</v>
      </c>
      <c r="AE619" s="55">
        <f t="shared" ca="1" si="389"/>
        <v>0</v>
      </c>
      <c r="AF619" s="78">
        <f t="shared" ca="1" si="390"/>
        <v>4.5569622524294494E-5</v>
      </c>
      <c r="AR619" s="69">
        <f t="shared" si="379"/>
        <v>52</v>
      </c>
      <c r="AS619" s="70">
        <f t="shared" si="391"/>
        <v>616</v>
      </c>
      <c r="AT619" s="71">
        <f t="shared" si="398"/>
        <v>6.5402346252561912E-3</v>
      </c>
      <c r="AU619" s="72">
        <f t="shared" si="380"/>
        <v>8.6664107387064426E-3</v>
      </c>
      <c r="AV619" s="73">
        <f t="shared" si="381"/>
        <v>1.0086664107387064</v>
      </c>
      <c r="AW619" s="74">
        <f>PRODUCT(AV$4:AV619)</f>
        <v>146.74255062360308</v>
      </c>
      <c r="BO619" s="70">
        <f t="shared" si="392"/>
        <v>616</v>
      </c>
      <c r="BP619" s="178">
        <f t="shared" si="395"/>
        <v>0.1091</v>
      </c>
      <c r="BQ619" s="179">
        <f t="shared" si="382"/>
        <v>8.6664107387064426E-3</v>
      </c>
      <c r="BR619" s="179">
        <f t="shared" si="394"/>
        <v>6.8146559791305173E-3</v>
      </c>
    </row>
    <row r="620" spans="5:70">
      <c r="E620">
        <f t="shared" si="396"/>
        <v>617</v>
      </c>
      <c r="F620" s="64">
        <f t="shared" si="383"/>
        <v>114.3333333333305</v>
      </c>
      <c r="G620" s="55">
        <f t="shared" si="364"/>
        <v>0</v>
      </c>
      <c r="H620" s="78">
        <f t="shared" si="393"/>
        <v>1</v>
      </c>
      <c r="I620" s="79">
        <f t="shared" si="372"/>
        <v>0</v>
      </c>
      <c r="J620" s="79">
        <f t="shared" si="365"/>
        <v>0</v>
      </c>
      <c r="K620" s="80">
        <f t="shared" si="366"/>
        <v>0</v>
      </c>
      <c r="L620" s="80">
        <f t="shared" si="373"/>
        <v>0</v>
      </c>
      <c r="M620" s="80">
        <f t="shared" si="397"/>
        <v>0</v>
      </c>
      <c r="N620" s="80">
        <f t="shared" si="374"/>
        <v>0</v>
      </c>
      <c r="O620" s="81">
        <f t="shared" si="367"/>
        <v>0</v>
      </c>
      <c r="P620" s="79">
        <f t="shared" si="368"/>
        <v>0</v>
      </c>
      <c r="R620">
        <f t="shared" ca="1" si="375"/>
        <v>678</v>
      </c>
      <c r="S620" s="78">
        <f t="shared" ca="1" si="384"/>
        <v>119.33333333333042</v>
      </c>
      <c r="T620" s="55">
        <f t="shared" ca="1" si="376"/>
        <v>0</v>
      </c>
      <c r="U620" s="78">
        <f t="shared" ca="1" si="377"/>
        <v>4.5569622524294494E-5</v>
      </c>
      <c r="V620" s="79">
        <f t="shared" ca="1" si="385"/>
        <v>0</v>
      </c>
      <c r="W620" s="79">
        <f t="shared" ca="1" si="369"/>
        <v>0</v>
      </c>
      <c r="X620" s="80">
        <f t="shared" ca="1" si="386"/>
        <v>0</v>
      </c>
      <c r="Y620" s="80">
        <f t="shared" ca="1" si="387"/>
        <v>0</v>
      </c>
      <c r="Z620" s="80">
        <f t="shared" ca="1" si="378"/>
        <v>0</v>
      </c>
      <c r="AA620" s="80">
        <f t="shared" ca="1" si="388"/>
        <v>0</v>
      </c>
      <c r="AB620" s="81">
        <f t="shared" ca="1" si="370"/>
        <v>0</v>
      </c>
      <c r="AC620" s="79">
        <f t="shared" ca="1" si="371"/>
        <v>0</v>
      </c>
      <c r="AE620" s="55">
        <f t="shared" ca="1" si="389"/>
        <v>0</v>
      </c>
      <c r="AF620" s="78">
        <f t="shared" ca="1" si="390"/>
        <v>4.5569622524294494E-5</v>
      </c>
      <c r="AR620" s="69">
        <f t="shared" si="379"/>
        <v>52</v>
      </c>
      <c r="AS620" s="70">
        <f t="shared" si="391"/>
        <v>617</v>
      </c>
      <c r="AT620" s="71">
        <f t="shared" si="398"/>
        <v>6.4835542656662111E-3</v>
      </c>
      <c r="AU620" s="72">
        <f t="shared" si="380"/>
        <v>8.6664107387064426E-3</v>
      </c>
      <c r="AV620" s="73">
        <f t="shared" si="381"/>
        <v>1.0086664107387064</v>
      </c>
      <c r="AW620" s="74">
        <f>PRODUCT(AV$4:AV620)</f>
        <v>148.01428184015265</v>
      </c>
      <c r="BO620" s="70">
        <f t="shared" si="392"/>
        <v>617</v>
      </c>
      <c r="BP620" s="178">
        <f t="shared" si="395"/>
        <v>0.1091</v>
      </c>
      <c r="BQ620" s="179">
        <f t="shared" si="382"/>
        <v>8.6664107387064426E-3</v>
      </c>
      <c r="BR620" s="179">
        <f t="shared" si="394"/>
        <v>6.7561047999404869E-3</v>
      </c>
    </row>
    <row r="621" spans="5:70">
      <c r="E621">
        <f t="shared" si="396"/>
        <v>618</v>
      </c>
      <c r="F621" s="64">
        <f t="shared" si="383"/>
        <v>114.41666666666383</v>
      </c>
      <c r="G621" s="55">
        <f t="shared" si="364"/>
        <v>0</v>
      </c>
      <c r="H621" s="78">
        <f t="shared" si="393"/>
        <v>1</v>
      </c>
      <c r="I621" s="79">
        <f t="shared" si="372"/>
        <v>0</v>
      </c>
      <c r="J621" s="79">
        <f t="shared" si="365"/>
        <v>0</v>
      </c>
      <c r="K621" s="80">
        <f t="shared" si="366"/>
        <v>0</v>
      </c>
      <c r="L621" s="80">
        <f t="shared" si="373"/>
        <v>0</v>
      </c>
      <c r="M621" s="80">
        <f t="shared" si="397"/>
        <v>0</v>
      </c>
      <c r="N621" s="80">
        <f t="shared" si="374"/>
        <v>0</v>
      </c>
      <c r="O621" s="81">
        <f t="shared" si="367"/>
        <v>0</v>
      </c>
      <c r="P621" s="79">
        <f t="shared" si="368"/>
        <v>0</v>
      </c>
      <c r="R621">
        <f t="shared" ca="1" si="375"/>
        <v>679</v>
      </c>
      <c r="S621" s="78">
        <f t="shared" ca="1" si="384"/>
        <v>119.41666666666374</v>
      </c>
      <c r="T621" s="55">
        <f t="shared" ca="1" si="376"/>
        <v>0</v>
      </c>
      <c r="U621" s="78">
        <f t="shared" ca="1" si="377"/>
        <v>4.5569622524294494E-5</v>
      </c>
      <c r="V621" s="79">
        <f t="shared" ca="1" si="385"/>
        <v>0</v>
      </c>
      <c r="W621" s="79">
        <f t="shared" ca="1" si="369"/>
        <v>0</v>
      </c>
      <c r="X621" s="80">
        <f t="shared" ca="1" si="386"/>
        <v>0</v>
      </c>
      <c r="Y621" s="80">
        <f t="shared" ca="1" si="387"/>
        <v>0</v>
      </c>
      <c r="Z621" s="80">
        <f t="shared" ca="1" si="378"/>
        <v>0</v>
      </c>
      <c r="AA621" s="80">
        <f t="shared" ca="1" si="388"/>
        <v>0</v>
      </c>
      <c r="AB621" s="81">
        <f t="shared" ca="1" si="370"/>
        <v>0</v>
      </c>
      <c r="AC621" s="79">
        <f t="shared" ca="1" si="371"/>
        <v>0</v>
      </c>
      <c r="AE621" s="55">
        <f t="shared" ca="1" si="389"/>
        <v>0</v>
      </c>
      <c r="AF621" s="78">
        <f t="shared" ca="1" si="390"/>
        <v>4.5569622524294494E-5</v>
      </c>
      <c r="AR621" s="69">
        <f t="shared" si="379"/>
        <v>52</v>
      </c>
      <c r="AS621" s="70">
        <f t="shared" si="391"/>
        <v>618</v>
      </c>
      <c r="AT621" s="71">
        <f t="shared" si="398"/>
        <v>6.4273651213532556E-3</v>
      </c>
      <c r="AU621" s="72">
        <f t="shared" si="380"/>
        <v>8.6664107387064426E-3</v>
      </c>
      <c r="AV621" s="73">
        <f t="shared" si="381"/>
        <v>1.0086664107387064</v>
      </c>
      <c r="AW621" s="74">
        <f>PRODUCT(AV$4:AV621)</f>
        <v>149.29703440177406</v>
      </c>
      <c r="BO621" s="70">
        <f t="shared" si="392"/>
        <v>618</v>
      </c>
      <c r="BP621" s="178">
        <f t="shared" si="395"/>
        <v>0.1091</v>
      </c>
      <c r="BQ621" s="179">
        <f t="shared" si="382"/>
        <v>8.6664107387064426E-3</v>
      </c>
      <c r="BR621" s="179">
        <f t="shared" si="394"/>
        <v>6.6980566895179835E-3</v>
      </c>
    </row>
    <row r="622" spans="5:70">
      <c r="E622">
        <f t="shared" si="396"/>
        <v>619</v>
      </c>
      <c r="F622" s="64">
        <f t="shared" si="383"/>
        <v>114.49999999999716</v>
      </c>
      <c r="G622" s="55">
        <f t="shared" si="364"/>
        <v>0</v>
      </c>
      <c r="H622" s="78">
        <f t="shared" si="393"/>
        <v>1</v>
      </c>
      <c r="I622" s="79">
        <f t="shared" si="372"/>
        <v>0</v>
      </c>
      <c r="J622" s="79">
        <f t="shared" si="365"/>
        <v>0</v>
      </c>
      <c r="K622" s="80">
        <f t="shared" si="366"/>
        <v>0</v>
      </c>
      <c r="L622" s="80">
        <f t="shared" si="373"/>
        <v>0</v>
      </c>
      <c r="M622" s="80">
        <f t="shared" si="397"/>
        <v>0</v>
      </c>
      <c r="N622" s="80">
        <f t="shared" si="374"/>
        <v>0</v>
      </c>
      <c r="O622" s="81">
        <f t="shared" si="367"/>
        <v>0</v>
      </c>
      <c r="P622" s="79">
        <f t="shared" si="368"/>
        <v>0</v>
      </c>
      <c r="R622">
        <f t="shared" ca="1" si="375"/>
        <v>680</v>
      </c>
      <c r="S622" s="78">
        <f t="shared" ca="1" si="384"/>
        <v>119.49999999999707</v>
      </c>
      <c r="T622" s="55">
        <f t="shared" ca="1" si="376"/>
        <v>0</v>
      </c>
      <c r="U622" s="78">
        <f t="shared" ca="1" si="377"/>
        <v>4.5569622524294494E-5</v>
      </c>
      <c r="V622" s="79">
        <f t="shared" ca="1" si="385"/>
        <v>0</v>
      </c>
      <c r="W622" s="79">
        <f t="shared" ca="1" si="369"/>
        <v>0</v>
      </c>
      <c r="X622" s="80">
        <f t="shared" ca="1" si="386"/>
        <v>0</v>
      </c>
      <c r="Y622" s="80">
        <f t="shared" ca="1" si="387"/>
        <v>0</v>
      </c>
      <c r="Z622" s="80">
        <f t="shared" ca="1" si="378"/>
        <v>0</v>
      </c>
      <c r="AA622" s="80">
        <f t="shared" ca="1" si="388"/>
        <v>0</v>
      </c>
      <c r="AB622" s="81">
        <f t="shared" ca="1" si="370"/>
        <v>0</v>
      </c>
      <c r="AC622" s="79">
        <f t="shared" ca="1" si="371"/>
        <v>0</v>
      </c>
      <c r="AE622" s="55">
        <f t="shared" ca="1" si="389"/>
        <v>0</v>
      </c>
      <c r="AF622" s="78">
        <f t="shared" ca="1" si="390"/>
        <v>4.5569622524294494E-5</v>
      </c>
      <c r="AR622" s="69">
        <f t="shared" si="379"/>
        <v>52</v>
      </c>
      <c r="AS622" s="70">
        <f t="shared" si="391"/>
        <v>619</v>
      </c>
      <c r="AT622" s="71">
        <f t="shared" si="398"/>
        <v>6.3716629352439727E-3</v>
      </c>
      <c r="AU622" s="72">
        <f t="shared" si="380"/>
        <v>8.6664107387064426E-3</v>
      </c>
      <c r="AV622" s="73">
        <f t="shared" si="381"/>
        <v>1.0086664107387064</v>
      </c>
      <c r="AW622" s="74">
        <f>PRODUCT(AV$4:AV622)</f>
        <v>150.59090382397062</v>
      </c>
      <c r="BO622" s="70">
        <f t="shared" si="392"/>
        <v>619</v>
      </c>
      <c r="BP622" s="178">
        <f t="shared" si="395"/>
        <v>0.1091</v>
      </c>
      <c r="BQ622" s="179">
        <f t="shared" si="382"/>
        <v>8.6664107387064426E-3</v>
      </c>
      <c r="BR622" s="179">
        <f t="shared" si="394"/>
        <v>6.6405073255216239E-3</v>
      </c>
    </row>
    <row r="623" spans="5:70">
      <c r="E623">
        <f t="shared" si="396"/>
        <v>620</v>
      </c>
      <c r="F623" s="64">
        <f t="shared" si="383"/>
        <v>114.58333333333049</v>
      </c>
      <c r="G623" s="55">
        <f t="shared" si="364"/>
        <v>0</v>
      </c>
      <c r="H623" s="78">
        <f t="shared" si="393"/>
        <v>1</v>
      </c>
      <c r="I623" s="79">
        <f t="shared" si="372"/>
        <v>0</v>
      </c>
      <c r="J623" s="79">
        <f t="shared" si="365"/>
        <v>0</v>
      </c>
      <c r="K623" s="80">
        <f t="shared" si="366"/>
        <v>0</v>
      </c>
      <c r="L623" s="80">
        <f t="shared" si="373"/>
        <v>0</v>
      </c>
      <c r="M623" s="80">
        <f t="shared" si="397"/>
        <v>0</v>
      </c>
      <c r="N623" s="80">
        <f t="shared" si="374"/>
        <v>0</v>
      </c>
      <c r="O623" s="81">
        <f t="shared" si="367"/>
        <v>0</v>
      </c>
      <c r="P623" s="79">
        <f t="shared" si="368"/>
        <v>0</v>
      </c>
      <c r="R623">
        <f t="shared" ca="1" si="375"/>
        <v>681</v>
      </c>
      <c r="S623" s="78">
        <f t="shared" ca="1" si="384"/>
        <v>119.5833333333304</v>
      </c>
      <c r="T623" s="55">
        <f t="shared" ca="1" si="376"/>
        <v>0</v>
      </c>
      <c r="U623" s="78">
        <f t="shared" ca="1" si="377"/>
        <v>4.5569622524294494E-5</v>
      </c>
      <c r="V623" s="79">
        <f t="shared" ca="1" si="385"/>
        <v>0</v>
      </c>
      <c r="W623" s="79">
        <f t="shared" ca="1" si="369"/>
        <v>0</v>
      </c>
      <c r="X623" s="80">
        <f t="shared" ca="1" si="386"/>
        <v>0</v>
      </c>
      <c r="Y623" s="80">
        <f t="shared" ca="1" si="387"/>
        <v>0</v>
      </c>
      <c r="Z623" s="80">
        <f t="shared" ca="1" si="378"/>
        <v>0</v>
      </c>
      <c r="AA623" s="80">
        <f t="shared" ca="1" si="388"/>
        <v>0</v>
      </c>
      <c r="AB623" s="81">
        <f t="shared" ca="1" si="370"/>
        <v>0</v>
      </c>
      <c r="AC623" s="79">
        <f t="shared" ca="1" si="371"/>
        <v>0</v>
      </c>
      <c r="AE623" s="55">
        <f t="shared" ca="1" si="389"/>
        <v>0</v>
      </c>
      <c r="AF623" s="78">
        <f t="shared" ca="1" si="390"/>
        <v>4.5569622524294494E-5</v>
      </c>
      <c r="AR623" s="69">
        <f t="shared" si="379"/>
        <v>52</v>
      </c>
      <c r="AS623" s="70">
        <f t="shared" si="391"/>
        <v>620</v>
      </c>
      <c r="AT623" s="71">
        <f t="shared" si="398"/>
        <v>6.3164434871585563E-3</v>
      </c>
      <c r="AU623" s="72">
        <f t="shared" si="380"/>
        <v>8.6664107387064426E-3</v>
      </c>
      <c r="AV623" s="73">
        <f t="shared" si="381"/>
        <v>1.0086664107387064</v>
      </c>
      <c r="AW623" s="74">
        <f>PRODUCT(AV$4:AV623)</f>
        <v>151.89598645002218</v>
      </c>
      <c r="BO623" s="70">
        <f t="shared" si="392"/>
        <v>620</v>
      </c>
      <c r="BP623" s="178">
        <f t="shared" si="395"/>
        <v>0.1091</v>
      </c>
      <c r="BQ623" s="179">
        <f t="shared" si="382"/>
        <v>8.6664107387064426E-3</v>
      </c>
      <c r="BR623" s="179">
        <f t="shared" si="394"/>
        <v>6.5834524227473632E-3</v>
      </c>
    </row>
    <row r="624" spans="5:70">
      <c r="E624">
        <f t="shared" si="396"/>
        <v>621</v>
      </c>
      <c r="F624" s="64">
        <f t="shared" si="383"/>
        <v>114.66666666666382</v>
      </c>
      <c r="G624" s="55">
        <f t="shared" si="364"/>
        <v>0</v>
      </c>
      <c r="H624" s="78">
        <f t="shared" si="393"/>
        <v>1</v>
      </c>
      <c r="I624" s="79">
        <f t="shared" si="372"/>
        <v>0</v>
      </c>
      <c r="J624" s="79">
        <f t="shared" si="365"/>
        <v>0</v>
      </c>
      <c r="K624" s="80">
        <f t="shared" si="366"/>
        <v>0</v>
      </c>
      <c r="L624" s="80">
        <f t="shared" si="373"/>
        <v>0</v>
      </c>
      <c r="M624" s="80">
        <f t="shared" si="397"/>
        <v>0</v>
      </c>
      <c r="N624" s="80">
        <f t="shared" si="374"/>
        <v>0</v>
      </c>
      <c r="O624" s="81">
        <f t="shared" si="367"/>
        <v>0</v>
      </c>
      <c r="P624" s="79">
        <f t="shared" si="368"/>
        <v>0</v>
      </c>
      <c r="R624">
        <f t="shared" ca="1" si="375"/>
        <v>682</v>
      </c>
      <c r="S624" s="78">
        <f t="shared" ca="1" si="384"/>
        <v>119.66666666666373</v>
      </c>
      <c r="T624" s="55">
        <f t="shared" ca="1" si="376"/>
        <v>0</v>
      </c>
      <c r="U624" s="78">
        <f t="shared" ca="1" si="377"/>
        <v>4.5569622524294494E-5</v>
      </c>
      <c r="V624" s="79">
        <f t="shared" ca="1" si="385"/>
        <v>0</v>
      </c>
      <c r="W624" s="79">
        <f t="shared" ca="1" si="369"/>
        <v>0</v>
      </c>
      <c r="X624" s="80">
        <f t="shared" ca="1" si="386"/>
        <v>0</v>
      </c>
      <c r="Y624" s="80">
        <f t="shared" ca="1" si="387"/>
        <v>0</v>
      </c>
      <c r="Z624" s="80">
        <f t="shared" ca="1" si="378"/>
        <v>0</v>
      </c>
      <c r="AA624" s="80">
        <f t="shared" ca="1" si="388"/>
        <v>0</v>
      </c>
      <c r="AB624" s="81">
        <f t="shared" ca="1" si="370"/>
        <v>0</v>
      </c>
      <c r="AC624" s="79">
        <f t="shared" ca="1" si="371"/>
        <v>0</v>
      </c>
      <c r="AE624" s="55">
        <f t="shared" ca="1" si="389"/>
        <v>0</v>
      </c>
      <c r="AF624" s="78">
        <f t="shared" ca="1" si="390"/>
        <v>4.5569622524294494E-5</v>
      </c>
      <c r="AR624" s="69">
        <f t="shared" si="379"/>
        <v>52</v>
      </c>
      <c r="AS624" s="70">
        <f t="shared" si="391"/>
        <v>621</v>
      </c>
      <c r="AT624" s="71">
        <f t="shared" si="398"/>
        <v>6.2617025934910133E-3</v>
      </c>
      <c r="AU624" s="72">
        <f t="shared" si="380"/>
        <v>8.6664107387064426E-3</v>
      </c>
      <c r="AV624" s="73">
        <f t="shared" si="381"/>
        <v>1.0086664107387064</v>
      </c>
      <c r="AW624" s="74">
        <f>PRODUCT(AV$4:AV624)</f>
        <v>153.21237945815906</v>
      </c>
      <c r="BO624" s="70">
        <f t="shared" si="392"/>
        <v>621</v>
      </c>
      <c r="BP624" s="178">
        <f t="shared" si="395"/>
        <v>0.1091</v>
      </c>
      <c r="BQ624" s="179">
        <f t="shared" si="382"/>
        <v>8.6664107387064426E-3</v>
      </c>
      <c r="BR624" s="179">
        <f t="shared" si="394"/>
        <v>6.5268877328094124E-3</v>
      </c>
    </row>
    <row r="625" spans="5:70">
      <c r="E625">
        <f t="shared" si="396"/>
        <v>622</v>
      </c>
      <c r="F625" s="64">
        <f t="shared" si="383"/>
        <v>114.74999999999714</v>
      </c>
      <c r="G625" s="55">
        <f t="shared" si="364"/>
        <v>0</v>
      </c>
      <c r="H625" s="78">
        <f t="shared" si="393"/>
        <v>1</v>
      </c>
      <c r="I625" s="79">
        <f t="shared" si="372"/>
        <v>0</v>
      </c>
      <c r="J625" s="79">
        <f t="shared" si="365"/>
        <v>0</v>
      </c>
      <c r="K625" s="80">
        <f t="shared" si="366"/>
        <v>0</v>
      </c>
      <c r="L625" s="80">
        <f t="shared" si="373"/>
        <v>0</v>
      </c>
      <c r="M625" s="80">
        <f t="shared" si="397"/>
        <v>0</v>
      </c>
      <c r="N625" s="80">
        <f t="shared" si="374"/>
        <v>0</v>
      </c>
      <c r="O625" s="81">
        <f t="shared" si="367"/>
        <v>0</v>
      </c>
      <c r="P625" s="79">
        <f t="shared" si="368"/>
        <v>0</v>
      </c>
      <c r="R625">
        <f t="shared" ca="1" si="375"/>
        <v>683</v>
      </c>
      <c r="S625" s="78">
        <f t="shared" ca="1" si="384"/>
        <v>119.74999999999706</v>
      </c>
      <c r="T625" s="55">
        <f t="shared" ca="1" si="376"/>
        <v>0</v>
      </c>
      <c r="U625" s="78">
        <f t="shared" ca="1" si="377"/>
        <v>4.5569622524294494E-5</v>
      </c>
      <c r="V625" s="79">
        <f t="shared" ca="1" si="385"/>
        <v>0</v>
      </c>
      <c r="W625" s="79">
        <f t="shared" ca="1" si="369"/>
        <v>0</v>
      </c>
      <c r="X625" s="80">
        <f t="shared" ca="1" si="386"/>
        <v>0</v>
      </c>
      <c r="Y625" s="80">
        <f t="shared" ca="1" si="387"/>
        <v>0</v>
      </c>
      <c r="Z625" s="80">
        <f t="shared" ca="1" si="378"/>
        <v>0</v>
      </c>
      <c r="AA625" s="80">
        <f t="shared" ca="1" si="388"/>
        <v>0</v>
      </c>
      <c r="AB625" s="81">
        <f t="shared" ca="1" si="370"/>
        <v>0</v>
      </c>
      <c r="AC625" s="79">
        <f t="shared" ca="1" si="371"/>
        <v>0</v>
      </c>
      <c r="AE625" s="55">
        <f t="shared" ca="1" si="389"/>
        <v>0</v>
      </c>
      <c r="AF625" s="78">
        <f t="shared" ca="1" si="390"/>
        <v>4.5569622524294494E-5</v>
      </c>
      <c r="AR625" s="69">
        <f t="shared" si="379"/>
        <v>52</v>
      </c>
      <c r="AS625" s="70">
        <f t="shared" si="391"/>
        <v>622</v>
      </c>
      <c r="AT625" s="71">
        <f t="shared" si="398"/>
        <v>6.2074361068921967E-3</v>
      </c>
      <c r="AU625" s="72">
        <f t="shared" si="380"/>
        <v>8.6664107387064426E-3</v>
      </c>
      <c r="AV625" s="73">
        <f t="shared" si="381"/>
        <v>1.0086664107387064</v>
      </c>
      <c r="AW625" s="74">
        <f>PRODUCT(AV$4:AV625)</f>
        <v>154.54018086879802</v>
      </c>
      <c r="BO625" s="70">
        <f t="shared" si="392"/>
        <v>622</v>
      </c>
      <c r="BP625" s="178">
        <f t="shared" si="395"/>
        <v>0.1091</v>
      </c>
      <c r="BQ625" s="179">
        <f t="shared" si="382"/>
        <v>8.6664107387064426E-3</v>
      </c>
      <c r="BR625" s="179">
        <f t="shared" si="394"/>
        <v>6.4708090438238986E-3</v>
      </c>
    </row>
    <row r="626" spans="5:70">
      <c r="E626">
        <f t="shared" si="396"/>
        <v>623</v>
      </c>
      <c r="F626" s="64">
        <f t="shared" si="383"/>
        <v>114.83333333333047</v>
      </c>
      <c r="G626" s="55">
        <f t="shared" si="364"/>
        <v>0</v>
      </c>
      <c r="H626" s="78">
        <f t="shared" si="393"/>
        <v>1</v>
      </c>
      <c r="I626" s="79">
        <f t="shared" si="372"/>
        <v>0</v>
      </c>
      <c r="J626" s="79">
        <f t="shared" si="365"/>
        <v>0</v>
      </c>
      <c r="K626" s="80">
        <f t="shared" si="366"/>
        <v>0</v>
      </c>
      <c r="L626" s="80">
        <f t="shared" si="373"/>
        <v>0</v>
      </c>
      <c r="M626" s="80">
        <f t="shared" si="397"/>
        <v>0</v>
      </c>
      <c r="N626" s="80">
        <f t="shared" si="374"/>
        <v>0</v>
      </c>
      <c r="O626" s="81">
        <f t="shared" si="367"/>
        <v>0</v>
      </c>
      <c r="P626" s="79">
        <f t="shared" si="368"/>
        <v>0</v>
      </c>
      <c r="R626">
        <f t="shared" ca="1" si="375"/>
        <v>684</v>
      </c>
      <c r="S626" s="78">
        <f t="shared" ca="1" si="384"/>
        <v>119.83333333333039</v>
      </c>
      <c r="T626" s="55">
        <f t="shared" ca="1" si="376"/>
        <v>0</v>
      </c>
      <c r="U626" s="78">
        <f t="shared" ca="1" si="377"/>
        <v>4.5569622524294494E-5</v>
      </c>
      <c r="V626" s="79">
        <f t="shared" ca="1" si="385"/>
        <v>0</v>
      </c>
      <c r="W626" s="79">
        <f t="shared" ca="1" si="369"/>
        <v>0</v>
      </c>
      <c r="X626" s="80">
        <f t="shared" ca="1" si="386"/>
        <v>0</v>
      </c>
      <c r="Y626" s="80">
        <f t="shared" ca="1" si="387"/>
        <v>0</v>
      </c>
      <c r="Z626" s="80">
        <f t="shared" ca="1" si="378"/>
        <v>0</v>
      </c>
      <c r="AA626" s="80">
        <f t="shared" ca="1" si="388"/>
        <v>0</v>
      </c>
      <c r="AB626" s="81">
        <f t="shared" ca="1" si="370"/>
        <v>0</v>
      </c>
      <c r="AC626" s="79">
        <f t="shared" ca="1" si="371"/>
        <v>0</v>
      </c>
      <c r="AE626" s="55">
        <f t="shared" ca="1" si="389"/>
        <v>0</v>
      </c>
      <c r="AF626" s="78">
        <f t="shared" ca="1" si="390"/>
        <v>4.5569622524294494E-5</v>
      </c>
      <c r="AR626" s="69">
        <f t="shared" si="379"/>
        <v>52</v>
      </c>
      <c r="AS626" s="70">
        <f t="shared" si="391"/>
        <v>623</v>
      </c>
      <c r="AT626" s="71">
        <f t="shared" si="398"/>
        <v>6.1536399159555924E-3</v>
      </c>
      <c r="AU626" s="72">
        <f t="shared" si="380"/>
        <v>8.6664107387064426E-3</v>
      </c>
      <c r="AV626" s="73">
        <f t="shared" si="381"/>
        <v>1.0086664107387064</v>
      </c>
      <c r="AW626" s="74">
        <f>PRODUCT(AV$4:AV626)</f>
        <v>155.879489551841</v>
      </c>
      <c r="BO626" s="70">
        <f t="shared" si="392"/>
        <v>623</v>
      </c>
      <c r="BP626" s="178">
        <f t="shared" si="395"/>
        <v>0.1091</v>
      </c>
      <c r="BQ626" s="179">
        <f t="shared" si="382"/>
        <v>8.6664107387064426E-3</v>
      </c>
      <c r="BR626" s="179">
        <f t="shared" si="394"/>
        <v>6.4152121800952408E-3</v>
      </c>
    </row>
    <row r="627" spans="5:70">
      <c r="E627">
        <f t="shared" si="396"/>
        <v>624</v>
      </c>
      <c r="F627" s="64">
        <f t="shared" si="383"/>
        <v>114.9166666666638</v>
      </c>
      <c r="G627" s="55">
        <f t="shared" si="364"/>
        <v>0</v>
      </c>
      <c r="H627" s="78">
        <f t="shared" si="393"/>
        <v>1</v>
      </c>
      <c r="I627" s="79">
        <f t="shared" si="372"/>
        <v>0</v>
      </c>
      <c r="J627" s="79">
        <f t="shared" si="365"/>
        <v>0</v>
      </c>
      <c r="K627" s="80">
        <f t="shared" si="366"/>
        <v>0</v>
      </c>
      <c r="L627" s="80">
        <f t="shared" si="373"/>
        <v>0</v>
      </c>
      <c r="M627" s="80">
        <f t="shared" si="397"/>
        <v>0</v>
      </c>
      <c r="N627" s="80">
        <f t="shared" si="374"/>
        <v>0</v>
      </c>
      <c r="O627" s="81">
        <f t="shared" si="367"/>
        <v>0</v>
      </c>
      <c r="P627" s="79">
        <f t="shared" si="368"/>
        <v>0</v>
      </c>
      <c r="R627">
        <f t="shared" ca="1" si="375"/>
        <v>685</v>
      </c>
      <c r="S627" s="78">
        <f t="shared" ca="1" si="384"/>
        <v>119.91666666666372</v>
      </c>
      <c r="T627" s="55">
        <f t="shared" ca="1" si="376"/>
        <v>0</v>
      </c>
      <c r="U627" s="78">
        <f t="shared" ca="1" si="377"/>
        <v>4.5569622524294494E-5</v>
      </c>
      <c r="V627" s="79">
        <f t="shared" ca="1" si="385"/>
        <v>0</v>
      </c>
      <c r="W627" s="79">
        <f t="shared" ca="1" si="369"/>
        <v>0</v>
      </c>
      <c r="X627" s="80">
        <f t="shared" ca="1" si="386"/>
        <v>0</v>
      </c>
      <c r="Y627" s="80">
        <f t="shared" ca="1" si="387"/>
        <v>0</v>
      </c>
      <c r="Z627" s="80">
        <f t="shared" ca="1" si="378"/>
        <v>0</v>
      </c>
      <c r="AA627" s="80">
        <f t="shared" ca="1" si="388"/>
        <v>0</v>
      </c>
      <c r="AB627" s="81">
        <f t="shared" ca="1" si="370"/>
        <v>0</v>
      </c>
      <c r="AC627" s="79">
        <f t="shared" ca="1" si="371"/>
        <v>0</v>
      </c>
      <c r="AE627" s="55">
        <f t="shared" ca="1" si="389"/>
        <v>0</v>
      </c>
      <c r="AF627" s="78">
        <f t="shared" ca="1" si="390"/>
        <v>4.5569622524294494E-5</v>
      </c>
      <c r="AR627" s="69">
        <f t="shared" si="379"/>
        <v>52</v>
      </c>
      <c r="AS627" s="70">
        <f t="shared" si="391"/>
        <v>624</v>
      </c>
      <c r="AT627" s="71">
        <f t="shared" si="398"/>
        <v>6.1003099449058219E-3</v>
      </c>
      <c r="AU627" s="72">
        <f t="shared" si="380"/>
        <v>8.6664107387064426E-3</v>
      </c>
      <c r="AV627" s="73">
        <f t="shared" si="381"/>
        <v>1.0086664107387064</v>
      </c>
      <c r="AW627" s="74">
        <f>PRODUCT(AV$4:AV627)</f>
        <v>157.23040523403716</v>
      </c>
      <c r="BO627" s="70">
        <f t="shared" si="392"/>
        <v>624</v>
      </c>
      <c r="BP627" s="178">
        <f t="shared" si="395"/>
        <v>0.1091</v>
      </c>
      <c r="BQ627" s="179">
        <f t="shared" si="382"/>
        <v>8.6664107387064426E-3</v>
      </c>
      <c r="BR627" s="179">
        <f t="shared" si="394"/>
        <v>6.3600930018052242E-3</v>
      </c>
    </row>
    <row r="628" spans="5:70">
      <c r="E628">
        <f t="shared" si="396"/>
        <v>625</v>
      </c>
      <c r="F628" s="64">
        <f t="shared" si="383"/>
        <v>114.99999999999713</v>
      </c>
      <c r="G628" s="55">
        <f t="shared" si="364"/>
        <v>0</v>
      </c>
      <c r="H628" s="78">
        <f t="shared" si="393"/>
        <v>1</v>
      </c>
      <c r="I628" s="79">
        <f t="shared" si="372"/>
        <v>0</v>
      </c>
      <c r="J628" s="79">
        <f t="shared" si="365"/>
        <v>0</v>
      </c>
      <c r="K628" s="80">
        <f t="shared" si="366"/>
        <v>0</v>
      </c>
      <c r="L628" s="80">
        <f t="shared" si="373"/>
        <v>0</v>
      </c>
      <c r="M628" s="80">
        <f t="shared" si="397"/>
        <v>0</v>
      </c>
      <c r="N628" s="80">
        <f t="shared" si="374"/>
        <v>0</v>
      </c>
      <c r="O628" s="81">
        <f t="shared" si="367"/>
        <v>0</v>
      </c>
      <c r="P628" s="79">
        <f t="shared" si="368"/>
        <v>0</v>
      </c>
      <c r="R628">
        <f t="shared" ca="1" si="375"/>
        <v>686</v>
      </c>
      <c r="S628" s="78">
        <f t="shared" ca="1" si="384"/>
        <v>119.99999999999704</v>
      </c>
      <c r="T628" s="55">
        <f t="shared" ca="1" si="376"/>
        <v>0</v>
      </c>
      <c r="U628" s="78">
        <f t="shared" ca="1" si="377"/>
        <v>4.5569622524294494E-5</v>
      </c>
      <c r="V628" s="79">
        <f t="shared" ca="1" si="385"/>
        <v>0</v>
      </c>
      <c r="W628" s="79">
        <f t="shared" ca="1" si="369"/>
        <v>0</v>
      </c>
      <c r="X628" s="80">
        <f t="shared" ca="1" si="386"/>
        <v>0</v>
      </c>
      <c r="Y628" s="80">
        <f t="shared" ca="1" si="387"/>
        <v>0</v>
      </c>
      <c r="Z628" s="80">
        <f t="shared" ca="1" si="378"/>
        <v>0</v>
      </c>
      <c r="AA628" s="80">
        <f t="shared" ca="1" si="388"/>
        <v>0</v>
      </c>
      <c r="AB628" s="81">
        <f t="shared" ca="1" si="370"/>
        <v>0</v>
      </c>
      <c r="AC628" s="79">
        <f t="shared" ca="1" si="371"/>
        <v>0</v>
      </c>
      <c r="AE628" s="55">
        <f t="shared" ca="1" si="389"/>
        <v>0</v>
      </c>
      <c r="AF628" s="78">
        <f t="shared" ca="1" si="390"/>
        <v>4.5569622524294494E-5</v>
      </c>
      <c r="AR628" s="69">
        <f t="shared" si="379"/>
        <v>53</v>
      </c>
      <c r="AS628" s="70">
        <f t="shared" si="391"/>
        <v>625</v>
      </c>
      <c r="AT628" s="71">
        <f t="shared" si="398"/>
        <v>6.0474421532898523E-3</v>
      </c>
      <c r="AU628" s="72">
        <f t="shared" si="380"/>
        <v>8.6664107387064426E-3</v>
      </c>
      <c r="AV628" s="73">
        <f t="shared" si="381"/>
        <v>1.0086664107387064</v>
      </c>
      <c r="AW628" s="74">
        <f>PRODUCT(AV$4:AV628)</f>
        <v>158.59302850640859</v>
      </c>
      <c r="BO628" s="70">
        <f t="shared" si="392"/>
        <v>625</v>
      </c>
      <c r="BP628" s="178">
        <f t="shared" si="395"/>
        <v>0.1091</v>
      </c>
      <c r="BQ628" s="179">
        <f t="shared" si="382"/>
        <v>8.6664107387064426E-3</v>
      </c>
      <c r="BR628" s="179">
        <f t="shared" si="394"/>
        <v>6.3054474047047424E-3</v>
      </c>
    </row>
    <row r="629" spans="5:70">
      <c r="E629">
        <f t="shared" si="396"/>
        <v>626</v>
      </c>
      <c r="F629" s="64">
        <f t="shared" si="383"/>
        <v>115.08333333333046</v>
      </c>
      <c r="G629" s="55">
        <f t="shared" si="364"/>
        <v>0</v>
      </c>
      <c r="H629" s="78">
        <f t="shared" si="393"/>
        <v>1</v>
      </c>
      <c r="I629" s="79">
        <f t="shared" si="372"/>
        <v>0</v>
      </c>
      <c r="J629" s="79">
        <f t="shared" si="365"/>
        <v>0</v>
      </c>
      <c r="K629" s="80">
        <f t="shared" si="366"/>
        <v>0</v>
      </c>
      <c r="L629" s="80">
        <f t="shared" si="373"/>
        <v>0</v>
      </c>
      <c r="M629" s="80">
        <f t="shared" si="397"/>
        <v>0</v>
      </c>
      <c r="N629" s="80">
        <f t="shared" si="374"/>
        <v>0</v>
      </c>
      <c r="O629" s="81">
        <f t="shared" si="367"/>
        <v>0</v>
      </c>
      <c r="P629" s="79">
        <f t="shared" si="368"/>
        <v>0</v>
      </c>
      <c r="R629">
        <f t="shared" ca="1" si="375"/>
        <v>687</v>
      </c>
      <c r="S629" s="78">
        <f t="shared" ca="1" si="384"/>
        <v>120.08333333333037</v>
      </c>
      <c r="T629" s="55">
        <f t="shared" ca="1" si="376"/>
        <v>0</v>
      </c>
      <c r="U629" s="78">
        <f t="shared" ca="1" si="377"/>
        <v>4.5569622524294494E-5</v>
      </c>
      <c r="V629" s="79">
        <f t="shared" ca="1" si="385"/>
        <v>0</v>
      </c>
      <c r="W629" s="79">
        <f t="shared" ca="1" si="369"/>
        <v>0</v>
      </c>
      <c r="X629" s="80">
        <f t="shared" ca="1" si="386"/>
        <v>0</v>
      </c>
      <c r="Y629" s="80">
        <f t="shared" ca="1" si="387"/>
        <v>0</v>
      </c>
      <c r="Z629" s="80">
        <f t="shared" ca="1" si="378"/>
        <v>0</v>
      </c>
      <c r="AA629" s="80">
        <f t="shared" ca="1" si="388"/>
        <v>0</v>
      </c>
      <c r="AB629" s="81">
        <f t="shared" ca="1" si="370"/>
        <v>0</v>
      </c>
      <c r="AC629" s="79">
        <f t="shared" ca="1" si="371"/>
        <v>0</v>
      </c>
      <c r="AE629" s="55">
        <f t="shared" ca="1" si="389"/>
        <v>0</v>
      </c>
      <c r="AF629" s="78">
        <f t="shared" ca="1" si="390"/>
        <v>4.5569622524294494E-5</v>
      </c>
      <c r="AR629" s="69">
        <f t="shared" si="379"/>
        <v>53</v>
      </c>
      <c r="AS629" s="70">
        <f t="shared" si="391"/>
        <v>626</v>
      </c>
      <c r="AT629" s="71">
        <f t="shared" si="398"/>
        <v>5.9950325356708748E-3</v>
      </c>
      <c r="AU629" s="72">
        <f t="shared" si="380"/>
        <v>8.6664107387064426E-3</v>
      </c>
      <c r="AV629" s="73">
        <f t="shared" si="381"/>
        <v>1.0086664107387064</v>
      </c>
      <c r="AW629" s="74">
        <f>PRODUCT(AV$4:AV629)</f>
        <v>159.96746083174051</v>
      </c>
      <c r="BO629" s="70">
        <f t="shared" si="392"/>
        <v>626</v>
      </c>
      <c r="BP629" s="178">
        <f t="shared" si="395"/>
        <v>0.1091</v>
      </c>
      <c r="BQ629" s="179">
        <f t="shared" si="382"/>
        <v>8.6664107387064426E-3</v>
      </c>
      <c r="BR629" s="179">
        <f t="shared" si="394"/>
        <v>6.2512713198081896E-3</v>
      </c>
    </row>
    <row r="630" spans="5:70">
      <c r="E630">
        <f t="shared" si="396"/>
        <v>627</v>
      </c>
      <c r="F630" s="64">
        <f t="shared" si="383"/>
        <v>115.16666666666379</v>
      </c>
      <c r="G630" s="55">
        <f t="shared" si="364"/>
        <v>0</v>
      </c>
      <c r="H630" s="78">
        <f t="shared" si="393"/>
        <v>1</v>
      </c>
      <c r="I630" s="79">
        <f t="shared" si="372"/>
        <v>0</v>
      </c>
      <c r="J630" s="79">
        <f t="shared" si="365"/>
        <v>0</v>
      </c>
      <c r="K630" s="80">
        <f t="shared" si="366"/>
        <v>0</v>
      </c>
      <c r="L630" s="80">
        <f t="shared" si="373"/>
        <v>0</v>
      </c>
      <c r="M630" s="80">
        <f t="shared" si="397"/>
        <v>0</v>
      </c>
      <c r="N630" s="80">
        <f t="shared" si="374"/>
        <v>0</v>
      </c>
      <c r="O630" s="81">
        <f t="shared" si="367"/>
        <v>0</v>
      </c>
      <c r="P630" s="79">
        <f t="shared" si="368"/>
        <v>0</v>
      </c>
      <c r="R630">
        <f t="shared" ca="1" si="375"/>
        <v>688</v>
      </c>
      <c r="S630" s="78">
        <f t="shared" ca="1" si="384"/>
        <v>120.1666666666637</v>
      </c>
      <c r="T630" s="55">
        <f t="shared" ca="1" si="376"/>
        <v>0</v>
      </c>
      <c r="U630" s="78">
        <f t="shared" ca="1" si="377"/>
        <v>4.5569622524294494E-5</v>
      </c>
      <c r="V630" s="79">
        <f t="shared" ca="1" si="385"/>
        <v>0</v>
      </c>
      <c r="W630" s="79">
        <f t="shared" ca="1" si="369"/>
        <v>0</v>
      </c>
      <c r="X630" s="80">
        <f t="shared" ca="1" si="386"/>
        <v>0</v>
      </c>
      <c r="Y630" s="80">
        <f t="shared" ca="1" si="387"/>
        <v>0</v>
      </c>
      <c r="Z630" s="80">
        <f t="shared" ca="1" si="378"/>
        <v>0</v>
      </c>
      <c r="AA630" s="80">
        <f t="shared" ca="1" si="388"/>
        <v>0</v>
      </c>
      <c r="AB630" s="81">
        <f t="shared" ca="1" si="370"/>
        <v>0</v>
      </c>
      <c r="AC630" s="79">
        <f t="shared" ca="1" si="371"/>
        <v>0</v>
      </c>
      <c r="AE630" s="55">
        <f t="shared" ca="1" si="389"/>
        <v>0</v>
      </c>
      <c r="AF630" s="78">
        <f t="shared" ca="1" si="390"/>
        <v>4.5569622524294494E-5</v>
      </c>
      <c r="AR630" s="69">
        <f t="shared" si="379"/>
        <v>53</v>
      </c>
      <c r="AS630" s="70">
        <f t="shared" si="391"/>
        <v>627</v>
      </c>
      <c r="AT630" s="71">
        <f t="shared" si="398"/>
        <v>5.9430771213248423E-3</v>
      </c>
      <c r="AU630" s="72">
        <f t="shared" si="380"/>
        <v>8.6664107387064426E-3</v>
      </c>
      <c r="AV630" s="73">
        <f t="shared" si="381"/>
        <v>1.0086664107387064</v>
      </c>
      <c r="AW630" s="74">
        <f>PRODUCT(AV$4:AV630)</f>
        <v>161.3538045521363</v>
      </c>
      <c r="BO630" s="70">
        <f t="shared" si="392"/>
        <v>627</v>
      </c>
      <c r="BP630" s="178">
        <f t="shared" si="395"/>
        <v>0.1091</v>
      </c>
      <c r="BQ630" s="179">
        <f t="shared" si="382"/>
        <v>8.6664107387064426E-3</v>
      </c>
      <c r="BR630" s="179">
        <f t="shared" si="394"/>
        <v>6.1975607130904768E-3</v>
      </c>
    </row>
    <row r="631" spans="5:70">
      <c r="E631">
        <f t="shared" si="396"/>
        <v>628</v>
      </c>
      <c r="F631" s="64">
        <f t="shared" si="383"/>
        <v>115.24999999999712</v>
      </c>
      <c r="G631" s="55">
        <f t="shared" si="364"/>
        <v>0</v>
      </c>
      <c r="H631" s="78">
        <f t="shared" si="393"/>
        <v>1</v>
      </c>
      <c r="I631" s="79">
        <f t="shared" si="372"/>
        <v>0</v>
      </c>
      <c r="J631" s="79">
        <f t="shared" si="365"/>
        <v>0</v>
      </c>
      <c r="K631" s="80">
        <f t="shared" si="366"/>
        <v>0</v>
      </c>
      <c r="L631" s="80">
        <f t="shared" si="373"/>
        <v>0</v>
      </c>
      <c r="M631" s="80">
        <f t="shared" si="397"/>
        <v>0</v>
      </c>
      <c r="N631" s="80">
        <f t="shared" si="374"/>
        <v>0</v>
      </c>
      <c r="O631" s="81">
        <f t="shared" si="367"/>
        <v>0</v>
      </c>
      <c r="P631" s="79">
        <f t="shared" si="368"/>
        <v>0</v>
      </c>
      <c r="R631">
        <f t="shared" ca="1" si="375"/>
        <v>689</v>
      </c>
      <c r="S631" s="78">
        <f t="shared" ca="1" si="384"/>
        <v>120.24999999999703</v>
      </c>
      <c r="T631" s="55">
        <f t="shared" ca="1" si="376"/>
        <v>0</v>
      </c>
      <c r="U631" s="78">
        <f t="shared" ca="1" si="377"/>
        <v>4.5569622524294494E-5</v>
      </c>
      <c r="V631" s="79">
        <f t="shared" ca="1" si="385"/>
        <v>0</v>
      </c>
      <c r="W631" s="79">
        <f t="shared" ca="1" si="369"/>
        <v>0</v>
      </c>
      <c r="X631" s="80">
        <f t="shared" ca="1" si="386"/>
        <v>0</v>
      </c>
      <c r="Y631" s="80">
        <f t="shared" ca="1" si="387"/>
        <v>0</v>
      </c>
      <c r="Z631" s="80">
        <f t="shared" ca="1" si="378"/>
        <v>0</v>
      </c>
      <c r="AA631" s="80">
        <f t="shared" ca="1" si="388"/>
        <v>0</v>
      </c>
      <c r="AB631" s="81">
        <f t="shared" ca="1" si="370"/>
        <v>0</v>
      </c>
      <c r="AC631" s="79">
        <f t="shared" ca="1" si="371"/>
        <v>0</v>
      </c>
      <c r="AE631" s="55">
        <f t="shared" ca="1" si="389"/>
        <v>0</v>
      </c>
      <c r="AF631" s="78">
        <f t="shared" ca="1" si="390"/>
        <v>4.5569622524294494E-5</v>
      </c>
      <c r="AR631" s="69">
        <f t="shared" si="379"/>
        <v>53</v>
      </c>
      <c r="AS631" s="70">
        <f t="shared" si="391"/>
        <v>628</v>
      </c>
      <c r="AT631" s="71">
        <f t="shared" si="398"/>
        <v>5.891571973939632E-3</v>
      </c>
      <c r="AU631" s="72">
        <f t="shared" si="380"/>
        <v>8.6664107387064426E-3</v>
      </c>
      <c r="AV631" s="73">
        <f t="shared" si="381"/>
        <v>1.0086664107387064</v>
      </c>
      <c r="AW631" s="74">
        <f>PRODUCT(AV$4:AV631)</f>
        <v>162.75216289663808</v>
      </c>
      <c r="BO631" s="70">
        <f t="shared" si="392"/>
        <v>628</v>
      </c>
      <c r="BP631" s="178">
        <f t="shared" si="395"/>
        <v>0.1091</v>
      </c>
      <c r="BQ631" s="179">
        <f t="shared" si="382"/>
        <v>8.6664107387064426E-3</v>
      </c>
      <c r="BR631" s="179">
        <f t="shared" si="394"/>
        <v>6.1443115851866565E-3</v>
      </c>
    </row>
    <row r="632" spans="5:70">
      <c r="E632">
        <f t="shared" si="396"/>
        <v>629</v>
      </c>
      <c r="F632" s="64">
        <f t="shared" si="383"/>
        <v>115.33333333333044</v>
      </c>
      <c r="G632" s="55">
        <f t="shared" si="364"/>
        <v>0</v>
      </c>
      <c r="H632" s="78">
        <f t="shared" si="393"/>
        <v>1</v>
      </c>
      <c r="I632" s="79">
        <f t="shared" si="372"/>
        <v>0</v>
      </c>
      <c r="J632" s="79">
        <f t="shared" si="365"/>
        <v>0</v>
      </c>
      <c r="K632" s="80">
        <f t="shared" si="366"/>
        <v>0</v>
      </c>
      <c r="L632" s="80">
        <f t="shared" si="373"/>
        <v>0</v>
      </c>
      <c r="M632" s="80">
        <f t="shared" si="397"/>
        <v>0</v>
      </c>
      <c r="N632" s="80">
        <f t="shared" si="374"/>
        <v>0</v>
      </c>
      <c r="O632" s="81">
        <f t="shared" si="367"/>
        <v>0</v>
      </c>
      <c r="P632" s="79">
        <f t="shared" si="368"/>
        <v>0</v>
      </c>
      <c r="R632">
        <f t="shared" ca="1" si="375"/>
        <v>690</v>
      </c>
      <c r="S632" s="78">
        <f t="shared" ca="1" si="384"/>
        <v>120.33333333333036</v>
      </c>
      <c r="T632" s="55">
        <f t="shared" ca="1" si="376"/>
        <v>0</v>
      </c>
      <c r="U632" s="78">
        <f t="shared" ca="1" si="377"/>
        <v>4.5569622524294494E-5</v>
      </c>
      <c r="V632" s="79">
        <f t="shared" ca="1" si="385"/>
        <v>0</v>
      </c>
      <c r="W632" s="79">
        <f t="shared" ca="1" si="369"/>
        <v>0</v>
      </c>
      <c r="X632" s="80">
        <f t="shared" ca="1" si="386"/>
        <v>0</v>
      </c>
      <c r="Y632" s="80">
        <f t="shared" ca="1" si="387"/>
        <v>0</v>
      </c>
      <c r="Z632" s="80">
        <f t="shared" ca="1" si="378"/>
        <v>0</v>
      </c>
      <c r="AA632" s="80">
        <f t="shared" ca="1" si="388"/>
        <v>0</v>
      </c>
      <c r="AB632" s="81">
        <f t="shared" ca="1" si="370"/>
        <v>0</v>
      </c>
      <c r="AC632" s="79">
        <f t="shared" ca="1" si="371"/>
        <v>0</v>
      </c>
      <c r="AE632" s="55">
        <f t="shared" ca="1" si="389"/>
        <v>0</v>
      </c>
      <c r="AF632" s="78">
        <f t="shared" ca="1" si="390"/>
        <v>4.5569622524294494E-5</v>
      </c>
      <c r="AR632" s="69">
        <f t="shared" si="379"/>
        <v>53</v>
      </c>
      <c r="AS632" s="70">
        <f t="shared" si="391"/>
        <v>629</v>
      </c>
      <c r="AT632" s="71">
        <f t="shared" si="398"/>
        <v>5.8405131913168195E-3</v>
      </c>
      <c r="AU632" s="72">
        <f t="shared" si="380"/>
        <v>8.6664107387064426E-3</v>
      </c>
      <c r="AV632" s="73">
        <f t="shared" si="381"/>
        <v>1.0086664107387064</v>
      </c>
      <c r="AW632" s="74">
        <f>PRODUCT(AV$4:AV632)</f>
        <v>164.16263998891321</v>
      </c>
      <c r="BO632" s="70">
        <f t="shared" si="392"/>
        <v>629</v>
      </c>
      <c r="BP632" s="178">
        <f t="shared" si="395"/>
        <v>0.1091</v>
      </c>
      <c r="BQ632" s="179">
        <f t="shared" si="382"/>
        <v>8.6664107387064426E-3</v>
      </c>
      <c r="BR632" s="179">
        <f t="shared" si="394"/>
        <v>6.0915199710941219E-3</v>
      </c>
    </row>
    <row r="633" spans="5:70">
      <c r="E633">
        <f t="shared" si="396"/>
        <v>630</v>
      </c>
      <c r="F633" s="64">
        <f t="shared" si="383"/>
        <v>115.41666666666377</v>
      </c>
      <c r="G633" s="55">
        <f t="shared" si="364"/>
        <v>0</v>
      </c>
      <c r="H633" s="78">
        <f t="shared" si="393"/>
        <v>1</v>
      </c>
      <c r="I633" s="79">
        <f t="shared" si="372"/>
        <v>0</v>
      </c>
      <c r="J633" s="79">
        <f t="shared" si="365"/>
        <v>0</v>
      </c>
      <c r="K633" s="80">
        <f t="shared" si="366"/>
        <v>0</v>
      </c>
      <c r="L633" s="80">
        <f t="shared" si="373"/>
        <v>0</v>
      </c>
      <c r="M633" s="80">
        <f t="shared" si="397"/>
        <v>0</v>
      </c>
      <c r="N633" s="80">
        <f t="shared" si="374"/>
        <v>0</v>
      </c>
      <c r="O633" s="81">
        <f t="shared" si="367"/>
        <v>0</v>
      </c>
      <c r="P633" s="79">
        <f t="shared" si="368"/>
        <v>0</v>
      </c>
      <c r="R633">
        <f t="shared" ca="1" si="375"/>
        <v>691</v>
      </c>
      <c r="S633" s="78">
        <f t="shared" ca="1" si="384"/>
        <v>120.41666666666369</v>
      </c>
      <c r="T633" s="55">
        <f t="shared" ca="1" si="376"/>
        <v>0</v>
      </c>
      <c r="U633" s="78">
        <f t="shared" ca="1" si="377"/>
        <v>4.5569622524294494E-5</v>
      </c>
      <c r="V633" s="79">
        <f t="shared" ca="1" si="385"/>
        <v>0</v>
      </c>
      <c r="W633" s="79">
        <f t="shared" ca="1" si="369"/>
        <v>0</v>
      </c>
      <c r="X633" s="80">
        <f t="shared" ca="1" si="386"/>
        <v>0</v>
      </c>
      <c r="Y633" s="80">
        <f t="shared" ca="1" si="387"/>
        <v>0</v>
      </c>
      <c r="Z633" s="80">
        <f t="shared" ca="1" si="378"/>
        <v>0</v>
      </c>
      <c r="AA633" s="80">
        <f t="shared" ca="1" si="388"/>
        <v>0</v>
      </c>
      <c r="AB633" s="81">
        <f t="shared" ca="1" si="370"/>
        <v>0</v>
      </c>
      <c r="AC633" s="79">
        <f t="shared" ca="1" si="371"/>
        <v>0</v>
      </c>
      <c r="AE633" s="55">
        <f t="shared" ca="1" si="389"/>
        <v>0</v>
      </c>
      <c r="AF633" s="78">
        <f t="shared" ca="1" si="390"/>
        <v>4.5569622524294494E-5</v>
      </c>
      <c r="AR633" s="69">
        <f t="shared" si="379"/>
        <v>53</v>
      </c>
      <c r="AS633" s="70">
        <f t="shared" si="391"/>
        <v>630</v>
      </c>
      <c r="AT633" s="71">
        <f t="shared" si="398"/>
        <v>5.7898969050760351E-3</v>
      </c>
      <c r="AU633" s="72">
        <f t="shared" si="380"/>
        <v>8.6664107387064426E-3</v>
      </c>
      <c r="AV633" s="73">
        <f t="shared" si="381"/>
        <v>1.0086664107387064</v>
      </c>
      <c r="AW633" s="74">
        <f>PRODUCT(AV$4:AV633)</f>
        <v>165.58534085500753</v>
      </c>
      <c r="BO633" s="70">
        <f t="shared" si="392"/>
        <v>630</v>
      </c>
      <c r="BP633" s="178">
        <f t="shared" si="395"/>
        <v>0.1091</v>
      </c>
      <c r="BQ633" s="179">
        <f t="shared" si="382"/>
        <v>8.6664107387064426E-3</v>
      </c>
      <c r="BR633" s="179">
        <f t="shared" si="394"/>
        <v>6.0391819398773663E-3</v>
      </c>
    </row>
    <row r="634" spans="5:70">
      <c r="E634">
        <f t="shared" si="396"/>
        <v>631</v>
      </c>
      <c r="F634" s="64">
        <f t="shared" si="383"/>
        <v>115.4999999999971</v>
      </c>
      <c r="G634" s="55">
        <f t="shared" si="364"/>
        <v>0</v>
      </c>
      <c r="H634" s="78">
        <f t="shared" si="393"/>
        <v>1</v>
      </c>
      <c r="I634" s="79">
        <f t="shared" si="372"/>
        <v>0</v>
      </c>
      <c r="J634" s="79">
        <f t="shared" si="365"/>
        <v>0</v>
      </c>
      <c r="K634" s="80">
        <f t="shared" si="366"/>
        <v>0</v>
      </c>
      <c r="L634" s="80">
        <f t="shared" si="373"/>
        <v>0</v>
      </c>
      <c r="M634" s="80">
        <f t="shared" si="397"/>
        <v>0</v>
      </c>
      <c r="N634" s="80">
        <f t="shared" si="374"/>
        <v>0</v>
      </c>
      <c r="O634" s="81">
        <f t="shared" si="367"/>
        <v>0</v>
      </c>
      <c r="P634" s="79">
        <f t="shared" si="368"/>
        <v>0</v>
      </c>
      <c r="R634">
        <f t="shared" ca="1" si="375"/>
        <v>692</v>
      </c>
      <c r="S634" s="78">
        <f t="shared" ca="1" si="384"/>
        <v>120.49999999999702</v>
      </c>
      <c r="T634" s="55">
        <f t="shared" ca="1" si="376"/>
        <v>0</v>
      </c>
      <c r="U634" s="78">
        <f t="shared" ca="1" si="377"/>
        <v>4.5569622524294494E-5</v>
      </c>
      <c r="V634" s="79">
        <f t="shared" ca="1" si="385"/>
        <v>0</v>
      </c>
      <c r="W634" s="79">
        <f t="shared" ca="1" si="369"/>
        <v>0</v>
      </c>
      <c r="X634" s="80">
        <f t="shared" ca="1" si="386"/>
        <v>0</v>
      </c>
      <c r="Y634" s="80">
        <f t="shared" ca="1" si="387"/>
        <v>0</v>
      </c>
      <c r="Z634" s="80">
        <f t="shared" ca="1" si="378"/>
        <v>0</v>
      </c>
      <c r="AA634" s="80">
        <f t="shared" ca="1" si="388"/>
        <v>0</v>
      </c>
      <c r="AB634" s="81">
        <f t="shared" ca="1" si="370"/>
        <v>0</v>
      </c>
      <c r="AC634" s="79">
        <f t="shared" ca="1" si="371"/>
        <v>0</v>
      </c>
      <c r="AE634" s="55">
        <f t="shared" ca="1" si="389"/>
        <v>0</v>
      </c>
      <c r="AF634" s="78">
        <f t="shared" ca="1" si="390"/>
        <v>4.5569622524294494E-5</v>
      </c>
      <c r="AR634" s="69">
        <f t="shared" si="379"/>
        <v>53</v>
      </c>
      <c r="AS634" s="70">
        <f t="shared" si="391"/>
        <v>631</v>
      </c>
      <c r="AT634" s="71">
        <f t="shared" si="398"/>
        <v>5.7397192803618812E-3</v>
      </c>
      <c r="AU634" s="72">
        <f t="shared" si="380"/>
        <v>8.6664107387064426E-3</v>
      </c>
      <c r="AV634" s="73">
        <f t="shared" si="381"/>
        <v>1.0086664107387064</v>
      </c>
      <c r="AW634" s="74">
        <f>PRODUCT(AV$4:AV634)</f>
        <v>167.02037143116573</v>
      </c>
      <c r="BO634" s="70">
        <f t="shared" si="392"/>
        <v>631</v>
      </c>
      <c r="BP634" s="178">
        <f t="shared" si="395"/>
        <v>0.1091</v>
      </c>
      <c r="BQ634" s="179">
        <f t="shared" si="382"/>
        <v>8.6664107387064426E-3</v>
      </c>
      <c r="BR634" s="179">
        <f t="shared" si="394"/>
        <v>5.9872935943752837E-3</v>
      </c>
    </row>
    <row r="635" spans="5:70">
      <c r="E635">
        <f t="shared" si="396"/>
        <v>632</v>
      </c>
      <c r="F635" s="64">
        <f t="shared" si="383"/>
        <v>115.58333333333043</v>
      </c>
      <c r="G635" s="55">
        <f t="shared" si="364"/>
        <v>0</v>
      </c>
      <c r="H635" s="78">
        <f t="shared" si="393"/>
        <v>1</v>
      </c>
      <c r="I635" s="79">
        <f t="shared" si="372"/>
        <v>0</v>
      </c>
      <c r="J635" s="79">
        <f t="shared" si="365"/>
        <v>0</v>
      </c>
      <c r="K635" s="80">
        <f t="shared" si="366"/>
        <v>0</v>
      </c>
      <c r="L635" s="80">
        <f t="shared" si="373"/>
        <v>0</v>
      </c>
      <c r="M635" s="80">
        <f t="shared" si="397"/>
        <v>0</v>
      </c>
      <c r="N635" s="80">
        <f t="shared" si="374"/>
        <v>0</v>
      </c>
      <c r="O635" s="81">
        <f t="shared" si="367"/>
        <v>0</v>
      </c>
      <c r="P635" s="79">
        <f t="shared" si="368"/>
        <v>0</v>
      </c>
      <c r="R635">
        <f t="shared" ca="1" si="375"/>
        <v>693</v>
      </c>
      <c r="S635" s="78">
        <f t="shared" ca="1" si="384"/>
        <v>120.58333333333034</v>
      </c>
      <c r="T635" s="55">
        <f t="shared" ca="1" si="376"/>
        <v>0</v>
      </c>
      <c r="U635" s="78">
        <f t="shared" ca="1" si="377"/>
        <v>4.5569622524294494E-5</v>
      </c>
      <c r="V635" s="79">
        <f t="shared" ca="1" si="385"/>
        <v>0</v>
      </c>
      <c r="W635" s="79">
        <f t="shared" ca="1" si="369"/>
        <v>0</v>
      </c>
      <c r="X635" s="80">
        <f t="shared" ca="1" si="386"/>
        <v>0</v>
      </c>
      <c r="Y635" s="80">
        <f t="shared" ca="1" si="387"/>
        <v>0</v>
      </c>
      <c r="Z635" s="80">
        <f t="shared" ca="1" si="378"/>
        <v>0</v>
      </c>
      <c r="AA635" s="80">
        <f t="shared" ca="1" si="388"/>
        <v>0</v>
      </c>
      <c r="AB635" s="81">
        <f t="shared" ca="1" si="370"/>
        <v>0</v>
      </c>
      <c r="AC635" s="79">
        <f t="shared" ca="1" si="371"/>
        <v>0</v>
      </c>
      <c r="AE635" s="55">
        <f t="shared" ca="1" si="389"/>
        <v>0</v>
      </c>
      <c r="AF635" s="78">
        <f t="shared" ca="1" si="390"/>
        <v>4.5569622524294494E-5</v>
      </c>
      <c r="AR635" s="69">
        <f t="shared" si="379"/>
        <v>53</v>
      </c>
      <c r="AS635" s="70">
        <f t="shared" si="391"/>
        <v>632</v>
      </c>
      <c r="AT635" s="71">
        <f t="shared" si="398"/>
        <v>5.6899765155533927E-3</v>
      </c>
      <c r="AU635" s="72">
        <f t="shared" si="380"/>
        <v>8.6664107387064426E-3</v>
      </c>
      <c r="AV635" s="73">
        <f t="shared" si="381"/>
        <v>1.0086664107387064</v>
      </c>
      <c r="AW635" s="74">
        <f>PRODUCT(AV$4:AV635)</f>
        <v>168.46783857171951</v>
      </c>
      <c r="BO635" s="70">
        <f t="shared" si="392"/>
        <v>632</v>
      </c>
      <c r="BP635" s="178">
        <f t="shared" si="395"/>
        <v>0.1091</v>
      </c>
      <c r="BQ635" s="179">
        <f t="shared" si="382"/>
        <v>8.6664107387064426E-3</v>
      </c>
      <c r="BR635" s="179">
        <f t="shared" si="394"/>
        <v>5.9358510709109783E-3</v>
      </c>
    </row>
    <row r="636" spans="5:70">
      <c r="E636">
        <f t="shared" si="396"/>
        <v>633</v>
      </c>
      <c r="F636" s="64">
        <f t="shared" si="383"/>
        <v>115.66666666666376</v>
      </c>
      <c r="G636" s="55">
        <f t="shared" si="364"/>
        <v>0</v>
      </c>
      <c r="H636" s="78">
        <f t="shared" si="393"/>
        <v>1</v>
      </c>
      <c r="I636" s="79">
        <f t="shared" si="372"/>
        <v>0</v>
      </c>
      <c r="J636" s="79">
        <f t="shared" si="365"/>
        <v>0</v>
      </c>
      <c r="K636" s="80">
        <f t="shared" si="366"/>
        <v>0</v>
      </c>
      <c r="L636" s="80">
        <f t="shared" si="373"/>
        <v>0</v>
      </c>
      <c r="M636" s="80">
        <f t="shared" si="397"/>
        <v>0</v>
      </c>
      <c r="N636" s="80">
        <f t="shared" si="374"/>
        <v>0</v>
      </c>
      <c r="O636" s="81">
        <f t="shared" si="367"/>
        <v>0</v>
      </c>
      <c r="P636" s="79">
        <f t="shared" si="368"/>
        <v>0</v>
      </c>
      <c r="R636">
        <f t="shared" ca="1" si="375"/>
        <v>694</v>
      </c>
      <c r="S636" s="78">
        <f t="shared" ca="1" si="384"/>
        <v>120.66666666666367</v>
      </c>
      <c r="T636" s="55">
        <f t="shared" ca="1" si="376"/>
        <v>0</v>
      </c>
      <c r="U636" s="78">
        <f t="shared" ca="1" si="377"/>
        <v>4.5569622524294494E-5</v>
      </c>
      <c r="V636" s="79">
        <f t="shared" ca="1" si="385"/>
        <v>0</v>
      </c>
      <c r="W636" s="79">
        <f t="shared" ca="1" si="369"/>
        <v>0</v>
      </c>
      <c r="X636" s="80">
        <f t="shared" ca="1" si="386"/>
        <v>0</v>
      </c>
      <c r="Y636" s="80">
        <f t="shared" ca="1" si="387"/>
        <v>0</v>
      </c>
      <c r="Z636" s="80">
        <f t="shared" ca="1" si="378"/>
        <v>0</v>
      </c>
      <c r="AA636" s="80">
        <f t="shared" ca="1" si="388"/>
        <v>0</v>
      </c>
      <c r="AB636" s="81">
        <f t="shared" ca="1" si="370"/>
        <v>0</v>
      </c>
      <c r="AC636" s="79">
        <f t="shared" ca="1" si="371"/>
        <v>0</v>
      </c>
      <c r="AE636" s="55">
        <f t="shared" ca="1" si="389"/>
        <v>0</v>
      </c>
      <c r="AF636" s="78">
        <f t="shared" ca="1" si="390"/>
        <v>4.5569622524294494E-5</v>
      </c>
      <c r="AR636" s="69">
        <f t="shared" si="379"/>
        <v>53</v>
      </c>
      <c r="AS636" s="70">
        <f t="shared" si="391"/>
        <v>633</v>
      </c>
      <c r="AT636" s="71">
        <f t="shared" si="398"/>
        <v>5.6406648419760133E-3</v>
      </c>
      <c r="AU636" s="72">
        <f t="shared" si="380"/>
        <v>8.6664107387064426E-3</v>
      </c>
      <c r="AV636" s="73">
        <f t="shared" si="381"/>
        <v>1.0086664107387064</v>
      </c>
      <c r="AW636" s="74">
        <f>PRODUCT(AV$4:AV636)</f>
        <v>169.92785005704411</v>
      </c>
      <c r="BO636" s="70">
        <f t="shared" si="392"/>
        <v>633</v>
      </c>
      <c r="BP636" s="178">
        <f t="shared" si="395"/>
        <v>0.1091</v>
      </c>
      <c r="BQ636" s="179">
        <f t="shared" si="382"/>
        <v>8.6664107387064426E-3</v>
      </c>
      <c r="BR636" s="179">
        <f t="shared" si="394"/>
        <v>5.884850539004071E-3</v>
      </c>
    </row>
    <row r="637" spans="5:70">
      <c r="E637">
        <f t="shared" si="396"/>
        <v>634</v>
      </c>
      <c r="F637" s="64">
        <f t="shared" si="383"/>
        <v>115.74999999999709</v>
      </c>
      <c r="G637" s="55">
        <f t="shared" si="364"/>
        <v>0</v>
      </c>
      <c r="H637" s="78">
        <f t="shared" si="393"/>
        <v>1</v>
      </c>
      <c r="I637" s="79">
        <f t="shared" si="372"/>
        <v>0</v>
      </c>
      <c r="J637" s="79">
        <f t="shared" si="365"/>
        <v>0</v>
      </c>
      <c r="K637" s="80">
        <f t="shared" si="366"/>
        <v>0</v>
      </c>
      <c r="L637" s="80">
        <f t="shared" si="373"/>
        <v>0</v>
      </c>
      <c r="M637" s="80">
        <f t="shared" si="397"/>
        <v>0</v>
      </c>
      <c r="N637" s="80">
        <f t="shared" si="374"/>
        <v>0</v>
      </c>
      <c r="O637" s="81">
        <f t="shared" si="367"/>
        <v>0</v>
      </c>
      <c r="P637" s="79">
        <f t="shared" si="368"/>
        <v>0</v>
      </c>
      <c r="R637">
        <f t="shared" ca="1" si="375"/>
        <v>695</v>
      </c>
      <c r="S637" s="78">
        <f t="shared" ca="1" si="384"/>
        <v>120.749999999997</v>
      </c>
      <c r="T637" s="55">
        <f t="shared" ca="1" si="376"/>
        <v>0</v>
      </c>
      <c r="U637" s="78">
        <f t="shared" ca="1" si="377"/>
        <v>4.5569622524294494E-5</v>
      </c>
      <c r="V637" s="79">
        <f t="shared" ca="1" si="385"/>
        <v>0</v>
      </c>
      <c r="W637" s="79">
        <f t="shared" ca="1" si="369"/>
        <v>0</v>
      </c>
      <c r="X637" s="80">
        <f t="shared" ca="1" si="386"/>
        <v>0</v>
      </c>
      <c r="Y637" s="80">
        <f t="shared" ca="1" si="387"/>
        <v>0</v>
      </c>
      <c r="Z637" s="80">
        <f t="shared" ca="1" si="378"/>
        <v>0</v>
      </c>
      <c r="AA637" s="80">
        <f t="shared" ca="1" si="388"/>
        <v>0</v>
      </c>
      <c r="AB637" s="81">
        <f t="shared" ca="1" si="370"/>
        <v>0</v>
      </c>
      <c r="AC637" s="79">
        <f t="shared" ca="1" si="371"/>
        <v>0</v>
      </c>
      <c r="AE637" s="55">
        <f t="shared" ca="1" si="389"/>
        <v>0</v>
      </c>
      <c r="AF637" s="78">
        <f t="shared" ca="1" si="390"/>
        <v>4.5569622524294494E-5</v>
      </c>
      <c r="AR637" s="69">
        <f t="shared" si="379"/>
        <v>53</v>
      </c>
      <c r="AS637" s="70">
        <f t="shared" si="391"/>
        <v>634</v>
      </c>
      <c r="AT637" s="71">
        <f t="shared" si="398"/>
        <v>5.5917805236160682E-3</v>
      </c>
      <c r="AU637" s="72">
        <f t="shared" si="380"/>
        <v>8.6664107387064426E-3</v>
      </c>
      <c r="AV637" s="73">
        <f t="shared" si="381"/>
        <v>1.0086664107387064</v>
      </c>
      <c r="AW637" s="74">
        <f>PRODUCT(AV$4:AV637)</f>
        <v>171.40051460158378</v>
      </c>
      <c r="BO637" s="70">
        <f t="shared" si="392"/>
        <v>634</v>
      </c>
      <c r="BP637" s="178">
        <f t="shared" si="395"/>
        <v>0.1091</v>
      </c>
      <c r="BQ637" s="179">
        <f t="shared" si="382"/>
        <v>8.6664107387064426E-3</v>
      </c>
      <c r="BR637" s="179">
        <f t="shared" si="394"/>
        <v>5.8342882010854755E-3</v>
      </c>
    </row>
    <row r="638" spans="5:70">
      <c r="E638">
        <f t="shared" si="396"/>
        <v>635</v>
      </c>
      <c r="F638" s="64">
        <f t="shared" si="383"/>
        <v>115.83333333333042</v>
      </c>
      <c r="G638" s="55">
        <f t="shared" si="364"/>
        <v>0</v>
      </c>
      <c r="H638" s="78">
        <f t="shared" si="393"/>
        <v>1</v>
      </c>
      <c r="I638" s="79">
        <f t="shared" si="372"/>
        <v>0</v>
      </c>
      <c r="J638" s="79">
        <f t="shared" si="365"/>
        <v>0</v>
      </c>
      <c r="K638" s="80">
        <f t="shared" si="366"/>
        <v>0</v>
      </c>
      <c r="L638" s="80">
        <f t="shared" si="373"/>
        <v>0</v>
      </c>
      <c r="M638" s="80">
        <f t="shared" si="397"/>
        <v>0</v>
      </c>
      <c r="N638" s="80">
        <f t="shared" si="374"/>
        <v>0</v>
      </c>
      <c r="O638" s="81">
        <f t="shared" si="367"/>
        <v>0</v>
      </c>
      <c r="P638" s="79">
        <f t="shared" si="368"/>
        <v>0</v>
      </c>
      <c r="R638">
        <f t="shared" ca="1" si="375"/>
        <v>696</v>
      </c>
      <c r="S638" s="78">
        <f t="shared" ca="1" si="384"/>
        <v>120.83333333333033</v>
      </c>
      <c r="T638" s="55">
        <f t="shared" ca="1" si="376"/>
        <v>0</v>
      </c>
      <c r="U638" s="78">
        <f t="shared" ca="1" si="377"/>
        <v>4.5569622524294494E-5</v>
      </c>
      <c r="V638" s="79">
        <f t="shared" ca="1" si="385"/>
        <v>0</v>
      </c>
      <c r="W638" s="79">
        <f t="shared" ca="1" si="369"/>
        <v>0</v>
      </c>
      <c r="X638" s="80">
        <f t="shared" ca="1" si="386"/>
        <v>0</v>
      </c>
      <c r="Y638" s="80">
        <f t="shared" ca="1" si="387"/>
        <v>0</v>
      </c>
      <c r="Z638" s="80">
        <f t="shared" ca="1" si="378"/>
        <v>0</v>
      </c>
      <c r="AA638" s="80">
        <f t="shared" ca="1" si="388"/>
        <v>0</v>
      </c>
      <c r="AB638" s="81">
        <f t="shared" ca="1" si="370"/>
        <v>0</v>
      </c>
      <c r="AC638" s="79">
        <f t="shared" ca="1" si="371"/>
        <v>0</v>
      </c>
      <c r="AE638" s="55">
        <f t="shared" ca="1" si="389"/>
        <v>0</v>
      </c>
      <c r="AF638" s="78">
        <f t="shared" ca="1" si="390"/>
        <v>4.5569622524294494E-5</v>
      </c>
      <c r="AR638" s="69">
        <f t="shared" si="379"/>
        <v>53</v>
      </c>
      <c r="AS638" s="70">
        <f t="shared" si="391"/>
        <v>635</v>
      </c>
      <c r="AT638" s="71">
        <f t="shared" si="398"/>
        <v>5.5433198568377124E-3</v>
      </c>
      <c r="AU638" s="72">
        <f t="shared" si="380"/>
        <v>8.6664107387064426E-3</v>
      </c>
      <c r="AV638" s="73">
        <f t="shared" si="381"/>
        <v>1.0086664107387064</v>
      </c>
      <c r="AW638" s="74">
        <f>PRODUCT(AV$4:AV638)</f>
        <v>172.88594186194675</v>
      </c>
      <c r="BO638" s="70">
        <f t="shared" si="392"/>
        <v>635</v>
      </c>
      <c r="BP638" s="178">
        <f t="shared" si="395"/>
        <v>0.1091</v>
      </c>
      <c r="BQ638" s="179">
        <f t="shared" si="382"/>
        <v>8.6664107387064426E-3</v>
      </c>
      <c r="BR638" s="179">
        <f t="shared" si="394"/>
        <v>5.7841602922146275E-3</v>
      </c>
    </row>
    <row r="639" spans="5:70">
      <c r="E639">
        <f t="shared" si="396"/>
        <v>636</v>
      </c>
      <c r="F639" s="64">
        <f t="shared" si="383"/>
        <v>115.91666666666374</v>
      </c>
      <c r="G639" s="55">
        <f t="shared" si="364"/>
        <v>0</v>
      </c>
      <c r="H639" s="78">
        <f t="shared" si="393"/>
        <v>1</v>
      </c>
      <c r="I639" s="79">
        <f t="shared" si="372"/>
        <v>0</v>
      </c>
      <c r="J639" s="79">
        <f t="shared" si="365"/>
        <v>0</v>
      </c>
      <c r="K639" s="80">
        <f t="shared" si="366"/>
        <v>0</v>
      </c>
      <c r="L639" s="80">
        <f t="shared" si="373"/>
        <v>0</v>
      </c>
      <c r="M639" s="80">
        <f t="shared" si="397"/>
        <v>0</v>
      </c>
      <c r="N639" s="80">
        <f t="shared" si="374"/>
        <v>0</v>
      </c>
      <c r="O639" s="81">
        <f t="shared" si="367"/>
        <v>0</v>
      </c>
      <c r="P639" s="79">
        <f t="shared" si="368"/>
        <v>0</v>
      </c>
      <c r="R639">
        <f t="shared" ca="1" si="375"/>
        <v>697</v>
      </c>
      <c r="S639" s="78">
        <f t="shared" ca="1" si="384"/>
        <v>120.91666666666366</v>
      </c>
      <c r="T639" s="55">
        <f t="shared" ca="1" si="376"/>
        <v>0</v>
      </c>
      <c r="U639" s="78">
        <f t="shared" ca="1" si="377"/>
        <v>4.5569622524294494E-5</v>
      </c>
      <c r="V639" s="79">
        <f t="shared" ca="1" si="385"/>
        <v>0</v>
      </c>
      <c r="W639" s="79">
        <f t="shared" ca="1" si="369"/>
        <v>0</v>
      </c>
      <c r="X639" s="80">
        <f t="shared" ca="1" si="386"/>
        <v>0</v>
      </c>
      <c r="Y639" s="80">
        <f t="shared" ca="1" si="387"/>
        <v>0</v>
      </c>
      <c r="Z639" s="80">
        <f t="shared" ca="1" si="378"/>
        <v>0</v>
      </c>
      <c r="AA639" s="80">
        <f t="shared" ca="1" si="388"/>
        <v>0</v>
      </c>
      <c r="AB639" s="81">
        <f t="shared" ca="1" si="370"/>
        <v>0</v>
      </c>
      <c r="AC639" s="79">
        <f t="shared" ca="1" si="371"/>
        <v>0</v>
      </c>
      <c r="AE639" s="55">
        <f t="shared" ca="1" si="389"/>
        <v>0</v>
      </c>
      <c r="AF639" s="78">
        <f t="shared" ca="1" si="390"/>
        <v>4.5569622524294494E-5</v>
      </c>
      <c r="AR639" s="69">
        <f t="shared" si="379"/>
        <v>53</v>
      </c>
      <c r="AS639" s="70">
        <f t="shared" si="391"/>
        <v>636</v>
      </c>
      <c r="AT639" s="71">
        <f t="shared" si="398"/>
        <v>5.4952791701023294E-3</v>
      </c>
      <c r="AU639" s="72">
        <f t="shared" si="380"/>
        <v>8.6664107387064426E-3</v>
      </c>
      <c r="AV639" s="73">
        <f t="shared" si="381"/>
        <v>1.0086664107387064</v>
      </c>
      <c r="AW639" s="74">
        <f>PRODUCT(AV$4:AV639)</f>
        <v>174.3842424450705</v>
      </c>
      <c r="BO639" s="70">
        <f t="shared" si="392"/>
        <v>636</v>
      </c>
      <c r="BP639" s="178">
        <f t="shared" si="395"/>
        <v>0.1091</v>
      </c>
      <c r="BQ639" s="179">
        <f t="shared" si="382"/>
        <v>8.6664107387064426E-3</v>
      </c>
      <c r="BR639" s="179">
        <f t="shared" si="394"/>
        <v>5.7344630797991408E-3</v>
      </c>
    </row>
    <row r="640" spans="5:70">
      <c r="E640">
        <f t="shared" si="396"/>
        <v>637</v>
      </c>
      <c r="F640" s="64">
        <f t="shared" si="383"/>
        <v>115.99999999999707</v>
      </c>
      <c r="G640" s="55">
        <f t="shared" si="364"/>
        <v>0</v>
      </c>
      <c r="H640" s="78">
        <f t="shared" si="393"/>
        <v>1</v>
      </c>
      <c r="I640" s="79">
        <f t="shared" si="372"/>
        <v>0</v>
      </c>
      <c r="J640" s="79">
        <f t="shared" si="365"/>
        <v>0</v>
      </c>
      <c r="K640" s="80">
        <f t="shared" si="366"/>
        <v>0</v>
      </c>
      <c r="L640" s="80">
        <f t="shared" si="373"/>
        <v>0</v>
      </c>
      <c r="M640" s="80">
        <f t="shared" si="397"/>
        <v>0</v>
      </c>
      <c r="N640" s="80">
        <f t="shared" si="374"/>
        <v>0</v>
      </c>
      <c r="O640" s="81">
        <f t="shared" si="367"/>
        <v>0</v>
      </c>
      <c r="P640" s="79">
        <f t="shared" si="368"/>
        <v>0</v>
      </c>
      <c r="R640">
        <f t="shared" ca="1" si="375"/>
        <v>698</v>
      </c>
      <c r="S640" s="78">
        <f t="shared" ca="1" si="384"/>
        <v>120.99999999999699</v>
      </c>
      <c r="T640" s="55">
        <f t="shared" ca="1" si="376"/>
        <v>0</v>
      </c>
      <c r="U640" s="78">
        <f t="shared" ca="1" si="377"/>
        <v>4.5569622524294494E-5</v>
      </c>
      <c r="V640" s="79">
        <f t="shared" ca="1" si="385"/>
        <v>0</v>
      </c>
      <c r="W640" s="79">
        <f t="shared" ca="1" si="369"/>
        <v>0</v>
      </c>
      <c r="X640" s="80">
        <f t="shared" ca="1" si="386"/>
        <v>0</v>
      </c>
      <c r="Y640" s="80">
        <f t="shared" ca="1" si="387"/>
        <v>0</v>
      </c>
      <c r="Z640" s="80">
        <f t="shared" ca="1" si="378"/>
        <v>0</v>
      </c>
      <c r="AA640" s="80">
        <f t="shared" ca="1" si="388"/>
        <v>0</v>
      </c>
      <c r="AB640" s="81">
        <f t="shared" ca="1" si="370"/>
        <v>0</v>
      </c>
      <c r="AC640" s="79">
        <f t="shared" ca="1" si="371"/>
        <v>0</v>
      </c>
      <c r="AE640" s="55">
        <f t="shared" ca="1" si="389"/>
        <v>0</v>
      </c>
      <c r="AF640" s="78">
        <f t="shared" ca="1" si="390"/>
        <v>4.5569622524294494E-5</v>
      </c>
      <c r="AR640" s="69">
        <f t="shared" si="379"/>
        <v>54</v>
      </c>
      <c r="AS640" s="70">
        <f t="shared" si="391"/>
        <v>637</v>
      </c>
      <c r="AT640" s="71">
        <f t="shared" si="398"/>
        <v>5.4476548236903647E-3</v>
      </c>
      <c r="AU640" s="72">
        <f t="shared" si="380"/>
        <v>8.6664107387064426E-3</v>
      </c>
      <c r="AV640" s="73">
        <f t="shared" si="381"/>
        <v>1.0086664107387064</v>
      </c>
      <c r="AW640" s="74">
        <f>PRODUCT(AV$4:AV640)</f>
        <v>175.89552791645764</v>
      </c>
      <c r="BO640" s="70">
        <f t="shared" si="392"/>
        <v>637</v>
      </c>
      <c r="BP640" s="178">
        <f t="shared" si="395"/>
        <v>0.1091</v>
      </c>
      <c r="BQ640" s="179">
        <f t="shared" si="382"/>
        <v>8.6664107387064426E-3</v>
      </c>
      <c r="BR640" s="179">
        <f t="shared" si="394"/>
        <v>5.6851928633168741E-3</v>
      </c>
    </row>
    <row r="641" spans="5:70">
      <c r="E641">
        <f t="shared" si="396"/>
        <v>638</v>
      </c>
      <c r="F641" s="64">
        <f t="shared" si="383"/>
        <v>116.0833333333304</v>
      </c>
      <c r="G641" s="55">
        <f t="shared" si="364"/>
        <v>0</v>
      </c>
      <c r="H641" s="78">
        <f t="shared" si="393"/>
        <v>1</v>
      </c>
      <c r="I641" s="79">
        <f t="shared" si="372"/>
        <v>0</v>
      </c>
      <c r="J641" s="79">
        <f t="shared" si="365"/>
        <v>0</v>
      </c>
      <c r="K641" s="80">
        <f t="shared" si="366"/>
        <v>0</v>
      </c>
      <c r="L641" s="80">
        <f t="shared" si="373"/>
        <v>0</v>
      </c>
      <c r="M641" s="80">
        <f t="shared" si="397"/>
        <v>0</v>
      </c>
      <c r="N641" s="80">
        <f t="shared" si="374"/>
        <v>0</v>
      </c>
      <c r="O641" s="81">
        <f t="shared" si="367"/>
        <v>0</v>
      </c>
      <c r="P641" s="79">
        <f t="shared" si="368"/>
        <v>0</v>
      </c>
      <c r="R641">
        <f t="shared" ca="1" si="375"/>
        <v>699</v>
      </c>
      <c r="S641" s="78">
        <f t="shared" ca="1" si="384"/>
        <v>121.08333333333032</v>
      </c>
      <c r="T641" s="55">
        <f t="shared" ca="1" si="376"/>
        <v>0</v>
      </c>
      <c r="U641" s="78">
        <f t="shared" ca="1" si="377"/>
        <v>4.5569622524294494E-5</v>
      </c>
      <c r="V641" s="79">
        <f t="shared" ca="1" si="385"/>
        <v>0</v>
      </c>
      <c r="W641" s="79">
        <f t="shared" ca="1" si="369"/>
        <v>0</v>
      </c>
      <c r="X641" s="80">
        <f t="shared" ca="1" si="386"/>
        <v>0</v>
      </c>
      <c r="Y641" s="80">
        <f t="shared" ca="1" si="387"/>
        <v>0</v>
      </c>
      <c r="Z641" s="80">
        <f t="shared" ca="1" si="378"/>
        <v>0</v>
      </c>
      <c r="AA641" s="80">
        <f t="shared" ca="1" si="388"/>
        <v>0</v>
      </c>
      <c r="AB641" s="81">
        <f t="shared" ca="1" si="370"/>
        <v>0</v>
      </c>
      <c r="AC641" s="79">
        <f t="shared" ca="1" si="371"/>
        <v>0</v>
      </c>
      <c r="AE641" s="55">
        <f t="shared" ca="1" si="389"/>
        <v>0</v>
      </c>
      <c r="AF641" s="78">
        <f t="shared" ca="1" si="390"/>
        <v>4.5569622524294494E-5</v>
      </c>
      <c r="AR641" s="69">
        <f t="shared" si="379"/>
        <v>54</v>
      </c>
      <c r="AS641" s="70">
        <f t="shared" si="391"/>
        <v>638</v>
      </c>
      <c r="AT641" s="71">
        <f t="shared" si="398"/>
        <v>5.4004432094255685E-3</v>
      </c>
      <c r="AU641" s="72">
        <f t="shared" si="380"/>
        <v>8.6664107387064426E-3</v>
      </c>
      <c r="AV641" s="73">
        <f t="shared" si="381"/>
        <v>1.0086664107387064</v>
      </c>
      <c r="AW641" s="74">
        <f>PRODUCT(AV$4:AV641)</f>
        <v>177.41991080848325</v>
      </c>
      <c r="BO641" s="70">
        <f t="shared" si="392"/>
        <v>638</v>
      </c>
      <c r="BP641" s="178">
        <f t="shared" si="395"/>
        <v>0.1091</v>
      </c>
      <c r="BQ641" s="179">
        <f t="shared" si="382"/>
        <v>8.6664107387064426E-3</v>
      </c>
      <c r="BR641" s="179">
        <f t="shared" si="394"/>
        <v>5.6363459740403857E-3</v>
      </c>
    </row>
    <row r="642" spans="5:70">
      <c r="E642">
        <f t="shared" si="396"/>
        <v>639</v>
      </c>
      <c r="F642" s="64">
        <f t="shared" si="383"/>
        <v>116.16666666666373</v>
      </c>
      <c r="G642" s="55">
        <f t="shared" si="364"/>
        <v>0</v>
      </c>
      <c r="H642" s="78">
        <f t="shared" si="393"/>
        <v>1</v>
      </c>
      <c r="I642" s="79">
        <f t="shared" si="372"/>
        <v>0</v>
      </c>
      <c r="J642" s="79">
        <f t="shared" si="365"/>
        <v>0</v>
      </c>
      <c r="K642" s="80">
        <f t="shared" si="366"/>
        <v>0</v>
      </c>
      <c r="L642" s="80">
        <f t="shared" si="373"/>
        <v>0</v>
      </c>
      <c r="M642" s="80">
        <f t="shared" si="397"/>
        <v>0</v>
      </c>
      <c r="N642" s="80">
        <f t="shared" si="374"/>
        <v>0</v>
      </c>
      <c r="O642" s="81">
        <f t="shared" si="367"/>
        <v>0</v>
      </c>
      <c r="P642" s="79">
        <f t="shared" si="368"/>
        <v>0</v>
      </c>
      <c r="R642">
        <f t="shared" ca="1" si="375"/>
        <v>700</v>
      </c>
      <c r="S642" s="78">
        <f t="shared" ca="1" si="384"/>
        <v>121.16666666666364</v>
      </c>
      <c r="T642" s="55">
        <f t="shared" ca="1" si="376"/>
        <v>0</v>
      </c>
      <c r="U642" s="78">
        <f t="shared" ca="1" si="377"/>
        <v>4.5569622524294494E-5</v>
      </c>
      <c r="V642" s="79">
        <f t="shared" ca="1" si="385"/>
        <v>0</v>
      </c>
      <c r="W642" s="79">
        <f t="shared" ca="1" si="369"/>
        <v>0</v>
      </c>
      <c r="X642" s="80">
        <f t="shared" ca="1" si="386"/>
        <v>0</v>
      </c>
      <c r="Y642" s="80">
        <f t="shared" ca="1" si="387"/>
        <v>0</v>
      </c>
      <c r="Z642" s="80">
        <f t="shared" ca="1" si="378"/>
        <v>0</v>
      </c>
      <c r="AA642" s="80">
        <f t="shared" ca="1" si="388"/>
        <v>0</v>
      </c>
      <c r="AB642" s="81">
        <f t="shared" ca="1" si="370"/>
        <v>0</v>
      </c>
      <c r="AC642" s="79">
        <f t="shared" ca="1" si="371"/>
        <v>0</v>
      </c>
      <c r="AE642" s="55">
        <f t="shared" ca="1" si="389"/>
        <v>0</v>
      </c>
      <c r="AF642" s="78">
        <f t="shared" ca="1" si="390"/>
        <v>4.5569622524294494E-5</v>
      </c>
      <c r="AR642" s="69">
        <f t="shared" si="379"/>
        <v>54</v>
      </c>
      <c r="AS642" s="70">
        <f t="shared" si="391"/>
        <v>639</v>
      </c>
      <c r="AT642" s="71">
        <f t="shared" si="398"/>
        <v>5.3536407504016286E-3</v>
      </c>
      <c r="AU642" s="72">
        <f t="shared" si="380"/>
        <v>8.6664107387064426E-3</v>
      </c>
      <c r="AV642" s="73">
        <f t="shared" si="381"/>
        <v>1.0086664107387064</v>
      </c>
      <c r="AW642" s="74">
        <f>PRODUCT(AV$4:AV642)</f>
        <v>178.95750462877422</v>
      </c>
      <c r="BO642" s="70">
        <f t="shared" si="392"/>
        <v>639</v>
      </c>
      <c r="BP642" s="178">
        <f t="shared" si="395"/>
        <v>0.1091</v>
      </c>
      <c r="BQ642" s="179">
        <f t="shared" si="382"/>
        <v>8.6664107387064426E-3</v>
      </c>
      <c r="BR642" s="179">
        <f t="shared" si="394"/>
        <v>5.5879187747637539E-3</v>
      </c>
    </row>
    <row r="643" spans="5:70">
      <c r="E643">
        <f t="shared" si="396"/>
        <v>640</v>
      </c>
      <c r="F643" s="64">
        <f t="shared" si="383"/>
        <v>116.24999999999706</v>
      </c>
      <c r="G643" s="55">
        <f t="shared" si="364"/>
        <v>0</v>
      </c>
      <c r="H643" s="78">
        <f t="shared" si="393"/>
        <v>1</v>
      </c>
      <c r="I643" s="79">
        <f t="shared" si="372"/>
        <v>0</v>
      </c>
      <c r="J643" s="79">
        <f t="shared" si="365"/>
        <v>0</v>
      </c>
      <c r="K643" s="80">
        <f t="shared" si="366"/>
        <v>0</v>
      </c>
      <c r="L643" s="80">
        <f t="shared" si="373"/>
        <v>0</v>
      </c>
      <c r="M643" s="80">
        <f t="shared" si="397"/>
        <v>0</v>
      </c>
      <c r="N643" s="80">
        <f t="shared" si="374"/>
        <v>0</v>
      </c>
      <c r="O643" s="81">
        <f t="shared" si="367"/>
        <v>0</v>
      </c>
      <c r="P643" s="79">
        <f t="shared" si="368"/>
        <v>0</v>
      </c>
      <c r="R643">
        <f t="shared" ca="1" si="375"/>
        <v>701</v>
      </c>
      <c r="S643" s="78">
        <f t="shared" ca="1" si="384"/>
        <v>121.24999999999697</v>
      </c>
      <c r="T643" s="55">
        <f t="shared" ca="1" si="376"/>
        <v>0</v>
      </c>
      <c r="U643" s="78">
        <f t="shared" ca="1" si="377"/>
        <v>4.5569622524294494E-5</v>
      </c>
      <c r="V643" s="79">
        <f t="shared" ca="1" si="385"/>
        <v>0</v>
      </c>
      <c r="W643" s="79">
        <f t="shared" ca="1" si="369"/>
        <v>0</v>
      </c>
      <c r="X643" s="80">
        <f t="shared" ca="1" si="386"/>
        <v>0</v>
      </c>
      <c r="Y643" s="80">
        <f t="shared" ca="1" si="387"/>
        <v>0</v>
      </c>
      <c r="Z643" s="80">
        <f t="shared" ca="1" si="378"/>
        <v>0</v>
      </c>
      <c r="AA643" s="80">
        <f t="shared" ca="1" si="388"/>
        <v>0</v>
      </c>
      <c r="AB643" s="81">
        <f t="shared" ca="1" si="370"/>
        <v>0</v>
      </c>
      <c r="AC643" s="79">
        <f t="shared" ca="1" si="371"/>
        <v>0</v>
      </c>
      <c r="AE643" s="55">
        <f t="shared" ca="1" si="389"/>
        <v>0</v>
      </c>
      <c r="AF643" s="78">
        <f t="shared" ca="1" si="390"/>
        <v>4.5569622524294494E-5</v>
      </c>
      <c r="AR643" s="69">
        <f t="shared" si="379"/>
        <v>54</v>
      </c>
      <c r="AS643" s="70">
        <f t="shared" si="391"/>
        <v>640</v>
      </c>
      <c r="AT643" s="71">
        <f t="shared" si="398"/>
        <v>5.3072439007111711E-3</v>
      </c>
      <c r="AU643" s="72">
        <f t="shared" si="380"/>
        <v>8.6664107387064426E-3</v>
      </c>
      <c r="AV643" s="73">
        <f t="shared" si="381"/>
        <v>1.0086664107387064</v>
      </c>
      <c r="AW643" s="74">
        <f>PRODUCT(AV$4:AV643)</f>
        <v>180.50842386866114</v>
      </c>
      <c r="BO643" s="70">
        <f t="shared" si="392"/>
        <v>640</v>
      </c>
      <c r="BP643" s="178">
        <f t="shared" si="395"/>
        <v>0.1091</v>
      </c>
      <c r="BQ643" s="179">
        <f t="shared" si="382"/>
        <v>8.6664107387064426E-3</v>
      </c>
      <c r="BR643" s="179">
        <f t="shared" si="394"/>
        <v>5.5399076595317462E-3</v>
      </c>
    </row>
    <row r="644" spans="5:70">
      <c r="E644">
        <f t="shared" si="396"/>
        <v>641</v>
      </c>
      <c r="F644" s="64">
        <f t="shared" si="383"/>
        <v>116.33333333333039</v>
      </c>
      <c r="G644" s="55">
        <f t="shared" ref="G644:G707" si="399">(1-(1-IF(F644&gt;$AJ$90,0,VLOOKUP(ROUND(F644,0),$AJ$4:$AK$90,2,FALSE)))^(1/12))*0</f>
        <v>0</v>
      </c>
      <c r="H644" s="78">
        <f t="shared" si="393"/>
        <v>1</v>
      </c>
      <c r="I644" s="79">
        <f t="shared" si="372"/>
        <v>0</v>
      </c>
      <c r="J644" s="79">
        <f t="shared" ref="J644:J707" si="400">(I644)*$AU644</f>
        <v>0</v>
      </c>
      <c r="K644" s="80">
        <f t="shared" ref="K644:K707" si="401">IF(I644=0,0,-$C$19)*H644</f>
        <v>0</v>
      </c>
      <c r="L644" s="80">
        <f t="shared" si="373"/>
        <v>0</v>
      </c>
      <c r="M644" s="80">
        <f t="shared" si="397"/>
        <v>0</v>
      </c>
      <c r="N644" s="80">
        <f t="shared" si="374"/>
        <v>0</v>
      </c>
      <c r="O644" s="81">
        <f t="shared" ref="O644:O707" si="402">-MIN(
IF(MOD(E644-1,IF($C$7="Annual",12,1))=0,1,0)
*IF(F644&lt;=$C$6,H644*$C$5*$C$4/IF($C$7="Monthly",12,1),$C$12),I644)</f>
        <v>0</v>
      </c>
      <c r="P644" s="79">
        <f t="shared" ref="P644:P707" si="403">SUM(I644:O644)</f>
        <v>0</v>
      </c>
      <c r="R644">
        <f t="shared" ca="1" si="375"/>
        <v>702</v>
      </c>
      <c r="S644" s="78">
        <f t="shared" ca="1" si="384"/>
        <v>121.3333333333303</v>
      </c>
      <c r="T644" s="55">
        <f t="shared" ca="1" si="376"/>
        <v>0</v>
      </c>
      <c r="U644" s="78">
        <f t="shared" ca="1" si="377"/>
        <v>4.5569622524294494E-5</v>
      </c>
      <c r="V644" s="79">
        <f t="shared" ca="1" si="385"/>
        <v>0</v>
      </c>
      <c r="W644" s="79">
        <f t="shared" ref="W644:W707" ca="1" si="404">(V644)*$AU644</f>
        <v>0</v>
      </c>
      <c r="X644" s="80">
        <f t="shared" ca="1" si="386"/>
        <v>0</v>
      </c>
      <c r="Y644" s="80">
        <f t="shared" ca="1" si="387"/>
        <v>0</v>
      </c>
      <c r="Z644" s="80">
        <f t="shared" ca="1" si="378"/>
        <v>0</v>
      </c>
      <c r="AA644" s="80">
        <f t="shared" ca="1" si="388"/>
        <v>0</v>
      </c>
      <c r="AB644" s="81">
        <f t="shared" ref="AB644:AB707" ca="1" si="405">-MIN(IF(MOD(R644,IF($C$7="Annual",12,1))=0,1,0)*$C$39*U644/IF($C$7="Monthly",12,1),V644)</f>
        <v>0</v>
      </c>
      <c r="AC644" s="79">
        <f t="shared" ref="AC644:AC707" ca="1" si="406">SUM(V644:AB644)</f>
        <v>0</v>
      </c>
      <c r="AE644" s="55">
        <f t="shared" ca="1" si="389"/>
        <v>0</v>
      </c>
      <c r="AF644" s="78">
        <f t="shared" ca="1" si="390"/>
        <v>4.5569622524294494E-5</v>
      </c>
      <c r="AR644" s="69">
        <f t="shared" si="379"/>
        <v>54</v>
      </c>
      <c r="AS644" s="70">
        <f t="shared" si="391"/>
        <v>641</v>
      </c>
      <c r="AT644" s="71">
        <f t="shared" si="398"/>
        <v>5.2612491451771133E-3</v>
      </c>
      <c r="AU644" s="72">
        <f t="shared" si="380"/>
        <v>8.6664107387064426E-3</v>
      </c>
      <c r="AV644" s="73">
        <f t="shared" si="381"/>
        <v>1.0086664107387064</v>
      </c>
      <c r="AW644" s="74">
        <f>PRODUCT(AV$4:AV644)</f>
        <v>182.07278401170348</v>
      </c>
      <c r="BO644" s="70">
        <f t="shared" si="392"/>
        <v>641</v>
      </c>
      <c r="BP644" s="178">
        <f t="shared" si="395"/>
        <v>0.1091</v>
      </c>
      <c r="BQ644" s="179">
        <f t="shared" si="382"/>
        <v>8.6664107387064426E-3</v>
      </c>
      <c r="BR644" s="179">
        <f t="shared" si="394"/>
        <v>5.4923090533713142E-3</v>
      </c>
    </row>
    <row r="645" spans="5:70">
      <c r="E645">
        <f t="shared" si="396"/>
        <v>642</v>
      </c>
      <c r="F645" s="64">
        <f t="shared" si="383"/>
        <v>116.41666666666372</v>
      </c>
      <c r="G645" s="55">
        <f t="shared" si="399"/>
        <v>0</v>
      </c>
      <c r="H645" s="78">
        <f t="shared" si="393"/>
        <v>1</v>
      </c>
      <c r="I645" s="79">
        <f t="shared" ref="I645:I708" si="407">MAX(P644,0)*(1-G645)</f>
        <v>0</v>
      </c>
      <c r="J645" s="79">
        <f t="shared" si="400"/>
        <v>0</v>
      </c>
      <c r="K645" s="80">
        <f t="shared" si="401"/>
        <v>0</v>
      </c>
      <c r="L645" s="80">
        <f t="shared" ref="L645:L708" si="408">IF(OR(I644+O644=0,K644=0),0,-I645*($C$16/12))</f>
        <v>0</v>
      </c>
      <c r="M645" s="80">
        <f t="shared" si="397"/>
        <v>0</v>
      </c>
      <c r="N645" s="80">
        <f t="shared" ref="N645:N708" si="409">IF(OR(I644+O644=0,K644=0),0,-I645*($C$18*(1+$C$20))/12)</f>
        <v>0</v>
      </c>
      <c r="O645" s="81">
        <f t="shared" si="402"/>
        <v>0</v>
      </c>
      <c r="P645" s="79">
        <f t="shared" si="403"/>
        <v>0</v>
      </c>
      <c r="R645">
        <f t="shared" ref="R645:R708" ca="1" si="410">R644+1</f>
        <v>703</v>
      </c>
      <c r="S645" s="78">
        <f t="shared" ca="1" si="384"/>
        <v>121.41666666666363</v>
      </c>
      <c r="T645" s="55">
        <f t="shared" ref="T645:T708" ca="1" si="411">(1-(1-IF(S645&gt;$AJ$90,0,VLOOKUP(ROUND(S645,0),$AJ$4:$AK$90,2,FALSE)))^(1/12))
*IF(S646-S$4&lt;SUBSTITUTE($C$8, "years", "", 1)/1,0,1)</f>
        <v>0</v>
      </c>
      <c r="U645" s="78">
        <f t="shared" ref="U645:U708" ca="1" si="412">IF(S646-S$4&lt;SUBSTITUTE($C$8, "years", "", 1)/1,U644,AF644)*
(1-T645)</f>
        <v>4.5569622524294494E-5</v>
      </c>
      <c r="V645" s="79">
        <f t="shared" ca="1" si="385"/>
        <v>0</v>
      </c>
      <c r="W645" s="79">
        <f t="shared" ca="1" si="404"/>
        <v>0</v>
      </c>
      <c r="X645" s="80">
        <f t="shared" ca="1" si="386"/>
        <v>0</v>
      </c>
      <c r="Y645" s="80">
        <f t="shared" ca="1" si="387"/>
        <v>0</v>
      </c>
      <c r="Z645" s="80">
        <f t="shared" ref="Z645:Z708" ca="1" si="413">-IF(MOD(R645-1,12)=0,1,0)*V645*($C$17)</f>
        <v>0</v>
      </c>
      <c r="AA645" s="80">
        <f t="shared" ca="1" si="388"/>
        <v>0</v>
      </c>
      <c r="AB645" s="81">
        <f t="shared" ca="1" si="405"/>
        <v>0</v>
      </c>
      <c r="AC645" s="79">
        <f t="shared" ca="1" si="406"/>
        <v>0</v>
      </c>
      <c r="AE645" s="55">
        <f t="shared" ca="1" si="389"/>
        <v>0</v>
      </c>
      <c r="AF645" s="78">
        <f t="shared" ca="1" si="390"/>
        <v>4.5569622524294494E-5</v>
      </c>
      <c r="AR645" s="69">
        <f t="shared" ref="AR645:AR708" si="414">ROUNDDOWN((AS645-1)/12,0)+1</f>
        <v>54</v>
      </c>
      <c r="AS645" s="70">
        <f t="shared" si="391"/>
        <v>642</v>
      </c>
      <c r="AT645" s="71">
        <f t="shared" si="398"/>
        <v>5.21565299908634E-3</v>
      </c>
      <c r="AU645" s="72">
        <f t="shared" ref="AU645:AU708" si="415">IF($AU$2="Yes",BQ645,((1+$AH$21)^(1/12))-1)</f>
        <v>8.6664107387064426E-3</v>
      </c>
      <c r="AV645" s="73">
        <f t="shared" ref="AV645:AV708" si="416">(1+AU645)</f>
        <v>1.0086664107387064</v>
      </c>
      <c r="AW645" s="74">
        <f>PRODUCT(AV$4:AV645)</f>
        <v>183.65070154228869</v>
      </c>
      <c r="BO645" s="70">
        <f t="shared" si="392"/>
        <v>642</v>
      </c>
      <c r="BP645" s="178">
        <f t="shared" si="395"/>
        <v>0.1091</v>
      </c>
      <c r="BQ645" s="179">
        <f t="shared" ref="BQ645:BQ708" si="417">(1+BP645)^(1/12)-1</f>
        <v>8.6664107387064426E-3</v>
      </c>
      <c r="BR645" s="179">
        <f t="shared" si="394"/>
        <v>5.4451194120253982E-3</v>
      </c>
    </row>
    <row r="646" spans="5:70">
      <c r="E646">
        <f t="shared" si="396"/>
        <v>643</v>
      </c>
      <c r="F646" s="64">
        <f t="shared" ref="F646:F709" si="418">(E646-E645)/12+F645</f>
        <v>116.49999999999704</v>
      </c>
      <c r="G646" s="55">
        <f t="shared" si="399"/>
        <v>0</v>
      </c>
      <c r="H646" s="78">
        <f t="shared" si="393"/>
        <v>1</v>
      </c>
      <c r="I646" s="79">
        <f t="shared" si="407"/>
        <v>0</v>
      </c>
      <c r="J646" s="79">
        <f t="shared" si="400"/>
        <v>0</v>
      </c>
      <c r="K646" s="80">
        <f t="shared" si="401"/>
        <v>0</v>
      </c>
      <c r="L646" s="80">
        <f t="shared" si="408"/>
        <v>0</v>
      </c>
      <c r="M646" s="80">
        <f t="shared" si="397"/>
        <v>0</v>
      </c>
      <c r="N646" s="80">
        <f t="shared" si="409"/>
        <v>0</v>
      </c>
      <c r="O646" s="81">
        <f t="shared" si="402"/>
        <v>0</v>
      </c>
      <c r="P646" s="79">
        <f t="shared" si="403"/>
        <v>0</v>
      </c>
      <c r="R646">
        <f t="shared" ca="1" si="410"/>
        <v>704</v>
      </c>
      <c r="S646" s="78">
        <f t="shared" ref="S646:S709" ca="1" si="419">(R646-R645)/12+S645</f>
        <v>121.49999999999696</v>
      </c>
      <c r="T646" s="55">
        <f t="shared" ca="1" si="411"/>
        <v>0</v>
      </c>
      <c r="U646" s="78">
        <f t="shared" ca="1" si="412"/>
        <v>4.5569622524294494E-5</v>
      </c>
      <c r="V646" s="79">
        <f t="shared" ref="V646:V709" ca="1" si="420">MAX(AC645,0)*(1-AE646)</f>
        <v>0</v>
      </c>
      <c r="W646" s="79">
        <f t="shared" ca="1" si="404"/>
        <v>0</v>
      </c>
      <c r="X646" s="80">
        <f t="shared" ref="X646:X709" ca="1" si="421">IF(V646=0,0,-$C$19)*U646</f>
        <v>0</v>
      </c>
      <c r="Y646" s="80">
        <f t="shared" ref="Y646:Y709" ca="1" si="422">IF(OR(V645+AB645=0,X645=0),0,-V646*($D$16/12))</f>
        <v>0</v>
      </c>
      <c r="Z646" s="80">
        <f t="shared" ca="1" si="413"/>
        <v>0</v>
      </c>
      <c r="AA646" s="80">
        <f t="shared" ref="AA646:AA709" ca="1" si="423">IF(OR(V645+AB645=0,X645=0),0,-V646*($C$18*(1+$C$20))/12)</f>
        <v>0</v>
      </c>
      <c r="AB646" s="81">
        <f t="shared" ca="1" si="405"/>
        <v>0</v>
      </c>
      <c r="AC646" s="79">
        <f t="shared" ca="1" si="406"/>
        <v>0</v>
      </c>
      <c r="AE646" s="55">
        <f t="shared" ref="AE646:AE709" ca="1" si="424">(1-(1-IF(S646&gt;$AJ$90,0,VLOOKUP(ROUND(S646,0),$AJ$4:$AK$90,2,FALSE)))^(1/12))</f>
        <v>0</v>
      </c>
      <c r="AF646" s="78">
        <f t="shared" ref="AF646:AF709" ca="1" si="425">AF645*(1-AE646)</f>
        <v>4.5569622524294494E-5</v>
      </c>
      <c r="AR646" s="69">
        <f t="shared" si="414"/>
        <v>54</v>
      </c>
      <c r="AS646" s="70">
        <f t="shared" ref="AS646:AS709" si="426">AS645+1</f>
        <v>643</v>
      </c>
      <c r="AT646" s="71">
        <f t="shared" si="398"/>
        <v>5.1704520079256921E-3</v>
      </c>
      <c r="AU646" s="72">
        <f t="shared" si="415"/>
        <v>8.6664107387064426E-3</v>
      </c>
      <c r="AV646" s="73">
        <f t="shared" si="416"/>
        <v>1.0086664107387064</v>
      </c>
      <c r="AW646" s="74">
        <f>PRODUCT(AV$4:AV646)</f>
        <v>185.24229395430575</v>
      </c>
      <c r="BO646" s="70">
        <f t="shared" ref="BO646:BO709" si="427">BO645+1</f>
        <v>643</v>
      </c>
      <c r="BP646" s="178">
        <f t="shared" si="395"/>
        <v>0.1091</v>
      </c>
      <c r="BQ646" s="179">
        <f t="shared" si="417"/>
        <v>8.6664107387064426E-3</v>
      </c>
      <c r="BR646" s="179">
        <f t="shared" si="394"/>
        <v>5.398335221689015E-3</v>
      </c>
    </row>
    <row r="647" spans="5:70">
      <c r="E647">
        <f t="shared" si="396"/>
        <v>644</v>
      </c>
      <c r="F647" s="64">
        <f t="shared" si="418"/>
        <v>116.58333333333037</v>
      </c>
      <c r="G647" s="55">
        <f t="shared" si="399"/>
        <v>0</v>
      </c>
      <c r="H647" s="78">
        <f t="shared" ref="H647:H710" si="428">H646*(1-G647)</f>
        <v>1</v>
      </c>
      <c r="I647" s="79">
        <f t="shared" si="407"/>
        <v>0</v>
      </c>
      <c r="J647" s="79">
        <f t="shared" si="400"/>
        <v>0</v>
      </c>
      <c r="K647" s="80">
        <f t="shared" si="401"/>
        <v>0</v>
      </c>
      <c r="L647" s="80">
        <f t="shared" si="408"/>
        <v>0</v>
      </c>
      <c r="M647" s="80">
        <f t="shared" si="397"/>
        <v>0</v>
      </c>
      <c r="N647" s="80">
        <f t="shared" si="409"/>
        <v>0</v>
      </c>
      <c r="O647" s="81">
        <f t="shared" si="402"/>
        <v>0</v>
      </c>
      <c r="P647" s="79">
        <f t="shared" si="403"/>
        <v>0</v>
      </c>
      <c r="R647">
        <f t="shared" ca="1" si="410"/>
        <v>705</v>
      </c>
      <c r="S647" s="78">
        <f t="shared" ca="1" si="419"/>
        <v>121.58333333333029</v>
      </c>
      <c r="T647" s="55">
        <f t="shared" ca="1" si="411"/>
        <v>0</v>
      </c>
      <c r="U647" s="78">
        <f t="shared" ca="1" si="412"/>
        <v>4.5569622524294494E-5</v>
      </c>
      <c r="V647" s="79">
        <f t="shared" ca="1" si="420"/>
        <v>0</v>
      </c>
      <c r="W647" s="79">
        <f t="shared" ca="1" si="404"/>
        <v>0</v>
      </c>
      <c r="X647" s="80">
        <f t="shared" ca="1" si="421"/>
        <v>0</v>
      </c>
      <c r="Y647" s="80">
        <f t="shared" ca="1" si="422"/>
        <v>0</v>
      </c>
      <c r="Z647" s="80">
        <f t="shared" ca="1" si="413"/>
        <v>0</v>
      </c>
      <c r="AA647" s="80">
        <f t="shared" ca="1" si="423"/>
        <v>0</v>
      </c>
      <c r="AB647" s="81">
        <f t="shared" ca="1" si="405"/>
        <v>0</v>
      </c>
      <c r="AC647" s="79">
        <f t="shared" ca="1" si="406"/>
        <v>0</v>
      </c>
      <c r="AE647" s="55">
        <f t="shared" ca="1" si="424"/>
        <v>0</v>
      </c>
      <c r="AF647" s="78">
        <f t="shared" ca="1" si="425"/>
        <v>4.5569622524294494E-5</v>
      </c>
      <c r="AR647" s="69">
        <f t="shared" si="414"/>
        <v>54</v>
      </c>
      <c r="AS647" s="70">
        <f t="shared" si="426"/>
        <v>644</v>
      </c>
      <c r="AT647" s="71">
        <f t="shared" si="398"/>
        <v>5.1256427471202386E-3</v>
      </c>
      <c r="AU647" s="72">
        <f t="shared" si="415"/>
        <v>8.6664107387064426E-3</v>
      </c>
      <c r="AV647" s="73">
        <f t="shared" si="416"/>
        <v>1.0086664107387064</v>
      </c>
      <c r="AW647" s="74">
        <f>PRODUCT(AV$4:AV647)</f>
        <v>186.84767975989396</v>
      </c>
      <c r="BO647" s="70">
        <f t="shared" si="427"/>
        <v>644</v>
      </c>
      <c r="BP647" s="178">
        <f t="shared" si="395"/>
        <v>0.1091</v>
      </c>
      <c r="BQ647" s="179">
        <f t="shared" si="417"/>
        <v>8.6664107387064426E-3</v>
      </c>
      <c r="BR647" s="179">
        <f t="shared" ref="BR647:BR710" si="429">BR646/(1+BQ647)</f>
        <v>5.3519529987476168E-3</v>
      </c>
    </row>
    <row r="648" spans="5:70">
      <c r="E648">
        <f t="shared" si="396"/>
        <v>645</v>
      </c>
      <c r="F648" s="64">
        <f t="shared" si="418"/>
        <v>116.6666666666637</v>
      </c>
      <c r="G648" s="55">
        <f t="shared" si="399"/>
        <v>0</v>
      </c>
      <c r="H648" s="78">
        <f t="shared" si="428"/>
        <v>1</v>
      </c>
      <c r="I648" s="79">
        <f t="shared" si="407"/>
        <v>0</v>
      </c>
      <c r="J648" s="79">
        <f t="shared" si="400"/>
        <v>0</v>
      </c>
      <c r="K648" s="80">
        <f t="shared" si="401"/>
        <v>0</v>
      </c>
      <c r="L648" s="80">
        <f t="shared" si="408"/>
        <v>0</v>
      </c>
      <c r="M648" s="80">
        <f t="shared" si="397"/>
        <v>0</v>
      </c>
      <c r="N648" s="80">
        <f t="shared" si="409"/>
        <v>0</v>
      </c>
      <c r="O648" s="81">
        <f t="shared" si="402"/>
        <v>0</v>
      </c>
      <c r="P648" s="79">
        <f t="shared" si="403"/>
        <v>0</v>
      </c>
      <c r="R648">
        <f t="shared" ca="1" si="410"/>
        <v>706</v>
      </c>
      <c r="S648" s="78">
        <f t="shared" ca="1" si="419"/>
        <v>121.66666666666362</v>
      </c>
      <c r="T648" s="55">
        <f t="shared" ca="1" si="411"/>
        <v>0</v>
      </c>
      <c r="U648" s="78">
        <f t="shared" ca="1" si="412"/>
        <v>4.5569622524294494E-5</v>
      </c>
      <c r="V648" s="79">
        <f t="shared" ca="1" si="420"/>
        <v>0</v>
      </c>
      <c r="W648" s="79">
        <f t="shared" ca="1" si="404"/>
        <v>0</v>
      </c>
      <c r="X648" s="80">
        <f t="shared" ca="1" si="421"/>
        <v>0</v>
      </c>
      <c r="Y648" s="80">
        <f t="shared" ca="1" si="422"/>
        <v>0</v>
      </c>
      <c r="Z648" s="80">
        <f t="shared" ca="1" si="413"/>
        <v>0</v>
      </c>
      <c r="AA648" s="80">
        <f t="shared" ca="1" si="423"/>
        <v>0</v>
      </c>
      <c r="AB648" s="81">
        <f t="shared" ca="1" si="405"/>
        <v>0</v>
      </c>
      <c r="AC648" s="79">
        <f t="shared" ca="1" si="406"/>
        <v>0</v>
      </c>
      <c r="AE648" s="55">
        <f t="shared" ca="1" si="424"/>
        <v>0</v>
      </c>
      <c r="AF648" s="78">
        <f t="shared" ca="1" si="425"/>
        <v>4.5569622524294494E-5</v>
      </c>
      <c r="AR648" s="69">
        <f t="shared" si="414"/>
        <v>54</v>
      </c>
      <c r="AS648" s="70">
        <f t="shared" si="426"/>
        <v>645</v>
      </c>
      <c r="AT648" s="71">
        <f t="shared" si="398"/>
        <v>5.0812218217738229E-3</v>
      </c>
      <c r="AU648" s="72">
        <f t="shared" si="415"/>
        <v>8.6664107387064426E-3</v>
      </c>
      <c r="AV648" s="73">
        <f t="shared" si="416"/>
        <v>1.0086664107387064</v>
      </c>
      <c r="AW648" s="74">
        <f>PRODUCT(AV$4:AV648)</f>
        <v>188.46697849826748</v>
      </c>
      <c r="BO648" s="70">
        <f t="shared" si="427"/>
        <v>645</v>
      </c>
      <c r="BP648" s="178">
        <f t="shared" ref="BP648:BP711" si="430">VLOOKUP(BO648,$BT$4:$BX$13,5,TRUE)/100</f>
        <v>0.1091</v>
      </c>
      <c r="BQ648" s="179">
        <f t="shared" si="417"/>
        <v>8.6664107387064426E-3</v>
      </c>
      <c r="BR648" s="179">
        <f t="shared" si="429"/>
        <v>5.3059692895176943E-3</v>
      </c>
    </row>
    <row r="649" spans="5:70">
      <c r="E649">
        <f t="shared" si="396"/>
        <v>646</v>
      </c>
      <c r="F649" s="64">
        <f t="shared" si="418"/>
        <v>116.74999999999703</v>
      </c>
      <c r="G649" s="55">
        <f t="shared" si="399"/>
        <v>0</v>
      </c>
      <c r="H649" s="78">
        <f t="shared" si="428"/>
        <v>1</v>
      </c>
      <c r="I649" s="79">
        <f t="shared" si="407"/>
        <v>0</v>
      </c>
      <c r="J649" s="79">
        <f t="shared" si="400"/>
        <v>0</v>
      </c>
      <c r="K649" s="80">
        <f t="shared" si="401"/>
        <v>0</v>
      </c>
      <c r="L649" s="80">
        <f t="shared" si="408"/>
        <v>0</v>
      </c>
      <c r="M649" s="80">
        <f t="shared" si="397"/>
        <v>0</v>
      </c>
      <c r="N649" s="80">
        <f t="shared" si="409"/>
        <v>0</v>
      </c>
      <c r="O649" s="81">
        <f t="shared" si="402"/>
        <v>0</v>
      </c>
      <c r="P649" s="79">
        <f t="shared" si="403"/>
        <v>0</v>
      </c>
      <c r="R649">
        <f t="shared" ca="1" si="410"/>
        <v>707</v>
      </c>
      <c r="S649" s="78">
        <f t="shared" ca="1" si="419"/>
        <v>121.74999999999694</v>
      </c>
      <c r="T649" s="55">
        <f t="shared" ca="1" si="411"/>
        <v>0</v>
      </c>
      <c r="U649" s="78">
        <f t="shared" ca="1" si="412"/>
        <v>4.5569622524294494E-5</v>
      </c>
      <c r="V649" s="79">
        <f t="shared" ca="1" si="420"/>
        <v>0</v>
      </c>
      <c r="W649" s="79">
        <f t="shared" ca="1" si="404"/>
        <v>0</v>
      </c>
      <c r="X649" s="80">
        <f t="shared" ca="1" si="421"/>
        <v>0</v>
      </c>
      <c r="Y649" s="80">
        <f t="shared" ca="1" si="422"/>
        <v>0</v>
      </c>
      <c r="Z649" s="80">
        <f t="shared" ca="1" si="413"/>
        <v>0</v>
      </c>
      <c r="AA649" s="80">
        <f t="shared" ca="1" si="423"/>
        <v>0</v>
      </c>
      <c r="AB649" s="81">
        <f t="shared" ca="1" si="405"/>
        <v>0</v>
      </c>
      <c r="AC649" s="79">
        <f t="shared" ca="1" si="406"/>
        <v>0</v>
      </c>
      <c r="AE649" s="55">
        <f t="shared" ca="1" si="424"/>
        <v>0</v>
      </c>
      <c r="AF649" s="78">
        <f t="shared" ca="1" si="425"/>
        <v>4.5569622524294494E-5</v>
      </c>
      <c r="AR649" s="69">
        <f t="shared" si="414"/>
        <v>54</v>
      </c>
      <c r="AS649" s="70">
        <f t="shared" si="426"/>
        <v>646</v>
      </c>
      <c r="AT649" s="71">
        <f t="shared" si="398"/>
        <v>5.0371858664118524E-3</v>
      </c>
      <c r="AU649" s="72">
        <f t="shared" si="415"/>
        <v>8.6664107387064426E-3</v>
      </c>
      <c r="AV649" s="73">
        <f t="shared" si="416"/>
        <v>1.0086664107387064</v>
      </c>
      <c r="AW649" s="74">
        <f>PRODUCT(AV$4:AV649)</f>
        <v>190.10031074461642</v>
      </c>
      <c r="BO649" s="70">
        <f t="shared" si="427"/>
        <v>646</v>
      </c>
      <c r="BP649" s="178">
        <f t="shared" si="430"/>
        <v>0.1091</v>
      </c>
      <c r="BQ649" s="179">
        <f t="shared" si="417"/>
        <v>8.6664107387064426E-3</v>
      </c>
      <c r="BR649" s="179">
        <f t="shared" si="429"/>
        <v>5.2603806699896127E-3</v>
      </c>
    </row>
    <row r="650" spans="5:70">
      <c r="E650">
        <f t="shared" si="396"/>
        <v>647</v>
      </c>
      <c r="F650" s="64">
        <f t="shared" si="418"/>
        <v>116.83333333333036</v>
      </c>
      <c r="G650" s="55">
        <f t="shared" si="399"/>
        <v>0</v>
      </c>
      <c r="H650" s="78">
        <f t="shared" si="428"/>
        <v>1</v>
      </c>
      <c r="I650" s="79">
        <f t="shared" si="407"/>
        <v>0</v>
      </c>
      <c r="J650" s="79">
        <f t="shared" si="400"/>
        <v>0</v>
      </c>
      <c r="K650" s="80">
        <f t="shared" si="401"/>
        <v>0</v>
      </c>
      <c r="L650" s="80">
        <f t="shared" si="408"/>
        <v>0</v>
      </c>
      <c r="M650" s="80">
        <f t="shared" si="397"/>
        <v>0</v>
      </c>
      <c r="N650" s="80">
        <f t="shared" si="409"/>
        <v>0</v>
      </c>
      <c r="O650" s="81">
        <f t="shared" si="402"/>
        <v>0</v>
      </c>
      <c r="P650" s="79">
        <f t="shared" si="403"/>
        <v>0</v>
      </c>
      <c r="R650">
        <f t="shared" ca="1" si="410"/>
        <v>708</v>
      </c>
      <c r="S650" s="78">
        <f t="shared" ca="1" si="419"/>
        <v>121.83333333333027</v>
      </c>
      <c r="T650" s="55">
        <f t="shared" ca="1" si="411"/>
        <v>0</v>
      </c>
      <c r="U650" s="78">
        <f t="shared" ca="1" si="412"/>
        <v>4.5569622524294494E-5</v>
      </c>
      <c r="V650" s="79">
        <f t="shared" ca="1" si="420"/>
        <v>0</v>
      </c>
      <c r="W650" s="79">
        <f t="shared" ca="1" si="404"/>
        <v>0</v>
      </c>
      <c r="X650" s="80">
        <f t="shared" ca="1" si="421"/>
        <v>0</v>
      </c>
      <c r="Y650" s="80">
        <f t="shared" ca="1" si="422"/>
        <v>0</v>
      </c>
      <c r="Z650" s="80">
        <f t="shared" ca="1" si="413"/>
        <v>0</v>
      </c>
      <c r="AA650" s="80">
        <f t="shared" ca="1" si="423"/>
        <v>0</v>
      </c>
      <c r="AB650" s="81">
        <f t="shared" ca="1" si="405"/>
        <v>0</v>
      </c>
      <c r="AC650" s="79">
        <f t="shared" ca="1" si="406"/>
        <v>0</v>
      </c>
      <c r="AE650" s="55">
        <f t="shared" ca="1" si="424"/>
        <v>0</v>
      </c>
      <c r="AF650" s="78">
        <f t="shared" ca="1" si="425"/>
        <v>4.5569622524294494E-5</v>
      </c>
      <c r="AR650" s="69">
        <f t="shared" si="414"/>
        <v>54</v>
      </c>
      <c r="AS650" s="70">
        <f t="shared" si="426"/>
        <v>647</v>
      </c>
      <c r="AT650" s="71">
        <f t="shared" si="398"/>
        <v>4.9935315447263203E-3</v>
      </c>
      <c r="AU650" s="72">
        <f t="shared" si="415"/>
        <v>8.6664107387064426E-3</v>
      </c>
      <c r="AV650" s="73">
        <f t="shared" si="416"/>
        <v>1.0086664107387064</v>
      </c>
      <c r="AW650" s="74">
        <f>PRODUCT(AV$4:AV650)</f>
        <v>191.74779811908499</v>
      </c>
      <c r="BO650" s="70">
        <f t="shared" si="427"/>
        <v>647</v>
      </c>
      <c r="BP650" s="178">
        <f t="shared" si="430"/>
        <v>0.1091</v>
      </c>
      <c r="BQ650" s="179">
        <f t="shared" si="417"/>
        <v>8.6664107387064426E-3</v>
      </c>
      <c r="BR650" s="179">
        <f t="shared" si="429"/>
        <v>5.2151837455726548E-3</v>
      </c>
    </row>
    <row r="651" spans="5:70">
      <c r="E651">
        <f t="shared" si="396"/>
        <v>648</v>
      </c>
      <c r="F651" s="64">
        <f t="shared" si="418"/>
        <v>116.91666666666369</v>
      </c>
      <c r="G651" s="55">
        <f t="shared" si="399"/>
        <v>0</v>
      </c>
      <c r="H651" s="78">
        <f t="shared" si="428"/>
        <v>1</v>
      </c>
      <c r="I651" s="79">
        <f t="shared" si="407"/>
        <v>0</v>
      </c>
      <c r="J651" s="79">
        <f t="shared" si="400"/>
        <v>0</v>
      </c>
      <c r="K651" s="80">
        <f t="shared" si="401"/>
        <v>0</v>
      </c>
      <c r="L651" s="80">
        <f t="shared" si="408"/>
        <v>0</v>
      </c>
      <c r="M651" s="80">
        <f t="shared" si="397"/>
        <v>0</v>
      </c>
      <c r="N651" s="80">
        <f t="shared" si="409"/>
        <v>0</v>
      </c>
      <c r="O651" s="81">
        <f t="shared" si="402"/>
        <v>0</v>
      </c>
      <c r="P651" s="79">
        <f t="shared" si="403"/>
        <v>0</v>
      </c>
      <c r="R651">
        <f t="shared" ca="1" si="410"/>
        <v>709</v>
      </c>
      <c r="S651" s="78">
        <f t="shared" ca="1" si="419"/>
        <v>121.9166666666636</v>
      </c>
      <c r="T651" s="55">
        <f t="shared" ca="1" si="411"/>
        <v>0</v>
      </c>
      <c r="U651" s="78">
        <f t="shared" ca="1" si="412"/>
        <v>4.5569622524294494E-5</v>
      </c>
      <c r="V651" s="79">
        <f t="shared" ca="1" si="420"/>
        <v>0</v>
      </c>
      <c r="W651" s="79">
        <f t="shared" ca="1" si="404"/>
        <v>0</v>
      </c>
      <c r="X651" s="80">
        <f t="shared" ca="1" si="421"/>
        <v>0</v>
      </c>
      <c r="Y651" s="80">
        <f t="shared" ca="1" si="422"/>
        <v>0</v>
      </c>
      <c r="Z651" s="80">
        <f t="shared" ca="1" si="413"/>
        <v>0</v>
      </c>
      <c r="AA651" s="80">
        <f t="shared" ca="1" si="423"/>
        <v>0</v>
      </c>
      <c r="AB651" s="81">
        <f t="shared" ca="1" si="405"/>
        <v>0</v>
      </c>
      <c r="AC651" s="79">
        <f t="shared" ca="1" si="406"/>
        <v>0</v>
      </c>
      <c r="AE651" s="55">
        <f t="shared" ca="1" si="424"/>
        <v>0</v>
      </c>
      <c r="AF651" s="78">
        <f t="shared" ca="1" si="425"/>
        <v>4.5569622524294494E-5</v>
      </c>
      <c r="AR651" s="69">
        <f t="shared" si="414"/>
        <v>54</v>
      </c>
      <c r="AS651" s="70">
        <f t="shared" si="426"/>
        <v>648</v>
      </c>
      <c r="AT651" s="71">
        <f t="shared" si="398"/>
        <v>4.9502555493230347E-3</v>
      </c>
      <c r="AU651" s="72">
        <f t="shared" si="415"/>
        <v>8.6664107387064426E-3</v>
      </c>
      <c r="AV651" s="73">
        <f t="shared" si="416"/>
        <v>1.0086664107387064</v>
      </c>
      <c r="AW651" s="74">
        <f>PRODUCT(AV$4:AV651)</f>
        <v>193.40956329582755</v>
      </c>
      <c r="BO651" s="70">
        <f t="shared" si="427"/>
        <v>648</v>
      </c>
      <c r="BP651" s="178">
        <f t="shared" si="430"/>
        <v>0.1091</v>
      </c>
      <c r="BQ651" s="179">
        <f t="shared" si="417"/>
        <v>8.6664107387064426E-3</v>
      </c>
      <c r="BR651" s="179">
        <f t="shared" si="429"/>
        <v>5.170375150842255E-3</v>
      </c>
    </row>
    <row r="652" spans="5:70">
      <c r="E652">
        <f t="shared" si="396"/>
        <v>649</v>
      </c>
      <c r="F652" s="64">
        <f t="shared" si="418"/>
        <v>116.99999999999702</v>
      </c>
      <c r="G652" s="55">
        <f t="shared" si="399"/>
        <v>0</v>
      </c>
      <c r="H652" s="78">
        <f t="shared" si="428"/>
        <v>1</v>
      </c>
      <c r="I652" s="79">
        <f t="shared" si="407"/>
        <v>0</v>
      </c>
      <c r="J652" s="79">
        <f t="shared" si="400"/>
        <v>0</v>
      </c>
      <c r="K652" s="80">
        <f t="shared" si="401"/>
        <v>0</v>
      </c>
      <c r="L652" s="80">
        <f t="shared" si="408"/>
        <v>0</v>
      </c>
      <c r="M652" s="80">
        <f t="shared" si="397"/>
        <v>0</v>
      </c>
      <c r="N652" s="80">
        <f t="shared" si="409"/>
        <v>0</v>
      </c>
      <c r="O652" s="81">
        <f t="shared" si="402"/>
        <v>0</v>
      </c>
      <c r="P652" s="79">
        <f t="shared" si="403"/>
        <v>0</v>
      </c>
      <c r="R652">
        <f t="shared" ca="1" si="410"/>
        <v>710</v>
      </c>
      <c r="S652" s="78">
        <f t="shared" ca="1" si="419"/>
        <v>121.99999999999693</v>
      </c>
      <c r="T652" s="55">
        <f t="shared" ca="1" si="411"/>
        <v>0</v>
      </c>
      <c r="U652" s="78">
        <f t="shared" ca="1" si="412"/>
        <v>4.5569622524294494E-5</v>
      </c>
      <c r="V652" s="79">
        <f t="shared" ca="1" si="420"/>
        <v>0</v>
      </c>
      <c r="W652" s="79">
        <f t="shared" ca="1" si="404"/>
        <v>0</v>
      </c>
      <c r="X652" s="80">
        <f t="shared" ca="1" si="421"/>
        <v>0</v>
      </c>
      <c r="Y652" s="80">
        <f t="shared" ca="1" si="422"/>
        <v>0</v>
      </c>
      <c r="Z652" s="80">
        <f t="shared" ca="1" si="413"/>
        <v>0</v>
      </c>
      <c r="AA652" s="80">
        <f t="shared" ca="1" si="423"/>
        <v>0</v>
      </c>
      <c r="AB652" s="81">
        <f t="shared" ca="1" si="405"/>
        <v>0</v>
      </c>
      <c r="AC652" s="79">
        <f t="shared" ca="1" si="406"/>
        <v>0</v>
      </c>
      <c r="AE652" s="55">
        <f t="shared" ca="1" si="424"/>
        <v>0</v>
      </c>
      <c r="AF652" s="78">
        <f t="shared" ca="1" si="425"/>
        <v>4.5569622524294494E-5</v>
      </c>
      <c r="AR652" s="69">
        <f t="shared" si="414"/>
        <v>55</v>
      </c>
      <c r="AS652" s="70">
        <f t="shared" si="426"/>
        <v>649</v>
      </c>
      <c r="AT652" s="71">
        <f t="shared" si="398"/>
        <v>4.9073546014710406E-3</v>
      </c>
      <c r="AU652" s="72">
        <f t="shared" si="415"/>
        <v>8.6664107387064426E-3</v>
      </c>
      <c r="AV652" s="73">
        <f t="shared" si="416"/>
        <v>1.0086664107387064</v>
      </c>
      <c r="AW652" s="74">
        <f>PRODUCT(AV$4:AV652)</f>
        <v>195.08573001214305</v>
      </c>
      <c r="BO652" s="70">
        <f t="shared" si="427"/>
        <v>649</v>
      </c>
      <c r="BP652" s="178">
        <f t="shared" si="430"/>
        <v>0.1091</v>
      </c>
      <c r="BQ652" s="179">
        <f t="shared" si="417"/>
        <v>8.6664107387064426E-3</v>
      </c>
      <c r="BR652" s="179">
        <f t="shared" si="429"/>
        <v>5.125951549289404E-3</v>
      </c>
    </row>
    <row r="653" spans="5:70">
      <c r="E653">
        <f t="shared" si="396"/>
        <v>650</v>
      </c>
      <c r="F653" s="64">
        <f t="shared" si="418"/>
        <v>117.08333333333034</v>
      </c>
      <c r="G653" s="55">
        <f t="shared" si="399"/>
        <v>0</v>
      </c>
      <c r="H653" s="78">
        <f t="shared" si="428"/>
        <v>1</v>
      </c>
      <c r="I653" s="79">
        <f t="shared" si="407"/>
        <v>0</v>
      </c>
      <c r="J653" s="79">
        <f t="shared" si="400"/>
        <v>0</v>
      </c>
      <c r="K653" s="80">
        <f t="shared" si="401"/>
        <v>0</v>
      </c>
      <c r="L653" s="80">
        <f t="shared" si="408"/>
        <v>0</v>
      </c>
      <c r="M653" s="80">
        <f t="shared" si="397"/>
        <v>0</v>
      </c>
      <c r="N653" s="80">
        <f t="shared" si="409"/>
        <v>0</v>
      </c>
      <c r="O653" s="81">
        <f t="shared" si="402"/>
        <v>0</v>
      </c>
      <c r="P653" s="79">
        <f t="shared" si="403"/>
        <v>0</v>
      </c>
      <c r="R653">
        <f t="shared" ca="1" si="410"/>
        <v>711</v>
      </c>
      <c r="S653" s="78">
        <f t="shared" ca="1" si="419"/>
        <v>122.08333333333026</v>
      </c>
      <c r="T653" s="55">
        <f t="shared" ca="1" si="411"/>
        <v>0</v>
      </c>
      <c r="U653" s="78">
        <f t="shared" ca="1" si="412"/>
        <v>4.5569622524294494E-5</v>
      </c>
      <c r="V653" s="79">
        <f t="shared" ca="1" si="420"/>
        <v>0</v>
      </c>
      <c r="W653" s="79">
        <f t="shared" ca="1" si="404"/>
        <v>0</v>
      </c>
      <c r="X653" s="80">
        <f t="shared" ca="1" si="421"/>
        <v>0</v>
      </c>
      <c r="Y653" s="80">
        <f t="shared" ca="1" si="422"/>
        <v>0</v>
      </c>
      <c r="Z653" s="80">
        <f t="shared" ca="1" si="413"/>
        <v>0</v>
      </c>
      <c r="AA653" s="80">
        <f t="shared" ca="1" si="423"/>
        <v>0</v>
      </c>
      <c r="AB653" s="81">
        <f t="shared" ca="1" si="405"/>
        <v>0</v>
      </c>
      <c r="AC653" s="79">
        <f t="shared" ca="1" si="406"/>
        <v>0</v>
      </c>
      <c r="AE653" s="55">
        <f t="shared" ca="1" si="424"/>
        <v>0</v>
      </c>
      <c r="AF653" s="78">
        <f t="shared" ca="1" si="425"/>
        <v>4.5569622524294494E-5</v>
      </c>
      <c r="AR653" s="69">
        <f t="shared" si="414"/>
        <v>55</v>
      </c>
      <c r="AS653" s="70">
        <f t="shared" si="426"/>
        <v>650</v>
      </c>
      <c r="AT653" s="71">
        <f t="shared" si="398"/>
        <v>4.8648254508542113E-3</v>
      </c>
      <c r="AU653" s="72">
        <f t="shared" si="415"/>
        <v>8.6664107387064426E-3</v>
      </c>
      <c r="AV653" s="73">
        <f t="shared" si="416"/>
        <v>1.0086664107387064</v>
      </c>
      <c r="AW653" s="74">
        <f>PRODUCT(AV$4:AV653)</f>
        <v>196.77642307768866</v>
      </c>
      <c r="BO653" s="70">
        <f t="shared" si="427"/>
        <v>650</v>
      </c>
      <c r="BP653" s="178">
        <f t="shared" si="430"/>
        <v>0.1091</v>
      </c>
      <c r="BQ653" s="179">
        <f t="shared" si="417"/>
        <v>8.6664107387064426E-3</v>
      </c>
      <c r="BR653" s="179">
        <f t="shared" si="429"/>
        <v>5.0819096330722109E-3</v>
      </c>
    </row>
    <row r="654" spans="5:70">
      <c r="E654">
        <f t="shared" si="396"/>
        <v>651</v>
      </c>
      <c r="F654" s="64">
        <f t="shared" si="418"/>
        <v>117.16666666666367</v>
      </c>
      <c r="G654" s="55">
        <f t="shared" si="399"/>
        <v>0</v>
      </c>
      <c r="H654" s="78">
        <f t="shared" si="428"/>
        <v>1</v>
      </c>
      <c r="I654" s="79">
        <f t="shared" si="407"/>
        <v>0</v>
      </c>
      <c r="J654" s="79">
        <f t="shared" si="400"/>
        <v>0</v>
      </c>
      <c r="K654" s="80">
        <f t="shared" si="401"/>
        <v>0</v>
      </c>
      <c r="L654" s="80">
        <f t="shared" si="408"/>
        <v>0</v>
      </c>
      <c r="M654" s="80">
        <f t="shared" si="397"/>
        <v>0</v>
      </c>
      <c r="N654" s="80">
        <f t="shared" si="409"/>
        <v>0</v>
      </c>
      <c r="O654" s="81">
        <f t="shared" si="402"/>
        <v>0</v>
      </c>
      <c r="P654" s="79">
        <f t="shared" si="403"/>
        <v>0</v>
      </c>
      <c r="R654">
        <f t="shared" ca="1" si="410"/>
        <v>712</v>
      </c>
      <c r="S654" s="78">
        <f t="shared" ca="1" si="419"/>
        <v>122.16666666666359</v>
      </c>
      <c r="T654" s="55">
        <f t="shared" ca="1" si="411"/>
        <v>0</v>
      </c>
      <c r="U654" s="78">
        <f t="shared" ca="1" si="412"/>
        <v>4.5569622524294494E-5</v>
      </c>
      <c r="V654" s="79">
        <f t="shared" ca="1" si="420"/>
        <v>0</v>
      </c>
      <c r="W654" s="79">
        <f t="shared" ca="1" si="404"/>
        <v>0</v>
      </c>
      <c r="X654" s="80">
        <f t="shared" ca="1" si="421"/>
        <v>0</v>
      </c>
      <c r="Y654" s="80">
        <f t="shared" ca="1" si="422"/>
        <v>0</v>
      </c>
      <c r="Z654" s="80">
        <f t="shared" ca="1" si="413"/>
        <v>0</v>
      </c>
      <c r="AA654" s="80">
        <f t="shared" ca="1" si="423"/>
        <v>0</v>
      </c>
      <c r="AB654" s="81">
        <f t="shared" ca="1" si="405"/>
        <v>0</v>
      </c>
      <c r="AC654" s="79">
        <f t="shared" ca="1" si="406"/>
        <v>0</v>
      </c>
      <c r="AE654" s="55">
        <f t="shared" ca="1" si="424"/>
        <v>0</v>
      </c>
      <c r="AF654" s="78">
        <f t="shared" ca="1" si="425"/>
        <v>4.5569622524294494E-5</v>
      </c>
      <c r="AR654" s="69">
        <f t="shared" si="414"/>
        <v>55</v>
      </c>
      <c r="AS654" s="70">
        <f t="shared" si="426"/>
        <v>651</v>
      </c>
      <c r="AT654" s="71">
        <f t="shared" si="398"/>
        <v>4.8226648753249956E-3</v>
      </c>
      <c r="AU654" s="72">
        <f t="shared" si="415"/>
        <v>8.6664107387064426E-3</v>
      </c>
      <c r="AV654" s="73">
        <f t="shared" si="416"/>
        <v>1.0086664107387064</v>
      </c>
      <c r="AW654" s="74">
        <f>PRODUCT(AV$4:AV654)</f>
        <v>198.48176838377339</v>
      </c>
      <c r="BO654" s="70">
        <f t="shared" si="427"/>
        <v>651</v>
      </c>
      <c r="BP654" s="178">
        <f t="shared" si="430"/>
        <v>0.1091</v>
      </c>
      <c r="BQ654" s="179">
        <f t="shared" si="417"/>
        <v>8.6664107387064426E-3</v>
      </c>
      <c r="BR654" s="179">
        <f t="shared" si="429"/>
        <v>5.0382461227695945E-3</v>
      </c>
    </row>
    <row r="655" spans="5:70">
      <c r="E655">
        <f t="shared" si="396"/>
        <v>652</v>
      </c>
      <c r="F655" s="64">
        <f t="shared" si="418"/>
        <v>117.249999999997</v>
      </c>
      <c r="G655" s="55">
        <f t="shared" si="399"/>
        <v>0</v>
      </c>
      <c r="H655" s="78">
        <f t="shared" si="428"/>
        <v>1</v>
      </c>
      <c r="I655" s="79">
        <f t="shared" si="407"/>
        <v>0</v>
      </c>
      <c r="J655" s="79">
        <f t="shared" si="400"/>
        <v>0</v>
      </c>
      <c r="K655" s="80">
        <f t="shared" si="401"/>
        <v>0</v>
      </c>
      <c r="L655" s="80">
        <f t="shared" si="408"/>
        <v>0</v>
      </c>
      <c r="M655" s="80">
        <f t="shared" si="397"/>
        <v>0</v>
      </c>
      <c r="N655" s="80">
        <f t="shared" si="409"/>
        <v>0</v>
      </c>
      <c r="O655" s="81">
        <f t="shared" si="402"/>
        <v>0</v>
      </c>
      <c r="P655" s="79">
        <f t="shared" si="403"/>
        <v>0</v>
      </c>
      <c r="R655">
        <f t="shared" ca="1" si="410"/>
        <v>713</v>
      </c>
      <c r="S655" s="78">
        <f t="shared" ca="1" si="419"/>
        <v>122.24999999999692</v>
      </c>
      <c r="T655" s="55">
        <f t="shared" ca="1" si="411"/>
        <v>0</v>
      </c>
      <c r="U655" s="78">
        <f t="shared" ca="1" si="412"/>
        <v>4.5569622524294494E-5</v>
      </c>
      <c r="V655" s="79">
        <f t="shared" ca="1" si="420"/>
        <v>0</v>
      </c>
      <c r="W655" s="79">
        <f t="shared" ca="1" si="404"/>
        <v>0</v>
      </c>
      <c r="X655" s="80">
        <f t="shared" ca="1" si="421"/>
        <v>0</v>
      </c>
      <c r="Y655" s="80">
        <f t="shared" ca="1" si="422"/>
        <v>0</v>
      </c>
      <c r="Z655" s="80">
        <f t="shared" ca="1" si="413"/>
        <v>0</v>
      </c>
      <c r="AA655" s="80">
        <f t="shared" ca="1" si="423"/>
        <v>0</v>
      </c>
      <c r="AB655" s="81">
        <f t="shared" ca="1" si="405"/>
        <v>0</v>
      </c>
      <c r="AC655" s="79">
        <f t="shared" ca="1" si="406"/>
        <v>0</v>
      </c>
      <c r="AE655" s="55">
        <f t="shared" ca="1" si="424"/>
        <v>0</v>
      </c>
      <c r="AF655" s="78">
        <f t="shared" ca="1" si="425"/>
        <v>4.5569622524294494E-5</v>
      </c>
      <c r="AR655" s="69">
        <f t="shared" si="414"/>
        <v>55</v>
      </c>
      <c r="AS655" s="70">
        <f t="shared" si="426"/>
        <v>652</v>
      </c>
      <c r="AT655" s="71">
        <f t="shared" si="398"/>
        <v>4.7808696806602964E-3</v>
      </c>
      <c r="AU655" s="72">
        <f t="shared" si="415"/>
        <v>8.6664107387064426E-3</v>
      </c>
      <c r="AV655" s="73">
        <f t="shared" si="416"/>
        <v>1.0086664107387064</v>
      </c>
      <c r="AW655" s="74">
        <f>PRODUCT(AV$4:AV655)</f>
        <v>200.20189291273198</v>
      </c>
      <c r="BO655" s="70">
        <f t="shared" si="427"/>
        <v>652</v>
      </c>
      <c r="BP655" s="178">
        <f t="shared" si="430"/>
        <v>0.1091</v>
      </c>
      <c r="BQ655" s="179">
        <f t="shared" si="417"/>
        <v>8.6664107387064426E-3</v>
      </c>
      <c r="BR655" s="179">
        <f t="shared" si="429"/>
        <v>4.9949577671370921E-3</v>
      </c>
    </row>
    <row r="656" spans="5:70">
      <c r="E656">
        <f t="shared" ref="E656:E719" si="431">E655+1</f>
        <v>653</v>
      </c>
      <c r="F656" s="64">
        <f t="shared" si="418"/>
        <v>117.33333333333033</v>
      </c>
      <c r="G656" s="55">
        <f t="shared" si="399"/>
        <v>0</v>
      </c>
      <c r="H656" s="78">
        <f t="shared" si="428"/>
        <v>1</v>
      </c>
      <c r="I656" s="79">
        <f t="shared" si="407"/>
        <v>0</v>
      </c>
      <c r="J656" s="79">
        <f t="shared" si="400"/>
        <v>0</v>
      </c>
      <c r="K656" s="80">
        <f t="shared" si="401"/>
        <v>0</v>
      </c>
      <c r="L656" s="80">
        <f t="shared" si="408"/>
        <v>0</v>
      </c>
      <c r="M656" s="80">
        <f t="shared" ref="M656:M719" si="432">IF(OR(I655+O655=0,K655=0),0,-IF(MOD(E656-1,12)=0,1,0)*I656*($C$17))</f>
        <v>0</v>
      </c>
      <c r="N656" s="80">
        <f t="shared" si="409"/>
        <v>0</v>
      </c>
      <c r="O656" s="81">
        <f t="shared" si="402"/>
        <v>0</v>
      </c>
      <c r="P656" s="79">
        <f t="shared" si="403"/>
        <v>0</v>
      </c>
      <c r="R656">
        <f t="shared" ca="1" si="410"/>
        <v>714</v>
      </c>
      <c r="S656" s="78">
        <f t="shared" ca="1" si="419"/>
        <v>122.33333333333024</v>
      </c>
      <c r="T656" s="55">
        <f t="shared" ca="1" si="411"/>
        <v>0</v>
      </c>
      <c r="U656" s="78">
        <f t="shared" ca="1" si="412"/>
        <v>4.5569622524294494E-5</v>
      </c>
      <c r="V656" s="79">
        <f t="shared" ca="1" si="420"/>
        <v>0</v>
      </c>
      <c r="W656" s="79">
        <f t="shared" ca="1" si="404"/>
        <v>0</v>
      </c>
      <c r="X656" s="80">
        <f t="shared" ca="1" si="421"/>
        <v>0</v>
      </c>
      <c r="Y656" s="80">
        <f t="shared" ca="1" si="422"/>
        <v>0</v>
      </c>
      <c r="Z656" s="80">
        <f t="shared" ca="1" si="413"/>
        <v>0</v>
      </c>
      <c r="AA656" s="80">
        <f t="shared" ca="1" si="423"/>
        <v>0</v>
      </c>
      <c r="AB656" s="81">
        <f t="shared" ca="1" si="405"/>
        <v>0</v>
      </c>
      <c r="AC656" s="79">
        <f t="shared" ca="1" si="406"/>
        <v>0</v>
      </c>
      <c r="AE656" s="55">
        <f t="shared" ca="1" si="424"/>
        <v>0</v>
      </c>
      <c r="AF656" s="78">
        <f t="shared" ca="1" si="425"/>
        <v>4.5569622524294494E-5</v>
      </c>
      <c r="AR656" s="69">
        <f t="shared" si="414"/>
        <v>55</v>
      </c>
      <c r="AS656" s="70">
        <f t="shared" si="426"/>
        <v>653</v>
      </c>
      <c r="AT656" s="71">
        <f t="shared" si="398"/>
        <v>4.7394367003194661E-3</v>
      </c>
      <c r="AU656" s="72">
        <f t="shared" si="415"/>
        <v>8.6664107387064426E-3</v>
      </c>
      <c r="AV656" s="73">
        <f t="shared" si="416"/>
        <v>1.0086664107387064</v>
      </c>
      <c r="AW656" s="74">
        <f>PRODUCT(AV$4:AV656)</f>
        <v>201.93692474738023</v>
      </c>
      <c r="BO656" s="70">
        <f t="shared" si="427"/>
        <v>653</v>
      </c>
      <c r="BP656" s="178">
        <f t="shared" si="430"/>
        <v>0.1091</v>
      </c>
      <c r="BQ656" s="179">
        <f t="shared" si="417"/>
        <v>8.6664107387064426E-3</v>
      </c>
      <c r="BR656" s="179">
        <f t="shared" si="429"/>
        <v>4.9520413428647703E-3</v>
      </c>
    </row>
    <row r="657" spans="5:70">
      <c r="E657">
        <f t="shared" si="431"/>
        <v>654</v>
      </c>
      <c r="F657" s="64">
        <f t="shared" si="418"/>
        <v>117.41666666666366</v>
      </c>
      <c r="G657" s="55">
        <f t="shared" si="399"/>
        <v>0</v>
      </c>
      <c r="H657" s="78">
        <f t="shared" si="428"/>
        <v>1</v>
      </c>
      <c r="I657" s="79">
        <f t="shared" si="407"/>
        <v>0</v>
      </c>
      <c r="J657" s="79">
        <f t="shared" si="400"/>
        <v>0</v>
      </c>
      <c r="K657" s="80">
        <f t="shared" si="401"/>
        <v>0</v>
      </c>
      <c r="L657" s="80">
        <f t="shared" si="408"/>
        <v>0</v>
      </c>
      <c r="M657" s="80">
        <f t="shared" si="432"/>
        <v>0</v>
      </c>
      <c r="N657" s="80">
        <f t="shared" si="409"/>
        <v>0</v>
      </c>
      <c r="O657" s="81">
        <f t="shared" si="402"/>
        <v>0</v>
      </c>
      <c r="P657" s="79">
        <f t="shared" si="403"/>
        <v>0</v>
      </c>
      <c r="R657">
        <f t="shared" ca="1" si="410"/>
        <v>715</v>
      </c>
      <c r="S657" s="78">
        <f t="shared" ca="1" si="419"/>
        <v>122.41666666666357</v>
      </c>
      <c r="T657" s="55">
        <f t="shared" ca="1" si="411"/>
        <v>0</v>
      </c>
      <c r="U657" s="78">
        <f t="shared" ca="1" si="412"/>
        <v>4.5569622524294494E-5</v>
      </c>
      <c r="V657" s="79">
        <f t="shared" ca="1" si="420"/>
        <v>0</v>
      </c>
      <c r="W657" s="79">
        <f t="shared" ca="1" si="404"/>
        <v>0</v>
      </c>
      <c r="X657" s="80">
        <f t="shared" ca="1" si="421"/>
        <v>0</v>
      </c>
      <c r="Y657" s="80">
        <f t="shared" ca="1" si="422"/>
        <v>0</v>
      </c>
      <c r="Z657" s="80">
        <f t="shared" ca="1" si="413"/>
        <v>0</v>
      </c>
      <c r="AA657" s="80">
        <f t="shared" ca="1" si="423"/>
        <v>0</v>
      </c>
      <c r="AB657" s="81">
        <f t="shared" ca="1" si="405"/>
        <v>0</v>
      </c>
      <c r="AC657" s="79">
        <f t="shared" ca="1" si="406"/>
        <v>0</v>
      </c>
      <c r="AE657" s="55">
        <f t="shared" ca="1" si="424"/>
        <v>0</v>
      </c>
      <c r="AF657" s="78">
        <f t="shared" ca="1" si="425"/>
        <v>4.5569622524294494E-5</v>
      </c>
      <c r="AR657" s="69">
        <f t="shared" si="414"/>
        <v>55</v>
      </c>
      <c r="AS657" s="70">
        <f t="shared" si="426"/>
        <v>654</v>
      </c>
      <c r="AT657" s="71">
        <f t="shared" si="398"/>
        <v>4.6983627952043982E-3</v>
      </c>
      <c r="AU657" s="72">
        <f t="shared" si="415"/>
        <v>8.6664107387064426E-3</v>
      </c>
      <c r="AV657" s="73">
        <f t="shared" si="416"/>
        <v>1.0086664107387064</v>
      </c>
      <c r="AW657" s="74">
        <f>PRODUCT(AV$4:AV657)</f>
        <v>203.68699308055227</v>
      </c>
      <c r="BO657" s="70">
        <f t="shared" si="427"/>
        <v>654</v>
      </c>
      <c r="BP657" s="178">
        <f t="shared" si="430"/>
        <v>0.1091</v>
      </c>
      <c r="BQ657" s="179">
        <f t="shared" si="417"/>
        <v>8.6664107387064426E-3</v>
      </c>
      <c r="BR657" s="179">
        <f t="shared" si="429"/>
        <v>4.9094936543372112E-3</v>
      </c>
    </row>
    <row r="658" spans="5:70">
      <c r="E658">
        <f t="shared" si="431"/>
        <v>655</v>
      </c>
      <c r="F658" s="64">
        <f t="shared" si="418"/>
        <v>117.49999999999699</v>
      </c>
      <c r="G658" s="55">
        <f t="shared" si="399"/>
        <v>0</v>
      </c>
      <c r="H658" s="78">
        <f t="shared" si="428"/>
        <v>1</v>
      </c>
      <c r="I658" s="79">
        <f t="shared" si="407"/>
        <v>0</v>
      </c>
      <c r="J658" s="79">
        <f t="shared" si="400"/>
        <v>0</v>
      </c>
      <c r="K658" s="80">
        <f t="shared" si="401"/>
        <v>0</v>
      </c>
      <c r="L658" s="80">
        <f t="shared" si="408"/>
        <v>0</v>
      </c>
      <c r="M658" s="80">
        <f t="shared" si="432"/>
        <v>0</v>
      </c>
      <c r="N658" s="80">
        <f t="shared" si="409"/>
        <v>0</v>
      </c>
      <c r="O658" s="81">
        <f t="shared" si="402"/>
        <v>0</v>
      </c>
      <c r="P658" s="79">
        <f t="shared" si="403"/>
        <v>0</v>
      </c>
      <c r="R658">
        <f t="shared" ca="1" si="410"/>
        <v>716</v>
      </c>
      <c r="S658" s="78">
        <f t="shared" ca="1" si="419"/>
        <v>122.4999999999969</v>
      </c>
      <c r="T658" s="55">
        <f t="shared" ca="1" si="411"/>
        <v>0</v>
      </c>
      <c r="U658" s="78">
        <f t="shared" ca="1" si="412"/>
        <v>4.5569622524294494E-5</v>
      </c>
      <c r="V658" s="79">
        <f t="shared" ca="1" si="420"/>
        <v>0</v>
      </c>
      <c r="W658" s="79">
        <f t="shared" ca="1" si="404"/>
        <v>0</v>
      </c>
      <c r="X658" s="80">
        <f t="shared" ca="1" si="421"/>
        <v>0</v>
      </c>
      <c r="Y658" s="80">
        <f t="shared" ca="1" si="422"/>
        <v>0</v>
      </c>
      <c r="Z658" s="80">
        <f t="shared" ca="1" si="413"/>
        <v>0</v>
      </c>
      <c r="AA658" s="80">
        <f t="shared" ca="1" si="423"/>
        <v>0</v>
      </c>
      <c r="AB658" s="81">
        <f t="shared" ca="1" si="405"/>
        <v>0</v>
      </c>
      <c r="AC658" s="79">
        <f t="shared" ca="1" si="406"/>
        <v>0</v>
      </c>
      <c r="AE658" s="55">
        <f t="shared" ca="1" si="424"/>
        <v>0</v>
      </c>
      <c r="AF658" s="78">
        <f t="shared" ca="1" si="425"/>
        <v>4.5569622524294494E-5</v>
      </c>
      <c r="AR658" s="69">
        <f t="shared" si="414"/>
        <v>55</v>
      </c>
      <c r="AS658" s="70">
        <f t="shared" si="426"/>
        <v>655</v>
      </c>
      <c r="AT658" s="71">
        <f t="shared" si="398"/>
        <v>4.6576448534217003E-3</v>
      </c>
      <c r="AU658" s="72">
        <f t="shared" si="415"/>
        <v>8.6664107387064426E-3</v>
      </c>
      <c r="AV658" s="73">
        <f t="shared" si="416"/>
        <v>1.0086664107387064</v>
      </c>
      <c r="AW658" s="74">
        <f>PRODUCT(AV$4:AV658)</f>
        <v>205.45222822472039</v>
      </c>
      <c r="BO658" s="70">
        <f t="shared" si="427"/>
        <v>655</v>
      </c>
      <c r="BP658" s="178">
        <f t="shared" si="430"/>
        <v>0.1091</v>
      </c>
      <c r="BQ658" s="179">
        <f t="shared" si="417"/>
        <v>8.6664107387064426E-3</v>
      </c>
      <c r="BR658" s="179">
        <f t="shared" si="429"/>
        <v>4.8673115333955621E-3</v>
      </c>
    </row>
    <row r="659" spans="5:70">
      <c r="E659">
        <f t="shared" si="431"/>
        <v>656</v>
      </c>
      <c r="F659" s="64">
        <f t="shared" si="418"/>
        <v>117.58333333333032</v>
      </c>
      <c r="G659" s="55">
        <f t="shared" si="399"/>
        <v>0</v>
      </c>
      <c r="H659" s="78">
        <f t="shared" si="428"/>
        <v>1</v>
      </c>
      <c r="I659" s="79">
        <f t="shared" si="407"/>
        <v>0</v>
      </c>
      <c r="J659" s="79">
        <f t="shared" si="400"/>
        <v>0</v>
      </c>
      <c r="K659" s="80">
        <f t="shared" si="401"/>
        <v>0</v>
      </c>
      <c r="L659" s="80">
        <f t="shared" si="408"/>
        <v>0</v>
      </c>
      <c r="M659" s="80">
        <f t="shared" si="432"/>
        <v>0</v>
      </c>
      <c r="N659" s="80">
        <f t="shared" si="409"/>
        <v>0</v>
      </c>
      <c r="O659" s="81">
        <f t="shared" si="402"/>
        <v>0</v>
      </c>
      <c r="P659" s="79">
        <f t="shared" si="403"/>
        <v>0</v>
      </c>
      <c r="R659">
        <f t="shared" ca="1" si="410"/>
        <v>717</v>
      </c>
      <c r="S659" s="78">
        <f t="shared" ca="1" si="419"/>
        <v>122.58333333333023</v>
      </c>
      <c r="T659" s="55">
        <f t="shared" ca="1" si="411"/>
        <v>0</v>
      </c>
      <c r="U659" s="78">
        <f t="shared" ca="1" si="412"/>
        <v>4.5569622524294494E-5</v>
      </c>
      <c r="V659" s="79">
        <f t="shared" ca="1" si="420"/>
        <v>0</v>
      </c>
      <c r="W659" s="79">
        <f t="shared" ca="1" si="404"/>
        <v>0</v>
      </c>
      <c r="X659" s="80">
        <f t="shared" ca="1" si="421"/>
        <v>0</v>
      </c>
      <c r="Y659" s="80">
        <f t="shared" ca="1" si="422"/>
        <v>0</v>
      </c>
      <c r="Z659" s="80">
        <f t="shared" ca="1" si="413"/>
        <v>0</v>
      </c>
      <c r="AA659" s="80">
        <f t="shared" ca="1" si="423"/>
        <v>0</v>
      </c>
      <c r="AB659" s="81">
        <f t="shared" ca="1" si="405"/>
        <v>0</v>
      </c>
      <c r="AC659" s="79">
        <f t="shared" ca="1" si="406"/>
        <v>0</v>
      </c>
      <c r="AE659" s="55">
        <f t="shared" ca="1" si="424"/>
        <v>0</v>
      </c>
      <c r="AF659" s="78">
        <f t="shared" ca="1" si="425"/>
        <v>4.5569622524294494E-5</v>
      </c>
      <c r="AR659" s="69">
        <f t="shared" si="414"/>
        <v>55</v>
      </c>
      <c r="AS659" s="70">
        <f t="shared" si="426"/>
        <v>656</v>
      </c>
      <c r="AT659" s="71">
        <f t="shared" si="398"/>
        <v>4.6172797900469256E-3</v>
      </c>
      <c r="AU659" s="72">
        <f t="shared" si="415"/>
        <v>8.6664107387064426E-3</v>
      </c>
      <c r="AV659" s="73">
        <f t="shared" si="416"/>
        <v>1.0086664107387064</v>
      </c>
      <c r="AW659" s="74">
        <f>PRODUCT(AV$4:AV659)</f>
        <v>207.23276162169827</v>
      </c>
      <c r="BO659" s="70">
        <f t="shared" si="427"/>
        <v>656</v>
      </c>
      <c r="BP659" s="178">
        <f t="shared" si="430"/>
        <v>0.1091</v>
      </c>
      <c r="BQ659" s="179">
        <f t="shared" si="417"/>
        <v>8.6664107387064426E-3</v>
      </c>
      <c r="BR659" s="179">
        <f t="shared" si="429"/>
        <v>4.8254918391016314E-3</v>
      </c>
    </row>
    <row r="660" spans="5:70">
      <c r="E660">
        <f t="shared" si="431"/>
        <v>657</v>
      </c>
      <c r="F660" s="64">
        <f t="shared" si="418"/>
        <v>117.66666666666364</v>
      </c>
      <c r="G660" s="55">
        <f t="shared" si="399"/>
        <v>0</v>
      </c>
      <c r="H660" s="78">
        <f t="shared" si="428"/>
        <v>1</v>
      </c>
      <c r="I660" s="79">
        <f t="shared" si="407"/>
        <v>0</v>
      </c>
      <c r="J660" s="79">
        <f t="shared" si="400"/>
        <v>0</v>
      </c>
      <c r="K660" s="80">
        <f t="shared" si="401"/>
        <v>0</v>
      </c>
      <c r="L660" s="80">
        <f t="shared" si="408"/>
        <v>0</v>
      </c>
      <c r="M660" s="80">
        <f t="shared" si="432"/>
        <v>0</v>
      </c>
      <c r="N660" s="80">
        <f t="shared" si="409"/>
        <v>0</v>
      </c>
      <c r="O660" s="81">
        <f t="shared" si="402"/>
        <v>0</v>
      </c>
      <c r="P660" s="79">
        <f t="shared" si="403"/>
        <v>0</v>
      </c>
      <c r="R660">
        <f t="shared" ca="1" si="410"/>
        <v>718</v>
      </c>
      <c r="S660" s="78">
        <f t="shared" ca="1" si="419"/>
        <v>122.66666666666356</v>
      </c>
      <c r="T660" s="55">
        <f t="shared" ca="1" si="411"/>
        <v>0</v>
      </c>
      <c r="U660" s="78">
        <f t="shared" ca="1" si="412"/>
        <v>4.5569622524294494E-5</v>
      </c>
      <c r="V660" s="79">
        <f t="shared" ca="1" si="420"/>
        <v>0</v>
      </c>
      <c r="W660" s="79">
        <f t="shared" ca="1" si="404"/>
        <v>0</v>
      </c>
      <c r="X660" s="80">
        <f t="shared" ca="1" si="421"/>
        <v>0</v>
      </c>
      <c r="Y660" s="80">
        <f t="shared" ca="1" si="422"/>
        <v>0</v>
      </c>
      <c r="Z660" s="80">
        <f t="shared" ca="1" si="413"/>
        <v>0</v>
      </c>
      <c r="AA660" s="80">
        <f t="shared" ca="1" si="423"/>
        <v>0</v>
      </c>
      <c r="AB660" s="81">
        <f t="shared" ca="1" si="405"/>
        <v>0</v>
      </c>
      <c r="AC660" s="79">
        <f t="shared" ca="1" si="406"/>
        <v>0</v>
      </c>
      <c r="AE660" s="55">
        <f t="shared" ca="1" si="424"/>
        <v>0</v>
      </c>
      <c r="AF660" s="78">
        <f t="shared" ca="1" si="425"/>
        <v>4.5569622524294494E-5</v>
      </c>
      <c r="AR660" s="69">
        <f t="shared" si="414"/>
        <v>55</v>
      </c>
      <c r="AS660" s="70">
        <f t="shared" si="426"/>
        <v>657</v>
      </c>
      <c r="AT660" s="71">
        <f t="shared" si="398"/>
        <v>4.5772645468908505E-3</v>
      </c>
      <c r="AU660" s="72">
        <f t="shared" si="415"/>
        <v>8.6664107387064426E-3</v>
      </c>
      <c r="AV660" s="73">
        <f t="shared" si="416"/>
        <v>1.0086664107387064</v>
      </c>
      <c r="AW660" s="74">
        <f>PRODUCT(AV$4:AV660)</f>
        <v>209.02872585242835</v>
      </c>
      <c r="BO660" s="70">
        <f t="shared" si="427"/>
        <v>657</v>
      </c>
      <c r="BP660" s="178">
        <f t="shared" si="430"/>
        <v>0.1091</v>
      </c>
      <c r="BQ660" s="179">
        <f t="shared" si="417"/>
        <v>8.6664107387064426E-3</v>
      </c>
      <c r="BR660" s="179">
        <f t="shared" si="429"/>
        <v>4.7840314575040089E-3</v>
      </c>
    </row>
    <row r="661" spans="5:70">
      <c r="E661">
        <f t="shared" si="431"/>
        <v>658</v>
      </c>
      <c r="F661" s="64">
        <f t="shared" si="418"/>
        <v>117.74999999999697</v>
      </c>
      <c r="G661" s="55">
        <f t="shared" si="399"/>
        <v>0</v>
      </c>
      <c r="H661" s="78">
        <f t="shared" si="428"/>
        <v>1</v>
      </c>
      <c r="I661" s="79">
        <f t="shared" si="407"/>
        <v>0</v>
      </c>
      <c r="J661" s="79">
        <f t="shared" si="400"/>
        <v>0</v>
      </c>
      <c r="K661" s="80">
        <f t="shared" si="401"/>
        <v>0</v>
      </c>
      <c r="L661" s="80">
        <f t="shared" si="408"/>
        <v>0</v>
      </c>
      <c r="M661" s="80">
        <f t="shared" si="432"/>
        <v>0</v>
      </c>
      <c r="N661" s="80">
        <f t="shared" si="409"/>
        <v>0</v>
      </c>
      <c r="O661" s="81">
        <f t="shared" si="402"/>
        <v>0</v>
      </c>
      <c r="P661" s="79">
        <f t="shared" si="403"/>
        <v>0</v>
      </c>
      <c r="R661">
        <f t="shared" ca="1" si="410"/>
        <v>719</v>
      </c>
      <c r="S661" s="78">
        <f t="shared" ca="1" si="419"/>
        <v>122.74999999999689</v>
      </c>
      <c r="T661" s="55">
        <f t="shared" ca="1" si="411"/>
        <v>0</v>
      </c>
      <c r="U661" s="78">
        <f t="shared" ca="1" si="412"/>
        <v>4.5569622524294494E-5</v>
      </c>
      <c r="V661" s="79">
        <f t="shared" ca="1" si="420"/>
        <v>0</v>
      </c>
      <c r="W661" s="79">
        <f t="shared" ca="1" si="404"/>
        <v>0</v>
      </c>
      <c r="X661" s="80">
        <f t="shared" ca="1" si="421"/>
        <v>0</v>
      </c>
      <c r="Y661" s="80">
        <f t="shared" ca="1" si="422"/>
        <v>0</v>
      </c>
      <c r="Z661" s="80">
        <f t="shared" ca="1" si="413"/>
        <v>0</v>
      </c>
      <c r="AA661" s="80">
        <f t="shared" ca="1" si="423"/>
        <v>0</v>
      </c>
      <c r="AB661" s="81">
        <f t="shared" ca="1" si="405"/>
        <v>0</v>
      </c>
      <c r="AC661" s="79">
        <f t="shared" ca="1" si="406"/>
        <v>0</v>
      </c>
      <c r="AE661" s="55">
        <f t="shared" ca="1" si="424"/>
        <v>0</v>
      </c>
      <c r="AF661" s="78">
        <f t="shared" ca="1" si="425"/>
        <v>4.5569622524294494E-5</v>
      </c>
      <c r="AR661" s="69">
        <f t="shared" si="414"/>
        <v>55</v>
      </c>
      <c r="AS661" s="70">
        <f t="shared" si="426"/>
        <v>658</v>
      </c>
      <c r="AT661" s="71">
        <f t="shared" si="398"/>
        <v>4.5375960922677755E-3</v>
      </c>
      <c r="AU661" s="72">
        <f t="shared" si="415"/>
        <v>8.6664107387064426E-3</v>
      </c>
      <c r="AV661" s="73">
        <f t="shared" si="416"/>
        <v>1.0086664107387064</v>
      </c>
      <c r="AW661" s="74">
        <f>PRODUCT(AV$4:AV661)</f>
        <v>210.84025464685396</v>
      </c>
      <c r="BO661" s="70">
        <f t="shared" si="427"/>
        <v>658</v>
      </c>
      <c r="BP661" s="178">
        <f t="shared" si="430"/>
        <v>0.1091</v>
      </c>
      <c r="BQ661" s="179">
        <f t="shared" si="417"/>
        <v>8.6664107387064426E-3</v>
      </c>
      <c r="BR661" s="179">
        <f t="shared" si="429"/>
        <v>4.7429273014061978E-3</v>
      </c>
    </row>
    <row r="662" spans="5:70">
      <c r="E662">
        <f t="shared" si="431"/>
        <v>659</v>
      </c>
      <c r="F662" s="64">
        <f t="shared" si="418"/>
        <v>117.8333333333303</v>
      </c>
      <c r="G662" s="55">
        <f t="shared" si="399"/>
        <v>0</v>
      </c>
      <c r="H662" s="78">
        <f t="shared" si="428"/>
        <v>1</v>
      </c>
      <c r="I662" s="79">
        <f t="shared" si="407"/>
        <v>0</v>
      </c>
      <c r="J662" s="79">
        <f t="shared" si="400"/>
        <v>0</v>
      </c>
      <c r="K662" s="80">
        <f t="shared" si="401"/>
        <v>0</v>
      </c>
      <c r="L662" s="80">
        <f t="shared" si="408"/>
        <v>0</v>
      </c>
      <c r="M662" s="80">
        <f t="shared" si="432"/>
        <v>0</v>
      </c>
      <c r="N662" s="80">
        <f t="shared" si="409"/>
        <v>0</v>
      </c>
      <c r="O662" s="81">
        <f t="shared" si="402"/>
        <v>0</v>
      </c>
      <c r="P662" s="79">
        <f t="shared" si="403"/>
        <v>0</v>
      </c>
      <c r="R662">
        <f t="shared" ca="1" si="410"/>
        <v>720</v>
      </c>
      <c r="S662" s="78">
        <f t="shared" ca="1" si="419"/>
        <v>122.83333333333022</v>
      </c>
      <c r="T662" s="55">
        <f t="shared" ca="1" si="411"/>
        <v>0</v>
      </c>
      <c r="U662" s="78">
        <f t="shared" ca="1" si="412"/>
        <v>4.5569622524294494E-5</v>
      </c>
      <c r="V662" s="79">
        <f t="shared" ca="1" si="420"/>
        <v>0</v>
      </c>
      <c r="W662" s="79">
        <f t="shared" ca="1" si="404"/>
        <v>0</v>
      </c>
      <c r="X662" s="80">
        <f t="shared" ca="1" si="421"/>
        <v>0</v>
      </c>
      <c r="Y662" s="80">
        <f t="shared" ca="1" si="422"/>
        <v>0</v>
      </c>
      <c r="Z662" s="80">
        <f t="shared" ca="1" si="413"/>
        <v>0</v>
      </c>
      <c r="AA662" s="80">
        <f t="shared" ca="1" si="423"/>
        <v>0</v>
      </c>
      <c r="AB662" s="81">
        <f t="shared" ca="1" si="405"/>
        <v>0</v>
      </c>
      <c r="AC662" s="79">
        <f t="shared" ca="1" si="406"/>
        <v>0</v>
      </c>
      <c r="AE662" s="55">
        <f t="shared" ca="1" si="424"/>
        <v>0</v>
      </c>
      <c r="AF662" s="78">
        <f t="shared" ca="1" si="425"/>
        <v>4.5569622524294494E-5</v>
      </c>
      <c r="AR662" s="69">
        <f t="shared" si="414"/>
        <v>55</v>
      </c>
      <c r="AS662" s="70">
        <f t="shared" si="426"/>
        <v>659</v>
      </c>
      <c r="AT662" s="71">
        <f t="shared" si="398"/>
        <v>4.4982714207658335E-3</v>
      </c>
      <c r="AU662" s="72">
        <f t="shared" si="415"/>
        <v>8.6664107387064426E-3</v>
      </c>
      <c r="AV662" s="73">
        <f t="shared" si="416"/>
        <v>1.0086664107387064</v>
      </c>
      <c r="AW662" s="74">
        <f>PRODUCT(AV$4:AV662)</f>
        <v>212.66748289387706</v>
      </c>
      <c r="BO662" s="70">
        <f t="shared" si="427"/>
        <v>659</v>
      </c>
      <c r="BP662" s="178">
        <f t="shared" si="430"/>
        <v>0.1091</v>
      </c>
      <c r="BQ662" s="179">
        <f t="shared" si="417"/>
        <v>8.6664107387064426E-3</v>
      </c>
      <c r="BR662" s="179">
        <f t="shared" si="429"/>
        <v>4.7021763101367381E-3</v>
      </c>
    </row>
    <row r="663" spans="5:70">
      <c r="E663">
        <f t="shared" si="431"/>
        <v>660</v>
      </c>
      <c r="F663" s="64">
        <f t="shared" si="418"/>
        <v>117.91666666666363</v>
      </c>
      <c r="G663" s="55">
        <f t="shared" si="399"/>
        <v>0</v>
      </c>
      <c r="H663" s="78">
        <f t="shared" si="428"/>
        <v>1</v>
      </c>
      <c r="I663" s="79">
        <f t="shared" si="407"/>
        <v>0</v>
      </c>
      <c r="J663" s="79">
        <f t="shared" si="400"/>
        <v>0</v>
      </c>
      <c r="K663" s="80">
        <f t="shared" si="401"/>
        <v>0</v>
      </c>
      <c r="L663" s="80">
        <f t="shared" si="408"/>
        <v>0</v>
      </c>
      <c r="M663" s="80">
        <f t="shared" si="432"/>
        <v>0</v>
      </c>
      <c r="N663" s="80">
        <f t="shared" si="409"/>
        <v>0</v>
      </c>
      <c r="O663" s="81">
        <f t="shared" si="402"/>
        <v>0</v>
      </c>
      <c r="P663" s="79">
        <f t="shared" si="403"/>
        <v>0</v>
      </c>
      <c r="R663">
        <f t="shared" ca="1" si="410"/>
        <v>721</v>
      </c>
      <c r="S663" s="78">
        <f t="shared" ca="1" si="419"/>
        <v>122.91666666666355</v>
      </c>
      <c r="T663" s="55">
        <f t="shared" ca="1" si="411"/>
        <v>0</v>
      </c>
      <c r="U663" s="78">
        <f t="shared" ca="1" si="412"/>
        <v>4.5569622524294494E-5</v>
      </c>
      <c r="V663" s="79">
        <f t="shared" ca="1" si="420"/>
        <v>0</v>
      </c>
      <c r="W663" s="79">
        <f t="shared" ca="1" si="404"/>
        <v>0</v>
      </c>
      <c r="X663" s="80">
        <f t="shared" ca="1" si="421"/>
        <v>0</v>
      </c>
      <c r="Y663" s="80">
        <f t="shared" ca="1" si="422"/>
        <v>0</v>
      </c>
      <c r="Z663" s="80">
        <f t="shared" ca="1" si="413"/>
        <v>0</v>
      </c>
      <c r="AA663" s="80">
        <f t="shared" ca="1" si="423"/>
        <v>0</v>
      </c>
      <c r="AB663" s="81">
        <f t="shared" ca="1" si="405"/>
        <v>0</v>
      </c>
      <c r="AC663" s="79">
        <f t="shared" ca="1" si="406"/>
        <v>0</v>
      </c>
      <c r="AE663" s="55">
        <f t="shared" ca="1" si="424"/>
        <v>0</v>
      </c>
      <c r="AF663" s="78">
        <f t="shared" ca="1" si="425"/>
        <v>4.5569622524294494E-5</v>
      </c>
      <c r="AR663" s="69">
        <f t="shared" si="414"/>
        <v>55</v>
      </c>
      <c r="AS663" s="70">
        <f t="shared" si="426"/>
        <v>660</v>
      </c>
      <c r="AT663" s="71">
        <f t="shared" ref="AT663:AT726" si="433">(1-AU663)*AT662</f>
        <v>4.459287553019292E-3</v>
      </c>
      <c r="AU663" s="72">
        <f t="shared" si="415"/>
        <v>8.6664107387064426E-3</v>
      </c>
      <c r="AV663" s="73">
        <f t="shared" si="416"/>
        <v>1.0086664107387064</v>
      </c>
      <c r="AW663" s="74">
        <f>PRODUCT(AV$4:AV663)</f>
        <v>214.51054665140222</v>
      </c>
      <c r="BO663" s="70">
        <f t="shared" si="427"/>
        <v>660</v>
      </c>
      <c r="BP663" s="178">
        <f t="shared" si="430"/>
        <v>0.1091</v>
      </c>
      <c r="BQ663" s="179">
        <f t="shared" si="417"/>
        <v>8.6664107387064426E-3</v>
      </c>
      <c r="BR663" s="179">
        <f t="shared" si="429"/>
        <v>4.6617754493213023E-3</v>
      </c>
    </row>
    <row r="664" spans="5:70">
      <c r="E664">
        <f t="shared" si="431"/>
        <v>661</v>
      </c>
      <c r="F664" s="64">
        <f t="shared" si="418"/>
        <v>117.99999999999696</v>
      </c>
      <c r="G664" s="55">
        <f t="shared" si="399"/>
        <v>0</v>
      </c>
      <c r="H664" s="78">
        <f t="shared" si="428"/>
        <v>1</v>
      </c>
      <c r="I664" s="79">
        <f t="shared" si="407"/>
        <v>0</v>
      </c>
      <c r="J664" s="79">
        <f t="shared" si="400"/>
        <v>0</v>
      </c>
      <c r="K664" s="80">
        <f t="shared" si="401"/>
        <v>0</v>
      </c>
      <c r="L664" s="80">
        <f t="shared" si="408"/>
        <v>0</v>
      </c>
      <c r="M664" s="80">
        <f t="shared" si="432"/>
        <v>0</v>
      </c>
      <c r="N664" s="80">
        <f t="shared" si="409"/>
        <v>0</v>
      </c>
      <c r="O664" s="81">
        <f t="shared" si="402"/>
        <v>0</v>
      </c>
      <c r="P664" s="79">
        <f t="shared" si="403"/>
        <v>0</v>
      </c>
      <c r="R664">
        <f t="shared" ca="1" si="410"/>
        <v>722</v>
      </c>
      <c r="S664" s="78">
        <f t="shared" ca="1" si="419"/>
        <v>122.99999999999687</v>
      </c>
      <c r="T664" s="55">
        <f t="shared" ca="1" si="411"/>
        <v>0</v>
      </c>
      <c r="U664" s="78">
        <f t="shared" ca="1" si="412"/>
        <v>4.5569622524294494E-5</v>
      </c>
      <c r="V664" s="79">
        <f t="shared" ca="1" si="420"/>
        <v>0</v>
      </c>
      <c r="W664" s="79">
        <f t="shared" ca="1" si="404"/>
        <v>0</v>
      </c>
      <c r="X664" s="80">
        <f t="shared" ca="1" si="421"/>
        <v>0</v>
      </c>
      <c r="Y664" s="80">
        <f t="shared" ca="1" si="422"/>
        <v>0</v>
      </c>
      <c r="Z664" s="80">
        <f t="shared" ca="1" si="413"/>
        <v>0</v>
      </c>
      <c r="AA664" s="80">
        <f t="shared" ca="1" si="423"/>
        <v>0</v>
      </c>
      <c r="AB664" s="81">
        <f t="shared" ca="1" si="405"/>
        <v>0</v>
      </c>
      <c r="AC664" s="79">
        <f t="shared" ca="1" si="406"/>
        <v>0</v>
      </c>
      <c r="AE664" s="55">
        <f t="shared" ca="1" si="424"/>
        <v>0</v>
      </c>
      <c r="AF664" s="78">
        <f t="shared" ca="1" si="425"/>
        <v>4.5569622524294494E-5</v>
      </c>
      <c r="AR664" s="69">
        <f t="shared" si="414"/>
        <v>56</v>
      </c>
      <c r="AS664" s="70">
        <f t="shared" si="426"/>
        <v>661</v>
      </c>
      <c r="AT664" s="71">
        <f t="shared" si="433"/>
        <v>4.4206415354828259E-3</v>
      </c>
      <c r="AU664" s="72">
        <f t="shared" si="415"/>
        <v>8.6664107387064426E-3</v>
      </c>
      <c r="AV664" s="73">
        <f t="shared" si="416"/>
        <v>1.0086664107387064</v>
      </c>
      <c r="AW664" s="74">
        <f>PRODUCT(AV$4:AV664)</f>
        <v>216.36958315646771</v>
      </c>
      <c r="BO664" s="70">
        <f t="shared" si="427"/>
        <v>661</v>
      </c>
      <c r="BP664" s="178">
        <f t="shared" si="430"/>
        <v>0.1091</v>
      </c>
      <c r="BQ664" s="179">
        <f t="shared" si="417"/>
        <v>8.6664107387064426E-3</v>
      </c>
      <c r="BR664" s="179">
        <f t="shared" si="429"/>
        <v>4.6217217106567536E-3</v>
      </c>
    </row>
    <row r="665" spans="5:70">
      <c r="E665">
        <f t="shared" si="431"/>
        <v>662</v>
      </c>
      <c r="F665" s="64">
        <f t="shared" si="418"/>
        <v>118.08333333333029</v>
      </c>
      <c r="G665" s="55">
        <f t="shared" si="399"/>
        <v>0</v>
      </c>
      <c r="H665" s="78">
        <f t="shared" si="428"/>
        <v>1</v>
      </c>
      <c r="I665" s="79">
        <f t="shared" si="407"/>
        <v>0</v>
      </c>
      <c r="J665" s="79">
        <f t="shared" si="400"/>
        <v>0</v>
      </c>
      <c r="K665" s="80">
        <f t="shared" si="401"/>
        <v>0</v>
      </c>
      <c r="L665" s="80">
        <f t="shared" si="408"/>
        <v>0</v>
      </c>
      <c r="M665" s="80">
        <f t="shared" si="432"/>
        <v>0</v>
      </c>
      <c r="N665" s="80">
        <f t="shared" si="409"/>
        <v>0</v>
      </c>
      <c r="O665" s="81">
        <f t="shared" si="402"/>
        <v>0</v>
      </c>
      <c r="P665" s="79">
        <f t="shared" si="403"/>
        <v>0</v>
      </c>
      <c r="R665">
        <f t="shared" ca="1" si="410"/>
        <v>723</v>
      </c>
      <c r="S665" s="78">
        <f t="shared" ca="1" si="419"/>
        <v>123.0833333333302</v>
      </c>
      <c r="T665" s="55">
        <f t="shared" ca="1" si="411"/>
        <v>0</v>
      </c>
      <c r="U665" s="78">
        <f t="shared" ca="1" si="412"/>
        <v>4.5569622524294494E-5</v>
      </c>
      <c r="V665" s="79">
        <f t="shared" ca="1" si="420"/>
        <v>0</v>
      </c>
      <c r="W665" s="79">
        <f t="shared" ca="1" si="404"/>
        <v>0</v>
      </c>
      <c r="X665" s="80">
        <f t="shared" ca="1" si="421"/>
        <v>0</v>
      </c>
      <c r="Y665" s="80">
        <f t="shared" ca="1" si="422"/>
        <v>0</v>
      </c>
      <c r="Z665" s="80">
        <f t="shared" ca="1" si="413"/>
        <v>0</v>
      </c>
      <c r="AA665" s="80">
        <f t="shared" ca="1" si="423"/>
        <v>0</v>
      </c>
      <c r="AB665" s="81">
        <f t="shared" ca="1" si="405"/>
        <v>0</v>
      </c>
      <c r="AC665" s="79">
        <f t="shared" ca="1" si="406"/>
        <v>0</v>
      </c>
      <c r="AE665" s="55">
        <f t="shared" ca="1" si="424"/>
        <v>0</v>
      </c>
      <c r="AF665" s="78">
        <f t="shared" ca="1" si="425"/>
        <v>4.5569622524294494E-5</v>
      </c>
      <c r="AR665" s="69">
        <f t="shared" si="414"/>
        <v>56</v>
      </c>
      <c r="AS665" s="70">
        <f t="shared" si="426"/>
        <v>662</v>
      </c>
      <c r="AT665" s="71">
        <f t="shared" si="433"/>
        <v>4.3823304402077455E-3</v>
      </c>
      <c r="AU665" s="72">
        <f t="shared" si="415"/>
        <v>8.6664107387064426E-3</v>
      </c>
      <c r="AV665" s="73">
        <f t="shared" si="416"/>
        <v>1.0086664107387064</v>
      </c>
      <c r="AW665" s="74">
        <f>PRODUCT(AV$4:AV665)</f>
        <v>218.24473083546437</v>
      </c>
      <c r="BO665" s="70">
        <f t="shared" si="427"/>
        <v>662</v>
      </c>
      <c r="BP665" s="178">
        <f t="shared" si="430"/>
        <v>0.1091</v>
      </c>
      <c r="BQ665" s="179">
        <f t="shared" si="417"/>
        <v>8.6664107387064426E-3</v>
      </c>
      <c r="BR665" s="179">
        <f t="shared" si="429"/>
        <v>4.5820121116871455E-3</v>
      </c>
    </row>
    <row r="666" spans="5:70">
      <c r="E666">
        <f t="shared" si="431"/>
        <v>663</v>
      </c>
      <c r="F666" s="64">
        <f t="shared" si="418"/>
        <v>118.16666666666362</v>
      </c>
      <c r="G666" s="55">
        <f t="shared" si="399"/>
        <v>0</v>
      </c>
      <c r="H666" s="78">
        <f t="shared" si="428"/>
        <v>1</v>
      </c>
      <c r="I666" s="79">
        <f t="shared" si="407"/>
        <v>0</v>
      </c>
      <c r="J666" s="79">
        <f t="shared" si="400"/>
        <v>0</v>
      </c>
      <c r="K666" s="80">
        <f t="shared" si="401"/>
        <v>0</v>
      </c>
      <c r="L666" s="80">
        <f t="shared" si="408"/>
        <v>0</v>
      </c>
      <c r="M666" s="80">
        <f t="shared" si="432"/>
        <v>0</v>
      </c>
      <c r="N666" s="80">
        <f t="shared" si="409"/>
        <v>0</v>
      </c>
      <c r="O666" s="81">
        <f t="shared" si="402"/>
        <v>0</v>
      </c>
      <c r="P666" s="79">
        <f t="shared" si="403"/>
        <v>0</v>
      </c>
      <c r="R666">
        <f t="shared" ca="1" si="410"/>
        <v>724</v>
      </c>
      <c r="S666" s="78">
        <f t="shared" ca="1" si="419"/>
        <v>123.16666666666353</v>
      </c>
      <c r="T666" s="55">
        <f t="shared" ca="1" si="411"/>
        <v>0</v>
      </c>
      <c r="U666" s="78">
        <f t="shared" ca="1" si="412"/>
        <v>4.5569622524294494E-5</v>
      </c>
      <c r="V666" s="79">
        <f t="shared" ca="1" si="420"/>
        <v>0</v>
      </c>
      <c r="W666" s="79">
        <f t="shared" ca="1" si="404"/>
        <v>0</v>
      </c>
      <c r="X666" s="80">
        <f t="shared" ca="1" si="421"/>
        <v>0</v>
      </c>
      <c r="Y666" s="80">
        <f t="shared" ca="1" si="422"/>
        <v>0</v>
      </c>
      <c r="Z666" s="80">
        <f t="shared" ca="1" si="413"/>
        <v>0</v>
      </c>
      <c r="AA666" s="80">
        <f t="shared" ca="1" si="423"/>
        <v>0</v>
      </c>
      <c r="AB666" s="81">
        <f t="shared" ca="1" si="405"/>
        <v>0</v>
      </c>
      <c r="AC666" s="79">
        <f t="shared" ca="1" si="406"/>
        <v>0</v>
      </c>
      <c r="AE666" s="55">
        <f t="shared" ca="1" si="424"/>
        <v>0</v>
      </c>
      <c r="AF666" s="78">
        <f t="shared" ca="1" si="425"/>
        <v>4.5569622524294494E-5</v>
      </c>
      <c r="AR666" s="69">
        <f t="shared" si="414"/>
        <v>56</v>
      </c>
      <c r="AS666" s="70">
        <f t="shared" si="426"/>
        <v>663</v>
      </c>
      <c r="AT666" s="71">
        <f t="shared" si="433"/>
        <v>4.3443513646201689E-3</v>
      </c>
      <c r="AU666" s="72">
        <f t="shared" si="415"/>
        <v>8.6664107387064426E-3</v>
      </c>
      <c r="AV666" s="73">
        <f t="shared" si="416"/>
        <v>1.0086664107387064</v>
      </c>
      <c r="AW666" s="74">
        <f>PRODUCT(AV$4:AV666)</f>
        <v>220.13612931444294</v>
      </c>
      <c r="BO666" s="70">
        <f t="shared" si="427"/>
        <v>663</v>
      </c>
      <c r="BP666" s="178">
        <f t="shared" si="430"/>
        <v>0.1091</v>
      </c>
      <c r="BQ666" s="179">
        <f t="shared" si="417"/>
        <v>8.6664107387064426E-3</v>
      </c>
      <c r="BR666" s="179">
        <f t="shared" si="429"/>
        <v>4.5426436955816399E-3</v>
      </c>
    </row>
    <row r="667" spans="5:70">
      <c r="E667">
        <f t="shared" si="431"/>
        <v>664</v>
      </c>
      <c r="F667" s="64">
        <f t="shared" si="418"/>
        <v>118.24999999999694</v>
      </c>
      <c r="G667" s="55">
        <f t="shared" si="399"/>
        <v>0</v>
      </c>
      <c r="H667" s="78">
        <f t="shared" si="428"/>
        <v>1</v>
      </c>
      <c r="I667" s="79">
        <f t="shared" si="407"/>
        <v>0</v>
      </c>
      <c r="J667" s="79">
        <f t="shared" si="400"/>
        <v>0</v>
      </c>
      <c r="K667" s="80">
        <f t="shared" si="401"/>
        <v>0</v>
      </c>
      <c r="L667" s="80">
        <f t="shared" si="408"/>
        <v>0</v>
      </c>
      <c r="M667" s="80">
        <f t="shared" si="432"/>
        <v>0</v>
      </c>
      <c r="N667" s="80">
        <f t="shared" si="409"/>
        <v>0</v>
      </c>
      <c r="O667" s="81">
        <f t="shared" si="402"/>
        <v>0</v>
      </c>
      <c r="P667" s="79">
        <f t="shared" si="403"/>
        <v>0</v>
      </c>
      <c r="R667">
        <f t="shared" ca="1" si="410"/>
        <v>725</v>
      </c>
      <c r="S667" s="78">
        <f t="shared" ca="1" si="419"/>
        <v>123.24999999999686</v>
      </c>
      <c r="T667" s="55">
        <f t="shared" ca="1" si="411"/>
        <v>0</v>
      </c>
      <c r="U667" s="78">
        <f t="shared" ca="1" si="412"/>
        <v>4.5569622524294494E-5</v>
      </c>
      <c r="V667" s="79">
        <f t="shared" ca="1" si="420"/>
        <v>0</v>
      </c>
      <c r="W667" s="79">
        <f t="shared" ca="1" si="404"/>
        <v>0</v>
      </c>
      <c r="X667" s="80">
        <f t="shared" ca="1" si="421"/>
        <v>0</v>
      </c>
      <c r="Y667" s="80">
        <f t="shared" ca="1" si="422"/>
        <v>0</v>
      </c>
      <c r="Z667" s="80">
        <f t="shared" ca="1" si="413"/>
        <v>0</v>
      </c>
      <c r="AA667" s="80">
        <f t="shared" ca="1" si="423"/>
        <v>0</v>
      </c>
      <c r="AB667" s="81">
        <f t="shared" ca="1" si="405"/>
        <v>0</v>
      </c>
      <c r="AC667" s="79">
        <f t="shared" ca="1" si="406"/>
        <v>0</v>
      </c>
      <c r="AE667" s="55">
        <f t="shared" ca="1" si="424"/>
        <v>0</v>
      </c>
      <c r="AF667" s="78">
        <f t="shared" ca="1" si="425"/>
        <v>4.5569622524294494E-5</v>
      </c>
      <c r="AR667" s="69">
        <f t="shared" si="414"/>
        <v>56</v>
      </c>
      <c r="AS667" s="70">
        <f t="shared" si="426"/>
        <v>664</v>
      </c>
      <c r="AT667" s="71">
        <f t="shared" si="433"/>
        <v>4.3067014313011107E-3</v>
      </c>
      <c r="AU667" s="72">
        <f t="shared" si="415"/>
        <v>8.6664107387064426E-3</v>
      </c>
      <c r="AV667" s="73">
        <f t="shared" si="416"/>
        <v>1.0086664107387064</v>
      </c>
      <c r="AW667" s="74">
        <f>PRODUCT(AV$4:AV667)</f>
        <v>222.04391942951091</v>
      </c>
      <c r="BO667" s="70">
        <f t="shared" si="427"/>
        <v>664</v>
      </c>
      <c r="BP667" s="178">
        <f t="shared" si="430"/>
        <v>0.1091</v>
      </c>
      <c r="BQ667" s="179">
        <f t="shared" si="417"/>
        <v>8.6664107387064426E-3</v>
      </c>
      <c r="BR667" s="179">
        <f t="shared" si="429"/>
        <v>4.5036135309143403E-3</v>
      </c>
    </row>
    <row r="668" spans="5:70">
      <c r="E668">
        <f t="shared" si="431"/>
        <v>665</v>
      </c>
      <c r="F668" s="64">
        <f t="shared" si="418"/>
        <v>118.33333333333027</v>
      </c>
      <c r="G668" s="55">
        <f t="shared" si="399"/>
        <v>0</v>
      </c>
      <c r="H668" s="78">
        <f t="shared" si="428"/>
        <v>1</v>
      </c>
      <c r="I668" s="79">
        <f t="shared" si="407"/>
        <v>0</v>
      </c>
      <c r="J668" s="79">
        <f t="shared" si="400"/>
        <v>0</v>
      </c>
      <c r="K668" s="80">
        <f t="shared" si="401"/>
        <v>0</v>
      </c>
      <c r="L668" s="80">
        <f t="shared" si="408"/>
        <v>0</v>
      </c>
      <c r="M668" s="80">
        <f t="shared" si="432"/>
        <v>0</v>
      </c>
      <c r="N668" s="80">
        <f t="shared" si="409"/>
        <v>0</v>
      </c>
      <c r="O668" s="81">
        <f t="shared" si="402"/>
        <v>0</v>
      </c>
      <c r="P668" s="79">
        <f t="shared" si="403"/>
        <v>0</v>
      </c>
      <c r="R668">
        <f t="shared" ca="1" si="410"/>
        <v>726</v>
      </c>
      <c r="S668" s="78">
        <f t="shared" ca="1" si="419"/>
        <v>123.33333333333019</v>
      </c>
      <c r="T668" s="55">
        <f t="shared" ca="1" si="411"/>
        <v>0</v>
      </c>
      <c r="U668" s="78">
        <f t="shared" ca="1" si="412"/>
        <v>4.5569622524294494E-5</v>
      </c>
      <c r="V668" s="79">
        <f t="shared" ca="1" si="420"/>
        <v>0</v>
      </c>
      <c r="W668" s="79">
        <f t="shared" ca="1" si="404"/>
        <v>0</v>
      </c>
      <c r="X668" s="80">
        <f t="shared" ca="1" si="421"/>
        <v>0</v>
      </c>
      <c r="Y668" s="80">
        <f t="shared" ca="1" si="422"/>
        <v>0</v>
      </c>
      <c r="Z668" s="80">
        <f t="shared" ca="1" si="413"/>
        <v>0</v>
      </c>
      <c r="AA668" s="80">
        <f t="shared" ca="1" si="423"/>
        <v>0</v>
      </c>
      <c r="AB668" s="81">
        <f t="shared" ca="1" si="405"/>
        <v>0</v>
      </c>
      <c r="AC668" s="79">
        <f t="shared" ca="1" si="406"/>
        <v>0</v>
      </c>
      <c r="AE668" s="55">
        <f t="shared" ca="1" si="424"/>
        <v>0</v>
      </c>
      <c r="AF668" s="78">
        <f t="shared" ca="1" si="425"/>
        <v>4.5569622524294494E-5</v>
      </c>
      <c r="AR668" s="69">
        <f t="shared" si="414"/>
        <v>56</v>
      </c>
      <c r="AS668" s="70">
        <f t="shared" si="426"/>
        <v>665</v>
      </c>
      <c r="AT668" s="71">
        <f t="shared" si="433"/>
        <v>4.2693777877684802E-3</v>
      </c>
      <c r="AU668" s="72">
        <f t="shared" si="415"/>
        <v>8.6664107387064426E-3</v>
      </c>
      <c r="AV668" s="73">
        <f t="shared" si="416"/>
        <v>1.0086664107387064</v>
      </c>
      <c r="AW668" s="74">
        <f>PRODUCT(AV$4:AV668)</f>
        <v>223.96824323731929</v>
      </c>
      <c r="BO668" s="70">
        <f t="shared" si="427"/>
        <v>665</v>
      </c>
      <c r="BP668" s="178">
        <f t="shared" si="430"/>
        <v>0.1091</v>
      </c>
      <c r="BQ668" s="179">
        <f t="shared" si="417"/>
        <v>8.6664107387064426E-3</v>
      </c>
      <c r="BR668" s="179">
        <f t="shared" si="429"/>
        <v>4.4649187114460132E-3</v>
      </c>
    </row>
    <row r="669" spans="5:70">
      <c r="E669">
        <f t="shared" si="431"/>
        <v>666</v>
      </c>
      <c r="F669" s="64">
        <f t="shared" si="418"/>
        <v>118.4166666666636</v>
      </c>
      <c r="G669" s="55">
        <f t="shared" si="399"/>
        <v>0</v>
      </c>
      <c r="H669" s="78">
        <f t="shared" si="428"/>
        <v>1</v>
      </c>
      <c r="I669" s="79">
        <f t="shared" si="407"/>
        <v>0</v>
      </c>
      <c r="J669" s="79">
        <f t="shared" si="400"/>
        <v>0</v>
      </c>
      <c r="K669" s="80">
        <f t="shared" si="401"/>
        <v>0</v>
      </c>
      <c r="L669" s="80">
        <f t="shared" si="408"/>
        <v>0</v>
      </c>
      <c r="M669" s="80">
        <f t="shared" si="432"/>
        <v>0</v>
      </c>
      <c r="N669" s="80">
        <f t="shared" si="409"/>
        <v>0</v>
      </c>
      <c r="O669" s="81">
        <f t="shared" si="402"/>
        <v>0</v>
      </c>
      <c r="P669" s="79">
        <f t="shared" si="403"/>
        <v>0</v>
      </c>
      <c r="R669">
        <f t="shared" ca="1" si="410"/>
        <v>727</v>
      </c>
      <c r="S669" s="78">
        <f t="shared" ca="1" si="419"/>
        <v>123.41666666666352</v>
      </c>
      <c r="T669" s="55">
        <f t="shared" ca="1" si="411"/>
        <v>0</v>
      </c>
      <c r="U669" s="78">
        <f t="shared" ca="1" si="412"/>
        <v>4.5569622524294494E-5</v>
      </c>
      <c r="V669" s="79">
        <f t="shared" ca="1" si="420"/>
        <v>0</v>
      </c>
      <c r="W669" s="79">
        <f t="shared" ca="1" si="404"/>
        <v>0</v>
      </c>
      <c r="X669" s="80">
        <f t="shared" ca="1" si="421"/>
        <v>0</v>
      </c>
      <c r="Y669" s="80">
        <f t="shared" ca="1" si="422"/>
        <v>0</v>
      </c>
      <c r="Z669" s="80">
        <f t="shared" ca="1" si="413"/>
        <v>0</v>
      </c>
      <c r="AA669" s="80">
        <f t="shared" ca="1" si="423"/>
        <v>0</v>
      </c>
      <c r="AB669" s="81">
        <f t="shared" ca="1" si="405"/>
        <v>0</v>
      </c>
      <c r="AC669" s="79">
        <f t="shared" ca="1" si="406"/>
        <v>0</v>
      </c>
      <c r="AE669" s="55">
        <f t="shared" ca="1" si="424"/>
        <v>0</v>
      </c>
      <c r="AF669" s="78">
        <f t="shared" ca="1" si="425"/>
        <v>4.5569622524294494E-5</v>
      </c>
      <c r="AR669" s="69">
        <f t="shared" si="414"/>
        <v>56</v>
      </c>
      <c r="AS669" s="70">
        <f t="shared" si="426"/>
        <v>666</v>
      </c>
      <c r="AT669" s="71">
        <f t="shared" si="433"/>
        <v>4.2323776062609684E-3</v>
      </c>
      <c r="AU669" s="72">
        <f t="shared" si="415"/>
        <v>8.6664107387064426E-3</v>
      </c>
      <c r="AV669" s="73">
        <f t="shared" si="416"/>
        <v>1.0086664107387064</v>
      </c>
      <c r="AW669" s="74">
        <f>PRODUCT(AV$4:AV669)</f>
        <v>225.90924402564042</v>
      </c>
      <c r="BO669" s="70">
        <f t="shared" si="427"/>
        <v>666</v>
      </c>
      <c r="BP669" s="178">
        <f t="shared" si="430"/>
        <v>0.1091</v>
      </c>
      <c r="BQ669" s="179">
        <f t="shared" si="417"/>
        <v>8.6664107387064426E-3</v>
      </c>
      <c r="BR669" s="179">
        <f t="shared" si="429"/>
        <v>4.426556355907686E-3</v>
      </c>
    </row>
    <row r="670" spans="5:70">
      <c r="E670">
        <f t="shared" si="431"/>
        <v>667</v>
      </c>
      <c r="F670" s="64">
        <f t="shared" si="418"/>
        <v>118.49999999999693</v>
      </c>
      <c r="G670" s="55">
        <f t="shared" si="399"/>
        <v>0</v>
      </c>
      <c r="H670" s="78">
        <f t="shared" si="428"/>
        <v>1</v>
      </c>
      <c r="I670" s="79">
        <f t="shared" si="407"/>
        <v>0</v>
      </c>
      <c r="J670" s="79">
        <f t="shared" si="400"/>
        <v>0</v>
      </c>
      <c r="K670" s="80">
        <f t="shared" si="401"/>
        <v>0</v>
      </c>
      <c r="L670" s="80">
        <f t="shared" si="408"/>
        <v>0</v>
      </c>
      <c r="M670" s="80">
        <f t="shared" si="432"/>
        <v>0</v>
      </c>
      <c r="N670" s="80">
        <f t="shared" si="409"/>
        <v>0</v>
      </c>
      <c r="O670" s="81">
        <f t="shared" si="402"/>
        <v>0</v>
      </c>
      <c r="P670" s="79">
        <f t="shared" si="403"/>
        <v>0</v>
      </c>
      <c r="R670">
        <f t="shared" ca="1" si="410"/>
        <v>728</v>
      </c>
      <c r="S670" s="78">
        <f t="shared" ca="1" si="419"/>
        <v>123.49999999999685</v>
      </c>
      <c r="T670" s="55">
        <f t="shared" ca="1" si="411"/>
        <v>0</v>
      </c>
      <c r="U670" s="78">
        <f t="shared" ca="1" si="412"/>
        <v>4.5569622524294494E-5</v>
      </c>
      <c r="V670" s="79">
        <f t="shared" ca="1" si="420"/>
        <v>0</v>
      </c>
      <c r="W670" s="79">
        <f t="shared" ca="1" si="404"/>
        <v>0</v>
      </c>
      <c r="X670" s="80">
        <f t="shared" ca="1" si="421"/>
        <v>0</v>
      </c>
      <c r="Y670" s="80">
        <f t="shared" ca="1" si="422"/>
        <v>0</v>
      </c>
      <c r="Z670" s="80">
        <f t="shared" ca="1" si="413"/>
        <v>0</v>
      </c>
      <c r="AA670" s="80">
        <f t="shared" ca="1" si="423"/>
        <v>0</v>
      </c>
      <c r="AB670" s="81">
        <f t="shared" ca="1" si="405"/>
        <v>0</v>
      </c>
      <c r="AC670" s="79">
        <f t="shared" ca="1" si="406"/>
        <v>0</v>
      </c>
      <c r="AE670" s="55">
        <f t="shared" ca="1" si="424"/>
        <v>0</v>
      </c>
      <c r="AF670" s="78">
        <f t="shared" ca="1" si="425"/>
        <v>4.5569622524294494E-5</v>
      </c>
      <c r="AR670" s="69">
        <f t="shared" si="414"/>
        <v>56</v>
      </c>
      <c r="AS670" s="70">
        <f t="shared" si="426"/>
        <v>667</v>
      </c>
      <c r="AT670" s="71">
        <f t="shared" si="433"/>
        <v>4.195698083523808E-3</v>
      </c>
      <c r="AU670" s="72">
        <f t="shared" si="415"/>
        <v>8.6664107387064426E-3</v>
      </c>
      <c r="AV670" s="73">
        <f t="shared" si="416"/>
        <v>1.0086664107387064</v>
      </c>
      <c r="AW670" s="74">
        <f>PRODUCT(AV$4:AV670)</f>
        <v>227.8670663240373</v>
      </c>
      <c r="BO670" s="70">
        <f t="shared" si="427"/>
        <v>667</v>
      </c>
      <c r="BP670" s="178">
        <f t="shared" si="430"/>
        <v>0.1091</v>
      </c>
      <c r="BQ670" s="179">
        <f t="shared" si="417"/>
        <v>8.6664107387064426E-3</v>
      </c>
      <c r="BR670" s="179">
        <f t="shared" si="429"/>
        <v>4.3885236077861019E-3</v>
      </c>
    </row>
    <row r="671" spans="5:70">
      <c r="E671">
        <f t="shared" si="431"/>
        <v>668</v>
      </c>
      <c r="F671" s="64">
        <f t="shared" si="418"/>
        <v>118.58333333333026</v>
      </c>
      <c r="G671" s="55">
        <f t="shared" si="399"/>
        <v>0</v>
      </c>
      <c r="H671" s="78">
        <f t="shared" si="428"/>
        <v>1</v>
      </c>
      <c r="I671" s="79">
        <f t="shared" si="407"/>
        <v>0</v>
      </c>
      <c r="J671" s="79">
        <f t="shared" si="400"/>
        <v>0</v>
      </c>
      <c r="K671" s="80">
        <f t="shared" si="401"/>
        <v>0</v>
      </c>
      <c r="L671" s="80">
        <f t="shared" si="408"/>
        <v>0</v>
      </c>
      <c r="M671" s="80">
        <f t="shared" si="432"/>
        <v>0</v>
      </c>
      <c r="N671" s="80">
        <f t="shared" si="409"/>
        <v>0</v>
      </c>
      <c r="O671" s="81">
        <f t="shared" si="402"/>
        <v>0</v>
      </c>
      <c r="P671" s="79">
        <f t="shared" si="403"/>
        <v>0</v>
      </c>
      <c r="R671">
        <f t="shared" ca="1" si="410"/>
        <v>729</v>
      </c>
      <c r="S671" s="78">
        <f t="shared" ca="1" si="419"/>
        <v>123.58333333333017</v>
      </c>
      <c r="T671" s="55">
        <f t="shared" ca="1" si="411"/>
        <v>0</v>
      </c>
      <c r="U671" s="78">
        <f t="shared" ca="1" si="412"/>
        <v>4.5569622524294494E-5</v>
      </c>
      <c r="V671" s="79">
        <f t="shared" ca="1" si="420"/>
        <v>0</v>
      </c>
      <c r="W671" s="79">
        <f t="shared" ca="1" si="404"/>
        <v>0</v>
      </c>
      <c r="X671" s="80">
        <f t="shared" ca="1" si="421"/>
        <v>0</v>
      </c>
      <c r="Y671" s="80">
        <f t="shared" ca="1" si="422"/>
        <v>0</v>
      </c>
      <c r="Z671" s="80">
        <f t="shared" ca="1" si="413"/>
        <v>0</v>
      </c>
      <c r="AA671" s="80">
        <f t="shared" ca="1" si="423"/>
        <v>0</v>
      </c>
      <c r="AB671" s="81">
        <f t="shared" ca="1" si="405"/>
        <v>0</v>
      </c>
      <c r="AC671" s="79">
        <f t="shared" ca="1" si="406"/>
        <v>0</v>
      </c>
      <c r="AE671" s="55">
        <f t="shared" ca="1" si="424"/>
        <v>0</v>
      </c>
      <c r="AF671" s="78">
        <f t="shared" ca="1" si="425"/>
        <v>4.5569622524294494E-5</v>
      </c>
      <c r="AR671" s="69">
        <f t="shared" si="414"/>
        <v>56</v>
      </c>
      <c r="AS671" s="70">
        <f t="shared" si="426"/>
        <v>668</v>
      </c>
      <c r="AT671" s="71">
        <f t="shared" si="433"/>
        <v>4.1593364405963871E-3</v>
      </c>
      <c r="AU671" s="72">
        <f t="shared" si="415"/>
        <v>8.6664107387064426E-3</v>
      </c>
      <c r="AV671" s="73">
        <f t="shared" si="416"/>
        <v>1.0086664107387064</v>
      </c>
      <c r="AW671" s="74">
        <f>PRODUCT(AV$4:AV671)</f>
        <v>229.84185591462546</v>
      </c>
      <c r="BO671" s="70">
        <f t="shared" si="427"/>
        <v>668</v>
      </c>
      <c r="BP671" s="178">
        <f t="shared" si="430"/>
        <v>0.1091</v>
      </c>
      <c r="BQ671" s="179">
        <f t="shared" si="417"/>
        <v>8.6664107387064426E-3</v>
      </c>
      <c r="BR671" s="179">
        <f t="shared" si="429"/>
        <v>4.3508176351110227E-3</v>
      </c>
    </row>
    <row r="672" spans="5:70">
      <c r="E672">
        <f t="shared" si="431"/>
        <v>669</v>
      </c>
      <c r="F672" s="64">
        <f t="shared" si="418"/>
        <v>118.66666666666359</v>
      </c>
      <c r="G672" s="55">
        <f t="shared" si="399"/>
        <v>0</v>
      </c>
      <c r="H672" s="78">
        <f t="shared" si="428"/>
        <v>1</v>
      </c>
      <c r="I672" s="79">
        <f t="shared" si="407"/>
        <v>0</v>
      </c>
      <c r="J672" s="79">
        <f t="shared" si="400"/>
        <v>0</v>
      </c>
      <c r="K672" s="80">
        <f t="shared" si="401"/>
        <v>0</v>
      </c>
      <c r="L672" s="80">
        <f t="shared" si="408"/>
        <v>0</v>
      </c>
      <c r="M672" s="80">
        <f t="shared" si="432"/>
        <v>0</v>
      </c>
      <c r="N672" s="80">
        <f t="shared" si="409"/>
        <v>0</v>
      </c>
      <c r="O672" s="81">
        <f t="shared" si="402"/>
        <v>0</v>
      </c>
      <c r="P672" s="79">
        <f t="shared" si="403"/>
        <v>0</v>
      </c>
      <c r="R672">
        <f t="shared" ca="1" si="410"/>
        <v>730</v>
      </c>
      <c r="S672" s="78">
        <f t="shared" ca="1" si="419"/>
        <v>123.6666666666635</v>
      </c>
      <c r="T672" s="55">
        <f t="shared" ca="1" si="411"/>
        <v>0</v>
      </c>
      <c r="U672" s="78">
        <f t="shared" ca="1" si="412"/>
        <v>4.5569622524294494E-5</v>
      </c>
      <c r="V672" s="79">
        <f t="shared" ca="1" si="420"/>
        <v>0</v>
      </c>
      <c r="W672" s="79">
        <f t="shared" ca="1" si="404"/>
        <v>0</v>
      </c>
      <c r="X672" s="80">
        <f t="shared" ca="1" si="421"/>
        <v>0</v>
      </c>
      <c r="Y672" s="80">
        <f t="shared" ca="1" si="422"/>
        <v>0</v>
      </c>
      <c r="Z672" s="80">
        <f t="shared" ca="1" si="413"/>
        <v>0</v>
      </c>
      <c r="AA672" s="80">
        <f t="shared" ca="1" si="423"/>
        <v>0</v>
      </c>
      <c r="AB672" s="81">
        <f t="shared" ca="1" si="405"/>
        <v>0</v>
      </c>
      <c r="AC672" s="79">
        <f t="shared" ca="1" si="406"/>
        <v>0</v>
      </c>
      <c r="AE672" s="55">
        <f t="shared" ca="1" si="424"/>
        <v>0</v>
      </c>
      <c r="AF672" s="78">
        <f t="shared" ca="1" si="425"/>
        <v>4.5569622524294494E-5</v>
      </c>
      <c r="AR672" s="69">
        <f t="shared" si="414"/>
        <v>56</v>
      </c>
      <c r="AS672" s="70">
        <f t="shared" si="426"/>
        <v>669</v>
      </c>
      <c r="AT672" s="71">
        <f t="shared" si="433"/>
        <v>4.1232899226017099E-3</v>
      </c>
      <c r="AU672" s="72">
        <f t="shared" si="415"/>
        <v>8.6664107387064426E-3</v>
      </c>
      <c r="AV672" s="73">
        <f t="shared" si="416"/>
        <v>1.0086664107387064</v>
      </c>
      <c r="AW672" s="74">
        <f>PRODUCT(AV$4:AV672)</f>
        <v>231.83375984292817</v>
      </c>
      <c r="BO672" s="70">
        <f t="shared" si="427"/>
        <v>669</v>
      </c>
      <c r="BP672" s="178">
        <f t="shared" si="430"/>
        <v>0.1091</v>
      </c>
      <c r="BQ672" s="179">
        <f t="shared" si="417"/>
        <v>8.6664107387064426E-3</v>
      </c>
      <c r="BR672" s="179">
        <f t="shared" si="429"/>
        <v>4.3134356302443541E-3</v>
      </c>
    </row>
    <row r="673" spans="5:70">
      <c r="E673">
        <f t="shared" si="431"/>
        <v>670</v>
      </c>
      <c r="F673" s="64">
        <f t="shared" si="418"/>
        <v>118.74999999999692</v>
      </c>
      <c r="G673" s="55">
        <f t="shared" si="399"/>
        <v>0</v>
      </c>
      <c r="H673" s="78">
        <f t="shared" si="428"/>
        <v>1</v>
      </c>
      <c r="I673" s="79">
        <f t="shared" si="407"/>
        <v>0</v>
      </c>
      <c r="J673" s="79">
        <f t="shared" si="400"/>
        <v>0</v>
      </c>
      <c r="K673" s="80">
        <f t="shared" si="401"/>
        <v>0</v>
      </c>
      <c r="L673" s="80">
        <f t="shared" si="408"/>
        <v>0</v>
      </c>
      <c r="M673" s="80">
        <f t="shared" si="432"/>
        <v>0</v>
      </c>
      <c r="N673" s="80">
        <f t="shared" si="409"/>
        <v>0</v>
      </c>
      <c r="O673" s="81">
        <f t="shared" si="402"/>
        <v>0</v>
      </c>
      <c r="P673" s="79">
        <f t="shared" si="403"/>
        <v>0</v>
      </c>
      <c r="R673">
        <f t="shared" ca="1" si="410"/>
        <v>731</v>
      </c>
      <c r="S673" s="78">
        <f t="shared" ca="1" si="419"/>
        <v>123.74999999999683</v>
      </c>
      <c r="T673" s="55">
        <f t="shared" ca="1" si="411"/>
        <v>0</v>
      </c>
      <c r="U673" s="78">
        <f t="shared" ca="1" si="412"/>
        <v>4.5569622524294494E-5</v>
      </c>
      <c r="V673" s="79">
        <f t="shared" ca="1" si="420"/>
        <v>0</v>
      </c>
      <c r="W673" s="79">
        <f t="shared" ca="1" si="404"/>
        <v>0</v>
      </c>
      <c r="X673" s="80">
        <f t="shared" ca="1" si="421"/>
        <v>0</v>
      </c>
      <c r="Y673" s="80">
        <f t="shared" ca="1" si="422"/>
        <v>0</v>
      </c>
      <c r="Z673" s="80">
        <f t="shared" ca="1" si="413"/>
        <v>0</v>
      </c>
      <c r="AA673" s="80">
        <f t="shared" ca="1" si="423"/>
        <v>0</v>
      </c>
      <c r="AB673" s="81">
        <f t="shared" ca="1" si="405"/>
        <v>0</v>
      </c>
      <c r="AC673" s="79">
        <f t="shared" ca="1" si="406"/>
        <v>0</v>
      </c>
      <c r="AE673" s="55">
        <f t="shared" ca="1" si="424"/>
        <v>0</v>
      </c>
      <c r="AF673" s="78">
        <f t="shared" ca="1" si="425"/>
        <v>4.5569622524294494E-5</v>
      </c>
      <c r="AR673" s="69">
        <f t="shared" si="414"/>
        <v>56</v>
      </c>
      <c r="AS673" s="70">
        <f t="shared" si="426"/>
        <v>670</v>
      </c>
      <c r="AT673" s="71">
        <f t="shared" si="433"/>
        <v>4.087555798537674E-3</v>
      </c>
      <c r="AU673" s="72">
        <f t="shared" si="415"/>
        <v>8.6664107387064426E-3</v>
      </c>
      <c r="AV673" s="73">
        <f t="shared" si="416"/>
        <v>1.0086664107387064</v>
      </c>
      <c r="AW673" s="74">
        <f>PRODUCT(AV$4:AV673)</f>
        <v>233.84292642882562</v>
      </c>
      <c r="BO673" s="70">
        <f t="shared" si="427"/>
        <v>670</v>
      </c>
      <c r="BP673" s="178">
        <f t="shared" si="430"/>
        <v>0.1091</v>
      </c>
      <c r="BQ673" s="179">
        <f t="shared" si="417"/>
        <v>8.6664107387064426E-3</v>
      </c>
      <c r="BR673" s="179">
        <f t="shared" si="429"/>
        <v>4.2763748096710866E-3</v>
      </c>
    </row>
    <row r="674" spans="5:70">
      <c r="E674">
        <f t="shared" si="431"/>
        <v>671</v>
      </c>
      <c r="F674" s="64">
        <f t="shared" si="418"/>
        <v>118.83333333333024</v>
      </c>
      <c r="G674" s="55">
        <f t="shared" si="399"/>
        <v>0</v>
      </c>
      <c r="H674" s="78">
        <f t="shared" si="428"/>
        <v>1</v>
      </c>
      <c r="I674" s="79">
        <f t="shared" si="407"/>
        <v>0</v>
      </c>
      <c r="J674" s="79">
        <f t="shared" si="400"/>
        <v>0</v>
      </c>
      <c r="K674" s="80">
        <f t="shared" si="401"/>
        <v>0</v>
      </c>
      <c r="L674" s="80">
        <f t="shared" si="408"/>
        <v>0</v>
      </c>
      <c r="M674" s="80">
        <f t="shared" si="432"/>
        <v>0</v>
      </c>
      <c r="N674" s="80">
        <f t="shared" si="409"/>
        <v>0</v>
      </c>
      <c r="O674" s="81">
        <f t="shared" si="402"/>
        <v>0</v>
      </c>
      <c r="P674" s="79">
        <f t="shared" si="403"/>
        <v>0</v>
      </c>
      <c r="R674">
        <f t="shared" ca="1" si="410"/>
        <v>732</v>
      </c>
      <c r="S674" s="78">
        <f t="shared" ca="1" si="419"/>
        <v>123.83333333333016</v>
      </c>
      <c r="T674" s="55">
        <f t="shared" ca="1" si="411"/>
        <v>0</v>
      </c>
      <c r="U674" s="78">
        <f t="shared" ca="1" si="412"/>
        <v>4.5569622524294494E-5</v>
      </c>
      <c r="V674" s="79">
        <f t="shared" ca="1" si="420"/>
        <v>0</v>
      </c>
      <c r="W674" s="79">
        <f t="shared" ca="1" si="404"/>
        <v>0</v>
      </c>
      <c r="X674" s="80">
        <f t="shared" ca="1" si="421"/>
        <v>0</v>
      </c>
      <c r="Y674" s="80">
        <f t="shared" ca="1" si="422"/>
        <v>0</v>
      </c>
      <c r="Z674" s="80">
        <f t="shared" ca="1" si="413"/>
        <v>0</v>
      </c>
      <c r="AA674" s="80">
        <f t="shared" ca="1" si="423"/>
        <v>0</v>
      </c>
      <c r="AB674" s="81">
        <f t="shared" ca="1" si="405"/>
        <v>0</v>
      </c>
      <c r="AC674" s="79">
        <f t="shared" ca="1" si="406"/>
        <v>0</v>
      </c>
      <c r="AE674" s="55">
        <f t="shared" ca="1" si="424"/>
        <v>0</v>
      </c>
      <c r="AF674" s="78">
        <f t="shared" ca="1" si="425"/>
        <v>4.5569622524294494E-5</v>
      </c>
      <c r="AR674" s="69">
        <f t="shared" si="414"/>
        <v>56</v>
      </c>
      <c r="AS674" s="70">
        <f t="shared" si="426"/>
        <v>671</v>
      </c>
      <c r="AT674" s="71">
        <f t="shared" si="433"/>
        <v>4.0521313610701656E-3</v>
      </c>
      <c r="AU674" s="72">
        <f t="shared" si="415"/>
        <v>8.6664107387064426E-3</v>
      </c>
      <c r="AV674" s="73">
        <f t="shared" si="416"/>
        <v>1.0086664107387064</v>
      </c>
      <c r="AW674" s="74">
        <f>PRODUCT(AV$4:AV674)</f>
        <v>235.86950527759893</v>
      </c>
      <c r="BO674" s="70">
        <f t="shared" si="427"/>
        <v>671</v>
      </c>
      <c r="BP674" s="178">
        <f t="shared" si="430"/>
        <v>0.1091</v>
      </c>
      <c r="BQ674" s="179">
        <f t="shared" si="417"/>
        <v>8.6664107387064426E-3</v>
      </c>
      <c r="BR674" s="179">
        <f t="shared" si="429"/>
        <v>4.2396324137920311E-3</v>
      </c>
    </row>
    <row r="675" spans="5:70">
      <c r="E675">
        <f t="shared" si="431"/>
        <v>672</v>
      </c>
      <c r="F675" s="64">
        <f t="shared" si="418"/>
        <v>118.91666666666357</v>
      </c>
      <c r="G675" s="55">
        <f t="shared" si="399"/>
        <v>0</v>
      </c>
      <c r="H675" s="78">
        <f t="shared" si="428"/>
        <v>1</v>
      </c>
      <c r="I675" s="79">
        <f t="shared" si="407"/>
        <v>0</v>
      </c>
      <c r="J675" s="79">
        <f t="shared" si="400"/>
        <v>0</v>
      </c>
      <c r="K675" s="80">
        <f t="shared" si="401"/>
        <v>0</v>
      </c>
      <c r="L675" s="80">
        <f t="shared" si="408"/>
        <v>0</v>
      </c>
      <c r="M675" s="80">
        <f t="shared" si="432"/>
        <v>0</v>
      </c>
      <c r="N675" s="80">
        <f t="shared" si="409"/>
        <v>0</v>
      </c>
      <c r="O675" s="81">
        <f t="shared" si="402"/>
        <v>0</v>
      </c>
      <c r="P675" s="79">
        <f t="shared" si="403"/>
        <v>0</v>
      </c>
      <c r="R675">
        <f t="shared" ca="1" si="410"/>
        <v>733</v>
      </c>
      <c r="S675" s="78">
        <f t="shared" ca="1" si="419"/>
        <v>123.91666666666349</v>
      </c>
      <c r="T675" s="55">
        <f t="shared" ca="1" si="411"/>
        <v>0</v>
      </c>
      <c r="U675" s="78">
        <f t="shared" ca="1" si="412"/>
        <v>4.5569622524294494E-5</v>
      </c>
      <c r="V675" s="79">
        <f t="shared" ca="1" si="420"/>
        <v>0</v>
      </c>
      <c r="W675" s="79">
        <f t="shared" ca="1" si="404"/>
        <v>0</v>
      </c>
      <c r="X675" s="80">
        <f t="shared" ca="1" si="421"/>
        <v>0</v>
      </c>
      <c r="Y675" s="80">
        <f t="shared" ca="1" si="422"/>
        <v>0</v>
      </c>
      <c r="Z675" s="80">
        <f t="shared" ca="1" si="413"/>
        <v>0</v>
      </c>
      <c r="AA675" s="80">
        <f t="shared" ca="1" si="423"/>
        <v>0</v>
      </c>
      <c r="AB675" s="81">
        <f t="shared" ca="1" si="405"/>
        <v>0</v>
      </c>
      <c r="AC675" s="79">
        <f t="shared" ca="1" si="406"/>
        <v>0</v>
      </c>
      <c r="AE675" s="55">
        <f t="shared" ca="1" si="424"/>
        <v>0</v>
      </c>
      <c r="AF675" s="78">
        <f t="shared" ca="1" si="425"/>
        <v>4.5569622524294494E-5</v>
      </c>
      <c r="AR675" s="69">
        <f t="shared" si="414"/>
        <v>56</v>
      </c>
      <c r="AS675" s="70">
        <f t="shared" si="426"/>
        <v>672</v>
      </c>
      <c r="AT675" s="71">
        <f t="shared" si="433"/>
        <v>4.0170139263279378E-3</v>
      </c>
      <c r="AU675" s="72">
        <f t="shared" si="415"/>
        <v>8.6664107387064426E-3</v>
      </c>
      <c r="AV675" s="73">
        <f t="shared" si="416"/>
        <v>1.0086664107387064</v>
      </c>
      <c r="AW675" s="74">
        <f>PRODUCT(AV$4:AV675)</f>
        <v>237.91364729107011</v>
      </c>
      <c r="BO675" s="70">
        <f t="shared" si="427"/>
        <v>672</v>
      </c>
      <c r="BP675" s="178">
        <f t="shared" si="430"/>
        <v>0.1091</v>
      </c>
      <c r="BQ675" s="179">
        <f t="shared" si="417"/>
        <v>8.6664107387064426E-3</v>
      </c>
      <c r="BR675" s="179">
        <f t="shared" si="429"/>
        <v>4.2032057067183356E-3</v>
      </c>
    </row>
    <row r="676" spans="5:70">
      <c r="E676">
        <f t="shared" si="431"/>
        <v>673</v>
      </c>
      <c r="F676" s="64">
        <f t="shared" si="418"/>
        <v>118.9999999999969</v>
      </c>
      <c r="G676" s="55">
        <f t="shared" si="399"/>
        <v>0</v>
      </c>
      <c r="H676" s="78">
        <f t="shared" si="428"/>
        <v>1</v>
      </c>
      <c r="I676" s="79">
        <f t="shared" si="407"/>
        <v>0</v>
      </c>
      <c r="J676" s="79">
        <f t="shared" si="400"/>
        <v>0</v>
      </c>
      <c r="K676" s="80">
        <f t="shared" si="401"/>
        <v>0</v>
      </c>
      <c r="L676" s="80">
        <f t="shared" si="408"/>
        <v>0</v>
      </c>
      <c r="M676" s="80">
        <f t="shared" si="432"/>
        <v>0</v>
      </c>
      <c r="N676" s="80">
        <f t="shared" si="409"/>
        <v>0</v>
      </c>
      <c r="O676" s="81">
        <f t="shared" si="402"/>
        <v>0</v>
      </c>
      <c r="P676" s="79">
        <f t="shared" si="403"/>
        <v>0</v>
      </c>
      <c r="R676">
        <f t="shared" ca="1" si="410"/>
        <v>734</v>
      </c>
      <c r="S676" s="78">
        <f t="shared" ca="1" si="419"/>
        <v>123.99999999999682</v>
      </c>
      <c r="T676" s="55">
        <f t="shared" ca="1" si="411"/>
        <v>0</v>
      </c>
      <c r="U676" s="78">
        <f t="shared" ca="1" si="412"/>
        <v>4.5569622524294494E-5</v>
      </c>
      <c r="V676" s="79">
        <f t="shared" ca="1" si="420"/>
        <v>0</v>
      </c>
      <c r="W676" s="79">
        <f t="shared" ca="1" si="404"/>
        <v>0</v>
      </c>
      <c r="X676" s="80">
        <f t="shared" ca="1" si="421"/>
        <v>0</v>
      </c>
      <c r="Y676" s="80">
        <f t="shared" ca="1" si="422"/>
        <v>0</v>
      </c>
      <c r="Z676" s="80">
        <f t="shared" ca="1" si="413"/>
        <v>0</v>
      </c>
      <c r="AA676" s="80">
        <f t="shared" ca="1" si="423"/>
        <v>0</v>
      </c>
      <c r="AB676" s="81">
        <f t="shared" ca="1" si="405"/>
        <v>0</v>
      </c>
      <c r="AC676" s="79">
        <f t="shared" ca="1" si="406"/>
        <v>0</v>
      </c>
      <c r="AE676" s="55">
        <f t="shared" ca="1" si="424"/>
        <v>0</v>
      </c>
      <c r="AF676" s="78">
        <f t="shared" ca="1" si="425"/>
        <v>4.5569622524294494E-5</v>
      </c>
      <c r="AR676" s="69">
        <f t="shared" si="414"/>
        <v>57</v>
      </c>
      <c r="AS676" s="70">
        <f t="shared" si="426"/>
        <v>673</v>
      </c>
      <c r="AT676" s="71">
        <f t="shared" si="433"/>
        <v>3.9822008336992763E-3</v>
      </c>
      <c r="AU676" s="72">
        <f t="shared" si="415"/>
        <v>8.6664107387064426E-3</v>
      </c>
      <c r="AV676" s="73">
        <f t="shared" si="416"/>
        <v>1.0086664107387064</v>
      </c>
      <c r="AW676" s="74">
        <f>PRODUCT(AV$4:AV676)</f>
        <v>239.97550467883826</v>
      </c>
      <c r="BO676" s="70">
        <f t="shared" si="427"/>
        <v>673</v>
      </c>
      <c r="BP676" s="178">
        <f t="shared" si="430"/>
        <v>0.1091</v>
      </c>
      <c r="BQ676" s="179">
        <f t="shared" si="417"/>
        <v>8.6664107387064426E-3</v>
      </c>
      <c r="BR676" s="179">
        <f t="shared" si="429"/>
        <v>4.1670919760677643E-3</v>
      </c>
    </row>
    <row r="677" spans="5:70">
      <c r="E677">
        <f t="shared" si="431"/>
        <v>674</v>
      </c>
      <c r="F677" s="64">
        <f t="shared" si="418"/>
        <v>119.08333333333023</v>
      </c>
      <c r="G677" s="55">
        <f t="shared" si="399"/>
        <v>0</v>
      </c>
      <c r="H677" s="78">
        <f t="shared" si="428"/>
        <v>1</v>
      </c>
      <c r="I677" s="79">
        <f t="shared" si="407"/>
        <v>0</v>
      </c>
      <c r="J677" s="79">
        <f t="shared" si="400"/>
        <v>0</v>
      </c>
      <c r="K677" s="80">
        <f t="shared" si="401"/>
        <v>0</v>
      </c>
      <c r="L677" s="80">
        <f t="shared" si="408"/>
        <v>0</v>
      </c>
      <c r="M677" s="80">
        <f t="shared" si="432"/>
        <v>0</v>
      </c>
      <c r="N677" s="80">
        <f t="shared" si="409"/>
        <v>0</v>
      </c>
      <c r="O677" s="81">
        <f t="shared" si="402"/>
        <v>0</v>
      </c>
      <c r="P677" s="79">
        <f t="shared" si="403"/>
        <v>0</v>
      </c>
      <c r="R677">
        <f t="shared" ca="1" si="410"/>
        <v>735</v>
      </c>
      <c r="S677" s="78">
        <f t="shared" ca="1" si="419"/>
        <v>124.08333333333015</v>
      </c>
      <c r="T677" s="55">
        <f t="shared" ca="1" si="411"/>
        <v>0</v>
      </c>
      <c r="U677" s="78">
        <f t="shared" ca="1" si="412"/>
        <v>4.5569622524294494E-5</v>
      </c>
      <c r="V677" s="79">
        <f t="shared" ca="1" si="420"/>
        <v>0</v>
      </c>
      <c r="W677" s="79">
        <f t="shared" ca="1" si="404"/>
        <v>0</v>
      </c>
      <c r="X677" s="80">
        <f t="shared" ca="1" si="421"/>
        <v>0</v>
      </c>
      <c r="Y677" s="80">
        <f t="shared" ca="1" si="422"/>
        <v>0</v>
      </c>
      <c r="Z677" s="80">
        <f t="shared" ca="1" si="413"/>
        <v>0</v>
      </c>
      <c r="AA677" s="80">
        <f t="shared" ca="1" si="423"/>
        <v>0</v>
      </c>
      <c r="AB677" s="81">
        <f t="shared" ca="1" si="405"/>
        <v>0</v>
      </c>
      <c r="AC677" s="79">
        <f t="shared" ca="1" si="406"/>
        <v>0</v>
      </c>
      <c r="AE677" s="55">
        <f t="shared" ca="1" si="424"/>
        <v>0</v>
      </c>
      <c r="AF677" s="78">
        <f t="shared" ca="1" si="425"/>
        <v>4.5569622524294494E-5</v>
      </c>
      <c r="AR677" s="69">
        <f t="shared" si="414"/>
        <v>57</v>
      </c>
      <c r="AS677" s="70">
        <f t="shared" si="426"/>
        <v>674</v>
      </c>
      <c r="AT677" s="71">
        <f t="shared" si="433"/>
        <v>3.9476894456304187E-3</v>
      </c>
      <c r="AU677" s="72">
        <f t="shared" si="415"/>
        <v>8.6664107387064426E-3</v>
      </c>
      <c r="AV677" s="73">
        <f t="shared" si="416"/>
        <v>1.0086664107387064</v>
      </c>
      <c r="AW677" s="74">
        <f>PRODUCT(AV$4:AV677)</f>
        <v>242.05523096961343</v>
      </c>
      <c r="BO677" s="70">
        <f t="shared" si="427"/>
        <v>674</v>
      </c>
      <c r="BP677" s="178">
        <f t="shared" si="430"/>
        <v>0.1091</v>
      </c>
      <c r="BQ677" s="179">
        <f t="shared" si="417"/>
        <v>8.6664107387064426E-3</v>
      </c>
      <c r="BR677" s="179">
        <f t="shared" si="429"/>
        <v>4.1312885327627344E-3</v>
      </c>
    </row>
    <row r="678" spans="5:70">
      <c r="E678">
        <f t="shared" si="431"/>
        <v>675</v>
      </c>
      <c r="F678" s="64">
        <f t="shared" si="418"/>
        <v>119.16666666666356</v>
      </c>
      <c r="G678" s="55">
        <f t="shared" si="399"/>
        <v>0</v>
      </c>
      <c r="H678" s="78">
        <f t="shared" si="428"/>
        <v>1</v>
      </c>
      <c r="I678" s="79">
        <f t="shared" si="407"/>
        <v>0</v>
      </c>
      <c r="J678" s="79">
        <f t="shared" si="400"/>
        <v>0</v>
      </c>
      <c r="K678" s="80">
        <f t="shared" si="401"/>
        <v>0</v>
      </c>
      <c r="L678" s="80">
        <f t="shared" si="408"/>
        <v>0</v>
      </c>
      <c r="M678" s="80">
        <f t="shared" si="432"/>
        <v>0</v>
      </c>
      <c r="N678" s="80">
        <f t="shared" si="409"/>
        <v>0</v>
      </c>
      <c r="O678" s="81">
        <f t="shared" si="402"/>
        <v>0</v>
      </c>
      <c r="P678" s="79">
        <f t="shared" si="403"/>
        <v>0</v>
      </c>
      <c r="R678">
        <f t="shared" ca="1" si="410"/>
        <v>736</v>
      </c>
      <c r="S678" s="78">
        <f t="shared" ca="1" si="419"/>
        <v>124.16666666666347</v>
      </c>
      <c r="T678" s="55">
        <f t="shared" ca="1" si="411"/>
        <v>0</v>
      </c>
      <c r="U678" s="78">
        <f t="shared" ca="1" si="412"/>
        <v>4.5569622524294494E-5</v>
      </c>
      <c r="V678" s="79">
        <f t="shared" ca="1" si="420"/>
        <v>0</v>
      </c>
      <c r="W678" s="79">
        <f t="shared" ca="1" si="404"/>
        <v>0</v>
      </c>
      <c r="X678" s="80">
        <f t="shared" ca="1" si="421"/>
        <v>0</v>
      </c>
      <c r="Y678" s="80">
        <f t="shared" ca="1" si="422"/>
        <v>0</v>
      </c>
      <c r="Z678" s="80">
        <f t="shared" ca="1" si="413"/>
        <v>0</v>
      </c>
      <c r="AA678" s="80">
        <f t="shared" ca="1" si="423"/>
        <v>0</v>
      </c>
      <c r="AB678" s="81">
        <f t="shared" ca="1" si="405"/>
        <v>0</v>
      </c>
      <c r="AC678" s="79">
        <f t="shared" ca="1" si="406"/>
        <v>0</v>
      </c>
      <c r="AE678" s="55">
        <f t="shared" ca="1" si="424"/>
        <v>0</v>
      </c>
      <c r="AF678" s="78">
        <f t="shared" ca="1" si="425"/>
        <v>4.5569622524294494E-5</v>
      </c>
      <c r="AR678" s="69">
        <f t="shared" si="414"/>
        <v>57</v>
      </c>
      <c r="AS678" s="70">
        <f t="shared" si="426"/>
        <v>675</v>
      </c>
      <c r="AT678" s="71">
        <f t="shared" si="433"/>
        <v>3.913477147425729E-3</v>
      </c>
      <c r="AU678" s="72">
        <f t="shared" si="415"/>
        <v>8.6664107387064426E-3</v>
      </c>
      <c r="AV678" s="73">
        <f t="shared" si="416"/>
        <v>1.0086664107387064</v>
      </c>
      <c r="AW678" s="74">
        <f>PRODUCT(AV$4:AV678)</f>
        <v>244.15298102264856</v>
      </c>
      <c r="BO678" s="70">
        <f t="shared" si="427"/>
        <v>675</v>
      </c>
      <c r="BP678" s="178">
        <f t="shared" si="430"/>
        <v>0.1091</v>
      </c>
      <c r="BQ678" s="179">
        <f t="shared" si="417"/>
        <v>8.6664107387064426E-3</v>
      </c>
      <c r="BR678" s="179">
        <f t="shared" si="429"/>
        <v>4.0957927108300814E-3</v>
      </c>
    </row>
    <row r="679" spans="5:70">
      <c r="E679">
        <f t="shared" si="431"/>
        <v>676</v>
      </c>
      <c r="F679" s="64">
        <f t="shared" si="418"/>
        <v>119.24999999999689</v>
      </c>
      <c r="G679" s="55">
        <f t="shared" si="399"/>
        <v>0</v>
      </c>
      <c r="H679" s="78">
        <f t="shared" si="428"/>
        <v>1</v>
      </c>
      <c r="I679" s="79">
        <f t="shared" si="407"/>
        <v>0</v>
      </c>
      <c r="J679" s="79">
        <f t="shared" si="400"/>
        <v>0</v>
      </c>
      <c r="K679" s="80">
        <f t="shared" si="401"/>
        <v>0</v>
      </c>
      <c r="L679" s="80">
        <f t="shared" si="408"/>
        <v>0</v>
      </c>
      <c r="M679" s="80">
        <f t="shared" si="432"/>
        <v>0</v>
      </c>
      <c r="N679" s="80">
        <f t="shared" si="409"/>
        <v>0</v>
      </c>
      <c r="O679" s="81">
        <f t="shared" si="402"/>
        <v>0</v>
      </c>
      <c r="P679" s="79">
        <f t="shared" si="403"/>
        <v>0</v>
      </c>
      <c r="R679">
        <f t="shared" ca="1" si="410"/>
        <v>737</v>
      </c>
      <c r="S679" s="78">
        <f t="shared" ca="1" si="419"/>
        <v>124.2499999999968</v>
      </c>
      <c r="T679" s="55">
        <f t="shared" ca="1" si="411"/>
        <v>0</v>
      </c>
      <c r="U679" s="78">
        <f t="shared" ca="1" si="412"/>
        <v>4.5569622524294494E-5</v>
      </c>
      <c r="V679" s="79">
        <f t="shared" ca="1" si="420"/>
        <v>0</v>
      </c>
      <c r="W679" s="79">
        <f t="shared" ca="1" si="404"/>
        <v>0</v>
      </c>
      <c r="X679" s="80">
        <f t="shared" ca="1" si="421"/>
        <v>0</v>
      </c>
      <c r="Y679" s="80">
        <f t="shared" ca="1" si="422"/>
        <v>0</v>
      </c>
      <c r="Z679" s="80">
        <f t="shared" ca="1" si="413"/>
        <v>0</v>
      </c>
      <c r="AA679" s="80">
        <f t="shared" ca="1" si="423"/>
        <v>0</v>
      </c>
      <c r="AB679" s="81">
        <f t="shared" ca="1" si="405"/>
        <v>0</v>
      </c>
      <c r="AC679" s="79">
        <f t="shared" ca="1" si="406"/>
        <v>0</v>
      </c>
      <c r="AE679" s="55">
        <f t="shared" ca="1" si="424"/>
        <v>0</v>
      </c>
      <c r="AF679" s="78">
        <f t="shared" ca="1" si="425"/>
        <v>4.5569622524294494E-5</v>
      </c>
      <c r="AR679" s="69">
        <f t="shared" si="414"/>
        <v>57</v>
      </c>
      <c r="AS679" s="70">
        <f t="shared" si="426"/>
        <v>676</v>
      </c>
      <c r="AT679" s="71">
        <f t="shared" si="433"/>
        <v>3.8795613470495962E-3</v>
      </c>
      <c r="AU679" s="72">
        <f t="shared" si="415"/>
        <v>8.6664107387064426E-3</v>
      </c>
      <c r="AV679" s="73">
        <f t="shared" si="416"/>
        <v>1.0086664107387064</v>
      </c>
      <c r="AW679" s="74">
        <f>PRODUCT(AV$4:AV679)</f>
        <v>246.26891103927042</v>
      </c>
      <c r="BO679" s="70">
        <f t="shared" si="427"/>
        <v>676</v>
      </c>
      <c r="BP679" s="178">
        <f t="shared" si="430"/>
        <v>0.1091</v>
      </c>
      <c r="BQ679" s="179">
        <f t="shared" si="417"/>
        <v>8.6664107387064426E-3</v>
      </c>
      <c r="BR679" s="179">
        <f t="shared" si="429"/>
        <v>4.0606018672025455E-3</v>
      </c>
    </row>
    <row r="680" spans="5:70">
      <c r="E680">
        <f t="shared" si="431"/>
        <v>677</v>
      </c>
      <c r="F680" s="64">
        <f t="shared" si="418"/>
        <v>119.33333333333022</v>
      </c>
      <c r="G680" s="55">
        <f t="shared" si="399"/>
        <v>0</v>
      </c>
      <c r="H680" s="78">
        <f t="shared" si="428"/>
        <v>1</v>
      </c>
      <c r="I680" s="79">
        <f t="shared" si="407"/>
        <v>0</v>
      </c>
      <c r="J680" s="79">
        <f t="shared" si="400"/>
        <v>0</v>
      </c>
      <c r="K680" s="80">
        <f t="shared" si="401"/>
        <v>0</v>
      </c>
      <c r="L680" s="80">
        <f t="shared" si="408"/>
        <v>0</v>
      </c>
      <c r="M680" s="80">
        <f t="shared" si="432"/>
        <v>0</v>
      </c>
      <c r="N680" s="80">
        <f t="shared" si="409"/>
        <v>0</v>
      </c>
      <c r="O680" s="81">
        <f t="shared" si="402"/>
        <v>0</v>
      </c>
      <c r="P680" s="79">
        <f t="shared" si="403"/>
        <v>0</v>
      </c>
      <c r="R680">
        <f t="shared" ca="1" si="410"/>
        <v>738</v>
      </c>
      <c r="S680" s="78">
        <f t="shared" ca="1" si="419"/>
        <v>124.33333333333013</v>
      </c>
      <c r="T680" s="55">
        <f t="shared" ca="1" si="411"/>
        <v>0</v>
      </c>
      <c r="U680" s="78">
        <f t="shared" ca="1" si="412"/>
        <v>4.5569622524294494E-5</v>
      </c>
      <c r="V680" s="79">
        <f t="shared" ca="1" si="420"/>
        <v>0</v>
      </c>
      <c r="W680" s="79">
        <f t="shared" ca="1" si="404"/>
        <v>0</v>
      </c>
      <c r="X680" s="80">
        <f t="shared" ca="1" si="421"/>
        <v>0</v>
      </c>
      <c r="Y680" s="80">
        <f t="shared" ca="1" si="422"/>
        <v>0</v>
      </c>
      <c r="Z680" s="80">
        <f t="shared" ca="1" si="413"/>
        <v>0</v>
      </c>
      <c r="AA680" s="80">
        <f t="shared" ca="1" si="423"/>
        <v>0</v>
      </c>
      <c r="AB680" s="81">
        <f t="shared" ca="1" si="405"/>
        <v>0</v>
      </c>
      <c r="AC680" s="79">
        <f t="shared" ca="1" si="406"/>
        <v>0</v>
      </c>
      <c r="AE680" s="55">
        <f t="shared" ca="1" si="424"/>
        <v>0</v>
      </c>
      <c r="AF680" s="78">
        <f t="shared" ca="1" si="425"/>
        <v>4.5569622524294494E-5</v>
      </c>
      <c r="AR680" s="69">
        <f t="shared" si="414"/>
        <v>57</v>
      </c>
      <c r="AS680" s="70">
        <f t="shared" si="426"/>
        <v>677</v>
      </c>
      <c r="AT680" s="71">
        <f t="shared" si="433"/>
        <v>3.845939474930055E-3</v>
      </c>
      <c r="AU680" s="72">
        <f t="shared" si="415"/>
        <v>8.6664107387064426E-3</v>
      </c>
      <c r="AV680" s="73">
        <f t="shared" si="416"/>
        <v>1.0086664107387064</v>
      </c>
      <c r="AW680" s="74">
        <f>PRODUCT(AV$4:AV680)</f>
        <v>248.40317857451069</v>
      </c>
      <c r="BO680" s="70">
        <f t="shared" si="427"/>
        <v>677</v>
      </c>
      <c r="BP680" s="178">
        <f t="shared" si="430"/>
        <v>0.1091</v>
      </c>
      <c r="BQ680" s="179">
        <f t="shared" si="417"/>
        <v>8.6664107387064426E-3</v>
      </c>
      <c r="BR680" s="179">
        <f t="shared" si="429"/>
        <v>4.0257133815219696E-3</v>
      </c>
    </row>
    <row r="681" spans="5:70">
      <c r="E681">
        <f t="shared" si="431"/>
        <v>678</v>
      </c>
      <c r="F681" s="64">
        <f t="shared" si="418"/>
        <v>119.41666666666355</v>
      </c>
      <c r="G681" s="55">
        <f t="shared" si="399"/>
        <v>0</v>
      </c>
      <c r="H681" s="78">
        <f t="shared" si="428"/>
        <v>1</v>
      </c>
      <c r="I681" s="79">
        <f t="shared" si="407"/>
        <v>0</v>
      </c>
      <c r="J681" s="79">
        <f t="shared" si="400"/>
        <v>0</v>
      </c>
      <c r="K681" s="80">
        <f t="shared" si="401"/>
        <v>0</v>
      </c>
      <c r="L681" s="80">
        <f t="shared" si="408"/>
        <v>0</v>
      </c>
      <c r="M681" s="80">
        <f t="shared" si="432"/>
        <v>0</v>
      </c>
      <c r="N681" s="80">
        <f t="shared" si="409"/>
        <v>0</v>
      </c>
      <c r="O681" s="81">
        <f t="shared" si="402"/>
        <v>0</v>
      </c>
      <c r="P681" s="79">
        <f t="shared" si="403"/>
        <v>0</v>
      </c>
      <c r="R681">
        <f t="shared" ca="1" si="410"/>
        <v>739</v>
      </c>
      <c r="S681" s="78">
        <f t="shared" ca="1" si="419"/>
        <v>124.41666666666346</v>
      </c>
      <c r="T681" s="55">
        <f t="shared" ca="1" si="411"/>
        <v>0</v>
      </c>
      <c r="U681" s="78">
        <f t="shared" ca="1" si="412"/>
        <v>4.5569622524294494E-5</v>
      </c>
      <c r="V681" s="79">
        <f t="shared" ca="1" si="420"/>
        <v>0</v>
      </c>
      <c r="W681" s="79">
        <f t="shared" ca="1" si="404"/>
        <v>0</v>
      </c>
      <c r="X681" s="80">
        <f t="shared" ca="1" si="421"/>
        <v>0</v>
      </c>
      <c r="Y681" s="80">
        <f t="shared" ca="1" si="422"/>
        <v>0</v>
      </c>
      <c r="Z681" s="80">
        <f t="shared" ca="1" si="413"/>
        <v>0</v>
      </c>
      <c r="AA681" s="80">
        <f t="shared" ca="1" si="423"/>
        <v>0</v>
      </c>
      <c r="AB681" s="81">
        <f t="shared" ca="1" si="405"/>
        <v>0</v>
      </c>
      <c r="AC681" s="79">
        <f t="shared" ca="1" si="406"/>
        <v>0</v>
      </c>
      <c r="AE681" s="55">
        <f t="shared" ca="1" si="424"/>
        <v>0</v>
      </c>
      <c r="AF681" s="78">
        <f t="shared" ca="1" si="425"/>
        <v>4.5569622524294494E-5</v>
      </c>
      <c r="AR681" s="69">
        <f t="shared" si="414"/>
        <v>57</v>
      </c>
      <c r="AS681" s="70">
        <f t="shared" si="426"/>
        <v>678</v>
      </c>
      <c r="AT681" s="71">
        <f t="shared" si="433"/>
        <v>3.8126089837641061E-3</v>
      </c>
      <c r="AU681" s="72">
        <f t="shared" si="415"/>
        <v>8.6664107387064426E-3</v>
      </c>
      <c r="AV681" s="73">
        <f t="shared" si="416"/>
        <v>1.0086664107387064</v>
      </c>
      <c r="AW681" s="74">
        <f>PRODUCT(AV$4:AV681)</f>
        <v>250.55594254883763</v>
      </c>
      <c r="BO681" s="70">
        <f t="shared" si="427"/>
        <v>678</v>
      </c>
      <c r="BP681" s="178">
        <f t="shared" si="430"/>
        <v>0.1091</v>
      </c>
      <c r="BQ681" s="179">
        <f t="shared" si="417"/>
        <v>8.6664107387064426E-3</v>
      </c>
      <c r="BR681" s="179">
        <f t="shared" si="429"/>
        <v>3.9911246559441787E-3</v>
      </c>
    </row>
    <row r="682" spans="5:70">
      <c r="E682">
        <f t="shared" si="431"/>
        <v>679</v>
      </c>
      <c r="F682" s="64">
        <f t="shared" si="418"/>
        <v>119.49999999999687</v>
      </c>
      <c r="G682" s="55">
        <f t="shared" si="399"/>
        <v>0</v>
      </c>
      <c r="H682" s="78">
        <f t="shared" si="428"/>
        <v>1</v>
      </c>
      <c r="I682" s="79">
        <f t="shared" si="407"/>
        <v>0</v>
      </c>
      <c r="J682" s="79">
        <f t="shared" si="400"/>
        <v>0</v>
      </c>
      <c r="K682" s="80">
        <f t="shared" si="401"/>
        <v>0</v>
      </c>
      <c r="L682" s="80">
        <f t="shared" si="408"/>
        <v>0</v>
      </c>
      <c r="M682" s="80">
        <f t="shared" si="432"/>
        <v>0</v>
      </c>
      <c r="N682" s="80">
        <f t="shared" si="409"/>
        <v>0</v>
      </c>
      <c r="O682" s="81">
        <f t="shared" si="402"/>
        <v>0</v>
      </c>
      <c r="P682" s="79">
        <f t="shared" si="403"/>
        <v>0</v>
      </c>
      <c r="R682">
        <f t="shared" ca="1" si="410"/>
        <v>740</v>
      </c>
      <c r="S682" s="78">
        <f t="shared" ca="1" si="419"/>
        <v>124.49999999999679</v>
      </c>
      <c r="T682" s="55">
        <f t="shared" ca="1" si="411"/>
        <v>0</v>
      </c>
      <c r="U682" s="78">
        <f t="shared" ca="1" si="412"/>
        <v>4.5569622524294494E-5</v>
      </c>
      <c r="V682" s="79">
        <f t="shared" ca="1" si="420"/>
        <v>0</v>
      </c>
      <c r="W682" s="79">
        <f t="shared" ca="1" si="404"/>
        <v>0</v>
      </c>
      <c r="X682" s="80">
        <f t="shared" ca="1" si="421"/>
        <v>0</v>
      </c>
      <c r="Y682" s="80">
        <f t="shared" ca="1" si="422"/>
        <v>0</v>
      </c>
      <c r="Z682" s="80">
        <f t="shared" ca="1" si="413"/>
        <v>0</v>
      </c>
      <c r="AA682" s="80">
        <f t="shared" ca="1" si="423"/>
        <v>0</v>
      </c>
      <c r="AB682" s="81">
        <f t="shared" ca="1" si="405"/>
        <v>0</v>
      </c>
      <c r="AC682" s="79">
        <f t="shared" ca="1" si="406"/>
        <v>0</v>
      </c>
      <c r="AE682" s="55">
        <f t="shared" ca="1" si="424"/>
        <v>0</v>
      </c>
      <c r="AF682" s="78">
        <f t="shared" ca="1" si="425"/>
        <v>4.5569622524294494E-5</v>
      </c>
      <c r="AR682" s="69">
        <f t="shared" si="414"/>
        <v>57</v>
      </c>
      <c r="AS682" s="70">
        <f t="shared" si="426"/>
        <v>679</v>
      </c>
      <c r="AT682" s="71">
        <f t="shared" si="433"/>
        <v>3.7795673483247243E-3</v>
      </c>
      <c r="AU682" s="72">
        <f t="shared" si="415"/>
        <v>8.6664107387064426E-3</v>
      </c>
      <c r="AV682" s="73">
        <f t="shared" si="416"/>
        <v>1.0086664107387064</v>
      </c>
      <c r="AW682" s="74">
        <f>PRODUCT(AV$4:AV682)</f>
        <v>252.7273632599896</v>
      </c>
      <c r="BO682" s="70">
        <f t="shared" si="427"/>
        <v>679</v>
      </c>
      <c r="BP682" s="178">
        <f t="shared" si="430"/>
        <v>0.1091</v>
      </c>
      <c r="BQ682" s="179">
        <f t="shared" si="417"/>
        <v>8.6664107387064426E-3</v>
      </c>
      <c r="BR682" s="179">
        <f t="shared" si="429"/>
        <v>3.9568331149455451E-3</v>
      </c>
    </row>
    <row r="683" spans="5:70">
      <c r="E683">
        <f t="shared" si="431"/>
        <v>680</v>
      </c>
      <c r="F683" s="64">
        <f t="shared" si="418"/>
        <v>119.5833333333302</v>
      </c>
      <c r="G683" s="55">
        <f t="shared" si="399"/>
        <v>0</v>
      </c>
      <c r="H683" s="78">
        <f t="shared" si="428"/>
        <v>1</v>
      </c>
      <c r="I683" s="79">
        <f t="shared" si="407"/>
        <v>0</v>
      </c>
      <c r="J683" s="79">
        <f t="shared" si="400"/>
        <v>0</v>
      </c>
      <c r="K683" s="80">
        <f t="shared" si="401"/>
        <v>0</v>
      </c>
      <c r="L683" s="80">
        <f t="shared" si="408"/>
        <v>0</v>
      </c>
      <c r="M683" s="80">
        <f t="shared" si="432"/>
        <v>0</v>
      </c>
      <c r="N683" s="80">
        <f t="shared" si="409"/>
        <v>0</v>
      </c>
      <c r="O683" s="81">
        <f t="shared" si="402"/>
        <v>0</v>
      </c>
      <c r="P683" s="79">
        <f t="shared" si="403"/>
        <v>0</v>
      </c>
      <c r="R683">
        <f t="shared" ca="1" si="410"/>
        <v>741</v>
      </c>
      <c r="S683" s="78">
        <f t="shared" ca="1" si="419"/>
        <v>124.58333333333012</v>
      </c>
      <c r="T683" s="55">
        <f t="shared" ca="1" si="411"/>
        <v>0</v>
      </c>
      <c r="U683" s="78">
        <f t="shared" ca="1" si="412"/>
        <v>4.5569622524294494E-5</v>
      </c>
      <c r="V683" s="79">
        <f t="shared" ca="1" si="420"/>
        <v>0</v>
      </c>
      <c r="W683" s="79">
        <f t="shared" ca="1" si="404"/>
        <v>0</v>
      </c>
      <c r="X683" s="80">
        <f t="shared" ca="1" si="421"/>
        <v>0</v>
      </c>
      <c r="Y683" s="80">
        <f t="shared" ca="1" si="422"/>
        <v>0</v>
      </c>
      <c r="Z683" s="80">
        <f t="shared" ca="1" si="413"/>
        <v>0</v>
      </c>
      <c r="AA683" s="80">
        <f t="shared" ca="1" si="423"/>
        <v>0</v>
      </c>
      <c r="AB683" s="81">
        <f t="shared" ca="1" si="405"/>
        <v>0</v>
      </c>
      <c r="AC683" s="79">
        <f t="shared" ca="1" si="406"/>
        <v>0</v>
      </c>
      <c r="AE683" s="55">
        <f t="shared" ca="1" si="424"/>
        <v>0</v>
      </c>
      <c r="AF683" s="78">
        <f t="shared" ca="1" si="425"/>
        <v>4.5569622524294494E-5</v>
      </c>
      <c r="AR683" s="69">
        <f t="shared" si="414"/>
        <v>57</v>
      </c>
      <c r="AS683" s="70">
        <f t="shared" si="426"/>
        <v>680</v>
      </c>
      <c r="AT683" s="71">
        <f t="shared" si="433"/>
        <v>3.7468120652695384E-3</v>
      </c>
      <c r="AU683" s="72">
        <f t="shared" si="415"/>
        <v>8.6664107387064426E-3</v>
      </c>
      <c r="AV683" s="73">
        <f t="shared" si="416"/>
        <v>1.0086664107387064</v>
      </c>
      <c r="AW683" s="74">
        <f>PRODUCT(AV$4:AV683)</f>
        <v>254.91760239491094</v>
      </c>
      <c r="BO683" s="70">
        <f t="shared" si="427"/>
        <v>680</v>
      </c>
      <c r="BP683" s="178">
        <f t="shared" si="430"/>
        <v>0.1091</v>
      </c>
      <c r="BQ683" s="179">
        <f t="shared" si="417"/>
        <v>8.6664107387064426E-3</v>
      </c>
      <c r="BR683" s="179">
        <f t="shared" si="429"/>
        <v>3.9228362051312096E-3</v>
      </c>
    </row>
    <row r="684" spans="5:70">
      <c r="E684">
        <f t="shared" si="431"/>
        <v>681</v>
      </c>
      <c r="F684" s="64">
        <f t="shared" si="418"/>
        <v>119.66666666666353</v>
      </c>
      <c r="G684" s="55">
        <f t="shared" si="399"/>
        <v>0</v>
      </c>
      <c r="H684" s="78">
        <f t="shared" si="428"/>
        <v>1</v>
      </c>
      <c r="I684" s="79">
        <f t="shared" si="407"/>
        <v>0</v>
      </c>
      <c r="J684" s="79">
        <f t="shared" si="400"/>
        <v>0</v>
      </c>
      <c r="K684" s="80">
        <f t="shared" si="401"/>
        <v>0</v>
      </c>
      <c r="L684" s="80">
        <f t="shared" si="408"/>
        <v>0</v>
      </c>
      <c r="M684" s="80">
        <f t="shared" si="432"/>
        <v>0</v>
      </c>
      <c r="N684" s="80">
        <f t="shared" si="409"/>
        <v>0</v>
      </c>
      <c r="O684" s="81">
        <f t="shared" si="402"/>
        <v>0</v>
      </c>
      <c r="P684" s="79">
        <f t="shared" si="403"/>
        <v>0</v>
      </c>
      <c r="R684">
        <f t="shared" ca="1" si="410"/>
        <v>742</v>
      </c>
      <c r="S684" s="78">
        <f t="shared" ca="1" si="419"/>
        <v>124.66666666666345</v>
      </c>
      <c r="T684" s="55">
        <f t="shared" ca="1" si="411"/>
        <v>0</v>
      </c>
      <c r="U684" s="78">
        <f t="shared" ca="1" si="412"/>
        <v>4.5569622524294494E-5</v>
      </c>
      <c r="V684" s="79">
        <f t="shared" ca="1" si="420"/>
        <v>0</v>
      </c>
      <c r="W684" s="79">
        <f t="shared" ca="1" si="404"/>
        <v>0</v>
      </c>
      <c r="X684" s="80">
        <f t="shared" ca="1" si="421"/>
        <v>0</v>
      </c>
      <c r="Y684" s="80">
        <f t="shared" ca="1" si="422"/>
        <v>0</v>
      </c>
      <c r="Z684" s="80">
        <f t="shared" ca="1" si="413"/>
        <v>0</v>
      </c>
      <c r="AA684" s="80">
        <f t="shared" ca="1" si="423"/>
        <v>0</v>
      </c>
      <c r="AB684" s="81">
        <f t="shared" ca="1" si="405"/>
        <v>0</v>
      </c>
      <c r="AC684" s="79">
        <f t="shared" ca="1" si="406"/>
        <v>0</v>
      </c>
      <c r="AE684" s="55">
        <f t="shared" ca="1" si="424"/>
        <v>0</v>
      </c>
      <c r="AF684" s="78">
        <f t="shared" ca="1" si="425"/>
        <v>4.5569622524294494E-5</v>
      </c>
      <c r="AR684" s="69">
        <f t="shared" si="414"/>
        <v>57</v>
      </c>
      <c r="AS684" s="70">
        <f t="shared" si="426"/>
        <v>681</v>
      </c>
      <c r="AT684" s="71">
        <f t="shared" si="433"/>
        <v>3.7143406529511719E-3</v>
      </c>
      <c r="AU684" s="72">
        <f t="shared" si="415"/>
        <v>8.6664107387064426E-3</v>
      </c>
      <c r="AV684" s="73">
        <f t="shared" si="416"/>
        <v>1.0086664107387064</v>
      </c>
      <c r="AW684" s="74">
        <f>PRODUCT(AV$4:AV684)</f>
        <v>257.12682304179151</v>
      </c>
      <c r="BO684" s="70">
        <f t="shared" si="427"/>
        <v>681</v>
      </c>
      <c r="BP684" s="178">
        <f t="shared" si="430"/>
        <v>0.1091</v>
      </c>
      <c r="BQ684" s="179">
        <f t="shared" si="417"/>
        <v>8.6664107387064426E-3</v>
      </c>
      <c r="BR684" s="179">
        <f t="shared" si="429"/>
        <v>3.8891313950449517E-3</v>
      </c>
    </row>
    <row r="685" spans="5:70">
      <c r="E685">
        <f t="shared" si="431"/>
        <v>682</v>
      </c>
      <c r="F685" s="64">
        <f t="shared" si="418"/>
        <v>119.74999999999686</v>
      </c>
      <c r="G685" s="55">
        <f t="shared" si="399"/>
        <v>0</v>
      </c>
      <c r="H685" s="78">
        <f t="shared" si="428"/>
        <v>1</v>
      </c>
      <c r="I685" s="79">
        <f t="shared" si="407"/>
        <v>0</v>
      </c>
      <c r="J685" s="79">
        <f t="shared" si="400"/>
        <v>0</v>
      </c>
      <c r="K685" s="80">
        <f t="shared" si="401"/>
        <v>0</v>
      </c>
      <c r="L685" s="80">
        <f t="shared" si="408"/>
        <v>0</v>
      </c>
      <c r="M685" s="80">
        <f t="shared" si="432"/>
        <v>0</v>
      </c>
      <c r="N685" s="80">
        <f t="shared" si="409"/>
        <v>0</v>
      </c>
      <c r="O685" s="81">
        <f t="shared" si="402"/>
        <v>0</v>
      </c>
      <c r="P685" s="79">
        <f t="shared" si="403"/>
        <v>0</v>
      </c>
      <c r="R685">
        <f t="shared" ca="1" si="410"/>
        <v>743</v>
      </c>
      <c r="S685" s="78">
        <f t="shared" ca="1" si="419"/>
        <v>124.74999999999677</v>
      </c>
      <c r="T685" s="55">
        <f t="shared" ca="1" si="411"/>
        <v>0</v>
      </c>
      <c r="U685" s="78">
        <f t="shared" ca="1" si="412"/>
        <v>4.5569622524294494E-5</v>
      </c>
      <c r="V685" s="79">
        <f t="shared" ca="1" si="420"/>
        <v>0</v>
      </c>
      <c r="W685" s="79">
        <f t="shared" ca="1" si="404"/>
        <v>0</v>
      </c>
      <c r="X685" s="80">
        <f t="shared" ca="1" si="421"/>
        <v>0</v>
      </c>
      <c r="Y685" s="80">
        <f t="shared" ca="1" si="422"/>
        <v>0</v>
      </c>
      <c r="Z685" s="80">
        <f t="shared" ca="1" si="413"/>
        <v>0</v>
      </c>
      <c r="AA685" s="80">
        <f t="shared" ca="1" si="423"/>
        <v>0</v>
      </c>
      <c r="AB685" s="81">
        <f t="shared" ca="1" si="405"/>
        <v>0</v>
      </c>
      <c r="AC685" s="79">
        <f t="shared" ca="1" si="406"/>
        <v>0</v>
      </c>
      <c r="AE685" s="55">
        <f t="shared" ca="1" si="424"/>
        <v>0</v>
      </c>
      <c r="AF685" s="78">
        <f t="shared" ca="1" si="425"/>
        <v>4.5569622524294494E-5</v>
      </c>
      <c r="AR685" s="69">
        <f t="shared" si="414"/>
        <v>57</v>
      </c>
      <c r="AS685" s="70">
        <f t="shared" si="426"/>
        <v>682</v>
      </c>
      <c r="AT685" s="71">
        <f t="shared" si="433"/>
        <v>3.6821506512292219E-3</v>
      </c>
      <c r="AU685" s="72">
        <f t="shared" si="415"/>
        <v>8.6664107387064426E-3</v>
      </c>
      <c r="AV685" s="73">
        <f t="shared" si="416"/>
        <v>1.0086664107387064</v>
      </c>
      <c r="AW685" s="74">
        <f>PRODUCT(AV$4:AV685)</f>
        <v>259.35518970221034</v>
      </c>
      <c r="BO685" s="70">
        <f t="shared" si="427"/>
        <v>682</v>
      </c>
      <c r="BP685" s="178">
        <f t="shared" si="430"/>
        <v>0.1091</v>
      </c>
      <c r="BQ685" s="179">
        <f t="shared" si="417"/>
        <v>8.6664107387064426E-3</v>
      </c>
      <c r="BR685" s="179">
        <f t="shared" si="429"/>
        <v>3.8557161749806948E-3</v>
      </c>
    </row>
    <row r="686" spans="5:70">
      <c r="E686">
        <f t="shared" si="431"/>
        <v>683</v>
      </c>
      <c r="F686" s="64">
        <f t="shared" si="418"/>
        <v>119.83333333333019</v>
      </c>
      <c r="G686" s="55">
        <f t="shared" si="399"/>
        <v>0</v>
      </c>
      <c r="H686" s="78">
        <f t="shared" si="428"/>
        <v>1</v>
      </c>
      <c r="I686" s="79">
        <f t="shared" si="407"/>
        <v>0</v>
      </c>
      <c r="J686" s="79">
        <f t="shared" si="400"/>
        <v>0</v>
      </c>
      <c r="K686" s="80">
        <f t="shared" si="401"/>
        <v>0</v>
      </c>
      <c r="L686" s="80">
        <f t="shared" si="408"/>
        <v>0</v>
      </c>
      <c r="M686" s="80">
        <f t="shared" si="432"/>
        <v>0</v>
      </c>
      <c r="N686" s="80">
        <f t="shared" si="409"/>
        <v>0</v>
      </c>
      <c r="O686" s="81">
        <f t="shared" si="402"/>
        <v>0</v>
      </c>
      <c r="P686" s="79">
        <f t="shared" si="403"/>
        <v>0</v>
      </c>
      <c r="R686">
        <f t="shared" ca="1" si="410"/>
        <v>744</v>
      </c>
      <c r="S686" s="78">
        <f t="shared" ca="1" si="419"/>
        <v>124.8333333333301</v>
      </c>
      <c r="T686" s="55">
        <f t="shared" ca="1" si="411"/>
        <v>0</v>
      </c>
      <c r="U686" s="78">
        <f t="shared" ca="1" si="412"/>
        <v>4.5569622524294494E-5</v>
      </c>
      <c r="V686" s="79">
        <f t="shared" ca="1" si="420"/>
        <v>0</v>
      </c>
      <c r="W686" s="79">
        <f t="shared" ca="1" si="404"/>
        <v>0</v>
      </c>
      <c r="X686" s="80">
        <f t="shared" ca="1" si="421"/>
        <v>0</v>
      </c>
      <c r="Y686" s="80">
        <f t="shared" ca="1" si="422"/>
        <v>0</v>
      </c>
      <c r="Z686" s="80">
        <f t="shared" ca="1" si="413"/>
        <v>0</v>
      </c>
      <c r="AA686" s="80">
        <f t="shared" ca="1" si="423"/>
        <v>0</v>
      </c>
      <c r="AB686" s="81">
        <f t="shared" ca="1" si="405"/>
        <v>0</v>
      </c>
      <c r="AC686" s="79">
        <f t="shared" ca="1" si="406"/>
        <v>0</v>
      </c>
      <c r="AE686" s="55">
        <f t="shared" ca="1" si="424"/>
        <v>0</v>
      </c>
      <c r="AF686" s="78">
        <f t="shared" ca="1" si="425"/>
        <v>4.5569622524294494E-5</v>
      </c>
      <c r="AR686" s="69">
        <f t="shared" si="414"/>
        <v>57</v>
      </c>
      <c r="AS686" s="70">
        <f t="shared" si="426"/>
        <v>683</v>
      </c>
      <c r="AT686" s="71">
        <f t="shared" si="433"/>
        <v>3.6502396212838742E-3</v>
      </c>
      <c r="AU686" s="72">
        <f t="shared" si="415"/>
        <v>8.6664107387064426E-3</v>
      </c>
      <c r="AV686" s="73">
        <f t="shared" si="416"/>
        <v>1.0086664107387064</v>
      </c>
      <c r="AW686" s="74">
        <f>PRODUCT(AV$4:AV686)</f>
        <v>261.60286830338481</v>
      </c>
      <c r="BO686" s="70">
        <f t="shared" si="427"/>
        <v>683</v>
      </c>
      <c r="BP686" s="178">
        <f t="shared" si="430"/>
        <v>0.1091</v>
      </c>
      <c r="BQ686" s="179">
        <f t="shared" si="417"/>
        <v>8.6664107387064426E-3</v>
      </c>
      <c r="BR686" s="179">
        <f t="shared" si="429"/>
        <v>3.8225880567956303E-3</v>
      </c>
    </row>
    <row r="687" spans="5:70">
      <c r="E687">
        <f t="shared" si="431"/>
        <v>684</v>
      </c>
      <c r="F687" s="64">
        <f t="shared" si="418"/>
        <v>119.91666666666352</v>
      </c>
      <c r="G687" s="55">
        <f t="shared" si="399"/>
        <v>0</v>
      </c>
      <c r="H687" s="78">
        <f t="shared" si="428"/>
        <v>1</v>
      </c>
      <c r="I687" s="79">
        <f t="shared" si="407"/>
        <v>0</v>
      </c>
      <c r="J687" s="79">
        <f t="shared" si="400"/>
        <v>0</v>
      </c>
      <c r="K687" s="80">
        <f t="shared" si="401"/>
        <v>0</v>
      </c>
      <c r="L687" s="80">
        <f t="shared" si="408"/>
        <v>0</v>
      </c>
      <c r="M687" s="80">
        <f t="shared" si="432"/>
        <v>0</v>
      </c>
      <c r="N687" s="80">
        <f t="shared" si="409"/>
        <v>0</v>
      </c>
      <c r="O687" s="81">
        <f t="shared" si="402"/>
        <v>0</v>
      </c>
      <c r="P687" s="79">
        <f t="shared" si="403"/>
        <v>0</v>
      </c>
      <c r="R687">
        <f t="shared" ca="1" si="410"/>
        <v>745</v>
      </c>
      <c r="S687" s="78">
        <f t="shared" ca="1" si="419"/>
        <v>124.91666666666343</v>
      </c>
      <c r="T687" s="55">
        <f t="shared" ca="1" si="411"/>
        <v>0</v>
      </c>
      <c r="U687" s="78">
        <f t="shared" ca="1" si="412"/>
        <v>4.5569622524294494E-5</v>
      </c>
      <c r="V687" s="79">
        <f t="shared" ca="1" si="420"/>
        <v>0</v>
      </c>
      <c r="W687" s="79">
        <f t="shared" ca="1" si="404"/>
        <v>0</v>
      </c>
      <c r="X687" s="80">
        <f t="shared" ca="1" si="421"/>
        <v>0</v>
      </c>
      <c r="Y687" s="80">
        <f t="shared" ca="1" si="422"/>
        <v>0</v>
      </c>
      <c r="Z687" s="80">
        <f t="shared" ca="1" si="413"/>
        <v>0</v>
      </c>
      <c r="AA687" s="80">
        <f t="shared" ca="1" si="423"/>
        <v>0</v>
      </c>
      <c r="AB687" s="81">
        <f t="shared" ca="1" si="405"/>
        <v>0</v>
      </c>
      <c r="AC687" s="79">
        <f t="shared" ca="1" si="406"/>
        <v>0</v>
      </c>
      <c r="AE687" s="55">
        <f t="shared" ca="1" si="424"/>
        <v>0</v>
      </c>
      <c r="AF687" s="78">
        <f t="shared" ca="1" si="425"/>
        <v>4.5569622524294494E-5</v>
      </c>
      <c r="AR687" s="69">
        <f t="shared" si="414"/>
        <v>57</v>
      </c>
      <c r="AS687" s="70">
        <f t="shared" si="426"/>
        <v>684</v>
      </c>
      <c r="AT687" s="71">
        <f t="shared" si="433"/>
        <v>3.6186051454311281E-3</v>
      </c>
      <c r="AU687" s="72">
        <f t="shared" si="415"/>
        <v>8.6664107387064426E-3</v>
      </c>
      <c r="AV687" s="73">
        <f t="shared" si="416"/>
        <v>1.0086664107387064</v>
      </c>
      <c r="AW687" s="74">
        <f>PRODUCT(AV$4:AV687)</f>
        <v>263.87002621052568</v>
      </c>
      <c r="BO687" s="70">
        <f t="shared" si="427"/>
        <v>684</v>
      </c>
      <c r="BP687" s="178">
        <f t="shared" si="430"/>
        <v>0.1091</v>
      </c>
      <c r="BQ687" s="179">
        <f t="shared" si="417"/>
        <v>8.6664107387064426E-3</v>
      </c>
      <c r="BR687" s="179">
        <f t="shared" si="429"/>
        <v>3.7897445737249459E-3</v>
      </c>
    </row>
    <row r="688" spans="5:70">
      <c r="E688">
        <f t="shared" si="431"/>
        <v>685</v>
      </c>
      <c r="F688" s="64">
        <f t="shared" si="418"/>
        <v>119.99999999999685</v>
      </c>
      <c r="G688" s="55">
        <f t="shared" si="399"/>
        <v>0</v>
      </c>
      <c r="H688" s="78">
        <f t="shared" si="428"/>
        <v>1</v>
      </c>
      <c r="I688" s="79">
        <f t="shared" si="407"/>
        <v>0</v>
      </c>
      <c r="J688" s="79">
        <f t="shared" si="400"/>
        <v>0</v>
      </c>
      <c r="K688" s="80">
        <f t="shared" si="401"/>
        <v>0</v>
      </c>
      <c r="L688" s="80">
        <f t="shared" si="408"/>
        <v>0</v>
      </c>
      <c r="M688" s="80">
        <f t="shared" si="432"/>
        <v>0</v>
      </c>
      <c r="N688" s="80">
        <f t="shared" si="409"/>
        <v>0</v>
      </c>
      <c r="O688" s="81">
        <f t="shared" si="402"/>
        <v>0</v>
      </c>
      <c r="P688" s="79">
        <f t="shared" si="403"/>
        <v>0</v>
      </c>
      <c r="R688">
        <f t="shared" ca="1" si="410"/>
        <v>746</v>
      </c>
      <c r="S688" s="78">
        <f t="shared" ca="1" si="419"/>
        <v>124.99999999999676</v>
      </c>
      <c r="T688" s="55">
        <f t="shared" ca="1" si="411"/>
        <v>0</v>
      </c>
      <c r="U688" s="78">
        <f t="shared" ca="1" si="412"/>
        <v>4.5569622524294494E-5</v>
      </c>
      <c r="V688" s="79">
        <f t="shared" ca="1" si="420"/>
        <v>0</v>
      </c>
      <c r="W688" s="79">
        <f t="shared" ca="1" si="404"/>
        <v>0</v>
      </c>
      <c r="X688" s="80">
        <f t="shared" ca="1" si="421"/>
        <v>0</v>
      </c>
      <c r="Y688" s="80">
        <f t="shared" ca="1" si="422"/>
        <v>0</v>
      </c>
      <c r="Z688" s="80">
        <f t="shared" ca="1" si="413"/>
        <v>0</v>
      </c>
      <c r="AA688" s="80">
        <f t="shared" ca="1" si="423"/>
        <v>0</v>
      </c>
      <c r="AB688" s="81">
        <f t="shared" ca="1" si="405"/>
        <v>0</v>
      </c>
      <c r="AC688" s="79">
        <f t="shared" ca="1" si="406"/>
        <v>0</v>
      </c>
      <c r="AE688" s="55">
        <f t="shared" ca="1" si="424"/>
        <v>0</v>
      </c>
      <c r="AF688" s="78">
        <f t="shared" ca="1" si="425"/>
        <v>4.5569622524294494E-5</v>
      </c>
      <c r="AR688" s="69">
        <f t="shared" si="414"/>
        <v>58</v>
      </c>
      <c r="AS688" s="70">
        <f t="shared" si="426"/>
        <v>685</v>
      </c>
      <c r="AT688" s="71">
        <f t="shared" si="433"/>
        <v>3.5872448269396256E-3</v>
      </c>
      <c r="AU688" s="72">
        <f t="shared" si="415"/>
        <v>8.6664107387064426E-3</v>
      </c>
      <c r="AV688" s="73">
        <f t="shared" si="416"/>
        <v>1.0086664107387064</v>
      </c>
      <c r="AW688" s="74">
        <f>PRODUCT(AV$4:AV688)</f>
        <v>266.15683223929932</v>
      </c>
      <c r="BO688" s="70">
        <f t="shared" si="427"/>
        <v>685</v>
      </c>
      <c r="BP688" s="178">
        <f t="shared" si="430"/>
        <v>0.1091</v>
      </c>
      <c r="BQ688" s="179">
        <f t="shared" si="417"/>
        <v>8.6664107387064426E-3</v>
      </c>
      <c r="BR688" s="179">
        <f t="shared" si="429"/>
        <v>3.7571832801981484E-3</v>
      </c>
    </row>
    <row r="689" spans="5:70">
      <c r="E689">
        <f t="shared" si="431"/>
        <v>686</v>
      </c>
      <c r="F689" s="64">
        <f t="shared" si="418"/>
        <v>120.08333333333017</v>
      </c>
      <c r="G689" s="55">
        <f t="shared" si="399"/>
        <v>0</v>
      </c>
      <c r="H689" s="78">
        <f t="shared" si="428"/>
        <v>1</v>
      </c>
      <c r="I689" s="79">
        <f t="shared" si="407"/>
        <v>0</v>
      </c>
      <c r="J689" s="79">
        <f t="shared" si="400"/>
        <v>0</v>
      </c>
      <c r="K689" s="80">
        <f t="shared" si="401"/>
        <v>0</v>
      </c>
      <c r="L689" s="80">
        <f t="shared" si="408"/>
        <v>0</v>
      </c>
      <c r="M689" s="80">
        <f t="shared" si="432"/>
        <v>0</v>
      </c>
      <c r="N689" s="80">
        <f t="shared" si="409"/>
        <v>0</v>
      </c>
      <c r="O689" s="81">
        <f t="shared" si="402"/>
        <v>0</v>
      </c>
      <c r="P689" s="79">
        <f t="shared" si="403"/>
        <v>0</v>
      </c>
      <c r="R689">
        <f t="shared" ca="1" si="410"/>
        <v>747</v>
      </c>
      <c r="S689" s="78">
        <f t="shared" ca="1" si="419"/>
        <v>125.08333333333009</v>
      </c>
      <c r="T689" s="55">
        <f t="shared" ca="1" si="411"/>
        <v>0</v>
      </c>
      <c r="U689" s="78">
        <f t="shared" ca="1" si="412"/>
        <v>4.5569622524294494E-5</v>
      </c>
      <c r="V689" s="79">
        <f t="shared" ca="1" si="420"/>
        <v>0</v>
      </c>
      <c r="W689" s="79">
        <f t="shared" ca="1" si="404"/>
        <v>0</v>
      </c>
      <c r="X689" s="80">
        <f t="shared" ca="1" si="421"/>
        <v>0</v>
      </c>
      <c r="Y689" s="80">
        <f t="shared" ca="1" si="422"/>
        <v>0</v>
      </c>
      <c r="Z689" s="80">
        <f t="shared" ca="1" si="413"/>
        <v>0</v>
      </c>
      <c r="AA689" s="80">
        <f t="shared" ca="1" si="423"/>
        <v>0</v>
      </c>
      <c r="AB689" s="81">
        <f t="shared" ca="1" si="405"/>
        <v>0</v>
      </c>
      <c r="AC689" s="79">
        <f t="shared" ca="1" si="406"/>
        <v>0</v>
      </c>
      <c r="AE689" s="55">
        <f t="shared" ca="1" si="424"/>
        <v>0</v>
      </c>
      <c r="AF689" s="78">
        <f t="shared" ca="1" si="425"/>
        <v>4.5569622524294494E-5</v>
      </c>
      <c r="AR689" s="69">
        <f t="shared" si="414"/>
        <v>58</v>
      </c>
      <c r="AS689" s="70">
        <f t="shared" si="426"/>
        <v>686</v>
      </c>
      <c r="AT689" s="71">
        <f t="shared" si="433"/>
        <v>3.556156289849067E-3</v>
      </c>
      <c r="AU689" s="72">
        <f t="shared" si="415"/>
        <v>8.6664107387064426E-3</v>
      </c>
      <c r="AV689" s="73">
        <f t="shared" si="416"/>
        <v>1.0086664107387064</v>
      </c>
      <c r="AW689" s="74">
        <f>PRODUCT(AV$4:AV689)</f>
        <v>268.46345666839807</v>
      </c>
      <c r="BO689" s="70">
        <f t="shared" si="427"/>
        <v>686</v>
      </c>
      <c r="BP689" s="178">
        <f t="shared" si="430"/>
        <v>0.1091</v>
      </c>
      <c r="BQ689" s="179">
        <f t="shared" si="417"/>
        <v>8.6664107387064426E-3</v>
      </c>
      <c r="BR689" s="179">
        <f t="shared" si="429"/>
        <v>3.724901751656962E-3</v>
      </c>
    </row>
    <row r="690" spans="5:70">
      <c r="E690">
        <f t="shared" si="431"/>
        <v>687</v>
      </c>
      <c r="F690" s="64">
        <f t="shared" si="418"/>
        <v>120.1666666666635</v>
      </c>
      <c r="G690" s="55">
        <f t="shared" si="399"/>
        <v>0</v>
      </c>
      <c r="H690" s="78">
        <f t="shared" si="428"/>
        <v>1</v>
      </c>
      <c r="I690" s="79">
        <f t="shared" si="407"/>
        <v>0</v>
      </c>
      <c r="J690" s="79">
        <f t="shared" si="400"/>
        <v>0</v>
      </c>
      <c r="K690" s="80">
        <f t="shared" si="401"/>
        <v>0</v>
      </c>
      <c r="L690" s="80">
        <f t="shared" si="408"/>
        <v>0</v>
      </c>
      <c r="M690" s="80">
        <f t="shared" si="432"/>
        <v>0</v>
      </c>
      <c r="N690" s="80">
        <f t="shared" si="409"/>
        <v>0</v>
      </c>
      <c r="O690" s="81">
        <f t="shared" si="402"/>
        <v>0</v>
      </c>
      <c r="P690" s="79">
        <f t="shared" si="403"/>
        <v>0</v>
      </c>
      <c r="R690">
        <f t="shared" ca="1" si="410"/>
        <v>748</v>
      </c>
      <c r="S690" s="78">
        <f t="shared" ca="1" si="419"/>
        <v>125.16666666666342</v>
      </c>
      <c r="T690" s="55">
        <f t="shared" ca="1" si="411"/>
        <v>0</v>
      </c>
      <c r="U690" s="78">
        <f t="shared" ca="1" si="412"/>
        <v>4.5569622524294494E-5</v>
      </c>
      <c r="V690" s="79">
        <f t="shared" ca="1" si="420"/>
        <v>0</v>
      </c>
      <c r="W690" s="79">
        <f t="shared" ca="1" si="404"/>
        <v>0</v>
      </c>
      <c r="X690" s="80">
        <f t="shared" ca="1" si="421"/>
        <v>0</v>
      </c>
      <c r="Y690" s="80">
        <f t="shared" ca="1" si="422"/>
        <v>0</v>
      </c>
      <c r="Z690" s="80">
        <f t="shared" ca="1" si="413"/>
        <v>0</v>
      </c>
      <c r="AA690" s="80">
        <f t="shared" ca="1" si="423"/>
        <v>0</v>
      </c>
      <c r="AB690" s="81">
        <f t="shared" ca="1" si="405"/>
        <v>0</v>
      </c>
      <c r="AC690" s="79">
        <f t="shared" ca="1" si="406"/>
        <v>0</v>
      </c>
      <c r="AE690" s="55">
        <f t="shared" ca="1" si="424"/>
        <v>0</v>
      </c>
      <c r="AF690" s="78">
        <f t="shared" ca="1" si="425"/>
        <v>4.5569622524294494E-5</v>
      </c>
      <c r="AR690" s="69">
        <f t="shared" si="414"/>
        <v>58</v>
      </c>
      <c r="AS690" s="70">
        <f t="shared" si="426"/>
        <v>687</v>
      </c>
      <c r="AT690" s="71">
        <f t="shared" si="433"/>
        <v>3.5253371787902004E-3</v>
      </c>
      <c r="AU690" s="72">
        <f t="shared" si="415"/>
        <v>8.6664107387064426E-3</v>
      </c>
      <c r="AV690" s="73">
        <f t="shared" si="416"/>
        <v>1.0086664107387064</v>
      </c>
      <c r="AW690" s="74">
        <f>PRODUCT(AV$4:AV690)</f>
        <v>270.79007125221932</v>
      </c>
      <c r="BO690" s="70">
        <f t="shared" si="427"/>
        <v>687</v>
      </c>
      <c r="BP690" s="178">
        <f t="shared" si="430"/>
        <v>0.1091</v>
      </c>
      <c r="BQ690" s="179">
        <f t="shared" si="417"/>
        <v>8.6664107387064426E-3</v>
      </c>
      <c r="BR690" s="179">
        <f t="shared" si="429"/>
        <v>3.692897584374793E-3</v>
      </c>
    </row>
    <row r="691" spans="5:70">
      <c r="E691">
        <f t="shared" si="431"/>
        <v>688</v>
      </c>
      <c r="F691" s="64">
        <f t="shared" si="418"/>
        <v>120.24999999999683</v>
      </c>
      <c r="G691" s="55">
        <f t="shared" si="399"/>
        <v>0</v>
      </c>
      <c r="H691" s="78">
        <f t="shared" si="428"/>
        <v>1</v>
      </c>
      <c r="I691" s="79">
        <f t="shared" si="407"/>
        <v>0</v>
      </c>
      <c r="J691" s="79">
        <f t="shared" si="400"/>
        <v>0</v>
      </c>
      <c r="K691" s="80">
        <f t="shared" si="401"/>
        <v>0</v>
      </c>
      <c r="L691" s="80">
        <f t="shared" si="408"/>
        <v>0</v>
      </c>
      <c r="M691" s="80">
        <f t="shared" si="432"/>
        <v>0</v>
      </c>
      <c r="N691" s="80">
        <f t="shared" si="409"/>
        <v>0</v>
      </c>
      <c r="O691" s="81">
        <f t="shared" si="402"/>
        <v>0</v>
      </c>
      <c r="P691" s="79">
        <f t="shared" si="403"/>
        <v>0</v>
      </c>
      <c r="R691">
        <f t="shared" ca="1" si="410"/>
        <v>749</v>
      </c>
      <c r="S691" s="78">
        <f t="shared" ca="1" si="419"/>
        <v>125.24999999999675</v>
      </c>
      <c r="T691" s="55">
        <f t="shared" ca="1" si="411"/>
        <v>0</v>
      </c>
      <c r="U691" s="78">
        <f t="shared" ca="1" si="412"/>
        <v>4.5569622524294494E-5</v>
      </c>
      <c r="V691" s="79">
        <f t="shared" ca="1" si="420"/>
        <v>0</v>
      </c>
      <c r="W691" s="79">
        <f t="shared" ca="1" si="404"/>
        <v>0</v>
      </c>
      <c r="X691" s="80">
        <f t="shared" ca="1" si="421"/>
        <v>0</v>
      </c>
      <c r="Y691" s="80">
        <f t="shared" ca="1" si="422"/>
        <v>0</v>
      </c>
      <c r="Z691" s="80">
        <f t="shared" ca="1" si="413"/>
        <v>0</v>
      </c>
      <c r="AA691" s="80">
        <f t="shared" ca="1" si="423"/>
        <v>0</v>
      </c>
      <c r="AB691" s="81">
        <f t="shared" ca="1" si="405"/>
        <v>0</v>
      </c>
      <c r="AC691" s="79">
        <f t="shared" ca="1" si="406"/>
        <v>0</v>
      </c>
      <c r="AE691" s="55">
        <f t="shared" ca="1" si="424"/>
        <v>0</v>
      </c>
      <c r="AF691" s="78">
        <f t="shared" ca="1" si="425"/>
        <v>4.5569622524294494E-5</v>
      </c>
      <c r="AR691" s="69">
        <f t="shared" si="414"/>
        <v>58</v>
      </c>
      <c r="AS691" s="70">
        <f t="shared" si="426"/>
        <v>688</v>
      </c>
      <c r="AT691" s="71">
        <f t="shared" si="433"/>
        <v>3.494785158806372E-3</v>
      </c>
      <c r="AU691" s="72">
        <f t="shared" si="415"/>
        <v>8.6664107387064426E-3</v>
      </c>
      <c r="AV691" s="73">
        <f t="shared" si="416"/>
        <v>1.0086664107387064</v>
      </c>
      <c r="AW691" s="74">
        <f>PRODUCT(AV$4:AV691)</f>
        <v>273.13684923365463</v>
      </c>
      <c r="BO691" s="70">
        <f t="shared" si="427"/>
        <v>688</v>
      </c>
      <c r="BP691" s="178">
        <f t="shared" si="430"/>
        <v>0.1091</v>
      </c>
      <c r="BQ691" s="179">
        <f t="shared" si="417"/>
        <v>8.6664107387064426E-3</v>
      </c>
      <c r="BR691" s="179">
        <f t="shared" si="429"/>
        <v>3.6611683952777452E-3</v>
      </c>
    </row>
    <row r="692" spans="5:70">
      <c r="E692">
        <f t="shared" si="431"/>
        <v>689</v>
      </c>
      <c r="F692" s="64">
        <f t="shared" si="418"/>
        <v>120.33333333333016</v>
      </c>
      <c r="G692" s="55">
        <f t="shared" si="399"/>
        <v>0</v>
      </c>
      <c r="H692" s="78">
        <f t="shared" si="428"/>
        <v>1</v>
      </c>
      <c r="I692" s="79">
        <f t="shared" si="407"/>
        <v>0</v>
      </c>
      <c r="J692" s="79">
        <f t="shared" si="400"/>
        <v>0</v>
      </c>
      <c r="K692" s="80">
        <f t="shared" si="401"/>
        <v>0</v>
      </c>
      <c r="L692" s="80">
        <f t="shared" si="408"/>
        <v>0</v>
      </c>
      <c r="M692" s="80">
        <f t="shared" si="432"/>
        <v>0</v>
      </c>
      <c r="N692" s="80">
        <f t="shared" si="409"/>
        <v>0</v>
      </c>
      <c r="O692" s="81">
        <f t="shared" si="402"/>
        <v>0</v>
      </c>
      <c r="P692" s="79">
        <f t="shared" si="403"/>
        <v>0</v>
      </c>
      <c r="R692">
        <f t="shared" ca="1" si="410"/>
        <v>750</v>
      </c>
      <c r="S692" s="78">
        <f t="shared" ca="1" si="419"/>
        <v>125.33333333333007</v>
      </c>
      <c r="T692" s="55">
        <f t="shared" ca="1" si="411"/>
        <v>0</v>
      </c>
      <c r="U692" s="78">
        <f t="shared" ca="1" si="412"/>
        <v>4.5569622524294494E-5</v>
      </c>
      <c r="V692" s="79">
        <f t="shared" ca="1" si="420"/>
        <v>0</v>
      </c>
      <c r="W692" s="79">
        <f t="shared" ca="1" si="404"/>
        <v>0</v>
      </c>
      <c r="X692" s="80">
        <f t="shared" ca="1" si="421"/>
        <v>0</v>
      </c>
      <c r="Y692" s="80">
        <f t="shared" ca="1" si="422"/>
        <v>0</v>
      </c>
      <c r="Z692" s="80">
        <f t="shared" ca="1" si="413"/>
        <v>0</v>
      </c>
      <c r="AA692" s="80">
        <f t="shared" ca="1" si="423"/>
        <v>0</v>
      </c>
      <c r="AB692" s="81">
        <f t="shared" ca="1" si="405"/>
        <v>0</v>
      </c>
      <c r="AC692" s="79">
        <f t="shared" ca="1" si="406"/>
        <v>0</v>
      </c>
      <c r="AE692" s="55">
        <f t="shared" ca="1" si="424"/>
        <v>0</v>
      </c>
      <c r="AF692" s="78">
        <f t="shared" ca="1" si="425"/>
        <v>4.5569622524294494E-5</v>
      </c>
      <c r="AR692" s="69">
        <f t="shared" si="414"/>
        <v>58</v>
      </c>
      <c r="AS692" s="70">
        <f t="shared" si="426"/>
        <v>689</v>
      </c>
      <c r="AT692" s="71">
        <f t="shared" si="433"/>
        <v>3.4644979151766207E-3</v>
      </c>
      <c r="AU692" s="72">
        <f t="shared" si="415"/>
        <v>8.6664107387064426E-3</v>
      </c>
      <c r="AV692" s="73">
        <f t="shared" si="416"/>
        <v>1.0086664107387064</v>
      </c>
      <c r="AW692" s="74">
        <f>PRODUCT(AV$4:AV692)</f>
        <v>275.50396535698962</v>
      </c>
      <c r="BO692" s="70">
        <f t="shared" si="427"/>
        <v>689</v>
      </c>
      <c r="BP692" s="178">
        <f t="shared" si="430"/>
        <v>0.1091</v>
      </c>
      <c r="BQ692" s="179">
        <f t="shared" si="417"/>
        <v>8.6664107387064426E-3</v>
      </c>
      <c r="BR692" s="179">
        <f t="shared" si="429"/>
        <v>3.6297118217671724E-3</v>
      </c>
    </row>
    <row r="693" spans="5:70">
      <c r="E693">
        <f t="shared" si="431"/>
        <v>690</v>
      </c>
      <c r="F693" s="64">
        <f t="shared" si="418"/>
        <v>120.41666666666349</v>
      </c>
      <c r="G693" s="55">
        <f t="shared" si="399"/>
        <v>0</v>
      </c>
      <c r="H693" s="78">
        <f t="shared" si="428"/>
        <v>1</v>
      </c>
      <c r="I693" s="79">
        <f t="shared" si="407"/>
        <v>0</v>
      </c>
      <c r="J693" s="79">
        <f t="shared" si="400"/>
        <v>0</v>
      </c>
      <c r="K693" s="80">
        <f t="shared" si="401"/>
        <v>0</v>
      </c>
      <c r="L693" s="80">
        <f t="shared" si="408"/>
        <v>0</v>
      </c>
      <c r="M693" s="80">
        <f t="shared" si="432"/>
        <v>0</v>
      </c>
      <c r="N693" s="80">
        <f t="shared" si="409"/>
        <v>0</v>
      </c>
      <c r="O693" s="81">
        <f t="shared" si="402"/>
        <v>0</v>
      </c>
      <c r="P693" s="79">
        <f t="shared" si="403"/>
        <v>0</v>
      </c>
      <c r="R693">
        <f t="shared" ca="1" si="410"/>
        <v>751</v>
      </c>
      <c r="S693" s="78">
        <f t="shared" ca="1" si="419"/>
        <v>125.4166666666634</v>
      </c>
      <c r="T693" s="55">
        <f t="shared" ca="1" si="411"/>
        <v>0</v>
      </c>
      <c r="U693" s="78">
        <f t="shared" ca="1" si="412"/>
        <v>4.5569622524294494E-5</v>
      </c>
      <c r="V693" s="79">
        <f t="shared" ca="1" si="420"/>
        <v>0</v>
      </c>
      <c r="W693" s="79">
        <f t="shared" ca="1" si="404"/>
        <v>0</v>
      </c>
      <c r="X693" s="80">
        <f t="shared" ca="1" si="421"/>
        <v>0</v>
      </c>
      <c r="Y693" s="80">
        <f t="shared" ca="1" si="422"/>
        <v>0</v>
      </c>
      <c r="Z693" s="80">
        <f t="shared" ca="1" si="413"/>
        <v>0</v>
      </c>
      <c r="AA693" s="80">
        <f t="shared" ca="1" si="423"/>
        <v>0</v>
      </c>
      <c r="AB693" s="81">
        <f t="shared" ca="1" si="405"/>
        <v>0</v>
      </c>
      <c r="AC693" s="79">
        <f t="shared" ca="1" si="406"/>
        <v>0</v>
      </c>
      <c r="AE693" s="55">
        <f t="shared" ca="1" si="424"/>
        <v>0</v>
      </c>
      <c r="AF693" s="78">
        <f t="shared" ca="1" si="425"/>
        <v>4.5569622524294494E-5</v>
      </c>
      <c r="AR693" s="69">
        <f t="shared" si="414"/>
        <v>58</v>
      </c>
      <c r="AS693" s="70">
        <f t="shared" si="426"/>
        <v>690</v>
      </c>
      <c r="AT693" s="71">
        <f t="shared" si="433"/>
        <v>3.434473153240308E-3</v>
      </c>
      <c r="AU693" s="72">
        <f t="shared" si="415"/>
        <v>8.6664107387064426E-3</v>
      </c>
      <c r="AV693" s="73">
        <f t="shared" si="416"/>
        <v>1.0086664107387064</v>
      </c>
      <c r="AW693" s="74">
        <f>PRODUCT(AV$4:AV693)</f>
        <v>277.89159588091565</v>
      </c>
      <c r="BO693" s="70">
        <f t="shared" si="427"/>
        <v>690</v>
      </c>
      <c r="BP693" s="178">
        <f t="shared" si="430"/>
        <v>0.1091</v>
      </c>
      <c r="BQ693" s="179">
        <f t="shared" si="417"/>
        <v>8.6664107387064426E-3</v>
      </c>
      <c r="BR693" s="179">
        <f t="shared" si="429"/>
        <v>3.5985255215437565E-3</v>
      </c>
    </row>
    <row r="694" spans="5:70">
      <c r="E694">
        <f t="shared" si="431"/>
        <v>691</v>
      </c>
      <c r="F694" s="64">
        <f t="shared" si="418"/>
        <v>120.49999999999682</v>
      </c>
      <c r="G694" s="55">
        <f t="shared" si="399"/>
        <v>0</v>
      </c>
      <c r="H694" s="78">
        <f t="shared" si="428"/>
        <v>1</v>
      </c>
      <c r="I694" s="79">
        <f t="shared" si="407"/>
        <v>0</v>
      </c>
      <c r="J694" s="79">
        <f t="shared" si="400"/>
        <v>0</v>
      </c>
      <c r="K694" s="80">
        <f t="shared" si="401"/>
        <v>0</v>
      </c>
      <c r="L694" s="80">
        <f t="shared" si="408"/>
        <v>0</v>
      </c>
      <c r="M694" s="80">
        <f t="shared" si="432"/>
        <v>0</v>
      </c>
      <c r="N694" s="80">
        <f t="shared" si="409"/>
        <v>0</v>
      </c>
      <c r="O694" s="81">
        <f t="shared" si="402"/>
        <v>0</v>
      </c>
      <c r="P694" s="79">
        <f t="shared" si="403"/>
        <v>0</v>
      </c>
      <c r="R694">
        <f t="shared" ca="1" si="410"/>
        <v>752</v>
      </c>
      <c r="S694" s="78">
        <f t="shared" ca="1" si="419"/>
        <v>125.49999999999673</v>
      </c>
      <c r="T694" s="55">
        <f t="shared" ca="1" si="411"/>
        <v>0</v>
      </c>
      <c r="U694" s="78">
        <f t="shared" ca="1" si="412"/>
        <v>4.5569622524294494E-5</v>
      </c>
      <c r="V694" s="79">
        <f t="shared" ca="1" si="420"/>
        <v>0</v>
      </c>
      <c r="W694" s="79">
        <f t="shared" ca="1" si="404"/>
        <v>0</v>
      </c>
      <c r="X694" s="80">
        <f t="shared" ca="1" si="421"/>
        <v>0</v>
      </c>
      <c r="Y694" s="80">
        <f t="shared" ca="1" si="422"/>
        <v>0</v>
      </c>
      <c r="Z694" s="80">
        <f t="shared" ca="1" si="413"/>
        <v>0</v>
      </c>
      <c r="AA694" s="80">
        <f t="shared" ca="1" si="423"/>
        <v>0</v>
      </c>
      <c r="AB694" s="81">
        <f t="shared" ca="1" si="405"/>
        <v>0</v>
      </c>
      <c r="AC694" s="79">
        <f t="shared" ca="1" si="406"/>
        <v>0</v>
      </c>
      <c r="AE694" s="55">
        <f t="shared" ca="1" si="424"/>
        <v>0</v>
      </c>
      <c r="AF694" s="78">
        <f t="shared" ca="1" si="425"/>
        <v>4.5569622524294494E-5</v>
      </c>
      <c r="AR694" s="69">
        <f t="shared" si="414"/>
        <v>58</v>
      </c>
      <c r="AS694" s="70">
        <f t="shared" si="426"/>
        <v>691</v>
      </c>
      <c r="AT694" s="71">
        <f t="shared" si="433"/>
        <v>3.4047085982232671E-3</v>
      </c>
      <c r="AU694" s="72">
        <f t="shared" si="415"/>
        <v>8.6664107387064426E-3</v>
      </c>
      <c r="AV694" s="73">
        <f t="shared" si="416"/>
        <v>1.0086664107387064</v>
      </c>
      <c r="AW694" s="74">
        <f>PRODUCT(AV$4:AV694)</f>
        <v>280.29991859165426</v>
      </c>
      <c r="BO694" s="70">
        <f t="shared" si="427"/>
        <v>691</v>
      </c>
      <c r="BP694" s="178">
        <f t="shared" si="430"/>
        <v>0.1091</v>
      </c>
      <c r="BQ694" s="179">
        <f t="shared" si="417"/>
        <v>8.6664107387064426E-3</v>
      </c>
      <c r="BR694" s="179">
        <f t="shared" si="429"/>
        <v>3.567607172433096E-3</v>
      </c>
    </row>
    <row r="695" spans="5:70">
      <c r="E695">
        <f t="shared" si="431"/>
        <v>692</v>
      </c>
      <c r="F695" s="64">
        <f t="shared" si="418"/>
        <v>120.58333333333015</v>
      </c>
      <c r="G695" s="55">
        <f t="shared" si="399"/>
        <v>0</v>
      </c>
      <c r="H695" s="78">
        <f t="shared" si="428"/>
        <v>1</v>
      </c>
      <c r="I695" s="79">
        <f t="shared" si="407"/>
        <v>0</v>
      </c>
      <c r="J695" s="79">
        <f t="shared" si="400"/>
        <v>0</v>
      </c>
      <c r="K695" s="80">
        <f t="shared" si="401"/>
        <v>0</v>
      </c>
      <c r="L695" s="80">
        <f t="shared" si="408"/>
        <v>0</v>
      </c>
      <c r="M695" s="80">
        <f t="shared" si="432"/>
        <v>0</v>
      </c>
      <c r="N695" s="80">
        <f t="shared" si="409"/>
        <v>0</v>
      </c>
      <c r="O695" s="81">
        <f t="shared" si="402"/>
        <v>0</v>
      </c>
      <c r="P695" s="79">
        <f t="shared" si="403"/>
        <v>0</v>
      </c>
      <c r="R695">
        <f t="shared" ca="1" si="410"/>
        <v>753</v>
      </c>
      <c r="S695" s="78">
        <f t="shared" ca="1" si="419"/>
        <v>125.58333333333006</v>
      </c>
      <c r="T695" s="55">
        <f t="shared" ca="1" si="411"/>
        <v>0</v>
      </c>
      <c r="U695" s="78">
        <f t="shared" ca="1" si="412"/>
        <v>4.5569622524294494E-5</v>
      </c>
      <c r="V695" s="79">
        <f t="shared" ca="1" si="420"/>
        <v>0</v>
      </c>
      <c r="W695" s="79">
        <f t="shared" ca="1" si="404"/>
        <v>0</v>
      </c>
      <c r="X695" s="80">
        <f t="shared" ca="1" si="421"/>
        <v>0</v>
      </c>
      <c r="Y695" s="80">
        <f t="shared" ca="1" si="422"/>
        <v>0</v>
      </c>
      <c r="Z695" s="80">
        <f t="shared" ca="1" si="413"/>
        <v>0</v>
      </c>
      <c r="AA695" s="80">
        <f t="shared" ca="1" si="423"/>
        <v>0</v>
      </c>
      <c r="AB695" s="81">
        <f t="shared" ca="1" si="405"/>
        <v>0</v>
      </c>
      <c r="AC695" s="79">
        <f t="shared" ca="1" si="406"/>
        <v>0</v>
      </c>
      <c r="AE695" s="55">
        <f t="shared" ca="1" si="424"/>
        <v>0</v>
      </c>
      <c r="AF695" s="78">
        <f t="shared" ca="1" si="425"/>
        <v>4.5569622524294494E-5</v>
      </c>
      <c r="AR695" s="69">
        <f t="shared" si="414"/>
        <v>58</v>
      </c>
      <c r="AS695" s="70">
        <f t="shared" si="426"/>
        <v>692</v>
      </c>
      <c r="AT695" s="71">
        <f t="shared" si="433"/>
        <v>3.3752019950654588E-3</v>
      </c>
      <c r="AU695" s="72">
        <f t="shared" si="415"/>
        <v>8.6664107387064426E-3</v>
      </c>
      <c r="AV695" s="73">
        <f t="shared" si="416"/>
        <v>1.0086664107387064</v>
      </c>
      <c r="AW695" s="74">
        <f>PRODUCT(AV$4:AV695)</f>
        <v>282.72911281619554</v>
      </c>
      <c r="BO695" s="70">
        <f t="shared" si="427"/>
        <v>692</v>
      </c>
      <c r="BP695" s="178">
        <f t="shared" si="430"/>
        <v>0.1091</v>
      </c>
      <c r="BQ695" s="179">
        <f t="shared" si="417"/>
        <v>8.6664107387064426E-3</v>
      </c>
      <c r="BR695" s="179">
        <f t="shared" si="429"/>
        <v>3.536954472212795E-3</v>
      </c>
    </row>
    <row r="696" spans="5:70">
      <c r="E696">
        <f t="shared" si="431"/>
        <v>693</v>
      </c>
      <c r="F696" s="64">
        <f t="shared" si="418"/>
        <v>120.66666666666347</v>
      </c>
      <c r="G696" s="55">
        <f t="shared" si="399"/>
        <v>0</v>
      </c>
      <c r="H696" s="78">
        <f t="shared" si="428"/>
        <v>1</v>
      </c>
      <c r="I696" s="79">
        <f t="shared" si="407"/>
        <v>0</v>
      </c>
      <c r="J696" s="79">
        <f t="shared" si="400"/>
        <v>0</v>
      </c>
      <c r="K696" s="80">
        <f t="shared" si="401"/>
        <v>0</v>
      </c>
      <c r="L696" s="80">
        <f t="shared" si="408"/>
        <v>0</v>
      </c>
      <c r="M696" s="80">
        <f t="shared" si="432"/>
        <v>0</v>
      </c>
      <c r="N696" s="80">
        <f t="shared" si="409"/>
        <v>0</v>
      </c>
      <c r="O696" s="81">
        <f t="shared" si="402"/>
        <v>0</v>
      </c>
      <c r="P696" s="79">
        <f t="shared" si="403"/>
        <v>0</v>
      </c>
      <c r="R696">
        <f t="shared" ca="1" si="410"/>
        <v>754</v>
      </c>
      <c r="S696" s="78">
        <f t="shared" ca="1" si="419"/>
        <v>125.66666666666339</v>
      </c>
      <c r="T696" s="55">
        <f t="shared" ca="1" si="411"/>
        <v>0</v>
      </c>
      <c r="U696" s="78">
        <f t="shared" ca="1" si="412"/>
        <v>4.5569622524294494E-5</v>
      </c>
      <c r="V696" s="79">
        <f t="shared" ca="1" si="420"/>
        <v>0</v>
      </c>
      <c r="W696" s="79">
        <f t="shared" ca="1" si="404"/>
        <v>0</v>
      </c>
      <c r="X696" s="80">
        <f t="shared" ca="1" si="421"/>
        <v>0</v>
      </c>
      <c r="Y696" s="80">
        <f t="shared" ca="1" si="422"/>
        <v>0</v>
      </c>
      <c r="Z696" s="80">
        <f t="shared" ca="1" si="413"/>
        <v>0</v>
      </c>
      <c r="AA696" s="80">
        <f t="shared" ca="1" si="423"/>
        <v>0</v>
      </c>
      <c r="AB696" s="81">
        <f t="shared" ca="1" si="405"/>
        <v>0</v>
      </c>
      <c r="AC696" s="79">
        <f t="shared" ca="1" si="406"/>
        <v>0</v>
      </c>
      <c r="AE696" s="55">
        <f t="shared" ca="1" si="424"/>
        <v>0</v>
      </c>
      <c r="AF696" s="78">
        <f t="shared" ca="1" si="425"/>
        <v>4.5569622524294494E-5</v>
      </c>
      <c r="AR696" s="69">
        <f t="shared" si="414"/>
        <v>58</v>
      </c>
      <c r="AS696" s="70">
        <f t="shared" si="426"/>
        <v>693</v>
      </c>
      <c r="AT696" s="71">
        <f t="shared" si="433"/>
        <v>3.34595110825012E-3</v>
      </c>
      <c r="AU696" s="72">
        <f t="shared" si="415"/>
        <v>8.6664107387064426E-3</v>
      </c>
      <c r="AV696" s="73">
        <f t="shared" si="416"/>
        <v>1.0086664107387064</v>
      </c>
      <c r="AW696" s="74">
        <f>PRODUCT(AV$4:AV696)</f>
        <v>285.17935943565078</v>
      </c>
      <c r="BO696" s="70">
        <f t="shared" si="427"/>
        <v>693</v>
      </c>
      <c r="BP696" s="178">
        <f t="shared" si="430"/>
        <v>0.1091</v>
      </c>
      <c r="BQ696" s="179">
        <f t="shared" si="417"/>
        <v>8.6664107387064426E-3</v>
      </c>
      <c r="BR696" s="179">
        <f t="shared" si="429"/>
        <v>3.5065651384410361E-3</v>
      </c>
    </row>
    <row r="697" spans="5:70">
      <c r="E697">
        <f t="shared" si="431"/>
        <v>694</v>
      </c>
      <c r="F697" s="64">
        <f t="shared" si="418"/>
        <v>120.7499999999968</v>
      </c>
      <c r="G697" s="55">
        <f t="shared" si="399"/>
        <v>0</v>
      </c>
      <c r="H697" s="78">
        <f t="shared" si="428"/>
        <v>1</v>
      </c>
      <c r="I697" s="79">
        <f t="shared" si="407"/>
        <v>0</v>
      </c>
      <c r="J697" s="79">
        <f t="shared" si="400"/>
        <v>0</v>
      </c>
      <c r="K697" s="80">
        <f t="shared" si="401"/>
        <v>0</v>
      </c>
      <c r="L697" s="80">
        <f t="shared" si="408"/>
        <v>0</v>
      </c>
      <c r="M697" s="80">
        <f t="shared" si="432"/>
        <v>0</v>
      </c>
      <c r="N697" s="80">
        <f t="shared" si="409"/>
        <v>0</v>
      </c>
      <c r="O697" s="81">
        <f t="shared" si="402"/>
        <v>0</v>
      </c>
      <c r="P697" s="79">
        <f t="shared" si="403"/>
        <v>0</v>
      </c>
      <c r="R697">
        <f t="shared" ca="1" si="410"/>
        <v>755</v>
      </c>
      <c r="S697" s="78">
        <f t="shared" ca="1" si="419"/>
        <v>125.74999999999672</v>
      </c>
      <c r="T697" s="55">
        <f t="shared" ca="1" si="411"/>
        <v>0</v>
      </c>
      <c r="U697" s="78">
        <f t="shared" ca="1" si="412"/>
        <v>4.5569622524294494E-5</v>
      </c>
      <c r="V697" s="79">
        <f t="shared" ca="1" si="420"/>
        <v>0</v>
      </c>
      <c r="W697" s="79">
        <f t="shared" ca="1" si="404"/>
        <v>0</v>
      </c>
      <c r="X697" s="80">
        <f t="shared" ca="1" si="421"/>
        <v>0</v>
      </c>
      <c r="Y697" s="80">
        <f t="shared" ca="1" si="422"/>
        <v>0</v>
      </c>
      <c r="Z697" s="80">
        <f t="shared" ca="1" si="413"/>
        <v>0</v>
      </c>
      <c r="AA697" s="80">
        <f t="shared" ca="1" si="423"/>
        <v>0</v>
      </c>
      <c r="AB697" s="81">
        <f t="shared" ca="1" si="405"/>
        <v>0</v>
      </c>
      <c r="AC697" s="79">
        <f t="shared" ca="1" si="406"/>
        <v>0</v>
      </c>
      <c r="AE697" s="55">
        <f t="shared" ca="1" si="424"/>
        <v>0</v>
      </c>
      <c r="AF697" s="78">
        <f t="shared" ca="1" si="425"/>
        <v>4.5569622524294494E-5</v>
      </c>
      <c r="AR697" s="69">
        <f t="shared" si="414"/>
        <v>58</v>
      </c>
      <c r="AS697" s="70">
        <f t="shared" si="426"/>
        <v>694</v>
      </c>
      <c r="AT697" s="71">
        <f t="shared" si="433"/>
        <v>3.3169537216343943E-3</v>
      </c>
      <c r="AU697" s="72">
        <f t="shared" si="415"/>
        <v>8.6664107387064426E-3</v>
      </c>
      <c r="AV697" s="73">
        <f t="shared" si="416"/>
        <v>1.0086664107387064</v>
      </c>
      <c r="AW697" s="74">
        <f>PRODUCT(AV$4:AV697)</f>
        <v>287.65084089872136</v>
      </c>
      <c r="BO697" s="70">
        <f t="shared" si="427"/>
        <v>694</v>
      </c>
      <c r="BP697" s="178">
        <f t="shared" si="430"/>
        <v>0.1091</v>
      </c>
      <c r="BQ697" s="179">
        <f t="shared" si="417"/>
        <v>8.6664107387064426E-3</v>
      </c>
      <c r="BR697" s="179">
        <f t="shared" si="429"/>
        <v>3.4764369082866254E-3</v>
      </c>
    </row>
    <row r="698" spans="5:70">
      <c r="E698">
        <f t="shared" si="431"/>
        <v>695</v>
      </c>
      <c r="F698" s="64">
        <f t="shared" si="418"/>
        <v>120.83333333333013</v>
      </c>
      <c r="G698" s="55">
        <f t="shared" si="399"/>
        <v>0</v>
      </c>
      <c r="H698" s="78">
        <f t="shared" si="428"/>
        <v>1</v>
      </c>
      <c r="I698" s="79">
        <f t="shared" si="407"/>
        <v>0</v>
      </c>
      <c r="J698" s="79">
        <f t="shared" si="400"/>
        <v>0</v>
      </c>
      <c r="K698" s="80">
        <f t="shared" si="401"/>
        <v>0</v>
      </c>
      <c r="L698" s="80">
        <f t="shared" si="408"/>
        <v>0</v>
      </c>
      <c r="M698" s="80">
        <f t="shared" si="432"/>
        <v>0</v>
      </c>
      <c r="N698" s="80">
        <f t="shared" si="409"/>
        <v>0</v>
      </c>
      <c r="O698" s="81">
        <f t="shared" si="402"/>
        <v>0</v>
      </c>
      <c r="P698" s="79">
        <f t="shared" si="403"/>
        <v>0</v>
      </c>
      <c r="R698">
        <f t="shared" ca="1" si="410"/>
        <v>756</v>
      </c>
      <c r="S698" s="78">
        <f t="shared" ca="1" si="419"/>
        <v>125.83333333333005</v>
      </c>
      <c r="T698" s="55">
        <f t="shared" ca="1" si="411"/>
        <v>0</v>
      </c>
      <c r="U698" s="78">
        <f t="shared" ca="1" si="412"/>
        <v>4.5569622524294494E-5</v>
      </c>
      <c r="V698" s="79">
        <f t="shared" ca="1" si="420"/>
        <v>0</v>
      </c>
      <c r="W698" s="79">
        <f t="shared" ca="1" si="404"/>
        <v>0</v>
      </c>
      <c r="X698" s="80">
        <f t="shared" ca="1" si="421"/>
        <v>0</v>
      </c>
      <c r="Y698" s="80">
        <f t="shared" ca="1" si="422"/>
        <v>0</v>
      </c>
      <c r="Z698" s="80">
        <f t="shared" ca="1" si="413"/>
        <v>0</v>
      </c>
      <c r="AA698" s="80">
        <f t="shared" ca="1" si="423"/>
        <v>0</v>
      </c>
      <c r="AB698" s="81">
        <f t="shared" ca="1" si="405"/>
        <v>0</v>
      </c>
      <c r="AC698" s="79">
        <f t="shared" ca="1" si="406"/>
        <v>0</v>
      </c>
      <c r="AE698" s="55">
        <f t="shared" ca="1" si="424"/>
        <v>0</v>
      </c>
      <c r="AF698" s="78">
        <f t="shared" ca="1" si="425"/>
        <v>4.5569622524294494E-5</v>
      </c>
      <c r="AR698" s="69">
        <f t="shared" si="414"/>
        <v>58</v>
      </c>
      <c r="AS698" s="70">
        <f t="shared" si="426"/>
        <v>695</v>
      </c>
      <c r="AT698" s="71">
        <f t="shared" si="433"/>
        <v>3.2882076382814295E-3</v>
      </c>
      <c r="AU698" s="72">
        <f t="shared" si="415"/>
        <v>8.6664107387064426E-3</v>
      </c>
      <c r="AV698" s="73">
        <f t="shared" si="416"/>
        <v>1.0086664107387064</v>
      </c>
      <c r="AW698" s="74">
        <f>PRODUCT(AV$4:AV698)</f>
        <v>290.14374123528398</v>
      </c>
      <c r="BO698" s="70">
        <f t="shared" si="427"/>
        <v>695</v>
      </c>
      <c r="BP698" s="178">
        <f t="shared" si="430"/>
        <v>0.1091</v>
      </c>
      <c r="BQ698" s="179">
        <f t="shared" si="417"/>
        <v>8.6664107387064426E-3</v>
      </c>
      <c r="BR698" s="179">
        <f t="shared" si="429"/>
        <v>3.4465675383605009E-3</v>
      </c>
    </row>
    <row r="699" spans="5:70">
      <c r="E699">
        <f t="shared" si="431"/>
        <v>696</v>
      </c>
      <c r="F699" s="64">
        <f t="shared" si="418"/>
        <v>120.91666666666346</v>
      </c>
      <c r="G699" s="55">
        <f t="shared" si="399"/>
        <v>0</v>
      </c>
      <c r="H699" s="78">
        <f t="shared" si="428"/>
        <v>1</v>
      </c>
      <c r="I699" s="79">
        <f t="shared" si="407"/>
        <v>0</v>
      </c>
      <c r="J699" s="79">
        <f t="shared" si="400"/>
        <v>0</v>
      </c>
      <c r="K699" s="80">
        <f t="shared" si="401"/>
        <v>0</v>
      </c>
      <c r="L699" s="80">
        <f t="shared" si="408"/>
        <v>0</v>
      </c>
      <c r="M699" s="80">
        <f t="shared" si="432"/>
        <v>0</v>
      </c>
      <c r="N699" s="80">
        <f t="shared" si="409"/>
        <v>0</v>
      </c>
      <c r="O699" s="81">
        <f t="shared" si="402"/>
        <v>0</v>
      </c>
      <c r="P699" s="79">
        <f t="shared" si="403"/>
        <v>0</v>
      </c>
      <c r="R699">
        <f t="shared" ca="1" si="410"/>
        <v>757</v>
      </c>
      <c r="S699" s="78">
        <f t="shared" ca="1" si="419"/>
        <v>125.91666666666337</v>
      </c>
      <c r="T699" s="55">
        <f t="shared" ca="1" si="411"/>
        <v>0</v>
      </c>
      <c r="U699" s="78">
        <f t="shared" ca="1" si="412"/>
        <v>4.5569622524294494E-5</v>
      </c>
      <c r="V699" s="79">
        <f t="shared" ca="1" si="420"/>
        <v>0</v>
      </c>
      <c r="W699" s="79">
        <f t="shared" ca="1" si="404"/>
        <v>0</v>
      </c>
      <c r="X699" s="80">
        <f t="shared" ca="1" si="421"/>
        <v>0</v>
      </c>
      <c r="Y699" s="80">
        <f t="shared" ca="1" si="422"/>
        <v>0</v>
      </c>
      <c r="Z699" s="80">
        <f t="shared" ca="1" si="413"/>
        <v>0</v>
      </c>
      <c r="AA699" s="80">
        <f t="shared" ca="1" si="423"/>
        <v>0</v>
      </c>
      <c r="AB699" s="81">
        <f t="shared" ca="1" si="405"/>
        <v>0</v>
      </c>
      <c r="AC699" s="79">
        <f t="shared" ca="1" si="406"/>
        <v>0</v>
      </c>
      <c r="AE699" s="55">
        <f t="shared" ca="1" si="424"/>
        <v>0</v>
      </c>
      <c r="AF699" s="78">
        <f t="shared" ca="1" si="425"/>
        <v>4.5569622524294494E-5</v>
      </c>
      <c r="AR699" s="69">
        <f t="shared" si="414"/>
        <v>58</v>
      </c>
      <c r="AS699" s="70">
        <f t="shared" si="426"/>
        <v>696</v>
      </c>
      <c r="AT699" s="71">
        <f t="shared" si="433"/>
        <v>3.2597106802939309E-3</v>
      </c>
      <c r="AU699" s="72">
        <f t="shared" si="415"/>
        <v>8.6664107387064426E-3</v>
      </c>
      <c r="AV699" s="73">
        <f t="shared" si="416"/>
        <v>1.0086664107387064</v>
      </c>
      <c r="AW699" s="74">
        <f>PRODUCT(AV$4:AV699)</f>
        <v>292.65824607009392</v>
      </c>
      <c r="BO699" s="70">
        <f t="shared" si="427"/>
        <v>696</v>
      </c>
      <c r="BP699" s="178">
        <f t="shared" si="430"/>
        <v>0.1091</v>
      </c>
      <c r="BQ699" s="179">
        <f t="shared" si="417"/>
        <v>8.6664107387064426E-3</v>
      </c>
      <c r="BR699" s="179">
        <f t="shared" si="429"/>
        <v>3.4169548045486857E-3</v>
      </c>
    </row>
    <row r="700" spans="5:70">
      <c r="E700">
        <f t="shared" si="431"/>
        <v>697</v>
      </c>
      <c r="F700" s="64">
        <f t="shared" si="418"/>
        <v>120.99999999999679</v>
      </c>
      <c r="G700" s="55">
        <f t="shared" si="399"/>
        <v>0</v>
      </c>
      <c r="H700" s="78">
        <f t="shared" si="428"/>
        <v>1</v>
      </c>
      <c r="I700" s="79">
        <f t="shared" si="407"/>
        <v>0</v>
      </c>
      <c r="J700" s="79">
        <f t="shared" si="400"/>
        <v>0</v>
      </c>
      <c r="K700" s="80">
        <f t="shared" si="401"/>
        <v>0</v>
      </c>
      <c r="L700" s="80">
        <f t="shared" si="408"/>
        <v>0</v>
      </c>
      <c r="M700" s="80">
        <f t="shared" si="432"/>
        <v>0</v>
      </c>
      <c r="N700" s="80">
        <f t="shared" si="409"/>
        <v>0</v>
      </c>
      <c r="O700" s="81">
        <f t="shared" si="402"/>
        <v>0</v>
      </c>
      <c r="P700" s="79">
        <f t="shared" si="403"/>
        <v>0</v>
      </c>
      <c r="R700">
        <f t="shared" ca="1" si="410"/>
        <v>758</v>
      </c>
      <c r="S700" s="78">
        <f t="shared" ca="1" si="419"/>
        <v>125.9999999999967</v>
      </c>
      <c r="T700" s="55">
        <f t="shared" ca="1" si="411"/>
        <v>0</v>
      </c>
      <c r="U700" s="78">
        <f t="shared" ca="1" si="412"/>
        <v>4.5569622524294494E-5</v>
      </c>
      <c r="V700" s="79">
        <f t="shared" ca="1" si="420"/>
        <v>0</v>
      </c>
      <c r="W700" s="79">
        <f t="shared" ca="1" si="404"/>
        <v>0</v>
      </c>
      <c r="X700" s="80">
        <f t="shared" ca="1" si="421"/>
        <v>0</v>
      </c>
      <c r="Y700" s="80">
        <f t="shared" ca="1" si="422"/>
        <v>0</v>
      </c>
      <c r="Z700" s="80">
        <f t="shared" ca="1" si="413"/>
        <v>0</v>
      </c>
      <c r="AA700" s="80">
        <f t="shared" ca="1" si="423"/>
        <v>0</v>
      </c>
      <c r="AB700" s="81">
        <f t="shared" ca="1" si="405"/>
        <v>0</v>
      </c>
      <c r="AC700" s="79">
        <f t="shared" ca="1" si="406"/>
        <v>0</v>
      </c>
      <c r="AE700" s="55">
        <f t="shared" ca="1" si="424"/>
        <v>0</v>
      </c>
      <c r="AF700" s="78">
        <f t="shared" ca="1" si="425"/>
        <v>4.5569622524294494E-5</v>
      </c>
      <c r="AR700" s="69">
        <f t="shared" si="414"/>
        <v>59</v>
      </c>
      <c r="AS700" s="70">
        <f t="shared" si="426"/>
        <v>697</v>
      </c>
      <c r="AT700" s="71">
        <f t="shared" si="433"/>
        <v>3.2314606886491553E-3</v>
      </c>
      <c r="AU700" s="72">
        <f t="shared" si="415"/>
        <v>8.6664107387064426E-3</v>
      </c>
      <c r="AV700" s="73">
        <f t="shared" si="416"/>
        <v>1.0086664107387064</v>
      </c>
      <c r="AW700" s="74">
        <f>PRODUCT(AV$4:AV700)</f>
        <v>295.1945426366068</v>
      </c>
      <c r="BO700" s="70">
        <f t="shared" si="427"/>
        <v>697</v>
      </c>
      <c r="BP700" s="178">
        <f t="shared" si="430"/>
        <v>0.1091</v>
      </c>
      <c r="BQ700" s="179">
        <f t="shared" si="417"/>
        <v>8.6664107387064426E-3</v>
      </c>
      <c r="BR700" s="179">
        <f t="shared" si="429"/>
        <v>3.3875965018466772E-3</v>
      </c>
    </row>
    <row r="701" spans="5:70">
      <c r="E701">
        <f t="shared" si="431"/>
        <v>698</v>
      </c>
      <c r="F701" s="64">
        <f t="shared" si="418"/>
        <v>121.08333333333012</v>
      </c>
      <c r="G701" s="55">
        <f t="shared" si="399"/>
        <v>0</v>
      </c>
      <c r="H701" s="78">
        <f t="shared" si="428"/>
        <v>1</v>
      </c>
      <c r="I701" s="79">
        <f t="shared" si="407"/>
        <v>0</v>
      </c>
      <c r="J701" s="79">
        <f t="shared" si="400"/>
        <v>0</v>
      </c>
      <c r="K701" s="80">
        <f t="shared" si="401"/>
        <v>0</v>
      </c>
      <c r="L701" s="80">
        <f t="shared" si="408"/>
        <v>0</v>
      </c>
      <c r="M701" s="80">
        <f t="shared" si="432"/>
        <v>0</v>
      </c>
      <c r="N701" s="80">
        <f t="shared" si="409"/>
        <v>0</v>
      </c>
      <c r="O701" s="81">
        <f t="shared" si="402"/>
        <v>0</v>
      </c>
      <c r="P701" s="79">
        <f t="shared" si="403"/>
        <v>0</v>
      </c>
      <c r="R701">
        <f t="shared" ca="1" si="410"/>
        <v>759</v>
      </c>
      <c r="S701" s="78">
        <f t="shared" ca="1" si="419"/>
        <v>126.08333333333003</v>
      </c>
      <c r="T701" s="55">
        <f t="shared" ca="1" si="411"/>
        <v>0</v>
      </c>
      <c r="U701" s="78">
        <f t="shared" ca="1" si="412"/>
        <v>4.5569622524294494E-5</v>
      </c>
      <c r="V701" s="79">
        <f t="shared" ca="1" si="420"/>
        <v>0</v>
      </c>
      <c r="W701" s="79">
        <f t="shared" ca="1" si="404"/>
        <v>0</v>
      </c>
      <c r="X701" s="80">
        <f t="shared" ca="1" si="421"/>
        <v>0</v>
      </c>
      <c r="Y701" s="80">
        <f t="shared" ca="1" si="422"/>
        <v>0</v>
      </c>
      <c r="Z701" s="80">
        <f t="shared" ca="1" si="413"/>
        <v>0</v>
      </c>
      <c r="AA701" s="80">
        <f t="shared" ca="1" si="423"/>
        <v>0</v>
      </c>
      <c r="AB701" s="81">
        <f t="shared" ca="1" si="405"/>
        <v>0</v>
      </c>
      <c r="AC701" s="79">
        <f t="shared" ca="1" si="406"/>
        <v>0</v>
      </c>
      <c r="AE701" s="55">
        <f t="shared" ca="1" si="424"/>
        <v>0</v>
      </c>
      <c r="AF701" s="78">
        <f t="shared" ca="1" si="425"/>
        <v>4.5569622524294494E-5</v>
      </c>
      <c r="AR701" s="69">
        <f t="shared" si="414"/>
        <v>59</v>
      </c>
      <c r="AS701" s="70">
        <f t="shared" si="426"/>
        <v>698</v>
      </c>
      <c r="AT701" s="71">
        <f t="shared" si="433"/>
        <v>3.2034555230353386E-3</v>
      </c>
      <c r="AU701" s="72">
        <f t="shared" si="415"/>
        <v>8.6664107387064426E-3</v>
      </c>
      <c r="AV701" s="73">
        <f t="shared" si="416"/>
        <v>1.0086664107387064</v>
      </c>
      <c r="AW701" s="74">
        <f>PRODUCT(AV$4:AV701)</f>
        <v>297.75281979092023</v>
      </c>
      <c r="BO701" s="70">
        <f t="shared" si="427"/>
        <v>698</v>
      </c>
      <c r="BP701" s="178">
        <f t="shared" si="430"/>
        <v>0.1091</v>
      </c>
      <c r="BQ701" s="179">
        <f t="shared" si="417"/>
        <v>8.6664107387064426E-3</v>
      </c>
      <c r="BR701" s="179">
        <f t="shared" si="429"/>
        <v>3.3584904441952604E-3</v>
      </c>
    </row>
    <row r="702" spans="5:70">
      <c r="E702">
        <f t="shared" si="431"/>
        <v>699</v>
      </c>
      <c r="F702" s="64">
        <f t="shared" si="418"/>
        <v>121.16666666666345</v>
      </c>
      <c r="G702" s="55">
        <f t="shared" si="399"/>
        <v>0</v>
      </c>
      <c r="H702" s="78">
        <f t="shared" si="428"/>
        <v>1</v>
      </c>
      <c r="I702" s="79">
        <f t="shared" si="407"/>
        <v>0</v>
      </c>
      <c r="J702" s="79">
        <f t="shared" si="400"/>
        <v>0</v>
      </c>
      <c r="K702" s="80">
        <f t="shared" si="401"/>
        <v>0</v>
      </c>
      <c r="L702" s="80">
        <f t="shared" si="408"/>
        <v>0</v>
      </c>
      <c r="M702" s="80">
        <f t="shared" si="432"/>
        <v>0</v>
      </c>
      <c r="N702" s="80">
        <f t="shared" si="409"/>
        <v>0</v>
      </c>
      <c r="O702" s="81">
        <f t="shared" si="402"/>
        <v>0</v>
      </c>
      <c r="P702" s="79">
        <f t="shared" si="403"/>
        <v>0</v>
      </c>
      <c r="R702">
        <f t="shared" ca="1" si="410"/>
        <v>760</v>
      </c>
      <c r="S702" s="78">
        <f t="shared" ca="1" si="419"/>
        <v>126.16666666666336</v>
      </c>
      <c r="T702" s="55">
        <f t="shared" ca="1" si="411"/>
        <v>0</v>
      </c>
      <c r="U702" s="78">
        <f t="shared" ca="1" si="412"/>
        <v>4.5569622524294494E-5</v>
      </c>
      <c r="V702" s="79">
        <f t="shared" ca="1" si="420"/>
        <v>0</v>
      </c>
      <c r="W702" s="79">
        <f t="shared" ca="1" si="404"/>
        <v>0</v>
      </c>
      <c r="X702" s="80">
        <f t="shared" ca="1" si="421"/>
        <v>0</v>
      </c>
      <c r="Y702" s="80">
        <f t="shared" ca="1" si="422"/>
        <v>0</v>
      </c>
      <c r="Z702" s="80">
        <f t="shared" ca="1" si="413"/>
        <v>0</v>
      </c>
      <c r="AA702" s="80">
        <f t="shared" ca="1" si="423"/>
        <v>0</v>
      </c>
      <c r="AB702" s="81">
        <f t="shared" ca="1" si="405"/>
        <v>0</v>
      </c>
      <c r="AC702" s="79">
        <f t="shared" ca="1" si="406"/>
        <v>0</v>
      </c>
      <c r="AE702" s="55">
        <f t="shared" ca="1" si="424"/>
        <v>0</v>
      </c>
      <c r="AF702" s="78">
        <f t="shared" ca="1" si="425"/>
        <v>4.5569622524294494E-5</v>
      </c>
      <c r="AR702" s="69">
        <f t="shared" si="414"/>
        <v>59</v>
      </c>
      <c r="AS702" s="70">
        <f t="shared" si="426"/>
        <v>699</v>
      </c>
      <c r="AT702" s="71">
        <f t="shared" si="433"/>
        <v>3.1756930616895366E-3</v>
      </c>
      <c r="AU702" s="72">
        <f t="shared" si="415"/>
        <v>8.6664107387064426E-3</v>
      </c>
      <c r="AV702" s="73">
        <f t="shared" si="416"/>
        <v>1.0086664107387064</v>
      </c>
      <c r="AW702" s="74">
        <f>PRODUCT(AV$4:AV702)</f>
        <v>300.33326802583639</v>
      </c>
      <c r="BO702" s="70">
        <f t="shared" si="427"/>
        <v>699</v>
      </c>
      <c r="BP702" s="178">
        <f t="shared" si="430"/>
        <v>0.1091</v>
      </c>
      <c r="BQ702" s="179">
        <f t="shared" si="417"/>
        <v>8.6664107387064426E-3</v>
      </c>
      <c r="BR702" s="179">
        <f t="shared" si="429"/>
        <v>3.3296344643177303E-3</v>
      </c>
    </row>
    <row r="703" spans="5:70">
      <c r="E703">
        <f t="shared" si="431"/>
        <v>700</v>
      </c>
      <c r="F703" s="64">
        <f t="shared" si="418"/>
        <v>121.24999999999677</v>
      </c>
      <c r="G703" s="55">
        <f t="shared" si="399"/>
        <v>0</v>
      </c>
      <c r="H703" s="78">
        <f t="shared" si="428"/>
        <v>1</v>
      </c>
      <c r="I703" s="79">
        <f t="shared" si="407"/>
        <v>0</v>
      </c>
      <c r="J703" s="79">
        <f t="shared" si="400"/>
        <v>0</v>
      </c>
      <c r="K703" s="80">
        <f t="shared" si="401"/>
        <v>0</v>
      </c>
      <c r="L703" s="80">
        <f t="shared" si="408"/>
        <v>0</v>
      </c>
      <c r="M703" s="80">
        <f t="shared" si="432"/>
        <v>0</v>
      </c>
      <c r="N703" s="80">
        <f t="shared" si="409"/>
        <v>0</v>
      </c>
      <c r="O703" s="81">
        <f t="shared" si="402"/>
        <v>0</v>
      </c>
      <c r="P703" s="79">
        <f t="shared" si="403"/>
        <v>0</v>
      </c>
      <c r="R703">
        <f t="shared" ca="1" si="410"/>
        <v>761</v>
      </c>
      <c r="S703" s="78">
        <f t="shared" ca="1" si="419"/>
        <v>126.24999999999669</v>
      </c>
      <c r="T703" s="55">
        <f t="shared" ca="1" si="411"/>
        <v>0</v>
      </c>
      <c r="U703" s="78">
        <f t="shared" ca="1" si="412"/>
        <v>4.5569622524294494E-5</v>
      </c>
      <c r="V703" s="79">
        <f t="shared" ca="1" si="420"/>
        <v>0</v>
      </c>
      <c r="W703" s="79">
        <f t="shared" ca="1" si="404"/>
        <v>0</v>
      </c>
      <c r="X703" s="80">
        <f t="shared" ca="1" si="421"/>
        <v>0</v>
      </c>
      <c r="Y703" s="80">
        <f t="shared" ca="1" si="422"/>
        <v>0</v>
      </c>
      <c r="Z703" s="80">
        <f t="shared" ca="1" si="413"/>
        <v>0</v>
      </c>
      <c r="AA703" s="80">
        <f t="shared" ca="1" si="423"/>
        <v>0</v>
      </c>
      <c r="AB703" s="81">
        <f t="shared" ca="1" si="405"/>
        <v>0</v>
      </c>
      <c r="AC703" s="79">
        <f t="shared" ca="1" si="406"/>
        <v>0</v>
      </c>
      <c r="AE703" s="55">
        <f t="shared" ca="1" si="424"/>
        <v>0</v>
      </c>
      <c r="AF703" s="78">
        <f t="shared" ca="1" si="425"/>
        <v>4.5569622524294494E-5</v>
      </c>
      <c r="AR703" s="69">
        <f t="shared" si="414"/>
        <v>59</v>
      </c>
      <c r="AS703" s="70">
        <f t="shared" si="426"/>
        <v>700</v>
      </c>
      <c r="AT703" s="71">
        <f t="shared" si="433"/>
        <v>3.1481712012368748E-3</v>
      </c>
      <c r="AU703" s="72">
        <f t="shared" si="415"/>
        <v>8.6664107387064426E-3</v>
      </c>
      <c r="AV703" s="73">
        <f t="shared" si="416"/>
        <v>1.0086664107387064</v>
      </c>
      <c r="AW703" s="74">
        <f>PRODUCT(AV$4:AV703)</f>
        <v>302.93607948504632</v>
      </c>
      <c r="BO703" s="70">
        <f t="shared" si="427"/>
        <v>700</v>
      </c>
      <c r="BP703" s="178">
        <f t="shared" si="430"/>
        <v>0.1091</v>
      </c>
      <c r="BQ703" s="179">
        <f t="shared" si="417"/>
        <v>8.6664107387064426E-3</v>
      </c>
      <c r="BR703" s="179">
        <f t="shared" si="429"/>
        <v>3.3010264135585133E-3</v>
      </c>
    </row>
    <row r="704" spans="5:70">
      <c r="E704">
        <f t="shared" si="431"/>
        <v>701</v>
      </c>
      <c r="F704" s="64">
        <f t="shared" si="418"/>
        <v>121.3333333333301</v>
      </c>
      <c r="G704" s="55">
        <f t="shared" si="399"/>
        <v>0</v>
      </c>
      <c r="H704" s="78">
        <f t="shared" si="428"/>
        <v>1</v>
      </c>
      <c r="I704" s="79">
        <f t="shared" si="407"/>
        <v>0</v>
      </c>
      <c r="J704" s="79">
        <f t="shared" si="400"/>
        <v>0</v>
      </c>
      <c r="K704" s="80">
        <f t="shared" si="401"/>
        <v>0</v>
      </c>
      <c r="L704" s="80">
        <f t="shared" si="408"/>
        <v>0</v>
      </c>
      <c r="M704" s="80">
        <f t="shared" si="432"/>
        <v>0</v>
      </c>
      <c r="N704" s="80">
        <f t="shared" si="409"/>
        <v>0</v>
      </c>
      <c r="O704" s="81">
        <f t="shared" si="402"/>
        <v>0</v>
      </c>
      <c r="P704" s="79">
        <f t="shared" si="403"/>
        <v>0</v>
      </c>
      <c r="R704">
        <f t="shared" ca="1" si="410"/>
        <v>762</v>
      </c>
      <c r="S704" s="78">
        <f t="shared" ca="1" si="419"/>
        <v>126.33333333333002</v>
      </c>
      <c r="T704" s="55">
        <f t="shared" ca="1" si="411"/>
        <v>0</v>
      </c>
      <c r="U704" s="78">
        <f t="shared" ca="1" si="412"/>
        <v>4.5569622524294494E-5</v>
      </c>
      <c r="V704" s="79">
        <f t="shared" ca="1" si="420"/>
        <v>0</v>
      </c>
      <c r="W704" s="79">
        <f t="shared" ca="1" si="404"/>
        <v>0</v>
      </c>
      <c r="X704" s="80">
        <f t="shared" ca="1" si="421"/>
        <v>0</v>
      </c>
      <c r="Y704" s="80">
        <f t="shared" ca="1" si="422"/>
        <v>0</v>
      </c>
      <c r="Z704" s="80">
        <f t="shared" ca="1" si="413"/>
        <v>0</v>
      </c>
      <c r="AA704" s="80">
        <f t="shared" ca="1" si="423"/>
        <v>0</v>
      </c>
      <c r="AB704" s="81">
        <f t="shared" ca="1" si="405"/>
        <v>0</v>
      </c>
      <c r="AC704" s="79">
        <f t="shared" ca="1" si="406"/>
        <v>0</v>
      </c>
      <c r="AE704" s="55">
        <f t="shared" ca="1" si="424"/>
        <v>0</v>
      </c>
      <c r="AF704" s="78">
        <f t="shared" ca="1" si="425"/>
        <v>4.5569622524294494E-5</v>
      </c>
      <c r="AR704" s="69">
        <f t="shared" si="414"/>
        <v>59</v>
      </c>
      <c r="AS704" s="70">
        <f t="shared" si="426"/>
        <v>701</v>
      </c>
      <c r="AT704" s="71">
        <f t="shared" si="433"/>
        <v>3.120887856531189E-3</v>
      </c>
      <c r="AU704" s="72">
        <f t="shared" si="415"/>
        <v>8.6664107387064426E-3</v>
      </c>
      <c r="AV704" s="73">
        <f t="shared" si="416"/>
        <v>1.0086664107387064</v>
      </c>
      <c r="AW704" s="74">
        <f>PRODUCT(AV$4:AV704)</f>
        <v>305.56144797743718</v>
      </c>
      <c r="BO704" s="70">
        <f t="shared" si="427"/>
        <v>701</v>
      </c>
      <c r="BP704" s="178">
        <f t="shared" si="430"/>
        <v>0.1091</v>
      </c>
      <c r="BQ704" s="179">
        <f t="shared" si="417"/>
        <v>8.6664107387064426E-3</v>
      </c>
      <c r="BR704" s="179">
        <f t="shared" si="429"/>
        <v>3.2726641617231759E-3</v>
      </c>
    </row>
    <row r="705" spans="5:70">
      <c r="E705">
        <f t="shared" si="431"/>
        <v>702</v>
      </c>
      <c r="F705" s="64">
        <f t="shared" si="418"/>
        <v>121.41666666666343</v>
      </c>
      <c r="G705" s="55">
        <f t="shared" si="399"/>
        <v>0</v>
      </c>
      <c r="H705" s="78">
        <f t="shared" si="428"/>
        <v>1</v>
      </c>
      <c r="I705" s="79">
        <f t="shared" si="407"/>
        <v>0</v>
      </c>
      <c r="J705" s="79">
        <f t="shared" si="400"/>
        <v>0</v>
      </c>
      <c r="K705" s="80">
        <f t="shared" si="401"/>
        <v>0</v>
      </c>
      <c r="L705" s="80">
        <f t="shared" si="408"/>
        <v>0</v>
      </c>
      <c r="M705" s="80">
        <f t="shared" si="432"/>
        <v>0</v>
      </c>
      <c r="N705" s="80">
        <f t="shared" si="409"/>
        <v>0</v>
      </c>
      <c r="O705" s="81">
        <f t="shared" si="402"/>
        <v>0</v>
      </c>
      <c r="P705" s="79">
        <f t="shared" si="403"/>
        <v>0</v>
      </c>
      <c r="R705">
        <f t="shared" ca="1" si="410"/>
        <v>763</v>
      </c>
      <c r="S705" s="78">
        <f t="shared" ca="1" si="419"/>
        <v>126.41666666666335</v>
      </c>
      <c r="T705" s="55">
        <f t="shared" ca="1" si="411"/>
        <v>0</v>
      </c>
      <c r="U705" s="78">
        <f t="shared" ca="1" si="412"/>
        <v>4.5569622524294494E-5</v>
      </c>
      <c r="V705" s="79">
        <f t="shared" ca="1" si="420"/>
        <v>0</v>
      </c>
      <c r="W705" s="79">
        <f t="shared" ca="1" si="404"/>
        <v>0</v>
      </c>
      <c r="X705" s="80">
        <f t="shared" ca="1" si="421"/>
        <v>0</v>
      </c>
      <c r="Y705" s="80">
        <f t="shared" ca="1" si="422"/>
        <v>0</v>
      </c>
      <c r="Z705" s="80">
        <f t="shared" ca="1" si="413"/>
        <v>0</v>
      </c>
      <c r="AA705" s="80">
        <f t="shared" ca="1" si="423"/>
        <v>0</v>
      </c>
      <c r="AB705" s="81">
        <f t="shared" ca="1" si="405"/>
        <v>0</v>
      </c>
      <c r="AC705" s="79">
        <f t="shared" ca="1" si="406"/>
        <v>0</v>
      </c>
      <c r="AE705" s="55">
        <f t="shared" ca="1" si="424"/>
        <v>0</v>
      </c>
      <c r="AF705" s="78">
        <f t="shared" ca="1" si="425"/>
        <v>4.5569622524294494E-5</v>
      </c>
      <c r="AR705" s="69">
        <f t="shared" si="414"/>
        <v>59</v>
      </c>
      <c r="AS705" s="70">
        <f t="shared" si="426"/>
        <v>702</v>
      </c>
      <c r="AT705" s="71">
        <f t="shared" si="433"/>
        <v>3.0938409604970487E-3</v>
      </c>
      <c r="AU705" s="72">
        <f t="shared" si="415"/>
        <v>8.6664107387064426E-3</v>
      </c>
      <c r="AV705" s="73">
        <f t="shared" si="416"/>
        <v>1.0086664107387064</v>
      </c>
      <c r="AW705" s="74">
        <f>PRODUCT(AV$4:AV705)</f>
        <v>308.20956899152355</v>
      </c>
      <c r="BO705" s="70">
        <f t="shared" si="427"/>
        <v>702</v>
      </c>
      <c r="BP705" s="178">
        <f t="shared" si="430"/>
        <v>0.1091</v>
      </c>
      <c r="BQ705" s="179">
        <f t="shared" si="417"/>
        <v>8.6664107387064426E-3</v>
      </c>
      <c r="BR705" s="179">
        <f t="shared" si="429"/>
        <v>3.2445455969198071E-3</v>
      </c>
    </row>
    <row r="706" spans="5:70">
      <c r="E706">
        <f t="shared" si="431"/>
        <v>703</v>
      </c>
      <c r="F706" s="64">
        <f t="shared" si="418"/>
        <v>121.49999999999676</v>
      </c>
      <c r="G706" s="55">
        <f t="shared" si="399"/>
        <v>0</v>
      </c>
      <c r="H706" s="78">
        <f t="shared" si="428"/>
        <v>1</v>
      </c>
      <c r="I706" s="79">
        <f t="shared" si="407"/>
        <v>0</v>
      </c>
      <c r="J706" s="79">
        <f t="shared" si="400"/>
        <v>0</v>
      </c>
      <c r="K706" s="80">
        <f t="shared" si="401"/>
        <v>0</v>
      </c>
      <c r="L706" s="80">
        <f t="shared" si="408"/>
        <v>0</v>
      </c>
      <c r="M706" s="80">
        <f t="shared" si="432"/>
        <v>0</v>
      </c>
      <c r="N706" s="80">
        <f t="shared" si="409"/>
        <v>0</v>
      </c>
      <c r="O706" s="81">
        <f t="shared" si="402"/>
        <v>0</v>
      </c>
      <c r="P706" s="79">
        <f t="shared" si="403"/>
        <v>0</v>
      </c>
      <c r="R706">
        <f t="shared" ca="1" si="410"/>
        <v>764</v>
      </c>
      <c r="S706" s="78">
        <f t="shared" ca="1" si="419"/>
        <v>126.49999999999667</v>
      </c>
      <c r="T706" s="55">
        <f t="shared" ca="1" si="411"/>
        <v>0</v>
      </c>
      <c r="U706" s="78">
        <f t="shared" ca="1" si="412"/>
        <v>4.5569622524294494E-5</v>
      </c>
      <c r="V706" s="79">
        <f t="shared" ca="1" si="420"/>
        <v>0</v>
      </c>
      <c r="W706" s="79">
        <f t="shared" ca="1" si="404"/>
        <v>0</v>
      </c>
      <c r="X706" s="80">
        <f t="shared" ca="1" si="421"/>
        <v>0</v>
      </c>
      <c r="Y706" s="80">
        <f t="shared" ca="1" si="422"/>
        <v>0</v>
      </c>
      <c r="Z706" s="80">
        <f t="shared" ca="1" si="413"/>
        <v>0</v>
      </c>
      <c r="AA706" s="80">
        <f t="shared" ca="1" si="423"/>
        <v>0</v>
      </c>
      <c r="AB706" s="81">
        <f t="shared" ca="1" si="405"/>
        <v>0</v>
      </c>
      <c r="AC706" s="79">
        <f t="shared" ca="1" si="406"/>
        <v>0</v>
      </c>
      <c r="AE706" s="55">
        <f t="shared" ca="1" si="424"/>
        <v>0</v>
      </c>
      <c r="AF706" s="78">
        <f t="shared" ca="1" si="425"/>
        <v>4.5569622524294494E-5</v>
      </c>
      <c r="AR706" s="69">
        <f t="shared" si="414"/>
        <v>59</v>
      </c>
      <c r="AS706" s="70">
        <f t="shared" si="426"/>
        <v>703</v>
      </c>
      <c r="AT706" s="71">
        <f t="shared" si="433"/>
        <v>3.0670284639731471E-3</v>
      </c>
      <c r="AU706" s="72">
        <f t="shared" si="415"/>
        <v>8.6664107387064426E-3</v>
      </c>
      <c r="AV706" s="73">
        <f t="shared" si="416"/>
        <v>1.0086664107387064</v>
      </c>
      <c r="AW706" s="74">
        <f>PRODUCT(AV$4:AV706)</f>
        <v>310.88063971000378</v>
      </c>
      <c r="BO706" s="70">
        <f t="shared" si="427"/>
        <v>703</v>
      </c>
      <c r="BP706" s="178">
        <f t="shared" si="430"/>
        <v>0.1091</v>
      </c>
      <c r="BQ706" s="179">
        <f t="shared" si="417"/>
        <v>8.6664107387064426E-3</v>
      </c>
      <c r="BR706" s="179">
        <f t="shared" si="429"/>
        <v>3.2166686254017653E-3</v>
      </c>
    </row>
    <row r="707" spans="5:70">
      <c r="E707">
        <f t="shared" si="431"/>
        <v>704</v>
      </c>
      <c r="F707" s="64">
        <f t="shared" si="418"/>
        <v>121.58333333333009</v>
      </c>
      <c r="G707" s="55">
        <f t="shared" si="399"/>
        <v>0</v>
      </c>
      <c r="H707" s="78">
        <f t="shared" si="428"/>
        <v>1</v>
      </c>
      <c r="I707" s="79">
        <f t="shared" si="407"/>
        <v>0</v>
      </c>
      <c r="J707" s="79">
        <f t="shared" si="400"/>
        <v>0</v>
      </c>
      <c r="K707" s="80">
        <f t="shared" si="401"/>
        <v>0</v>
      </c>
      <c r="L707" s="80">
        <f t="shared" si="408"/>
        <v>0</v>
      </c>
      <c r="M707" s="80">
        <f t="shared" si="432"/>
        <v>0</v>
      </c>
      <c r="N707" s="80">
        <f t="shared" si="409"/>
        <v>0</v>
      </c>
      <c r="O707" s="81">
        <f t="shared" si="402"/>
        <v>0</v>
      </c>
      <c r="P707" s="79">
        <f t="shared" si="403"/>
        <v>0</v>
      </c>
      <c r="R707">
        <f t="shared" ca="1" si="410"/>
        <v>765</v>
      </c>
      <c r="S707" s="78">
        <f t="shared" ca="1" si="419"/>
        <v>126.58333333333</v>
      </c>
      <c r="T707" s="55">
        <f t="shared" ca="1" si="411"/>
        <v>0</v>
      </c>
      <c r="U707" s="78">
        <f t="shared" ca="1" si="412"/>
        <v>4.5569622524294494E-5</v>
      </c>
      <c r="V707" s="79">
        <f t="shared" ca="1" si="420"/>
        <v>0</v>
      </c>
      <c r="W707" s="79">
        <f t="shared" ca="1" si="404"/>
        <v>0</v>
      </c>
      <c r="X707" s="80">
        <f t="shared" ca="1" si="421"/>
        <v>0</v>
      </c>
      <c r="Y707" s="80">
        <f t="shared" ca="1" si="422"/>
        <v>0</v>
      </c>
      <c r="Z707" s="80">
        <f t="shared" ca="1" si="413"/>
        <v>0</v>
      </c>
      <c r="AA707" s="80">
        <f t="shared" ca="1" si="423"/>
        <v>0</v>
      </c>
      <c r="AB707" s="81">
        <f t="shared" ca="1" si="405"/>
        <v>0</v>
      </c>
      <c r="AC707" s="79">
        <f t="shared" ca="1" si="406"/>
        <v>0</v>
      </c>
      <c r="AE707" s="55">
        <f t="shared" ca="1" si="424"/>
        <v>0</v>
      </c>
      <c r="AF707" s="78">
        <f t="shared" ca="1" si="425"/>
        <v>4.5569622524294494E-5</v>
      </c>
      <c r="AR707" s="69">
        <f t="shared" si="414"/>
        <v>59</v>
      </c>
      <c r="AS707" s="70">
        <f t="shared" si="426"/>
        <v>704</v>
      </c>
      <c r="AT707" s="71">
        <f t="shared" si="433"/>
        <v>3.040448335557052E-3</v>
      </c>
      <c r="AU707" s="72">
        <f t="shared" si="415"/>
        <v>8.6664107387064426E-3</v>
      </c>
      <c r="AV707" s="73">
        <f t="shared" si="416"/>
        <v>1.0086664107387064</v>
      </c>
      <c r="AW707" s="74">
        <f>PRODUCT(AV$4:AV707)</f>
        <v>313.5748590244425</v>
      </c>
      <c r="BO707" s="70">
        <f t="shared" si="427"/>
        <v>704</v>
      </c>
      <c r="BP707" s="178">
        <f t="shared" si="430"/>
        <v>0.1091</v>
      </c>
      <c r="BQ707" s="179">
        <f t="shared" si="417"/>
        <v>8.6664107387064426E-3</v>
      </c>
      <c r="BR707" s="179">
        <f t="shared" si="429"/>
        <v>3.189031171411773E-3</v>
      </c>
    </row>
    <row r="708" spans="5:70">
      <c r="E708">
        <f t="shared" si="431"/>
        <v>705</v>
      </c>
      <c r="F708" s="64">
        <f t="shared" si="418"/>
        <v>121.66666666666342</v>
      </c>
      <c r="G708" s="55">
        <f t="shared" ref="G708:G771" si="434">(1-(1-IF(F708&gt;$AJ$90,0,VLOOKUP(ROUND(F708,0),$AJ$4:$AK$90,2,FALSE)))^(1/12))*0</f>
        <v>0</v>
      </c>
      <c r="H708" s="78">
        <f t="shared" si="428"/>
        <v>1</v>
      </c>
      <c r="I708" s="79">
        <f t="shared" si="407"/>
        <v>0</v>
      </c>
      <c r="J708" s="79">
        <f t="shared" ref="J708:J771" si="435">(I708)*$AU708</f>
        <v>0</v>
      </c>
      <c r="K708" s="80">
        <f t="shared" ref="K708:K771" si="436">IF(I708=0,0,-$C$19)*H708</f>
        <v>0</v>
      </c>
      <c r="L708" s="80">
        <f t="shared" si="408"/>
        <v>0</v>
      </c>
      <c r="M708" s="80">
        <f t="shared" si="432"/>
        <v>0</v>
      </c>
      <c r="N708" s="80">
        <f t="shared" si="409"/>
        <v>0</v>
      </c>
      <c r="O708" s="81">
        <f t="shared" ref="O708:O771" si="437">-MIN(
IF(MOD(E708-1,IF($C$7="Annual",12,1))=0,1,0)
*IF(F708&lt;=$C$6,H708*$C$5*$C$4/IF($C$7="Monthly",12,1),$C$12),I708)</f>
        <v>0</v>
      </c>
      <c r="P708" s="79">
        <f t="shared" ref="P708:P771" si="438">SUM(I708:O708)</f>
        <v>0</v>
      </c>
      <c r="R708">
        <f t="shared" ca="1" si="410"/>
        <v>766</v>
      </c>
      <c r="S708" s="78">
        <f t="shared" ca="1" si="419"/>
        <v>126.66666666666333</v>
      </c>
      <c r="T708" s="55">
        <f t="shared" ca="1" si="411"/>
        <v>0</v>
      </c>
      <c r="U708" s="78">
        <f t="shared" ca="1" si="412"/>
        <v>4.5569622524294494E-5</v>
      </c>
      <c r="V708" s="79">
        <f t="shared" ca="1" si="420"/>
        <v>0</v>
      </c>
      <c r="W708" s="79">
        <f t="shared" ref="W708:W771" ca="1" si="439">(V708)*$AU708</f>
        <v>0</v>
      </c>
      <c r="X708" s="80">
        <f t="shared" ca="1" si="421"/>
        <v>0</v>
      </c>
      <c r="Y708" s="80">
        <f t="shared" ca="1" si="422"/>
        <v>0</v>
      </c>
      <c r="Z708" s="80">
        <f t="shared" ca="1" si="413"/>
        <v>0</v>
      </c>
      <c r="AA708" s="80">
        <f t="shared" ca="1" si="423"/>
        <v>0</v>
      </c>
      <c r="AB708" s="81">
        <f t="shared" ref="AB708:AB771" ca="1" si="440">-MIN(IF(MOD(R708,IF($C$7="Annual",12,1))=0,1,0)*$C$39*U708/IF($C$7="Monthly",12,1),V708)</f>
        <v>0</v>
      </c>
      <c r="AC708" s="79">
        <f t="shared" ref="AC708:AC771" ca="1" si="441">SUM(V708:AB708)</f>
        <v>0</v>
      </c>
      <c r="AE708" s="55">
        <f t="shared" ca="1" si="424"/>
        <v>0</v>
      </c>
      <c r="AF708" s="78">
        <f t="shared" ca="1" si="425"/>
        <v>4.5569622524294494E-5</v>
      </c>
      <c r="AR708" s="69">
        <f t="shared" si="414"/>
        <v>59</v>
      </c>
      <c r="AS708" s="70">
        <f t="shared" si="426"/>
        <v>705</v>
      </c>
      <c r="AT708" s="71">
        <f t="shared" si="433"/>
        <v>3.0140985614512984E-3</v>
      </c>
      <c r="AU708" s="72">
        <f t="shared" si="415"/>
        <v>8.6664107387064426E-3</v>
      </c>
      <c r="AV708" s="73">
        <f t="shared" si="416"/>
        <v>1.0086664107387064</v>
      </c>
      <c r="AW708" s="74">
        <f>PRODUCT(AV$4:AV708)</f>
        <v>316.29242755008028</v>
      </c>
      <c r="BO708" s="70">
        <f t="shared" si="427"/>
        <v>705</v>
      </c>
      <c r="BP708" s="178">
        <f t="shared" si="430"/>
        <v>0.1091</v>
      </c>
      <c r="BQ708" s="179">
        <f t="shared" si="417"/>
        <v>8.6664107387064426E-3</v>
      </c>
      <c r="BR708" s="179">
        <f t="shared" si="429"/>
        <v>3.161631177027354E-3</v>
      </c>
    </row>
    <row r="709" spans="5:70">
      <c r="E709">
        <f t="shared" si="431"/>
        <v>706</v>
      </c>
      <c r="F709" s="64">
        <f t="shared" si="418"/>
        <v>121.74999999999675</v>
      </c>
      <c r="G709" s="55">
        <f t="shared" si="434"/>
        <v>0</v>
      </c>
      <c r="H709" s="78">
        <f t="shared" si="428"/>
        <v>1</v>
      </c>
      <c r="I709" s="79">
        <f t="shared" ref="I709:I772" si="442">MAX(P708,0)*(1-G709)</f>
        <v>0</v>
      </c>
      <c r="J709" s="79">
        <f t="shared" si="435"/>
        <v>0</v>
      </c>
      <c r="K709" s="80">
        <f t="shared" si="436"/>
        <v>0</v>
      </c>
      <c r="L709" s="80">
        <f t="shared" ref="L709:L772" si="443">IF(OR(I708+O708=0,K708=0),0,-I709*($C$16/12))</f>
        <v>0</v>
      </c>
      <c r="M709" s="80">
        <f t="shared" si="432"/>
        <v>0</v>
      </c>
      <c r="N709" s="80">
        <f t="shared" ref="N709:N772" si="444">IF(OR(I708+O708=0,K708=0),0,-I709*($C$18*(1+$C$20))/12)</f>
        <v>0</v>
      </c>
      <c r="O709" s="81">
        <f t="shared" si="437"/>
        <v>0</v>
      </c>
      <c r="P709" s="79">
        <f t="shared" si="438"/>
        <v>0</v>
      </c>
      <c r="R709">
        <f t="shared" ref="R709:R772" ca="1" si="445">R708+1</f>
        <v>767</v>
      </c>
      <c r="S709" s="78">
        <f t="shared" ca="1" si="419"/>
        <v>126.74999999999666</v>
      </c>
      <c r="T709" s="55">
        <f t="shared" ref="T709:T772" ca="1" si="446">(1-(1-IF(S709&gt;$AJ$90,0,VLOOKUP(ROUND(S709,0),$AJ$4:$AK$90,2,FALSE)))^(1/12))
*IF(S710-S$4&lt;SUBSTITUTE($C$8, "years", "", 1)/1,0,1)</f>
        <v>0</v>
      </c>
      <c r="U709" s="78">
        <f t="shared" ref="U709:U772" ca="1" si="447">IF(S710-S$4&lt;SUBSTITUTE($C$8, "years", "", 1)/1,U708,AF708)*
(1-T709)</f>
        <v>4.5569622524294494E-5</v>
      </c>
      <c r="V709" s="79">
        <f t="shared" ca="1" si="420"/>
        <v>0</v>
      </c>
      <c r="W709" s="79">
        <f t="shared" ca="1" si="439"/>
        <v>0</v>
      </c>
      <c r="X709" s="80">
        <f t="shared" ca="1" si="421"/>
        <v>0</v>
      </c>
      <c r="Y709" s="80">
        <f t="shared" ca="1" si="422"/>
        <v>0</v>
      </c>
      <c r="Z709" s="80">
        <f t="shared" ref="Z709:Z772" ca="1" si="448">-IF(MOD(R709-1,12)=0,1,0)*V709*($C$17)</f>
        <v>0</v>
      </c>
      <c r="AA709" s="80">
        <f t="shared" ca="1" si="423"/>
        <v>0</v>
      </c>
      <c r="AB709" s="81">
        <f t="shared" ca="1" si="440"/>
        <v>0</v>
      </c>
      <c r="AC709" s="79">
        <f t="shared" ca="1" si="441"/>
        <v>0</v>
      </c>
      <c r="AE709" s="55">
        <f t="shared" ca="1" si="424"/>
        <v>0</v>
      </c>
      <c r="AF709" s="78">
        <f t="shared" ca="1" si="425"/>
        <v>4.5569622524294494E-5</v>
      </c>
      <c r="AR709" s="69">
        <f t="shared" ref="AR709:AR772" si="449">ROUNDDOWN((AS709-1)/12,0)+1</f>
        <v>59</v>
      </c>
      <c r="AS709" s="70">
        <f t="shared" si="426"/>
        <v>706</v>
      </c>
      <c r="AT709" s="71">
        <f t="shared" si="433"/>
        <v>2.9879771453108174E-3</v>
      </c>
      <c r="AU709" s="72">
        <f t="shared" ref="AU709:AU772" si="450">IF($AU$2="Yes",BQ709,((1+$AH$21)^(1/12))-1)</f>
        <v>8.6664107387064426E-3</v>
      </c>
      <c r="AV709" s="73">
        <f t="shared" ref="AV709:AV772" si="451">(1+AU709)</f>
        <v>1.0086664107387064</v>
      </c>
      <c r="AW709" s="74">
        <f>PRODUCT(AV$4:AV709)</f>
        <v>319.03354764077181</v>
      </c>
      <c r="BO709" s="70">
        <f t="shared" si="427"/>
        <v>706</v>
      </c>
      <c r="BP709" s="178">
        <f t="shared" si="430"/>
        <v>0.1091</v>
      </c>
      <c r="BQ709" s="179">
        <f t="shared" ref="BQ709:BQ772" si="452">(1+BP709)^(1/12)-1</f>
        <v>8.6664107387064426E-3</v>
      </c>
      <c r="BR709" s="179">
        <f t="shared" si="429"/>
        <v>3.1344666020075985E-3</v>
      </c>
    </row>
    <row r="710" spans="5:70">
      <c r="E710">
        <f t="shared" si="431"/>
        <v>707</v>
      </c>
      <c r="F710" s="64">
        <f t="shared" ref="F710:F773" si="453">(E710-E709)/12+F709</f>
        <v>121.83333333333007</v>
      </c>
      <c r="G710" s="55">
        <f t="shared" si="434"/>
        <v>0</v>
      </c>
      <c r="H710" s="78">
        <f t="shared" si="428"/>
        <v>1</v>
      </c>
      <c r="I710" s="79">
        <f t="shared" si="442"/>
        <v>0</v>
      </c>
      <c r="J710" s="79">
        <f t="shared" si="435"/>
        <v>0</v>
      </c>
      <c r="K710" s="80">
        <f t="shared" si="436"/>
        <v>0</v>
      </c>
      <c r="L710" s="80">
        <f t="shared" si="443"/>
        <v>0</v>
      </c>
      <c r="M710" s="80">
        <f t="shared" si="432"/>
        <v>0</v>
      </c>
      <c r="N710" s="80">
        <f t="shared" si="444"/>
        <v>0</v>
      </c>
      <c r="O710" s="81">
        <f t="shared" si="437"/>
        <v>0</v>
      </c>
      <c r="P710" s="79">
        <f t="shared" si="438"/>
        <v>0</v>
      </c>
      <c r="R710">
        <f t="shared" ca="1" si="445"/>
        <v>768</v>
      </c>
      <c r="S710" s="78">
        <f t="shared" ref="S710:S773" ca="1" si="454">(R710-R709)/12+S709</f>
        <v>126.83333333332999</v>
      </c>
      <c r="T710" s="55">
        <f t="shared" ca="1" si="446"/>
        <v>0</v>
      </c>
      <c r="U710" s="78">
        <f t="shared" ca="1" si="447"/>
        <v>4.5569622524294494E-5</v>
      </c>
      <c r="V710" s="79">
        <f t="shared" ref="V710:V773" ca="1" si="455">MAX(AC709,0)*(1-AE710)</f>
        <v>0</v>
      </c>
      <c r="W710" s="79">
        <f t="shared" ca="1" si="439"/>
        <v>0</v>
      </c>
      <c r="X710" s="80">
        <f t="shared" ref="X710:X773" ca="1" si="456">IF(V710=0,0,-$C$19)*U710</f>
        <v>0</v>
      </c>
      <c r="Y710" s="80">
        <f t="shared" ref="Y710:Y773" ca="1" si="457">IF(OR(V709+AB709=0,X709=0),0,-V710*($D$16/12))</f>
        <v>0</v>
      </c>
      <c r="Z710" s="80">
        <f t="shared" ca="1" si="448"/>
        <v>0</v>
      </c>
      <c r="AA710" s="80">
        <f t="shared" ref="AA710:AA773" ca="1" si="458">IF(OR(V709+AB709=0,X709=0),0,-V710*($C$18*(1+$C$20))/12)</f>
        <v>0</v>
      </c>
      <c r="AB710" s="81">
        <f t="shared" ca="1" si="440"/>
        <v>0</v>
      </c>
      <c r="AC710" s="79">
        <f t="shared" ca="1" si="441"/>
        <v>0</v>
      </c>
      <c r="AE710" s="55">
        <f t="shared" ref="AE710:AE773" ca="1" si="459">(1-(1-IF(S710&gt;$AJ$90,0,VLOOKUP(ROUND(S710,0),$AJ$4:$AK$90,2,FALSE)))^(1/12))</f>
        <v>0</v>
      </c>
      <c r="AF710" s="78">
        <f t="shared" ref="AF710:AF773" ca="1" si="460">AF709*(1-AE710)</f>
        <v>4.5569622524294494E-5</v>
      </c>
      <c r="AR710" s="69">
        <f t="shared" si="449"/>
        <v>59</v>
      </c>
      <c r="AS710" s="70">
        <f t="shared" ref="AS710:AS773" si="461">AS709+1</f>
        <v>707</v>
      </c>
      <c r="AT710" s="71">
        <f t="shared" si="433"/>
        <v>2.9620821080916862E-3</v>
      </c>
      <c r="AU710" s="72">
        <f t="shared" si="450"/>
        <v>8.6664107387064426E-3</v>
      </c>
      <c r="AV710" s="73">
        <f t="shared" si="451"/>
        <v>1.0086664107387064</v>
      </c>
      <c r="AW710" s="74">
        <f>PRODUCT(AV$4:AV710)</f>
        <v>321.79842340405344</v>
      </c>
      <c r="BO710" s="70">
        <f t="shared" ref="BO710:BO773" si="462">BO709+1</f>
        <v>707</v>
      </c>
      <c r="BP710" s="178">
        <f t="shared" si="430"/>
        <v>0.1091</v>
      </c>
      <c r="BQ710" s="179">
        <f t="shared" si="452"/>
        <v>8.6664107387064426E-3</v>
      </c>
      <c r="BR710" s="179">
        <f t="shared" si="429"/>
        <v>3.1075354236412434E-3</v>
      </c>
    </row>
    <row r="711" spans="5:70">
      <c r="E711">
        <f t="shared" si="431"/>
        <v>708</v>
      </c>
      <c r="F711" s="64">
        <f t="shared" si="453"/>
        <v>121.9166666666634</v>
      </c>
      <c r="G711" s="55">
        <f t="shared" si="434"/>
        <v>0</v>
      </c>
      <c r="H711" s="78">
        <f t="shared" ref="H711:H774" si="463">H710*(1-G711)</f>
        <v>1</v>
      </c>
      <c r="I711" s="79">
        <f t="shared" si="442"/>
        <v>0</v>
      </c>
      <c r="J711" s="79">
        <f t="shared" si="435"/>
        <v>0</v>
      </c>
      <c r="K711" s="80">
        <f t="shared" si="436"/>
        <v>0</v>
      </c>
      <c r="L711" s="80">
        <f t="shared" si="443"/>
        <v>0</v>
      </c>
      <c r="M711" s="80">
        <f t="shared" si="432"/>
        <v>0</v>
      </c>
      <c r="N711" s="80">
        <f t="shared" si="444"/>
        <v>0</v>
      </c>
      <c r="O711" s="81">
        <f t="shared" si="437"/>
        <v>0</v>
      </c>
      <c r="P711" s="79">
        <f t="shared" si="438"/>
        <v>0</v>
      </c>
      <c r="R711">
        <f t="shared" ca="1" si="445"/>
        <v>769</v>
      </c>
      <c r="S711" s="78">
        <f t="shared" ca="1" si="454"/>
        <v>126.91666666666332</v>
      </c>
      <c r="T711" s="55">
        <f t="shared" ca="1" si="446"/>
        <v>0</v>
      </c>
      <c r="U711" s="78">
        <f t="shared" ca="1" si="447"/>
        <v>4.5569622524294494E-5</v>
      </c>
      <c r="V711" s="79">
        <f t="shared" ca="1" si="455"/>
        <v>0</v>
      </c>
      <c r="W711" s="79">
        <f t="shared" ca="1" si="439"/>
        <v>0</v>
      </c>
      <c r="X711" s="80">
        <f t="shared" ca="1" si="456"/>
        <v>0</v>
      </c>
      <c r="Y711" s="80">
        <f t="shared" ca="1" si="457"/>
        <v>0</v>
      </c>
      <c r="Z711" s="80">
        <f t="shared" ca="1" si="448"/>
        <v>0</v>
      </c>
      <c r="AA711" s="80">
        <f t="shared" ca="1" si="458"/>
        <v>0</v>
      </c>
      <c r="AB711" s="81">
        <f t="shared" ca="1" si="440"/>
        <v>0</v>
      </c>
      <c r="AC711" s="79">
        <f t="shared" ca="1" si="441"/>
        <v>0</v>
      </c>
      <c r="AE711" s="55">
        <f t="shared" ca="1" si="459"/>
        <v>0</v>
      </c>
      <c r="AF711" s="78">
        <f t="shared" ca="1" si="460"/>
        <v>4.5569622524294494E-5</v>
      </c>
      <c r="AR711" s="69">
        <f t="shared" si="449"/>
        <v>59</v>
      </c>
      <c r="AS711" s="70">
        <f t="shared" si="461"/>
        <v>708</v>
      </c>
      <c r="AT711" s="71">
        <f t="shared" si="433"/>
        <v>2.9364114879011903E-3</v>
      </c>
      <c r="AU711" s="72">
        <f t="shared" si="450"/>
        <v>8.6664107387064426E-3</v>
      </c>
      <c r="AV711" s="73">
        <f t="shared" si="451"/>
        <v>1.0086664107387064</v>
      </c>
      <c r="AW711" s="74">
        <f>PRODUCT(AV$4:AV711)</f>
        <v>324.58726071634112</v>
      </c>
      <c r="BO711" s="70">
        <f t="shared" si="462"/>
        <v>708</v>
      </c>
      <c r="BP711" s="178">
        <f t="shared" si="430"/>
        <v>0.1091</v>
      </c>
      <c r="BQ711" s="179">
        <f t="shared" si="452"/>
        <v>8.6664107387064426E-3</v>
      </c>
      <c r="BR711" s="179">
        <f t="shared" ref="BR711:BR774" si="464">BR710/(1+BQ711)</f>
        <v>3.0808356365960576E-3</v>
      </c>
    </row>
    <row r="712" spans="5:70">
      <c r="E712">
        <f t="shared" si="431"/>
        <v>709</v>
      </c>
      <c r="F712" s="64">
        <f t="shared" si="453"/>
        <v>121.99999999999673</v>
      </c>
      <c r="G712" s="55">
        <f t="shared" si="434"/>
        <v>0</v>
      </c>
      <c r="H712" s="78">
        <f t="shared" si="463"/>
        <v>1</v>
      </c>
      <c r="I712" s="79">
        <f t="shared" si="442"/>
        <v>0</v>
      </c>
      <c r="J712" s="79">
        <f t="shared" si="435"/>
        <v>0</v>
      </c>
      <c r="K712" s="80">
        <f t="shared" si="436"/>
        <v>0</v>
      </c>
      <c r="L712" s="80">
        <f t="shared" si="443"/>
        <v>0</v>
      </c>
      <c r="M712" s="80">
        <f t="shared" si="432"/>
        <v>0</v>
      </c>
      <c r="N712" s="80">
        <f t="shared" si="444"/>
        <v>0</v>
      </c>
      <c r="O712" s="81">
        <f t="shared" si="437"/>
        <v>0</v>
      </c>
      <c r="P712" s="79">
        <f t="shared" si="438"/>
        <v>0</v>
      </c>
      <c r="R712">
        <f t="shared" ca="1" si="445"/>
        <v>770</v>
      </c>
      <c r="S712" s="78">
        <f t="shared" ca="1" si="454"/>
        <v>126.99999999999665</v>
      </c>
      <c r="T712" s="55">
        <f t="shared" ca="1" si="446"/>
        <v>0</v>
      </c>
      <c r="U712" s="78">
        <f t="shared" ca="1" si="447"/>
        <v>4.5569622524294494E-5</v>
      </c>
      <c r="V712" s="79">
        <f t="shared" ca="1" si="455"/>
        <v>0</v>
      </c>
      <c r="W712" s="79">
        <f t="shared" ca="1" si="439"/>
        <v>0</v>
      </c>
      <c r="X712" s="80">
        <f t="shared" ca="1" si="456"/>
        <v>0</v>
      </c>
      <c r="Y712" s="80">
        <f t="shared" ca="1" si="457"/>
        <v>0</v>
      </c>
      <c r="Z712" s="80">
        <f t="shared" ca="1" si="448"/>
        <v>0</v>
      </c>
      <c r="AA712" s="80">
        <f t="shared" ca="1" si="458"/>
        <v>0</v>
      </c>
      <c r="AB712" s="81">
        <f t="shared" ca="1" si="440"/>
        <v>0</v>
      </c>
      <c r="AC712" s="79">
        <f t="shared" ca="1" si="441"/>
        <v>0</v>
      </c>
      <c r="AE712" s="55">
        <f t="shared" ca="1" si="459"/>
        <v>0</v>
      </c>
      <c r="AF712" s="78">
        <f t="shared" ca="1" si="460"/>
        <v>4.5569622524294494E-5</v>
      </c>
      <c r="AR712" s="69">
        <f t="shared" si="449"/>
        <v>60</v>
      </c>
      <c r="AS712" s="70">
        <f t="shared" si="461"/>
        <v>709</v>
      </c>
      <c r="AT712" s="71">
        <f t="shared" si="433"/>
        <v>2.9109633398491826E-3</v>
      </c>
      <c r="AU712" s="72">
        <f t="shared" si="450"/>
        <v>8.6664107387064426E-3</v>
      </c>
      <c r="AV712" s="73">
        <f t="shared" si="451"/>
        <v>1.0086664107387064</v>
      </c>
      <c r="AW712" s="74">
        <f>PRODUCT(AV$4:AV712)</f>
        <v>327.40026723826054</v>
      </c>
      <c r="BO712" s="70">
        <f t="shared" si="462"/>
        <v>709</v>
      </c>
      <c r="BP712" s="178">
        <f t="shared" ref="BP712:BP775" si="465">VLOOKUP(BO712,$BT$4:$BX$13,5,TRUE)/100</f>
        <v>0.1091</v>
      </c>
      <c r="BQ712" s="179">
        <f t="shared" si="452"/>
        <v>8.6664107387064426E-3</v>
      </c>
      <c r="BR712" s="179">
        <f t="shared" si="464"/>
        <v>3.0543652527695239E-3</v>
      </c>
    </row>
    <row r="713" spans="5:70">
      <c r="E713">
        <f t="shared" si="431"/>
        <v>710</v>
      </c>
      <c r="F713" s="64">
        <f t="shared" si="453"/>
        <v>122.08333333333006</v>
      </c>
      <c r="G713" s="55">
        <f t="shared" si="434"/>
        <v>0</v>
      </c>
      <c r="H713" s="78">
        <f t="shared" si="463"/>
        <v>1</v>
      </c>
      <c r="I713" s="79">
        <f t="shared" si="442"/>
        <v>0</v>
      </c>
      <c r="J713" s="79">
        <f t="shared" si="435"/>
        <v>0</v>
      </c>
      <c r="K713" s="80">
        <f t="shared" si="436"/>
        <v>0</v>
      </c>
      <c r="L713" s="80">
        <f t="shared" si="443"/>
        <v>0</v>
      </c>
      <c r="M713" s="80">
        <f t="shared" si="432"/>
        <v>0</v>
      </c>
      <c r="N713" s="80">
        <f t="shared" si="444"/>
        <v>0</v>
      </c>
      <c r="O713" s="81">
        <f t="shared" si="437"/>
        <v>0</v>
      </c>
      <c r="P713" s="79">
        <f t="shared" si="438"/>
        <v>0</v>
      </c>
      <c r="R713">
        <f t="shared" ca="1" si="445"/>
        <v>771</v>
      </c>
      <c r="S713" s="78">
        <f t="shared" ca="1" si="454"/>
        <v>127.08333333332997</v>
      </c>
      <c r="T713" s="55">
        <f t="shared" ca="1" si="446"/>
        <v>0</v>
      </c>
      <c r="U713" s="78">
        <f t="shared" ca="1" si="447"/>
        <v>4.5569622524294494E-5</v>
      </c>
      <c r="V713" s="79">
        <f t="shared" ca="1" si="455"/>
        <v>0</v>
      </c>
      <c r="W713" s="79">
        <f t="shared" ca="1" si="439"/>
        <v>0</v>
      </c>
      <c r="X713" s="80">
        <f t="shared" ca="1" si="456"/>
        <v>0</v>
      </c>
      <c r="Y713" s="80">
        <f t="shared" ca="1" si="457"/>
        <v>0</v>
      </c>
      <c r="Z713" s="80">
        <f t="shared" ca="1" si="448"/>
        <v>0</v>
      </c>
      <c r="AA713" s="80">
        <f t="shared" ca="1" si="458"/>
        <v>0</v>
      </c>
      <c r="AB713" s="81">
        <f t="shared" ca="1" si="440"/>
        <v>0</v>
      </c>
      <c r="AC713" s="79">
        <f t="shared" ca="1" si="441"/>
        <v>0</v>
      </c>
      <c r="AE713" s="55">
        <f t="shared" ca="1" si="459"/>
        <v>0</v>
      </c>
      <c r="AF713" s="78">
        <f t="shared" ca="1" si="460"/>
        <v>4.5569622524294494E-5</v>
      </c>
      <c r="AR713" s="69">
        <f t="shared" si="449"/>
        <v>60</v>
      </c>
      <c r="AS713" s="70">
        <f t="shared" si="461"/>
        <v>710</v>
      </c>
      <c r="AT713" s="71">
        <f t="shared" si="433"/>
        <v>2.8857357359007327E-3</v>
      </c>
      <c r="AU713" s="72">
        <f t="shared" si="450"/>
        <v>8.6664107387064426E-3</v>
      </c>
      <c r="AV713" s="73">
        <f t="shared" si="451"/>
        <v>1.0086664107387064</v>
      </c>
      <c r="AW713" s="74">
        <f>PRODUCT(AV$4:AV713)</f>
        <v>330.23765243010956</v>
      </c>
      <c r="BO713" s="70">
        <f t="shared" si="462"/>
        <v>710</v>
      </c>
      <c r="BP713" s="178">
        <f t="shared" si="465"/>
        <v>0.1091</v>
      </c>
      <c r="BQ713" s="179">
        <f t="shared" si="452"/>
        <v>8.6664107387064426E-3</v>
      </c>
      <c r="BR713" s="179">
        <f t="shared" si="464"/>
        <v>3.0281223011408009E-3</v>
      </c>
    </row>
    <row r="714" spans="5:70">
      <c r="E714">
        <f t="shared" si="431"/>
        <v>711</v>
      </c>
      <c r="F714" s="64">
        <f t="shared" si="453"/>
        <v>122.16666666666339</v>
      </c>
      <c r="G714" s="55">
        <f t="shared" si="434"/>
        <v>0</v>
      </c>
      <c r="H714" s="78">
        <f t="shared" si="463"/>
        <v>1</v>
      </c>
      <c r="I714" s="79">
        <f t="shared" si="442"/>
        <v>0</v>
      </c>
      <c r="J714" s="79">
        <f t="shared" si="435"/>
        <v>0</v>
      </c>
      <c r="K714" s="80">
        <f t="shared" si="436"/>
        <v>0</v>
      </c>
      <c r="L714" s="80">
        <f t="shared" si="443"/>
        <v>0</v>
      </c>
      <c r="M714" s="80">
        <f t="shared" si="432"/>
        <v>0</v>
      </c>
      <c r="N714" s="80">
        <f t="shared" si="444"/>
        <v>0</v>
      </c>
      <c r="O714" s="81">
        <f t="shared" si="437"/>
        <v>0</v>
      </c>
      <c r="P714" s="79">
        <f t="shared" si="438"/>
        <v>0</v>
      </c>
      <c r="R714">
        <f t="shared" ca="1" si="445"/>
        <v>772</v>
      </c>
      <c r="S714" s="78">
        <f t="shared" ca="1" si="454"/>
        <v>127.1666666666633</v>
      </c>
      <c r="T714" s="55">
        <f t="shared" ca="1" si="446"/>
        <v>0</v>
      </c>
      <c r="U714" s="78">
        <f t="shared" ca="1" si="447"/>
        <v>4.5569622524294494E-5</v>
      </c>
      <c r="V714" s="79">
        <f t="shared" ca="1" si="455"/>
        <v>0</v>
      </c>
      <c r="W714" s="79">
        <f t="shared" ca="1" si="439"/>
        <v>0</v>
      </c>
      <c r="X714" s="80">
        <f t="shared" ca="1" si="456"/>
        <v>0</v>
      </c>
      <c r="Y714" s="80">
        <f t="shared" ca="1" si="457"/>
        <v>0</v>
      </c>
      <c r="Z714" s="80">
        <f t="shared" ca="1" si="448"/>
        <v>0</v>
      </c>
      <c r="AA714" s="80">
        <f t="shared" ca="1" si="458"/>
        <v>0</v>
      </c>
      <c r="AB714" s="81">
        <f t="shared" ca="1" si="440"/>
        <v>0</v>
      </c>
      <c r="AC714" s="79">
        <f t="shared" ca="1" si="441"/>
        <v>0</v>
      </c>
      <c r="AE714" s="55">
        <f t="shared" ca="1" si="459"/>
        <v>0</v>
      </c>
      <c r="AF714" s="78">
        <f t="shared" ca="1" si="460"/>
        <v>4.5569622524294494E-5</v>
      </c>
      <c r="AR714" s="69">
        <f t="shared" si="449"/>
        <v>60</v>
      </c>
      <c r="AS714" s="70">
        <f t="shared" si="461"/>
        <v>711</v>
      </c>
      <c r="AT714" s="71">
        <f t="shared" si="433"/>
        <v>2.8607267647300537E-3</v>
      </c>
      <c r="AU714" s="72">
        <f t="shared" si="450"/>
        <v>8.6664107387064426E-3</v>
      </c>
      <c r="AV714" s="73">
        <f t="shared" si="451"/>
        <v>1.0086664107387064</v>
      </c>
      <c r="AW714" s="74">
        <f>PRODUCT(AV$4:AV714)</f>
        <v>333.09962756745506</v>
      </c>
      <c r="BO714" s="70">
        <f t="shared" si="462"/>
        <v>711</v>
      </c>
      <c r="BP714" s="178">
        <f t="shared" si="465"/>
        <v>0.1091</v>
      </c>
      <c r="BQ714" s="179">
        <f t="shared" si="452"/>
        <v>8.6664107387064426E-3</v>
      </c>
      <c r="BR714" s="179">
        <f t="shared" si="464"/>
        <v>3.0021048276239583E-3</v>
      </c>
    </row>
    <row r="715" spans="5:70">
      <c r="E715">
        <f t="shared" si="431"/>
        <v>712</v>
      </c>
      <c r="F715" s="64">
        <f t="shared" si="453"/>
        <v>122.24999999999672</v>
      </c>
      <c r="G715" s="55">
        <f t="shared" si="434"/>
        <v>0</v>
      </c>
      <c r="H715" s="78">
        <f t="shared" si="463"/>
        <v>1</v>
      </c>
      <c r="I715" s="79">
        <f t="shared" si="442"/>
        <v>0</v>
      </c>
      <c r="J715" s="79">
        <f t="shared" si="435"/>
        <v>0</v>
      </c>
      <c r="K715" s="80">
        <f t="shared" si="436"/>
        <v>0</v>
      </c>
      <c r="L715" s="80">
        <f t="shared" si="443"/>
        <v>0</v>
      </c>
      <c r="M715" s="80">
        <f t="shared" si="432"/>
        <v>0</v>
      </c>
      <c r="N715" s="80">
        <f t="shared" si="444"/>
        <v>0</v>
      </c>
      <c r="O715" s="81">
        <f t="shared" si="437"/>
        <v>0</v>
      </c>
      <c r="P715" s="79">
        <f t="shared" si="438"/>
        <v>0</v>
      </c>
      <c r="R715">
        <f t="shared" ca="1" si="445"/>
        <v>773</v>
      </c>
      <c r="S715" s="78">
        <f t="shared" ca="1" si="454"/>
        <v>127.24999999999663</v>
      </c>
      <c r="T715" s="55">
        <f t="shared" ca="1" si="446"/>
        <v>0</v>
      </c>
      <c r="U715" s="78">
        <f t="shared" ca="1" si="447"/>
        <v>4.5569622524294494E-5</v>
      </c>
      <c r="V715" s="79">
        <f t="shared" ca="1" si="455"/>
        <v>0</v>
      </c>
      <c r="W715" s="79">
        <f t="shared" ca="1" si="439"/>
        <v>0</v>
      </c>
      <c r="X715" s="80">
        <f t="shared" ca="1" si="456"/>
        <v>0</v>
      </c>
      <c r="Y715" s="80">
        <f t="shared" ca="1" si="457"/>
        <v>0</v>
      </c>
      <c r="Z715" s="80">
        <f t="shared" ca="1" si="448"/>
        <v>0</v>
      </c>
      <c r="AA715" s="80">
        <f t="shared" ca="1" si="458"/>
        <v>0</v>
      </c>
      <c r="AB715" s="81">
        <f t="shared" ca="1" si="440"/>
        <v>0</v>
      </c>
      <c r="AC715" s="79">
        <f t="shared" ca="1" si="441"/>
        <v>0</v>
      </c>
      <c r="AE715" s="55">
        <f t="shared" ca="1" si="459"/>
        <v>0</v>
      </c>
      <c r="AF715" s="78">
        <f t="shared" ca="1" si="460"/>
        <v>4.5569622524294494E-5</v>
      </c>
      <c r="AR715" s="69">
        <f t="shared" si="449"/>
        <v>60</v>
      </c>
      <c r="AS715" s="70">
        <f t="shared" si="461"/>
        <v>712</v>
      </c>
      <c r="AT715" s="71">
        <f t="shared" si="433"/>
        <v>2.8359345315756923E-3</v>
      </c>
      <c r="AU715" s="72">
        <f t="shared" si="450"/>
        <v>8.6664107387064426E-3</v>
      </c>
      <c r="AV715" s="73">
        <f t="shared" si="451"/>
        <v>1.0086664107387064</v>
      </c>
      <c r="AW715" s="74">
        <f>PRODUCT(AV$4:AV715)</f>
        <v>335.98640575686477</v>
      </c>
      <c r="BO715" s="70">
        <f t="shared" si="462"/>
        <v>712</v>
      </c>
      <c r="BP715" s="178">
        <f t="shared" si="465"/>
        <v>0.1091</v>
      </c>
      <c r="BQ715" s="179">
        <f t="shared" si="452"/>
        <v>8.6664107387064426E-3</v>
      </c>
      <c r="BR715" s="179">
        <f t="shared" si="464"/>
        <v>2.9763108949224732E-3</v>
      </c>
    </row>
    <row r="716" spans="5:70">
      <c r="E716">
        <f t="shared" si="431"/>
        <v>713</v>
      </c>
      <c r="F716" s="64">
        <f t="shared" si="453"/>
        <v>122.33333333333005</v>
      </c>
      <c r="G716" s="55">
        <f t="shared" si="434"/>
        <v>0</v>
      </c>
      <c r="H716" s="78">
        <f t="shared" si="463"/>
        <v>1</v>
      </c>
      <c r="I716" s="79">
        <f t="shared" si="442"/>
        <v>0</v>
      </c>
      <c r="J716" s="79">
        <f t="shared" si="435"/>
        <v>0</v>
      </c>
      <c r="K716" s="80">
        <f t="shared" si="436"/>
        <v>0</v>
      </c>
      <c r="L716" s="80">
        <f t="shared" si="443"/>
        <v>0</v>
      </c>
      <c r="M716" s="80">
        <f t="shared" si="432"/>
        <v>0</v>
      </c>
      <c r="N716" s="80">
        <f t="shared" si="444"/>
        <v>0</v>
      </c>
      <c r="O716" s="81">
        <f t="shared" si="437"/>
        <v>0</v>
      </c>
      <c r="P716" s="79">
        <f t="shared" si="438"/>
        <v>0</v>
      </c>
      <c r="R716">
        <f t="shared" ca="1" si="445"/>
        <v>774</v>
      </c>
      <c r="S716" s="78">
        <f t="shared" ca="1" si="454"/>
        <v>127.33333333332996</v>
      </c>
      <c r="T716" s="55">
        <f t="shared" ca="1" si="446"/>
        <v>0</v>
      </c>
      <c r="U716" s="78">
        <f t="shared" ca="1" si="447"/>
        <v>4.5569622524294494E-5</v>
      </c>
      <c r="V716" s="79">
        <f t="shared" ca="1" si="455"/>
        <v>0</v>
      </c>
      <c r="W716" s="79">
        <f t="shared" ca="1" si="439"/>
        <v>0</v>
      </c>
      <c r="X716" s="80">
        <f t="shared" ca="1" si="456"/>
        <v>0</v>
      </c>
      <c r="Y716" s="80">
        <f t="shared" ca="1" si="457"/>
        <v>0</v>
      </c>
      <c r="Z716" s="80">
        <f t="shared" ca="1" si="448"/>
        <v>0</v>
      </c>
      <c r="AA716" s="80">
        <f t="shared" ca="1" si="458"/>
        <v>0</v>
      </c>
      <c r="AB716" s="81">
        <f t="shared" ca="1" si="440"/>
        <v>0</v>
      </c>
      <c r="AC716" s="79">
        <f t="shared" ca="1" si="441"/>
        <v>0</v>
      </c>
      <c r="AE716" s="55">
        <f t="shared" ca="1" si="459"/>
        <v>0</v>
      </c>
      <c r="AF716" s="78">
        <f t="shared" ca="1" si="460"/>
        <v>4.5569622524294494E-5</v>
      </c>
      <c r="AR716" s="69">
        <f t="shared" si="449"/>
        <v>60</v>
      </c>
      <c r="AS716" s="70">
        <f t="shared" si="461"/>
        <v>713</v>
      </c>
      <c r="AT716" s="71">
        <f t="shared" si="433"/>
        <v>2.8113571580969765E-3</v>
      </c>
      <c r="AU716" s="72">
        <f t="shared" si="450"/>
        <v>8.6664107387064426E-3</v>
      </c>
      <c r="AV716" s="73">
        <f t="shared" si="451"/>
        <v>1.0086664107387064</v>
      </c>
      <c r="AW716" s="74">
        <f>PRODUCT(AV$4:AV716)</f>
        <v>338.89820195177543</v>
      </c>
      <c r="BO716" s="70">
        <f t="shared" si="462"/>
        <v>713</v>
      </c>
      <c r="BP716" s="178">
        <f t="shared" si="465"/>
        <v>0.1091</v>
      </c>
      <c r="BQ716" s="179">
        <f t="shared" si="452"/>
        <v>8.6664107387064426E-3</v>
      </c>
      <c r="BR716" s="179">
        <f t="shared" si="464"/>
        <v>2.9507385823849767E-3</v>
      </c>
    </row>
    <row r="717" spans="5:70">
      <c r="E717">
        <f t="shared" si="431"/>
        <v>714</v>
      </c>
      <c r="F717" s="64">
        <f t="shared" si="453"/>
        <v>122.41666666666337</v>
      </c>
      <c r="G717" s="55">
        <f t="shared" si="434"/>
        <v>0</v>
      </c>
      <c r="H717" s="78">
        <f t="shared" si="463"/>
        <v>1</v>
      </c>
      <c r="I717" s="79">
        <f t="shared" si="442"/>
        <v>0</v>
      </c>
      <c r="J717" s="79">
        <f t="shared" si="435"/>
        <v>0</v>
      </c>
      <c r="K717" s="80">
        <f t="shared" si="436"/>
        <v>0</v>
      </c>
      <c r="L717" s="80">
        <f t="shared" si="443"/>
        <v>0</v>
      </c>
      <c r="M717" s="80">
        <f t="shared" si="432"/>
        <v>0</v>
      </c>
      <c r="N717" s="80">
        <f t="shared" si="444"/>
        <v>0</v>
      </c>
      <c r="O717" s="81">
        <f t="shared" si="437"/>
        <v>0</v>
      </c>
      <c r="P717" s="79">
        <f t="shared" si="438"/>
        <v>0</v>
      </c>
      <c r="R717">
        <f t="shared" ca="1" si="445"/>
        <v>775</v>
      </c>
      <c r="S717" s="78">
        <f t="shared" ca="1" si="454"/>
        <v>127.41666666666329</v>
      </c>
      <c r="T717" s="55">
        <f t="shared" ca="1" si="446"/>
        <v>0</v>
      </c>
      <c r="U717" s="78">
        <f t="shared" ca="1" si="447"/>
        <v>4.5569622524294494E-5</v>
      </c>
      <c r="V717" s="79">
        <f t="shared" ca="1" si="455"/>
        <v>0</v>
      </c>
      <c r="W717" s="79">
        <f t="shared" ca="1" si="439"/>
        <v>0</v>
      </c>
      <c r="X717" s="80">
        <f t="shared" ca="1" si="456"/>
        <v>0</v>
      </c>
      <c r="Y717" s="80">
        <f t="shared" ca="1" si="457"/>
        <v>0</v>
      </c>
      <c r="Z717" s="80">
        <f t="shared" ca="1" si="448"/>
        <v>0</v>
      </c>
      <c r="AA717" s="80">
        <f t="shared" ca="1" si="458"/>
        <v>0</v>
      </c>
      <c r="AB717" s="81">
        <f t="shared" ca="1" si="440"/>
        <v>0</v>
      </c>
      <c r="AC717" s="79">
        <f t="shared" ca="1" si="441"/>
        <v>0</v>
      </c>
      <c r="AE717" s="55">
        <f t="shared" ca="1" si="459"/>
        <v>0</v>
      </c>
      <c r="AF717" s="78">
        <f t="shared" ca="1" si="460"/>
        <v>4.5569622524294494E-5</v>
      </c>
      <c r="AR717" s="69">
        <f t="shared" si="449"/>
        <v>60</v>
      </c>
      <c r="AS717" s="70">
        <f t="shared" si="461"/>
        <v>714</v>
      </c>
      <c r="AT717" s="71">
        <f t="shared" si="433"/>
        <v>2.7869927822317055E-3</v>
      </c>
      <c r="AU717" s="72">
        <f t="shared" si="450"/>
        <v>8.6664107387064426E-3</v>
      </c>
      <c r="AV717" s="73">
        <f t="shared" si="451"/>
        <v>1.0086664107387064</v>
      </c>
      <c r="AW717" s="74">
        <f>PRODUCT(AV$4:AV717)</f>
        <v>341.83523296849859</v>
      </c>
      <c r="BO717" s="70">
        <f t="shared" si="462"/>
        <v>714</v>
      </c>
      <c r="BP717" s="178">
        <f t="shared" si="465"/>
        <v>0.1091</v>
      </c>
      <c r="BQ717" s="179">
        <f t="shared" si="452"/>
        <v>8.6664107387064426E-3</v>
      </c>
      <c r="BR717" s="179">
        <f t="shared" si="464"/>
        <v>2.925385985862239E-3</v>
      </c>
    </row>
    <row r="718" spans="5:70">
      <c r="E718">
        <f t="shared" si="431"/>
        <v>715</v>
      </c>
      <c r="F718" s="64">
        <f t="shared" si="453"/>
        <v>122.4999999999967</v>
      </c>
      <c r="G718" s="55">
        <f t="shared" si="434"/>
        <v>0</v>
      </c>
      <c r="H718" s="78">
        <f t="shared" si="463"/>
        <v>1</v>
      </c>
      <c r="I718" s="79">
        <f t="shared" si="442"/>
        <v>0</v>
      </c>
      <c r="J718" s="79">
        <f t="shared" si="435"/>
        <v>0</v>
      </c>
      <c r="K718" s="80">
        <f t="shared" si="436"/>
        <v>0</v>
      </c>
      <c r="L718" s="80">
        <f t="shared" si="443"/>
        <v>0</v>
      </c>
      <c r="M718" s="80">
        <f t="shared" si="432"/>
        <v>0</v>
      </c>
      <c r="N718" s="80">
        <f t="shared" si="444"/>
        <v>0</v>
      </c>
      <c r="O718" s="81">
        <f t="shared" si="437"/>
        <v>0</v>
      </c>
      <c r="P718" s="79">
        <f t="shared" si="438"/>
        <v>0</v>
      </c>
      <c r="R718">
        <f t="shared" ca="1" si="445"/>
        <v>776</v>
      </c>
      <c r="S718" s="78">
        <f t="shared" ca="1" si="454"/>
        <v>127.49999999999662</v>
      </c>
      <c r="T718" s="55">
        <f t="shared" ca="1" si="446"/>
        <v>0</v>
      </c>
      <c r="U718" s="78">
        <f t="shared" ca="1" si="447"/>
        <v>4.5569622524294494E-5</v>
      </c>
      <c r="V718" s="79">
        <f t="shared" ca="1" si="455"/>
        <v>0</v>
      </c>
      <c r="W718" s="79">
        <f t="shared" ca="1" si="439"/>
        <v>0</v>
      </c>
      <c r="X718" s="80">
        <f t="shared" ca="1" si="456"/>
        <v>0</v>
      </c>
      <c r="Y718" s="80">
        <f t="shared" ca="1" si="457"/>
        <v>0</v>
      </c>
      <c r="Z718" s="80">
        <f t="shared" ca="1" si="448"/>
        <v>0</v>
      </c>
      <c r="AA718" s="80">
        <f t="shared" ca="1" si="458"/>
        <v>0</v>
      </c>
      <c r="AB718" s="81">
        <f t="shared" ca="1" si="440"/>
        <v>0</v>
      </c>
      <c r="AC718" s="79">
        <f t="shared" ca="1" si="441"/>
        <v>0</v>
      </c>
      <c r="AE718" s="55">
        <f t="shared" ca="1" si="459"/>
        <v>0</v>
      </c>
      <c r="AF718" s="78">
        <f t="shared" ca="1" si="460"/>
        <v>4.5569622524294494E-5</v>
      </c>
      <c r="AR718" s="69">
        <f t="shared" si="449"/>
        <v>60</v>
      </c>
      <c r="AS718" s="70">
        <f t="shared" si="461"/>
        <v>715</v>
      </c>
      <c r="AT718" s="71">
        <f t="shared" si="433"/>
        <v>2.7628395580550752E-3</v>
      </c>
      <c r="AU718" s="72">
        <f t="shared" si="450"/>
        <v>8.6664107387064426E-3</v>
      </c>
      <c r="AV718" s="73">
        <f t="shared" si="451"/>
        <v>1.0086664107387064</v>
      </c>
      <c r="AW718" s="74">
        <f>PRODUCT(AV$4:AV718)</f>
        <v>344.797717502365</v>
      </c>
      <c r="BO718" s="70">
        <f t="shared" si="462"/>
        <v>715</v>
      </c>
      <c r="BP718" s="178">
        <f t="shared" si="465"/>
        <v>0.1091</v>
      </c>
      <c r="BQ718" s="179">
        <f t="shared" si="452"/>
        <v>8.6664107387064426E-3</v>
      </c>
      <c r="BR718" s="179">
        <f t="shared" si="464"/>
        <v>2.9002512175653841E-3</v>
      </c>
    </row>
    <row r="719" spans="5:70">
      <c r="E719">
        <f t="shared" si="431"/>
        <v>716</v>
      </c>
      <c r="F719" s="64">
        <f t="shared" si="453"/>
        <v>122.58333333333003</v>
      </c>
      <c r="G719" s="55">
        <f t="shared" si="434"/>
        <v>0</v>
      </c>
      <c r="H719" s="78">
        <f t="shared" si="463"/>
        <v>1</v>
      </c>
      <c r="I719" s="79">
        <f t="shared" si="442"/>
        <v>0</v>
      </c>
      <c r="J719" s="79">
        <f t="shared" si="435"/>
        <v>0</v>
      </c>
      <c r="K719" s="80">
        <f t="shared" si="436"/>
        <v>0</v>
      </c>
      <c r="L719" s="80">
        <f t="shared" si="443"/>
        <v>0</v>
      </c>
      <c r="M719" s="80">
        <f t="shared" si="432"/>
        <v>0</v>
      </c>
      <c r="N719" s="80">
        <f t="shared" si="444"/>
        <v>0</v>
      </c>
      <c r="O719" s="81">
        <f t="shared" si="437"/>
        <v>0</v>
      </c>
      <c r="P719" s="79">
        <f t="shared" si="438"/>
        <v>0</v>
      </c>
      <c r="R719">
        <f t="shared" ca="1" si="445"/>
        <v>777</v>
      </c>
      <c r="S719" s="78">
        <f t="shared" ca="1" si="454"/>
        <v>127.58333333332995</v>
      </c>
      <c r="T719" s="55">
        <f t="shared" ca="1" si="446"/>
        <v>0</v>
      </c>
      <c r="U719" s="78">
        <f t="shared" ca="1" si="447"/>
        <v>4.5569622524294494E-5</v>
      </c>
      <c r="V719" s="79">
        <f t="shared" ca="1" si="455"/>
        <v>0</v>
      </c>
      <c r="W719" s="79">
        <f t="shared" ca="1" si="439"/>
        <v>0</v>
      </c>
      <c r="X719" s="80">
        <f t="shared" ca="1" si="456"/>
        <v>0</v>
      </c>
      <c r="Y719" s="80">
        <f t="shared" ca="1" si="457"/>
        <v>0</v>
      </c>
      <c r="Z719" s="80">
        <f t="shared" ca="1" si="448"/>
        <v>0</v>
      </c>
      <c r="AA719" s="80">
        <f t="shared" ca="1" si="458"/>
        <v>0</v>
      </c>
      <c r="AB719" s="81">
        <f t="shared" ca="1" si="440"/>
        <v>0</v>
      </c>
      <c r="AC719" s="79">
        <f t="shared" ca="1" si="441"/>
        <v>0</v>
      </c>
      <c r="AE719" s="55">
        <f t="shared" ca="1" si="459"/>
        <v>0</v>
      </c>
      <c r="AF719" s="78">
        <f t="shared" ca="1" si="460"/>
        <v>4.5569622524294494E-5</v>
      </c>
      <c r="AR719" s="69">
        <f t="shared" si="449"/>
        <v>60</v>
      </c>
      <c r="AS719" s="70">
        <f t="shared" si="461"/>
        <v>716</v>
      </c>
      <c r="AT719" s="71">
        <f t="shared" si="433"/>
        <v>2.738895655639824E-3</v>
      </c>
      <c r="AU719" s="72">
        <f t="shared" si="450"/>
        <v>8.6664107387064426E-3</v>
      </c>
      <c r="AV719" s="73">
        <f t="shared" si="451"/>
        <v>1.0086664107387064</v>
      </c>
      <c r="AW719" s="74">
        <f>PRODUCT(AV$4:AV719)</f>
        <v>347.78587614400897</v>
      </c>
      <c r="BO719" s="70">
        <f t="shared" si="462"/>
        <v>716</v>
      </c>
      <c r="BP719" s="178">
        <f t="shared" si="465"/>
        <v>0.1091</v>
      </c>
      <c r="BQ719" s="179">
        <f t="shared" si="452"/>
        <v>8.6664107387064426E-3</v>
      </c>
      <c r="BR719" s="179">
        <f t="shared" si="464"/>
        <v>2.8753324059253224E-3</v>
      </c>
    </row>
    <row r="720" spans="5:70">
      <c r="E720">
        <f t="shared" ref="E720:E783" si="466">E719+1</f>
        <v>717</v>
      </c>
      <c r="F720" s="64">
        <f t="shared" si="453"/>
        <v>122.66666666666336</v>
      </c>
      <c r="G720" s="55">
        <f t="shared" si="434"/>
        <v>0</v>
      </c>
      <c r="H720" s="78">
        <f t="shared" si="463"/>
        <v>1</v>
      </c>
      <c r="I720" s="79">
        <f t="shared" si="442"/>
        <v>0</v>
      </c>
      <c r="J720" s="79">
        <f t="shared" si="435"/>
        <v>0</v>
      </c>
      <c r="K720" s="80">
        <f t="shared" si="436"/>
        <v>0</v>
      </c>
      <c r="L720" s="80">
        <f t="shared" si="443"/>
        <v>0</v>
      </c>
      <c r="M720" s="80">
        <f t="shared" ref="M720:M783" si="467">IF(OR(I719+O719=0,K719=0),0,-IF(MOD(E720-1,12)=0,1,0)*I720*($C$17))</f>
        <v>0</v>
      </c>
      <c r="N720" s="80">
        <f t="shared" si="444"/>
        <v>0</v>
      </c>
      <c r="O720" s="81">
        <f t="shared" si="437"/>
        <v>0</v>
      </c>
      <c r="P720" s="79">
        <f t="shared" si="438"/>
        <v>0</v>
      </c>
      <c r="R720">
        <f t="shared" ca="1" si="445"/>
        <v>778</v>
      </c>
      <c r="S720" s="78">
        <f t="shared" ca="1" si="454"/>
        <v>127.66666666666328</v>
      </c>
      <c r="T720" s="55">
        <f t="shared" ca="1" si="446"/>
        <v>0</v>
      </c>
      <c r="U720" s="78">
        <f t="shared" ca="1" si="447"/>
        <v>4.5569622524294494E-5</v>
      </c>
      <c r="V720" s="79">
        <f t="shared" ca="1" si="455"/>
        <v>0</v>
      </c>
      <c r="W720" s="79">
        <f t="shared" ca="1" si="439"/>
        <v>0</v>
      </c>
      <c r="X720" s="80">
        <f t="shared" ca="1" si="456"/>
        <v>0</v>
      </c>
      <c r="Y720" s="80">
        <f t="shared" ca="1" si="457"/>
        <v>0</v>
      </c>
      <c r="Z720" s="80">
        <f t="shared" ca="1" si="448"/>
        <v>0</v>
      </c>
      <c r="AA720" s="80">
        <f t="shared" ca="1" si="458"/>
        <v>0</v>
      </c>
      <c r="AB720" s="81">
        <f t="shared" ca="1" si="440"/>
        <v>0</v>
      </c>
      <c r="AC720" s="79">
        <f t="shared" ca="1" si="441"/>
        <v>0</v>
      </c>
      <c r="AE720" s="55">
        <f t="shared" ca="1" si="459"/>
        <v>0</v>
      </c>
      <c r="AF720" s="78">
        <f t="shared" ca="1" si="460"/>
        <v>4.5569622524294494E-5</v>
      </c>
      <c r="AR720" s="69">
        <f t="shared" si="449"/>
        <v>60</v>
      </c>
      <c r="AS720" s="70">
        <f t="shared" si="461"/>
        <v>717</v>
      </c>
      <c r="AT720" s="71">
        <f t="shared" si="433"/>
        <v>2.7151592609175905E-3</v>
      </c>
      <c r="AU720" s="72">
        <f t="shared" si="450"/>
        <v>8.6664107387064426E-3</v>
      </c>
      <c r="AV720" s="73">
        <f t="shared" si="451"/>
        <v>1.0086664107387064</v>
      </c>
      <c r="AW720" s="74">
        <f>PRODUCT(AV$4:AV720)</f>
        <v>350.79993139579386</v>
      </c>
      <c r="BO720" s="70">
        <f t="shared" si="462"/>
        <v>717</v>
      </c>
      <c r="BP720" s="178">
        <f t="shared" si="465"/>
        <v>0.1091</v>
      </c>
      <c r="BQ720" s="179">
        <f t="shared" si="452"/>
        <v>8.6664107387064426E-3</v>
      </c>
      <c r="BR720" s="179">
        <f t="shared" si="464"/>
        <v>2.8506276954533912E-3</v>
      </c>
    </row>
    <row r="721" spans="5:70">
      <c r="E721">
        <f t="shared" si="466"/>
        <v>718</v>
      </c>
      <c r="F721" s="64">
        <f t="shared" si="453"/>
        <v>122.74999999999669</v>
      </c>
      <c r="G721" s="55">
        <f t="shared" si="434"/>
        <v>0</v>
      </c>
      <c r="H721" s="78">
        <f t="shared" si="463"/>
        <v>1</v>
      </c>
      <c r="I721" s="79">
        <f t="shared" si="442"/>
        <v>0</v>
      </c>
      <c r="J721" s="79">
        <f t="shared" si="435"/>
        <v>0</v>
      </c>
      <c r="K721" s="80">
        <f t="shared" si="436"/>
        <v>0</v>
      </c>
      <c r="L721" s="80">
        <f t="shared" si="443"/>
        <v>0</v>
      </c>
      <c r="M721" s="80">
        <f t="shared" si="467"/>
        <v>0</v>
      </c>
      <c r="N721" s="80">
        <f t="shared" si="444"/>
        <v>0</v>
      </c>
      <c r="O721" s="81">
        <f t="shared" si="437"/>
        <v>0</v>
      </c>
      <c r="P721" s="79">
        <f t="shared" si="438"/>
        <v>0</v>
      </c>
      <c r="R721">
        <f t="shared" ca="1" si="445"/>
        <v>779</v>
      </c>
      <c r="S721" s="78">
        <f t="shared" ca="1" si="454"/>
        <v>127.7499999999966</v>
      </c>
      <c r="T721" s="55">
        <f t="shared" ca="1" si="446"/>
        <v>0</v>
      </c>
      <c r="U721" s="78">
        <f t="shared" ca="1" si="447"/>
        <v>4.5569622524294494E-5</v>
      </c>
      <c r="V721" s="79">
        <f t="shared" ca="1" si="455"/>
        <v>0</v>
      </c>
      <c r="W721" s="79">
        <f t="shared" ca="1" si="439"/>
        <v>0</v>
      </c>
      <c r="X721" s="80">
        <f t="shared" ca="1" si="456"/>
        <v>0</v>
      </c>
      <c r="Y721" s="80">
        <f t="shared" ca="1" si="457"/>
        <v>0</v>
      </c>
      <c r="Z721" s="80">
        <f t="shared" ca="1" si="448"/>
        <v>0</v>
      </c>
      <c r="AA721" s="80">
        <f t="shared" ca="1" si="458"/>
        <v>0</v>
      </c>
      <c r="AB721" s="81">
        <f t="shared" ca="1" si="440"/>
        <v>0</v>
      </c>
      <c r="AC721" s="79">
        <f t="shared" ca="1" si="441"/>
        <v>0</v>
      </c>
      <c r="AE721" s="55">
        <f t="shared" ca="1" si="459"/>
        <v>0</v>
      </c>
      <c r="AF721" s="78">
        <f t="shared" ca="1" si="460"/>
        <v>4.5569622524294494E-5</v>
      </c>
      <c r="AR721" s="69">
        <f t="shared" si="449"/>
        <v>60</v>
      </c>
      <c r="AS721" s="70">
        <f t="shared" si="461"/>
        <v>718</v>
      </c>
      <c r="AT721" s="71">
        <f t="shared" si="433"/>
        <v>2.6916285755414762E-3</v>
      </c>
      <c r="AU721" s="72">
        <f t="shared" si="450"/>
        <v>8.6664107387064426E-3</v>
      </c>
      <c r="AV721" s="73">
        <f t="shared" si="451"/>
        <v>1.0086664107387064</v>
      </c>
      <c r="AW721" s="74">
        <f>PRODUCT(AV$4:AV721)</f>
        <v>353.84010768837987</v>
      </c>
      <c r="BO721" s="70">
        <f t="shared" si="462"/>
        <v>718</v>
      </c>
      <c r="BP721" s="178">
        <f t="shared" si="465"/>
        <v>0.1091</v>
      </c>
      <c r="BQ721" s="179">
        <f t="shared" si="452"/>
        <v>8.6664107387064426E-3</v>
      </c>
      <c r="BR721" s="179">
        <f t="shared" si="464"/>
        <v>2.8261352466031923E-3</v>
      </c>
    </row>
    <row r="722" spans="5:70">
      <c r="E722">
        <f t="shared" si="466"/>
        <v>719</v>
      </c>
      <c r="F722" s="64">
        <f t="shared" si="453"/>
        <v>122.83333333333002</v>
      </c>
      <c r="G722" s="55">
        <f t="shared" si="434"/>
        <v>0</v>
      </c>
      <c r="H722" s="78">
        <f t="shared" si="463"/>
        <v>1</v>
      </c>
      <c r="I722" s="79">
        <f t="shared" si="442"/>
        <v>0</v>
      </c>
      <c r="J722" s="79">
        <f t="shared" si="435"/>
        <v>0</v>
      </c>
      <c r="K722" s="80">
        <f t="shared" si="436"/>
        <v>0</v>
      </c>
      <c r="L722" s="80">
        <f t="shared" si="443"/>
        <v>0</v>
      </c>
      <c r="M722" s="80">
        <f t="shared" si="467"/>
        <v>0</v>
      </c>
      <c r="N722" s="80">
        <f t="shared" si="444"/>
        <v>0</v>
      </c>
      <c r="O722" s="81">
        <f t="shared" si="437"/>
        <v>0</v>
      </c>
      <c r="P722" s="79">
        <f t="shared" si="438"/>
        <v>0</v>
      </c>
      <c r="R722">
        <f t="shared" ca="1" si="445"/>
        <v>780</v>
      </c>
      <c r="S722" s="78">
        <f t="shared" ca="1" si="454"/>
        <v>127.83333333332993</v>
      </c>
      <c r="T722" s="55">
        <f t="shared" ca="1" si="446"/>
        <v>0</v>
      </c>
      <c r="U722" s="78">
        <f t="shared" ca="1" si="447"/>
        <v>4.5569622524294494E-5</v>
      </c>
      <c r="V722" s="79">
        <f t="shared" ca="1" si="455"/>
        <v>0</v>
      </c>
      <c r="W722" s="79">
        <f t="shared" ca="1" si="439"/>
        <v>0</v>
      </c>
      <c r="X722" s="80">
        <f t="shared" ca="1" si="456"/>
        <v>0</v>
      </c>
      <c r="Y722" s="80">
        <f t="shared" ca="1" si="457"/>
        <v>0</v>
      </c>
      <c r="Z722" s="80">
        <f t="shared" ca="1" si="448"/>
        <v>0</v>
      </c>
      <c r="AA722" s="80">
        <f t="shared" ca="1" si="458"/>
        <v>0</v>
      </c>
      <c r="AB722" s="81">
        <f t="shared" ca="1" si="440"/>
        <v>0</v>
      </c>
      <c r="AC722" s="79">
        <f t="shared" ca="1" si="441"/>
        <v>0</v>
      </c>
      <c r="AE722" s="55">
        <f t="shared" ca="1" si="459"/>
        <v>0</v>
      </c>
      <c r="AF722" s="78">
        <f t="shared" ca="1" si="460"/>
        <v>4.5569622524294494E-5</v>
      </c>
      <c r="AR722" s="69">
        <f t="shared" si="449"/>
        <v>60</v>
      </c>
      <c r="AS722" s="70">
        <f t="shared" si="461"/>
        <v>719</v>
      </c>
      <c r="AT722" s="71">
        <f t="shared" si="433"/>
        <v>2.6683018167497946E-3</v>
      </c>
      <c r="AU722" s="72">
        <f t="shared" si="450"/>
        <v>8.6664107387064426E-3</v>
      </c>
      <c r="AV722" s="73">
        <f t="shared" si="451"/>
        <v>1.0086664107387064</v>
      </c>
      <c r="AW722" s="74">
        <f>PRODUCT(AV$4:AV722)</f>
        <v>356.90663139743549</v>
      </c>
      <c r="BO722" s="70">
        <f t="shared" si="462"/>
        <v>719</v>
      </c>
      <c r="BP722" s="178">
        <f t="shared" si="465"/>
        <v>0.1091</v>
      </c>
      <c r="BQ722" s="179">
        <f t="shared" si="452"/>
        <v>8.6664107387064426E-3</v>
      </c>
      <c r="BR722" s="179">
        <f t="shared" si="464"/>
        <v>2.8018532356336176E-3</v>
      </c>
    </row>
    <row r="723" spans="5:70">
      <c r="E723">
        <f t="shared" si="466"/>
        <v>720</v>
      </c>
      <c r="F723" s="64">
        <f t="shared" si="453"/>
        <v>122.91666666666335</v>
      </c>
      <c r="G723" s="55">
        <f t="shared" si="434"/>
        <v>0</v>
      </c>
      <c r="H723" s="78">
        <f t="shared" si="463"/>
        <v>1</v>
      </c>
      <c r="I723" s="79">
        <f t="shared" si="442"/>
        <v>0</v>
      </c>
      <c r="J723" s="79">
        <f t="shared" si="435"/>
        <v>0</v>
      </c>
      <c r="K723" s="80">
        <f t="shared" si="436"/>
        <v>0</v>
      </c>
      <c r="L723" s="80">
        <f t="shared" si="443"/>
        <v>0</v>
      </c>
      <c r="M723" s="80">
        <f t="shared" si="467"/>
        <v>0</v>
      </c>
      <c r="N723" s="80">
        <f t="shared" si="444"/>
        <v>0</v>
      </c>
      <c r="O723" s="81">
        <f t="shared" si="437"/>
        <v>0</v>
      </c>
      <c r="P723" s="79">
        <f t="shared" si="438"/>
        <v>0</v>
      </c>
      <c r="R723">
        <f t="shared" ca="1" si="445"/>
        <v>781</v>
      </c>
      <c r="S723" s="78">
        <f t="shared" ca="1" si="454"/>
        <v>127.91666666666326</v>
      </c>
      <c r="T723" s="55">
        <f t="shared" ca="1" si="446"/>
        <v>0</v>
      </c>
      <c r="U723" s="78">
        <f t="shared" ca="1" si="447"/>
        <v>4.5569622524294494E-5</v>
      </c>
      <c r="V723" s="79">
        <f t="shared" ca="1" si="455"/>
        <v>0</v>
      </c>
      <c r="W723" s="79">
        <f t="shared" ca="1" si="439"/>
        <v>0</v>
      </c>
      <c r="X723" s="80">
        <f t="shared" ca="1" si="456"/>
        <v>0</v>
      </c>
      <c r="Y723" s="80">
        <f t="shared" ca="1" si="457"/>
        <v>0</v>
      </c>
      <c r="Z723" s="80">
        <f t="shared" ca="1" si="448"/>
        <v>0</v>
      </c>
      <c r="AA723" s="80">
        <f t="shared" ca="1" si="458"/>
        <v>0</v>
      </c>
      <c r="AB723" s="81">
        <f t="shared" ca="1" si="440"/>
        <v>0</v>
      </c>
      <c r="AC723" s="79">
        <f t="shared" ca="1" si="441"/>
        <v>0</v>
      </c>
      <c r="AE723" s="55">
        <f t="shared" ca="1" si="459"/>
        <v>0</v>
      </c>
      <c r="AF723" s="78">
        <f t="shared" ca="1" si="460"/>
        <v>4.5569622524294494E-5</v>
      </c>
      <c r="AR723" s="69">
        <f t="shared" si="449"/>
        <v>60</v>
      </c>
      <c r="AS723" s="70">
        <f t="shared" si="461"/>
        <v>720</v>
      </c>
      <c r="AT723" s="71">
        <f t="shared" si="433"/>
        <v>2.6451772172310043E-3</v>
      </c>
      <c r="AU723" s="72">
        <f t="shared" si="450"/>
        <v>8.6664107387064426E-3</v>
      </c>
      <c r="AV723" s="73">
        <f t="shared" si="451"/>
        <v>1.0086664107387064</v>
      </c>
      <c r="AW723" s="74">
        <f>PRODUCT(AV$4:AV723)</f>
        <v>359.99973086049374</v>
      </c>
      <c r="BO723" s="70">
        <f t="shared" si="462"/>
        <v>720</v>
      </c>
      <c r="BP723" s="178">
        <f t="shared" si="465"/>
        <v>0.1091</v>
      </c>
      <c r="BQ723" s="179">
        <f t="shared" si="452"/>
        <v>8.6664107387064426E-3</v>
      </c>
      <c r="BR723" s="179">
        <f t="shared" si="464"/>
        <v>2.7777798544730498E-3</v>
      </c>
    </row>
    <row r="724" spans="5:70">
      <c r="E724">
        <f t="shared" si="466"/>
        <v>721</v>
      </c>
      <c r="F724" s="64">
        <f t="shared" si="453"/>
        <v>122.99999999999667</v>
      </c>
      <c r="G724" s="55">
        <f t="shared" si="434"/>
        <v>0</v>
      </c>
      <c r="H724" s="78">
        <f t="shared" si="463"/>
        <v>1</v>
      </c>
      <c r="I724" s="79">
        <f t="shared" si="442"/>
        <v>0</v>
      </c>
      <c r="J724" s="79">
        <f t="shared" si="435"/>
        <v>0</v>
      </c>
      <c r="K724" s="80">
        <f t="shared" si="436"/>
        <v>0</v>
      </c>
      <c r="L724" s="80">
        <f t="shared" si="443"/>
        <v>0</v>
      </c>
      <c r="M724" s="80">
        <f t="shared" si="467"/>
        <v>0</v>
      </c>
      <c r="N724" s="80">
        <f t="shared" si="444"/>
        <v>0</v>
      </c>
      <c r="O724" s="81">
        <f t="shared" si="437"/>
        <v>0</v>
      </c>
      <c r="P724" s="79">
        <f t="shared" si="438"/>
        <v>0</v>
      </c>
      <c r="R724">
        <f t="shared" ca="1" si="445"/>
        <v>782</v>
      </c>
      <c r="S724" s="78">
        <f t="shared" ca="1" si="454"/>
        <v>127.99999999999659</v>
      </c>
      <c r="T724" s="55">
        <f t="shared" ca="1" si="446"/>
        <v>0</v>
      </c>
      <c r="U724" s="78">
        <f t="shared" ca="1" si="447"/>
        <v>4.5569622524294494E-5</v>
      </c>
      <c r="V724" s="79">
        <f t="shared" ca="1" si="455"/>
        <v>0</v>
      </c>
      <c r="W724" s="79">
        <f t="shared" ca="1" si="439"/>
        <v>0</v>
      </c>
      <c r="X724" s="80">
        <f t="shared" ca="1" si="456"/>
        <v>0</v>
      </c>
      <c r="Y724" s="80">
        <f t="shared" ca="1" si="457"/>
        <v>0</v>
      </c>
      <c r="Z724" s="80">
        <f t="shared" ca="1" si="448"/>
        <v>0</v>
      </c>
      <c r="AA724" s="80">
        <f t="shared" ca="1" si="458"/>
        <v>0</v>
      </c>
      <c r="AB724" s="81">
        <f t="shared" ca="1" si="440"/>
        <v>0</v>
      </c>
      <c r="AC724" s="79">
        <f t="shared" ca="1" si="441"/>
        <v>0</v>
      </c>
      <c r="AE724" s="55">
        <f t="shared" ca="1" si="459"/>
        <v>0</v>
      </c>
      <c r="AF724" s="78">
        <f t="shared" ca="1" si="460"/>
        <v>4.5569622524294494E-5</v>
      </c>
      <c r="AR724" s="69">
        <f t="shared" si="449"/>
        <v>61</v>
      </c>
      <c r="AS724" s="70">
        <f t="shared" si="461"/>
        <v>721</v>
      </c>
      <c r="AT724" s="71">
        <f t="shared" si="433"/>
        <v>2.622253024989812E-3</v>
      </c>
      <c r="AU724" s="72">
        <f t="shared" si="450"/>
        <v>8.6664107387064426E-3</v>
      </c>
      <c r="AV724" s="73">
        <f t="shared" si="451"/>
        <v>1.0086664107387064</v>
      </c>
      <c r="AW724" s="74">
        <f>PRODUCT(AV$4:AV724)</f>
        <v>363.11963639395458</v>
      </c>
      <c r="BO724" s="70">
        <f t="shared" si="462"/>
        <v>721</v>
      </c>
      <c r="BP724" s="178">
        <f t="shared" si="465"/>
        <v>0.1091</v>
      </c>
      <c r="BQ724" s="179">
        <f t="shared" si="452"/>
        <v>8.6664107387064426E-3</v>
      </c>
      <c r="BR724" s="179">
        <f t="shared" si="464"/>
        <v>2.7539133105847317E-3</v>
      </c>
    </row>
    <row r="725" spans="5:70">
      <c r="E725">
        <f t="shared" si="466"/>
        <v>722</v>
      </c>
      <c r="F725" s="64">
        <f t="shared" si="453"/>
        <v>123.08333333333</v>
      </c>
      <c r="G725" s="55">
        <f t="shared" si="434"/>
        <v>0</v>
      </c>
      <c r="H725" s="78">
        <f t="shared" si="463"/>
        <v>1</v>
      </c>
      <c r="I725" s="79">
        <f t="shared" si="442"/>
        <v>0</v>
      </c>
      <c r="J725" s="79">
        <f t="shared" si="435"/>
        <v>0</v>
      </c>
      <c r="K725" s="80">
        <f t="shared" si="436"/>
        <v>0</v>
      </c>
      <c r="L725" s="80">
        <f t="shared" si="443"/>
        <v>0</v>
      </c>
      <c r="M725" s="80">
        <f t="shared" si="467"/>
        <v>0</v>
      </c>
      <c r="N725" s="80">
        <f t="shared" si="444"/>
        <v>0</v>
      </c>
      <c r="O725" s="81">
        <f t="shared" si="437"/>
        <v>0</v>
      </c>
      <c r="P725" s="79">
        <f t="shared" si="438"/>
        <v>0</v>
      </c>
      <c r="R725">
        <f t="shared" ca="1" si="445"/>
        <v>783</v>
      </c>
      <c r="S725" s="78">
        <f t="shared" ca="1" si="454"/>
        <v>128.08333333332993</v>
      </c>
      <c r="T725" s="55">
        <f t="shared" ca="1" si="446"/>
        <v>0</v>
      </c>
      <c r="U725" s="78">
        <f t="shared" ca="1" si="447"/>
        <v>4.5569622524294494E-5</v>
      </c>
      <c r="V725" s="79">
        <f t="shared" ca="1" si="455"/>
        <v>0</v>
      </c>
      <c r="W725" s="79">
        <f t="shared" ca="1" si="439"/>
        <v>0</v>
      </c>
      <c r="X725" s="80">
        <f t="shared" ca="1" si="456"/>
        <v>0</v>
      </c>
      <c r="Y725" s="80">
        <f t="shared" ca="1" si="457"/>
        <v>0</v>
      </c>
      <c r="Z725" s="80">
        <f t="shared" ca="1" si="448"/>
        <v>0</v>
      </c>
      <c r="AA725" s="80">
        <f t="shared" ca="1" si="458"/>
        <v>0</v>
      </c>
      <c r="AB725" s="81">
        <f t="shared" ca="1" si="440"/>
        <v>0</v>
      </c>
      <c r="AC725" s="79">
        <f t="shared" ca="1" si="441"/>
        <v>0</v>
      </c>
      <c r="AE725" s="55">
        <f t="shared" ca="1" si="459"/>
        <v>0</v>
      </c>
      <c r="AF725" s="78">
        <f t="shared" ca="1" si="460"/>
        <v>4.5569622524294494E-5</v>
      </c>
      <c r="AR725" s="69">
        <f t="shared" si="449"/>
        <v>61</v>
      </c>
      <c r="AS725" s="70">
        <f t="shared" si="461"/>
        <v>722</v>
      </c>
      <c r="AT725" s="71">
        <f t="shared" si="433"/>
        <v>2.5995275032144349E-3</v>
      </c>
      <c r="AU725" s="72">
        <f t="shared" si="450"/>
        <v>8.6664107387064426E-3</v>
      </c>
      <c r="AV725" s="73">
        <f t="shared" si="451"/>
        <v>1.0086664107387064</v>
      </c>
      <c r="AW725" s="74">
        <f>PRODUCT(AV$4:AV725)</f>
        <v>366.2665803102343</v>
      </c>
      <c r="BO725" s="70">
        <f t="shared" si="462"/>
        <v>722</v>
      </c>
      <c r="BP725" s="178">
        <f t="shared" si="465"/>
        <v>0.1091</v>
      </c>
      <c r="BQ725" s="179">
        <f t="shared" si="452"/>
        <v>8.6664107387064426E-3</v>
      </c>
      <c r="BR725" s="179">
        <f t="shared" si="464"/>
        <v>2.730251826833291E-3</v>
      </c>
    </row>
    <row r="726" spans="5:70">
      <c r="E726">
        <f t="shared" si="466"/>
        <v>723</v>
      </c>
      <c r="F726" s="64">
        <f t="shared" si="453"/>
        <v>123.16666666666333</v>
      </c>
      <c r="G726" s="55">
        <f t="shared" si="434"/>
        <v>0</v>
      </c>
      <c r="H726" s="78">
        <f t="shared" si="463"/>
        <v>1</v>
      </c>
      <c r="I726" s="79">
        <f t="shared" si="442"/>
        <v>0</v>
      </c>
      <c r="J726" s="79">
        <f t="shared" si="435"/>
        <v>0</v>
      </c>
      <c r="K726" s="80">
        <f t="shared" si="436"/>
        <v>0</v>
      </c>
      <c r="L726" s="80">
        <f t="shared" si="443"/>
        <v>0</v>
      </c>
      <c r="M726" s="80">
        <f t="shared" si="467"/>
        <v>0</v>
      </c>
      <c r="N726" s="80">
        <f t="shared" si="444"/>
        <v>0</v>
      </c>
      <c r="O726" s="81">
        <f t="shared" si="437"/>
        <v>0</v>
      </c>
      <c r="P726" s="79">
        <f t="shared" si="438"/>
        <v>0</v>
      </c>
      <c r="R726">
        <f t="shared" ca="1" si="445"/>
        <v>784</v>
      </c>
      <c r="S726" s="78">
        <f t="shared" ca="1" si="454"/>
        <v>128.16666666666328</v>
      </c>
      <c r="T726" s="55">
        <f t="shared" ca="1" si="446"/>
        <v>0</v>
      </c>
      <c r="U726" s="78">
        <f t="shared" ca="1" si="447"/>
        <v>4.5569622524294494E-5</v>
      </c>
      <c r="V726" s="79">
        <f t="shared" ca="1" si="455"/>
        <v>0</v>
      </c>
      <c r="W726" s="79">
        <f t="shared" ca="1" si="439"/>
        <v>0</v>
      </c>
      <c r="X726" s="80">
        <f t="shared" ca="1" si="456"/>
        <v>0</v>
      </c>
      <c r="Y726" s="80">
        <f t="shared" ca="1" si="457"/>
        <v>0</v>
      </c>
      <c r="Z726" s="80">
        <f t="shared" ca="1" si="448"/>
        <v>0</v>
      </c>
      <c r="AA726" s="80">
        <f t="shared" ca="1" si="458"/>
        <v>0</v>
      </c>
      <c r="AB726" s="81">
        <f t="shared" ca="1" si="440"/>
        <v>0</v>
      </c>
      <c r="AC726" s="79">
        <f t="shared" ca="1" si="441"/>
        <v>0</v>
      </c>
      <c r="AE726" s="55">
        <f t="shared" ca="1" si="459"/>
        <v>0</v>
      </c>
      <c r="AF726" s="78">
        <f t="shared" ca="1" si="460"/>
        <v>4.5569622524294494E-5</v>
      </c>
      <c r="AR726" s="69">
        <f t="shared" si="449"/>
        <v>61</v>
      </c>
      <c r="AS726" s="70">
        <f t="shared" si="461"/>
        <v>723</v>
      </c>
      <c r="AT726" s="71">
        <f t="shared" si="433"/>
        <v>2.5769989301450144E-3</v>
      </c>
      <c r="AU726" s="72">
        <f t="shared" si="450"/>
        <v>8.6664107387064426E-3</v>
      </c>
      <c r="AV726" s="73">
        <f t="shared" si="451"/>
        <v>1.0086664107387064</v>
      </c>
      <c r="AW726" s="74">
        <f>PRODUCT(AV$4:AV726)</f>
        <v>369.44079693506421</v>
      </c>
      <c r="BO726" s="70">
        <f t="shared" si="462"/>
        <v>723</v>
      </c>
      <c r="BP726" s="178">
        <f t="shared" si="465"/>
        <v>0.1091</v>
      </c>
      <c r="BQ726" s="179">
        <f t="shared" si="452"/>
        <v>8.6664107387064426E-3</v>
      </c>
      <c r="BR726" s="179">
        <f t="shared" si="464"/>
        <v>2.706793641352412E-3</v>
      </c>
    </row>
    <row r="727" spans="5:70">
      <c r="E727">
        <f t="shared" si="466"/>
        <v>724</v>
      </c>
      <c r="F727" s="64">
        <f t="shared" si="453"/>
        <v>123.24999999999666</v>
      </c>
      <c r="G727" s="55">
        <f t="shared" si="434"/>
        <v>0</v>
      </c>
      <c r="H727" s="78">
        <f t="shared" si="463"/>
        <v>1</v>
      </c>
      <c r="I727" s="79">
        <f t="shared" si="442"/>
        <v>0</v>
      </c>
      <c r="J727" s="79">
        <f t="shared" si="435"/>
        <v>0</v>
      </c>
      <c r="K727" s="80">
        <f t="shared" si="436"/>
        <v>0</v>
      </c>
      <c r="L727" s="80">
        <f t="shared" si="443"/>
        <v>0</v>
      </c>
      <c r="M727" s="80">
        <f t="shared" si="467"/>
        <v>0</v>
      </c>
      <c r="N727" s="80">
        <f t="shared" si="444"/>
        <v>0</v>
      </c>
      <c r="O727" s="81">
        <f t="shared" si="437"/>
        <v>0</v>
      </c>
      <c r="P727" s="79">
        <f t="shared" si="438"/>
        <v>0</v>
      </c>
      <c r="R727">
        <f t="shared" ca="1" si="445"/>
        <v>785</v>
      </c>
      <c r="S727" s="78">
        <f t="shared" ca="1" si="454"/>
        <v>128.24999999999662</v>
      </c>
      <c r="T727" s="55">
        <f t="shared" ca="1" si="446"/>
        <v>0</v>
      </c>
      <c r="U727" s="78">
        <f t="shared" ca="1" si="447"/>
        <v>4.5569622524294494E-5</v>
      </c>
      <c r="V727" s="79">
        <f t="shared" ca="1" si="455"/>
        <v>0</v>
      </c>
      <c r="W727" s="79">
        <f t="shared" ca="1" si="439"/>
        <v>0</v>
      </c>
      <c r="X727" s="80">
        <f t="shared" ca="1" si="456"/>
        <v>0</v>
      </c>
      <c r="Y727" s="80">
        <f t="shared" ca="1" si="457"/>
        <v>0</v>
      </c>
      <c r="Z727" s="80">
        <f t="shared" ca="1" si="448"/>
        <v>0</v>
      </c>
      <c r="AA727" s="80">
        <f t="shared" ca="1" si="458"/>
        <v>0</v>
      </c>
      <c r="AB727" s="81">
        <f t="shared" ca="1" si="440"/>
        <v>0</v>
      </c>
      <c r="AC727" s="79">
        <f t="shared" ca="1" si="441"/>
        <v>0</v>
      </c>
      <c r="AE727" s="55">
        <f t="shared" ca="1" si="459"/>
        <v>0</v>
      </c>
      <c r="AF727" s="78">
        <f t="shared" ca="1" si="460"/>
        <v>4.5569622524294494E-5</v>
      </c>
      <c r="AR727" s="69">
        <f t="shared" si="449"/>
        <v>61</v>
      </c>
      <c r="AS727" s="70">
        <f t="shared" si="461"/>
        <v>724</v>
      </c>
      <c r="AT727" s="71">
        <f t="shared" ref="AT727:AT790" si="468">(1-AU727)*AT726</f>
        <v>2.5546655989431705E-3</v>
      </c>
      <c r="AU727" s="72">
        <f t="shared" si="450"/>
        <v>8.6664107387064426E-3</v>
      </c>
      <c r="AV727" s="73">
        <f t="shared" si="451"/>
        <v>1.0086664107387064</v>
      </c>
      <c r="AW727" s="74">
        <f>PRODUCT(AV$4:AV727)</f>
        <v>372.64252262493852</v>
      </c>
      <c r="BO727" s="70">
        <f t="shared" si="462"/>
        <v>724</v>
      </c>
      <c r="BP727" s="178">
        <f t="shared" si="465"/>
        <v>0.1091</v>
      </c>
      <c r="BQ727" s="179">
        <f t="shared" si="452"/>
        <v>8.6664107387064426E-3</v>
      </c>
      <c r="BR727" s="179">
        <f t="shared" si="464"/>
        <v>2.6835370074136462E-3</v>
      </c>
    </row>
    <row r="728" spans="5:70">
      <c r="E728">
        <f t="shared" si="466"/>
        <v>725</v>
      </c>
      <c r="F728" s="64">
        <f t="shared" si="453"/>
        <v>123.33333333332999</v>
      </c>
      <c r="G728" s="55">
        <f t="shared" si="434"/>
        <v>0</v>
      </c>
      <c r="H728" s="78">
        <f t="shared" si="463"/>
        <v>1</v>
      </c>
      <c r="I728" s="79">
        <f t="shared" si="442"/>
        <v>0</v>
      </c>
      <c r="J728" s="79">
        <f t="shared" si="435"/>
        <v>0</v>
      </c>
      <c r="K728" s="80">
        <f t="shared" si="436"/>
        <v>0</v>
      </c>
      <c r="L728" s="80">
        <f t="shared" si="443"/>
        <v>0</v>
      </c>
      <c r="M728" s="80">
        <f t="shared" si="467"/>
        <v>0</v>
      </c>
      <c r="N728" s="80">
        <f t="shared" si="444"/>
        <v>0</v>
      </c>
      <c r="O728" s="81">
        <f t="shared" si="437"/>
        <v>0</v>
      </c>
      <c r="P728" s="79">
        <f t="shared" si="438"/>
        <v>0</v>
      </c>
      <c r="R728">
        <f t="shared" ca="1" si="445"/>
        <v>786</v>
      </c>
      <c r="S728" s="78">
        <f t="shared" ca="1" si="454"/>
        <v>128.33333333332996</v>
      </c>
      <c r="T728" s="55">
        <f t="shared" ca="1" si="446"/>
        <v>0</v>
      </c>
      <c r="U728" s="78">
        <f t="shared" ca="1" si="447"/>
        <v>4.5569622524294494E-5</v>
      </c>
      <c r="V728" s="79">
        <f t="shared" ca="1" si="455"/>
        <v>0</v>
      </c>
      <c r="W728" s="79">
        <f t="shared" ca="1" si="439"/>
        <v>0</v>
      </c>
      <c r="X728" s="80">
        <f t="shared" ca="1" si="456"/>
        <v>0</v>
      </c>
      <c r="Y728" s="80">
        <f t="shared" ca="1" si="457"/>
        <v>0</v>
      </c>
      <c r="Z728" s="80">
        <f t="shared" ca="1" si="448"/>
        <v>0</v>
      </c>
      <c r="AA728" s="80">
        <f t="shared" ca="1" si="458"/>
        <v>0</v>
      </c>
      <c r="AB728" s="81">
        <f t="shared" ca="1" si="440"/>
        <v>0</v>
      </c>
      <c r="AC728" s="79">
        <f t="shared" ca="1" si="441"/>
        <v>0</v>
      </c>
      <c r="AE728" s="55">
        <f t="shared" ca="1" si="459"/>
        <v>0</v>
      </c>
      <c r="AF728" s="78">
        <f t="shared" ca="1" si="460"/>
        <v>4.5569622524294494E-5</v>
      </c>
      <c r="AR728" s="69">
        <f t="shared" si="449"/>
        <v>61</v>
      </c>
      <c r="AS728" s="70">
        <f t="shared" si="461"/>
        <v>725</v>
      </c>
      <c r="AT728" s="71">
        <f t="shared" si="468"/>
        <v>2.5325258175626854E-3</v>
      </c>
      <c r="AU728" s="72">
        <f t="shared" si="450"/>
        <v>8.6664107387064426E-3</v>
      </c>
      <c r="AV728" s="73">
        <f t="shared" si="451"/>
        <v>1.0086664107387064</v>
      </c>
      <c r="AW728" s="74">
        <f>PRODUCT(AV$4:AV728)</f>
        <v>375.87199578471393</v>
      </c>
      <c r="BO728" s="70">
        <f t="shared" si="462"/>
        <v>725</v>
      </c>
      <c r="BP728" s="178">
        <f t="shared" si="465"/>
        <v>0.1091</v>
      </c>
      <c r="BQ728" s="179">
        <f t="shared" si="452"/>
        <v>8.6664107387064426E-3</v>
      </c>
      <c r="BR728" s="179">
        <f t="shared" si="464"/>
        <v>2.660480193296347E-3</v>
      </c>
    </row>
    <row r="729" spans="5:70">
      <c r="E729">
        <f t="shared" si="466"/>
        <v>726</v>
      </c>
      <c r="F729" s="64">
        <f t="shared" si="453"/>
        <v>123.41666666666332</v>
      </c>
      <c r="G729" s="55">
        <f t="shared" si="434"/>
        <v>0</v>
      </c>
      <c r="H729" s="78">
        <f t="shared" si="463"/>
        <v>1</v>
      </c>
      <c r="I729" s="79">
        <f t="shared" si="442"/>
        <v>0</v>
      </c>
      <c r="J729" s="79">
        <f t="shared" si="435"/>
        <v>0</v>
      </c>
      <c r="K729" s="80">
        <f t="shared" si="436"/>
        <v>0</v>
      </c>
      <c r="L729" s="80">
        <f t="shared" si="443"/>
        <v>0</v>
      </c>
      <c r="M729" s="80">
        <f t="shared" si="467"/>
        <v>0</v>
      </c>
      <c r="N729" s="80">
        <f t="shared" si="444"/>
        <v>0</v>
      </c>
      <c r="O729" s="81">
        <f t="shared" si="437"/>
        <v>0</v>
      </c>
      <c r="P729" s="79">
        <f t="shared" si="438"/>
        <v>0</v>
      </c>
      <c r="R729">
        <f t="shared" ca="1" si="445"/>
        <v>787</v>
      </c>
      <c r="S729" s="78">
        <f t="shared" ca="1" si="454"/>
        <v>128.4166666666633</v>
      </c>
      <c r="T729" s="55">
        <f t="shared" ca="1" si="446"/>
        <v>0</v>
      </c>
      <c r="U729" s="78">
        <f t="shared" ca="1" si="447"/>
        <v>4.5569622524294494E-5</v>
      </c>
      <c r="V729" s="79">
        <f t="shared" ca="1" si="455"/>
        <v>0</v>
      </c>
      <c r="W729" s="79">
        <f t="shared" ca="1" si="439"/>
        <v>0</v>
      </c>
      <c r="X729" s="80">
        <f t="shared" ca="1" si="456"/>
        <v>0</v>
      </c>
      <c r="Y729" s="80">
        <f t="shared" ca="1" si="457"/>
        <v>0</v>
      </c>
      <c r="Z729" s="80">
        <f t="shared" ca="1" si="448"/>
        <v>0</v>
      </c>
      <c r="AA729" s="80">
        <f t="shared" ca="1" si="458"/>
        <v>0</v>
      </c>
      <c r="AB729" s="81">
        <f t="shared" ca="1" si="440"/>
        <v>0</v>
      </c>
      <c r="AC729" s="79">
        <f t="shared" ca="1" si="441"/>
        <v>0</v>
      </c>
      <c r="AE729" s="55">
        <f t="shared" ca="1" si="459"/>
        <v>0</v>
      </c>
      <c r="AF729" s="78">
        <f t="shared" ca="1" si="460"/>
        <v>4.5569622524294494E-5</v>
      </c>
      <c r="AR729" s="69">
        <f t="shared" si="449"/>
        <v>61</v>
      </c>
      <c r="AS729" s="70">
        <f t="shared" si="461"/>
        <v>726</v>
      </c>
      <c r="AT729" s="71">
        <f t="shared" si="468"/>
        <v>2.5105779086213088E-3</v>
      </c>
      <c r="AU729" s="72">
        <f t="shared" si="450"/>
        <v>8.6664107387064426E-3</v>
      </c>
      <c r="AV729" s="73">
        <f t="shared" si="451"/>
        <v>1.0086664107387064</v>
      </c>
      <c r="AW729" s="74">
        <f>PRODUCT(AV$4:AV729)</f>
        <v>379.12945688536161</v>
      </c>
      <c r="BO729" s="70">
        <f t="shared" si="462"/>
        <v>726</v>
      </c>
      <c r="BP729" s="178">
        <f t="shared" si="465"/>
        <v>0.1091</v>
      </c>
      <c r="BQ729" s="179">
        <f t="shared" si="452"/>
        <v>8.6664107387064426E-3</v>
      </c>
      <c r="BR729" s="179">
        <f t="shared" si="464"/>
        <v>2.6376214821587237E-3</v>
      </c>
    </row>
    <row r="730" spans="5:70">
      <c r="E730">
        <f t="shared" si="466"/>
        <v>727</v>
      </c>
      <c r="F730" s="64">
        <f t="shared" si="453"/>
        <v>123.49999999999665</v>
      </c>
      <c r="G730" s="55">
        <f t="shared" si="434"/>
        <v>0</v>
      </c>
      <c r="H730" s="78">
        <f t="shared" si="463"/>
        <v>1</v>
      </c>
      <c r="I730" s="79">
        <f t="shared" si="442"/>
        <v>0</v>
      </c>
      <c r="J730" s="79">
        <f t="shared" si="435"/>
        <v>0</v>
      </c>
      <c r="K730" s="80">
        <f t="shared" si="436"/>
        <v>0</v>
      </c>
      <c r="L730" s="80">
        <f t="shared" si="443"/>
        <v>0</v>
      </c>
      <c r="M730" s="80">
        <f t="shared" si="467"/>
        <v>0</v>
      </c>
      <c r="N730" s="80">
        <f t="shared" si="444"/>
        <v>0</v>
      </c>
      <c r="O730" s="81">
        <f t="shared" si="437"/>
        <v>0</v>
      </c>
      <c r="P730" s="79">
        <f t="shared" si="438"/>
        <v>0</v>
      </c>
      <c r="R730">
        <f t="shared" ca="1" si="445"/>
        <v>788</v>
      </c>
      <c r="S730" s="78">
        <f t="shared" ca="1" si="454"/>
        <v>128.49999999999665</v>
      </c>
      <c r="T730" s="55">
        <f t="shared" ca="1" si="446"/>
        <v>0</v>
      </c>
      <c r="U730" s="78">
        <f t="shared" ca="1" si="447"/>
        <v>4.5569622524294494E-5</v>
      </c>
      <c r="V730" s="79">
        <f t="shared" ca="1" si="455"/>
        <v>0</v>
      </c>
      <c r="W730" s="79">
        <f t="shared" ca="1" si="439"/>
        <v>0</v>
      </c>
      <c r="X730" s="80">
        <f t="shared" ca="1" si="456"/>
        <v>0</v>
      </c>
      <c r="Y730" s="80">
        <f t="shared" ca="1" si="457"/>
        <v>0</v>
      </c>
      <c r="Z730" s="80">
        <f t="shared" ca="1" si="448"/>
        <v>0</v>
      </c>
      <c r="AA730" s="80">
        <f t="shared" ca="1" si="458"/>
        <v>0</v>
      </c>
      <c r="AB730" s="81">
        <f t="shared" ca="1" si="440"/>
        <v>0</v>
      </c>
      <c r="AC730" s="79">
        <f t="shared" ca="1" si="441"/>
        <v>0</v>
      </c>
      <c r="AE730" s="55">
        <f t="shared" ca="1" si="459"/>
        <v>0</v>
      </c>
      <c r="AF730" s="78">
        <f t="shared" ca="1" si="460"/>
        <v>4.5569622524294494E-5</v>
      </c>
      <c r="AR730" s="69">
        <f t="shared" si="449"/>
        <v>61</v>
      </c>
      <c r="AS730" s="70">
        <f t="shared" si="461"/>
        <v>727</v>
      </c>
      <c r="AT730" s="71">
        <f t="shared" si="468"/>
        <v>2.488820209273674E-3</v>
      </c>
      <c r="AU730" s="72">
        <f t="shared" si="450"/>
        <v>8.6664107387064426E-3</v>
      </c>
      <c r="AV730" s="73">
        <f t="shared" si="451"/>
        <v>1.0086664107387064</v>
      </c>
      <c r="AW730" s="74">
        <f>PRODUCT(AV$4:AV730)</f>
        <v>382.41514848187285</v>
      </c>
      <c r="BO730" s="70">
        <f t="shared" si="462"/>
        <v>727</v>
      </c>
      <c r="BP730" s="178">
        <f t="shared" si="465"/>
        <v>0.1091</v>
      </c>
      <c r="BQ730" s="179">
        <f t="shared" si="452"/>
        <v>8.6664107387064426E-3</v>
      </c>
      <c r="BR730" s="179">
        <f t="shared" si="464"/>
        <v>2.6149591719100041E-3</v>
      </c>
    </row>
    <row r="731" spans="5:70">
      <c r="E731">
        <f t="shared" si="466"/>
        <v>728</v>
      </c>
      <c r="F731" s="64">
        <f t="shared" si="453"/>
        <v>123.58333333332997</v>
      </c>
      <c r="G731" s="55">
        <f t="shared" si="434"/>
        <v>0</v>
      </c>
      <c r="H731" s="78">
        <f t="shared" si="463"/>
        <v>1</v>
      </c>
      <c r="I731" s="79">
        <f t="shared" si="442"/>
        <v>0</v>
      </c>
      <c r="J731" s="79">
        <f t="shared" si="435"/>
        <v>0</v>
      </c>
      <c r="K731" s="80">
        <f t="shared" si="436"/>
        <v>0</v>
      </c>
      <c r="L731" s="80">
        <f t="shared" si="443"/>
        <v>0</v>
      </c>
      <c r="M731" s="80">
        <f t="shared" si="467"/>
        <v>0</v>
      </c>
      <c r="N731" s="80">
        <f t="shared" si="444"/>
        <v>0</v>
      </c>
      <c r="O731" s="81">
        <f t="shared" si="437"/>
        <v>0</v>
      </c>
      <c r="P731" s="79">
        <f t="shared" si="438"/>
        <v>0</v>
      </c>
      <c r="R731">
        <f t="shared" ca="1" si="445"/>
        <v>789</v>
      </c>
      <c r="S731" s="78">
        <f t="shared" ca="1" si="454"/>
        <v>128.58333333332999</v>
      </c>
      <c r="T731" s="55">
        <f t="shared" ca="1" si="446"/>
        <v>0</v>
      </c>
      <c r="U731" s="78">
        <f t="shared" ca="1" si="447"/>
        <v>4.5569622524294494E-5</v>
      </c>
      <c r="V731" s="79">
        <f t="shared" ca="1" si="455"/>
        <v>0</v>
      </c>
      <c r="W731" s="79">
        <f t="shared" ca="1" si="439"/>
        <v>0</v>
      </c>
      <c r="X731" s="80">
        <f t="shared" ca="1" si="456"/>
        <v>0</v>
      </c>
      <c r="Y731" s="80">
        <f t="shared" ca="1" si="457"/>
        <v>0</v>
      </c>
      <c r="Z731" s="80">
        <f t="shared" ca="1" si="448"/>
        <v>0</v>
      </c>
      <c r="AA731" s="80">
        <f t="shared" ca="1" si="458"/>
        <v>0</v>
      </c>
      <c r="AB731" s="81">
        <f t="shared" ca="1" si="440"/>
        <v>0</v>
      </c>
      <c r="AC731" s="79">
        <f t="shared" ca="1" si="441"/>
        <v>0</v>
      </c>
      <c r="AE731" s="55">
        <f t="shared" ca="1" si="459"/>
        <v>0</v>
      </c>
      <c r="AF731" s="78">
        <f t="shared" ca="1" si="460"/>
        <v>4.5569622524294494E-5</v>
      </c>
      <c r="AR731" s="69">
        <f t="shared" si="449"/>
        <v>61</v>
      </c>
      <c r="AS731" s="70">
        <f t="shared" si="461"/>
        <v>728</v>
      </c>
      <c r="AT731" s="71">
        <f t="shared" si="468"/>
        <v>2.4672510710853149E-3</v>
      </c>
      <c r="AU731" s="72">
        <f t="shared" si="450"/>
        <v>8.6664107387064426E-3</v>
      </c>
      <c r="AV731" s="73">
        <f t="shared" si="451"/>
        <v>1.0086664107387064</v>
      </c>
      <c r="AW731" s="74">
        <f>PRODUCT(AV$4:AV731)</f>
        <v>385.72931523132019</v>
      </c>
      <c r="BO731" s="70">
        <f t="shared" si="462"/>
        <v>728</v>
      </c>
      <c r="BP731" s="178">
        <f t="shared" si="465"/>
        <v>0.1091</v>
      </c>
      <c r="BQ731" s="179">
        <f t="shared" si="452"/>
        <v>8.6664107387064426E-3</v>
      </c>
      <c r="BR731" s="179">
        <f t="shared" si="464"/>
        <v>2.5924915750836926E-3</v>
      </c>
    </row>
    <row r="732" spans="5:70">
      <c r="E732">
        <f t="shared" si="466"/>
        <v>729</v>
      </c>
      <c r="F732" s="64">
        <f t="shared" si="453"/>
        <v>123.6666666666633</v>
      </c>
      <c r="G732" s="55">
        <f t="shared" si="434"/>
        <v>0</v>
      </c>
      <c r="H732" s="78">
        <f t="shared" si="463"/>
        <v>1</v>
      </c>
      <c r="I732" s="79">
        <f t="shared" si="442"/>
        <v>0</v>
      </c>
      <c r="J732" s="79">
        <f t="shared" si="435"/>
        <v>0</v>
      </c>
      <c r="K732" s="80">
        <f t="shared" si="436"/>
        <v>0</v>
      </c>
      <c r="L732" s="80">
        <f t="shared" si="443"/>
        <v>0</v>
      </c>
      <c r="M732" s="80">
        <f t="shared" si="467"/>
        <v>0</v>
      </c>
      <c r="N732" s="80">
        <f t="shared" si="444"/>
        <v>0</v>
      </c>
      <c r="O732" s="81">
        <f t="shared" si="437"/>
        <v>0</v>
      </c>
      <c r="P732" s="79">
        <f t="shared" si="438"/>
        <v>0</v>
      </c>
      <c r="R732">
        <f t="shared" ca="1" si="445"/>
        <v>790</v>
      </c>
      <c r="S732" s="78">
        <f t="shared" ca="1" si="454"/>
        <v>128.66666666666333</v>
      </c>
      <c r="T732" s="55">
        <f t="shared" ca="1" si="446"/>
        <v>0</v>
      </c>
      <c r="U732" s="78">
        <f t="shared" ca="1" si="447"/>
        <v>4.5569622524294494E-5</v>
      </c>
      <c r="V732" s="79">
        <f t="shared" ca="1" si="455"/>
        <v>0</v>
      </c>
      <c r="W732" s="79">
        <f t="shared" ca="1" si="439"/>
        <v>0</v>
      </c>
      <c r="X732" s="80">
        <f t="shared" ca="1" si="456"/>
        <v>0</v>
      </c>
      <c r="Y732" s="80">
        <f t="shared" ca="1" si="457"/>
        <v>0</v>
      </c>
      <c r="Z732" s="80">
        <f t="shared" ca="1" si="448"/>
        <v>0</v>
      </c>
      <c r="AA732" s="80">
        <f t="shared" ca="1" si="458"/>
        <v>0</v>
      </c>
      <c r="AB732" s="81">
        <f t="shared" ca="1" si="440"/>
        <v>0</v>
      </c>
      <c r="AC732" s="79">
        <f t="shared" ca="1" si="441"/>
        <v>0</v>
      </c>
      <c r="AE732" s="55">
        <f t="shared" ca="1" si="459"/>
        <v>0</v>
      </c>
      <c r="AF732" s="78">
        <f t="shared" ca="1" si="460"/>
        <v>4.5569622524294494E-5</v>
      </c>
      <c r="AR732" s="69">
        <f t="shared" si="449"/>
        <v>61</v>
      </c>
      <c r="AS732" s="70">
        <f t="shared" si="461"/>
        <v>729</v>
      </c>
      <c r="AT732" s="71">
        <f t="shared" si="468"/>
        <v>2.445868859907776E-3</v>
      </c>
      <c r="AU732" s="72">
        <f t="shared" si="450"/>
        <v>8.6664107387064426E-3</v>
      </c>
      <c r="AV732" s="73">
        <f t="shared" si="451"/>
        <v>1.0086664107387064</v>
      </c>
      <c r="AW732" s="74">
        <f>PRODUCT(AV$4:AV732)</f>
        <v>389.07220391107478</v>
      </c>
      <c r="BO732" s="70">
        <f t="shared" si="462"/>
        <v>729</v>
      </c>
      <c r="BP732" s="178">
        <f t="shared" si="465"/>
        <v>0.1091</v>
      </c>
      <c r="BQ732" s="179">
        <f t="shared" si="452"/>
        <v>8.6664107387064426E-3</v>
      </c>
      <c r="BR732" s="179">
        <f t="shared" si="464"/>
        <v>2.5702170187119214E-3</v>
      </c>
    </row>
    <row r="733" spans="5:70">
      <c r="E733">
        <f t="shared" si="466"/>
        <v>730</v>
      </c>
      <c r="F733" s="64">
        <f t="shared" si="453"/>
        <v>123.74999999999663</v>
      </c>
      <c r="G733" s="55">
        <f t="shared" si="434"/>
        <v>0</v>
      </c>
      <c r="H733" s="78">
        <f t="shared" si="463"/>
        <v>1</v>
      </c>
      <c r="I733" s="79">
        <f t="shared" si="442"/>
        <v>0</v>
      </c>
      <c r="J733" s="79">
        <f t="shared" si="435"/>
        <v>0</v>
      </c>
      <c r="K733" s="80">
        <f t="shared" si="436"/>
        <v>0</v>
      </c>
      <c r="L733" s="80">
        <f t="shared" si="443"/>
        <v>0</v>
      </c>
      <c r="M733" s="80">
        <f t="shared" si="467"/>
        <v>0</v>
      </c>
      <c r="N733" s="80">
        <f t="shared" si="444"/>
        <v>0</v>
      </c>
      <c r="O733" s="81">
        <f t="shared" si="437"/>
        <v>0</v>
      </c>
      <c r="P733" s="79">
        <f t="shared" si="438"/>
        <v>0</v>
      </c>
      <c r="R733">
        <f t="shared" ca="1" si="445"/>
        <v>791</v>
      </c>
      <c r="S733" s="78">
        <f t="shared" ca="1" si="454"/>
        <v>128.74999999999667</v>
      </c>
      <c r="T733" s="55">
        <f t="shared" ca="1" si="446"/>
        <v>0</v>
      </c>
      <c r="U733" s="78">
        <f t="shared" ca="1" si="447"/>
        <v>4.5569622524294494E-5</v>
      </c>
      <c r="V733" s="79">
        <f t="shared" ca="1" si="455"/>
        <v>0</v>
      </c>
      <c r="W733" s="79">
        <f t="shared" ca="1" si="439"/>
        <v>0</v>
      </c>
      <c r="X733" s="80">
        <f t="shared" ca="1" si="456"/>
        <v>0</v>
      </c>
      <c r="Y733" s="80">
        <f t="shared" ca="1" si="457"/>
        <v>0</v>
      </c>
      <c r="Z733" s="80">
        <f t="shared" ca="1" si="448"/>
        <v>0</v>
      </c>
      <c r="AA733" s="80">
        <f t="shared" ca="1" si="458"/>
        <v>0</v>
      </c>
      <c r="AB733" s="81">
        <f t="shared" ca="1" si="440"/>
        <v>0</v>
      </c>
      <c r="AC733" s="79">
        <f t="shared" ca="1" si="441"/>
        <v>0</v>
      </c>
      <c r="AE733" s="55">
        <f t="shared" ca="1" si="459"/>
        <v>0</v>
      </c>
      <c r="AF733" s="78">
        <f t="shared" ca="1" si="460"/>
        <v>4.5569622524294494E-5</v>
      </c>
      <c r="AR733" s="69">
        <f t="shared" si="449"/>
        <v>61</v>
      </c>
      <c r="AS733" s="70">
        <f t="shared" si="461"/>
        <v>730</v>
      </c>
      <c r="AT733" s="71">
        <f t="shared" si="468"/>
        <v>2.4246719557548036E-3</v>
      </c>
      <c r="AU733" s="72">
        <f t="shared" si="450"/>
        <v>8.6664107387064426E-3</v>
      </c>
      <c r="AV733" s="73">
        <f t="shared" si="451"/>
        <v>1.0086664107387064</v>
      </c>
      <c r="AW733" s="74">
        <f>PRODUCT(AV$4:AV733)</f>
        <v>392.44406343718191</v>
      </c>
      <c r="BO733" s="70">
        <f t="shared" si="462"/>
        <v>730</v>
      </c>
      <c r="BP733" s="178">
        <f t="shared" si="465"/>
        <v>0.1091</v>
      </c>
      <c r="BQ733" s="179">
        <f t="shared" si="452"/>
        <v>8.6664107387064426E-3</v>
      </c>
      <c r="BR733" s="179">
        <f t="shared" si="464"/>
        <v>2.5481338442008778E-3</v>
      </c>
    </row>
    <row r="734" spans="5:70">
      <c r="E734">
        <f t="shared" si="466"/>
        <v>731</v>
      </c>
      <c r="F734" s="64">
        <f t="shared" si="453"/>
        <v>123.83333333332996</v>
      </c>
      <c r="G734" s="55">
        <f t="shared" si="434"/>
        <v>0</v>
      </c>
      <c r="H734" s="78">
        <f t="shared" si="463"/>
        <v>1</v>
      </c>
      <c r="I734" s="79">
        <f t="shared" si="442"/>
        <v>0</v>
      </c>
      <c r="J734" s="79">
        <f t="shared" si="435"/>
        <v>0</v>
      </c>
      <c r="K734" s="80">
        <f t="shared" si="436"/>
        <v>0</v>
      </c>
      <c r="L734" s="80">
        <f t="shared" si="443"/>
        <v>0</v>
      </c>
      <c r="M734" s="80">
        <f t="shared" si="467"/>
        <v>0</v>
      </c>
      <c r="N734" s="80">
        <f t="shared" si="444"/>
        <v>0</v>
      </c>
      <c r="O734" s="81">
        <f t="shared" si="437"/>
        <v>0</v>
      </c>
      <c r="P734" s="79">
        <f t="shared" si="438"/>
        <v>0</v>
      </c>
      <c r="R734">
        <f t="shared" ca="1" si="445"/>
        <v>792</v>
      </c>
      <c r="S734" s="78">
        <f t="shared" ca="1" si="454"/>
        <v>128.83333333333002</v>
      </c>
      <c r="T734" s="55">
        <f t="shared" ca="1" si="446"/>
        <v>0</v>
      </c>
      <c r="U734" s="78">
        <f t="shared" ca="1" si="447"/>
        <v>4.5569622524294494E-5</v>
      </c>
      <c r="V734" s="79">
        <f t="shared" ca="1" si="455"/>
        <v>0</v>
      </c>
      <c r="W734" s="79">
        <f t="shared" ca="1" si="439"/>
        <v>0</v>
      </c>
      <c r="X734" s="80">
        <f t="shared" ca="1" si="456"/>
        <v>0</v>
      </c>
      <c r="Y734" s="80">
        <f t="shared" ca="1" si="457"/>
        <v>0</v>
      </c>
      <c r="Z734" s="80">
        <f t="shared" ca="1" si="448"/>
        <v>0</v>
      </c>
      <c r="AA734" s="80">
        <f t="shared" ca="1" si="458"/>
        <v>0</v>
      </c>
      <c r="AB734" s="81">
        <f t="shared" ca="1" si="440"/>
        <v>0</v>
      </c>
      <c r="AC734" s="79">
        <f t="shared" ca="1" si="441"/>
        <v>0</v>
      </c>
      <c r="AE734" s="55">
        <f t="shared" ca="1" si="459"/>
        <v>0</v>
      </c>
      <c r="AF734" s="78">
        <f t="shared" ca="1" si="460"/>
        <v>4.5569622524294494E-5</v>
      </c>
      <c r="AR734" s="69">
        <f t="shared" si="449"/>
        <v>61</v>
      </c>
      <c r="AS734" s="70">
        <f t="shared" si="461"/>
        <v>731</v>
      </c>
      <c r="AT734" s="71">
        <f t="shared" si="468"/>
        <v>2.40365875267961E-3</v>
      </c>
      <c r="AU734" s="72">
        <f t="shared" si="450"/>
        <v>8.6664107387064426E-3</v>
      </c>
      <c r="AV734" s="73">
        <f t="shared" si="451"/>
        <v>1.0086664107387064</v>
      </c>
      <c r="AW734" s="74">
        <f>PRODUCT(AV$4:AV734)</f>
        <v>395.84514488289551</v>
      </c>
      <c r="BO734" s="70">
        <f t="shared" si="462"/>
        <v>731</v>
      </c>
      <c r="BP734" s="178">
        <f t="shared" si="465"/>
        <v>0.1091</v>
      </c>
      <c r="BQ734" s="179">
        <f t="shared" si="452"/>
        <v>8.6664107387064426E-3</v>
      </c>
      <c r="BR734" s="179">
        <f t="shared" si="464"/>
        <v>2.5262404072073021E-3</v>
      </c>
    </row>
    <row r="735" spans="5:70">
      <c r="E735">
        <f t="shared" si="466"/>
        <v>732</v>
      </c>
      <c r="F735" s="64">
        <f t="shared" si="453"/>
        <v>123.91666666666329</v>
      </c>
      <c r="G735" s="55">
        <f t="shared" si="434"/>
        <v>0</v>
      </c>
      <c r="H735" s="78">
        <f t="shared" si="463"/>
        <v>1</v>
      </c>
      <c r="I735" s="79">
        <f t="shared" si="442"/>
        <v>0</v>
      </c>
      <c r="J735" s="79">
        <f t="shared" si="435"/>
        <v>0</v>
      </c>
      <c r="K735" s="80">
        <f t="shared" si="436"/>
        <v>0</v>
      </c>
      <c r="L735" s="80">
        <f t="shared" si="443"/>
        <v>0</v>
      </c>
      <c r="M735" s="80">
        <f t="shared" si="467"/>
        <v>0</v>
      </c>
      <c r="N735" s="80">
        <f t="shared" si="444"/>
        <v>0</v>
      </c>
      <c r="O735" s="81">
        <f t="shared" si="437"/>
        <v>0</v>
      </c>
      <c r="P735" s="79">
        <f t="shared" si="438"/>
        <v>0</v>
      </c>
      <c r="R735">
        <f t="shared" ca="1" si="445"/>
        <v>793</v>
      </c>
      <c r="S735" s="78">
        <f t="shared" ca="1" si="454"/>
        <v>128.91666666666336</v>
      </c>
      <c r="T735" s="55">
        <f t="shared" ca="1" si="446"/>
        <v>0</v>
      </c>
      <c r="U735" s="78">
        <f t="shared" ca="1" si="447"/>
        <v>4.5569622524294494E-5</v>
      </c>
      <c r="V735" s="79">
        <f t="shared" ca="1" si="455"/>
        <v>0</v>
      </c>
      <c r="W735" s="79">
        <f t="shared" ca="1" si="439"/>
        <v>0</v>
      </c>
      <c r="X735" s="80">
        <f t="shared" ca="1" si="456"/>
        <v>0</v>
      </c>
      <c r="Y735" s="80">
        <f t="shared" ca="1" si="457"/>
        <v>0</v>
      </c>
      <c r="Z735" s="80">
        <f t="shared" ca="1" si="448"/>
        <v>0</v>
      </c>
      <c r="AA735" s="80">
        <f t="shared" ca="1" si="458"/>
        <v>0</v>
      </c>
      <c r="AB735" s="81">
        <f t="shared" ca="1" si="440"/>
        <v>0</v>
      </c>
      <c r="AC735" s="79">
        <f t="shared" ca="1" si="441"/>
        <v>0</v>
      </c>
      <c r="AE735" s="55">
        <f t="shared" ca="1" si="459"/>
        <v>0</v>
      </c>
      <c r="AF735" s="78">
        <f t="shared" ca="1" si="460"/>
        <v>4.5569622524294494E-5</v>
      </c>
      <c r="AR735" s="69">
        <f t="shared" si="449"/>
        <v>61</v>
      </c>
      <c r="AS735" s="70">
        <f t="shared" si="461"/>
        <v>732</v>
      </c>
      <c r="AT735" s="71">
        <f t="shared" si="468"/>
        <v>2.3828276586532015E-3</v>
      </c>
      <c r="AU735" s="72">
        <f t="shared" si="450"/>
        <v>8.6664107387064426E-3</v>
      </c>
      <c r="AV735" s="73">
        <f t="shared" si="451"/>
        <v>1.0086664107387064</v>
      </c>
      <c r="AW735" s="74">
        <f>PRODUCT(AV$4:AV735)</f>
        <v>399.27570149737346</v>
      </c>
      <c r="BO735" s="70">
        <f t="shared" si="462"/>
        <v>732</v>
      </c>
      <c r="BP735" s="178">
        <f t="shared" si="465"/>
        <v>0.1091</v>
      </c>
      <c r="BQ735" s="179">
        <f t="shared" si="452"/>
        <v>8.6664107387064426E-3</v>
      </c>
      <c r="BR735" s="179">
        <f t="shared" si="464"/>
        <v>2.50453507751605E-3</v>
      </c>
    </row>
    <row r="736" spans="5:70">
      <c r="E736">
        <f t="shared" si="466"/>
        <v>733</v>
      </c>
      <c r="F736" s="64">
        <f t="shared" si="453"/>
        <v>123.99999999999662</v>
      </c>
      <c r="G736" s="55">
        <f t="shared" si="434"/>
        <v>0</v>
      </c>
      <c r="H736" s="78">
        <f t="shared" si="463"/>
        <v>1</v>
      </c>
      <c r="I736" s="79">
        <f t="shared" si="442"/>
        <v>0</v>
      </c>
      <c r="J736" s="79">
        <f t="shared" si="435"/>
        <v>0</v>
      </c>
      <c r="K736" s="80">
        <f t="shared" si="436"/>
        <v>0</v>
      </c>
      <c r="L736" s="80">
        <f t="shared" si="443"/>
        <v>0</v>
      </c>
      <c r="M736" s="80">
        <f t="shared" si="467"/>
        <v>0</v>
      </c>
      <c r="N736" s="80">
        <f t="shared" si="444"/>
        <v>0</v>
      </c>
      <c r="O736" s="81">
        <f t="shared" si="437"/>
        <v>0</v>
      </c>
      <c r="P736" s="79">
        <f t="shared" si="438"/>
        <v>0</v>
      </c>
      <c r="R736">
        <f t="shared" ca="1" si="445"/>
        <v>794</v>
      </c>
      <c r="S736" s="78">
        <f t="shared" ca="1" si="454"/>
        <v>128.9999999999967</v>
      </c>
      <c r="T736" s="55">
        <f t="shared" ca="1" si="446"/>
        <v>0</v>
      </c>
      <c r="U736" s="78">
        <f t="shared" ca="1" si="447"/>
        <v>4.5569622524294494E-5</v>
      </c>
      <c r="V736" s="79">
        <f t="shared" ca="1" si="455"/>
        <v>0</v>
      </c>
      <c r="W736" s="79">
        <f t="shared" ca="1" si="439"/>
        <v>0</v>
      </c>
      <c r="X736" s="80">
        <f t="shared" ca="1" si="456"/>
        <v>0</v>
      </c>
      <c r="Y736" s="80">
        <f t="shared" ca="1" si="457"/>
        <v>0</v>
      </c>
      <c r="Z736" s="80">
        <f t="shared" ca="1" si="448"/>
        <v>0</v>
      </c>
      <c r="AA736" s="80">
        <f t="shared" ca="1" si="458"/>
        <v>0</v>
      </c>
      <c r="AB736" s="81">
        <f t="shared" ca="1" si="440"/>
        <v>0</v>
      </c>
      <c r="AC736" s="79">
        <f t="shared" ca="1" si="441"/>
        <v>0</v>
      </c>
      <c r="AE736" s="55">
        <f t="shared" ca="1" si="459"/>
        <v>0</v>
      </c>
      <c r="AF736" s="78">
        <f t="shared" ca="1" si="460"/>
        <v>4.5569622524294494E-5</v>
      </c>
      <c r="AR736" s="69">
        <f t="shared" si="449"/>
        <v>62</v>
      </c>
      <c r="AS736" s="70">
        <f t="shared" si="461"/>
        <v>733</v>
      </c>
      <c r="AT736" s="71">
        <f t="shared" si="468"/>
        <v>2.3621770954437627E-3</v>
      </c>
      <c r="AU736" s="72">
        <f t="shared" si="450"/>
        <v>8.6664107387064426E-3</v>
      </c>
      <c r="AV736" s="73">
        <f t="shared" si="451"/>
        <v>1.0086664107387064</v>
      </c>
      <c r="AW736" s="74">
        <f>PRODUCT(AV$4:AV736)</f>
        <v>402.73598872453482</v>
      </c>
      <c r="BO736" s="70">
        <f t="shared" si="462"/>
        <v>733</v>
      </c>
      <c r="BP736" s="178">
        <f t="shared" si="465"/>
        <v>0.1091</v>
      </c>
      <c r="BQ736" s="179">
        <f t="shared" si="452"/>
        <v>8.6664107387064426E-3</v>
      </c>
      <c r="BR736" s="179">
        <f t="shared" si="464"/>
        <v>2.4830162389187023E-3</v>
      </c>
    </row>
    <row r="737" spans="5:70">
      <c r="E737">
        <f t="shared" si="466"/>
        <v>734</v>
      </c>
      <c r="F737" s="64">
        <f t="shared" si="453"/>
        <v>124.08333333332995</v>
      </c>
      <c r="G737" s="55">
        <f t="shared" si="434"/>
        <v>0</v>
      </c>
      <c r="H737" s="78">
        <f t="shared" si="463"/>
        <v>1</v>
      </c>
      <c r="I737" s="79">
        <f t="shared" si="442"/>
        <v>0</v>
      </c>
      <c r="J737" s="79">
        <f t="shared" si="435"/>
        <v>0</v>
      </c>
      <c r="K737" s="80">
        <f t="shared" si="436"/>
        <v>0</v>
      </c>
      <c r="L737" s="80">
        <f t="shared" si="443"/>
        <v>0</v>
      </c>
      <c r="M737" s="80">
        <f t="shared" si="467"/>
        <v>0</v>
      </c>
      <c r="N737" s="80">
        <f t="shared" si="444"/>
        <v>0</v>
      </c>
      <c r="O737" s="81">
        <f t="shared" si="437"/>
        <v>0</v>
      </c>
      <c r="P737" s="79">
        <f t="shared" si="438"/>
        <v>0</v>
      </c>
      <c r="R737">
        <f t="shared" ca="1" si="445"/>
        <v>795</v>
      </c>
      <c r="S737" s="78">
        <f t="shared" ca="1" si="454"/>
        <v>129.08333333333005</v>
      </c>
      <c r="T737" s="55">
        <f t="shared" ca="1" si="446"/>
        <v>0</v>
      </c>
      <c r="U737" s="78">
        <f t="shared" ca="1" si="447"/>
        <v>4.5569622524294494E-5</v>
      </c>
      <c r="V737" s="79">
        <f t="shared" ca="1" si="455"/>
        <v>0</v>
      </c>
      <c r="W737" s="79">
        <f t="shared" ca="1" si="439"/>
        <v>0</v>
      </c>
      <c r="X737" s="80">
        <f t="shared" ca="1" si="456"/>
        <v>0</v>
      </c>
      <c r="Y737" s="80">
        <f t="shared" ca="1" si="457"/>
        <v>0</v>
      </c>
      <c r="Z737" s="80">
        <f t="shared" ca="1" si="448"/>
        <v>0</v>
      </c>
      <c r="AA737" s="80">
        <f t="shared" ca="1" si="458"/>
        <v>0</v>
      </c>
      <c r="AB737" s="81">
        <f t="shared" ca="1" si="440"/>
        <v>0</v>
      </c>
      <c r="AC737" s="79">
        <f t="shared" ca="1" si="441"/>
        <v>0</v>
      </c>
      <c r="AE737" s="55">
        <f t="shared" ca="1" si="459"/>
        <v>0</v>
      </c>
      <c r="AF737" s="78">
        <f t="shared" ca="1" si="460"/>
        <v>4.5569622524294494E-5</v>
      </c>
      <c r="AR737" s="69">
        <f t="shared" si="449"/>
        <v>62</v>
      </c>
      <c r="AS737" s="70">
        <f t="shared" si="461"/>
        <v>734</v>
      </c>
      <c r="AT737" s="71">
        <f t="shared" si="468"/>
        <v>2.3417054984970825E-3</v>
      </c>
      <c r="AU737" s="72">
        <f t="shared" si="450"/>
        <v>8.6664107387064426E-3</v>
      </c>
      <c r="AV737" s="73">
        <f t="shared" si="451"/>
        <v>1.0086664107387064</v>
      </c>
      <c r="AW737" s="74">
        <f>PRODUCT(AV$4:AV737)</f>
        <v>406.22626422208066</v>
      </c>
      <c r="BO737" s="70">
        <f t="shared" si="462"/>
        <v>734</v>
      </c>
      <c r="BP737" s="178">
        <f t="shared" si="465"/>
        <v>0.1091</v>
      </c>
      <c r="BQ737" s="179">
        <f t="shared" si="452"/>
        <v>8.6664107387064426E-3</v>
      </c>
      <c r="BR737" s="179">
        <f t="shared" si="464"/>
        <v>2.4616822890932213E-3</v>
      </c>
    </row>
    <row r="738" spans="5:70">
      <c r="E738">
        <f t="shared" si="466"/>
        <v>735</v>
      </c>
      <c r="F738" s="64">
        <f t="shared" si="453"/>
        <v>124.16666666666328</v>
      </c>
      <c r="G738" s="55">
        <f t="shared" si="434"/>
        <v>0</v>
      </c>
      <c r="H738" s="78">
        <f t="shared" si="463"/>
        <v>1</v>
      </c>
      <c r="I738" s="79">
        <f t="shared" si="442"/>
        <v>0</v>
      </c>
      <c r="J738" s="79">
        <f t="shared" si="435"/>
        <v>0</v>
      </c>
      <c r="K738" s="80">
        <f t="shared" si="436"/>
        <v>0</v>
      </c>
      <c r="L738" s="80">
        <f t="shared" si="443"/>
        <v>0</v>
      </c>
      <c r="M738" s="80">
        <f t="shared" si="467"/>
        <v>0</v>
      </c>
      <c r="N738" s="80">
        <f t="shared" si="444"/>
        <v>0</v>
      </c>
      <c r="O738" s="81">
        <f t="shared" si="437"/>
        <v>0</v>
      </c>
      <c r="P738" s="79">
        <f t="shared" si="438"/>
        <v>0</v>
      </c>
      <c r="R738">
        <f t="shared" ca="1" si="445"/>
        <v>796</v>
      </c>
      <c r="S738" s="78">
        <f t="shared" ca="1" si="454"/>
        <v>129.16666666666339</v>
      </c>
      <c r="T738" s="55">
        <f t="shared" ca="1" si="446"/>
        <v>0</v>
      </c>
      <c r="U738" s="78">
        <f t="shared" ca="1" si="447"/>
        <v>4.5569622524294494E-5</v>
      </c>
      <c r="V738" s="79">
        <f t="shared" ca="1" si="455"/>
        <v>0</v>
      </c>
      <c r="W738" s="79">
        <f t="shared" ca="1" si="439"/>
        <v>0</v>
      </c>
      <c r="X738" s="80">
        <f t="shared" ca="1" si="456"/>
        <v>0</v>
      </c>
      <c r="Y738" s="80">
        <f t="shared" ca="1" si="457"/>
        <v>0</v>
      </c>
      <c r="Z738" s="80">
        <f t="shared" ca="1" si="448"/>
        <v>0</v>
      </c>
      <c r="AA738" s="80">
        <f t="shared" ca="1" si="458"/>
        <v>0</v>
      </c>
      <c r="AB738" s="81">
        <f t="shared" ca="1" si="440"/>
        <v>0</v>
      </c>
      <c r="AC738" s="79">
        <f t="shared" ca="1" si="441"/>
        <v>0</v>
      </c>
      <c r="AE738" s="55">
        <f t="shared" ca="1" si="459"/>
        <v>0</v>
      </c>
      <c r="AF738" s="78">
        <f t="shared" ca="1" si="460"/>
        <v>4.5569622524294494E-5</v>
      </c>
      <c r="AR738" s="69">
        <f t="shared" si="449"/>
        <v>62</v>
      </c>
      <c r="AS738" s="70">
        <f t="shared" si="461"/>
        <v>735</v>
      </c>
      <c r="AT738" s="71">
        <f t="shared" si="468"/>
        <v>2.3214113168180195E-3</v>
      </c>
      <c r="AU738" s="72">
        <f t="shared" si="450"/>
        <v>8.6664107387064426E-3</v>
      </c>
      <c r="AV738" s="73">
        <f t="shared" si="451"/>
        <v>1.0086664107387064</v>
      </c>
      <c r="AW738" s="74">
        <f>PRODUCT(AV$4:AV738)</f>
        <v>409.74678788067951</v>
      </c>
      <c r="BO738" s="70">
        <f t="shared" si="462"/>
        <v>735</v>
      </c>
      <c r="BP738" s="178">
        <f t="shared" si="465"/>
        <v>0.1091</v>
      </c>
      <c r="BQ738" s="179">
        <f t="shared" si="452"/>
        <v>8.6664107387064426E-3</v>
      </c>
      <c r="BR738" s="179">
        <f t="shared" si="464"/>
        <v>2.440531639484639E-3</v>
      </c>
    </row>
    <row r="739" spans="5:70">
      <c r="E739">
        <f t="shared" si="466"/>
        <v>736</v>
      </c>
      <c r="F739" s="64">
        <f t="shared" si="453"/>
        <v>124.2499999999966</v>
      </c>
      <c r="G739" s="55">
        <f t="shared" si="434"/>
        <v>0</v>
      </c>
      <c r="H739" s="78">
        <f t="shared" si="463"/>
        <v>1</v>
      </c>
      <c r="I739" s="79">
        <f t="shared" si="442"/>
        <v>0</v>
      </c>
      <c r="J739" s="79">
        <f t="shared" si="435"/>
        <v>0</v>
      </c>
      <c r="K739" s="80">
        <f t="shared" si="436"/>
        <v>0</v>
      </c>
      <c r="L739" s="80">
        <f t="shared" si="443"/>
        <v>0</v>
      </c>
      <c r="M739" s="80">
        <f t="shared" si="467"/>
        <v>0</v>
      </c>
      <c r="N739" s="80">
        <f t="shared" si="444"/>
        <v>0</v>
      </c>
      <c r="O739" s="81">
        <f t="shared" si="437"/>
        <v>0</v>
      </c>
      <c r="P739" s="79">
        <f t="shared" si="438"/>
        <v>0</v>
      </c>
      <c r="R739">
        <f t="shared" ca="1" si="445"/>
        <v>797</v>
      </c>
      <c r="S739" s="78">
        <f t="shared" ca="1" si="454"/>
        <v>129.24999999999673</v>
      </c>
      <c r="T739" s="55">
        <f t="shared" ca="1" si="446"/>
        <v>0</v>
      </c>
      <c r="U739" s="78">
        <f t="shared" ca="1" si="447"/>
        <v>4.5569622524294494E-5</v>
      </c>
      <c r="V739" s="79">
        <f t="shared" ca="1" si="455"/>
        <v>0</v>
      </c>
      <c r="W739" s="79">
        <f t="shared" ca="1" si="439"/>
        <v>0</v>
      </c>
      <c r="X739" s="80">
        <f t="shared" ca="1" si="456"/>
        <v>0</v>
      </c>
      <c r="Y739" s="80">
        <f t="shared" ca="1" si="457"/>
        <v>0</v>
      </c>
      <c r="Z739" s="80">
        <f t="shared" ca="1" si="448"/>
        <v>0</v>
      </c>
      <c r="AA739" s="80">
        <f t="shared" ca="1" si="458"/>
        <v>0</v>
      </c>
      <c r="AB739" s="81">
        <f t="shared" ca="1" si="440"/>
        <v>0</v>
      </c>
      <c r="AC739" s="79">
        <f t="shared" ca="1" si="441"/>
        <v>0</v>
      </c>
      <c r="AE739" s="55">
        <f t="shared" ca="1" si="459"/>
        <v>0</v>
      </c>
      <c r="AF739" s="78">
        <f t="shared" ca="1" si="460"/>
        <v>4.5569622524294494E-5</v>
      </c>
      <c r="AR739" s="69">
        <f t="shared" si="449"/>
        <v>62</v>
      </c>
      <c r="AS739" s="70">
        <f t="shared" si="461"/>
        <v>736</v>
      </c>
      <c r="AT739" s="71">
        <f t="shared" si="468"/>
        <v>2.3012930128529932E-3</v>
      </c>
      <c r="AU739" s="72">
        <f t="shared" si="450"/>
        <v>8.6664107387064426E-3</v>
      </c>
      <c r="AV739" s="73">
        <f t="shared" si="451"/>
        <v>1.0086664107387064</v>
      </c>
      <c r="AW739" s="74">
        <f>PRODUCT(AV$4:AV739)</f>
        <v>413.29782184331907</v>
      </c>
      <c r="BO739" s="70">
        <f t="shared" si="462"/>
        <v>736</v>
      </c>
      <c r="BP739" s="178">
        <f t="shared" si="465"/>
        <v>0.1091</v>
      </c>
      <c r="BQ739" s="179">
        <f t="shared" si="452"/>
        <v>8.6664107387064426E-3</v>
      </c>
      <c r="BR739" s="179">
        <f t="shared" si="464"/>
        <v>2.4195627151867706E-3</v>
      </c>
    </row>
    <row r="740" spans="5:70">
      <c r="E740">
        <f t="shared" si="466"/>
        <v>737</v>
      </c>
      <c r="F740" s="64">
        <f t="shared" si="453"/>
        <v>124.33333333332993</v>
      </c>
      <c r="G740" s="55">
        <f t="shared" si="434"/>
        <v>0</v>
      </c>
      <c r="H740" s="78">
        <f t="shared" si="463"/>
        <v>1</v>
      </c>
      <c r="I740" s="79">
        <f t="shared" si="442"/>
        <v>0</v>
      </c>
      <c r="J740" s="79">
        <f t="shared" si="435"/>
        <v>0</v>
      </c>
      <c r="K740" s="80">
        <f t="shared" si="436"/>
        <v>0</v>
      </c>
      <c r="L740" s="80">
        <f t="shared" si="443"/>
        <v>0</v>
      </c>
      <c r="M740" s="80">
        <f t="shared" si="467"/>
        <v>0</v>
      </c>
      <c r="N740" s="80">
        <f t="shared" si="444"/>
        <v>0</v>
      </c>
      <c r="O740" s="81">
        <f t="shared" si="437"/>
        <v>0</v>
      </c>
      <c r="P740" s="79">
        <f t="shared" si="438"/>
        <v>0</v>
      </c>
      <c r="R740">
        <f t="shared" ca="1" si="445"/>
        <v>798</v>
      </c>
      <c r="S740" s="78">
        <f t="shared" ca="1" si="454"/>
        <v>129.33333333333007</v>
      </c>
      <c r="T740" s="55">
        <f t="shared" ca="1" si="446"/>
        <v>0</v>
      </c>
      <c r="U740" s="78">
        <f t="shared" ca="1" si="447"/>
        <v>4.5569622524294494E-5</v>
      </c>
      <c r="V740" s="79">
        <f t="shared" ca="1" si="455"/>
        <v>0</v>
      </c>
      <c r="W740" s="79">
        <f t="shared" ca="1" si="439"/>
        <v>0</v>
      </c>
      <c r="X740" s="80">
        <f t="shared" ca="1" si="456"/>
        <v>0</v>
      </c>
      <c r="Y740" s="80">
        <f t="shared" ca="1" si="457"/>
        <v>0</v>
      </c>
      <c r="Z740" s="80">
        <f t="shared" ca="1" si="448"/>
        <v>0</v>
      </c>
      <c r="AA740" s="80">
        <f t="shared" ca="1" si="458"/>
        <v>0</v>
      </c>
      <c r="AB740" s="81">
        <f t="shared" ca="1" si="440"/>
        <v>0</v>
      </c>
      <c r="AC740" s="79">
        <f t="shared" ca="1" si="441"/>
        <v>0</v>
      </c>
      <c r="AE740" s="55">
        <f t="shared" ca="1" si="459"/>
        <v>0</v>
      </c>
      <c r="AF740" s="78">
        <f t="shared" ca="1" si="460"/>
        <v>4.5569622524294494E-5</v>
      </c>
      <c r="AR740" s="69">
        <f t="shared" si="449"/>
        <v>62</v>
      </c>
      <c r="AS740" s="70">
        <f t="shared" si="461"/>
        <v>737</v>
      </c>
      <c r="AT740" s="71">
        <f t="shared" si="468"/>
        <v>2.2813490623734937E-3</v>
      </c>
      <c r="AU740" s="72">
        <f t="shared" si="450"/>
        <v>8.6664107387064426E-3</v>
      </c>
      <c r="AV740" s="73">
        <f t="shared" si="451"/>
        <v>1.0086664107387064</v>
      </c>
      <c r="AW740" s="74">
        <f>PRODUCT(AV$4:AV740)</f>
        <v>416.87963052482598</v>
      </c>
      <c r="BO740" s="70">
        <f t="shared" si="462"/>
        <v>737</v>
      </c>
      <c r="BP740" s="178">
        <f t="shared" si="465"/>
        <v>0.1091</v>
      </c>
      <c r="BQ740" s="179">
        <f t="shared" si="452"/>
        <v>8.6664107387064426E-3</v>
      </c>
      <c r="BR740" s="179">
        <f t="shared" si="464"/>
        <v>2.3987739548249464E-3</v>
      </c>
    </row>
    <row r="741" spans="5:70">
      <c r="E741">
        <f t="shared" si="466"/>
        <v>738</v>
      </c>
      <c r="F741" s="64">
        <f t="shared" si="453"/>
        <v>124.41666666666326</v>
      </c>
      <c r="G741" s="55">
        <f t="shared" si="434"/>
        <v>0</v>
      </c>
      <c r="H741" s="78">
        <f t="shared" si="463"/>
        <v>1</v>
      </c>
      <c r="I741" s="79">
        <f t="shared" si="442"/>
        <v>0</v>
      </c>
      <c r="J741" s="79">
        <f t="shared" si="435"/>
        <v>0</v>
      </c>
      <c r="K741" s="80">
        <f t="shared" si="436"/>
        <v>0</v>
      </c>
      <c r="L741" s="80">
        <f t="shared" si="443"/>
        <v>0</v>
      </c>
      <c r="M741" s="80">
        <f t="shared" si="467"/>
        <v>0</v>
      </c>
      <c r="N741" s="80">
        <f t="shared" si="444"/>
        <v>0</v>
      </c>
      <c r="O741" s="81">
        <f t="shared" si="437"/>
        <v>0</v>
      </c>
      <c r="P741" s="79">
        <f t="shared" si="438"/>
        <v>0</v>
      </c>
      <c r="R741">
        <f t="shared" ca="1" si="445"/>
        <v>799</v>
      </c>
      <c r="S741" s="78">
        <f t="shared" ca="1" si="454"/>
        <v>129.41666666666342</v>
      </c>
      <c r="T741" s="55">
        <f t="shared" ca="1" si="446"/>
        <v>0</v>
      </c>
      <c r="U741" s="78">
        <f t="shared" ca="1" si="447"/>
        <v>4.5569622524294494E-5</v>
      </c>
      <c r="V741" s="79">
        <f t="shared" ca="1" si="455"/>
        <v>0</v>
      </c>
      <c r="W741" s="79">
        <f t="shared" ca="1" si="439"/>
        <v>0</v>
      </c>
      <c r="X741" s="80">
        <f t="shared" ca="1" si="456"/>
        <v>0</v>
      </c>
      <c r="Y741" s="80">
        <f t="shared" ca="1" si="457"/>
        <v>0</v>
      </c>
      <c r="Z741" s="80">
        <f t="shared" ca="1" si="448"/>
        <v>0</v>
      </c>
      <c r="AA741" s="80">
        <f t="shared" ca="1" si="458"/>
        <v>0</v>
      </c>
      <c r="AB741" s="81">
        <f t="shared" ca="1" si="440"/>
        <v>0</v>
      </c>
      <c r="AC741" s="79">
        <f t="shared" ca="1" si="441"/>
        <v>0</v>
      </c>
      <c r="AE741" s="55">
        <f t="shared" ca="1" si="459"/>
        <v>0</v>
      </c>
      <c r="AF741" s="78">
        <f t="shared" ca="1" si="460"/>
        <v>4.5569622524294494E-5</v>
      </c>
      <c r="AR741" s="69">
        <f t="shared" si="449"/>
        <v>62</v>
      </c>
      <c r="AS741" s="70">
        <f t="shared" si="461"/>
        <v>738</v>
      </c>
      <c r="AT741" s="71">
        <f t="shared" si="468"/>
        <v>2.2615779543606021E-3</v>
      </c>
      <c r="AU741" s="72">
        <f t="shared" si="450"/>
        <v>8.6664107387064426E-3</v>
      </c>
      <c r="AV741" s="73">
        <f t="shared" si="451"/>
        <v>1.0086664107387064</v>
      </c>
      <c r="AW741" s="74">
        <f>PRODUCT(AV$4:AV741)</f>
        <v>420.49248063155432</v>
      </c>
      <c r="BO741" s="70">
        <f t="shared" si="462"/>
        <v>738</v>
      </c>
      <c r="BP741" s="178">
        <f t="shared" si="465"/>
        <v>0.1091</v>
      </c>
      <c r="BQ741" s="179">
        <f t="shared" si="452"/>
        <v>8.6664107387064426E-3</v>
      </c>
      <c r="BR741" s="179">
        <f t="shared" si="464"/>
        <v>2.3781638104397483E-3</v>
      </c>
    </row>
    <row r="742" spans="5:70">
      <c r="E742">
        <f t="shared" si="466"/>
        <v>739</v>
      </c>
      <c r="F742" s="64">
        <f t="shared" si="453"/>
        <v>124.49999999999659</v>
      </c>
      <c r="G742" s="55">
        <f t="shared" si="434"/>
        <v>0</v>
      </c>
      <c r="H742" s="78">
        <f t="shared" si="463"/>
        <v>1</v>
      </c>
      <c r="I742" s="79">
        <f t="shared" si="442"/>
        <v>0</v>
      </c>
      <c r="J742" s="79">
        <f t="shared" si="435"/>
        <v>0</v>
      </c>
      <c r="K742" s="80">
        <f t="shared" si="436"/>
        <v>0</v>
      </c>
      <c r="L742" s="80">
        <f t="shared" si="443"/>
        <v>0</v>
      </c>
      <c r="M742" s="80">
        <f t="shared" si="467"/>
        <v>0</v>
      </c>
      <c r="N742" s="80">
        <f t="shared" si="444"/>
        <v>0</v>
      </c>
      <c r="O742" s="81">
        <f t="shared" si="437"/>
        <v>0</v>
      </c>
      <c r="P742" s="79">
        <f t="shared" si="438"/>
        <v>0</v>
      </c>
      <c r="R742">
        <f t="shared" ca="1" si="445"/>
        <v>800</v>
      </c>
      <c r="S742" s="78">
        <f t="shared" ca="1" si="454"/>
        <v>129.49999999999676</v>
      </c>
      <c r="T742" s="55">
        <f t="shared" ca="1" si="446"/>
        <v>0</v>
      </c>
      <c r="U742" s="78">
        <f t="shared" ca="1" si="447"/>
        <v>4.5569622524294494E-5</v>
      </c>
      <c r="V742" s="79">
        <f t="shared" ca="1" si="455"/>
        <v>0</v>
      </c>
      <c r="W742" s="79">
        <f t="shared" ca="1" si="439"/>
        <v>0</v>
      </c>
      <c r="X742" s="80">
        <f t="shared" ca="1" si="456"/>
        <v>0</v>
      </c>
      <c r="Y742" s="80">
        <f t="shared" ca="1" si="457"/>
        <v>0</v>
      </c>
      <c r="Z742" s="80">
        <f t="shared" ca="1" si="448"/>
        <v>0</v>
      </c>
      <c r="AA742" s="80">
        <f t="shared" ca="1" si="458"/>
        <v>0</v>
      </c>
      <c r="AB742" s="81">
        <f t="shared" ca="1" si="440"/>
        <v>0</v>
      </c>
      <c r="AC742" s="79">
        <f t="shared" ca="1" si="441"/>
        <v>0</v>
      </c>
      <c r="AE742" s="55">
        <f t="shared" ca="1" si="459"/>
        <v>0</v>
      </c>
      <c r="AF742" s="78">
        <f t="shared" ca="1" si="460"/>
        <v>4.5569622524294494E-5</v>
      </c>
      <c r="AR742" s="69">
        <f t="shared" si="449"/>
        <v>62</v>
      </c>
      <c r="AS742" s="70">
        <f t="shared" si="461"/>
        <v>739</v>
      </c>
      <c r="AT742" s="71">
        <f t="shared" si="468"/>
        <v>2.2419781908905095E-3</v>
      </c>
      <c r="AU742" s="72">
        <f t="shared" si="450"/>
        <v>8.6664107387064426E-3</v>
      </c>
      <c r="AV742" s="73">
        <f t="shared" si="451"/>
        <v>1.0086664107387064</v>
      </c>
      <c r="AW742" s="74">
        <f>PRODUCT(AV$4:AV742)</f>
        <v>424.13664118124495</v>
      </c>
      <c r="BO742" s="70">
        <f t="shared" si="462"/>
        <v>739</v>
      </c>
      <c r="BP742" s="178">
        <f t="shared" si="465"/>
        <v>0.1091</v>
      </c>
      <c r="BQ742" s="179">
        <f t="shared" si="452"/>
        <v>8.6664107387064426E-3</v>
      </c>
      <c r="BR742" s="179">
        <f t="shared" si="464"/>
        <v>2.3577307473717475E-3</v>
      </c>
    </row>
    <row r="743" spans="5:70">
      <c r="E743">
        <f t="shared" si="466"/>
        <v>740</v>
      </c>
      <c r="F743" s="64">
        <f t="shared" si="453"/>
        <v>124.58333333332992</v>
      </c>
      <c r="G743" s="55">
        <f t="shared" si="434"/>
        <v>0</v>
      </c>
      <c r="H743" s="78">
        <f t="shared" si="463"/>
        <v>1</v>
      </c>
      <c r="I743" s="79">
        <f t="shared" si="442"/>
        <v>0</v>
      </c>
      <c r="J743" s="79">
        <f t="shared" si="435"/>
        <v>0</v>
      </c>
      <c r="K743" s="80">
        <f t="shared" si="436"/>
        <v>0</v>
      </c>
      <c r="L743" s="80">
        <f t="shared" si="443"/>
        <v>0</v>
      </c>
      <c r="M743" s="80">
        <f t="shared" si="467"/>
        <v>0</v>
      </c>
      <c r="N743" s="80">
        <f t="shared" si="444"/>
        <v>0</v>
      </c>
      <c r="O743" s="81">
        <f t="shared" si="437"/>
        <v>0</v>
      </c>
      <c r="P743" s="79">
        <f t="shared" si="438"/>
        <v>0</v>
      </c>
      <c r="R743">
        <f t="shared" ca="1" si="445"/>
        <v>801</v>
      </c>
      <c r="S743" s="78">
        <f t="shared" ca="1" si="454"/>
        <v>129.5833333333301</v>
      </c>
      <c r="T743" s="55">
        <f t="shared" ca="1" si="446"/>
        <v>0</v>
      </c>
      <c r="U743" s="78">
        <f t="shared" ca="1" si="447"/>
        <v>4.5569622524294494E-5</v>
      </c>
      <c r="V743" s="79">
        <f t="shared" ca="1" si="455"/>
        <v>0</v>
      </c>
      <c r="W743" s="79">
        <f t="shared" ca="1" si="439"/>
        <v>0</v>
      </c>
      <c r="X743" s="80">
        <f t="shared" ca="1" si="456"/>
        <v>0</v>
      </c>
      <c r="Y743" s="80">
        <f t="shared" ca="1" si="457"/>
        <v>0</v>
      </c>
      <c r="Z743" s="80">
        <f t="shared" ca="1" si="448"/>
        <v>0</v>
      </c>
      <c r="AA743" s="80">
        <f t="shared" ca="1" si="458"/>
        <v>0</v>
      </c>
      <c r="AB743" s="81">
        <f t="shared" ca="1" si="440"/>
        <v>0</v>
      </c>
      <c r="AC743" s="79">
        <f t="shared" ca="1" si="441"/>
        <v>0</v>
      </c>
      <c r="AE743" s="55">
        <f t="shared" ca="1" si="459"/>
        <v>0</v>
      </c>
      <c r="AF743" s="78">
        <f t="shared" ca="1" si="460"/>
        <v>4.5569622524294494E-5</v>
      </c>
      <c r="AR743" s="69">
        <f t="shared" si="449"/>
        <v>62</v>
      </c>
      <c r="AS743" s="70">
        <f t="shared" si="461"/>
        <v>740</v>
      </c>
      <c r="AT743" s="71">
        <f t="shared" si="468"/>
        <v>2.2225482870210302E-3</v>
      </c>
      <c r="AU743" s="72">
        <f t="shared" si="450"/>
        <v>8.6664107387064426E-3</v>
      </c>
      <c r="AV743" s="73">
        <f t="shared" si="451"/>
        <v>1.0086664107387064</v>
      </c>
      <c r="AW743" s="74">
        <f>PRODUCT(AV$4:AV743)</f>
        <v>427.81238352305695</v>
      </c>
      <c r="BO743" s="70">
        <f t="shared" si="462"/>
        <v>740</v>
      </c>
      <c r="BP743" s="178">
        <f t="shared" si="465"/>
        <v>0.1091</v>
      </c>
      <c r="BQ743" s="179">
        <f t="shared" si="452"/>
        <v>8.6664107387064426E-3</v>
      </c>
      <c r="BR743" s="179">
        <f t="shared" si="464"/>
        <v>2.3374732441472311E-3</v>
      </c>
    </row>
    <row r="744" spans="5:70">
      <c r="E744">
        <f t="shared" si="466"/>
        <v>741</v>
      </c>
      <c r="F744" s="64">
        <f t="shared" si="453"/>
        <v>124.66666666666325</v>
      </c>
      <c r="G744" s="55">
        <f t="shared" si="434"/>
        <v>0</v>
      </c>
      <c r="H744" s="78">
        <f t="shared" si="463"/>
        <v>1</v>
      </c>
      <c r="I744" s="79">
        <f t="shared" si="442"/>
        <v>0</v>
      </c>
      <c r="J744" s="79">
        <f t="shared" si="435"/>
        <v>0</v>
      </c>
      <c r="K744" s="80">
        <f t="shared" si="436"/>
        <v>0</v>
      </c>
      <c r="L744" s="80">
        <f t="shared" si="443"/>
        <v>0</v>
      </c>
      <c r="M744" s="80">
        <f t="shared" si="467"/>
        <v>0</v>
      </c>
      <c r="N744" s="80">
        <f t="shared" si="444"/>
        <v>0</v>
      </c>
      <c r="O744" s="81">
        <f t="shared" si="437"/>
        <v>0</v>
      </c>
      <c r="P744" s="79">
        <f t="shared" si="438"/>
        <v>0</v>
      </c>
      <c r="R744">
        <f t="shared" ca="1" si="445"/>
        <v>802</v>
      </c>
      <c r="S744" s="78">
        <f t="shared" ca="1" si="454"/>
        <v>129.66666666666345</v>
      </c>
      <c r="T744" s="55">
        <f t="shared" ca="1" si="446"/>
        <v>0</v>
      </c>
      <c r="U744" s="78">
        <f t="shared" ca="1" si="447"/>
        <v>4.5569622524294494E-5</v>
      </c>
      <c r="V744" s="79">
        <f t="shared" ca="1" si="455"/>
        <v>0</v>
      </c>
      <c r="W744" s="79">
        <f t="shared" ca="1" si="439"/>
        <v>0</v>
      </c>
      <c r="X744" s="80">
        <f t="shared" ca="1" si="456"/>
        <v>0</v>
      </c>
      <c r="Y744" s="80">
        <f t="shared" ca="1" si="457"/>
        <v>0</v>
      </c>
      <c r="Z744" s="80">
        <f t="shared" ca="1" si="448"/>
        <v>0</v>
      </c>
      <c r="AA744" s="80">
        <f t="shared" ca="1" si="458"/>
        <v>0</v>
      </c>
      <c r="AB744" s="81">
        <f t="shared" ca="1" si="440"/>
        <v>0</v>
      </c>
      <c r="AC744" s="79">
        <f t="shared" ca="1" si="441"/>
        <v>0</v>
      </c>
      <c r="AE744" s="55">
        <f t="shared" ca="1" si="459"/>
        <v>0</v>
      </c>
      <c r="AF744" s="78">
        <f t="shared" ca="1" si="460"/>
        <v>4.5569622524294494E-5</v>
      </c>
      <c r="AR744" s="69">
        <f t="shared" si="449"/>
        <v>62</v>
      </c>
      <c r="AS744" s="70">
        <f t="shared" si="461"/>
        <v>741</v>
      </c>
      <c r="AT744" s="71">
        <f t="shared" si="468"/>
        <v>2.2032867706790974E-3</v>
      </c>
      <c r="AU744" s="72">
        <f t="shared" si="450"/>
        <v>8.6664107387064426E-3</v>
      </c>
      <c r="AV744" s="73">
        <f t="shared" si="451"/>
        <v>1.0086664107387064</v>
      </c>
      <c r="AW744" s="74">
        <f>PRODUCT(AV$4:AV744)</f>
        <v>431.51998135777279</v>
      </c>
      <c r="BO744" s="70">
        <f t="shared" si="462"/>
        <v>741</v>
      </c>
      <c r="BP744" s="178">
        <f t="shared" si="465"/>
        <v>0.1091</v>
      </c>
      <c r="BQ744" s="179">
        <f t="shared" si="452"/>
        <v>8.6664107387064426E-3</v>
      </c>
      <c r="BR744" s="179">
        <f t="shared" si="464"/>
        <v>2.3173897923649111E-3</v>
      </c>
    </row>
    <row r="745" spans="5:70">
      <c r="E745">
        <f t="shared" si="466"/>
        <v>742</v>
      </c>
      <c r="F745" s="64">
        <f t="shared" si="453"/>
        <v>124.74999999999658</v>
      </c>
      <c r="G745" s="55">
        <f t="shared" si="434"/>
        <v>0</v>
      </c>
      <c r="H745" s="78">
        <f t="shared" si="463"/>
        <v>1</v>
      </c>
      <c r="I745" s="79">
        <f t="shared" si="442"/>
        <v>0</v>
      </c>
      <c r="J745" s="79">
        <f t="shared" si="435"/>
        <v>0</v>
      </c>
      <c r="K745" s="80">
        <f t="shared" si="436"/>
        <v>0</v>
      </c>
      <c r="L745" s="80">
        <f t="shared" si="443"/>
        <v>0</v>
      </c>
      <c r="M745" s="80">
        <f t="shared" si="467"/>
        <v>0</v>
      </c>
      <c r="N745" s="80">
        <f t="shared" si="444"/>
        <v>0</v>
      </c>
      <c r="O745" s="81">
        <f t="shared" si="437"/>
        <v>0</v>
      </c>
      <c r="P745" s="79">
        <f t="shared" si="438"/>
        <v>0</v>
      </c>
      <c r="R745">
        <f t="shared" ca="1" si="445"/>
        <v>803</v>
      </c>
      <c r="S745" s="78">
        <f t="shared" ca="1" si="454"/>
        <v>129.74999999999679</v>
      </c>
      <c r="T745" s="55">
        <f t="shared" ca="1" si="446"/>
        <v>0</v>
      </c>
      <c r="U745" s="78">
        <f t="shared" ca="1" si="447"/>
        <v>4.5569622524294494E-5</v>
      </c>
      <c r="V745" s="79">
        <f t="shared" ca="1" si="455"/>
        <v>0</v>
      </c>
      <c r="W745" s="79">
        <f t="shared" ca="1" si="439"/>
        <v>0</v>
      </c>
      <c r="X745" s="80">
        <f t="shared" ca="1" si="456"/>
        <v>0</v>
      </c>
      <c r="Y745" s="80">
        <f t="shared" ca="1" si="457"/>
        <v>0</v>
      </c>
      <c r="Z745" s="80">
        <f t="shared" ca="1" si="448"/>
        <v>0</v>
      </c>
      <c r="AA745" s="80">
        <f t="shared" ca="1" si="458"/>
        <v>0</v>
      </c>
      <c r="AB745" s="81">
        <f t="shared" ca="1" si="440"/>
        <v>0</v>
      </c>
      <c r="AC745" s="79">
        <f t="shared" ca="1" si="441"/>
        <v>0</v>
      </c>
      <c r="AE745" s="55">
        <f t="shared" ca="1" si="459"/>
        <v>0</v>
      </c>
      <c r="AF745" s="78">
        <f t="shared" ca="1" si="460"/>
        <v>4.5569622524294494E-5</v>
      </c>
      <c r="AR745" s="69">
        <f t="shared" si="449"/>
        <v>62</v>
      </c>
      <c r="AS745" s="70">
        <f t="shared" si="461"/>
        <v>742</v>
      </c>
      <c r="AT745" s="71">
        <f t="shared" si="468"/>
        <v>2.1841921825492341E-3</v>
      </c>
      <c r="AU745" s="72">
        <f t="shared" si="450"/>
        <v>8.6664107387064426E-3</v>
      </c>
      <c r="AV745" s="73">
        <f t="shared" si="451"/>
        <v>1.0086664107387064</v>
      </c>
      <c r="AW745" s="74">
        <f>PRODUCT(AV$4:AV745)</f>
        <v>435.25971075817819</v>
      </c>
      <c r="BO745" s="70">
        <f t="shared" si="462"/>
        <v>742</v>
      </c>
      <c r="BP745" s="178">
        <f t="shared" si="465"/>
        <v>0.1091</v>
      </c>
      <c r="BQ745" s="179">
        <f t="shared" si="452"/>
        <v>8.6664107387064426E-3</v>
      </c>
      <c r="BR745" s="179">
        <f t="shared" si="464"/>
        <v>2.2974788965836076E-3</v>
      </c>
    </row>
    <row r="746" spans="5:70">
      <c r="E746">
        <f t="shared" si="466"/>
        <v>743</v>
      </c>
      <c r="F746" s="64">
        <f t="shared" si="453"/>
        <v>124.8333333333299</v>
      </c>
      <c r="G746" s="55">
        <f t="shared" si="434"/>
        <v>0</v>
      </c>
      <c r="H746" s="78">
        <f t="shared" si="463"/>
        <v>1</v>
      </c>
      <c r="I746" s="79">
        <f t="shared" si="442"/>
        <v>0</v>
      </c>
      <c r="J746" s="79">
        <f t="shared" si="435"/>
        <v>0</v>
      </c>
      <c r="K746" s="80">
        <f t="shared" si="436"/>
        <v>0</v>
      </c>
      <c r="L746" s="80">
        <f t="shared" si="443"/>
        <v>0</v>
      </c>
      <c r="M746" s="80">
        <f t="shared" si="467"/>
        <v>0</v>
      </c>
      <c r="N746" s="80">
        <f t="shared" si="444"/>
        <v>0</v>
      </c>
      <c r="O746" s="81">
        <f t="shared" si="437"/>
        <v>0</v>
      </c>
      <c r="P746" s="79">
        <f t="shared" si="438"/>
        <v>0</v>
      </c>
      <c r="R746">
        <f t="shared" ca="1" si="445"/>
        <v>804</v>
      </c>
      <c r="S746" s="78">
        <f t="shared" ca="1" si="454"/>
        <v>129.83333333333013</v>
      </c>
      <c r="T746" s="55">
        <f t="shared" ca="1" si="446"/>
        <v>0</v>
      </c>
      <c r="U746" s="78">
        <f t="shared" ca="1" si="447"/>
        <v>4.5569622524294494E-5</v>
      </c>
      <c r="V746" s="79">
        <f t="shared" ca="1" si="455"/>
        <v>0</v>
      </c>
      <c r="W746" s="79">
        <f t="shared" ca="1" si="439"/>
        <v>0</v>
      </c>
      <c r="X746" s="80">
        <f t="shared" ca="1" si="456"/>
        <v>0</v>
      </c>
      <c r="Y746" s="80">
        <f t="shared" ca="1" si="457"/>
        <v>0</v>
      </c>
      <c r="Z746" s="80">
        <f t="shared" ca="1" si="448"/>
        <v>0</v>
      </c>
      <c r="AA746" s="80">
        <f t="shared" ca="1" si="458"/>
        <v>0</v>
      </c>
      <c r="AB746" s="81">
        <f t="shared" ca="1" si="440"/>
        <v>0</v>
      </c>
      <c r="AC746" s="79">
        <f t="shared" ca="1" si="441"/>
        <v>0</v>
      </c>
      <c r="AE746" s="55">
        <f t="shared" ca="1" si="459"/>
        <v>0</v>
      </c>
      <c r="AF746" s="78">
        <f t="shared" ca="1" si="460"/>
        <v>4.5569622524294494E-5</v>
      </c>
      <c r="AR746" s="69">
        <f t="shared" si="449"/>
        <v>62</v>
      </c>
      <c r="AS746" s="70">
        <f t="shared" si="461"/>
        <v>743</v>
      </c>
      <c r="AT746" s="71">
        <f t="shared" si="468"/>
        <v>2.1652630759629908E-3</v>
      </c>
      <c r="AU746" s="72">
        <f t="shared" si="450"/>
        <v>8.6664107387064426E-3</v>
      </c>
      <c r="AV746" s="73">
        <f t="shared" si="451"/>
        <v>1.0086664107387064</v>
      </c>
      <c r="AW746" s="74">
        <f>PRODUCT(AV$4:AV746)</f>
        <v>439.03185018961915</v>
      </c>
      <c r="BO746" s="70">
        <f t="shared" si="462"/>
        <v>743</v>
      </c>
      <c r="BP746" s="178">
        <f t="shared" si="465"/>
        <v>0.1091</v>
      </c>
      <c r="BQ746" s="179">
        <f t="shared" si="452"/>
        <v>8.6664107387064426E-3</v>
      </c>
      <c r="BR746" s="179">
        <f t="shared" si="464"/>
        <v>2.2777390742108952E-3</v>
      </c>
    </row>
    <row r="747" spans="5:70">
      <c r="E747">
        <f t="shared" si="466"/>
        <v>744</v>
      </c>
      <c r="F747" s="64">
        <f t="shared" si="453"/>
        <v>124.91666666666323</v>
      </c>
      <c r="G747" s="55">
        <f t="shared" si="434"/>
        <v>0</v>
      </c>
      <c r="H747" s="78">
        <f t="shared" si="463"/>
        <v>1</v>
      </c>
      <c r="I747" s="79">
        <f t="shared" si="442"/>
        <v>0</v>
      </c>
      <c r="J747" s="79">
        <f t="shared" si="435"/>
        <v>0</v>
      </c>
      <c r="K747" s="80">
        <f t="shared" si="436"/>
        <v>0</v>
      </c>
      <c r="L747" s="80">
        <f t="shared" si="443"/>
        <v>0</v>
      </c>
      <c r="M747" s="80">
        <f t="shared" si="467"/>
        <v>0</v>
      </c>
      <c r="N747" s="80">
        <f t="shared" si="444"/>
        <v>0</v>
      </c>
      <c r="O747" s="81">
        <f t="shared" si="437"/>
        <v>0</v>
      </c>
      <c r="P747" s="79">
        <f t="shared" si="438"/>
        <v>0</v>
      </c>
      <c r="R747">
        <f t="shared" ca="1" si="445"/>
        <v>805</v>
      </c>
      <c r="S747" s="78">
        <f t="shared" ca="1" si="454"/>
        <v>129.91666666666347</v>
      </c>
      <c r="T747" s="55">
        <f t="shared" ca="1" si="446"/>
        <v>0</v>
      </c>
      <c r="U747" s="78">
        <f t="shared" ca="1" si="447"/>
        <v>4.5569622524294494E-5</v>
      </c>
      <c r="V747" s="79">
        <f t="shared" ca="1" si="455"/>
        <v>0</v>
      </c>
      <c r="W747" s="79">
        <f t="shared" ca="1" si="439"/>
        <v>0</v>
      </c>
      <c r="X747" s="80">
        <f t="shared" ca="1" si="456"/>
        <v>0</v>
      </c>
      <c r="Y747" s="80">
        <f t="shared" ca="1" si="457"/>
        <v>0</v>
      </c>
      <c r="Z747" s="80">
        <f t="shared" ca="1" si="448"/>
        <v>0</v>
      </c>
      <c r="AA747" s="80">
        <f t="shared" ca="1" si="458"/>
        <v>0</v>
      </c>
      <c r="AB747" s="81">
        <f t="shared" ca="1" si="440"/>
        <v>0</v>
      </c>
      <c r="AC747" s="79">
        <f t="shared" ca="1" si="441"/>
        <v>0</v>
      </c>
      <c r="AE747" s="55">
        <f t="shared" ca="1" si="459"/>
        <v>0</v>
      </c>
      <c r="AF747" s="78">
        <f t="shared" ca="1" si="460"/>
        <v>4.5569622524294494E-5</v>
      </c>
      <c r="AR747" s="69">
        <f t="shared" si="449"/>
        <v>62</v>
      </c>
      <c r="AS747" s="70">
        <f t="shared" si="461"/>
        <v>744</v>
      </c>
      <c r="AT747" s="71">
        <f t="shared" si="468"/>
        <v>2.1464980167893405E-3</v>
      </c>
      <c r="AU747" s="72">
        <f t="shared" si="450"/>
        <v>8.6664107387064426E-3</v>
      </c>
      <c r="AV747" s="73">
        <f t="shared" si="451"/>
        <v>1.0086664107387064</v>
      </c>
      <c r="AW747" s="74">
        <f>PRODUCT(AV$4:AV747)</f>
        <v>442.8366805307366</v>
      </c>
      <c r="BO747" s="70">
        <f t="shared" si="462"/>
        <v>744</v>
      </c>
      <c r="BP747" s="178">
        <f t="shared" si="465"/>
        <v>0.1091</v>
      </c>
      <c r="BQ747" s="179">
        <f t="shared" si="452"/>
        <v>8.6664107387064426E-3</v>
      </c>
      <c r="BR747" s="179">
        <f t="shared" si="464"/>
        <v>2.2581688553927073E-3</v>
      </c>
    </row>
    <row r="748" spans="5:70">
      <c r="E748">
        <f t="shared" si="466"/>
        <v>745</v>
      </c>
      <c r="F748" s="64">
        <f t="shared" si="453"/>
        <v>124.99999999999656</v>
      </c>
      <c r="G748" s="55">
        <f t="shared" si="434"/>
        <v>0</v>
      </c>
      <c r="H748" s="78">
        <f t="shared" si="463"/>
        <v>1</v>
      </c>
      <c r="I748" s="79">
        <f t="shared" si="442"/>
        <v>0</v>
      </c>
      <c r="J748" s="79">
        <f t="shared" si="435"/>
        <v>0</v>
      </c>
      <c r="K748" s="80">
        <f t="shared" si="436"/>
        <v>0</v>
      </c>
      <c r="L748" s="80">
        <f t="shared" si="443"/>
        <v>0</v>
      </c>
      <c r="M748" s="80">
        <f t="shared" si="467"/>
        <v>0</v>
      </c>
      <c r="N748" s="80">
        <f t="shared" si="444"/>
        <v>0</v>
      </c>
      <c r="O748" s="81">
        <f t="shared" si="437"/>
        <v>0</v>
      </c>
      <c r="P748" s="79">
        <f t="shared" si="438"/>
        <v>0</v>
      </c>
      <c r="R748">
        <f t="shared" ca="1" si="445"/>
        <v>806</v>
      </c>
      <c r="S748" s="78">
        <f t="shared" ca="1" si="454"/>
        <v>129.99999999999682</v>
      </c>
      <c r="T748" s="55">
        <f t="shared" ca="1" si="446"/>
        <v>0</v>
      </c>
      <c r="U748" s="78">
        <f t="shared" ca="1" si="447"/>
        <v>4.5569622524294494E-5</v>
      </c>
      <c r="V748" s="79">
        <f t="shared" ca="1" si="455"/>
        <v>0</v>
      </c>
      <c r="W748" s="79">
        <f t="shared" ca="1" si="439"/>
        <v>0</v>
      </c>
      <c r="X748" s="80">
        <f t="shared" ca="1" si="456"/>
        <v>0</v>
      </c>
      <c r="Y748" s="80">
        <f t="shared" ca="1" si="457"/>
        <v>0</v>
      </c>
      <c r="Z748" s="80">
        <f t="shared" ca="1" si="448"/>
        <v>0</v>
      </c>
      <c r="AA748" s="80">
        <f t="shared" ca="1" si="458"/>
        <v>0</v>
      </c>
      <c r="AB748" s="81">
        <f t="shared" ca="1" si="440"/>
        <v>0</v>
      </c>
      <c r="AC748" s="79">
        <f t="shared" ca="1" si="441"/>
        <v>0</v>
      </c>
      <c r="AE748" s="55">
        <f t="shared" ca="1" si="459"/>
        <v>0</v>
      </c>
      <c r="AF748" s="78">
        <f t="shared" ca="1" si="460"/>
        <v>4.5569622524294494E-5</v>
      </c>
      <c r="AR748" s="69">
        <f t="shared" si="449"/>
        <v>63</v>
      </c>
      <c r="AS748" s="70">
        <f t="shared" si="461"/>
        <v>745</v>
      </c>
      <c r="AT748" s="71">
        <f t="shared" si="468"/>
        <v>2.1278955833260254E-3</v>
      </c>
      <c r="AU748" s="72">
        <f t="shared" si="450"/>
        <v>8.6664107387064426E-3</v>
      </c>
      <c r="AV748" s="73">
        <f t="shared" si="451"/>
        <v>1.0086664107387064</v>
      </c>
      <c r="AW748" s="74">
        <f>PRODUCT(AV$4:AV748)</f>
        <v>446.67448509438128</v>
      </c>
      <c r="BO748" s="70">
        <f t="shared" si="462"/>
        <v>745</v>
      </c>
      <c r="BP748" s="178">
        <f t="shared" si="465"/>
        <v>0.1091</v>
      </c>
      <c r="BQ748" s="179">
        <f t="shared" si="452"/>
        <v>8.6664107387064426E-3</v>
      </c>
      <c r="BR748" s="179">
        <f t="shared" si="464"/>
        <v>2.2387667829038898E-3</v>
      </c>
    </row>
    <row r="749" spans="5:70">
      <c r="E749">
        <f t="shared" si="466"/>
        <v>746</v>
      </c>
      <c r="F749" s="64">
        <f t="shared" si="453"/>
        <v>125.08333333332989</v>
      </c>
      <c r="G749" s="55">
        <f t="shared" si="434"/>
        <v>0</v>
      </c>
      <c r="H749" s="78">
        <f t="shared" si="463"/>
        <v>1</v>
      </c>
      <c r="I749" s="79">
        <f t="shared" si="442"/>
        <v>0</v>
      </c>
      <c r="J749" s="79">
        <f t="shared" si="435"/>
        <v>0</v>
      </c>
      <c r="K749" s="80">
        <f t="shared" si="436"/>
        <v>0</v>
      </c>
      <c r="L749" s="80">
        <f t="shared" si="443"/>
        <v>0</v>
      </c>
      <c r="M749" s="80">
        <f t="shared" si="467"/>
        <v>0</v>
      </c>
      <c r="N749" s="80">
        <f t="shared" si="444"/>
        <v>0</v>
      </c>
      <c r="O749" s="81">
        <f t="shared" si="437"/>
        <v>0</v>
      </c>
      <c r="P749" s="79">
        <f t="shared" si="438"/>
        <v>0</v>
      </c>
      <c r="R749">
        <f t="shared" ca="1" si="445"/>
        <v>807</v>
      </c>
      <c r="S749" s="78">
        <f t="shared" ca="1" si="454"/>
        <v>130.08333333333016</v>
      </c>
      <c r="T749" s="55">
        <f t="shared" ca="1" si="446"/>
        <v>0</v>
      </c>
      <c r="U749" s="78">
        <f t="shared" ca="1" si="447"/>
        <v>4.5569622524294494E-5</v>
      </c>
      <c r="V749" s="79">
        <f t="shared" ca="1" si="455"/>
        <v>0</v>
      </c>
      <c r="W749" s="79">
        <f t="shared" ca="1" si="439"/>
        <v>0</v>
      </c>
      <c r="X749" s="80">
        <f t="shared" ca="1" si="456"/>
        <v>0</v>
      </c>
      <c r="Y749" s="80">
        <f t="shared" ca="1" si="457"/>
        <v>0</v>
      </c>
      <c r="Z749" s="80">
        <f t="shared" ca="1" si="448"/>
        <v>0</v>
      </c>
      <c r="AA749" s="80">
        <f t="shared" ca="1" si="458"/>
        <v>0</v>
      </c>
      <c r="AB749" s="81">
        <f t="shared" ca="1" si="440"/>
        <v>0</v>
      </c>
      <c r="AC749" s="79">
        <f t="shared" ca="1" si="441"/>
        <v>0</v>
      </c>
      <c r="AE749" s="55">
        <f t="shared" ca="1" si="459"/>
        <v>0</v>
      </c>
      <c r="AF749" s="78">
        <f t="shared" ca="1" si="460"/>
        <v>4.5569622524294494E-5</v>
      </c>
      <c r="AR749" s="69">
        <f t="shared" si="449"/>
        <v>63</v>
      </c>
      <c r="AS749" s="70">
        <f t="shared" si="461"/>
        <v>746</v>
      </c>
      <c r="AT749" s="71">
        <f t="shared" si="468"/>
        <v>2.1094543661918427E-3</v>
      </c>
      <c r="AU749" s="72">
        <f t="shared" si="450"/>
        <v>8.6664107387064426E-3</v>
      </c>
      <c r="AV749" s="73">
        <f t="shared" si="451"/>
        <v>1.0086664107387064</v>
      </c>
      <c r="AW749" s="74">
        <f>PRODUCT(AV$4:AV749)</f>
        <v>450.54554964870943</v>
      </c>
      <c r="BO749" s="70">
        <f t="shared" si="462"/>
        <v>746</v>
      </c>
      <c r="BP749" s="178">
        <f t="shared" si="465"/>
        <v>0.1091</v>
      </c>
      <c r="BQ749" s="179">
        <f t="shared" si="452"/>
        <v>8.6664107387064426E-3</v>
      </c>
      <c r="BR749" s="179">
        <f t="shared" si="464"/>
        <v>2.2195314120396926E-3</v>
      </c>
    </row>
    <row r="750" spans="5:70">
      <c r="E750">
        <f t="shared" si="466"/>
        <v>747</v>
      </c>
      <c r="F750" s="64">
        <f t="shared" si="453"/>
        <v>125.16666666666322</v>
      </c>
      <c r="G750" s="55">
        <f t="shared" si="434"/>
        <v>0</v>
      </c>
      <c r="H750" s="78">
        <f t="shared" si="463"/>
        <v>1</v>
      </c>
      <c r="I750" s="79">
        <f t="shared" si="442"/>
        <v>0</v>
      </c>
      <c r="J750" s="79">
        <f t="shared" si="435"/>
        <v>0</v>
      </c>
      <c r="K750" s="80">
        <f t="shared" si="436"/>
        <v>0</v>
      </c>
      <c r="L750" s="80">
        <f t="shared" si="443"/>
        <v>0</v>
      </c>
      <c r="M750" s="80">
        <f t="shared" si="467"/>
        <v>0</v>
      </c>
      <c r="N750" s="80">
        <f t="shared" si="444"/>
        <v>0</v>
      </c>
      <c r="O750" s="81">
        <f t="shared" si="437"/>
        <v>0</v>
      </c>
      <c r="P750" s="79">
        <f t="shared" si="438"/>
        <v>0</v>
      </c>
      <c r="R750">
        <f t="shared" ca="1" si="445"/>
        <v>808</v>
      </c>
      <c r="S750" s="78">
        <f t="shared" ca="1" si="454"/>
        <v>130.1666666666635</v>
      </c>
      <c r="T750" s="55">
        <f t="shared" ca="1" si="446"/>
        <v>0</v>
      </c>
      <c r="U750" s="78">
        <f t="shared" ca="1" si="447"/>
        <v>4.5569622524294494E-5</v>
      </c>
      <c r="V750" s="79">
        <f t="shared" ca="1" si="455"/>
        <v>0</v>
      </c>
      <c r="W750" s="79">
        <f t="shared" ca="1" si="439"/>
        <v>0</v>
      </c>
      <c r="X750" s="80">
        <f t="shared" ca="1" si="456"/>
        <v>0</v>
      </c>
      <c r="Y750" s="80">
        <f t="shared" ca="1" si="457"/>
        <v>0</v>
      </c>
      <c r="Z750" s="80">
        <f t="shared" ca="1" si="448"/>
        <v>0</v>
      </c>
      <c r="AA750" s="80">
        <f t="shared" ca="1" si="458"/>
        <v>0</v>
      </c>
      <c r="AB750" s="81">
        <f t="shared" ca="1" si="440"/>
        <v>0</v>
      </c>
      <c r="AC750" s="79">
        <f t="shared" ca="1" si="441"/>
        <v>0</v>
      </c>
      <c r="AE750" s="55">
        <f t="shared" ca="1" si="459"/>
        <v>0</v>
      </c>
      <c r="AF750" s="78">
        <f t="shared" ca="1" si="460"/>
        <v>4.5569622524294494E-5</v>
      </c>
      <c r="AR750" s="69">
        <f t="shared" si="449"/>
        <v>63</v>
      </c>
      <c r="AS750" s="70">
        <f t="shared" si="461"/>
        <v>747</v>
      </c>
      <c r="AT750" s="71">
        <f t="shared" si="468"/>
        <v>2.0911729682198663E-3</v>
      </c>
      <c r="AU750" s="72">
        <f t="shared" si="450"/>
        <v>8.6664107387064426E-3</v>
      </c>
      <c r="AV750" s="73">
        <f t="shared" si="451"/>
        <v>1.0086664107387064</v>
      </c>
      <c r="AW750" s="74">
        <f>PRODUCT(AV$4:AV750)</f>
        <v>454.4501624384614</v>
      </c>
      <c r="BO750" s="70">
        <f t="shared" si="462"/>
        <v>747</v>
      </c>
      <c r="BP750" s="178">
        <f t="shared" si="465"/>
        <v>0.1091</v>
      </c>
      <c r="BQ750" s="179">
        <f t="shared" si="452"/>
        <v>8.6664107387064426E-3</v>
      </c>
      <c r="BR750" s="179">
        <f t="shared" si="464"/>
        <v>2.2004613105081963E-3</v>
      </c>
    </row>
    <row r="751" spans="5:70">
      <c r="E751">
        <f t="shared" si="466"/>
        <v>748</v>
      </c>
      <c r="F751" s="64">
        <f t="shared" si="453"/>
        <v>125.24999999999655</v>
      </c>
      <c r="G751" s="55">
        <f t="shared" si="434"/>
        <v>0</v>
      </c>
      <c r="H751" s="78">
        <f t="shared" si="463"/>
        <v>1</v>
      </c>
      <c r="I751" s="79">
        <f t="shared" si="442"/>
        <v>0</v>
      </c>
      <c r="J751" s="79">
        <f t="shared" si="435"/>
        <v>0</v>
      </c>
      <c r="K751" s="80">
        <f t="shared" si="436"/>
        <v>0</v>
      </c>
      <c r="L751" s="80">
        <f t="shared" si="443"/>
        <v>0</v>
      </c>
      <c r="M751" s="80">
        <f t="shared" si="467"/>
        <v>0</v>
      </c>
      <c r="N751" s="80">
        <f t="shared" si="444"/>
        <v>0</v>
      </c>
      <c r="O751" s="81">
        <f t="shared" si="437"/>
        <v>0</v>
      </c>
      <c r="P751" s="79">
        <f t="shared" si="438"/>
        <v>0</v>
      </c>
      <c r="R751">
        <f t="shared" ca="1" si="445"/>
        <v>809</v>
      </c>
      <c r="S751" s="78">
        <f t="shared" ca="1" si="454"/>
        <v>130.24999999999685</v>
      </c>
      <c r="T751" s="55">
        <f t="shared" ca="1" si="446"/>
        <v>0</v>
      </c>
      <c r="U751" s="78">
        <f t="shared" ca="1" si="447"/>
        <v>4.5569622524294494E-5</v>
      </c>
      <c r="V751" s="79">
        <f t="shared" ca="1" si="455"/>
        <v>0</v>
      </c>
      <c r="W751" s="79">
        <f t="shared" ca="1" si="439"/>
        <v>0</v>
      </c>
      <c r="X751" s="80">
        <f t="shared" ca="1" si="456"/>
        <v>0</v>
      </c>
      <c r="Y751" s="80">
        <f t="shared" ca="1" si="457"/>
        <v>0</v>
      </c>
      <c r="Z751" s="80">
        <f t="shared" ca="1" si="448"/>
        <v>0</v>
      </c>
      <c r="AA751" s="80">
        <f t="shared" ca="1" si="458"/>
        <v>0</v>
      </c>
      <c r="AB751" s="81">
        <f t="shared" ca="1" si="440"/>
        <v>0</v>
      </c>
      <c r="AC751" s="79">
        <f t="shared" ca="1" si="441"/>
        <v>0</v>
      </c>
      <c r="AE751" s="55">
        <f t="shared" ca="1" si="459"/>
        <v>0</v>
      </c>
      <c r="AF751" s="78">
        <f t="shared" ca="1" si="460"/>
        <v>4.5569622524294494E-5</v>
      </c>
      <c r="AR751" s="69">
        <f t="shared" si="449"/>
        <v>63</v>
      </c>
      <c r="AS751" s="70">
        <f t="shared" si="461"/>
        <v>748</v>
      </c>
      <c r="AT751" s="71">
        <f t="shared" si="468"/>
        <v>2.0730500043515932E-3</v>
      </c>
      <c r="AU751" s="72">
        <f t="shared" si="450"/>
        <v>8.6664107387064426E-3</v>
      </c>
      <c r="AV751" s="73">
        <f t="shared" si="451"/>
        <v>1.0086664107387064</v>
      </c>
      <c r="AW751" s="74">
        <f>PRODUCT(AV$4:AV751)</f>
        <v>458.38861420642496</v>
      </c>
      <c r="BO751" s="70">
        <f t="shared" si="462"/>
        <v>748</v>
      </c>
      <c r="BP751" s="178">
        <f t="shared" si="465"/>
        <v>0.1091</v>
      </c>
      <c r="BQ751" s="179">
        <f t="shared" si="452"/>
        <v>8.6664107387064426E-3</v>
      </c>
      <c r="BR751" s="179">
        <f t="shared" si="464"/>
        <v>2.181555058323661E-3</v>
      </c>
    </row>
    <row r="752" spans="5:70">
      <c r="E752">
        <f t="shared" si="466"/>
        <v>749</v>
      </c>
      <c r="F752" s="64">
        <f t="shared" si="453"/>
        <v>125.33333333332988</v>
      </c>
      <c r="G752" s="55">
        <f t="shared" si="434"/>
        <v>0</v>
      </c>
      <c r="H752" s="78">
        <f t="shared" si="463"/>
        <v>1</v>
      </c>
      <c r="I752" s="79">
        <f t="shared" si="442"/>
        <v>0</v>
      </c>
      <c r="J752" s="79">
        <f t="shared" si="435"/>
        <v>0</v>
      </c>
      <c r="K752" s="80">
        <f t="shared" si="436"/>
        <v>0</v>
      </c>
      <c r="L752" s="80">
        <f t="shared" si="443"/>
        <v>0</v>
      </c>
      <c r="M752" s="80">
        <f t="shared" si="467"/>
        <v>0</v>
      </c>
      <c r="N752" s="80">
        <f t="shared" si="444"/>
        <v>0</v>
      </c>
      <c r="O752" s="81">
        <f t="shared" si="437"/>
        <v>0</v>
      </c>
      <c r="P752" s="79">
        <f t="shared" si="438"/>
        <v>0</v>
      </c>
      <c r="R752">
        <f t="shared" ca="1" si="445"/>
        <v>810</v>
      </c>
      <c r="S752" s="78">
        <f t="shared" ca="1" si="454"/>
        <v>130.33333333333019</v>
      </c>
      <c r="T752" s="55">
        <f t="shared" ca="1" si="446"/>
        <v>0</v>
      </c>
      <c r="U752" s="78">
        <f t="shared" ca="1" si="447"/>
        <v>4.5569622524294494E-5</v>
      </c>
      <c r="V752" s="79">
        <f t="shared" ca="1" si="455"/>
        <v>0</v>
      </c>
      <c r="W752" s="79">
        <f t="shared" ca="1" si="439"/>
        <v>0</v>
      </c>
      <c r="X752" s="80">
        <f t="shared" ca="1" si="456"/>
        <v>0</v>
      </c>
      <c r="Y752" s="80">
        <f t="shared" ca="1" si="457"/>
        <v>0</v>
      </c>
      <c r="Z752" s="80">
        <f t="shared" ca="1" si="448"/>
        <v>0</v>
      </c>
      <c r="AA752" s="80">
        <f t="shared" ca="1" si="458"/>
        <v>0</v>
      </c>
      <c r="AB752" s="81">
        <f t="shared" ca="1" si="440"/>
        <v>0</v>
      </c>
      <c r="AC752" s="79">
        <f t="shared" ca="1" si="441"/>
        <v>0</v>
      </c>
      <c r="AE752" s="55">
        <f t="shared" ca="1" si="459"/>
        <v>0</v>
      </c>
      <c r="AF752" s="78">
        <f t="shared" ca="1" si="460"/>
        <v>4.5569622524294494E-5</v>
      </c>
      <c r="AR752" s="69">
        <f t="shared" si="449"/>
        <v>63</v>
      </c>
      <c r="AS752" s="70">
        <f t="shared" si="461"/>
        <v>749</v>
      </c>
      <c r="AT752" s="71">
        <f t="shared" si="468"/>
        <v>2.055084101532005E-3</v>
      </c>
      <c r="AU752" s="72">
        <f t="shared" si="450"/>
        <v>8.6664107387064426E-3</v>
      </c>
      <c r="AV752" s="73">
        <f t="shared" si="451"/>
        <v>1.0086664107387064</v>
      </c>
      <c r="AW752" s="74">
        <f>PRODUCT(AV$4:AV752)</f>
        <v>462.3611982150843</v>
      </c>
      <c r="BO752" s="70">
        <f t="shared" si="462"/>
        <v>749</v>
      </c>
      <c r="BP752" s="178">
        <f t="shared" si="465"/>
        <v>0.1091</v>
      </c>
      <c r="BQ752" s="179">
        <f t="shared" si="452"/>
        <v>8.6664107387064426E-3</v>
      </c>
      <c r="BR752" s="179">
        <f t="shared" si="464"/>
        <v>2.1628112477007919E-3</v>
      </c>
    </row>
    <row r="753" spans="5:70">
      <c r="E753">
        <f t="shared" si="466"/>
        <v>750</v>
      </c>
      <c r="F753" s="64">
        <f t="shared" si="453"/>
        <v>125.4166666666632</v>
      </c>
      <c r="G753" s="55">
        <f t="shared" si="434"/>
        <v>0</v>
      </c>
      <c r="H753" s="78">
        <f t="shared" si="463"/>
        <v>1</v>
      </c>
      <c r="I753" s="79">
        <f t="shared" si="442"/>
        <v>0</v>
      </c>
      <c r="J753" s="79">
        <f t="shared" si="435"/>
        <v>0</v>
      </c>
      <c r="K753" s="80">
        <f t="shared" si="436"/>
        <v>0</v>
      </c>
      <c r="L753" s="80">
        <f t="shared" si="443"/>
        <v>0</v>
      </c>
      <c r="M753" s="80">
        <f t="shared" si="467"/>
        <v>0</v>
      </c>
      <c r="N753" s="80">
        <f t="shared" si="444"/>
        <v>0</v>
      </c>
      <c r="O753" s="81">
        <f t="shared" si="437"/>
        <v>0</v>
      </c>
      <c r="P753" s="79">
        <f t="shared" si="438"/>
        <v>0</v>
      </c>
      <c r="R753">
        <f t="shared" ca="1" si="445"/>
        <v>811</v>
      </c>
      <c r="S753" s="78">
        <f t="shared" ca="1" si="454"/>
        <v>130.41666666666353</v>
      </c>
      <c r="T753" s="55">
        <f t="shared" ca="1" si="446"/>
        <v>0</v>
      </c>
      <c r="U753" s="78">
        <f t="shared" ca="1" si="447"/>
        <v>4.5569622524294494E-5</v>
      </c>
      <c r="V753" s="79">
        <f t="shared" ca="1" si="455"/>
        <v>0</v>
      </c>
      <c r="W753" s="79">
        <f t="shared" ca="1" si="439"/>
        <v>0</v>
      </c>
      <c r="X753" s="80">
        <f t="shared" ca="1" si="456"/>
        <v>0</v>
      </c>
      <c r="Y753" s="80">
        <f t="shared" ca="1" si="457"/>
        <v>0</v>
      </c>
      <c r="Z753" s="80">
        <f t="shared" ca="1" si="448"/>
        <v>0</v>
      </c>
      <c r="AA753" s="80">
        <f t="shared" ca="1" si="458"/>
        <v>0</v>
      </c>
      <c r="AB753" s="81">
        <f t="shared" ca="1" si="440"/>
        <v>0</v>
      </c>
      <c r="AC753" s="79">
        <f t="shared" ca="1" si="441"/>
        <v>0</v>
      </c>
      <c r="AE753" s="55">
        <f t="shared" ca="1" si="459"/>
        <v>0</v>
      </c>
      <c r="AF753" s="78">
        <f t="shared" ca="1" si="460"/>
        <v>4.5569622524294494E-5</v>
      </c>
      <c r="AR753" s="69">
        <f t="shared" si="449"/>
        <v>63</v>
      </c>
      <c r="AS753" s="70">
        <f t="shared" si="461"/>
        <v>750</v>
      </c>
      <c r="AT753" s="71">
        <f t="shared" si="468"/>
        <v>2.0372738986055433E-3</v>
      </c>
      <c r="AU753" s="72">
        <f t="shared" si="450"/>
        <v>8.6664107387064426E-3</v>
      </c>
      <c r="AV753" s="73">
        <f t="shared" si="451"/>
        <v>1.0086664107387064</v>
      </c>
      <c r="AW753" s="74">
        <f>PRODUCT(AV$4:AV753)</f>
        <v>466.36821026845666</v>
      </c>
      <c r="BO753" s="70">
        <f t="shared" si="462"/>
        <v>750</v>
      </c>
      <c r="BP753" s="178">
        <f t="shared" si="465"/>
        <v>0.1091</v>
      </c>
      <c r="BQ753" s="179">
        <f t="shared" si="452"/>
        <v>8.6664107387064426E-3</v>
      </c>
      <c r="BR753" s="179">
        <f t="shared" si="464"/>
        <v>2.1442284829499146E-3</v>
      </c>
    </row>
    <row r="754" spans="5:70">
      <c r="E754">
        <f t="shared" si="466"/>
        <v>751</v>
      </c>
      <c r="F754" s="64">
        <f t="shared" si="453"/>
        <v>125.49999999999653</v>
      </c>
      <c r="G754" s="55">
        <f t="shared" si="434"/>
        <v>0</v>
      </c>
      <c r="H754" s="78">
        <f t="shared" si="463"/>
        <v>1</v>
      </c>
      <c r="I754" s="79">
        <f t="shared" si="442"/>
        <v>0</v>
      </c>
      <c r="J754" s="79">
        <f t="shared" si="435"/>
        <v>0</v>
      </c>
      <c r="K754" s="80">
        <f t="shared" si="436"/>
        <v>0</v>
      </c>
      <c r="L754" s="80">
        <f t="shared" si="443"/>
        <v>0</v>
      </c>
      <c r="M754" s="80">
        <f t="shared" si="467"/>
        <v>0</v>
      </c>
      <c r="N754" s="80">
        <f t="shared" si="444"/>
        <v>0</v>
      </c>
      <c r="O754" s="81">
        <f t="shared" si="437"/>
        <v>0</v>
      </c>
      <c r="P754" s="79">
        <f t="shared" si="438"/>
        <v>0</v>
      </c>
      <c r="R754">
        <f t="shared" ca="1" si="445"/>
        <v>812</v>
      </c>
      <c r="S754" s="78">
        <f t="shared" ca="1" si="454"/>
        <v>130.49999999999687</v>
      </c>
      <c r="T754" s="55">
        <f t="shared" ca="1" si="446"/>
        <v>0</v>
      </c>
      <c r="U754" s="78">
        <f t="shared" ca="1" si="447"/>
        <v>4.5569622524294494E-5</v>
      </c>
      <c r="V754" s="79">
        <f t="shared" ca="1" si="455"/>
        <v>0</v>
      </c>
      <c r="W754" s="79">
        <f t="shared" ca="1" si="439"/>
        <v>0</v>
      </c>
      <c r="X754" s="80">
        <f t="shared" ca="1" si="456"/>
        <v>0</v>
      </c>
      <c r="Y754" s="80">
        <f t="shared" ca="1" si="457"/>
        <v>0</v>
      </c>
      <c r="Z754" s="80">
        <f t="shared" ca="1" si="448"/>
        <v>0</v>
      </c>
      <c r="AA754" s="80">
        <f t="shared" ca="1" si="458"/>
        <v>0</v>
      </c>
      <c r="AB754" s="81">
        <f t="shared" ca="1" si="440"/>
        <v>0</v>
      </c>
      <c r="AC754" s="79">
        <f t="shared" ca="1" si="441"/>
        <v>0</v>
      </c>
      <c r="AE754" s="55">
        <f t="shared" ca="1" si="459"/>
        <v>0</v>
      </c>
      <c r="AF754" s="78">
        <f t="shared" ca="1" si="460"/>
        <v>4.5569622524294494E-5</v>
      </c>
      <c r="AR754" s="69">
        <f t="shared" si="449"/>
        <v>63</v>
      </c>
      <c r="AS754" s="70">
        <f t="shared" si="461"/>
        <v>751</v>
      </c>
      <c r="AT754" s="71">
        <f t="shared" si="468"/>
        <v>2.0196180462129817E-3</v>
      </c>
      <c r="AU754" s="72">
        <f t="shared" si="450"/>
        <v>8.6664107387064426E-3</v>
      </c>
      <c r="AV754" s="73">
        <f t="shared" si="451"/>
        <v>1.0086664107387064</v>
      </c>
      <c r="AW754" s="74">
        <f>PRODUCT(AV$4:AV754)</f>
        <v>470.40994873411853</v>
      </c>
      <c r="BO754" s="70">
        <f t="shared" si="462"/>
        <v>751</v>
      </c>
      <c r="BP754" s="178">
        <f t="shared" si="465"/>
        <v>0.1091</v>
      </c>
      <c r="BQ754" s="179">
        <f t="shared" si="452"/>
        <v>8.6664107387064426E-3</v>
      </c>
      <c r="BR754" s="179">
        <f t="shared" si="464"/>
        <v>2.1258053803730496E-3</v>
      </c>
    </row>
    <row r="755" spans="5:70">
      <c r="E755">
        <f t="shared" si="466"/>
        <v>752</v>
      </c>
      <c r="F755" s="64">
        <f t="shared" si="453"/>
        <v>125.58333333332986</v>
      </c>
      <c r="G755" s="55">
        <f t="shared" si="434"/>
        <v>0</v>
      </c>
      <c r="H755" s="78">
        <f t="shared" si="463"/>
        <v>1</v>
      </c>
      <c r="I755" s="79">
        <f t="shared" si="442"/>
        <v>0</v>
      </c>
      <c r="J755" s="79">
        <f t="shared" si="435"/>
        <v>0</v>
      </c>
      <c r="K755" s="80">
        <f t="shared" si="436"/>
        <v>0</v>
      </c>
      <c r="L755" s="80">
        <f t="shared" si="443"/>
        <v>0</v>
      </c>
      <c r="M755" s="80">
        <f t="shared" si="467"/>
        <v>0</v>
      </c>
      <c r="N755" s="80">
        <f t="shared" si="444"/>
        <v>0</v>
      </c>
      <c r="O755" s="81">
        <f t="shared" si="437"/>
        <v>0</v>
      </c>
      <c r="P755" s="79">
        <f t="shared" si="438"/>
        <v>0</v>
      </c>
      <c r="R755">
        <f t="shared" ca="1" si="445"/>
        <v>813</v>
      </c>
      <c r="S755" s="78">
        <f t="shared" ca="1" si="454"/>
        <v>130.58333333333022</v>
      </c>
      <c r="T755" s="55">
        <f t="shared" ca="1" si="446"/>
        <v>0</v>
      </c>
      <c r="U755" s="78">
        <f t="shared" ca="1" si="447"/>
        <v>4.5569622524294494E-5</v>
      </c>
      <c r="V755" s="79">
        <f t="shared" ca="1" si="455"/>
        <v>0</v>
      </c>
      <c r="W755" s="79">
        <f t="shared" ca="1" si="439"/>
        <v>0</v>
      </c>
      <c r="X755" s="80">
        <f t="shared" ca="1" si="456"/>
        <v>0</v>
      </c>
      <c r="Y755" s="80">
        <f t="shared" ca="1" si="457"/>
        <v>0</v>
      </c>
      <c r="Z755" s="80">
        <f t="shared" ca="1" si="448"/>
        <v>0</v>
      </c>
      <c r="AA755" s="80">
        <f t="shared" ca="1" si="458"/>
        <v>0</v>
      </c>
      <c r="AB755" s="81">
        <f t="shared" ca="1" si="440"/>
        <v>0</v>
      </c>
      <c r="AC755" s="79">
        <f t="shared" ca="1" si="441"/>
        <v>0</v>
      </c>
      <c r="AE755" s="55">
        <f t="shared" ca="1" si="459"/>
        <v>0</v>
      </c>
      <c r="AF755" s="78">
        <f t="shared" ca="1" si="460"/>
        <v>4.5569622524294494E-5</v>
      </c>
      <c r="AR755" s="69">
        <f t="shared" si="449"/>
        <v>63</v>
      </c>
      <c r="AS755" s="70">
        <f t="shared" si="461"/>
        <v>752</v>
      </c>
      <c r="AT755" s="71">
        <f t="shared" si="468"/>
        <v>2.0021152066891962E-3</v>
      </c>
      <c r="AU755" s="72">
        <f t="shared" si="450"/>
        <v>8.6664107387064426E-3</v>
      </c>
      <c r="AV755" s="73">
        <f t="shared" si="451"/>
        <v>1.0086664107387064</v>
      </c>
      <c r="AW755" s="74">
        <f>PRODUCT(AV$4:AV755)</f>
        <v>474.48671456542223</v>
      </c>
      <c r="BO755" s="70">
        <f t="shared" si="462"/>
        <v>752</v>
      </c>
      <c r="BP755" s="178">
        <f t="shared" si="465"/>
        <v>0.1091</v>
      </c>
      <c r="BQ755" s="179">
        <f t="shared" si="452"/>
        <v>8.6664107387064426E-3</v>
      </c>
      <c r="BR755" s="179">
        <f t="shared" si="464"/>
        <v>2.1075405681608805E-3</v>
      </c>
    </row>
    <row r="756" spans="5:70">
      <c r="E756">
        <f t="shared" si="466"/>
        <v>753</v>
      </c>
      <c r="F756" s="64">
        <f t="shared" si="453"/>
        <v>125.66666666666319</v>
      </c>
      <c r="G756" s="55">
        <f t="shared" si="434"/>
        <v>0</v>
      </c>
      <c r="H756" s="78">
        <f t="shared" si="463"/>
        <v>1</v>
      </c>
      <c r="I756" s="79">
        <f t="shared" si="442"/>
        <v>0</v>
      </c>
      <c r="J756" s="79">
        <f t="shared" si="435"/>
        <v>0</v>
      </c>
      <c r="K756" s="80">
        <f t="shared" si="436"/>
        <v>0</v>
      </c>
      <c r="L756" s="80">
        <f t="shared" si="443"/>
        <v>0</v>
      </c>
      <c r="M756" s="80">
        <f t="shared" si="467"/>
        <v>0</v>
      </c>
      <c r="N756" s="80">
        <f t="shared" si="444"/>
        <v>0</v>
      </c>
      <c r="O756" s="81">
        <f t="shared" si="437"/>
        <v>0</v>
      </c>
      <c r="P756" s="79">
        <f t="shared" si="438"/>
        <v>0</v>
      </c>
      <c r="R756">
        <f t="shared" ca="1" si="445"/>
        <v>814</v>
      </c>
      <c r="S756" s="78">
        <f t="shared" ca="1" si="454"/>
        <v>130.66666666666356</v>
      </c>
      <c r="T756" s="55">
        <f t="shared" ca="1" si="446"/>
        <v>0</v>
      </c>
      <c r="U756" s="78">
        <f t="shared" ca="1" si="447"/>
        <v>4.5569622524294494E-5</v>
      </c>
      <c r="V756" s="79">
        <f t="shared" ca="1" si="455"/>
        <v>0</v>
      </c>
      <c r="W756" s="79">
        <f t="shared" ca="1" si="439"/>
        <v>0</v>
      </c>
      <c r="X756" s="80">
        <f t="shared" ca="1" si="456"/>
        <v>0</v>
      </c>
      <c r="Y756" s="80">
        <f t="shared" ca="1" si="457"/>
        <v>0</v>
      </c>
      <c r="Z756" s="80">
        <f t="shared" ca="1" si="448"/>
        <v>0</v>
      </c>
      <c r="AA756" s="80">
        <f t="shared" ca="1" si="458"/>
        <v>0</v>
      </c>
      <c r="AB756" s="81">
        <f t="shared" ca="1" si="440"/>
        <v>0</v>
      </c>
      <c r="AC756" s="79">
        <f t="shared" ca="1" si="441"/>
        <v>0</v>
      </c>
      <c r="AE756" s="55">
        <f t="shared" ca="1" si="459"/>
        <v>0</v>
      </c>
      <c r="AF756" s="78">
        <f t="shared" ca="1" si="460"/>
        <v>4.5569622524294494E-5</v>
      </c>
      <c r="AR756" s="69">
        <f t="shared" si="449"/>
        <v>63</v>
      </c>
      <c r="AS756" s="70">
        <f t="shared" si="461"/>
        <v>753</v>
      </c>
      <c r="AT756" s="71">
        <f t="shared" si="468"/>
        <v>1.9847640539618176E-3</v>
      </c>
      <c r="AU756" s="72">
        <f t="shared" si="450"/>
        <v>8.6664107387064426E-3</v>
      </c>
      <c r="AV756" s="73">
        <f t="shared" si="451"/>
        <v>1.0086664107387064</v>
      </c>
      <c r="AW756" s="74">
        <f>PRODUCT(AV$4:AV756)</f>
        <v>478.59881132390552</v>
      </c>
      <c r="BO756" s="70">
        <f t="shared" si="462"/>
        <v>753</v>
      </c>
      <c r="BP756" s="178">
        <f t="shared" si="465"/>
        <v>0.1091</v>
      </c>
      <c r="BQ756" s="179">
        <f t="shared" si="452"/>
        <v>8.6664107387064426E-3</v>
      </c>
      <c r="BR756" s="179">
        <f t="shared" si="464"/>
        <v>2.0894326862906073E-3</v>
      </c>
    </row>
    <row r="757" spans="5:70">
      <c r="E757">
        <f t="shared" si="466"/>
        <v>754</v>
      </c>
      <c r="F757" s="64">
        <f t="shared" si="453"/>
        <v>125.74999999999652</v>
      </c>
      <c r="G757" s="55">
        <f t="shared" si="434"/>
        <v>0</v>
      </c>
      <c r="H757" s="78">
        <f t="shared" si="463"/>
        <v>1</v>
      </c>
      <c r="I757" s="79">
        <f t="shared" si="442"/>
        <v>0</v>
      </c>
      <c r="J757" s="79">
        <f t="shared" si="435"/>
        <v>0</v>
      </c>
      <c r="K757" s="80">
        <f t="shared" si="436"/>
        <v>0</v>
      </c>
      <c r="L757" s="80">
        <f t="shared" si="443"/>
        <v>0</v>
      </c>
      <c r="M757" s="80">
        <f t="shared" si="467"/>
        <v>0</v>
      </c>
      <c r="N757" s="80">
        <f t="shared" si="444"/>
        <v>0</v>
      </c>
      <c r="O757" s="81">
        <f t="shared" si="437"/>
        <v>0</v>
      </c>
      <c r="P757" s="79">
        <f t="shared" si="438"/>
        <v>0</v>
      </c>
      <c r="R757">
        <f t="shared" ca="1" si="445"/>
        <v>815</v>
      </c>
      <c r="S757" s="78">
        <f t="shared" ca="1" si="454"/>
        <v>130.7499999999969</v>
      </c>
      <c r="T757" s="55">
        <f t="shared" ca="1" si="446"/>
        <v>0</v>
      </c>
      <c r="U757" s="78">
        <f t="shared" ca="1" si="447"/>
        <v>4.5569622524294494E-5</v>
      </c>
      <c r="V757" s="79">
        <f t="shared" ca="1" si="455"/>
        <v>0</v>
      </c>
      <c r="W757" s="79">
        <f t="shared" ca="1" si="439"/>
        <v>0</v>
      </c>
      <c r="X757" s="80">
        <f t="shared" ca="1" si="456"/>
        <v>0</v>
      </c>
      <c r="Y757" s="80">
        <f t="shared" ca="1" si="457"/>
        <v>0</v>
      </c>
      <c r="Z757" s="80">
        <f t="shared" ca="1" si="448"/>
        <v>0</v>
      </c>
      <c r="AA757" s="80">
        <f t="shared" ca="1" si="458"/>
        <v>0</v>
      </c>
      <c r="AB757" s="81">
        <f t="shared" ca="1" si="440"/>
        <v>0</v>
      </c>
      <c r="AC757" s="79">
        <f t="shared" ca="1" si="441"/>
        <v>0</v>
      </c>
      <c r="AE757" s="55">
        <f t="shared" ca="1" si="459"/>
        <v>0</v>
      </c>
      <c r="AF757" s="78">
        <f t="shared" ca="1" si="460"/>
        <v>4.5569622524294494E-5</v>
      </c>
      <c r="AR757" s="69">
        <f t="shared" si="449"/>
        <v>63</v>
      </c>
      <c r="AS757" s="70">
        <f t="shared" si="461"/>
        <v>754</v>
      </c>
      <c r="AT757" s="71">
        <f t="shared" si="468"/>
        <v>1.9675632734507645E-3</v>
      </c>
      <c r="AU757" s="72">
        <f t="shared" si="450"/>
        <v>8.6664107387064426E-3</v>
      </c>
      <c r="AV757" s="73">
        <f t="shared" si="451"/>
        <v>1.0086664107387064</v>
      </c>
      <c r="AW757" s="74">
        <f>PRODUCT(AV$4:AV757)</f>
        <v>482.74654520189517</v>
      </c>
      <c r="BO757" s="70">
        <f t="shared" si="462"/>
        <v>754</v>
      </c>
      <c r="BP757" s="178">
        <f t="shared" si="465"/>
        <v>0.1091</v>
      </c>
      <c r="BQ757" s="179">
        <f t="shared" si="452"/>
        <v>8.6664107387064426E-3</v>
      </c>
      <c r="BR757" s="179">
        <f t="shared" si="464"/>
        <v>2.0714803864246767E-3</v>
      </c>
    </row>
    <row r="758" spans="5:70">
      <c r="E758">
        <f t="shared" si="466"/>
        <v>755</v>
      </c>
      <c r="F758" s="64">
        <f t="shared" si="453"/>
        <v>125.83333333332985</v>
      </c>
      <c r="G758" s="55">
        <f t="shared" si="434"/>
        <v>0</v>
      </c>
      <c r="H758" s="78">
        <f t="shared" si="463"/>
        <v>1</v>
      </c>
      <c r="I758" s="79">
        <f t="shared" si="442"/>
        <v>0</v>
      </c>
      <c r="J758" s="79">
        <f t="shared" si="435"/>
        <v>0</v>
      </c>
      <c r="K758" s="80">
        <f t="shared" si="436"/>
        <v>0</v>
      </c>
      <c r="L758" s="80">
        <f t="shared" si="443"/>
        <v>0</v>
      </c>
      <c r="M758" s="80">
        <f t="shared" si="467"/>
        <v>0</v>
      </c>
      <c r="N758" s="80">
        <f t="shared" si="444"/>
        <v>0</v>
      </c>
      <c r="O758" s="81">
        <f t="shared" si="437"/>
        <v>0</v>
      </c>
      <c r="P758" s="79">
        <f t="shared" si="438"/>
        <v>0</v>
      </c>
      <c r="R758">
        <f t="shared" ca="1" si="445"/>
        <v>816</v>
      </c>
      <c r="S758" s="78">
        <f t="shared" ca="1" si="454"/>
        <v>130.83333333333024</v>
      </c>
      <c r="T758" s="55">
        <f t="shared" ca="1" si="446"/>
        <v>0</v>
      </c>
      <c r="U758" s="78">
        <f t="shared" ca="1" si="447"/>
        <v>4.5569622524294494E-5</v>
      </c>
      <c r="V758" s="79">
        <f t="shared" ca="1" si="455"/>
        <v>0</v>
      </c>
      <c r="W758" s="79">
        <f t="shared" ca="1" si="439"/>
        <v>0</v>
      </c>
      <c r="X758" s="80">
        <f t="shared" ca="1" si="456"/>
        <v>0</v>
      </c>
      <c r="Y758" s="80">
        <f t="shared" ca="1" si="457"/>
        <v>0</v>
      </c>
      <c r="Z758" s="80">
        <f t="shared" ca="1" si="448"/>
        <v>0</v>
      </c>
      <c r="AA758" s="80">
        <f t="shared" ca="1" si="458"/>
        <v>0</v>
      </c>
      <c r="AB758" s="81">
        <f t="shared" ca="1" si="440"/>
        <v>0</v>
      </c>
      <c r="AC758" s="79">
        <f t="shared" ca="1" si="441"/>
        <v>0</v>
      </c>
      <c r="AE758" s="55">
        <f t="shared" ca="1" si="459"/>
        <v>0</v>
      </c>
      <c r="AF758" s="78">
        <f t="shared" ca="1" si="460"/>
        <v>4.5569622524294494E-5</v>
      </c>
      <c r="AR758" s="69">
        <f t="shared" si="449"/>
        <v>63</v>
      </c>
      <c r="AS758" s="70">
        <f t="shared" si="461"/>
        <v>755</v>
      </c>
      <c r="AT758" s="71">
        <f t="shared" si="468"/>
        <v>1.9505115619686464E-3</v>
      </c>
      <c r="AU758" s="72">
        <f t="shared" si="450"/>
        <v>8.6664107387064426E-3</v>
      </c>
      <c r="AV758" s="73">
        <f t="shared" si="451"/>
        <v>1.0086664107387064</v>
      </c>
      <c r="AW758" s="74">
        <f>PRODUCT(AV$4:AV758)</f>
        <v>486.93022504530632</v>
      </c>
      <c r="BO758" s="70">
        <f t="shared" si="462"/>
        <v>755</v>
      </c>
      <c r="BP758" s="178">
        <f t="shared" si="465"/>
        <v>0.1091</v>
      </c>
      <c r="BQ758" s="179">
        <f t="shared" si="452"/>
        <v>8.6664107387064426E-3</v>
      </c>
      <c r="BR758" s="179">
        <f t="shared" si="464"/>
        <v>2.0536823318103837E-3</v>
      </c>
    </row>
    <row r="759" spans="5:70">
      <c r="E759">
        <f t="shared" si="466"/>
        <v>756</v>
      </c>
      <c r="F759" s="64">
        <f t="shared" si="453"/>
        <v>125.91666666666318</v>
      </c>
      <c r="G759" s="55">
        <f t="shared" si="434"/>
        <v>0</v>
      </c>
      <c r="H759" s="78">
        <f t="shared" si="463"/>
        <v>1</v>
      </c>
      <c r="I759" s="79">
        <f t="shared" si="442"/>
        <v>0</v>
      </c>
      <c r="J759" s="79">
        <f t="shared" si="435"/>
        <v>0</v>
      </c>
      <c r="K759" s="80">
        <f t="shared" si="436"/>
        <v>0</v>
      </c>
      <c r="L759" s="80">
        <f t="shared" si="443"/>
        <v>0</v>
      </c>
      <c r="M759" s="80">
        <f t="shared" si="467"/>
        <v>0</v>
      </c>
      <c r="N759" s="80">
        <f t="shared" si="444"/>
        <v>0</v>
      </c>
      <c r="O759" s="81">
        <f t="shared" si="437"/>
        <v>0</v>
      </c>
      <c r="P759" s="79">
        <f t="shared" si="438"/>
        <v>0</v>
      </c>
      <c r="R759">
        <f t="shared" ca="1" si="445"/>
        <v>817</v>
      </c>
      <c r="S759" s="78">
        <f t="shared" ca="1" si="454"/>
        <v>130.91666666666359</v>
      </c>
      <c r="T759" s="55">
        <f t="shared" ca="1" si="446"/>
        <v>0</v>
      </c>
      <c r="U759" s="78">
        <f t="shared" ca="1" si="447"/>
        <v>4.5569622524294494E-5</v>
      </c>
      <c r="V759" s="79">
        <f t="shared" ca="1" si="455"/>
        <v>0</v>
      </c>
      <c r="W759" s="79">
        <f t="shared" ca="1" si="439"/>
        <v>0</v>
      </c>
      <c r="X759" s="80">
        <f t="shared" ca="1" si="456"/>
        <v>0</v>
      </c>
      <c r="Y759" s="80">
        <f t="shared" ca="1" si="457"/>
        <v>0</v>
      </c>
      <c r="Z759" s="80">
        <f t="shared" ca="1" si="448"/>
        <v>0</v>
      </c>
      <c r="AA759" s="80">
        <f t="shared" ca="1" si="458"/>
        <v>0</v>
      </c>
      <c r="AB759" s="81">
        <f t="shared" ca="1" si="440"/>
        <v>0</v>
      </c>
      <c r="AC759" s="79">
        <f t="shared" ca="1" si="441"/>
        <v>0</v>
      </c>
      <c r="AE759" s="55">
        <f t="shared" ca="1" si="459"/>
        <v>0</v>
      </c>
      <c r="AF759" s="78">
        <f t="shared" ca="1" si="460"/>
        <v>4.5569622524294494E-5</v>
      </c>
      <c r="AR759" s="69">
        <f t="shared" si="449"/>
        <v>63</v>
      </c>
      <c r="AS759" s="70">
        <f t="shared" si="461"/>
        <v>756</v>
      </c>
      <c r="AT759" s="71">
        <f t="shared" si="468"/>
        <v>1.9336076276220302E-3</v>
      </c>
      <c r="AU759" s="72">
        <f t="shared" si="450"/>
        <v>8.6664107387064426E-3</v>
      </c>
      <c r="AV759" s="73">
        <f t="shared" si="451"/>
        <v>1.0086664107387064</v>
      </c>
      <c r="AW759" s="74">
        <f>PRODUCT(AV$4:AV759)</f>
        <v>491.15016237663968</v>
      </c>
      <c r="BO759" s="70">
        <f t="shared" si="462"/>
        <v>756</v>
      </c>
      <c r="BP759" s="178">
        <f t="shared" si="465"/>
        <v>0.1091</v>
      </c>
      <c r="BQ759" s="179">
        <f t="shared" si="452"/>
        <v>8.6664107387064426E-3</v>
      </c>
      <c r="BR759" s="179">
        <f t="shared" si="464"/>
        <v>2.0360371971803342E-3</v>
      </c>
    </row>
    <row r="760" spans="5:70">
      <c r="E760">
        <f t="shared" si="466"/>
        <v>757</v>
      </c>
      <c r="F760" s="64">
        <f t="shared" si="453"/>
        <v>125.9999999999965</v>
      </c>
      <c r="G760" s="55">
        <f t="shared" si="434"/>
        <v>0</v>
      </c>
      <c r="H760" s="78">
        <f t="shared" si="463"/>
        <v>1</v>
      </c>
      <c r="I760" s="79">
        <f t="shared" si="442"/>
        <v>0</v>
      </c>
      <c r="J760" s="79">
        <f t="shared" si="435"/>
        <v>0</v>
      </c>
      <c r="K760" s="80">
        <f t="shared" si="436"/>
        <v>0</v>
      </c>
      <c r="L760" s="80">
        <f t="shared" si="443"/>
        <v>0</v>
      </c>
      <c r="M760" s="80">
        <f t="shared" si="467"/>
        <v>0</v>
      </c>
      <c r="N760" s="80">
        <f t="shared" si="444"/>
        <v>0</v>
      </c>
      <c r="O760" s="81">
        <f t="shared" si="437"/>
        <v>0</v>
      </c>
      <c r="P760" s="79">
        <f t="shared" si="438"/>
        <v>0</v>
      </c>
      <c r="R760">
        <f t="shared" ca="1" si="445"/>
        <v>818</v>
      </c>
      <c r="S760" s="78">
        <f t="shared" ca="1" si="454"/>
        <v>130.99999999999693</v>
      </c>
      <c r="T760" s="55">
        <f t="shared" ca="1" si="446"/>
        <v>0</v>
      </c>
      <c r="U760" s="78">
        <f t="shared" ca="1" si="447"/>
        <v>4.5569622524294494E-5</v>
      </c>
      <c r="V760" s="79">
        <f t="shared" ca="1" si="455"/>
        <v>0</v>
      </c>
      <c r="W760" s="79">
        <f t="shared" ca="1" si="439"/>
        <v>0</v>
      </c>
      <c r="X760" s="80">
        <f t="shared" ca="1" si="456"/>
        <v>0</v>
      </c>
      <c r="Y760" s="80">
        <f t="shared" ca="1" si="457"/>
        <v>0</v>
      </c>
      <c r="Z760" s="80">
        <f t="shared" ca="1" si="448"/>
        <v>0</v>
      </c>
      <c r="AA760" s="80">
        <f t="shared" ca="1" si="458"/>
        <v>0</v>
      </c>
      <c r="AB760" s="81">
        <f t="shared" ca="1" si="440"/>
        <v>0</v>
      </c>
      <c r="AC760" s="79">
        <f t="shared" ca="1" si="441"/>
        <v>0</v>
      </c>
      <c r="AE760" s="55">
        <f t="shared" ca="1" si="459"/>
        <v>0</v>
      </c>
      <c r="AF760" s="78">
        <f t="shared" ca="1" si="460"/>
        <v>4.5569622524294494E-5</v>
      </c>
      <c r="AR760" s="69">
        <f t="shared" si="449"/>
        <v>64</v>
      </c>
      <c r="AS760" s="70">
        <f t="shared" si="461"/>
        <v>757</v>
      </c>
      <c r="AT760" s="71">
        <f t="shared" si="468"/>
        <v>1.916850189713562E-3</v>
      </c>
      <c r="AU760" s="72">
        <f t="shared" si="450"/>
        <v>8.6664107387064426E-3</v>
      </c>
      <c r="AV760" s="73">
        <f t="shared" si="451"/>
        <v>1.0086664107387064</v>
      </c>
      <c r="AW760" s="74">
        <f>PRODUCT(AV$4:AV760)</f>
        <v>495.40667141817801</v>
      </c>
      <c r="BO760" s="70">
        <f t="shared" si="462"/>
        <v>757</v>
      </c>
      <c r="BP760" s="178">
        <f t="shared" si="465"/>
        <v>0.1091</v>
      </c>
      <c r="BQ760" s="179">
        <f t="shared" si="452"/>
        <v>8.6664107387064426E-3</v>
      </c>
      <c r="BR760" s="179">
        <f t="shared" si="464"/>
        <v>2.0185436686537654E-3</v>
      </c>
    </row>
    <row r="761" spans="5:70">
      <c r="E761">
        <f t="shared" si="466"/>
        <v>758</v>
      </c>
      <c r="F761" s="64">
        <f t="shared" si="453"/>
        <v>126.08333333332983</v>
      </c>
      <c r="G761" s="55">
        <f t="shared" si="434"/>
        <v>0</v>
      </c>
      <c r="H761" s="78">
        <f t="shared" si="463"/>
        <v>1</v>
      </c>
      <c r="I761" s="79">
        <f t="shared" si="442"/>
        <v>0</v>
      </c>
      <c r="J761" s="79">
        <f t="shared" si="435"/>
        <v>0</v>
      </c>
      <c r="K761" s="80">
        <f t="shared" si="436"/>
        <v>0</v>
      </c>
      <c r="L761" s="80">
        <f t="shared" si="443"/>
        <v>0</v>
      </c>
      <c r="M761" s="80">
        <f t="shared" si="467"/>
        <v>0</v>
      </c>
      <c r="N761" s="80">
        <f t="shared" si="444"/>
        <v>0</v>
      </c>
      <c r="O761" s="81">
        <f t="shared" si="437"/>
        <v>0</v>
      </c>
      <c r="P761" s="79">
        <f t="shared" si="438"/>
        <v>0</v>
      </c>
      <c r="R761">
        <f t="shared" ca="1" si="445"/>
        <v>819</v>
      </c>
      <c r="S761" s="78">
        <f t="shared" ca="1" si="454"/>
        <v>131.08333333333027</v>
      </c>
      <c r="T761" s="55">
        <f t="shared" ca="1" si="446"/>
        <v>0</v>
      </c>
      <c r="U761" s="78">
        <f t="shared" ca="1" si="447"/>
        <v>4.5569622524294494E-5</v>
      </c>
      <c r="V761" s="79">
        <f t="shared" ca="1" si="455"/>
        <v>0</v>
      </c>
      <c r="W761" s="79">
        <f t="shared" ca="1" si="439"/>
        <v>0</v>
      </c>
      <c r="X761" s="80">
        <f t="shared" ca="1" si="456"/>
        <v>0</v>
      </c>
      <c r="Y761" s="80">
        <f t="shared" ca="1" si="457"/>
        <v>0</v>
      </c>
      <c r="Z761" s="80">
        <f t="shared" ca="1" si="448"/>
        <v>0</v>
      </c>
      <c r="AA761" s="80">
        <f t="shared" ca="1" si="458"/>
        <v>0</v>
      </c>
      <c r="AB761" s="81">
        <f t="shared" ca="1" si="440"/>
        <v>0</v>
      </c>
      <c r="AC761" s="79">
        <f t="shared" ca="1" si="441"/>
        <v>0</v>
      </c>
      <c r="AE761" s="55">
        <f t="shared" ca="1" si="459"/>
        <v>0</v>
      </c>
      <c r="AF761" s="78">
        <f t="shared" ca="1" si="460"/>
        <v>4.5569622524294494E-5</v>
      </c>
      <c r="AR761" s="69">
        <f t="shared" si="449"/>
        <v>64</v>
      </c>
      <c r="AS761" s="70">
        <f t="shared" si="461"/>
        <v>758</v>
      </c>
      <c r="AT761" s="71">
        <f t="shared" si="468"/>
        <v>1.9002379786449369E-3</v>
      </c>
      <c r="AU761" s="72">
        <f t="shared" si="450"/>
        <v>8.6664107387064426E-3</v>
      </c>
      <c r="AV761" s="73">
        <f t="shared" si="451"/>
        <v>1.0086664107387064</v>
      </c>
      <c r="AW761" s="74">
        <f>PRODUCT(AV$4:AV761)</f>
        <v>499.70006911538331</v>
      </c>
      <c r="BO761" s="70">
        <f t="shared" si="462"/>
        <v>758</v>
      </c>
      <c r="BP761" s="178">
        <f t="shared" si="465"/>
        <v>0.1091</v>
      </c>
      <c r="BQ761" s="179">
        <f t="shared" si="452"/>
        <v>8.6664107387064426E-3</v>
      </c>
      <c r="BR761" s="179">
        <f t="shared" si="464"/>
        <v>2.0012004436387107E-3</v>
      </c>
    </row>
    <row r="762" spans="5:70">
      <c r="E762">
        <f t="shared" si="466"/>
        <v>759</v>
      </c>
      <c r="F762" s="64">
        <f t="shared" si="453"/>
        <v>126.16666666666316</v>
      </c>
      <c r="G762" s="55">
        <f t="shared" si="434"/>
        <v>0</v>
      </c>
      <c r="H762" s="78">
        <f t="shared" si="463"/>
        <v>1</v>
      </c>
      <c r="I762" s="79">
        <f t="shared" si="442"/>
        <v>0</v>
      </c>
      <c r="J762" s="79">
        <f t="shared" si="435"/>
        <v>0</v>
      </c>
      <c r="K762" s="80">
        <f t="shared" si="436"/>
        <v>0</v>
      </c>
      <c r="L762" s="80">
        <f t="shared" si="443"/>
        <v>0</v>
      </c>
      <c r="M762" s="80">
        <f t="shared" si="467"/>
        <v>0</v>
      </c>
      <c r="N762" s="80">
        <f t="shared" si="444"/>
        <v>0</v>
      </c>
      <c r="O762" s="81">
        <f t="shared" si="437"/>
        <v>0</v>
      </c>
      <c r="P762" s="79">
        <f t="shared" si="438"/>
        <v>0</v>
      </c>
      <c r="R762">
        <f t="shared" ca="1" si="445"/>
        <v>820</v>
      </c>
      <c r="S762" s="78">
        <f t="shared" ca="1" si="454"/>
        <v>131.16666666666362</v>
      </c>
      <c r="T762" s="55">
        <f t="shared" ca="1" si="446"/>
        <v>0</v>
      </c>
      <c r="U762" s="78">
        <f t="shared" ca="1" si="447"/>
        <v>4.5569622524294494E-5</v>
      </c>
      <c r="V762" s="79">
        <f t="shared" ca="1" si="455"/>
        <v>0</v>
      </c>
      <c r="W762" s="79">
        <f t="shared" ca="1" si="439"/>
        <v>0</v>
      </c>
      <c r="X762" s="80">
        <f t="shared" ca="1" si="456"/>
        <v>0</v>
      </c>
      <c r="Y762" s="80">
        <f t="shared" ca="1" si="457"/>
        <v>0</v>
      </c>
      <c r="Z762" s="80">
        <f t="shared" ca="1" si="448"/>
        <v>0</v>
      </c>
      <c r="AA762" s="80">
        <f t="shared" ca="1" si="458"/>
        <v>0</v>
      </c>
      <c r="AB762" s="81">
        <f t="shared" ca="1" si="440"/>
        <v>0</v>
      </c>
      <c r="AC762" s="79">
        <f t="shared" ca="1" si="441"/>
        <v>0</v>
      </c>
      <c r="AE762" s="55">
        <f t="shared" ca="1" si="459"/>
        <v>0</v>
      </c>
      <c r="AF762" s="78">
        <f t="shared" ca="1" si="460"/>
        <v>4.5569622524294494E-5</v>
      </c>
      <c r="AR762" s="69">
        <f t="shared" si="449"/>
        <v>64</v>
      </c>
      <c r="AS762" s="70">
        <f t="shared" si="461"/>
        <v>759</v>
      </c>
      <c r="AT762" s="71">
        <f t="shared" si="468"/>
        <v>1.8837697358207106E-3</v>
      </c>
      <c r="AU762" s="72">
        <f t="shared" si="450"/>
        <v>8.6664107387064426E-3</v>
      </c>
      <c r="AV762" s="73">
        <f t="shared" si="451"/>
        <v>1.0086664107387064</v>
      </c>
      <c r="AW762" s="74">
        <f>PRODUCT(AV$4:AV762)</f>
        <v>504.0306751604972</v>
      </c>
      <c r="BO762" s="70">
        <f t="shared" si="462"/>
        <v>759</v>
      </c>
      <c r="BP762" s="178">
        <f t="shared" si="465"/>
        <v>0.1091</v>
      </c>
      <c r="BQ762" s="179">
        <f t="shared" si="452"/>
        <v>8.6664107387064426E-3</v>
      </c>
      <c r="BR762" s="179">
        <f t="shared" si="464"/>
        <v>1.9840062307350083E-3</v>
      </c>
    </row>
    <row r="763" spans="5:70">
      <c r="E763">
        <f t="shared" si="466"/>
        <v>760</v>
      </c>
      <c r="F763" s="64">
        <f t="shared" si="453"/>
        <v>126.24999999999649</v>
      </c>
      <c r="G763" s="55">
        <f t="shared" si="434"/>
        <v>0</v>
      </c>
      <c r="H763" s="78">
        <f t="shared" si="463"/>
        <v>1</v>
      </c>
      <c r="I763" s="79">
        <f t="shared" si="442"/>
        <v>0</v>
      </c>
      <c r="J763" s="79">
        <f t="shared" si="435"/>
        <v>0</v>
      </c>
      <c r="K763" s="80">
        <f t="shared" si="436"/>
        <v>0</v>
      </c>
      <c r="L763" s="80">
        <f t="shared" si="443"/>
        <v>0</v>
      </c>
      <c r="M763" s="80">
        <f t="shared" si="467"/>
        <v>0</v>
      </c>
      <c r="N763" s="80">
        <f t="shared" si="444"/>
        <v>0</v>
      </c>
      <c r="O763" s="81">
        <f t="shared" si="437"/>
        <v>0</v>
      </c>
      <c r="P763" s="79">
        <f t="shared" si="438"/>
        <v>0</v>
      </c>
      <c r="R763">
        <f t="shared" ca="1" si="445"/>
        <v>821</v>
      </c>
      <c r="S763" s="78">
        <f t="shared" ca="1" si="454"/>
        <v>131.24999999999696</v>
      </c>
      <c r="T763" s="55">
        <f t="shared" ca="1" si="446"/>
        <v>0</v>
      </c>
      <c r="U763" s="78">
        <f t="shared" ca="1" si="447"/>
        <v>4.5569622524294494E-5</v>
      </c>
      <c r="V763" s="79">
        <f t="shared" ca="1" si="455"/>
        <v>0</v>
      </c>
      <c r="W763" s="79">
        <f t="shared" ca="1" si="439"/>
        <v>0</v>
      </c>
      <c r="X763" s="80">
        <f t="shared" ca="1" si="456"/>
        <v>0</v>
      </c>
      <c r="Y763" s="80">
        <f t="shared" ca="1" si="457"/>
        <v>0</v>
      </c>
      <c r="Z763" s="80">
        <f t="shared" ca="1" si="448"/>
        <v>0</v>
      </c>
      <c r="AA763" s="80">
        <f t="shared" ca="1" si="458"/>
        <v>0</v>
      </c>
      <c r="AB763" s="81">
        <f t="shared" ca="1" si="440"/>
        <v>0</v>
      </c>
      <c r="AC763" s="79">
        <f t="shared" ca="1" si="441"/>
        <v>0</v>
      </c>
      <c r="AE763" s="55">
        <f t="shared" ca="1" si="459"/>
        <v>0</v>
      </c>
      <c r="AF763" s="78">
        <f t="shared" ca="1" si="460"/>
        <v>4.5569622524294494E-5</v>
      </c>
      <c r="AR763" s="69">
        <f t="shared" si="449"/>
        <v>64</v>
      </c>
      <c r="AS763" s="70">
        <f t="shared" si="461"/>
        <v>760</v>
      </c>
      <c r="AT763" s="71">
        <f t="shared" si="468"/>
        <v>1.8674442135529438E-3</v>
      </c>
      <c r="AU763" s="72">
        <f t="shared" si="450"/>
        <v>8.6664107387064426E-3</v>
      </c>
      <c r="AV763" s="73">
        <f t="shared" si="451"/>
        <v>1.0086664107387064</v>
      </c>
      <c r="AW763" s="74">
        <f>PRODUCT(AV$4:AV763)</f>
        <v>508.39881201634557</v>
      </c>
      <c r="BO763" s="70">
        <f t="shared" si="462"/>
        <v>760</v>
      </c>
      <c r="BP763" s="178">
        <f t="shared" si="465"/>
        <v>0.1091</v>
      </c>
      <c r="BQ763" s="179">
        <f t="shared" si="452"/>
        <v>8.6664107387064426E-3</v>
      </c>
      <c r="BR763" s="179">
        <f t="shared" si="464"/>
        <v>1.966959749638141E-3</v>
      </c>
    </row>
    <row r="764" spans="5:70">
      <c r="E764">
        <f t="shared" si="466"/>
        <v>761</v>
      </c>
      <c r="F764" s="64">
        <f t="shared" si="453"/>
        <v>126.33333333332982</v>
      </c>
      <c r="G764" s="55">
        <f t="shared" si="434"/>
        <v>0</v>
      </c>
      <c r="H764" s="78">
        <f t="shared" si="463"/>
        <v>1</v>
      </c>
      <c r="I764" s="79">
        <f t="shared" si="442"/>
        <v>0</v>
      </c>
      <c r="J764" s="79">
        <f t="shared" si="435"/>
        <v>0</v>
      </c>
      <c r="K764" s="80">
        <f t="shared" si="436"/>
        <v>0</v>
      </c>
      <c r="L764" s="80">
        <f t="shared" si="443"/>
        <v>0</v>
      </c>
      <c r="M764" s="80">
        <f t="shared" si="467"/>
        <v>0</v>
      </c>
      <c r="N764" s="80">
        <f t="shared" si="444"/>
        <v>0</v>
      </c>
      <c r="O764" s="81">
        <f t="shared" si="437"/>
        <v>0</v>
      </c>
      <c r="P764" s="79">
        <f t="shared" si="438"/>
        <v>0</v>
      </c>
      <c r="R764">
        <f t="shared" ca="1" si="445"/>
        <v>822</v>
      </c>
      <c r="S764" s="78">
        <f t="shared" ca="1" si="454"/>
        <v>131.3333333333303</v>
      </c>
      <c r="T764" s="55">
        <f t="shared" ca="1" si="446"/>
        <v>0</v>
      </c>
      <c r="U764" s="78">
        <f t="shared" ca="1" si="447"/>
        <v>4.5569622524294494E-5</v>
      </c>
      <c r="V764" s="79">
        <f t="shared" ca="1" si="455"/>
        <v>0</v>
      </c>
      <c r="W764" s="79">
        <f t="shared" ca="1" si="439"/>
        <v>0</v>
      </c>
      <c r="X764" s="80">
        <f t="shared" ca="1" si="456"/>
        <v>0</v>
      </c>
      <c r="Y764" s="80">
        <f t="shared" ca="1" si="457"/>
        <v>0</v>
      </c>
      <c r="Z764" s="80">
        <f t="shared" ca="1" si="448"/>
        <v>0</v>
      </c>
      <c r="AA764" s="80">
        <f t="shared" ca="1" si="458"/>
        <v>0</v>
      </c>
      <c r="AB764" s="81">
        <f t="shared" ca="1" si="440"/>
        <v>0</v>
      </c>
      <c r="AC764" s="79">
        <f t="shared" ca="1" si="441"/>
        <v>0</v>
      </c>
      <c r="AE764" s="55">
        <f t="shared" ca="1" si="459"/>
        <v>0</v>
      </c>
      <c r="AF764" s="78">
        <f t="shared" ca="1" si="460"/>
        <v>4.5569622524294494E-5</v>
      </c>
      <c r="AR764" s="69">
        <f t="shared" si="449"/>
        <v>64</v>
      </c>
      <c r="AS764" s="70">
        <f t="shared" si="461"/>
        <v>761</v>
      </c>
      <c r="AT764" s="71">
        <f t="shared" si="468"/>
        <v>1.8512601749666733E-3</v>
      </c>
      <c r="AU764" s="72">
        <f t="shared" si="450"/>
        <v>8.6664107387064426E-3</v>
      </c>
      <c r="AV764" s="73">
        <f t="shared" si="451"/>
        <v>1.0086664107387064</v>
      </c>
      <c r="AW764" s="74">
        <f>PRODUCT(AV$4:AV764)</f>
        <v>512.80480494034964</v>
      </c>
      <c r="BO764" s="70">
        <f t="shared" si="462"/>
        <v>761</v>
      </c>
      <c r="BP764" s="178">
        <f t="shared" si="465"/>
        <v>0.1091</v>
      </c>
      <c r="BQ764" s="179">
        <f t="shared" si="452"/>
        <v>8.6664107387064426E-3</v>
      </c>
      <c r="BR764" s="179">
        <f t="shared" si="464"/>
        <v>1.950059731043903E-3</v>
      </c>
    </row>
    <row r="765" spans="5:70">
      <c r="E765">
        <f t="shared" si="466"/>
        <v>762</v>
      </c>
      <c r="F765" s="64">
        <f t="shared" si="453"/>
        <v>126.41666666666315</v>
      </c>
      <c r="G765" s="55">
        <f t="shared" si="434"/>
        <v>0</v>
      </c>
      <c r="H765" s="78">
        <f t="shared" si="463"/>
        <v>1</v>
      </c>
      <c r="I765" s="79">
        <f t="shared" si="442"/>
        <v>0</v>
      </c>
      <c r="J765" s="79">
        <f t="shared" si="435"/>
        <v>0</v>
      </c>
      <c r="K765" s="80">
        <f t="shared" si="436"/>
        <v>0</v>
      </c>
      <c r="L765" s="80">
        <f t="shared" si="443"/>
        <v>0</v>
      </c>
      <c r="M765" s="80">
        <f t="shared" si="467"/>
        <v>0</v>
      </c>
      <c r="N765" s="80">
        <f t="shared" si="444"/>
        <v>0</v>
      </c>
      <c r="O765" s="81">
        <f t="shared" si="437"/>
        <v>0</v>
      </c>
      <c r="P765" s="79">
        <f t="shared" si="438"/>
        <v>0</v>
      </c>
      <c r="R765">
        <f t="shared" ca="1" si="445"/>
        <v>823</v>
      </c>
      <c r="S765" s="78">
        <f t="shared" ca="1" si="454"/>
        <v>131.41666666666364</v>
      </c>
      <c r="T765" s="55">
        <f t="shared" ca="1" si="446"/>
        <v>0</v>
      </c>
      <c r="U765" s="78">
        <f t="shared" ca="1" si="447"/>
        <v>4.5569622524294494E-5</v>
      </c>
      <c r="V765" s="79">
        <f t="shared" ca="1" si="455"/>
        <v>0</v>
      </c>
      <c r="W765" s="79">
        <f t="shared" ca="1" si="439"/>
        <v>0</v>
      </c>
      <c r="X765" s="80">
        <f t="shared" ca="1" si="456"/>
        <v>0</v>
      </c>
      <c r="Y765" s="80">
        <f t="shared" ca="1" si="457"/>
        <v>0</v>
      </c>
      <c r="Z765" s="80">
        <f t="shared" ca="1" si="448"/>
        <v>0</v>
      </c>
      <c r="AA765" s="80">
        <f t="shared" ca="1" si="458"/>
        <v>0</v>
      </c>
      <c r="AB765" s="81">
        <f t="shared" ca="1" si="440"/>
        <v>0</v>
      </c>
      <c r="AC765" s="79">
        <f t="shared" ca="1" si="441"/>
        <v>0</v>
      </c>
      <c r="AE765" s="55">
        <f t="shared" ca="1" si="459"/>
        <v>0</v>
      </c>
      <c r="AF765" s="78">
        <f t="shared" ca="1" si="460"/>
        <v>4.5569622524294494E-5</v>
      </c>
      <c r="AR765" s="69">
        <f t="shared" si="449"/>
        <v>64</v>
      </c>
      <c r="AS765" s="70">
        <f t="shared" si="461"/>
        <v>762</v>
      </c>
      <c r="AT765" s="71">
        <f t="shared" si="468"/>
        <v>1.8352163939062026E-3</v>
      </c>
      <c r="AU765" s="72">
        <f t="shared" si="450"/>
        <v>8.6664107387064426E-3</v>
      </c>
      <c r="AV765" s="73">
        <f t="shared" si="451"/>
        <v>1.0086664107387064</v>
      </c>
      <c r="AW765" s="74">
        <f>PRODUCT(AV$4:AV765)</f>
        <v>517.24898200874497</v>
      </c>
      <c r="BO765" s="70">
        <f t="shared" si="462"/>
        <v>762</v>
      </c>
      <c r="BP765" s="178">
        <f t="shared" si="465"/>
        <v>0.1091</v>
      </c>
      <c r="BQ765" s="179">
        <f t="shared" si="452"/>
        <v>8.6664107387064426E-3</v>
      </c>
      <c r="BR765" s="179">
        <f t="shared" si="464"/>
        <v>1.9333049165538864E-3</v>
      </c>
    </row>
    <row r="766" spans="5:70">
      <c r="E766">
        <f t="shared" si="466"/>
        <v>763</v>
      </c>
      <c r="F766" s="64">
        <f t="shared" si="453"/>
        <v>126.49999999999648</v>
      </c>
      <c r="G766" s="55">
        <f t="shared" si="434"/>
        <v>0</v>
      </c>
      <c r="H766" s="78">
        <f t="shared" si="463"/>
        <v>1</v>
      </c>
      <c r="I766" s="79">
        <f t="shared" si="442"/>
        <v>0</v>
      </c>
      <c r="J766" s="79">
        <f t="shared" si="435"/>
        <v>0</v>
      </c>
      <c r="K766" s="80">
        <f t="shared" si="436"/>
        <v>0</v>
      </c>
      <c r="L766" s="80">
        <f t="shared" si="443"/>
        <v>0</v>
      </c>
      <c r="M766" s="80">
        <f t="shared" si="467"/>
        <v>0</v>
      </c>
      <c r="N766" s="80">
        <f t="shared" si="444"/>
        <v>0</v>
      </c>
      <c r="O766" s="81">
        <f t="shared" si="437"/>
        <v>0</v>
      </c>
      <c r="P766" s="79">
        <f t="shared" si="438"/>
        <v>0</v>
      </c>
      <c r="R766">
        <f t="shared" ca="1" si="445"/>
        <v>824</v>
      </c>
      <c r="S766" s="78">
        <f t="shared" ca="1" si="454"/>
        <v>131.49999999999699</v>
      </c>
      <c r="T766" s="55">
        <f t="shared" ca="1" si="446"/>
        <v>0</v>
      </c>
      <c r="U766" s="78">
        <f t="shared" ca="1" si="447"/>
        <v>4.5569622524294494E-5</v>
      </c>
      <c r="V766" s="79">
        <f t="shared" ca="1" si="455"/>
        <v>0</v>
      </c>
      <c r="W766" s="79">
        <f t="shared" ca="1" si="439"/>
        <v>0</v>
      </c>
      <c r="X766" s="80">
        <f t="shared" ca="1" si="456"/>
        <v>0</v>
      </c>
      <c r="Y766" s="80">
        <f t="shared" ca="1" si="457"/>
        <v>0</v>
      </c>
      <c r="Z766" s="80">
        <f t="shared" ca="1" si="448"/>
        <v>0</v>
      </c>
      <c r="AA766" s="80">
        <f t="shared" ca="1" si="458"/>
        <v>0</v>
      </c>
      <c r="AB766" s="81">
        <f t="shared" ca="1" si="440"/>
        <v>0</v>
      </c>
      <c r="AC766" s="79">
        <f t="shared" ca="1" si="441"/>
        <v>0</v>
      </c>
      <c r="AE766" s="55">
        <f t="shared" ca="1" si="459"/>
        <v>0</v>
      </c>
      <c r="AF766" s="78">
        <f t="shared" ca="1" si="460"/>
        <v>4.5569622524294494E-5</v>
      </c>
      <c r="AR766" s="69">
        <f t="shared" si="449"/>
        <v>64</v>
      </c>
      <c r="AS766" s="70">
        <f t="shared" si="461"/>
        <v>763</v>
      </c>
      <c r="AT766" s="71">
        <f t="shared" si="468"/>
        <v>1.8193116548422038E-3</v>
      </c>
      <c r="AU766" s="72">
        <f t="shared" si="450"/>
        <v>8.6664107387064426E-3</v>
      </c>
      <c r="AV766" s="73">
        <f t="shared" si="451"/>
        <v>1.0086664107387064</v>
      </c>
      <c r="AW766" s="74">
        <f>PRODUCT(AV$4:AV766)</f>
        <v>521.73167414101056</v>
      </c>
      <c r="BO766" s="70">
        <f t="shared" si="462"/>
        <v>763</v>
      </c>
      <c r="BP766" s="178">
        <f t="shared" si="465"/>
        <v>0.1091</v>
      </c>
      <c r="BQ766" s="179">
        <f t="shared" si="452"/>
        <v>8.6664107387064426E-3</v>
      </c>
      <c r="BR766" s="179">
        <f t="shared" si="464"/>
        <v>1.9166940585817786E-3</v>
      </c>
    </row>
    <row r="767" spans="5:70">
      <c r="E767">
        <f t="shared" si="466"/>
        <v>764</v>
      </c>
      <c r="F767" s="64">
        <f t="shared" si="453"/>
        <v>126.5833333333298</v>
      </c>
      <c r="G767" s="55">
        <f t="shared" si="434"/>
        <v>0</v>
      </c>
      <c r="H767" s="78">
        <f t="shared" si="463"/>
        <v>1</v>
      </c>
      <c r="I767" s="79">
        <f t="shared" si="442"/>
        <v>0</v>
      </c>
      <c r="J767" s="79">
        <f t="shared" si="435"/>
        <v>0</v>
      </c>
      <c r="K767" s="80">
        <f t="shared" si="436"/>
        <v>0</v>
      </c>
      <c r="L767" s="80">
        <f t="shared" si="443"/>
        <v>0</v>
      </c>
      <c r="M767" s="80">
        <f t="shared" si="467"/>
        <v>0</v>
      </c>
      <c r="N767" s="80">
        <f t="shared" si="444"/>
        <v>0</v>
      </c>
      <c r="O767" s="81">
        <f t="shared" si="437"/>
        <v>0</v>
      </c>
      <c r="P767" s="79">
        <f t="shared" si="438"/>
        <v>0</v>
      </c>
      <c r="R767">
        <f t="shared" ca="1" si="445"/>
        <v>825</v>
      </c>
      <c r="S767" s="78">
        <f t="shared" ca="1" si="454"/>
        <v>131.58333333333033</v>
      </c>
      <c r="T767" s="55">
        <f t="shared" ca="1" si="446"/>
        <v>0</v>
      </c>
      <c r="U767" s="78">
        <f t="shared" ca="1" si="447"/>
        <v>4.5569622524294494E-5</v>
      </c>
      <c r="V767" s="79">
        <f t="shared" ca="1" si="455"/>
        <v>0</v>
      </c>
      <c r="W767" s="79">
        <f t="shared" ca="1" si="439"/>
        <v>0</v>
      </c>
      <c r="X767" s="80">
        <f t="shared" ca="1" si="456"/>
        <v>0</v>
      </c>
      <c r="Y767" s="80">
        <f t="shared" ca="1" si="457"/>
        <v>0</v>
      </c>
      <c r="Z767" s="80">
        <f t="shared" ca="1" si="448"/>
        <v>0</v>
      </c>
      <c r="AA767" s="80">
        <f t="shared" ca="1" si="458"/>
        <v>0</v>
      </c>
      <c r="AB767" s="81">
        <f t="shared" ca="1" si="440"/>
        <v>0</v>
      </c>
      <c r="AC767" s="79">
        <f t="shared" ca="1" si="441"/>
        <v>0</v>
      </c>
      <c r="AE767" s="55">
        <f t="shared" ca="1" si="459"/>
        <v>0</v>
      </c>
      <c r="AF767" s="78">
        <f t="shared" ca="1" si="460"/>
        <v>4.5569622524294494E-5</v>
      </c>
      <c r="AR767" s="69">
        <f t="shared" si="449"/>
        <v>64</v>
      </c>
      <c r="AS767" s="70">
        <f t="shared" si="461"/>
        <v>764</v>
      </c>
      <c r="AT767" s="71">
        <f t="shared" si="468"/>
        <v>1.8035447527796256E-3</v>
      </c>
      <c r="AU767" s="72">
        <f t="shared" si="450"/>
        <v>8.6664107387064426E-3</v>
      </c>
      <c r="AV767" s="73">
        <f t="shared" si="451"/>
        <v>1.0086664107387064</v>
      </c>
      <c r="AW767" s="74">
        <f>PRODUCT(AV$4:AV767)</f>
        <v>526.25321512450955</v>
      </c>
      <c r="BO767" s="70">
        <f t="shared" si="462"/>
        <v>764</v>
      </c>
      <c r="BP767" s="178">
        <f t="shared" si="465"/>
        <v>0.1091</v>
      </c>
      <c r="BQ767" s="179">
        <f t="shared" si="452"/>
        <v>8.6664107387064426E-3</v>
      </c>
      <c r="BR767" s="179">
        <f t="shared" si="464"/>
        <v>1.900225920260465E-3</v>
      </c>
    </row>
    <row r="768" spans="5:70">
      <c r="E768">
        <f t="shared" si="466"/>
        <v>765</v>
      </c>
      <c r="F768" s="64">
        <f t="shared" si="453"/>
        <v>126.66666666666313</v>
      </c>
      <c r="G768" s="55">
        <f t="shared" si="434"/>
        <v>0</v>
      </c>
      <c r="H768" s="78">
        <f t="shared" si="463"/>
        <v>1</v>
      </c>
      <c r="I768" s="79">
        <f t="shared" si="442"/>
        <v>0</v>
      </c>
      <c r="J768" s="79">
        <f t="shared" si="435"/>
        <v>0</v>
      </c>
      <c r="K768" s="80">
        <f t="shared" si="436"/>
        <v>0</v>
      </c>
      <c r="L768" s="80">
        <f t="shared" si="443"/>
        <v>0</v>
      </c>
      <c r="M768" s="80">
        <f t="shared" si="467"/>
        <v>0</v>
      </c>
      <c r="N768" s="80">
        <f t="shared" si="444"/>
        <v>0</v>
      </c>
      <c r="O768" s="81">
        <f t="shared" si="437"/>
        <v>0</v>
      </c>
      <c r="P768" s="79">
        <f t="shared" si="438"/>
        <v>0</v>
      </c>
      <c r="R768">
        <f t="shared" ca="1" si="445"/>
        <v>826</v>
      </c>
      <c r="S768" s="78">
        <f t="shared" ca="1" si="454"/>
        <v>131.66666666666367</v>
      </c>
      <c r="T768" s="55">
        <f t="shared" ca="1" si="446"/>
        <v>0</v>
      </c>
      <c r="U768" s="78">
        <f t="shared" ca="1" si="447"/>
        <v>4.5569622524294494E-5</v>
      </c>
      <c r="V768" s="79">
        <f t="shared" ca="1" si="455"/>
        <v>0</v>
      </c>
      <c r="W768" s="79">
        <f t="shared" ca="1" si="439"/>
        <v>0</v>
      </c>
      <c r="X768" s="80">
        <f t="shared" ca="1" si="456"/>
        <v>0</v>
      </c>
      <c r="Y768" s="80">
        <f t="shared" ca="1" si="457"/>
        <v>0</v>
      </c>
      <c r="Z768" s="80">
        <f t="shared" ca="1" si="448"/>
        <v>0</v>
      </c>
      <c r="AA768" s="80">
        <f t="shared" ca="1" si="458"/>
        <v>0</v>
      </c>
      <c r="AB768" s="81">
        <f t="shared" ca="1" si="440"/>
        <v>0</v>
      </c>
      <c r="AC768" s="79">
        <f t="shared" ca="1" si="441"/>
        <v>0</v>
      </c>
      <c r="AE768" s="55">
        <f t="shared" ca="1" si="459"/>
        <v>0</v>
      </c>
      <c r="AF768" s="78">
        <f t="shared" ca="1" si="460"/>
        <v>4.5569622524294494E-5</v>
      </c>
      <c r="AR768" s="69">
        <f t="shared" si="449"/>
        <v>64</v>
      </c>
      <c r="AS768" s="70">
        <f t="shared" si="461"/>
        <v>765</v>
      </c>
      <c r="AT768" s="71">
        <f t="shared" si="468"/>
        <v>1.7879144931663986E-3</v>
      </c>
      <c r="AU768" s="72">
        <f t="shared" si="450"/>
        <v>8.6664107387064426E-3</v>
      </c>
      <c r="AV768" s="73">
        <f t="shared" si="451"/>
        <v>1.0086664107387064</v>
      </c>
      <c r="AW768" s="74">
        <f>PRODUCT(AV$4:AV768)</f>
        <v>530.8139416393434</v>
      </c>
      <c r="BO768" s="70">
        <f t="shared" si="462"/>
        <v>765</v>
      </c>
      <c r="BP768" s="178">
        <f t="shared" si="465"/>
        <v>0.1091</v>
      </c>
      <c r="BQ768" s="179">
        <f t="shared" si="452"/>
        <v>8.6664107387064426E-3</v>
      </c>
      <c r="BR768" s="179">
        <f t="shared" si="464"/>
        <v>1.8838992753499311E-3</v>
      </c>
    </row>
    <row r="769" spans="5:70">
      <c r="E769">
        <f t="shared" si="466"/>
        <v>766</v>
      </c>
      <c r="F769" s="64">
        <f t="shared" si="453"/>
        <v>126.74999999999646</v>
      </c>
      <c r="G769" s="55">
        <f t="shared" si="434"/>
        <v>0</v>
      </c>
      <c r="H769" s="78">
        <f t="shared" si="463"/>
        <v>1</v>
      </c>
      <c r="I769" s="79">
        <f t="shared" si="442"/>
        <v>0</v>
      </c>
      <c r="J769" s="79">
        <f t="shared" si="435"/>
        <v>0</v>
      </c>
      <c r="K769" s="80">
        <f t="shared" si="436"/>
        <v>0</v>
      </c>
      <c r="L769" s="80">
        <f t="shared" si="443"/>
        <v>0</v>
      </c>
      <c r="M769" s="80">
        <f t="shared" si="467"/>
        <v>0</v>
      </c>
      <c r="N769" s="80">
        <f t="shared" si="444"/>
        <v>0</v>
      </c>
      <c r="O769" s="81">
        <f t="shared" si="437"/>
        <v>0</v>
      </c>
      <c r="P769" s="79">
        <f t="shared" si="438"/>
        <v>0</v>
      </c>
      <c r="R769">
        <f t="shared" ca="1" si="445"/>
        <v>827</v>
      </c>
      <c r="S769" s="78">
        <f t="shared" ca="1" si="454"/>
        <v>131.74999999999702</v>
      </c>
      <c r="T769" s="55">
        <f t="shared" ca="1" si="446"/>
        <v>0</v>
      </c>
      <c r="U769" s="78">
        <f t="shared" ca="1" si="447"/>
        <v>4.5569622524294494E-5</v>
      </c>
      <c r="V769" s="79">
        <f t="shared" ca="1" si="455"/>
        <v>0</v>
      </c>
      <c r="W769" s="79">
        <f t="shared" ca="1" si="439"/>
        <v>0</v>
      </c>
      <c r="X769" s="80">
        <f t="shared" ca="1" si="456"/>
        <v>0</v>
      </c>
      <c r="Y769" s="80">
        <f t="shared" ca="1" si="457"/>
        <v>0</v>
      </c>
      <c r="Z769" s="80">
        <f t="shared" ca="1" si="448"/>
        <v>0</v>
      </c>
      <c r="AA769" s="80">
        <f t="shared" ca="1" si="458"/>
        <v>0</v>
      </c>
      <c r="AB769" s="81">
        <f t="shared" ca="1" si="440"/>
        <v>0</v>
      </c>
      <c r="AC769" s="79">
        <f t="shared" ca="1" si="441"/>
        <v>0</v>
      </c>
      <c r="AE769" s="55">
        <f t="shared" ca="1" si="459"/>
        <v>0</v>
      </c>
      <c r="AF769" s="78">
        <f t="shared" ca="1" si="460"/>
        <v>4.5569622524294494E-5</v>
      </c>
      <c r="AR769" s="69">
        <f t="shared" si="449"/>
        <v>64</v>
      </c>
      <c r="AS769" s="70">
        <f t="shared" si="461"/>
        <v>766</v>
      </c>
      <c r="AT769" s="71">
        <f t="shared" si="468"/>
        <v>1.7724196918029323E-3</v>
      </c>
      <c r="AU769" s="72">
        <f t="shared" si="450"/>
        <v>8.6664107387064426E-3</v>
      </c>
      <c r="AV769" s="73">
        <f t="shared" si="451"/>
        <v>1.0086664107387064</v>
      </c>
      <c r="AW769" s="74">
        <f>PRODUCT(AV$4:AV769)</f>
        <v>535.4141932834217</v>
      </c>
      <c r="BO769" s="70">
        <f t="shared" si="462"/>
        <v>766</v>
      </c>
      <c r="BP769" s="178">
        <f t="shared" si="465"/>
        <v>0.1091</v>
      </c>
      <c r="BQ769" s="179">
        <f t="shared" si="452"/>
        <v>8.6664107387064426E-3</v>
      </c>
      <c r="BR769" s="179">
        <f t="shared" si="464"/>
        <v>1.8677129081459544E-3</v>
      </c>
    </row>
    <row r="770" spans="5:70">
      <c r="E770">
        <f t="shared" si="466"/>
        <v>767</v>
      </c>
      <c r="F770" s="64">
        <f t="shared" si="453"/>
        <v>126.83333333332979</v>
      </c>
      <c r="G770" s="55">
        <f t="shared" si="434"/>
        <v>0</v>
      </c>
      <c r="H770" s="78">
        <f t="shared" si="463"/>
        <v>1</v>
      </c>
      <c r="I770" s="79">
        <f t="shared" si="442"/>
        <v>0</v>
      </c>
      <c r="J770" s="79">
        <f t="shared" si="435"/>
        <v>0</v>
      </c>
      <c r="K770" s="80">
        <f t="shared" si="436"/>
        <v>0</v>
      </c>
      <c r="L770" s="80">
        <f t="shared" si="443"/>
        <v>0</v>
      </c>
      <c r="M770" s="80">
        <f t="shared" si="467"/>
        <v>0</v>
      </c>
      <c r="N770" s="80">
        <f t="shared" si="444"/>
        <v>0</v>
      </c>
      <c r="O770" s="81">
        <f t="shared" si="437"/>
        <v>0</v>
      </c>
      <c r="P770" s="79">
        <f t="shared" si="438"/>
        <v>0</v>
      </c>
      <c r="R770">
        <f t="shared" ca="1" si="445"/>
        <v>828</v>
      </c>
      <c r="S770" s="78">
        <f t="shared" ca="1" si="454"/>
        <v>131.83333333333036</v>
      </c>
      <c r="T770" s="55">
        <f t="shared" ca="1" si="446"/>
        <v>0</v>
      </c>
      <c r="U770" s="78">
        <f t="shared" ca="1" si="447"/>
        <v>4.5569622524294494E-5</v>
      </c>
      <c r="V770" s="79">
        <f t="shared" ca="1" si="455"/>
        <v>0</v>
      </c>
      <c r="W770" s="79">
        <f t="shared" ca="1" si="439"/>
        <v>0</v>
      </c>
      <c r="X770" s="80">
        <f t="shared" ca="1" si="456"/>
        <v>0</v>
      </c>
      <c r="Y770" s="80">
        <f t="shared" ca="1" si="457"/>
        <v>0</v>
      </c>
      <c r="Z770" s="80">
        <f t="shared" ca="1" si="448"/>
        <v>0</v>
      </c>
      <c r="AA770" s="80">
        <f t="shared" ca="1" si="458"/>
        <v>0</v>
      </c>
      <c r="AB770" s="81">
        <f t="shared" ca="1" si="440"/>
        <v>0</v>
      </c>
      <c r="AC770" s="79">
        <f t="shared" ca="1" si="441"/>
        <v>0</v>
      </c>
      <c r="AE770" s="55">
        <f t="shared" ca="1" si="459"/>
        <v>0</v>
      </c>
      <c r="AF770" s="78">
        <f t="shared" ca="1" si="460"/>
        <v>4.5569622524294494E-5</v>
      </c>
      <c r="AR770" s="69">
        <f t="shared" si="449"/>
        <v>64</v>
      </c>
      <c r="AS770" s="70">
        <f t="shared" si="461"/>
        <v>767</v>
      </c>
      <c r="AT770" s="71">
        <f t="shared" si="468"/>
        <v>1.7570591747523966E-3</v>
      </c>
      <c r="AU770" s="72">
        <f t="shared" si="450"/>
        <v>8.6664107387064426E-3</v>
      </c>
      <c r="AV770" s="73">
        <f t="shared" si="451"/>
        <v>1.0086664107387064</v>
      </c>
      <c r="AW770" s="74">
        <f>PRODUCT(AV$4:AV770)</f>
        <v>540.054312597749</v>
      </c>
      <c r="BO770" s="70">
        <f t="shared" si="462"/>
        <v>767</v>
      </c>
      <c r="BP770" s="178">
        <f t="shared" si="465"/>
        <v>0.1091</v>
      </c>
      <c r="BQ770" s="179">
        <f t="shared" si="452"/>
        <v>8.6664107387064426E-3</v>
      </c>
      <c r="BR770" s="179">
        <f t="shared" si="464"/>
        <v>1.8516656133895815E-3</v>
      </c>
    </row>
    <row r="771" spans="5:70">
      <c r="E771">
        <f t="shared" si="466"/>
        <v>768</v>
      </c>
      <c r="F771" s="64">
        <f t="shared" si="453"/>
        <v>126.91666666666312</v>
      </c>
      <c r="G771" s="55">
        <f t="shared" si="434"/>
        <v>0</v>
      </c>
      <c r="H771" s="78">
        <f t="shared" si="463"/>
        <v>1</v>
      </c>
      <c r="I771" s="79">
        <f t="shared" si="442"/>
        <v>0</v>
      </c>
      <c r="J771" s="79">
        <f t="shared" si="435"/>
        <v>0</v>
      </c>
      <c r="K771" s="80">
        <f t="shared" si="436"/>
        <v>0</v>
      </c>
      <c r="L771" s="80">
        <f t="shared" si="443"/>
        <v>0</v>
      </c>
      <c r="M771" s="80">
        <f t="shared" si="467"/>
        <v>0</v>
      </c>
      <c r="N771" s="80">
        <f t="shared" si="444"/>
        <v>0</v>
      </c>
      <c r="O771" s="81">
        <f t="shared" si="437"/>
        <v>0</v>
      </c>
      <c r="P771" s="79">
        <f t="shared" si="438"/>
        <v>0</v>
      </c>
      <c r="R771">
        <f t="shared" ca="1" si="445"/>
        <v>829</v>
      </c>
      <c r="S771" s="78">
        <f t="shared" ca="1" si="454"/>
        <v>131.9166666666637</v>
      </c>
      <c r="T771" s="55">
        <f t="shared" ca="1" si="446"/>
        <v>0</v>
      </c>
      <c r="U771" s="78">
        <f t="shared" ca="1" si="447"/>
        <v>4.5569622524294494E-5</v>
      </c>
      <c r="V771" s="79">
        <f t="shared" ca="1" si="455"/>
        <v>0</v>
      </c>
      <c r="W771" s="79">
        <f t="shared" ca="1" si="439"/>
        <v>0</v>
      </c>
      <c r="X771" s="80">
        <f t="shared" ca="1" si="456"/>
        <v>0</v>
      </c>
      <c r="Y771" s="80">
        <f t="shared" ca="1" si="457"/>
        <v>0</v>
      </c>
      <c r="Z771" s="80">
        <f t="shared" ca="1" si="448"/>
        <v>0</v>
      </c>
      <c r="AA771" s="80">
        <f t="shared" ca="1" si="458"/>
        <v>0</v>
      </c>
      <c r="AB771" s="81">
        <f t="shared" ca="1" si="440"/>
        <v>0</v>
      </c>
      <c r="AC771" s="79">
        <f t="shared" ca="1" si="441"/>
        <v>0</v>
      </c>
      <c r="AE771" s="55">
        <f t="shared" ca="1" si="459"/>
        <v>0</v>
      </c>
      <c r="AF771" s="78">
        <f t="shared" ca="1" si="460"/>
        <v>4.5569622524294494E-5</v>
      </c>
      <c r="AR771" s="69">
        <f t="shared" si="449"/>
        <v>64</v>
      </c>
      <c r="AS771" s="70">
        <f t="shared" si="461"/>
        <v>768</v>
      </c>
      <c r="AT771" s="71">
        <f t="shared" si="468"/>
        <v>1.7418317782517798E-3</v>
      </c>
      <c r="AU771" s="72">
        <f t="shared" si="450"/>
        <v>8.6664107387064426E-3</v>
      </c>
      <c r="AV771" s="73">
        <f t="shared" si="451"/>
        <v>1.0086664107387064</v>
      </c>
      <c r="AW771" s="74">
        <f>PRODUCT(AV$4:AV771)</f>
        <v>544.73464509193082</v>
      </c>
      <c r="BO771" s="70">
        <f t="shared" si="462"/>
        <v>768</v>
      </c>
      <c r="BP771" s="178">
        <f t="shared" si="465"/>
        <v>0.1091</v>
      </c>
      <c r="BQ771" s="179">
        <f t="shared" si="452"/>
        <v>8.6664107387064426E-3</v>
      </c>
      <c r="BR771" s="179">
        <f t="shared" si="464"/>
        <v>1.835756196177383E-3</v>
      </c>
    </row>
    <row r="772" spans="5:70">
      <c r="E772">
        <f t="shared" si="466"/>
        <v>769</v>
      </c>
      <c r="F772" s="64">
        <f t="shared" si="453"/>
        <v>126.99999999999645</v>
      </c>
      <c r="G772" s="55">
        <f t="shared" ref="G772:G784" si="469">(1-(1-IF(F772&gt;$AJ$90,0,VLOOKUP(ROUND(F772,0),$AJ$4:$AK$90,2,FALSE)))^(1/12))*0</f>
        <v>0</v>
      </c>
      <c r="H772" s="78">
        <f t="shared" si="463"/>
        <v>1</v>
      </c>
      <c r="I772" s="79">
        <f t="shared" si="442"/>
        <v>0</v>
      </c>
      <c r="J772" s="79">
        <f t="shared" ref="J772:J784" si="470">(I772)*$AU772</f>
        <v>0</v>
      </c>
      <c r="K772" s="80">
        <f t="shared" ref="K772:K784" si="471">IF(I772=0,0,-$C$19)*H772</f>
        <v>0</v>
      </c>
      <c r="L772" s="80">
        <f t="shared" si="443"/>
        <v>0</v>
      </c>
      <c r="M772" s="80">
        <f t="shared" si="467"/>
        <v>0</v>
      </c>
      <c r="N772" s="80">
        <f t="shared" si="444"/>
        <v>0</v>
      </c>
      <c r="O772" s="81">
        <f t="shared" ref="O772:O784" si="472">-MIN(
IF(MOD(E772-1,IF($C$7="Annual",12,1))=0,1,0)
*IF(F772&lt;=$C$6,H772*$C$5*$C$4/IF($C$7="Monthly",12,1),$C$12),I772)</f>
        <v>0</v>
      </c>
      <c r="P772" s="79">
        <f t="shared" ref="P772:P784" si="473">SUM(I772:O772)</f>
        <v>0</v>
      </c>
      <c r="R772">
        <f t="shared" ca="1" si="445"/>
        <v>830</v>
      </c>
      <c r="S772" s="78">
        <f t="shared" ca="1" si="454"/>
        <v>131.99999999999704</v>
      </c>
      <c r="T772" s="55">
        <f t="shared" ca="1" si="446"/>
        <v>0</v>
      </c>
      <c r="U772" s="78">
        <f t="shared" ca="1" si="447"/>
        <v>4.5569622524294494E-5</v>
      </c>
      <c r="V772" s="79">
        <f t="shared" ca="1" si="455"/>
        <v>0</v>
      </c>
      <c r="W772" s="79">
        <f t="shared" ref="W772:W784" ca="1" si="474">(V772)*$AU772</f>
        <v>0</v>
      </c>
      <c r="X772" s="80">
        <f t="shared" ca="1" si="456"/>
        <v>0</v>
      </c>
      <c r="Y772" s="80">
        <f t="shared" ca="1" si="457"/>
        <v>0</v>
      </c>
      <c r="Z772" s="80">
        <f t="shared" ca="1" si="448"/>
        <v>0</v>
      </c>
      <c r="AA772" s="80">
        <f t="shared" ca="1" si="458"/>
        <v>0</v>
      </c>
      <c r="AB772" s="81">
        <f t="shared" ref="AB772:AB784" ca="1" si="475">-MIN(IF(MOD(R772,IF($C$7="Annual",12,1))=0,1,0)*$C$39*U772/IF($C$7="Monthly",12,1),V772)</f>
        <v>0</v>
      </c>
      <c r="AC772" s="79">
        <f t="shared" ref="AC772:AC784" ca="1" si="476">SUM(V772:AB772)</f>
        <v>0</v>
      </c>
      <c r="AE772" s="55">
        <f t="shared" ca="1" si="459"/>
        <v>0</v>
      </c>
      <c r="AF772" s="78">
        <f t="shared" ca="1" si="460"/>
        <v>4.5569622524294494E-5</v>
      </c>
      <c r="AR772" s="69">
        <f t="shared" si="449"/>
        <v>65</v>
      </c>
      <c r="AS772" s="70">
        <f t="shared" si="461"/>
        <v>769</v>
      </c>
      <c r="AT772" s="71">
        <f t="shared" si="468"/>
        <v>1.7267363486237184E-3</v>
      </c>
      <c r="AU772" s="72">
        <f t="shared" si="450"/>
        <v>8.6664107387064426E-3</v>
      </c>
      <c r="AV772" s="73">
        <f t="shared" si="451"/>
        <v>1.0086664107387064</v>
      </c>
      <c r="AW772" s="74">
        <f>PRODUCT(AV$4:AV772)</f>
        <v>549.45553926990101</v>
      </c>
      <c r="BO772" s="70">
        <f t="shared" si="462"/>
        <v>769</v>
      </c>
      <c r="BP772" s="178">
        <f t="shared" si="465"/>
        <v>0.1091</v>
      </c>
      <c r="BQ772" s="179">
        <f t="shared" si="452"/>
        <v>8.6664107387064426E-3</v>
      </c>
      <c r="BR772" s="179">
        <f t="shared" si="464"/>
        <v>1.8199834718724791E-3</v>
      </c>
    </row>
    <row r="773" spans="5:70">
      <c r="E773">
        <f t="shared" si="466"/>
        <v>770</v>
      </c>
      <c r="F773" s="64">
        <f t="shared" si="453"/>
        <v>127.08333333332978</v>
      </c>
      <c r="G773" s="55">
        <f t="shared" si="469"/>
        <v>0</v>
      </c>
      <c r="H773" s="78">
        <f t="shared" si="463"/>
        <v>1</v>
      </c>
      <c r="I773" s="79">
        <f t="shared" ref="I773:I784" si="477">MAX(P772,0)*(1-G773)</f>
        <v>0</v>
      </c>
      <c r="J773" s="79">
        <f t="shared" si="470"/>
        <v>0</v>
      </c>
      <c r="K773" s="80">
        <f t="shared" si="471"/>
        <v>0</v>
      </c>
      <c r="L773" s="80">
        <f t="shared" ref="L773:L784" si="478">IF(OR(I772+O772=0,K772=0),0,-I773*($C$16/12))</f>
        <v>0</v>
      </c>
      <c r="M773" s="80">
        <f t="shared" si="467"/>
        <v>0</v>
      </c>
      <c r="N773" s="80">
        <f t="shared" ref="N773:N784" si="479">IF(OR(I772+O772=0,K772=0),0,-I773*($C$18*(1+$C$20))/12)</f>
        <v>0</v>
      </c>
      <c r="O773" s="81">
        <f t="shared" si="472"/>
        <v>0</v>
      </c>
      <c r="P773" s="79">
        <f t="shared" si="473"/>
        <v>0</v>
      </c>
      <c r="R773">
        <f t="shared" ref="R773:R784" ca="1" si="480">R772+1</f>
        <v>831</v>
      </c>
      <c r="S773" s="78">
        <f t="shared" ca="1" si="454"/>
        <v>132.08333333333039</v>
      </c>
      <c r="T773" s="55">
        <f t="shared" ref="T773:T784" ca="1" si="481">(1-(1-IF(S773&gt;$AJ$90,0,VLOOKUP(ROUND(S773,0),$AJ$4:$AK$90,2,FALSE)))^(1/12))
*IF(S774-S$4&lt;SUBSTITUTE($C$8, "years", "", 1)/1,0,1)</f>
        <v>0</v>
      </c>
      <c r="U773" s="78">
        <f t="shared" ref="U773:U784" ca="1" si="482">IF(S774-S$4&lt;SUBSTITUTE($C$8, "years", "", 1)/1,U772,AF772)*
(1-T773)</f>
        <v>4.5569622524294494E-5</v>
      </c>
      <c r="V773" s="79">
        <f t="shared" ca="1" si="455"/>
        <v>0</v>
      </c>
      <c r="W773" s="79">
        <f t="shared" ca="1" si="474"/>
        <v>0</v>
      </c>
      <c r="X773" s="80">
        <f t="shared" ca="1" si="456"/>
        <v>0</v>
      </c>
      <c r="Y773" s="80">
        <f t="shared" ca="1" si="457"/>
        <v>0</v>
      </c>
      <c r="Z773" s="80">
        <f t="shared" ref="Z773:Z784" ca="1" si="483">-IF(MOD(R773-1,12)=0,1,0)*V773*($C$17)</f>
        <v>0</v>
      </c>
      <c r="AA773" s="80">
        <f t="shared" ca="1" si="458"/>
        <v>0</v>
      </c>
      <c r="AB773" s="81">
        <f t="shared" ca="1" si="475"/>
        <v>0</v>
      </c>
      <c r="AC773" s="79">
        <f t="shared" ca="1" si="476"/>
        <v>0</v>
      </c>
      <c r="AE773" s="55">
        <f t="shared" ca="1" si="459"/>
        <v>0</v>
      </c>
      <c r="AF773" s="78">
        <f t="shared" ca="1" si="460"/>
        <v>4.5569622524294494E-5</v>
      </c>
      <c r="AR773" s="69">
        <f t="shared" ref="AR773:AR836" si="484">ROUNDDOWN((AS773-1)/12,0)+1</f>
        <v>65</v>
      </c>
      <c r="AS773" s="70">
        <f t="shared" si="461"/>
        <v>770</v>
      </c>
      <c r="AT773" s="71">
        <f t="shared" si="468"/>
        <v>1.7117717421890912E-3</v>
      </c>
      <c r="AU773" s="72">
        <f t="shared" ref="AU773:AU836" si="485">IF($AU$2="Yes",BQ773,((1+$AH$21)^(1/12))-1)</f>
        <v>8.6664107387064426E-3</v>
      </c>
      <c r="AV773" s="73">
        <f t="shared" ref="AV773:AV836" si="486">(1+AU773)</f>
        <v>1.0086664107387064</v>
      </c>
      <c r="AW773" s="74">
        <f>PRODUCT(AV$4:AV773)</f>
        <v>554.21734665587144</v>
      </c>
      <c r="BO773" s="70">
        <f t="shared" si="462"/>
        <v>770</v>
      </c>
      <c r="BP773" s="178">
        <f t="shared" si="465"/>
        <v>0.1091</v>
      </c>
      <c r="BQ773" s="179">
        <f t="shared" ref="BQ773:BQ836" si="487">(1+BP773)^(1/12)-1</f>
        <v>8.6664107387064426E-3</v>
      </c>
      <c r="BR773" s="179">
        <f t="shared" si="464"/>
        <v>1.8043462660163303E-3</v>
      </c>
    </row>
    <row r="774" spans="5:70">
      <c r="E774">
        <f t="shared" si="466"/>
        <v>771</v>
      </c>
      <c r="F774" s="64">
        <f t="shared" ref="F774:F784" si="488">(E774-E773)/12+F773</f>
        <v>127.1666666666631</v>
      </c>
      <c r="G774" s="55">
        <f t="shared" si="469"/>
        <v>0</v>
      </c>
      <c r="H774" s="78">
        <f t="shared" si="463"/>
        <v>1</v>
      </c>
      <c r="I774" s="79">
        <f t="shared" si="477"/>
        <v>0</v>
      </c>
      <c r="J774" s="79">
        <f t="shared" si="470"/>
        <v>0</v>
      </c>
      <c r="K774" s="80">
        <f t="shared" si="471"/>
        <v>0</v>
      </c>
      <c r="L774" s="80">
        <f t="shared" si="478"/>
        <v>0</v>
      </c>
      <c r="M774" s="80">
        <f t="shared" si="467"/>
        <v>0</v>
      </c>
      <c r="N774" s="80">
        <f t="shared" si="479"/>
        <v>0</v>
      </c>
      <c r="O774" s="81">
        <f t="shared" si="472"/>
        <v>0</v>
      </c>
      <c r="P774" s="79">
        <f t="shared" si="473"/>
        <v>0</v>
      </c>
      <c r="R774">
        <f t="shared" ca="1" si="480"/>
        <v>832</v>
      </c>
      <c r="S774" s="78">
        <f t="shared" ref="S774:S784" ca="1" si="489">(R774-R773)/12+S773</f>
        <v>132.16666666666373</v>
      </c>
      <c r="T774" s="55">
        <f t="shared" ca="1" si="481"/>
        <v>0</v>
      </c>
      <c r="U774" s="78">
        <f t="shared" ca="1" si="482"/>
        <v>4.5569622524294494E-5</v>
      </c>
      <c r="V774" s="79">
        <f t="shared" ref="V774:V784" ca="1" si="490">MAX(AC773,0)*(1-AE774)</f>
        <v>0</v>
      </c>
      <c r="W774" s="79">
        <f t="shared" ca="1" si="474"/>
        <v>0</v>
      </c>
      <c r="X774" s="80">
        <f t="shared" ref="X774:X784" ca="1" si="491">IF(V774=0,0,-$C$19)*U774</f>
        <v>0</v>
      </c>
      <c r="Y774" s="80">
        <f t="shared" ref="Y774:Y784" ca="1" si="492">IF(OR(V773+AB773=0,X773=0),0,-V774*($D$16/12))</f>
        <v>0</v>
      </c>
      <c r="Z774" s="80">
        <f t="shared" ca="1" si="483"/>
        <v>0</v>
      </c>
      <c r="AA774" s="80">
        <f t="shared" ref="AA774:AA784" ca="1" si="493">IF(OR(V773+AB773=0,X773=0),0,-V774*($C$18*(1+$C$20))/12)</f>
        <v>0</v>
      </c>
      <c r="AB774" s="81">
        <f t="shared" ca="1" si="475"/>
        <v>0</v>
      </c>
      <c r="AC774" s="79">
        <f t="shared" ca="1" si="476"/>
        <v>0</v>
      </c>
      <c r="AE774" s="55">
        <f t="shared" ref="AE774:AE784" ca="1" si="494">(1-(1-IF(S774&gt;$AJ$90,0,VLOOKUP(ROUND(S774,0),$AJ$4:$AK$90,2,FALSE)))^(1/12))</f>
        <v>0</v>
      </c>
      <c r="AF774" s="78">
        <f t="shared" ref="AF774:AF784" ca="1" si="495">AF773*(1-AE774)</f>
        <v>4.5569622524294494E-5</v>
      </c>
      <c r="AR774" s="69">
        <f t="shared" si="484"/>
        <v>65</v>
      </c>
      <c r="AS774" s="70">
        <f t="shared" ref="AS774:AS837" si="496">AS773+1</f>
        <v>771</v>
      </c>
      <c r="AT774" s="71">
        <f t="shared" si="468"/>
        <v>1.6969368251803694E-3</v>
      </c>
      <c r="AU774" s="72">
        <f t="shared" si="485"/>
        <v>8.6664107387064426E-3</v>
      </c>
      <c r="AV774" s="73">
        <f t="shared" si="486"/>
        <v>1.0086664107387064</v>
      </c>
      <c r="AW774" s="74">
        <f>PRODUCT(AV$4:AV774)</f>
        <v>559.02042182050729</v>
      </c>
      <c r="BO774" s="70">
        <f t="shared" ref="BO774:BO785" si="497">BO773+1</f>
        <v>771</v>
      </c>
      <c r="BP774" s="178">
        <f t="shared" si="465"/>
        <v>0.1091</v>
      </c>
      <c r="BQ774" s="179">
        <f t="shared" si="487"/>
        <v>8.6664107387064426E-3</v>
      </c>
      <c r="BR774" s="179">
        <f t="shared" si="464"/>
        <v>1.7888434142412854E-3</v>
      </c>
    </row>
    <row r="775" spans="5:70">
      <c r="E775">
        <f t="shared" si="466"/>
        <v>772</v>
      </c>
      <c r="F775" s="64">
        <f t="shared" si="488"/>
        <v>127.24999999999643</v>
      </c>
      <c r="G775" s="55">
        <f t="shared" si="469"/>
        <v>0</v>
      </c>
      <c r="H775" s="78">
        <f t="shared" ref="H775:H784" si="498">H774*(1-G775)</f>
        <v>1</v>
      </c>
      <c r="I775" s="79">
        <f t="shared" si="477"/>
        <v>0</v>
      </c>
      <c r="J775" s="79">
        <f t="shared" si="470"/>
        <v>0</v>
      </c>
      <c r="K775" s="80">
        <f t="shared" si="471"/>
        <v>0</v>
      </c>
      <c r="L775" s="80">
        <f t="shared" si="478"/>
        <v>0</v>
      </c>
      <c r="M775" s="80">
        <f t="shared" si="467"/>
        <v>0</v>
      </c>
      <c r="N775" s="80">
        <f t="shared" si="479"/>
        <v>0</v>
      </c>
      <c r="O775" s="81">
        <f t="shared" si="472"/>
        <v>0</v>
      </c>
      <c r="P775" s="79">
        <f t="shared" si="473"/>
        <v>0</v>
      </c>
      <c r="R775">
        <f t="shared" ca="1" si="480"/>
        <v>833</v>
      </c>
      <c r="S775" s="78">
        <f t="shared" ca="1" si="489"/>
        <v>132.24999999999707</v>
      </c>
      <c r="T775" s="55">
        <f t="shared" ca="1" si="481"/>
        <v>0</v>
      </c>
      <c r="U775" s="78">
        <f t="shared" ca="1" si="482"/>
        <v>4.5569622524294494E-5</v>
      </c>
      <c r="V775" s="79">
        <f t="shared" ca="1" si="490"/>
        <v>0</v>
      </c>
      <c r="W775" s="79">
        <f t="shared" ca="1" si="474"/>
        <v>0</v>
      </c>
      <c r="X775" s="80">
        <f t="shared" ca="1" si="491"/>
        <v>0</v>
      </c>
      <c r="Y775" s="80">
        <f t="shared" ca="1" si="492"/>
        <v>0</v>
      </c>
      <c r="Z775" s="80">
        <f t="shared" ca="1" si="483"/>
        <v>0</v>
      </c>
      <c r="AA775" s="80">
        <f t="shared" ca="1" si="493"/>
        <v>0</v>
      </c>
      <c r="AB775" s="81">
        <f t="shared" ca="1" si="475"/>
        <v>0</v>
      </c>
      <c r="AC775" s="79">
        <f t="shared" ca="1" si="476"/>
        <v>0</v>
      </c>
      <c r="AE775" s="55">
        <f t="shared" ca="1" si="494"/>
        <v>0</v>
      </c>
      <c r="AF775" s="78">
        <f t="shared" ca="1" si="495"/>
        <v>4.5569622524294494E-5</v>
      </c>
      <c r="AR775" s="69">
        <f t="shared" si="484"/>
        <v>65</v>
      </c>
      <c r="AS775" s="70">
        <f t="shared" si="496"/>
        <v>772</v>
      </c>
      <c r="AT775" s="71">
        <f t="shared" si="468"/>
        <v>1.6822304736557197E-3</v>
      </c>
      <c r="AU775" s="72">
        <f t="shared" si="485"/>
        <v>8.6664107387064426E-3</v>
      </c>
      <c r="AV775" s="73">
        <f t="shared" si="486"/>
        <v>1.0086664107387064</v>
      </c>
      <c r="AW775" s="74">
        <f>PRODUCT(AV$4:AV775)</f>
        <v>563.86512240732873</v>
      </c>
      <c r="BO775" s="70">
        <f t="shared" si="497"/>
        <v>772</v>
      </c>
      <c r="BP775" s="178">
        <f t="shared" si="465"/>
        <v>0.1091</v>
      </c>
      <c r="BQ775" s="179">
        <f t="shared" si="487"/>
        <v>8.6664107387064426E-3</v>
      </c>
      <c r="BR775" s="179">
        <f t="shared" ref="BR775:BR785" si="499">BR774/(1+BQ775)</f>
        <v>1.7734737621838809E-3</v>
      </c>
    </row>
    <row r="776" spans="5:70">
      <c r="E776">
        <f t="shared" si="466"/>
        <v>773</v>
      </c>
      <c r="F776" s="64">
        <f t="shared" si="488"/>
        <v>127.33333333332976</v>
      </c>
      <c r="G776" s="55">
        <f t="shared" si="469"/>
        <v>0</v>
      </c>
      <c r="H776" s="78">
        <f t="shared" si="498"/>
        <v>1</v>
      </c>
      <c r="I776" s="79">
        <f t="shared" si="477"/>
        <v>0</v>
      </c>
      <c r="J776" s="79">
        <f t="shared" si="470"/>
        <v>0</v>
      </c>
      <c r="K776" s="80">
        <f t="shared" si="471"/>
        <v>0</v>
      </c>
      <c r="L776" s="80">
        <f t="shared" si="478"/>
        <v>0</v>
      </c>
      <c r="M776" s="80">
        <f t="shared" si="467"/>
        <v>0</v>
      </c>
      <c r="N776" s="80">
        <f t="shared" si="479"/>
        <v>0</v>
      </c>
      <c r="O776" s="81">
        <f t="shared" si="472"/>
        <v>0</v>
      </c>
      <c r="P776" s="79">
        <f t="shared" si="473"/>
        <v>0</v>
      </c>
      <c r="R776">
        <f t="shared" ca="1" si="480"/>
        <v>834</v>
      </c>
      <c r="S776" s="78">
        <f t="shared" ca="1" si="489"/>
        <v>132.33333333333042</v>
      </c>
      <c r="T776" s="55">
        <f t="shared" ca="1" si="481"/>
        <v>0</v>
      </c>
      <c r="U776" s="78">
        <f t="shared" ca="1" si="482"/>
        <v>4.5569622524294494E-5</v>
      </c>
      <c r="V776" s="79">
        <f t="shared" ca="1" si="490"/>
        <v>0</v>
      </c>
      <c r="W776" s="79">
        <f t="shared" ca="1" si="474"/>
        <v>0</v>
      </c>
      <c r="X776" s="80">
        <f t="shared" ca="1" si="491"/>
        <v>0</v>
      </c>
      <c r="Y776" s="80">
        <f t="shared" ca="1" si="492"/>
        <v>0</v>
      </c>
      <c r="Z776" s="80">
        <f t="shared" ca="1" si="483"/>
        <v>0</v>
      </c>
      <c r="AA776" s="80">
        <f t="shared" ca="1" si="493"/>
        <v>0</v>
      </c>
      <c r="AB776" s="81">
        <f t="shared" ca="1" si="475"/>
        <v>0</v>
      </c>
      <c r="AC776" s="79">
        <f t="shared" ca="1" si="476"/>
        <v>0</v>
      </c>
      <c r="AE776" s="55">
        <f t="shared" ca="1" si="494"/>
        <v>0</v>
      </c>
      <c r="AF776" s="78">
        <f t="shared" ca="1" si="495"/>
        <v>4.5569622524294494E-5</v>
      </c>
      <c r="AR776" s="69">
        <f t="shared" si="484"/>
        <v>65</v>
      </c>
      <c r="AS776" s="70">
        <f t="shared" si="496"/>
        <v>773</v>
      </c>
      <c r="AT776" s="71">
        <f t="shared" si="468"/>
        <v>1.6676515734138505E-3</v>
      </c>
      <c r="AU776" s="72">
        <f t="shared" si="485"/>
        <v>8.6664107387064426E-3</v>
      </c>
      <c r="AV776" s="73">
        <f t="shared" si="486"/>
        <v>1.0086664107387064</v>
      </c>
      <c r="AW776" s="74">
        <f>PRODUCT(AV$4:AV776)</f>
        <v>568.75180915934163</v>
      </c>
      <c r="BO776" s="70">
        <f t="shared" si="497"/>
        <v>773</v>
      </c>
      <c r="BP776" s="178">
        <f t="shared" ref="BP776:BP839" si="500">VLOOKUP(BO776,$BT$4:$BX$13,5,TRUE)/100</f>
        <v>0.1091</v>
      </c>
      <c r="BQ776" s="179">
        <f t="shared" si="487"/>
        <v>8.6664107387064426E-3</v>
      </c>
      <c r="BR776" s="179">
        <f t="shared" si="499"/>
        <v>1.758236165398886E-3</v>
      </c>
    </row>
    <row r="777" spans="5:70">
      <c r="E777">
        <f t="shared" si="466"/>
        <v>774</v>
      </c>
      <c r="F777" s="64">
        <f t="shared" si="488"/>
        <v>127.41666666666309</v>
      </c>
      <c r="G777" s="55">
        <f t="shared" si="469"/>
        <v>0</v>
      </c>
      <c r="H777" s="78">
        <f t="shared" si="498"/>
        <v>1</v>
      </c>
      <c r="I777" s="79">
        <f t="shared" si="477"/>
        <v>0</v>
      </c>
      <c r="J777" s="79">
        <f t="shared" si="470"/>
        <v>0</v>
      </c>
      <c r="K777" s="80">
        <f t="shared" si="471"/>
        <v>0</v>
      </c>
      <c r="L777" s="80">
        <f t="shared" si="478"/>
        <v>0</v>
      </c>
      <c r="M777" s="80">
        <f t="shared" si="467"/>
        <v>0</v>
      </c>
      <c r="N777" s="80">
        <f t="shared" si="479"/>
        <v>0</v>
      </c>
      <c r="O777" s="81">
        <f t="shared" si="472"/>
        <v>0</v>
      </c>
      <c r="P777" s="79">
        <f t="shared" si="473"/>
        <v>0</v>
      </c>
      <c r="R777">
        <f t="shared" ca="1" si="480"/>
        <v>835</v>
      </c>
      <c r="S777" s="78">
        <f t="shared" ca="1" si="489"/>
        <v>132.41666666666376</v>
      </c>
      <c r="T777" s="55">
        <f t="shared" ca="1" si="481"/>
        <v>0</v>
      </c>
      <c r="U777" s="78">
        <f t="shared" ca="1" si="482"/>
        <v>4.5569622524294494E-5</v>
      </c>
      <c r="V777" s="79">
        <f t="shared" ca="1" si="490"/>
        <v>0</v>
      </c>
      <c r="W777" s="79">
        <f t="shared" ca="1" si="474"/>
        <v>0</v>
      </c>
      <c r="X777" s="80">
        <f t="shared" ca="1" si="491"/>
        <v>0</v>
      </c>
      <c r="Y777" s="80">
        <f t="shared" ca="1" si="492"/>
        <v>0</v>
      </c>
      <c r="Z777" s="80">
        <f t="shared" ca="1" si="483"/>
        <v>0</v>
      </c>
      <c r="AA777" s="80">
        <f t="shared" ca="1" si="493"/>
        <v>0</v>
      </c>
      <c r="AB777" s="81">
        <f t="shared" ca="1" si="475"/>
        <v>0</v>
      </c>
      <c r="AC777" s="79">
        <f t="shared" ca="1" si="476"/>
        <v>0</v>
      </c>
      <c r="AE777" s="55">
        <f t="shared" ca="1" si="494"/>
        <v>0</v>
      </c>
      <c r="AF777" s="78">
        <f t="shared" ca="1" si="495"/>
        <v>4.5569622524294494E-5</v>
      </c>
      <c r="AR777" s="69">
        <f t="shared" si="484"/>
        <v>65</v>
      </c>
      <c r="AS777" s="70">
        <f t="shared" si="496"/>
        <v>774</v>
      </c>
      <c r="AT777" s="71">
        <f t="shared" si="468"/>
        <v>1.6531990199095961E-3</v>
      </c>
      <c r="AU777" s="72">
        <f t="shared" si="485"/>
        <v>8.6664107387064426E-3</v>
      </c>
      <c r="AV777" s="73">
        <f t="shared" si="486"/>
        <v>1.0086664107387064</v>
      </c>
      <c r="AW777" s="74">
        <f>PRODUCT(AV$4:AV777)</f>
        <v>573.68084594589891</v>
      </c>
      <c r="BO777" s="70">
        <f t="shared" si="497"/>
        <v>774</v>
      </c>
      <c r="BP777" s="178">
        <f t="shared" si="500"/>
        <v>0.1091</v>
      </c>
      <c r="BQ777" s="179">
        <f t="shared" si="487"/>
        <v>8.6664107387064426E-3</v>
      </c>
      <c r="BR777" s="179">
        <f t="shared" si="499"/>
        <v>1.7431294892740852E-3</v>
      </c>
    </row>
    <row r="778" spans="5:70">
      <c r="E778">
        <f t="shared" si="466"/>
        <v>775</v>
      </c>
      <c r="F778" s="64">
        <f t="shared" si="488"/>
        <v>127.49999999999642</v>
      </c>
      <c r="G778" s="55">
        <f t="shared" si="469"/>
        <v>0</v>
      </c>
      <c r="H778" s="78">
        <f t="shared" si="498"/>
        <v>1</v>
      </c>
      <c r="I778" s="79">
        <f t="shared" si="477"/>
        <v>0</v>
      </c>
      <c r="J778" s="79">
        <f t="shared" si="470"/>
        <v>0</v>
      </c>
      <c r="K778" s="80">
        <f t="shared" si="471"/>
        <v>0</v>
      </c>
      <c r="L778" s="80">
        <f t="shared" si="478"/>
        <v>0</v>
      </c>
      <c r="M778" s="80">
        <f t="shared" si="467"/>
        <v>0</v>
      </c>
      <c r="N778" s="80">
        <f t="shared" si="479"/>
        <v>0</v>
      </c>
      <c r="O778" s="81">
        <f t="shared" si="472"/>
        <v>0</v>
      </c>
      <c r="P778" s="79">
        <f t="shared" si="473"/>
        <v>0</v>
      </c>
      <c r="R778">
        <f t="shared" ca="1" si="480"/>
        <v>836</v>
      </c>
      <c r="S778" s="78">
        <f t="shared" ca="1" si="489"/>
        <v>132.4999999999971</v>
      </c>
      <c r="T778" s="55">
        <f t="shared" ca="1" si="481"/>
        <v>0</v>
      </c>
      <c r="U778" s="78">
        <f t="shared" ca="1" si="482"/>
        <v>4.5569622524294494E-5</v>
      </c>
      <c r="V778" s="79">
        <f t="shared" ca="1" si="490"/>
        <v>0</v>
      </c>
      <c r="W778" s="79">
        <f t="shared" ca="1" si="474"/>
        <v>0</v>
      </c>
      <c r="X778" s="80">
        <f t="shared" ca="1" si="491"/>
        <v>0</v>
      </c>
      <c r="Y778" s="80">
        <f t="shared" ca="1" si="492"/>
        <v>0</v>
      </c>
      <c r="Z778" s="80">
        <f t="shared" ca="1" si="483"/>
        <v>0</v>
      </c>
      <c r="AA778" s="80">
        <f t="shared" ca="1" si="493"/>
        <v>0</v>
      </c>
      <c r="AB778" s="81">
        <f t="shared" ca="1" si="475"/>
        <v>0</v>
      </c>
      <c r="AC778" s="79">
        <f t="shared" ca="1" si="476"/>
        <v>0</v>
      </c>
      <c r="AE778" s="55">
        <f t="shared" ca="1" si="494"/>
        <v>0</v>
      </c>
      <c r="AF778" s="78">
        <f t="shared" ca="1" si="495"/>
        <v>4.5569622524294494E-5</v>
      </c>
      <c r="AR778" s="69">
        <f t="shared" si="484"/>
        <v>65</v>
      </c>
      <c r="AS778" s="70">
        <f t="shared" si="496"/>
        <v>775</v>
      </c>
      <c r="AT778" s="71">
        <f t="shared" si="468"/>
        <v>1.6388717181702326E-3</v>
      </c>
      <c r="AU778" s="72">
        <f t="shared" si="485"/>
        <v>8.6664107387064426E-3</v>
      </c>
      <c r="AV778" s="73">
        <f t="shared" si="486"/>
        <v>1.0086664107387064</v>
      </c>
      <c r="AW778" s="74">
        <f>PRODUCT(AV$4:AV778)</f>
        <v>578.65259978979464</v>
      </c>
      <c r="BO778" s="70">
        <f t="shared" si="497"/>
        <v>775</v>
      </c>
      <c r="BP778" s="178">
        <f t="shared" si="500"/>
        <v>0.1091</v>
      </c>
      <c r="BQ778" s="179">
        <f t="shared" si="487"/>
        <v>8.6664107387064426E-3</v>
      </c>
      <c r="BR778" s="179">
        <f t="shared" si="499"/>
        <v>1.7281526089457937E-3</v>
      </c>
    </row>
    <row r="779" spans="5:70">
      <c r="E779">
        <f t="shared" si="466"/>
        <v>776</v>
      </c>
      <c r="F779" s="64">
        <f t="shared" si="488"/>
        <v>127.58333333332975</v>
      </c>
      <c r="G779" s="55">
        <f t="shared" si="469"/>
        <v>0</v>
      </c>
      <c r="H779" s="78">
        <f t="shared" si="498"/>
        <v>1</v>
      </c>
      <c r="I779" s="79">
        <f t="shared" si="477"/>
        <v>0</v>
      </c>
      <c r="J779" s="79">
        <f t="shared" si="470"/>
        <v>0</v>
      </c>
      <c r="K779" s="80">
        <f t="shared" si="471"/>
        <v>0</v>
      </c>
      <c r="L779" s="80">
        <f t="shared" si="478"/>
        <v>0</v>
      </c>
      <c r="M779" s="80">
        <f t="shared" si="467"/>
        <v>0</v>
      </c>
      <c r="N779" s="80">
        <f t="shared" si="479"/>
        <v>0</v>
      </c>
      <c r="O779" s="81">
        <f t="shared" si="472"/>
        <v>0</v>
      </c>
      <c r="P779" s="79">
        <f t="shared" si="473"/>
        <v>0</v>
      </c>
      <c r="R779">
        <f t="shared" ca="1" si="480"/>
        <v>837</v>
      </c>
      <c r="S779" s="78">
        <f t="shared" ca="1" si="489"/>
        <v>132.58333333333044</v>
      </c>
      <c r="T779" s="55">
        <f t="shared" ca="1" si="481"/>
        <v>0</v>
      </c>
      <c r="U779" s="78">
        <f t="shared" ca="1" si="482"/>
        <v>4.5569622524294494E-5</v>
      </c>
      <c r="V779" s="79">
        <f t="shared" ca="1" si="490"/>
        <v>0</v>
      </c>
      <c r="W779" s="79">
        <f t="shared" ca="1" si="474"/>
        <v>0</v>
      </c>
      <c r="X779" s="80">
        <f t="shared" ca="1" si="491"/>
        <v>0</v>
      </c>
      <c r="Y779" s="80">
        <f t="shared" ca="1" si="492"/>
        <v>0</v>
      </c>
      <c r="Z779" s="80">
        <f t="shared" ca="1" si="483"/>
        <v>0</v>
      </c>
      <c r="AA779" s="80">
        <f t="shared" ca="1" si="493"/>
        <v>0</v>
      </c>
      <c r="AB779" s="81">
        <f t="shared" ca="1" si="475"/>
        <v>0</v>
      </c>
      <c r="AC779" s="79">
        <f t="shared" ca="1" si="476"/>
        <v>0</v>
      </c>
      <c r="AE779" s="55">
        <f t="shared" ca="1" si="494"/>
        <v>0</v>
      </c>
      <c r="AF779" s="78">
        <f t="shared" ca="1" si="495"/>
        <v>4.5569622524294494E-5</v>
      </c>
      <c r="AR779" s="69">
        <f t="shared" si="484"/>
        <v>65</v>
      </c>
      <c r="AS779" s="70">
        <f t="shared" si="496"/>
        <v>776</v>
      </c>
      <c r="AT779" s="71">
        <f t="shared" si="468"/>
        <v>1.6246685827125198E-3</v>
      </c>
      <c r="AU779" s="72">
        <f t="shared" si="485"/>
        <v>8.6664107387064426E-3</v>
      </c>
      <c r="AV779" s="73">
        <f t="shared" si="486"/>
        <v>1.0086664107387064</v>
      </c>
      <c r="AW779" s="74">
        <f>PRODUCT(AV$4:AV779)</f>
        <v>583.66744089459337</v>
      </c>
      <c r="BO779" s="70">
        <f t="shared" si="497"/>
        <v>776</v>
      </c>
      <c r="BP779" s="178">
        <f t="shared" si="500"/>
        <v>0.1091</v>
      </c>
      <c r="BQ779" s="179">
        <f t="shared" si="487"/>
        <v>8.6664107387064426E-3</v>
      </c>
      <c r="BR779" s="179">
        <f t="shared" si="499"/>
        <v>1.7133044092150988E-3</v>
      </c>
    </row>
    <row r="780" spans="5:70">
      <c r="E780">
        <f t="shared" si="466"/>
        <v>777</v>
      </c>
      <c r="F780" s="64">
        <f t="shared" si="488"/>
        <v>127.66666666666308</v>
      </c>
      <c r="G780" s="55">
        <f t="shared" si="469"/>
        <v>0</v>
      </c>
      <c r="H780" s="78">
        <f t="shared" si="498"/>
        <v>1</v>
      </c>
      <c r="I780" s="79">
        <f t="shared" si="477"/>
        <v>0</v>
      </c>
      <c r="J780" s="79">
        <f t="shared" si="470"/>
        <v>0</v>
      </c>
      <c r="K780" s="80">
        <f t="shared" si="471"/>
        <v>0</v>
      </c>
      <c r="L780" s="80">
        <f t="shared" si="478"/>
        <v>0</v>
      </c>
      <c r="M780" s="80">
        <f t="shared" si="467"/>
        <v>0</v>
      </c>
      <c r="N780" s="80">
        <f t="shared" si="479"/>
        <v>0</v>
      </c>
      <c r="O780" s="81">
        <f t="shared" si="472"/>
        <v>0</v>
      </c>
      <c r="P780" s="79">
        <f t="shared" si="473"/>
        <v>0</v>
      </c>
      <c r="R780">
        <f t="shared" ca="1" si="480"/>
        <v>838</v>
      </c>
      <c r="S780" s="78">
        <f t="shared" ca="1" si="489"/>
        <v>132.66666666666379</v>
      </c>
      <c r="T780" s="55">
        <f t="shared" ca="1" si="481"/>
        <v>0</v>
      </c>
      <c r="U780" s="78">
        <f t="shared" ca="1" si="482"/>
        <v>4.5569622524294494E-5</v>
      </c>
      <c r="V780" s="79">
        <f t="shared" ca="1" si="490"/>
        <v>0</v>
      </c>
      <c r="W780" s="79">
        <f t="shared" ca="1" si="474"/>
        <v>0</v>
      </c>
      <c r="X780" s="80">
        <f t="shared" ca="1" si="491"/>
        <v>0</v>
      </c>
      <c r="Y780" s="80">
        <f t="shared" ca="1" si="492"/>
        <v>0</v>
      </c>
      <c r="Z780" s="80">
        <f t="shared" ca="1" si="483"/>
        <v>0</v>
      </c>
      <c r="AA780" s="80">
        <f t="shared" ca="1" si="493"/>
        <v>0</v>
      </c>
      <c r="AB780" s="81">
        <f t="shared" ca="1" si="475"/>
        <v>0</v>
      </c>
      <c r="AC780" s="79">
        <f t="shared" ca="1" si="476"/>
        <v>0</v>
      </c>
      <c r="AE780" s="55">
        <f t="shared" ca="1" si="494"/>
        <v>0</v>
      </c>
      <c r="AF780" s="78">
        <f t="shared" ca="1" si="495"/>
        <v>4.5569622524294494E-5</v>
      </c>
      <c r="AR780" s="69">
        <f t="shared" si="484"/>
        <v>65</v>
      </c>
      <c r="AS780" s="70">
        <f t="shared" si="496"/>
        <v>777</v>
      </c>
      <c r="AT780" s="71">
        <f t="shared" si="468"/>
        <v>1.6105885374604612E-3</v>
      </c>
      <c r="AU780" s="72">
        <f t="shared" si="485"/>
        <v>8.6664107387064426E-3</v>
      </c>
      <c r="AV780" s="73">
        <f t="shared" si="486"/>
        <v>1.0086664107387064</v>
      </c>
      <c r="AW780" s="74">
        <f>PRODUCT(AV$4:AV780)</f>
        <v>588.72574267219557</v>
      </c>
      <c r="BO780" s="70">
        <f t="shared" si="497"/>
        <v>777</v>
      </c>
      <c r="BP780" s="178">
        <f t="shared" si="500"/>
        <v>0.1091</v>
      </c>
      <c r="BQ780" s="179">
        <f t="shared" si="487"/>
        <v>8.6664107387064426E-3</v>
      </c>
      <c r="BR780" s="179">
        <f t="shared" si="499"/>
        <v>1.6985837844648202E-3</v>
      </c>
    </row>
    <row r="781" spans="5:70">
      <c r="E781">
        <f t="shared" si="466"/>
        <v>778</v>
      </c>
      <c r="F781" s="64">
        <f t="shared" si="488"/>
        <v>127.7499999999964</v>
      </c>
      <c r="G781" s="55">
        <f t="shared" si="469"/>
        <v>0</v>
      </c>
      <c r="H781" s="78">
        <f t="shared" si="498"/>
        <v>1</v>
      </c>
      <c r="I781" s="79">
        <f t="shared" si="477"/>
        <v>0</v>
      </c>
      <c r="J781" s="79">
        <f t="shared" si="470"/>
        <v>0</v>
      </c>
      <c r="K781" s="80">
        <f t="shared" si="471"/>
        <v>0</v>
      </c>
      <c r="L781" s="80">
        <f t="shared" si="478"/>
        <v>0</v>
      </c>
      <c r="M781" s="80">
        <f t="shared" si="467"/>
        <v>0</v>
      </c>
      <c r="N781" s="80">
        <f t="shared" si="479"/>
        <v>0</v>
      </c>
      <c r="O781" s="81">
        <f t="shared" si="472"/>
        <v>0</v>
      </c>
      <c r="P781" s="79">
        <f t="shared" si="473"/>
        <v>0</v>
      </c>
      <c r="R781">
        <f t="shared" ca="1" si="480"/>
        <v>839</v>
      </c>
      <c r="S781" s="78">
        <f t="shared" ca="1" si="489"/>
        <v>132.74999999999713</v>
      </c>
      <c r="T781" s="55">
        <f t="shared" ca="1" si="481"/>
        <v>0</v>
      </c>
      <c r="U781" s="78">
        <f t="shared" ca="1" si="482"/>
        <v>4.5569622524294494E-5</v>
      </c>
      <c r="V781" s="79">
        <f t="shared" ca="1" si="490"/>
        <v>0</v>
      </c>
      <c r="W781" s="79">
        <f t="shared" ca="1" si="474"/>
        <v>0</v>
      </c>
      <c r="X781" s="80">
        <f t="shared" ca="1" si="491"/>
        <v>0</v>
      </c>
      <c r="Y781" s="80">
        <f t="shared" ca="1" si="492"/>
        <v>0</v>
      </c>
      <c r="Z781" s="80">
        <f t="shared" ca="1" si="483"/>
        <v>0</v>
      </c>
      <c r="AA781" s="80">
        <f t="shared" ca="1" si="493"/>
        <v>0</v>
      </c>
      <c r="AB781" s="81">
        <f t="shared" ca="1" si="475"/>
        <v>0</v>
      </c>
      <c r="AC781" s="79">
        <f t="shared" ca="1" si="476"/>
        <v>0</v>
      </c>
      <c r="AE781" s="55">
        <f t="shared" ca="1" si="494"/>
        <v>0</v>
      </c>
      <c r="AF781" s="78">
        <f t="shared" ca="1" si="495"/>
        <v>4.5569622524294494E-5</v>
      </c>
      <c r="AR781" s="69">
        <f t="shared" si="484"/>
        <v>65</v>
      </c>
      <c r="AS781" s="70">
        <f t="shared" si="496"/>
        <v>778</v>
      </c>
      <c r="AT781" s="71">
        <f t="shared" si="468"/>
        <v>1.5966305156637764E-3</v>
      </c>
      <c r="AU781" s="72">
        <f t="shared" si="485"/>
        <v>8.6664107387064426E-3</v>
      </c>
      <c r="AV781" s="73">
        <f t="shared" si="486"/>
        <v>1.0086664107387064</v>
      </c>
      <c r="AW781" s="74">
        <f>PRODUCT(AV$4:AV781)</f>
        <v>593.82788177064276</v>
      </c>
      <c r="BO781" s="70">
        <f t="shared" si="497"/>
        <v>778</v>
      </c>
      <c r="BP781" s="178">
        <f t="shared" si="500"/>
        <v>0.1091</v>
      </c>
      <c r="BQ781" s="179">
        <f t="shared" si="487"/>
        <v>8.6664107387064426E-3</v>
      </c>
      <c r="BR781" s="179">
        <f t="shared" si="499"/>
        <v>1.6839896385771845E-3</v>
      </c>
    </row>
    <row r="782" spans="5:70">
      <c r="E782">
        <f t="shared" si="466"/>
        <v>779</v>
      </c>
      <c r="F782" s="64">
        <f t="shared" si="488"/>
        <v>127.83333333332973</v>
      </c>
      <c r="G782" s="55">
        <f t="shared" si="469"/>
        <v>0</v>
      </c>
      <c r="H782" s="78">
        <f t="shared" si="498"/>
        <v>1</v>
      </c>
      <c r="I782" s="79">
        <f t="shared" si="477"/>
        <v>0</v>
      </c>
      <c r="J782" s="79">
        <f t="shared" si="470"/>
        <v>0</v>
      </c>
      <c r="K782" s="80">
        <f t="shared" si="471"/>
        <v>0</v>
      </c>
      <c r="L782" s="80">
        <f t="shared" si="478"/>
        <v>0</v>
      </c>
      <c r="M782" s="80">
        <f t="shared" si="467"/>
        <v>0</v>
      </c>
      <c r="N782" s="80">
        <f t="shared" si="479"/>
        <v>0</v>
      </c>
      <c r="O782" s="81">
        <f t="shared" si="472"/>
        <v>0</v>
      </c>
      <c r="P782" s="79">
        <f t="shared" si="473"/>
        <v>0</v>
      </c>
      <c r="R782">
        <f t="shared" ca="1" si="480"/>
        <v>840</v>
      </c>
      <c r="S782" s="78">
        <f t="shared" ca="1" si="489"/>
        <v>132.83333333333047</v>
      </c>
      <c r="T782" s="55">
        <f t="shared" ca="1" si="481"/>
        <v>0</v>
      </c>
      <c r="U782" s="78">
        <f t="shared" ca="1" si="482"/>
        <v>4.5569622524294494E-5</v>
      </c>
      <c r="V782" s="79">
        <f t="shared" ca="1" si="490"/>
        <v>0</v>
      </c>
      <c r="W782" s="79">
        <f t="shared" ca="1" si="474"/>
        <v>0</v>
      </c>
      <c r="X782" s="80">
        <f t="shared" ca="1" si="491"/>
        <v>0</v>
      </c>
      <c r="Y782" s="80">
        <f t="shared" ca="1" si="492"/>
        <v>0</v>
      </c>
      <c r="Z782" s="80">
        <f t="shared" ca="1" si="483"/>
        <v>0</v>
      </c>
      <c r="AA782" s="80">
        <f t="shared" ca="1" si="493"/>
        <v>0</v>
      </c>
      <c r="AB782" s="81">
        <f t="shared" ca="1" si="475"/>
        <v>0</v>
      </c>
      <c r="AC782" s="79">
        <f t="shared" ca="1" si="476"/>
        <v>0</v>
      </c>
      <c r="AE782" s="55">
        <f t="shared" ca="1" si="494"/>
        <v>0</v>
      </c>
      <c r="AF782" s="78">
        <f t="shared" ca="1" si="495"/>
        <v>4.5569622524294494E-5</v>
      </c>
      <c r="AR782" s="69">
        <f t="shared" si="484"/>
        <v>65</v>
      </c>
      <c r="AS782" s="70">
        <f t="shared" si="496"/>
        <v>779</v>
      </c>
      <c r="AT782" s="71">
        <f t="shared" si="468"/>
        <v>1.5827934598170814E-3</v>
      </c>
      <c r="AU782" s="72">
        <f t="shared" si="485"/>
        <v>8.6664107387064426E-3</v>
      </c>
      <c r="AV782" s="73">
        <f t="shared" si="486"/>
        <v>1.0086664107387064</v>
      </c>
      <c r="AW782" s="74">
        <f>PRODUCT(AV$4:AV782)</f>
        <v>598.97423810216321</v>
      </c>
      <c r="BO782" s="70">
        <f t="shared" si="497"/>
        <v>779</v>
      </c>
      <c r="BP782" s="178">
        <f t="shared" si="500"/>
        <v>0.1091</v>
      </c>
      <c r="BQ782" s="179">
        <f t="shared" si="487"/>
        <v>8.6664107387064426E-3</v>
      </c>
      <c r="BR782" s="179">
        <f t="shared" si="499"/>
        <v>1.6695208848522066E-3</v>
      </c>
    </row>
    <row r="783" spans="5:70">
      <c r="E783">
        <f t="shared" si="466"/>
        <v>780</v>
      </c>
      <c r="F783" s="64">
        <f t="shared" si="488"/>
        <v>127.91666666666306</v>
      </c>
      <c r="G783" s="55">
        <f t="shared" si="469"/>
        <v>0</v>
      </c>
      <c r="H783" s="78">
        <f t="shared" si="498"/>
        <v>1</v>
      </c>
      <c r="I783" s="79">
        <f t="shared" si="477"/>
        <v>0</v>
      </c>
      <c r="J783" s="79">
        <f t="shared" si="470"/>
        <v>0</v>
      </c>
      <c r="K783" s="80">
        <f t="shared" si="471"/>
        <v>0</v>
      </c>
      <c r="L783" s="80">
        <f t="shared" si="478"/>
        <v>0</v>
      </c>
      <c r="M783" s="80">
        <f t="shared" si="467"/>
        <v>0</v>
      </c>
      <c r="N783" s="80">
        <f t="shared" si="479"/>
        <v>0</v>
      </c>
      <c r="O783" s="81">
        <f t="shared" si="472"/>
        <v>0</v>
      </c>
      <c r="P783" s="79">
        <f t="shared" si="473"/>
        <v>0</v>
      </c>
      <c r="R783">
        <f t="shared" ca="1" si="480"/>
        <v>841</v>
      </c>
      <c r="S783" s="78">
        <f t="shared" ca="1" si="489"/>
        <v>132.91666666666382</v>
      </c>
      <c r="T783" s="55">
        <f t="shared" ca="1" si="481"/>
        <v>0</v>
      </c>
      <c r="U783" s="78">
        <f t="shared" ca="1" si="482"/>
        <v>4.5569622524294494E-5</v>
      </c>
      <c r="V783" s="79">
        <f t="shared" ca="1" si="490"/>
        <v>0</v>
      </c>
      <c r="W783" s="79">
        <f t="shared" ca="1" si="474"/>
        <v>0</v>
      </c>
      <c r="X783" s="80">
        <f t="shared" ca="1" si="491"/>
        <v>0</v>
      </c>
      <c r="Y783" s="80">
        <f t="shared" ca="1" si="492"/>
        <v>0</v>
      </c>
      <c r="Z783" s="80">
        <f t="shared" ca="1" si="483"/>
        <v>0</v>
      </c>
      <c r="AA783" s="80">
        <f t="shared" ca="1" si="493"/>
        <v>0</v>
      </c>
      <c r="AB783" s="81">
        <f t="shared" ca="1" si="475"/>
        <v>0</v>
      </c>
      <c r="AC783" s="79">
        <f t="shared" ca="1" si="476"/>
        <v>0</v>
      </c>
      <c r="AE783" s="55">
        <f t="shared" ca="1" si="494"/>
        <v>0</v>
      </c>
      <c r="AF783" s="78">
        <f t="shared" ca="1" si="495"/>
        <v>4.5569622524294494E-5</v>
      </c>
      <c r="AR783" s="69">
        <f t="shared" si="484"/>
        <v>65</v>
      </c>
      <c r="AS783" s="70">
        <f t="shared" si="496"/>
        <v>780</v>
      </c>
      <c r="AT783" s="71">
        <f t="shared" si="468"/>
        <v>1.5690763215797684E-3</v>
      </c>
      <c r="AU783" s="72">
        <f t="shared" si="485"/>
        <v>8.6664107387064426E-3</v>
      </c>
      <c r="AV783" s="73">
        <f t="shared" si="486"/>
        <v>1.0086664107387064</v>
      </c>
      <c r="AW783" s="74">
        <f>PRODUCT(AV$4:AV783)</f>
        <v>604.16519487146036</v>
      </c>
      <c r="BO783" s="70">
        <f t="shared" si="497"/>
        <v>780</v>
      </c>
      <c r="BP783" s="178">
        <f t="shared" si="500"/>
        <v>0.1091</v>
      </c>
      <c r="BQ783" s="179">
        <f t="shared" si="487"/>
        <v>8.6664107387064426E-3</v>
      </c>
      <c r="BR783" s="179">
        <f t="shared" si="499"/>
        <v>1.6551764459267729E-3</v>
      </c>
    </row>
    <row r="784" spans="5:70">
      <c r="E784">
        <f t="shared" ref="E784" si="501">E783+1</f>
        <v>781</v>
      </c>
      <c r="F784" s="64">
        <f t="shared" si="488"/>
        <v>127.99999999999639</v>
      </c>
      <c r="G784" s="55">
        <f t="shared" si="469"/>
        <v>0</v>
      </c>
      <c r="H784" s="78">
        <f t="shared" si="498"/>
        <v>1</v>
      </c>
      <c r="I784" s="79">
        <f t="shared" si="477"/>
        <v>0</v>
      </c>
      <c r="J784" s="79">
        <f t="shared" si="470"/>
        <v>0</v>
      </c>
      <c r="K784" s="80">
        <f t="shared" si="471"/>
        <v>0</v>
      </c>
      <c r="L784" s="80">
        <f t="shared" si="478"/>
        <v>0</v>
      </c>
      <c r="M784" s="80">
        <f t="shared" ref="M784" si="502">IF(OR(I783+O783=0,K783=0),0,-IF(MOD(E784-1,12)=0,1,0)*I784*($C$17))</f>
        <v>0</v>
      </c>
      <c r="N784" s="80">
        <f t="shared" si="479"/>
        <v>0</v>
      </c>
      <c r="O784" s="81">
        <f t="shared" si="472"/>
        <v>0</v>
      </c>
      <c r="P784" s="79">
        <f t="shared" si="473"/>
        <v>0</v>
      </c>
      <c r="R784">
        <f t="shared" ca="1" si="480"/>
        <v>842</v>
      </c>
      <c r="S784" s="78">
        <f t="shared" ca="1" si="489"/>
        <v>132.99999999999716</v>
      </c>
      <c r="T784" s="55">
        <f t="shared" ca="1" si="481"/>
        <v>0</v>
      </c>
      <c r="U784" s="78">
        <f t="shared" ca="1" si="482"/>
        <v>4.5569622524294494E-5</v>
      </c>
      <c r="V784" s="79">
        <f t="shared" ca="1" si="490"/>
        <v>0</v>
      </c>
      <c r="W784" s="79">
        <f t="shared" ca="1" si="474"/>
        <v>0</v>
      </c>
      <c r="X784" s="80">
        <f t="shared" ca="1" si="491"/>
        <v>0</v>
      </c>
      <c r="Y784" s="80">
        <f t="shared" ca="1" si="492"/>
        <v>0</v>
      </c>
      <c r="Z784" s="80">
        <f t="shared" ca="1" si="483"/>
        <v>0</v>
      </c>
      <c r="AA784" s="80">
        <f t="shared" ca="1" si="493"/>
        <v>0</v>
      </c>
      <c r="AB784" s="81">
        <f t="shared" ca="1" si="475"/>
        <v>0</v>
      </c>
      <c r="AC784" s="79">
        <f t="shared" ca="1" si="476"/>
        <v>0</v>
      </c>
      <c r="AE784" s="55">
        <f t="shared" ca="1" si="494"/>
        <v>0</v>
      </c>
      <c r="AF784" s="78">
        <f t="shared" ca="1" si="495"/>
        <v>4.5569622524294494E-5</v>
      </c>
      <c r="AR784" s="69">
        <f t="shared" si="484"/>
        <v>66</v>
      </c>
      <c r="AS784" s="70">
        <f t="shared" si="496"/>
        <v>781</v>
      </c>
      <c r="AT784" s="71">
        <f t="shared" si="468"/>
        <v>1.5554780616965796E-3</v>
      </c>
      <c r="AU784" s="72">
        <f t="shared" si="485"/>
        <v>8.6664107387064426E-3</v>
      </c>
      <c r="AV784" s="73">
        <f t="shared" si="486"/>
        <v>1.0086664107387064</v>
      </c>
      <c r="AW784" s="74">
        <f>PRODUCT(AV$4:AV784)</f>
        <v>609.40113860424708</v>
      </c>
      <c r="BO784" s="70">
        <f t="shared" si="497"/>
        <v>781</v>
      </c>
      <c r="BP784" s="178">
        <f t="shared" si="500"/>
        <v>0.1091</v>
      </c>
      <c r="BQ784" s="179">
        <f t="shared" si="487"/>
        <v>8.6664107387064426E-3</v>
      </c>
      <c r="BR784" s="179">
        <f t="shared" si="499"/>
        <v>1.6409552536944189E-3</v>
      </c>
    </row>
    <row r="785" spans="44:70">
      <c r="AR785" s="69">
        <f t="shared" si="484"/>
        <v>66</v>
      </c>
      <c r="AS785" s="70">
        <f t="shared" si="496"/>
        <v>782</v>
      </c>
      <c r="AT785" s="71">
        <f t="shared" si="468"/>
        <v>1.5419976499188701E-3</v>
      </c>
      <c r="AU785" s="72">
        <f t="shared" si="485"/>
        <v>8.6664107387064426E-3</v>
      </c>
      <c r="AV785" s="73">
        <f t="shared" si="486"/>
        <v>1.0086664107387064</v>
      </c>
      <c r="AW785" s="74">
        <f>PRODUCT(AV$4:AV785)</f>
        <v>614.6824591760269</v>
      </c>
      <c r="BO785" s="70">
        <f t="shared" si="497"/>
        <v>782</v>
      </c>
      <c r="BP785" s="178">
        <f t="shared" si="500"/>
        <v>0.1091</v>
      </c>
      <c r="BQ785" s="179">
        <f t="shared" si="487"/>
        <v>8.6664107387064426E-3</v>
      </c>
      <c r="BR785" s="179">
        <f t="shared" si="499"/>
        <v>1.6268562492257968E-3</v>
      </c>
    </row>
    <row r="786" spans="44:70">
      <c r="AR786" s="69">
        <f t="shared" si="484"/>
        <v>66</v>
      </c>
      <c r="AS786" s="70">
        <f t="shared" si="496"/>
        <v>783</v>
      </c>
      <c r="AT786" s="71">
        <f t="shared" si="468"/>
        <v>1.5286340649265531E-3</v>
      </c>
      <c r="AU786" s="72">
        <f t="shared" si="485"/>
        <v>8.6664107387064426E-3</v>
      </c>
      <c r="AV786" s="73">
        <f t="shared" si="486"/>
        <v>1.0086664107387064</v>
      </c>
      <c r="AW786" s="74">
        <f>PRODUCT(AV$4:AV786)</f>
        <v>620.00954984112445</v>
      </c>
      <c r="BO786" s="70">
        <f t="shared" ref="BO786:BO849" si="503">BO785+1</f>
        <v>783</v>
      </c>
      <c r="BP786" s="178">
        <f t="shared" si="500"/>
        <v>0.1091</v>
      </c>
      <c r="BQ786" s="179">
        <f t="shared" si="487"/>
        <v>8.6664107387064426E-3</v>
      </c>
      <c r="BR786" s="179">
        <f t="shared" ref="BR786:BR849" si="504">BR785/(1+BQ786)</f>
        <v>1.6128783826898261E-3</v>
      </c>
    </row>
    <row r="787" spans="44:70">
      <c r="AR787" s="69">
        <f t="shared" si="484"/>
        <v>66</v>
      </c>
      <c r="AS787" s="70">
        <f t="shared" si="496"/>
        <v>784</v>
      </c>
      <c r="AT787" s="71">
        <f t="shared" si="468"/>
        <v>1.5153862942507211E-3</v>
      </c>
      <c r="AU787" s="72">
        <f t="shared" si="485"/>
        <v>8.6664107387064426E-3</v>
      </c>
      <c r="AV787" s="73">
        <f t="shared" si="486"/>
        <v>1.0086664107387064</v>
      </c>
      <c r="AW787" s="74">
        <f>PRODUCT(AV$4:AV787)</f>
        <v>625.38280726196808</v>
      </c>
      <c r="BO787" s="70">
        <f t="shared" si="503"/>
        <v>784</v>
      </c>
      <c r="BP787" s="178">
        <f t="shared" si="500"/>
        <v>0.1091</v>
      </c>
      <c r="BQ787" s="179">
        <f t="shared" si="487"/>
        <v>8.6664107387064426E-3</v>
      </c>
      <c r="BR787" s="179">
        <f t="shared" si="504"/>
        <v>1.5990206132755222E-3</v>
      </c>
    </row>
    <row r="788" spans="44:70">
      <c r="AR788" s="69">
        <f t="shared" si="484"/>
        <v>66</v>
      </c>
      <c r="AS788" s="70">
        <f t="shared" si="496"/>
        <v>785</v>
      </c>
      <c r="AT788" s="71">
        <f t="shared" si="468"/>
        <v>1.502253334196938E-3</v>
      </c>
      <c r="AU788" s="72">
        <f t="shared" si="485"/>
        <v>8.6664107387064426E-3</v>
      </c>
      <c r="AV788" s="73">
        <f t="shared" si="486"/>
        <v>1.0086664107387064</v>
      </c>
      <c r="AW788" s="74">
        <f>PRODUCT(AV$4:AV788)</f>
        <v>630.80263153862563</v>
      </c>
      <c r="BO788" s="70">
        <f t="shared" si="503"/>
        <v>785</v>
      </c>
      <c r="BP788" s="178">
        <f t="shared" si="500"/>
        <v>0.1091</v>
      </c>
      <c r="BQ788" s="179">
        <f t="shared" si="487"/>
        <v>8.6664107387064426E-3</v>
      </c>
      <c r="BR788" s="179">
        <f t="shared" si="504"/>
        <v>1.5852819091144953E-3</v>
      </c>
    </row>
    <row r="789" spans="44:70">
      <c r="AR789" s="69">
        <f t="shared" si="484"/>
        <v>66</v>
      </c>
      <c r="AS789" s="70">
        <f t="shared" si="496"/>
        <v>786</v>
      </c>
      <c r="AT789" s="71">
        <f t="shared" si="468"/>
        <v>1.4892341897691961E-3</v>
      </c>
      <c r="AU789" s="72">
        <f t="shared" si="485"/>
        <v>8.6664107387064426E-3</v>
      </c>
      <c r="AV789" s="73">
        <f t="shared" si="486"/>
        <v>1.0086664107387064</v>
      </c>
      <c r="AW789" s="74">
        <f>PRODUCT(AV$4:AV789)</f>
        <v>636.26942623859622</v>
      </c>
      <c r="BO789" s="70">
        <f t="shared" si="503"/>
        <v>786</v>
      </c>
      <c r="BP789" s="178">
        <f t="shared" si="500"/>
        <v>0.1091</v>
      </c>
      <c r="BQ789" s="179">
        <f t="shared" si="487"/>
        <v>8.6664107387064426E-3</v>
      </c>
      <c r="BR789" s="179">
        <f t="shared" si="504"/>
        <v>1.5716612472041168E-3</v>
      </c>
    </row>
    <row r="790" spans="44:70">
      <c r="AR790" s="69">
        <f t="shared" si="484"/>
        <v>66</v>
      </c>
      <c r="AS790" s="70">
        <f t="shared" si="496"/>
        <v>787</v>
      </c>
      <c r="AT790" s="71">
        <f t="shared" si="468"/>
        <v>1.4763278745945315E-3</v>
      </c>
      <c r="AU790" s="72">
        <f t="shared" si="485"/>
        <v>8.6664107387064426E-3</v>
      </c>
      <c r="AV790" s="73">
        <f t="shared" si="486"/>
        <v>1.0086664107387064</v>
      </c>
      <c r="AW790" s="74">
        <f>PRODUCT(AV$4:AV790)</f>
        <v>641.78359842686098</v>
      </c>
      <c r="BO790" s="70">
        <f t="shared" si="503"/>
        <v>787</v>
      </c>
      <c r="BP790" s="178">
        <f t="shared" si="500"/>
        <v>0.1091</v>
      </c>
      <c r="BQ790" s="179">
        <f t="shared" si="487"/>
        <v>8.6664107387064426E-3</v>
      </c>
      <c r="BR790" s="179">
        <f t="shared" si="504"/>
        <v>1.5581576133313448E-3</v>
      </c>
    </row>
    <row r="791" spans="44:70">
      <c r="AR791" s="69">
        <f t="shared" si="484"/>
        <v>66</v>
      </c>
      <c r="AS791" s="70">
        <f t="shared" si="496"/>
        <v>788</v>
      </c>
      <c r="AT791" s="71">
        <f t="shared" ref="AT791:AT854" si="505">(1-AU791)*AT790</f>
        <v>1.4635334108482937E-3</v>
      </c>
      <c r="AU791" s="72">
        <f t="shared" si="485"/>
        <v>8.6664107387064426E-3</v>
      </c>
      <c r="AV791" s="73">
        <f t="shared" si="486"/>
        <v>1.0086664107387064</v>
      </c>
      <c r="AW791" s="74">
        <f>PRODUCT(AV$4:AV791)</f>
        <v>647.34555869619317</v>
      </c>
      <c r="BO791" s="70">
        <f t="shared" si="503"/>
        <v>788</v>
      </c>
      <c r="BP791" s="178">
        <f t="shared" si="500"/>
        <v>0.1091</v>
      </c>
      <c r="BQ791" s="179">
        <f t="shared" si="487"/>
        <v>8.6664107387064426E-3</v>
      </c>
      <c r="BR791" s="179">
        <f t="shared" si="504"/>
        <v>1.5447700019972047E-3</v>
      </c>
    </row>
    <row r="792" spans="44:70">
      <c r="AR792" s="69">
        <f t="shared" si="484"/>
        <v>66</v>
      </c>
      <c r="AS792" s="70">
        <f t="shared" si="496"/>
        <v>789</v>
      </c>
      <c r="AT792" s="71">
        <f t="shared" si="505"/>
        <v>1.4508498291800624E-3</v>
      </c>
      <c r="AU792" s="72">
        <f t="shared" si="485"/>
        <v>8.6664107387064426E-3</v>
      </c>
      <c r="AV792" s="73">
        <f t="shared" si="486"/>
        <v>1.0086664107387064</v>
      </c>
      <c r="AW792" s="74">
        <f>PRODUCT(AV$4:AV792)</f>
        <v>652.9557211977318</v>
      </c>
      <c r="BO792" s="70">
        <f t="shared" si="503"/>
        <v>789</v>
      </c>
      <c r="BP792" s="178">
        <f t="shared" si="500"/>
        <v>0.1091</v>
      </c>
      <c r="BQ792" s="179">
        <f t="shared" si="487"/>
        <v>8.6664107387064426E-3</v>
      </c>
      <c r="BR792" s="179">
        <f t="shared" si="504"/>
        <v>1.5314974163419179E-3</v>
      </c>
    </row>
    <row r="793" spans="44:70">
      <c r="AR793" s="69">
        <f t="shared" si="484"/>
        <v>66</v>
      </c>
      <c r="AS793" s="70">
        <f t="shared" si="496"/>
        <v>790</v>
      </c>
      <c r="AT793" s="71">
        <f t="shared" si="505"/>
        <v>1.438276168640206E-3</v>
      </c>
      <c r="AU793" s="72">
        <f t="shared" si="485"/>
        <v>8.6664107387064426E-3</v>
      </c>
      <c r="AV793" s="73">
        <f t="shared" si="486"/>
        <v>1.0086664107387064</v>
      </c>
      <c r="AW793" s="74">
        <f>PRODUCT(AV$4:AV793)</f>
        <v>658.61450367181965</v>
      </c>
      <c r="BO793" s="70">
        <f t="shared" si="503"/>
        <v>790</v>
      </c>
      <c r="BP793" s="178">
        <f t="shared" si="500"/>
        <v>0.1091</v>
      </c>
      <c r="BQ793" s="179">
        <f t="shared" si="487"/>
        <v>8.6664107387064426E-3</v>
      </c>
      <c r="BR793" s="179">
        <f t="shared" si="504"/>
        <v>1.5183388680706747E-3</v>
      </c>
    </row>
    <row r="794" spans="44:70">
      <c r="AR794" s="69">
        <f t="shared" si="484"/>
        <v>66</v>
      </c>
      <c r="AS794" s="70">
        <f t="shared" si="496"/>
        <v>791</v>
      </c>
      <c r="AT794" s="71">
        <f t="shared" si="505"/>
        <v>1.4258114766070771E-3</v>
      </c>
      <c r="AU794" s="72">
        <f t="shared" si="485"/>
        <v>8.6664107387064426E-3</v>
      </c>
      <c r="AV794" s="73">
        <f t="shared" si="486"/>
        <v>1.0086664107387064</v>
      </c>
      <c r="AW794" s="74">
        <f>PRODUCT(AV$4:AV794)</f>
        <v>664.32232747910894</v>
      </c>
      <c r="BO794" s="70">
        <f t="shared" si="503"/>
        <v>791</v>
      </c>
      <c r="BP794" s="178">
        <f t="shared" si="500"/>
        <v>0.1091</v>
      </c>
      <c r="BQ794" s="179">
        <f t="shared" si="487"/>
        <v>8.6664107387064426E-3</v>
      </c>
      <c r="BR794" s="179">
        <f t="shared" si="504"/>
        <v>1.5052933773800445E-3</v>
      </c>
    </row>
    <row r="795" spans="44:70">
      <c r="AR795" s="69">
        <f t="shared" si="484"/>
        <v>66</v>
      </c>
      <c r="AS795" s="70">
        <f t="shared" si="496"/>
        <v>792</v>
      </c>
      <c r="AT795" s="71">
        <f t="shared" si="505"/>
        <v>1.4134548087148386E-3</v>
      </c>
      <c r="AU795" s="72">
        <f t="shared" si="485"/>
        <v>8.6664107387064426E-3</v>
      </c>
      <c r="AV795" s="73">
        <f t="shared" si="486"/>
        <v>1.0086664107387064</v>
      </c>
      <c r="AW795" s="74">
        <f>PRODUCT(AV$4:AV795)</f>
        <v>670.07961763193634</v>
      </c>
      <c r="BO795" s="70">
        <f t="shared" si="503"/>
        <v>792</v>
      </c>
      <c r="BP795" s="178">
        <f t="shared" si="500"/>
        <v>0.1091</v>
      </c>
      <c r="BQ795" s="179">
        <f t="shared" si="487"/>
        <v>8.6664107387064426E-3</v>
      </c>
      <c r="BR795" s="179">
        <f t="shared" si="504"/>
        <v>1.4923599728850182E-3</v>
      </c>
    </row>
    <row r="796" spans="44:70">
      <c r="AR796" s="69">
        <f t="shared" si="484"/>
        <v>67</v>
      </c>
      <c r="AS796" s="70">
        <f t="shared" si="496"/>
        <v>793</v>
      </c>
      <c r="AT796" s="71">
        <f t="shared" si="505"/>
        <v>1.4012052287819159E-3</v>
      </c>
      <c r="AU796" s="72">
        <f t="shared" si="485"/>
        <v>8.6664107387064426E-3</v>
      </c>
      <c r="AV796" s="73">
        <f t="shared" si="486"/>
        <v>1.0086664107387064</v>
      </c>
      <c r="AW796" s="74">
        <f>PRODUCT(AV$4:AV796)</f>
        <v>675.88680282597011</v>
      </c>
      <c r="BO796" s="70">
        <f t="shared" si="503"/>
        <v>793</v>
      </c>
      <c r="BP796" s="178">
        <f t="shared" si="500"/>
        <v>0.1091</v>
      </c>
      <c r="BQ796" s="179">
        <f t="shared" si="487"/>
        <v>8.6664107387064426E-3</v>
      </c>
      <c r="BR796" s="179">
        <f t="shared" si="504"/>
        <v>1.4795376915466771E-3</v>
      </c>
    </row>
    <row r="797" spans="44:70">
      <c r="AR797" s="69">
        <f t="shared" si="484"/>
        <v>67</v>
      </c>
      <c r="AS797" s="70">
        <f t="shared" si="496"/>
        <v>794</v>
      </c>
      <c r="AT797" s="71">
        <f t="shared" si="505"/>
        <v>1.3890618087400686E-3</v>
      </c>
      <c r="AU797" s="72">
        <f t="shared" si="485"/>
        <v>8.6664107387064426E-3</v>
      </c>
      <c r="AV797" s="73">
        <f t="shared" si="486"/>
        <v>1.0086664107387064</v>
      </c>
      <c r="AW797" s="74">
        <f>PRODUCT(AV$4:AV797)</f>
        <v>681.74431547213101</v>
      </c>
      <c r="BO797" s="70">
        <f t="shared" si="503"/>
        <v>794</v>
      </c>
      <c r="BP797" s="178">
        <f t="shared" si="500"/>
        <v>0.1091</v>
      </c>
      <c r="BQ797" s="179">
        <f t="shared" si="487"/>
        <v>8.6664107387064426E-3</v>
      </c>
      <c r="BR797" s="179">
        <f t="shared" si="504"/>
        <v>1.4668255786004845E-3</v>
      </c>
    </row>
    <row r="798" spans="44:70">
      <c r="AR798" s="69">
        <f t="shared" si="484"/>
        <v>67</v>
      </c>
      <c r="AS798" s="70">
        <f t="shared" si="496"/>
        <v>795</v>
      </c>
      <c r="AT798" s="71">
        <f t="shared" si="505"/>
        <v>1.3770236285640767E-3</v>
      </c>
      <c r="AU798" s="72">
        <f t="shared" si="485"/>
        <v>8.6664107387064426E-3</v>
      </c>
      <c r="AV798" s="73">
        <f t="shared" si="486"/>
        <v>1.0086664107387064</v>
      </c>
      <c r="AW798" s="74">
        <f>PRODUCT(AV$4:AV798)</f>
        <v>687.65259172879075</v>
      </c>
      <c r="BO798" s="70">
        <f t="shared" si="503"/>
        <v>795</v>
      </c>
      <c r="BP798" s="178">
        <f t="shared" si="500"/>
        <v>0.1091</v>
      </c>
      <c r="BQ798" s="179">
        <f t="shared" si="487"/>
        <v>8.6664107387064426E-3</v>
      </c>
      <c r="BR798" s="179">
        <f t="shared" si="504"/>
        <v>1.4542226874851923E-3</v>
      </c>
    </row>
    <row r="799" spans="44:70">
      <c r="AR799" s="69">
        <f t="shared" si="484"/>
        <v>67</v>
      </c>
      <c r="AS799" s="70">
        <f t="shared" si="496"/>
        <v>796</v>
      </c>
      <c r="AT799" s="71">
        <f t="shared" si="505"/>
        <v>1.3650897762020363E-3</v>
      </c>
      <c r="AU799" s="72">
        <f t="shared" si="485"/>
        <v>8.6664107387064426E-3</v>
      </c>
      <c r="AV799" s="73">
        <f t="shared" si="486"/>
        <v>1.0086664107387064</v>
      </c>
      <c r="AW799" s="74">
        <f>PRODUCT(AV$4:AV799)</f>
        <v>693.61207153424846</v>
      </c>
      <c r="BO799" s="70">
        <f t="shared" si="503"/>
        <v>796</v>
      </c>
      <c r="BP799" s="178">
        <f t="shared" si="500"/>
        <v>0.1091</v>
      </c>
      <c r="BQ799" s="179">
        <f t="shared" si="487"/>
        <v>8.6664107387064426E-3</v>
      </c>
      <c r="BR799" s="179">
        <f t="shared" si="504"/>
        <v>1.4417280797723584E-3</v>
      </c>
    </row>
    <row r="800" spans="44:70">
      <c r="AR800" s="69">
        <f t="shared" si="484"/>
        <v>67</v>
      </c>
      <c r="AS800" s="70">
        <f t="shared" si="496"/>
        <v>797</v>
      </c>
      <c r="AT800" s="71">
        <f t="shared" si="505"/>
        <v>1.3532593475062606E-3</v>
      </c>
      <c r="AU800" s="72">
        <f t="shared" si="485"/>
        <v>8.6664107387064426E-3</v>
      </c>
      <c r="AV800" s="73">
        <f t="shared" si="486"/>
        <v>1.0086664107387064</v>
      </c>
      <c r="AW800" s="74">
        <f>PRODUCT(AV$4:AV800)</f>
        <v>699.62319863948926</v>
      </c>
      <c r="BO800" s="70">
        <f t="shared" si="503"/>
        <v>797</v>
      </c>
      <c r="BP800" s="178">
        <f t="shared" si="500"/>
        <v>0.1091</v>
      </c>
      <c r="BQ800" s="179">
        <f t="shared" si="487"/>
        <v>8.6664107387064426E-3</v>
      </c>
      <c r="BR800" s="179">
        <f t="shared" si="504"/>
        <v>1.4293408250964708E-3</v>
      </c>
    </row>
    <row r="801" spans="44:70">
      <c r="AR801" s="69">
        <f t="shared" si="484"/>
        <v>67</v>
      </c>
      <c r="AS801" s="70">
        <f t="shared" si="496"/>
        <v>798</v>
      </c>
      <c r="AT801" s="71">
        <f t="shared" si="505"/>
        <v>1.3415314461647774E-3</v>
      </c>
      <c r="AU801" s="72">
        <f t="shared" si="485"/>
        <v>8.6664107387064426E-3</v>
      </c>
      <c r="AV801" s="73">
        <f t="shared" si="486"/>
        <v>1.0086664107387064</v>
      </c>
      <c r="AW801" s="74">
        <f>PRODUCT(AV$4:AV801)</f>
        <v>705.68642064122673</v>
      </c>
      <c r="BO801" s="70">
        <f t="shared" si="503"/>
        <v>798</v>
      </c>
      <c r="BP801" s="178">
        <f t="shared" si="500"/>
        <v>0.1091</v>
      </c>
      <c r="BQ801" s="179">
        <f t="shared" si="487"/>
        <v>8.6664107387064426E-3</v>
      </c>
      <c r="BR801" s="179">
        <f t="shared" si="504"/>
        <v>1.4170600010856706E-3</v>
      </c>
    </row>
    <row r="802" spans="44:70">
      <c r="AR802" s="69">
        <f t="shared" si="484"/>
        <v>67</v>
      </c>
      <c r="AS802" s="70">
        <f t="shared" si="496"/>
        <v>799</v>
      </c>
      <c r="AT802" s="71">
        <f t="shared" si="505"/>
        <v>1.3299051836334226E-3</v>
      </c>
      <c r="AU802" s="72">
        <f t="shared" si="485"/>
        <v>8.6664107387064426E-3</v>
      </c>
      <c r="AV802" s="73">
        <f t="shared" si="486"/>
        <v>1.0086664107387064</v>
      </c>
      <c r="AW802" s="74">
        <f>PRODUCT(AV$4:AV802)</f>
        <v>711.80218901523119</v>
      </c>
      <c r="BO802" s="70">
        <f t="shared" si="503"/>
        <v>799</v>
      </c>
      <c r="BP802" s="178">
        <f t="shared" si="500"/>
        <v>0.1091</v>
      </c>
      <c r="BQ802" s="179">
        <f t="shared" si="487"/>
        <v>8.6664107387064426E-3</v>
      </c>
      <c r="BR802" s="179">
        <f t="shared" si="504"/>
        <v>1.4048846932930711E-3</v>
      </c>
    </row>
    <row r="803" spans="44:70">
      <c r="AR803" s="69">
        <f t="shared" si="484"/>
        <v>67</v>
      </c>
      <c r="AS803" s="70">
        <f t="shared" si="496"/>
        <v>800</v>
      </c>
      <c r="AT803" s="71">
        <f t="shared" si="505"/>
        <v>1.3183796790685205E-3</v>
      </c>
      <c r="AU803" s="72">
        <f t="shared" si="485"/>
        <v>8.6664107387064426E-3</v>
      </c>
      <c r="AV803" s="73">
        <f t="shared" si="486"/>
        <v>1.0086664107387064</v>
      </c>
      <c r="AW803" s="74">
        <f>PRODUCT(AV$4:AV803)</f>
        <v>717.97095914994759</v>
      </c>
      <c r="BO803" s="70">
        <f t="shared" si="503"/>
        <v>800</v>
      </c>
      <c r="BP803" s="178">
        <f t="shared" si="500"/>
        <v>0.1091</v>
      </c>
      <c r="BQ803" s="179">
        <f t="shared" si="487"/>
        <v>8.6664107387064426E-3</v>
      </c>
      <c r="BR803" s="179">
        <f t="shared" si="504"/>
        <v>1.3928139951286673E-3</v>
      </c>
    </row>
    <row r="804" spans="44:70">
      <c r="AR804" s="69">
        <f t="shared" si="484"/>
        <v>67</v>
      </c>
      <c r="AS804" s="70">
        <f t="shared" si="496"/>
        <v>801</v>
      </c>
      <c r="AT804" s="71">
        <f t="shared" si="505"/>
        <v>1.3069540592601488E-3</v>
      </c>
      <c r="AU804" s="72">
        <f t="shared" si="485"/>
        <v>8.6664107387064426E-3</v>
      </c>
      <c r="AV804" s="73">
        <f t="shared" si="486"/>
        <v>1.0086664107387064</v>
      </c>
      <c r="AW804" s="74">
        <f>PRODUCT(AV$4:AV804)</f>
        <v>724.19319038040408</v>
      </c>
      <c r="BO804" s="70">
        <f t="shared" si="503"/>
        <v>801</v>
      </c>
      <c r="BP804" s="178">
        <f t="shared" si="500"/>
        <v>0.1091</v>
      </c>
      <c r="BQ804" s="179">
        <f t="shared" si="487"/>
        <v>8.6664107387064426E-3</v>
      </c>
      <c r="BR804" s="179">
        <f t="shared" si="504"/>
        <v>1.3808470077918296E-3</v>
      </c>
    </row>
    <row r="805" spans="44:70">
      <c r="AR805" s="69">
        <f t="shared" si="484"/>
        <v>67</v>
      </c>
      <c r="AS805" s="70">
        <f t="shared" si="496"/>
        <v>802</v>
      </c>
      <c r="AT805" s="71">
        <f t="shared" si="505"/>
        <v>1.2956274585659807E-3</v>
      </c>
      <c r="AU805" s="72">
        <f t="shared" si="485"/>
        <v>8.6664107387064426E-3</v>
      </c>
      <c r="AV805" s="73">
        <f t="shared" si="486"/>
        <v>1.0086664107387064</v>
      </c>
      <c r="AW805" s="74">
        <f>PRODUCT(AV$4:AV805)</f>
        <v>730.46934602241492</v>
      </c>
      <c r="BO805" s="70">
        <f t="shared" si="503"/>
        <v>802</v>
      </c>
      <c r="BP805" s="178">
        <f t="shared" si="500"/>
        <v>0.1091</v>
      </c>
      <c r="BQ805" s="179">
        <f t="shared" si="487"/>
        <v>8.6664107387064426E-3</v>
      </c>
      <c r="BR805" s="179">
        <f t="shared" si="504"/>
        <v>1.3689828402043776E-3</v>
      </c>
    </row>
    <row r="806" spans="44:70">
      <c r="AR806" s="69">
        <f t="shared" si="484"/>
        <v>67</v>
      </c>
      <c r="AS806" s="70">
        <f t="shared" si="496"/>
        <v>803</v>
      </c>
      <c r="AT806" s="71">
        <f t="shared" si="505"/>
        <v>1.2843990188457016E-3</v>
      </c>
      <c r="AU806" s="72">
        <f t="shared" si="485"/>
        <v>8.6664107387064426E-3</v>
      </c>
      <c r="AV806" s="73">
        <f t="shared" si="486"/>
        <v>1.0086664107387064</v>
      </c>
      <c r="AW806" s="74">
        <f>PRODUCT(AV$4:AV806)</f>
        <v>736.79989340707948</v>
      </c>
      <c r="BO806" s="70">
        <f t="shared" si="503"/>
        <v>803</v>
      </c>
      <c r="BP806" s="178">
        <f t="shared" si="500"/>
        <v>0.1091</v>
      </c>
      <c r="BQ806" s="179">
        <f t="shared" si="487"/>
        <v>8.6664107387064426E-3</v>
      </c>
      <c r="BR806" s="179">
        <f t="shared" si="504"/>
        <v>1.3572206089442296E-3</v>
      </c>
    </row>
    <row r="807" spans="44:70">
      <c r="AR807" s="69">
        <f t="shared" si="484"/>
        <v>67</v>
      </c>
      <c r="AS807" s="70">
        <f t="shared" si="496"/>
        <v>804</v>
      </c>
      <c r="AT807" s="71">
        <f t="shared" si="505"/>
        <v>1.2732678893959931E-3</v>
      </c>
      <c r="AU807" s="72">
        <f t="shared" si="485"/>
        <v>8.6664107387064426E-3</v>
      </c>
      <c r="AV807" s="73">
        <f t="shared" si="486"/>
        <v>1.0086664107387064</v>
      </c>
      <c r="AW807" s="74">
        <f>PRODUCT(AV$4:AV807)</f>
        <v>743.18530391558033</v>
      </c>
      <c r="BO807" s="70">
        <f t="shared" si="503"/>
        <v>804</v>
      </c>
      <c r="BP807" s="178">
        <f t="shared" si="500"/>
        <v>0.1091</v>
      </c>
      <c r="BQ807" s="179">
        <f t="shared" si="487"/>
        <v>8.6664107387064426E-3</v>
      </c>
      <c r="BR807" s="179">
        <f t="shared" si="504"/>
        <v>1.345559438179622E-3</v>
      </c>
    </row>
    <row r="808" spans="44:70">
      <c r="AR808" s="69">
        <f t="shared" si="484"/>
        <v>68</v>
      </c>
      <c r="AS808" s="70">
        <f t="shared" si="496"/>
        <v>805</v>
      </c>
      <c r="AT808" s="71">
        <f t="shared" si="505"/>
        <v>1.2622332268860815E-3</v>
      </c>
      <c r="AU808" s="72">
        <f t="shared" si="485"/>
        <v>8.6664107387064426E-3</v>
      </c>
      <c r="AV808" s="73">
        <f t="shared" si="486"/>
        <v>1.0086664107387064</v>
      </c>
      <c r="AW808" s="74">
        <f>PRODUCT(AV$4:AV808)</f>
        <v>749.62605301428312</v>
      </c>
      <c r="BO808" s="70">
        <f t="shared" si="503"/>
        <v>805</v>
      </c>
      <c r="BP808" s="178">
        <f t="shared" si="500"/>
        <v>0.1091</v>
      </c>
      <c r="BQ808" s="179">
        <f t="shared" si="487"/>
        <v>8.6664107387064426E-3</v>
      </c>
      <c r="BR808" s="179">
        <f t="shared" si="504"/>
        <v>1.333998459603893E-3</v>
      </c>
    </row>
    <row r="809" spans="44:70">
      <c r="AR809" s="69">
        <f t="shared" si="484"/>
        <v>68</v>
      </c>
      <c r="AS809" s="70">
        <f t="shared" si="496"/>
        <v>806</v>
      </c>
      <c r="AT809" s="71">
        <f t="shared" si="505"/>
        <v>1.2512941952938438E-3</v>
      </c>
      <c r="AU809" s="72">
        <f t="shared" si="485"/>
        <v>8.6664107387064426E-3</v>
      </c>
      <c r="AV809" s="73">
        <f t="shared" si="486"/>
        <v>1.0086664107387064</v>
      </c>
      <c r="AW809" s="74">
        <f>PRODUCT(AV$4:AV809)</f>
        <v>756.12262029014028</v>
      </c>
      <c r="BO809" s="70">
        <f t="shared" si="503"/>
        <v>806</v>
      </c>
      <c r="BP809" s="178">
        <f t="shared" si="500"/>
        <v>0.1091</v>
      </c>
      <c r="BQ809" s="179">
        <f t="shared" si="487"/>
        <v>8.6664107387064426E-3</v>
      </c>
      <c r="BR809" s="179">
        <f t="shared" si="504"/>
        <v>1.322536812370828E-3</v>
      </c>
    </row>
    <row r="810" spans="44:70">
      <c r="AR810" s="69">
        <f t="shared" si="484"/>
        <v>68</v>
      </c>
      <c r="AS810" s="70">
        <f t="shared" si="496"/>
        <v>807</v>
      </c>
      <c r="AT810" s="71">
        <f t="shared" si="505"/>
        <v>1.2404499658424683E-3</v>
      </c>
      <c r="AU810" s="72">
        <f t="shared" si="485"/>
        <v>8.6664107387064426E-3</v>
      </c>
      <c r="AV810" s="73">
        <f t="shared" si="486"/>
        <v>1.0086664107387064</v>
      </c>
      <c r="AW810" s="74">
        <f>PRODUCT(AV$4:AV810)</f>
        <v>762.6754894864016</v>
      </c>
      <c r="BO810" s="70">
        <f t="shared" si="503"/>
        <v>807</v>
      </c>
      <c r="BP810" s="178">
        <f t="shared" si="500"/>
        <v>0.1091</v>
      </c>
      <c r="BQ810" s="179">
        <f t="shared" si="487"/>
        <v>8.6664107387064426E-3</v>
      </c>
      <c r="BR810" s="179">
        <f t="shared" si="504"/>
        <v>1.311173643030559E-3</v>
      </c>
    </row>
    <row r="811" spans="44:70">
      <c r="AR811" s="69">
        <f t="shared" si="484"/>
        <v>68</v>
      </c>
      <c r="AS811" s="70">
        <f t="shared" si="496"/>
        <v>808</v>
      </c>
      <c r="AT811" s="71">
        <f t="shared" si="505"/>
        <v>1.229699716937663E-3</v>
      </c>
      <c r="AU811" s="72">
        <f t="shared" si="485"/>
        <v>8.6664107387064426E-3</v>
      </c>
      <c r="AV811" s="73">
        <f t="shared" si="486"/>
        <v>1.0086664107387064</v>
      </c>
      <c r="AW811" s="74">
        <f>PRODUCT(AV$4:AV811)</f>
        <v>769.28514853863476</v>
      </c>
      <c r="BO811" s="70">
        <f t="shared" si="503"/>
        <v>808</v>
      </c>
      <c r="BP811" s="178">
        <f t="shared" si="500"/>
        <v>0.1091</v>
      </c>
      <c r="BQ811" s="179">
        <f t="shared" si="487"/>
        <v>8.6664107387064426E-3</v>
      </c>
      <c r="BR811" s="179">
        <f t="shared" si="504"/>
        <v>1.2999081054660168E-3</v>
      </c>
    </row>
    <row r="812" spans="44:70">
      <c r="AR812" s="69">
        <f t="shared" si="484"/>
        <v>68</v>
      </c>
      <c r="AS812" s="70">
        <f t="shared" si="496"/>
        <v>809</v>
      </c>
      <c r="AT812" s="71">
        <f t="shared" si="505"/>
        <v>1.2190426341054101E-3</v>
      </c>
      <c r="AU812" s="72">
        <f t="shared" si="485"/>
        <v>8.6664107387064426E-3</v>
      </c>
      <c r="AV812" s="73">
        <f t="shared" si="486"/>
        <v>1.0086664107387064</v>
      </c>
      <c r="AW812" s="74">
        <f>PRODUCT(AV$4:AV812)</f>
        <v>775.95208961105732</v>
      </c>
      <c r="BO812" s="70">
        <f t="shared" si="503"/>
        <v>809</v>
      </c>
      <c r="BP812" s="178">
        <f t="shared" si="500"/>
        <v>0.1091</v>
      </c>
      <c r="BQ812" s="179">
        <f t="shared" si="487"/>
        <v>8.6664107387064426E-3</v>
      </c>
      <c r="BR812" s="179">
        <f t="shared" si="504"/>
        <v>1.2887393608299266E-3</v>
      </c>
    </row>
    <row r="813" spans="44:70">
      <c r="AR813" s="69">
        <f t="shared" si="484"/>
        <v>68</v>
      </c>
      <c r="AS813" s="70">
        <f t="shared" si="496"/>
        <v>810</v>
      </c>
      <c r="AT813" s="71">
        <f t="shared" si="505"/>
        <v>1.208477909930258E-3</v>
      </c>
      <c r="AU813" s="72">
        <f t="shared" si="485"/>
        <v>8.6664107387064426E-3</v>
      </c>
      <c r="AV813" s="73">
        <f t="shared" si="486"/>
        <v>1.0086664107387064</v>
      </c>
      <c r="AW813" s="74">
        <f>PRODUCT(AV$4:AV813)</f>
        <v>782.67680913318429</v>
      </c>
      <c r="BO813" s="70">
        <f t="shared" si="503"/>
        <v>810</v>
      </c>
      <c r="BP813" s="178">
        <f t="shared" si="500"/>
        <v>0.1091</v>
      </c>
      <c r="BQ813" s="179">
        <f t="shared" si="487"/>
        <v>8.6664107387064426E-3</v>
      </c>
      <c r="BR813" s="179">
        <f t="shared" si="504"/>
        <v>1.2776665774823473E-3</v>
      </c>
    </row>
    <row r="814" spans="44:70">
      <c r="AR814" s="69">
        <f t="shared" si="484"/>
        <v>68</v>
      </c>
      <c r="AS814" s="70">
        <f t="shared" si="496"/>
        <v>811</v>
      </c>
      <c r="AT814" s="71">
        <f t="shared" si="505"/>
        <v>1.198004743994149E-3</v>
      </c>
      <c r="AU814" s="72">
        <f t="shared" si="485"/>
        <v>8.6664107387064426E-3</v>
      </c>
      <c r="AV814" s="73">
        <f t="shared" si="486"/>
        <v>1.0086664107387064</v>
      </c>
      <c r="AW814" s="74">
        <f>PRODUCT(AV$4:AV814)</f>
        <v>789.45980783679261</v>
      </c>
      <c r="BO814" s="70">
        <f t="shared" si="503"/>
        <v>811</v>
      </c>
      <c r="BP814" s="178">
        <f t="shared" si="500"/>
        <v>0.1091</v>
      </c>
      <c r="BQ814" s="179">
        <f t="shared" si="487"/>
        <v>8.6664107387064426E-3</v>
      </c>
      <c r="BR814" s="179">
        <f t="shared" si="504"/>
        <v>1.266688930928746E-3</v>
      </c>
    </row>
    <row r="815" spans="44:70">
      <c r="AR815" s="69">
        <f t="shared" si="484"/>
        <v>68</v>
      </c>
      <c r="AS815" s="70">
        <f t="shared" si="496"/>
        <v>812</v>
      </c>
      <c r="AT815" s="71">
        <f t="shared" si="505"/>
        <v>1.1876223428157768E-3</v>
      </c>
      <c r="AU815" s="72">
        <f t="shared" si="485"/>
        <v>8.6664107387064426E-3</v>
      </c>
      <c r="AV815" s="73">
        <f t="shared" si="486"/>
        <v>1.0086664107387064</v>
      </c>
      <c r="AW815" s="74">
        <f>PRODUCT(AV$4:AV815)</f>
        <v>796.30159079320651</v>
      </c>
      <c r="BO815" s="70">
        <f t="shared" si="503"/>
        <v>812</v>
      </c>
      <c r="BP815" s="178">
        <f t="shared" si="500"/>
        <v>0.1091</v>
      </c>
      <c r="BQ815" s="179">
        <f t="shared" si="487"/>
        <v>8.6664107387064426E-3</v>
      </c>
      <c r="BR815" s="179">
        <f t="shared" si="504"/>
        <v>1.2558056037586046E-3</v>
      </c>
    </row>
    <row r="816" spans="44:70">
      <c r="AR816" s="69">
        <f t="shared" si="484"/>
        <v>68</v>
      </c>
      <c r="AS816" s="70">
        <f t="shared" si="496"/>
        <v>813</v>
      </c>
      <c r="AT816" s="71">
        <f t="shared" si="505"/>
        <v>1.1773299197904705E-3</v>
      </c>
      <c r="AU816" s="72">
        <f t="shared" si="485"/>
        <v>8.6664107387064426E-3</v>
      </c>
      <c r="AV816" s="73">
        <f t="shared" si="486"/>
        <v>1.0086664107387064</v>
      </c>
      <c r="AW816" s="74">
        <f>PRODUCT(AV$4:AV816)</f>
        <v>803.20266745090578</v>
      </c>
      <c r="BO816" s="70">
        <f t="shared" si="503"/>
        <v>813</v>
      </c>
      <c r="BP816" s="178">
        <f t="shared" si="500"/>
        <v>0.1091</v>
      </c>
      <c r="BQ816" s="179">
        <f t="shared" si="487"/>
        <v>8.6664107387064426E-3</v>
      </c>
      <c r="BR816" s="179">
        <f t="shared" si="504"/>
        <v>1.2450157855845554E-3</v>
      </c>
    </row>
    <row r="817" spans="44:70">
      <c r="AR817" s="69">
        <f t="shared" si="484"/>
        <v>68</v>
      </c>
      <c r="AS817" s="70">
        <f t="shared" si="496"/>
        <v>814</v>
      </c>
      <c r="AT817" s="71">
        <f t="shared" si="505"/>
        <v>1.1671266951305979E-3</v>
      </c>
      <c r="AU817" s="72">
        <f t="shared" si="485"/>
        <v>8.6664107387064426E-3</v>
      </c>
      <c r="AV817" s="73">
        <f t="shared" si="486"/>
        <v>1.0086664107387064</v>
      </c>
      <c r="AW817" s="74">
        <f>PRODUCT(AV$4:AV817)</f>
        <v>810.16355167346001</v>
      </c>
      <c r="BO817" s="70">
        <f t="shared" si="503"/>
        <v>814</v>
      </c>
      <c r="BP817" s="178">
        <f t="shared" si="500"/>
        <v>0.1091</v>
      </c>
      <c r="BQ817" s="179">
        <f t="shared" si="487"/>
        <v>8.6664107387064426E-3</v>
      </c>
      <c r="BR817" s="179">
        <f t="shared" si="504"/>
        <v>1.234318672982038E-3</v>
      </c>
    </row>
    <row r="818" spans="44:70">
      <c r="AR818" s="69">
        <f t="shared" si="484"/>
        <v>68</v>
      </c>
      <c r="AS818" s="70">
        <f t="shared" si="496"/>
        <v>815</v>
      </c>
      <c r="AT818" s="71">
        <f t="shared" si="505"/>
        <v>1.1570118958064873E-3</v>
      </c>
      <c r="AU818" s="72">
        <f t="shared" si="485"/>
        <v>8.6664107387064426E-3</v>
      </c>
      <c r="AV818" s="73">
        <f t="shared" si="486"/>
        <v>1.0086664107387064</v>
      </c>
      <c r="AW818" s="74">
        <f>PRODUCT(AV$4:AV818)</f>
        <v>817.18476177779144</v>
      </c>
      <c r="BO818" s="70">
        <f t="shared" si="503"/>
        <v>815</v>
      </c>
      <c r="BP818" s="178">
        <f t="shared" si="500"/>
        <v>0.1091</v>
      </c>
      <c r="BQ818" s="179">
        <f t="shared" si="487"/>
        <v>8.6664107387064426E-3</v>
      </c>
      <c r="BR818" s="179">
        <f t="shared" si="504"/>
        <v>1.2237134694294746E-3</v>
      </c>
    </row>
    <row r="819" spans="44:70">
      <c r="AR819" s="69">
        <f t="shared" si="484"/>
        <v>68</v>
      </c>
      <c r="AS819" s="70">
        <f t="shared" si="496"/>
        <v>816</v>
      </c>
      <c r="AT819" s="71">
        <f t="shared" si="505"/>
        <v>1.1469847554878589E-3</v>
      </c>
      <c r="AU819" s="72">
        <f t="shared" si="485"/>
        <v>8.6664107387064426E-3</v>
      </c>
      <c r="AV819" s="73">
        <f t="shared" si="486"/>
        <v>1.0086664107387064</v>
      </c>
      <c r="AW819" s="74">
        <f>PRODUCT(AV$4:AV819)</f>
        <v>824.2668205727698</v>
      </c>
      <c r="BO819" s="70">
        <f t="shared" si="503"/>
        <v>816</v>
      </c>
      <c r="BP819" s="178">
        <f t="shared" si="500"/>
        <v>0.1091</v>
      </c>
      <c r="BQ819" s="179">
        <f t="shared" si="487"/>
        <v>8.6664107387064426E-3</v>
      </c>
      <c r="BR819" s="179">
        <f t="shared" si="504"/>
        <v>1.2131993852489611E-3</v>
      </c>
    </row>
    <row r="820" spans="44:70">
      <c r="AR820" s="69">
        <f t="shared" si="484"/>
        <v>69</v>
      </c>
      <c r="AS820" s="70">
        <f t="shared" si="496"/>
        <v>817</v>
      </c>
      <c r="AT820" s="71">
        <f t="shared" si="505"/>
        <v>1.1370445144857663E-3</v>
      </c>
      <c r="AU820" s="72">
        <f t="shared" si="485"/>
        <v>8.6664107387064426E-3</v>
      </c>
      <c r="AV820" s="73">
        <f t="shared" si="486"/>
        <v>1.0086664107387064</v>
      </c>
      <c r="AW820" s="74">
        <f>PRODUCT(AV$4:AV820)</f>
        <v>831.41025539814109</v>
      </c>
      <c r="BO820" s="70">
        <f t="shared" si="503"/>
        <v>817</v>
      </c>
      <c r="BP820" s="178">
        <f t="shared" si="500"/>
        <v>0.1091</v>
      </c>
      <c r="BQ820" s="179">
        <f t="shared" si="487"/>
        <v>8.6664107387064426E-3</v>
      </c>
      <c r="BR820" s="179">
        <f t="shared" si="504"/>
        <v>1.2027756375474652E-3</v>
      </c>
    </row>
    <row r="821" spans="44:70">
      <c r="AR821" s="69">
        <f t="shared" si="484"/>
        <v>69</v>
      </c>
      <c r="AS821" s="70">
        <f t="shared" si="496"/>
        <v>818</v>
      </c>
      <c r="AT821" s="71">
        <f t="shared" si="505"/>
        <v>1.1271904196950397E-3</v>
      </c>
      <c r="AU821" s="72">
        <f t="shared" si="485"/>
        <v>8.6664107387064426E-3</v>
      </c>
      <c r="AV821" s="73">
        <f t="shared" si="486"/>
        <v>1.0086664107387064</v>
      </c>
      <c r="AW821" s="74">
        <f>PRODUCT(AV$4:AV821)</f>
        <v>838.61559816379417</v>
      </c>
      <c r="BO821" s="70">
        <f t="shared" si="503"/>
        <v>818</v>
      </c>
      <c r="BP821" s="178">
        <f t="shared" si="500"/>
        <v>0.1091</v>
      </c>
      <c r="BQ821" s="179">
        <f t="shared" si="487"/>
        <v>8.6664107387064426E-3</v>
      </c>
      <c r="BR821" s="179">
        <f t="shared" si="504"/>
        <v>1.1924414501585327E-3</v>
      </c>
    </row>
    <row r="822" spans="44:70">
      <c r="AR822" s="69">
        <f t="shared" si="484"/>
        <v>69</v>
      </c>
      <c r="AS822" s="70">
        <f t="shared" si="496"/>
        <v>819</v>
      </c>
      <c r="AT822" s="71">
        <f t="shared" si="505"/>
        <v>1.1174217245372277E-3</v>
      </c>
      <c r="AU822" s="72">
        <f t="shared" si="485"/>
        <v>8.6664107387064426E-3</v>
      </c>
      <c r="AV822" s="73">
        <f t="shared" si="486"/>
        <v>1.0086664107387064</v>
      </c>
      <c r="AW822" s="74">
        <f>PRODUCT(AV$4:AV822)</f>
        <v>845.88338538936762</v>
      </c>
      <c r="BO822" s="70">
        <f t="shared" si="503"/>
        <v>819</v>
      </c>
      <c r="BP822" s="178">
        <f t="shared" si="500"/>
        <v>0.1091</v>
      </c>
      <c r="BQ822" s="179">
        <f t="shared" si="487"/>
        <v>8.6664107387064426E-3</v>
      </c>
      <c r="BR822" s="179">
        <f t="shared" si="504"/>
        <v>1.1821960535844916E-3</v>
      </c>
    </row>
    <row r="823" spans="44:70">
      <c r="AR823" s="69">
        <f t="shared" si="484"/>
        <v>69</v>
      </c>
      <c r="AS823" s="70">
        <f t="shared" si="496"/>
        <v>820</v>
      </c>
      <c r="AT823" s="71">
        <f t="shared" si="505"/>
        <v>1.1077376889040344E-3</v>
      </c>
      <c r="AU823" s="72">
        <f t="shared" si="485"/>
        <v>8.6664107387064426E-3</v>
      </c>
      <c r="AV823" s="73">
        <f t="shared" si="486"/>
        <v>1.0086664107387064</v>
      </c>
      <c r="AW823" s="74">
        <f>PRODUCT(AV$4:AV823)</f>
        <v>853.21415824419944</v>
      </c>
      <c r="BO823" s="70">
        <f t="shared" si="503"/>
        <v>820</v>
      </c>
      <c r="BP823" s="178">
        <f t="shared" si="500"/>
        <v>0.1091</v>
      </c>
      <c r="BQ823" s="179">
        <f t="shared" si="487"/>
        <v>8.6664107387064426E-3</v>
      </c>
      <c r="BR823" s="179">
        <f t="shared" si="504"/>
        <v>1.1720386849391556E-3</v>
      </c>
    </row>
    <row r="824" spans="44:70">
      <c r="AR824" s="69">
        <f t="shared" si="484"/>
        <v>69</v>
      </c>
      <c r="AS824" s="70">
        <f t="shared" si="496"/>
        <v>821</v>
      </c>
      <c r="AT824" s="71">
        <f t="shared" si="505"/>
        <v>1.0981375791012467E-3</v>
      </c>
      <c r="AU824" s="72">
        <f t="shared" si="485"/>
        <v>8.6664107387064426E-3</v>
      </c>
      <c r="AV824" s="73">
        <f t="shared" si="486"/>
        <v>1.0086664107387064</v>
      </c>
      <c r="AW824" s="74">
        <f>PRODUCT(AV$4:AV824)</f>
        <v>860.60846258762331</v>
      </c>
      <c r="BO824" s="70">
        <f t="shared" si="503"/>
        <v>821</v>
      </c>
      <c r="BP824" s="178">
        <f t="shared" si="500"/>
        <v>0.1091</v>
      </c>
      <c r="BQ824" s="179">
        <f t="shared" si="487"/>
        <v>8.6664107387064426E-3</v>
      </c>
      <c r="BR824" s="179">
        <f t="shared" si="504"/>
        <v>1.1619685878910173E-3</v>
      </c>
    </row>
    <row r="825" spans="44:70">
      <c r="AR825" s="69">
        <f t="shared" si="484"/>
        <v>69</v>
      </c>
      <c r="AS825" s="70">
        <f t="shared" si="496"/>
        <v>822</v>
      </c>
      <c r="AT825" s="71">
        <f t="shared" si="505"/>
        <v>1.0886206677931465E-3</v>
      </c>
      <c r="AU825" s="72">
        <f t="shared" si="485"/>
        <v>8.6664107387064426E-3</v>
      </c>
      <c r="AV825" s="73">
        <f t="shared" si="486"/>
        <v>1.0086664107387064</v>
      </c>
      <c r="AW825" s="74">
        <f>PRODUCT(AV$4:AV825)</f>
        <v>868.06684900961432</v>
      </c>
      <c r="BO825" s="70">
        <f t="shared" si="503"/>
        <v>822</v>
      </c>
      <c r="BP825" s="178">
        <f t="shared" si="500"/>
        <v>0.1091</v>
      </c>
      <c r="BQ825" s="179">
        <f t="shared" si="487"/>
        <v>8.6664107387064426E-3</v>
      </c>
      <c r="BR825" s="179">
        <f t="shared" si="504"/>
        <v>1.1519850126069317E-3</v>
      </c>
    </row>
    <row r="826" spans="44:70">
      <c r="AR826" s="69">
        <f t="shared" si="484"/>
        <v>69</v>
      </c>
      <c r="AS826" s="70">
        <f t="shared" si="496"/>
        <v>823</v>
      </c>
      <c r="AT826" s="71">
        <f t="shared" si="505"/>
        <v>1.0791862339474061E-3</v>
      </c>
      <c r="AU826" s="72">
        <f t="shared" si="485"/>
        <v>8.6664107387064426E-3</v>
      </c>
      <c r="AV826" s="73">
        <f t="shared" si="486"/>
        <v>1.0086664107387064</v>
      </c>
      <c r="AW826" s="74">
        <f>PRODUCT(AV$4:AV826)</f>
        <v>875.58987287178627</v>
      </c>
      <c r="BO826" s="70">
        <f t="shared" si="503"/>
        <v>823</v>
      </c>
      <c r="BP826" s="178">
        <f t="shared" si="500"/>
        <v>0.1091</v>
      </c>
      <c r="BQ826" s="179">
        <f t="shared" si="487"/>
        <v>8.6664107387064426E-3</v>
      </c>
      <c r="BR826" s="179">
        <f t="shared" si="504"/>
        <v>1.142087215696282E-3</v>
      </c>
    </row>
    <row r="827" spans="44:70">
      <c r="AR827" s="69">
        <f t="shared" si="484"/>
        <v>69</v>
      </c>
      <c r="AS827" s="70">
        <f t="shared" si="496"/>
        <v>824</v>
      </c>
      <c r="AT827" s="71">
        <f t="shared" si="505"/>
        <v>1.0698335627804601E-3</v>
      </c>
      <c r="AU827" s="72">
        <f t="shared" si="485"/>
        <v>8.6664107387064426E-3</v>
      </c>
      <c r="AV827" s="73">
        <f t="shared" si="486"/>
        <v>1.0086664107387064</v>
      </c>
      <c r="AW827" s="74">
        <f>PRODUCT(AV$4:AV827)</f>
        <v>883.17809434874493</v>
      </c>
      <c r="BO827" s="70">
        <f t="shared" si="503"/>
        <v>824</v>
      </c>
      <c r="BP827" s="178">
        <f t="shared" si="500"/>
        <v>0.1091</v>
      </c>
      <c r="BQ827" s="179">
        <f t="shared" si="487"/>
        <v>8.6664107387064426E-3</v>
      </c>
      <c r="BR827" s="179">
        <f t="shared" si="504"/>
        <v>1.1322744601556262E-3</v>
      </c>
    </row>
    <row r="828" spans="44:70">
      <c r="AR828" s="69">
        <f t="shared" si="484"/>
        <v>69</v>
      </c>
      <c r="AS828" s="70">
        <f t="shared" si="496"/>
        <v>825</v>
      </c>
      <c r="AT828" s="71">
        <f t="shared" si="505"/>
        <v>1.0605619457033509E-3</v>
      </c>
      <c r="AU828" s="72">
        <f t="shared" si="485"/>
        <v>8.6664107387064426E-3</v>
      </c>
      <c r="AV828" s="73">
        <f t="shared" si="486"/>
        <v>1.0086664107387064</v>
      </c>
      <c r="AW828" s="74">
        <f>PRODUCT(AV$4:AV828)</f>
        <v>890.83207846979917</v>
      </c>
      <c r="BO828" s="70">
        <f t="shared" si="503"/>
        <v>825</v>
      </c>
      <c r="BP828" s="178">
        <f t="shared" si="500"/>
        <v>0.1091</v>
      </c>
      <c r="BQ828" s="179">
        <f t="shared" si="487"/>
        <v>8.6664107387064426E-3</v>
      </c>
      <c r="BR828" s="179">
        <f t="shared" si="504"/>
        <v>1.1225460153138184E-3</v>
      </c>
    </row>
    <row r="829" spans="44:70">
      <c r="AR829" s="69">
        <f t="shared" si="484"/>
        <v>69</v>
      </c>
      <c r="AS829" s="70">
        <f t="shared" si="496"/>
        <v>826</v>
      </c>
      <c r="AT829" s="71">
        <f t="shared" si="505"/>
        <v>1.051370680268044E-3</v>
      </c>
      <c r="AU829" s="72">
        <f t="shared" si="485"/>
        <v>8.6664107387064426E-3</v>
      </c>
      <c r="AV829" s="73">
        <f t="shared" si="486"/>
        <v>1.0086664107387064</v>
      </c>
      <c r="AW829" s="74">
        <f>PRODUCT(AV$4:AV829)</f>
        <v>898.55239516103404</v>
      </c>
      <c r="BO829" s="70">
        <f t="shared" si="503"/>
        <v>826</v>
      </c>
      <c r="BP829" s="178">
        <f t="shared" si="500"/>
        <v>0.1091</v>
      </c>
      <c r="BQ829" s="179">
        <f t="shared" si="487"/>
        <v>8.6664107387064426E-3</v>
      </c>
      <c r="BR829" s="179">
        <f t="shared" si="504"/>
        <v>1.1129011567776023E-3</v>
      </c>
    </row>
    <row r="830" spans="44:70">
      <c r="AR830" s="69">
        <f t="shared" si="484"/>
        <v>69</v>
      </c>
      <c r="AS830" s="70">
        <f t="shared" si="496"/>
        <v>827</v>
      </c>
      <c r="AT830" s="71">
        <f t="shared" si="505"/>
        <v>1.0422590701142079E-3</v>
      </c>
      <c r="AU830" s="72">
        <f t="shared" si="485"/>
        <v>8.6664107387064426E-3</v>
      </c>
      <c r="AV830" s="73">
        <f t="shared" si="486"/>
        <v>1.0086664107387064</v>
      </c>
      <c r="AW830" s="74">
        <f>PRODUCT(AV$4:AV830)</f>
        <v>906.33961928774806</v>
      </c>
      <c r="BO830" s="70">
        <f t="shared" si="503"/>
        <v>827</v>
      </c>
      <c r="BP830" s="178">
        <f t="shared" si="500"/>
        <v>0.1091</v>
      </c>
      <c r="BQ830" s="179">
        <f t="shared" si="487"/>
        <v>8.6664107387064426E-3</v>
      </c>
      <c r="BR830" s="179">
        <f t="shared" si="504"/>
        <v>1.1033391663776715E-3</v>
      </c>
    </row>
    <row r="831" spans="44:70">
      <c r="AR831" s="69">
        <f t="shared" si="484"/>
        <v>69</v>
      </c>
      <c r="AS831" s="70">
        <f t="shared" si="496"/>
        <v>828</v>
      </c>
      <c r="AT831" s="71">
        <f t="shared" si="505"/>
        <v>1.0332264249164559E-3</v>
      </c>
      <c r="AU831" s="72">
        <f t="shared" si="485"/>
        <v>8.6664107387064426E-3</v>
      </c>
      <c r="AV831" s="73">
        <f t="shared" si="486"/>
        <v>1.0086664107387064</v>
      </c>
      <c r="AW831" s="74">
        <f>PRODUCT(AV$4:AV831)</f>
        <v>914.19433069725847</v>
      </c>
      <c r="BO831" s="70">
        <f t="shared" si="503"/>
        <v>828</v>
      </c>
      <c r="BP831" s="178">
        <f t="shared" si="500"/>
        <v>0.1091</v>
      </c>
      <c r="BQ831" s="179">
        <f t="shared" si="487"/>
        <v>8.6664107387064426E-3</v>
      </c>
      <c r="BR831" s="179">
        <f t="shared" si="504"/>
        <v>1.093859332115194E-3</v>
      </c>
    </row>
    <row r="832" spans="44:70">
      <c r="AR832" s="69">
        <f t="shared" si="484"/>
        <v>70</v>
      </c>
      <c r="AS832" s="70">
        <f t="shared" si="496"/>
        <v>829</v>
      </c>
      <c r="AT832" s="71">
        <f t="shared" si="505"/>
        <v>1.0242720603320446E-3</v>
      </c>
      <c r="AU832" s="72">
        <f t="shared" si="485"/>
        <v>8.6664107387064426E-3</v>
      </c>
      <c r="AV832" s="73">
        <f t="shared" si="486"/>
        <v>1.0086664107387064</v>
      </c>
      <c r="AW832" s="74">
        <f>PRODUCT(AV$4:AV832)</f>
        <v>922.11711426207773</v>
      </c>
      <c r="BO832" s="70">
        <f t="shared" si="503"/>
        <v>829</v>
      </c>
      <c r="BP832" s="178">
        <f t="shared" si="500"/>
        <v>0.1091</v>
      </c>
      <c r="BQ832" s="179">
        <f t="shared" si="487"/>
        <v>8.6664107387064426E-3</v>
      </c>
      <c r="BR832" s="179">
        <f t="shared" si="504"/>
        <v>1.0844609481087961E-3</v>
      </c>
    </row>
    <row r="833" spans="44:70">
      <c r="AR833" s="69">
        <f t="shared" si="484"/>
        <v>70</v>
      </c>
      <c r="AS833" s="70">
        <f t="shared" si="496"/>
        <v>830</v>
      </c>
      <c r="AT833" s="71">
        <f t="shared" si="505"/>
        <v>1.015395297949026E-3</v>
      </c>
      <c r="AU833" s="72">
        <f t="shared" si="485"/>
        <v>8.6664107387064426E-3</v>
      </c>
      <c r="AV833" s="73">
        <f t="shared" si="486"/>
        <v>1.0086664107387064</v>
      </c>
      <c r="AW833" s="74">
        <f>PRODUCT(AV$4:AV833)</f>
        <v>930.10855992346364</v>
      </c>
      <c r="BO833" s="70">
        <f t="shared" si="503"/>
        <v>830</v>
      </c>
      <c r="BP833" s="178">
        <f t="shared" si="500"/>
        <v>0.1091</v>
      </c>
      <c r="BQ833" s="179">
        <f t="shared" si="487"/>
        <v>8.6664107387064426E-3</v>
      </c>
      <c r="BR833" s="179">
        <f t="shared" si="504"/>
        <v>1.0751433145420009E-3</v>
      </c>
    </row>
    <row r="834" spans="44:70">
      <c r="AR834" s="69">
        <f t="shared" si="484"/>
        <v>70</v>
      </c>
      <c r="AS834" s="70">
        <f t="shared" si="496"/>
        <v>831</v>
      </c>
      <c r="AT834" s="71">
        <f t="shared" si="505"/>
        <v>1.0065954652348486E-3</v>
      </c>
      <c r="AU834" s="72">
        <f t="shared" si="485"/>
        <v>8.6664107387064426E-3</v>
      </c>
      <c r="AV834" s="73">
        <f t="shared" si="486"/>
        <v>1.0086664107387064</v>
      </c>
      <c r="AW834" s="74">
        <f>PRODUCT(AV$4:AV834)</f>
        <v>938.16926273534716</v>
      </c>
      <c r="BO834" s="70">
        <f t="shared" si="503"/>
        <v>831</v>
      </c>
      <c r="BP834" s="178">
        <f t="shared" si="500"/>
        <v>0.1091</v>
      </c>
      <c r="BQ834" s="179">
        <f t="shared" si="487"/>
        <v>8.6664107387064426E-3</v>
      </c>
      <c r="BR834" s="179">
        <f t="shared" si="504"/>
        <v>1.0659057376111191E-3</v>
      </c>
    </row>
    <row r="835" spans="44:70">
      <c r="AR835" s="69">
        <f t="shared" si="484"/>
        <v>70</v>
      </c>
      <c r="AS835" s="70">
        <f t="shared" si="496"/>
        <v>832</v>
      </c>
      <c r="AT835" s="71">
        <f t="shared" si="505"/>
        <v>9.9787189548540415E-4</v>
      </c>
      <c r="AU835" s="72">
        <f t="shared" si="485"/>
        <v>8.6664107387064426E-3</v>
      </c>
      <c r="AV835" s="73">
        <f t="shared" si="486"/>
        <v>1.0086664107387064</v>
      </c>
      <c r="AW835" s="74">
        <f>PRODUCT(AV$4:AV835)</f>
        <v>946.29982290864109</v>
      </c>
      <c r="BO835" s="70">
        <f t="shared" si="503"/>
        <v>832</v>
      </c>
      <c r="BP835" s="178">
        <f t="shared" si="500"/>
        <v>0.1091</v>
      </c>
      <c r="BQ835" s="179">
        <f t="shared" si="487"/>
        <v>8.6664107387064426E-3</v>
      </c>
      <c r="BR835" s="179">
        <f t="shared" si="504"/>
        <v>1.0567475294735876E-3</v>
      </c>
    </row>
    <row r="836" spans="44:70">
      <c r="AR836" s="69">
        <f t="shared" si="484"/>
        <v>70</v>
      </c>
      <c r="AS836" s="70">
        <f t="shared" si="496"/>
        <v>833</v>
      </c>
      <c r="AT836" s="71">
        <f t="shared" si="505"/>
        <v>9.8922392777451608E-4</v>
      </c>
      <c r="AU836" s="72">
        <f t="shared" si="485"/>
        <v>8.6664107387064426E-3</v>
      </c>
      <c r="AV836" s="73">
        <f t="shared" si="486"/>
        <v>1.0086664107387064</v>
      </c>
      <c r="AW836" s="74">
        <f>PRODUCT(AV$4:AV836)</f>
        <v>954.50084585593254</v>
      </c>
      <c r="BO836" s="70">
        <f t="shared" si="503"/>
        <v>833</v>
      </c>
      <c r="BP836" s="178">
        <f t="shared" si="500"/>
        <v>0.1091</v>
      </c>
      <c r="BQ836" s="179">
        <f t="shared" si="487"/>
        <v>8.6664107387064426E-3</v>
      </c>
      <c r="BR836" s="179">
        <f t="shared" si="504"/>
        <v>1.0476680081967522E-3</v>
      </c>
    </row>
    <row r="837" spans="44:70">
      <c r="AR837" s="69">
        <f t="shared" ref="AR837:AR900" si="506">ROUNDDOWN((AS837-1)/12,0)+1</f>
        <v>70</v>
      </c>
      <c r="AS837" s="70">
        <f t="shared" si="496"/>
        <v>834</v>
      </c>
      <c r="AT837" s="71">
        <f t="shared" si="505"/>
        <v>9.806509069038656E-4</v>
      </c>
      <c r="AU837" s="72">
        <f t="shared" ref="AU837:AU900" si="507">IF($AU$2="Yes",BQ837,((1+$AH$21)^(1/12))-1)</f>
        <v>8.6664107387064426E-3</v>
      </c>
      <c r="AV837" s="73">
        <f t="shared" ref="AV837:AV900" si="508">(1+AU837)</f>
        <v>1.0086664107387064</v>
      </c>
      <c r="AW837" s="74">
        <f>PRODUCT(AV$4:AV837)</f>
        <v>962.77294223656281</v>
      </c>
      <c r="BO837" s="70">
        <f t="shared" si="503"/>
        <v>834</v>
      </c>
      <c r="BP837" s="178">
        <f t="shared" si="500"/>
        <v>0.1091</v>
      </c>
      <c r="BQ837" s="179">
        <f t="shared" ref="BQ837:BQ900" si="509">(1+BP837)^(1/12)-1</f>
        <v>8.6664107387064426E-3</v>
      </c>
      <c r="BR837" s="179">
        <f t="shared" si="504"/>
        <v>1.0386664977070888E-3</v>
      </c>
    </row>
    <row r="838" spans="44:70">
      <c r="AR838" s="69">
        <f t="shared" si="506"/>
        <v>70</v>
      </c>
      <c r="AS838" s="70">
        <f t="shared" ref="AS838:AS901" si="510">AS837+1</f>
        <v>835</v>
      </c>
      <c r="AT838" s="71">
        <f t="shared" si="505"/>
        <v>9.7215218335335171E-4</v>
      </c>
      <c r="AU838" s="72">
        <f t="shared" si="507"/>
        <v>8.6664107387064426E-3</v>
      </c>
      <c r="AV838" s="73">
        <f t="shared" si="508"/>
        <v>1.0086664107387064</v>
      </c>
      <c r="AW838" s="74">
        <f>PRODUCT(AV$4:AV838)</f>
        <v>971.11672800209772</v>
      </c>
      <c r="BO838" s="70">
        <f t="shared" si="503"/>
        <v>835</v>
      </c>
      <c r="BP838" s="178">
        <f t="shared" si="500"/>
        <v>0.1091</v>
      </c>
      <c r="BQ838" s="179">
        <f t="shared" si="509"/>
        <v>8.6664107387064426E-3</v>
      </c>
      <c r="BR838" s="179">
        <f t="shared" si="504"/>
        <v>1.0297423277398634E-3</v>
      </c>
    </row>
    <row r="839" spans="44:70">
      <c r="AR839" s="69">
        <f t="shared" si="506"/>
        <v>70</v>
      </c>
      <c r="AS839" s="70">
        <f t="shared" si="510"/>
        <v>836</v>
      </c>
      <c r="AT839" s="71">
        <f t="shared" si="505"/>
        <v>9.6372711323188128E-4</v>
      </c>
      <c r="AU839" s="72">
        <f t="shared" si="507"/>
        <v>8.6664107387064426E-3</v>
      </c>
      <c r="AV839" s="73">
        <f t="shared" si="508"/>
        <v>1.0086664107387064</v>
      </c>
      <c r="AW839" s="74">
        <f>PRODUCT(AV$4:AV839)</f>
        <v>979.53282444219258</v>
      </c>
      <c r="BO839" s="70">
        <f t="shared" si="503"/>
        <v>836</v>
      </c>
      <c r="BP839" s="178">
        <f t="shared" si="500"/>
        <v>0.1091</v>
      </c>
      <c r="BQ839" s="179">
        <f t="shared" si="509"/>
        <v>8.6664107387064426E-3</v>
      </c>
      <c r="BR839" s="179">
        <f t="shared" si="504"/>
        <v>1.0208948337892226E-3</v>
      </c>
    </row>
    <row r="840" spans="44:70">
      <c r="AR840" s="69">
        <f t="shared" si="506"/>
        <v>70</v>
      </c>
      <c r="AS840" s="70">
        <f t="shared" si="510"/>
        <v>837</v>
      </c>
      <c r="AT840" s="71">
        <f t="shared" si="505"/>
        <v>9.5537505822858597E-4</v>
      </c>
      <c r="AU840" s="72">
        <f t="shared" si="507"/>
        <v>8.6664107387064426E-3</v>
      </c>
      <c r="AV840" s="73">
        <f t="shared" si="508"/>
        <v>1.0086664107387064</v>
      </c>
      <c r="AW840" s="74">
        <f>PRODUCT(AV$4:AV840)</f>
        <v>988.02185823085381</v>
      </c>
      <c r="BO840" s="70">
        <f t="shared" si="503"/>
        <v>837</v>
      </c>
      <c r="BP840" s="178">
        <f t="shared" ref="BP840:BP903" si="511">VLOOKUP(BO840,$BT$4:$BX$13,5,TRUE)/100</f>
        <v>0.1091</v>
      </c>
      <c r="BQ840" s="179">
        <f t="shared" si="509"/>
        <v>8.6664107387064426E-3</v>
      </c>
      <c r="BR840" s="179">
        <f t="shared" si="504"/>
        <v>1.0121233570587133E-3</v>
      </c>
    </row>
    <row r="841" spans="44:70">
      <c r="AR841" s="69">
        <f t="shared" si="506"/>
        <v>70</v>
      </c>
      <c r="AS841" s="70">
        <f t="shared" si="510"/>
        <v>838</v>
      </c>
      <c r="AT841" s="71">
        <f t="shared" si="505"/>
        <v>9.4709538556446145E-4</v>
      </c>
      <c r="AU841" s="72">
        <f t="shared" si="507"/>
        <v>8.6664107387064426E-3</v>
      </c>
      <c r="AV841" s="73">
        <f t="shared" si="508"/>
        <v>1.0086664107387064</v>
      </c>
      <c r="AW841" s="74">
        <f>PRODUCT(AV$4:AV841)</f>
        <v>996.58446147310235</v>
      </c>
      <c r="BO841" s="70">
        <f t="shared" si="503"/>
        <v>838</v>
      </c>
      <c r="BP841" s="178">
        <f t="shared" si="511"/>
        <v>0.1091</v>
      </c>
      <c r="BQ841" s="179">
        <f t="shared" si="509"/>
        <v>8.6664107387064426E-3</v>
      </c>
      <c r="BR841" s="179">
        <f t="shared" si="504"/>
        <v>1.0034272444122286E-3</v>
      </c>
    </row>
    <row r="842" spans="44:70">
      <c r="AR842" s="69">
        <f t="shared" si="506"/>
        <v>70</v>
      </c>
      <c r="AS842" s="70">
        <f t="shared" si="510"/>
        <v>839</v>
      </c>
      <c r="AT842" s="71">
        <f t="shared" si="505"/>
        <v>9.3888746794442627E-4</v>
      </c>
      <c r="AU842" s="72">
        <f t="shared" si="507"/>
        <v>8.6664107387064426E-3</v>
      </c>
      <c r="AV842" s="73">
        <f t="shared" si="508"/>
        <v>1.0086664107387064</v>
      </c>
      <c r="AW842" s="74">
        <f>PRODUCT(AV$4:AV842)</f>
        <v>1005.2212717520408</v>
      </c>
      <c r="BO842" s="70">
        <f t="shared" si="503"/>
        <v>839</v>
      </c>
      <c r="BP842" s="178">
        <f t="shared" si="511"/>
        <v>0.1091</v>
      </c>
      <c r="BQ842" s="179">
        <f t="shared" si="509"/>
        <v>8.6664107387064426E-3</v>
      </c>
      <c r="BR842" s="179">
        <f t="shared" si="504"/>
        <v>9.9480584832537357E-4</v>
      </c>
    </row>
    <row r="843" spans="44:70">
      <c r="AR843" s="69">
        <f t="shared" si="506"/>
        <v>70</v>
      </c>
      <c r="AS843" s="70">
        <f t="shared" si="510"/>
        <v>840</v>
      </c>
      <c r="AT843" s="71">
        <f t="shared" si="505"/>
        <v>9.3075068350979579E-4</v>
      </c>
      <c r="AU843" s="72">
        <f t="shared" si="507"/>
        <v>8.6664107387064426E-3</v>
      </c>
      <c r="AV843" s="73">
        <f t="shared" si="508"/>
        <v>1.0086664107387064</v>
      </c>
      <c r="AW843" s="74">
        <f>PRODUCT(AV$4:AV843)</f>
        <v>1013.9329321763289</v>
      </c>
      <c r="BO843" s="70">
        <f t="shared" si="503"/>
        <v>840</v>
      </c>
      <c r="BP843" s="178">
        <f t="shared" si="511"/>
        <v>0.1091</v>
      </c>
      <c r="BQ843" s="179">
        <f t="shared" si="509"/>
        <v>8.6664107387064426E-3</v>
      </c>
      <c r="BR843" s="179">
        <f t="shared" si="504"/>
        <v>9.8625852683725053E-4</v>
      </c>
    </row>
    <row r="844" spans="44:70">
      <c r="AR844" s="69">
        <f t="shared" si="506"/>
        <v>71</v>
      </c>
      <c r="AS844" s="70">
        <f t="shared" si="510"/>
        <v>841</v>
      </c>
      <c r="AT844" s="71">
        <f t="shared" si="505"/>
        <v>9.226844157911681E-4</v>
      </c>
      <c r="AU844" s="72">
        <f t="shared" si="507"/>
        <v>8.6664107387064426E-3</v>
      </c>
      <c r="AV844" s="73">
        <f t="shared" si="508"/>
        <v>1.0086664107387064</v>
      </c>
      <c r="AW844" s="74">
        <f>PRODUCT(AV$4:AV844)</f>
        <v>1022.72009142807</v>
      </c>
      <c r="BO844" s="70">
        <f t="shared" si="503"/>
        <v>841</v>
      </c>
      <c r="BP844" s="178">
        <f t="shared" si="511"/>
        <v>0.1091</v>
      </c>
      <c r="BQ844" s="179">
        <f t="shared" si="509"/>
        <v>8.6664107387064426E-3</v>
      </c>
      <c r="BR844" s="179">
        <f t="shared" si="504"/>
        <v>9.7778464350265675E-4</v>
      </c>
    </row>
    <row r="845" spans="44:70">
      <c r="AR845" s="69">
        <f t="shared" si="506"/>
        <v>71</v>
      </c>
      <c r="AS845" s="70">
        <f t="shared" si="510"/>
        <v>842</v>
      </c>
      <c r="AT845" s="71">
        <f t="shared" si="505"/>
        <v>9.146880536617185E-4</v>
      </c>
      <c r="AU845" s="72">
        <f t="shared" si="507"/>
        <v>8.6664107387064426E-3</v>
      </c>
      <c r="AV845" s="73">
        <f t="shared" si="508"/>
        <v>1.0086664107387064</v>
      </c>
      <c r="AW845" s="74">
        <f>PRODUCT(AV$4:AV845)</f>
        <v>1031.5834038111129</v>
      </c>
      <c r="BO845" s="70">
        <f t="shared" si="503"/>
        <v>842</v>
      </c>
      <c r="BP845" s="178">
        <f t="shared" si="511"/>
        <v>0.1091</v>
      </c>
      <c r="BQ845" s="179">
        <f t="shared" si="509"/>
        <v>8.6664107387064426E-3</v>
      </c>
      <c r="BR845" s="179">
        <f t="shared" si="504"/>
        <v>9.6938356734469508E-4</v>
      </c>
    </row>
    <row r="846" spans="44:70">
      <c r="AR846" s="69">
        <f t="shared" si="506"/>
        <v>71</v>
      </c>
      <c r="AS846" s="70">
        <f t="shared" si="510"/>
        <v>843</v>
      </c>
      <c r="AT846" s="71">
        <f t="shared" si="505"/>
        <v>9.0676099129089805E-4</v>
      </c>
      <c r="AU846" s="72">
        <f t="shared" si="507"/>
        <v>8.6664107387064426E-3</v>
      </c>
      <c r="AV846" s="73">
        <f t="shared" si="508"/>
        <v>1.0086664107387064</v>
      </c>
      <c r="AW846" s="74">
        <f>PRODUCT(AV$4:AV846)</f>
        <v>1040.5235292997729</v>
      </c>
      <c r="BO846" s="70">
        <f t="shared" si="503"/>
        <v>843</v>
      </c>
      <c r="BP846" s="178">
        <f t="shared" si="511"/>
        <v>0.1091</v>
      </c>
      <c r="BQ846" s="179">
        <f t="shared" si="509"/>
        <v>8.6664107387064426E-3</v>
      </c>
      <c r="BR846" s="179">
        <f t="shared" si="504"/>
        <v>9.6105467280778966E-4</v>
      </c>
    </row>
    <row r="847" spans="44:70">
      <c r="AR847" s="69">
        <f t="shared" si="506"/>
        <v>71</v>
      </c>
      <c r="AS847" s="70">
        <f t="shared" si="510"/>
        <v>844</v>
      </c>
      <c r="AT847" s="71">
        <f t="shared" si="505"/>
        <v>8.9890262809853448E-4</v>
      </c>
      <c r="AU847" s="72">
        <f t="shared" si="507"/>
        <v>8.6664107387064426E-3</v>
      </c>
      <c r="AV847" s="73">
        <f t="shared" si="508"/>
        <v>1.0086664107387064</v>
      </c>
      <c r="AW847" s="74">
        <f>PRODUCT(AV$4:AV847)</f>
        <v>1049.5411335879733</v>
      </c>
      <c r="BO847" s="70">
        <f t="shared" si="503"/>
        <v>844</v>
      </c>
      <c r="BP847" s="178">
        <f t="shared" si="511"/>
        <v>0.1091</v>
      </c>
      <c r="BQ847" s="179">
        <f t="shared" si="509"/>
        <v>8.6664107387064426E-3</v>
      </c>
      <c r="BR847" s="179">
        <f t="shared" si="504"/>
        <v>9.5279733971110638E-4</v>
      </c>
    </row>
    <row r="848" spans="44:70">
      <c r="AR848" s="69">
        <f t="shared" si="506"/>
        <v>71</v>
      </c>
      <c r="AS848" s="70">
        <f t="shared" si="510"/>
        <v>845</v>
      </c>
      <c r="AT848" s="71">
        <f t="shared" si="505"/>
        <v>8.9111236870932989E-4</v>
      </c>
      <c r="AU848" s="72">
        <f t="shared" si="507"/>
        <v>8.6664107387064426E-3</v>
      </c>
      <c r="AV848" s="73">
        <f t="shared" si="508"/>
        <v>1.0086664107387064</v>
      </c>
      <c r="AW848" s="74">
        <f>PRODUCT(AV$4:AV848)</f>
        <v>1058.6368881388141</v>
      </c>
      <c r="BO848" s="70">
        <f t="shared" si="503"/>
        <v>845</v>
      </c>
      <c r="BP848" s="178">
        <f t="shared" si="511"/>
        <v>0.1091</v>
      </c>
      <c r="BQ848" s="179">
        <f t="shared" si="509"/>
        <v>8.6664107387064426E-3</v>
      </c>
      <c r="BR848" s="179">
        <f t="shared" si="504"/>
        <v>9.4461095320237361E-4</v>
      </c>
    </row>
    <row r="849" spans="44:70">
      <c r="AR849" s="69">
        <f t="shared" si="506"/>
        <v>71</v>
      </c>
      <c r="AS849" s="70">
        <f t="shared" si="510"/>
        <v>846</v>
      </c>
      <c r="AT849" s="71">
        <f t="shared" si="505"/>
        <v>8.8338962290775321E-4</v>
      </c>
      <c r="AU849" s="72">
        <f t="shared" si="507"/>
        <v>8.6664107387064426E-3</v>
      </c>
      <c r="AV849" s="73">
        <f t="shared" si="508"/>
        <v>1.0086664107387064</v>
      </c>
      <c r="AW849" s="74">
        <f>PRODUCT(AV$4:AV849)</f>
        <v>1067.8114702345711</v>
      </c>
      <c r="BO849" s="70">
        <f t="shared" si="503"/>
        <v>846</v>
      </c>
      <c r="BP849" s="178">
        <f t="shared" si="511"/>
        <v>0.1091</v>
      </c>
      <c r="BQ849" s="179">
        <f t="shared" si="509"/>
        <v>8.6664107387064426E-3</v>
      </c>
      <c r="BR849" s="179">
        <f t="shared" si="504"/>
        <v>9.3649490371209925E-4</v>
      </c>
    </row>
    <row r="850" spans="44:70">
      <c r="AR850" s="69">
        <f t="shared" si="506"/>
        <v>71</v>
      </c>
      <c r="AS850" s="70">
        <f t="shared" si="510"/>
        <v>847</v>
      </c>
      <c r="AT850" s="71">
        <f t="shared" si="505"/>
        <v>8.7573380559332367E-4</v>
      </c>
      <c r="AU850" s="72">
        <f t="shared" si="507"/>
        <v>8.6664107387064426E-3</v>
      </c>
      <c r="AV850" s="73">
        <f t="shared" si="508"/>
        <v>1.0086664107387064</v>
      </c>
      <c r="AW850" s="74">
        <f>PRODUCT(AV$4:AV850)</f>
        <v>1077.0655630271258</v>
      </c>
      <c r="BO850" s="70">
        <f t="shared" ref="BO850:BO913" si="512">BO849+1</f>
        <v>847</v>
      </c>
      <c r="BP850" s="178">
        <f t="shared" si="511"/>
        <v>0.1091</v>
      </c>
      <c r="BQ850" s="179">
        <f t="shared" si="509"/>
        <v>8.6664107387064426E-3</v>
      </c>
      <c r="BR850" s="179">
        <f t="shared" ref="BR850:BR913" si="513">BR849/(1+BQ850)</f>
        <v>9.2844858690818135E-4</v>
      </c>
    </row>
    <row r="851" spans="44:70">
      <c r="AR851" s="69">
        <f t="shared" si="506"/>
        <v>71</v>
      </c>
      <c r="AS851" s="70">
        <f t="shared" si="510"/>
        <v>848</v>
      </c>
      <c r="AT851" s="71">
        <f t="shared" si="505"/>
        <v>8.6814433673628138E-4</v>
      </c>
      <c r="AU851" s="72">
        <f t="shared" si="507"/>
        <v>8.6664107387064426E-3</v>
      </c>
      <c r="AV851" s="73">
        <f t="shared" si="508"/>
        <v>1.0086664107387064</v>
      </c>
      <c r="AW851" s="74">
        <f>PRODUCT(AV$4:AV851)</f>
        <v>1086.399855588835</v>
      </c>
      <c r="BO851" s="70">
        <f t="shared" si="512"/>
        <v>848</v>
      </c>
      <c r="BP851" s="178">
        <f t="shared" si="511"/>
        <v>0.1091</v>
      </c>
      <c r="BQ851" s="179">
        <f t="shared" si="509"/>
        <v>8.6664107387064426E-3</v>
      </c>
      <c r="BR851" s="179">
        <f t="shared" si="513"/>
        <v>9.2047140365090888E-4</v>
      </c>
    </row>
    <row r="852" spans="44:70">
      <c r="AR852" s="69">
        <f t="shared" si="506"/>
        <v>71</v>
      </c>
      <c r="AS852" s="70">
        <f t="shared" si="510"/>
        <v>849</v>
      </c>
      <c r="AT852" s="71">
        <f t="shared" si="505"/>
        <v>8.6062064133364286E-4</v>
      </c>
      <c r="AU852" s="72">
        <f t="shared" si="507"/>
        <v>8.6664107387064426E-3</v>
      </c>
      <c r="AV852" s="73">
        <f t="shared" si="508"/>
        <v>1.0086664107387064</v>
      </c>
      <c r="AW852" s="74">
        <f>PRODUCT(AV$4:AV852)</f>
        <v>1095.8150429638392</v>
      </c>
      <c r="BO852" s="70">
        <f t="shared" si="512"/>
        <v>849</v>
      </c>
      <c r="BP852" s="178">
        <f t="shared" si="511"/>
        <v>0.1091</v>
      </c>
      <c r="BQ852" s="179">
        <f t="shared" si="509"/>
        <v>8.6664107387064426E-3</v>
      </c>
      <c r="BR852" s="179">
        <f t="shared" si="513"/>
        <v>9.1256275994834894E-4</v>
      </c>
    </row>
    <row r="853" spans="44:70">
      <c r="AR853" s="69">
        <f t="shared" si="506"/>
        <v>71</v>
      </c>
      <c r="AS853" s="70">
        <f t="shared" si="510"/>
        <v>850</v>
      </c>
      <c r="AT853" s="71">
        <f t="shared" si="505"/>
        <v>8.5316214936563659E-4</v>
      </c>
      <c r="AU853" s="72">
        <f t="shared" si="507"/>
        <v>8.6664107387064426E-3</v>
      </c>
      <c r="AV853" s="73">
        <f t="shared" si="508"/>
        <v>1.0086664107387064</v>
      </c>
      <c r="AW853" s="74">
        <f>PRODUCT(AV$4:AV853)</f>
        <v>1105.311826219817</v>
      </c>
      <c r="BO853" s="70">
        <f t="shared" si="512"/>
        <v>850</v>
      </c>
      <c r="BP853" s="178">
        <f t="shared" si="511"/>
        <v>0.1091</v>
      </c>
      <c r="BQ853" s="179">
        <f t="shared" si="509"/>
        <v>8.6664107387064426E-3</v>
      </c>
      <c r="BR853" s="179">
        <f t="shared" si="513"/>
        <v>9.0472206691211707E-4</v>
      </c>
    </row>
    <row r="854" spans="44:70">
      <c r="AR854" s="69">
        <f t="shared" si="506"/>
        <v>71</v>
      </c>
      <c r="AS854" s="70">
        <f t="shared" si="510"/>
        <v>851</v>
      </c>
      <c r="AT854" s="71">
        <f t="shared" si="505"/>
        <v>8.4576829575251633E-4</v>
      </c>
      <c r="AU854" s="72">
        <f t="shared" si="507"/>
        <v>8.6664107387064426E-3</v>
      </c>
      <c r="AV854" s="73">
        <f t="shared" si="508"/>
        <v>1.0086664107387064</v>
      </c>
      <c r="AW854" s="74">
        <f>PRODUCT(AV$4:AV854)</f>
        <v>1114.8909125001876</v>
      </c>
      <c r="BO854" s="70">
        <f t="shared" si="512"/>
        <v>851</v>
      </c>
      <c r="BP854" s="178">
        <f t="shared" si="511"/>
        <v>0.1091</v>
      </c>
      <c r="BQ854" s="179">
        <f t="shared" si="509"/>
        <v>8.6664107387064426E-3</v>
      </c>
      <c r="BR854" s="179">
        <f t="shared" si="513"/>
        <v>8.9694874071352812E-4</v>
      </c>
    </row>
    <row r="855" spans="44:70">
      <c r="AR855" s="69">
        <f t="shared" si="506"/>
        <v>71</v>
      </c>
      <c r="AS855" s="70">
        <f t="shared" si="510"/>
        <v>852</v>
      </c>
      <c r="AT855" s="71">
        <f t="shared" ref="AT855:AT918" si="514">(1-AU855)*AT854</f>
        <v>8.3843852031174925E-4</v>
      </c>
      <c r="AU855" s="72">
        <f t="shared" si="507"/>
        <v>8.6664107387064426E-3</v>
      </c>
      <c r="AV855" s="73">
        <f t="shared" si="508"/>
        <v>1.0086664107387064</v>
      </c>
      <c r="AW855" s="74">
        <f>PRODUCT(AV$4:AV855)</f>
        <v>1124.5530150767654</v>
      </c>
      <c r="BO855" s="70">
        <f t="shared" si="512"/>
        <v>852</v>
      </c>
      <c r="BP855" s="178">
        <f t="shared" si="511"/>
        <v>0.1091</v>
      </c>
      <c r="BQ855" s="179">
        <f t="shared" si="509"/>
        <v>8.6664107387064426E-3</v>
      </c>
      <c r="BR855" s="179">
        <f t="shared" si="513"/>
        <v>8.8924220254012339E-4</v>
      </c>
    </row>
    <row r="856" spans="44:70">
      <c r="AR856" s="69">
        <f t="shared" si="506"/>
        <v>72</v>
      </c>
      <c r="AS856" s="70">
        <f t="shared" si="510"/>
        <v>853</v>
      </c>
      <c r="AT856" s="71">
        <f t="shared" si="514"/>
        <v>8.3117226771557435E-4</v>
      </c>
      <c r="AU856" s="72">
        <f t="shared" si="507"/>
        <v>8.6664107387064426E-3</v>
      </c>
      <c r="AV856" s="73">
        <f t="shared" si="508"/>
        <v>1.0086664107387064</v>
      </c>
      <c r="AW856" s="74">
        <f>PRODUCT(AV$4:AV856)</f>
        <v>1134.2988534028714</v>
      </c>
      <c r="BO856" s="70">
        <f t="shared" si="512"/>
        <v>853</v>
      </c>
      <c r="BP856" s="178">
        <f t="shared" si="511"/>
        <v>0.1091</v>
      </c>
      <c r="BQ856" s="179">
        <f t="shared" si="509"/>
        <v>8.6664107387064426E-3</v>
      </c>
      <c r="BR856" s="179">
        <f t="shared" si="513"/>
        <v>8.816018785525716E-4</v>
      </c>
    </row>
    <row r="857" spans="44:70">
      <c r="AR857" s="69">
        <f t="shared" si="506"/>
        <v>72</v>
      </c>
      <c r="AS857" s="70">
        <f t="shared" si="510"/>
        <v>854</v>
      </c>
      <c r="AT857" s="71">
        <f t="shared" si="514"/>
        <v>8.2396898744892906E-4</v>
      </c>
      <c r="AU857" s="72">
        <f t="shared" si="507"/>
        <v>8.6664107387064426E-3</v>
      </c>
      <c r="AV857" s="73">
        <f t="shared" si="508"/>
        <v>1.0086664107387064</v>
      </c>
      <c r="AW857" s="74">
        <f>PRODUCT(AV$4:AV857)</f>
        <v>1144.1291531669044</v>
      </c>
      <c r="BO857" s="70">
        <f t="shared" si="512"/>
        <v>854</v>
      </c>
      <c r="BP857" s="178">
        <f t="shared" si="511"/>
        <v>0.1091</v>
      </c>
      <c r="BQ857" s="179">
        <f t="shared" si="509"/>
        <v>8.6664107387064426E-3</v>
      </c>
      <c r="BR857" s="179">
        <f t="shared" si="513"/>
        <v>8.7402719984193986E-4</v>
      </c>
    </row>
    <row r="858" spans="44:70">
      <c r="AR858" s="69">
        <f t="shared" si="506"/>
        <v>72</v>
      </c>
      <c r="AS858" s="70">
        <f t="shared" si="510"/>
        <v>855</v>
      </c>
      <c r="AT858" s="71">
        <f t="shared" si="514"/>
        <v>8.1682813376774061E-4</v>
      </c>
      <c r="AU858" s="72">
        <f t="shared" si="507"/>
        <v>8.6664107387064426E-3</v>
      </c>
      <c r="AV858" s="73">
        <f t="shared" si="508"/>
        <v>1.0086664107387064</v>
      </c>
      <c r="AW858" s="74">
        <f>PRODUCT(AV$4:AV858)</f>
        <v>1154.0446463463772</v>
      </c>
      <c r="BO858" s="70">
        <f t="shared" si="512"/>
        <v>855</v>
      </c>
      <c r="BP858" s="178">
        <f t="shared" si="511"/>
        <v>0.1091</v>
      </c>
      <c r="BQ858" s="179">
        <f t="shared" si="509"/>
        <v>8.6664107387064426E-3</v>
      </c>
      <c r="BR858" s="179">
        <f t="shared" si="513"/>
        <v>8.665176023873321E-4</v>
      </c>
    </row>
    <row r="859" spans="44:70">
      <c r="AR859" s="69">
        <f t="shared" si="506"/>
        <v>72</v>
      </c>
      <c r="AS859" s="70">
        <f t="shared" si="510"/>
        <v>856</v>
      </c>
      <c r="AT859" s="71">
        <f t="shared" si="514"/>
        <v>8.0974916565757827E-4</v>
      </c>
      <c r="AU859" s="72">
        <f t="shared" si="507"/>
        <v>8.6664107387064426E-3</v>
      </c>
      <c r="AV859" s="73">
        <f t="shared" si="508"/>
        <v>1.0086664107387064</v>
      </c>
      <c r="AW859" s="74">
        <f>PRODUCT(AV$4:AV859)</f>
        <v>1164.0460712624201</v>
      </c>
      <c r="BO859" s="70">
        <f t="shared" si="512"/>
        <v>856</v>
      </c>
      <c r="BP859" s="178">
        <f t="shared" si="511"/>
        <v>0.1091</v>
      </c>
      <c r="BQ859" s="179">
        <f t="shared" si="509"/>
        <v>8.6664107387064426E-3</v>
      </c>
      <c r="BR859" s="179">
        <f t="shared" si="513"/>
        <v>8.5907252701389119E-4</v>
      </c>
    </row>
    <row r="860" spans="44:70">
      <c r="AR860" s="69">
        <f t="shared" si="506"/>
        <v>72</v>
      </c>
      <c r="AS860" s="70">
        <f t="shared" si="510"/>
        <v>857</v>
      </c>
      <c r="AT860" s="71">
        <f t="shared" si="514"/>
        <v>8.0273154679266485E-4</v>
      </c>
      <c r="AU860" s="72">
        <f t="shared" si="507"/>
        <v>8.6664107387064426E-3</v>
      </c>
      <c r="AV860" s="73">
        <f t="shared" si="508"/>
        <v>1.0086664107387064</v>
      </c>
      <c r="AW860" s="74">
        <f>PRODUCT(AV$4:AV860)</f>
        <v>1174.1341726347578</v>
      </c>
      <c r="BO860" s="70">
        <f t="shared" si="512"/>
        <v>857</v>
      </c>
      <c r="BP860" s="178">
        <f t="shared" si="511"/>
        <v>0.1091</v>
      </c>
      <c r="BQ860" s="179">
        <f t="shared" si="509"/>
        <v>8.6664107387064426E-3</v>
      </c>
      <c r="BR860" s="179">
        <f t="shared" si="513"/>
        <v>8.516914193511621E-4</v>
      </c>
    </row>
    <row r="861" spans="44:70">
      <c r="AR861" s="69">
        <f t="shared" si="506"/>
        <v>72</v>
      </c>
      <c r="AS861" s="70">
        <f t="shared" si="510"/>
        <v>858</v>
      </c>
      <c r="AT861" s="71">
        <f t="shared" si="514"/>
        <v>7.9577474549524243E-4</v>
      </c>
      <c r="AU861" s="72">
        <f t="shared" si="507"/>
        <v>8.6664107387064426E-3</v>
      </c>
      <c r="AV861" s="73">
        <f t="shared" si="508"/>
        <v>1.0086664107387064</v>
      </c>
      <c r="AW861" s="74">
        <f>PRODUCT(AV$4:AV861)</f>
        <v>1184.3097016371619</v>
      </c>
      <c r="BO861" s="70">
        <f t="shared" si="512"/>
        <v>858</v>
      </c>
      <c r="BP861" s="178">
        <f t="shared" si="511"/>
        <v>0.1091</v>
      </c>
      <c r="BQ861" s="179">
        <f t="shared" si="509"/>
        <v>8.6664107387064426E-3</v>
      </c>
      <c r="BR861" s="179">
        <f t="shared" si="513"/>
        <v>8.4437372979181274E-4</v>
      </c>
    </row>
    <row r="862" spans="44:70">
      <c r="AR862" s="69">
        <f t="shared" si="506"/>
        <v>72</v>
      </c>
      <c r="AS862" s="70">
        <f t="shared" si="510"/>
        <v>859</v>
      </c>
      <c r="AT862" s="71">
        <f t="shared" si="514"/>
        <v>7.8887823469529111E-4</v>
      </c>
      <c r="AU862" s="72">
        <f t="shared" si="507"/>
        <v>8.6664107387064426E-3</v>
      </c>
      <c r="AV862" s="73">
        <f t="shared" si="508"/>
        <v>1.0086664107387064</v>
      </c>
      <c r="AW862" s="74">
        <f>PRODUCT(AV$4:AV862)</f>
        <v>1194.5734159533845</v>
      </c>
      <c r="BO862" s="70">
        <f t="shared" si="512"/>
        <v>859</v>
      </c>
      <c r="BP862" s="178">
        <f t="shared" si="511"/>
        <v>0.1091</v>
      </c>
      <c r="BQ862" s="179">
        <f t="shared" si="509"/>
        <v>8.6664107387064426E-3</v>
      </c>
      <c r="BR862" s="179">
        <f t="shared" si="513"/>
        <v>8.3711891345070925E-4</v>
      </c>
    </row>
    <row r="863" spans="44:70">
      <c r="AR863" s="69">
        <f t="shared" si="506"/>
        <v>72</v>
      </c>
      <c r="AS863" s="70">
        <f t="shared" si="510"/>
        <v>860</v>
      </c>
      <c r="AT863" s="71">
        <f t="shared" si="514"/>
        <v>7.820414918905961E-4</v>
      </c>
      <c r="AU863" s="72">
        <f t="shared" si="507"/>
        <v>8.6664107387064426E-3</v>
      </c>
      <c r="AV863" s="73">
        <f t="shared" si="508"/>
        <v>1.0086664107387064</v>
      </c>
      <c r="AW863" s="74">
        <f>PRODUCT(AV$4:AV863)</f>
        <v>1204.9260798335761</v>
      </c>
      <c r="BO863" s="70">
        <f t="shared" si="512"/>
        <v>860</v>
      </c>
      <c r="BP863" s="178">
        <f t="shared" si="511"/>
        <v>0.1091</v>
      </c>
      <c r="BQ863" s="179">
        <f t="shared" si="509"/>
        <v>8.6664107387064426E-3</v>
      </c>
      <c r="BR863" s="179">
        <f t="shared" si="513"/>
        <v>8.299264301243433E-4</v>
      </c>
    </row>
    <row r="864" spans="44:70">
      <c r="AR864" s="69">
        <f t="shared" si="506"/>
        <v>72</v>
      </c>
      <c r="AS864" s="70">
        <f t="shared" si="510"/>
        <v>861</v>
      </c>
      <c r="AT864" s="71">
        <f t="shared" si="514"/>
        <v>7.7526399910716147E-4</v>
      </c>
      <c r="AU864" s="72">
        <f t="shared" si="507"/>
        <v>8.6664107387064426E-3</v>
      </c>
      <c r="AV864" s="73">
        <f t="shared" si="508"/>
        <v>1.0086664107387064</v>
      </c>
      <c r="AW864" s="74">
        <f>PRODUCT(AV$4:AV864)</f>
        <v>1215.3684641511932</v>
      </c>
      <c r="BO864" s="70">
        <f t="shared" si="512"/>
        <v>861</v>
      </c>
      <c r="BP864" s="178">
        <f t="shared" si="511"/>
        <v>0.1091</v>
      </c>
      <c r="BQ864" s="179">
        <f t="shared" si="509"/>
        <v>8.6664107387064426E-3</v>
      </c>
      <c r="BR864" s="179">
        <f t="shared" si="513"/>
        <v>8.2279574425060784E-4</v>
      </c>
    </row>
    <row r="865" spans="44:70">
      <c r="AR865" s="69">
        <f t="shared" si="506"/>
        <v>72</v>
      </c>
      <c r="AS865" s="70">
        <f t="shared" si="510"/>
        <v>862</v>
      </c>
      <c r="AT865" s="71">
        <f t="shared" si="514"/>
        <v>7.6854524285996666E-4</v>
      </c>
      <c r="AU865" s="72">
        <f t="shared" si="507"/>
        <v>8.6664107387064426E-3</v>
      </c>
      <c r="AV865" s="73">
        <f t="shared" si="508"/>
        <v>1.0086664107387064</v>
      </c>
      <c r="AW865" s="74">
        <f>PRODUCT(AV$4:AV865)</f>
        <v>1225.9013464603981</v>
      </c>
      <c r="BO865" s="70">
        <f t="shared" si="512"/>
        <v>862</v>
      </c>
      <c r="BP865" s="178">
        <f t="shared" si="511"/>
        <v>0.1091</v>
      </c>
      <c r="BQ865" s="179">
        <f t="shared" si="509"/>
        <v>8.6664107387064426E-3</v>
      </c>
      <c r="BR865" s="179">
        <f t="shared" si="513"/>
        <v>8.1572632486891835E-4</v>
      </c>
    </row>
    <row r="866" spans="44:70">
      <c r="AR866" s="69">
        <f t="shared" si="506"/>
        <v>72</v>
      </c>
      <c r="AS866" s="70">
        <f t="shared" si="510"/>
        <v>863</v>
      </c>
      <c r="AT866" s="71">
        <f t="shared" si="514"/>
        <v>7.6188471411406324E-4</v>
      </c>
      <c r="AU866" s="72">
        <f t="shared" si="507"/>
        <v>8.6664107387064426E-3</v>
      </c>
      <c r="AV866" s="73">
        <f t="shared" si="508"/>
        <v>1.0086664107387064</v>
      </c>
      <c r="AW866" s="74">
        <f>PRODUCT(AV$4:AV866)</f>
        <v>1236.5255110539572</v>
      </c>
      <c r="BO866" s="70">
        <f t="shared" si="512"/>
        <v>863</v>
      </c>
      <c r="BP866" s="178">
        <f t="shared" si="511"/>
        <v>0.1091</v>
      </c>
      <c r="BQ866" s="179">
        <f t="shared" si="509"/>
        <v>8.6664107387064426E-3</v>
      </c>
      <c r="BR866" s="179">
        <f t="shared" si="513"/>
        <v>8.0871764558067662E-4</v>
      </c>
    </row>
    <row r="867" spans="44:70">
      <c r="AR867" s="69">
        <f t="shared" si="506"/>
        <v>72</v>
      </c>
      <c r="AS867" s="70">
        <f t="shared" si="510"/>
        <v>864</v>
      </c>
      <c r="AT867" s="71">
        <f t="shared" si="514"/>
        <v>7.5528190824600879E-4</v>
      </c>
      <c r="AU867" s="72">
        <f t="shared" si="507"/>
        <v>8.6664107387064426E-3</v>
      </c>
      <c r="AV867" s="73">
        <f t="shared" si="508"/>
        <v>1.0086664107387064</v>
      </c>
      <c r="AW867" s="74">
        <f>PRODUCT(AV$4:AV867)</f>
        <v>1247.2417490216396</v>
      </c>
      <c r="BO867" s="70">
        <f t="shared" si="512"/>
        <v>864</v>
      </c>
      <c r="BP867" s="178">
        <f t="shared" si="511"/>
        <v>0.1091</v>
      </c>
      <c r="BQ867" s="179">
        <f t="shared" si="509"/>
        <v>8.6664107387064426E-3</v>
      </c>
      <c r="BR867" s="179">
        <f t="shared" si="513"/>
        <v>8.0176918451007456E-4</v>
      </c>
    </row>
    <row r="868" spans="44:70">
      <c r="AR868" s="69">
        <f t="shared" si="506"/>
        <v>73</v>
      </c>
      <c r="AS868" s="70">
        <f t="shared" si="510"/>
        <v>865</v>
      </c>
      <c r="AT868" s="71">
        <f t="shared" si="514"/>
        <v>7.4873632500563488E-4</v>
      </c>
      <c r="AU868" s="72">
        <f t="shared" si="507"/>
        <v>8.6664107387064426E-3</v>
      </c>
      <c r="AV868" s="73">
        <f t="shared" si="508"/>
        <v>1.0086664107387064</v>
      </c>
      <c r="AW868" s="74">
        <f>PRODUCT(AV$4:AV868)</f>
        <v>1258.0508583091237</v>
      </c>
      <c r="BO868" s="70">
        <f t="shared" si="512"/>
        <v>865</v>
      </c>
      <c r="BP868" s="178">
        <f t="shared" si="511"/>
        <v>0.1091</v>
      </c>
      <c r="BQ868" s="179">
        <f t="shared" si="509"/>
        <v>8.6664107387064426E-3</v>
      </c>
      <c r="BR868" s="179">
        <f t="shared" si="513"/>
        <v>7.9488042426523479E-4</v>
      </c>
    </row>
    <row r="869" spans="44:70">
      <c r="AR869" s="69">
        <f t="shared" si="506"/>
        <v>73</v>
      </c>
      <c r="AS869" s="70">
        <f t="shared" si="510"/>
        <v>866</v>
      </c>
      <c r="AT869" s="71">
        <f t="shared" si="514"/>
        <v>7.4224746847814649E-4</v>
      </c>
      <c r="AU869" s="72">
        <f t="shared" si="507"/>
        <v>8.6664107387064426E-3</v>
      </c>
      <c r="AV869" s="73">
        <f t="shared" si="508"/>
        <v>1.0086664107387064</v>
      </c>
      <c r="AW869" s="74">
        <f>PRODUCT(AV$4:AV869)</f>
        <v>1268.9536437774127</v>
      </c>
      <c r="BO869" s="70">
        <f t="shared" si="512"/>
        <v>866</v>
      </c>
      <c r="BP869" s="178">
        <f t="shared" si="511"/>
        <v>0.1091</v>
      </c>
      <c r="BQ869" s="179">
        <f t="shared" si="509"/>
        <v>8.6664107387064426E-3</v>
      </c>
      <c r="BR869" s="179">
        <f t="shared" si="513"/>
        <v>7.8805085189968458E-4</v>
      </c>
    </row>
    <row r="870" spans="44:70">
      <c r="AR870" s="69">
        <f t="shared" si="506"/>
        <v>73</v>
      </c>
      <c r="AS870" s="70">
        <f t="shared" si="510"/>
        <v>867</v>
      </c>
      <c r="AT870" s="71">
        <f t="shared" si="514"/>
        <v>7.3581484704654976E-4</v>
      </c>
      <c r="AU870" s="72">
        <f t="shared" si="507"/>
        <v>8.6664107387064426E-3</v>
      </c>
      <c r="AV870" s="73">
        <f t="shared" si="508"/>
        <v>1.0086664107387064</v>
      </c>
      <c r="AW870" s="74">
        <f>PRODUCT(AV$4:AV870)</f>
        <v>1279.9509172627659</v>
      </c>
      <c r="BO870" s="70">
        <f t="shared" si="512"/>
        <v>867</v>
      </c>
      <c r="BP870" s="178">
        <f t="shared" si="511"/>
        <v>0.1091</v>
      </c>
      <c r="BQ870" s="179">
        <f t="shared" si="509"/>
        <v>8.6664107387064426E-3</v>
      </c>
      <c r="BR870" s="179">
        <f t="shared" si="513"/>
        <v>7.8127995887416145E-4</v>
      </c>
    </row>
    <row r="871" spans="44:70">
      <c r="AR871" s="69">
        <f t="shared" si="506"/>
        <v>73</v>
      </c>
      <c r="AS871" s="70">
        <f t="shared" si="510"/>
        <v>868</v>
      </c>
      <c r="AT871" s="71">
        <f t="shared" si="514"/>
        <v>7.2943797335440585E-4</v>
      </c>
      <c r="AU871" s="72">
        <f t="shared" si="507"/>
        <v>8.6664107387064426E-3</v>
      </c>
      <c r="AV871" s="73">
        <f t="shared" si="508"/>
        <v>1.0086664107387064</v>
      </c>
      <c r="AW871" s="74">
        <f>PRODUCT(AV$4:AV871)</f>
        <v>1291.0434976371491</v>
      </c>
      <c r="BO871" s="70">
        <f t="shared" si="512"/>
        <v>868</v>
      </c>
      <c r="BP871" s="178">
        <f t="shared" si="511"/>
        <v>0.1091</v>
      </c>
      <c r="BQ871" s="179">
        <f t="shared" si="509"/>
        <v>8.6664107387064426E-3</v>
      </c>
      <c r="BR871" s="179">
        <f t="shared" si="513"/>
        <v>7.745672410187464E-4</v>
      </c>
    </row>
    <row r="872" spans="44:70">
      <c r="AR872" s="69">
        <f t="shared" si="506"/>
        <v>73</v>
      </c>
      <c r="AS872" s="70">
        <f t="shared" si="510"/>
        <v>869</v>
      </c>
      <c r="AT872" s="71">
        <f t="shared" si="514"/>
        <v>7.2311636426890692E-4</v>
      </c>
      <c r="AU872" s="72">
        <f t="shared" si="507"/>
        <v>8.6664107387064426E-3</v>
      </c>
      <c r="AV872" s="73">
        <f t="shared" si="508"/>
        <v>1.0086664107387064</v>
      </c>
      <c r="AW872" s="74">
        <f>PRODUCT(AV$4:AV872)</f>
        <v>1302.2322108692088</v>
      </c>
      <c r="BO872" s="70">
        <f t="shared" si="512"/>
        <v>869</v>
      </c>
      <c r="BP872" s="178">
        <f t="shared" si="511"/>
        <v>0.1091</v>
      </c>
      <c r="BQ872" s="179">
        <f t="shared" si="509"/>
        <v>8.6664107387064426E-3</v>
      </c>
      <c r="BR872" s="179">
        <f t="shared" si="513"/>
        <v>7.6791219849532287E-4</v>
      </c>
    </row>
    <row r="873" spans="44:70">
      <c r="AR873" s="69">
        <f t="shared" si="506"/>
        <v>73</v>
      </c>
      <c r="AS873" s="70">
        <f t="shared" si="510"/>
        <v>870</v>
      </c>
      <c r="AT873" s="71">
        <f t="shared" si="514"/>
        <v>7.1684954084427245E-4</v>
      </c>
      <c r="AU873" s="72">
        <f t="shared" si="507"/>
        <v>8.6664107387064426E-3</v>
      </c>
      <c r="AV873" s="73">
        <f t="shared" si="508"/>
        <v>1.0086664107387064</v>
      </c>
      <c r="AW873" s="74">
        <f>PRODUCT(AV$4:AV873)</f>
        <v>1313.5178900857752</v>
      </c>
      <c r="BO873" s="70">
        <f t="shared" si="512"/>
        <v>870</v>
      </c>
      <c r="BP873" s="178">
        <f t="shared" si="511"/>
        <v>0.1091</v>
      </c>
      <c r="BQ873" s="179">
        <f t="shared" si="509"/>
        <v>8.6664107387064426E-3</v>
      </c>
      <c r="BR873" s="179">
        <f t="shared" si="513"/>
        <v>7.6131433576035812E-4</v>
      </c>
    </row>
    <row r="874" spans="44:70">
      <c r="AR874" s="69">
        <f t="shared" si="506"/>
        <v>73</v>
      </c>
      <c r="AS874" s="70">
        <f t="shared" si="510"/>
        <v>871</v>
      </c>
      <c r="AT874" s="71">
        <f t="shared" si="514"/>
        <v>7.1063702828546291E-4</v>
      </c>
      <c r="AU874" s="72">
        <f t="shared" si="507"/>
        <v>8.6664107387064426E-3</v>
      </c>
      <c r="AV874" s="73">
        <f t="shared" si="508"/>
        <v>1.0086664107387064</v>
      </c>
      <c r="AW874" s="74">
        <f>PRODUCT(AV$4:AV874)</f>
        <v>1324.9013756338975</v>
      </c>
      <c r="BO874" s="70">
        <f t="shared" si="512"/>
        <v>871</v>
      </c>
      <c r="BP874" s="178">
        <f t="shared" si="511"/>
        <v>0.1091</v>
      </c>
      <c r="BQ874" s="179">
        <f t="shared" si="509"/>
        <v>8.6664107387064426E-3</v>
      </c>
      <c r="BR874" s="179">
        <f t="shared" si="513"/>
        <v>7.5477316152800444E-4</v>
      </c>
    </row>
    <row r="875" spans="44:70">
      <c r="AR875" s="69">
        <f t="shared" si="506"/>
        <v>73</v>
      </c>
      <c r="AS875" s="70">
        <f t="shared" si="510"/>
        <v>872</v>
      </c>
      <c r="AT875" s="71">
        <f t="shared" si="514"/>
        <v>7.0447835591220739E-4</v>
      </c>
      <c r="AU875" s="72">
        <f t="shared" si="507"/>
        <v>8.6664107387064426E-3</v>
      </c>
      <c r="AV875" s="73">
        <f t="shared" si="508"/>
        <v>1.0086664107387064</v>
      </c>
      <c r="AW875" s="74">
        <f>PRODUCT(AV$4:AV875)</f>
        <v>1336.383515143418</v>
      </c>
      <c r="BO875" s="70">
        <f t="shared" si="512"/>
        <v>872</v>
      </c>
      <c r="BP875" s="178">
        <f t="shared" si="511"/>
        <v>0.1091</v>
      </c>
      <c r="BQ875" s="179">
        <f t="shared" si="509"/>
        <v>8.6664107387064426E-3</v>
      </c>
      <c r="BR875" s="179">
        <f t="shared" si="513"/>
        <v>7.4828818873351704E-4</v>
      </c>
    </row>
    <row r="876" spans="44:70">
      <c r="AR876" s="69">
        <f t="shared" si="506"/>
        <v>73</v>
      </c>
      <c r="AS876" s="70">
        <f t="shared" si="510"/>
        <v>873</v>
      </c>
      <c r="AT876" s="71">
        <f t="shared" si="514"/>
        <v>6.9837305712334356E-4</v>
      </c>
      <c r="AU876" s="72">
        <f t="shared" si="507"/>
        <v>8.6664107387064426E-3</v>
      </c>
      <c r="AV876" s="73">
        <f t="shared" si="508"/>
        <v>1.0086664107387064</v>
      </c>
      <c r="AW876" s="74">
        <f>PRODUCT(AV$4:AV876)</f>
        <v>1347.9651635900871</v>
      </c>
      <c r="BO876" s="70">
        <f t="shared" si="512"/>
        <v>873</v>
      </c>
      <c r="BP876" s="178">
        <f t="shared" si="511"/>
        <v>0.1091</v>
      </c>
      <c r="BQ876" s="179">
        <f t="shared" si="509"/>
        <v>8.6664107387064426E-3</v>
      </c>
      <c r="BR876" s="179">
        <f t="shared" si="513"/>
        <v>7.4185893449698703E-4</v>
      </c>
    </row>
    <row r="877" spans="44:70">
      <c r="AR877" s="69">
        <f t="shared" si="506"/>
        <v>73</v>
      </c>
      <c r="AS877" s="70">
        <f t="shared" si="510"/>
        <v>874</v>
      </c>
      <c r="AT877" s="71">
        <f t="shared" si="514"/>
        <v>6.923206693614666E-4</v>
      </c>
      <c r="AU877" s="72">
        <f t="shared" si="507"/>
        <v>8.6664107387064426E-3</v>
      </c>
      <c r="AV877" s="73">
        <f t="shared" si="508"/>
        <v>1.0086664107387064</v>
      </c>
      <c r="AW877" s="74">
        <f>PRODUCT(AV$4:AV877)</f>
        <v>1359.6471833592263</v>
      </c>
      <c r="BO877" s="70">
        <f t="shared" si="512"/>
        <v>874</v>
      </c>
      <c r="BP877" s="178">
        <f t="shared" si="511"/>
        <v>0.1091</v>
      </c>
      <c r="BQ877" s="179">
        <f t="shared" si="509"/>
        <v>8.6664107387064426E-3</v>
      </c>
      <c r="BR877" s="179">
        <f t="shared" si="513"/>
        <v>7.3548492008738509E-4</v>
      </c>
    </row>
    <row r="878" spans="44:70">
      <c r="AR878" s="69">
        <f t="shared" si="506"/>
        <v>73</v>
      </c>
      <c r="AS878" s="70">
        <f t="shared" si="510"/>
        <v>875</v>
      </c>
      <c r="AT878" s="71">
        <f t="shared" si="514"/>
        <v>6.863207340778839E-4</v>
      </c>
      <c r="AU878" s="72">
        <f t="shared" si="507"/>
        <v>8.6664107387064426E-3</v>
      </c>
      <c r="AV878" s="73">
        <f t="shared" si="508"/>
        <v>1.0086664107387064</v>
      </c>
      <c r="AW878" s="74">
        <f>PRODUCT(AV$4:AV878)</f>
        <v>1371.4304443099427</v>
      </c>
      <c r="BO878" s="70">
        <f t="shared" si="512"/>
        <v>875</v>
      </c>
      <c r="BP878" s="178">
        <f t="shared" si="511"/>
        <v>0.1091</v>
      </c>
      <c r="BQ878" s="179">
        <f t="shared" si="509"/>
        <v>8.6664107387064426E-3</v>
      </c>
      <c r="BR878" s="179">
        <f t="shared" si="513"/>
        <v>7.2916567088691464E-4</v>
      </c>
    </row>
    <row r="879" spans="44:70">
      <c r="AR879" s="69">
        <f t="shared" si="506"/>
        <v>73</v>
      </c>
      <c r="AS879" s="70">
        <f t="shared" si="510"/>
        <v>876</v>
      </c>
      <c r="AT879" s="71">
        <f t="shared" si="514"/>
        <v>6.8037279669787439E-4</v>
      </c>
      <c r="AU879" s="72">
        <f t="shared" si="507"/>
        <v>8.6664107387064426E-3</v>
      </c>
      <c r="AV879" s="73">
        <f t="shared" si="508"/>
        <v>1.0086664107387064</v>
      </c>
      <c r="AW879" s="74">
        <f>PRODUCT(AV$4:AV879)</f>
        <v>1383.3158238398994</v>
      </c>
      <c r="BO879" s="70">
        <f t="shared" si="512"/>
        <v>876</v>
      </c>
      <c r="BP879" s="178">
        <f t="shared" si="511"/>
        <v>0.1091</v>
      </c>
      <c r="BQ879" s="179">
        <f t="shared" si="509"/>
        <v>8.6664107387064426E-3</v>
      </c>
      <c r="BR879" s="179">
        <f t="shared" si="513"/>
        <v>7.2290071635567124E-4</v>
      </c>
    </row>
    <row r="880" spans="44:70">
      <c r="AR880" s="69">
        <f t="shared" si="506"/>
        <v>74</v>
      </c>
      <c r="AS880" s="70">
        <f t="shared" si="510"/>
        <v>877</v>
      </c>
      <c r="AT880" s="71">
        <f t="shared" si="514"/>
        <v>6.744764065862482E-4</v>
      </c>
      <c r="AU880" s="72">
        <f t="shared" si="507"/>
        <v>8.6664107387064426E-3</v>
      </c>
      <c r="AV880" s="73">
        <f t="shared" si="508"/>
        <v>1.0086664107387064</v>
      </c>
      <c r="AW880" s="74">
        <f>PRODUCT(AV$4:AV880)</f>
        <v>1395.304206950648</v>
      </c>
      <c r="BO880" s="70">
        <f t="shared" si="512"/>
        <v>877</v>
      </c>
      <c r="BP880" s="178">
        <f t="shared" si="511"/>
        <v>0.1091</v>
      </c>
      <c r="BQ880" s="179">
        <f t="shared" si="509"/>
        <v>8.6664107387064426E-3</v>
      </c>
      <c r="BR880" s="179">
        <f t="shared" si="513"/>
        <v>7.1668958999660556E-4</v>
      </c>
    </row>
    <row r="881" spans="44:70">
      <c r="AR881" s="69">
        <f t="shared" si="506"/>
        <v>74</v>
      </c>
      <c r="AS881" s="70">
        <f t="shared" si="510"/>
        <v>878</v>
      </c>
      <c r="AT881" s="71">
        <f t="shared" si="514"/>
        <v>6.6863111701320505E-4</v>
      </c>
      <c r="AU881" s="72">
        <f t="shared" si="507"/>
        <v>8.6664107387064426E-3</v>
      </c>
      <c r="AV881" s="73">
        <f t="shared" si="508"/>
        <v>1.0086664107387064</v>
      </c>
      <c r="AW881" s="74">
        <f>PRODUCT(AV$4:AV881)</f>
        <v>1407.3964863135275</v>
      </c>
      <c r="BO881" s="70">
        <f t="shared" si="512"/>
        <v>878</v>
      </c>
      <c r="BP881" s="178">
        <f t="shared" si="511"/>
        <v>0.1091</v>
      </c>
      <c r="BQ881" s="179">
        <f t="shared" si="509"/>
        <v>8.6664107387064426E-3</v>
      </c>
      <c r="BR881" s="179">
        <f t="shared" si="513"/>
        <v>7.1053182932078721E-4</v>
      </c>
    </row>
    <row r="882" spans="44:70">
      <c r="AR882" s="69">
        <f t="shared" si="506"/>
        <v>74</v>
      </c>
      <c r="AS882" s="70">
        <f t="shared" si="510"/>
        <v>879</v>
      </c>
      <c r="AT882" s="71">
        <f t="shared" si="514"/>
        <v>6.6283648512048857E-4</v>
      </c>
      <c r="AU882" s="72">
        <f t="shared" si="507"/>
        <v>8.6664107387064426E-3</v>
      </c>
      <c r="AV882" s="73">
        <f t="shared" si="508"/>
        <v>1.0086664107387064</v>
      </c>
      <c r="AW882" s="74">
        <f>PRODUCT(AV$4:AV882)</f>
        <v>1419.5935623361327</v>
      </c>
      <c r="BO882" s="70">
        <f t="shared" si="512"/>
        <v>879</v>
      </c>
      <c r="BP882" s="178">
        <f t="shared" si="511"/>
        <v>0.1091</v>
      </c>
      <c r="BQ882" s="179">
        <f t="shared" si="509"/>
        <v>8.6664107387064426E-3</v>
      </c>
      <c r="BR882" s="179">
        <f t="shared" si="513"/>
        <v>7.0442697581296718E-4</v>
      </c>
    </row>
    <row r="883" spans="44:70">
      <c r="AR883" s="69">
        <f t="shared" si="506"/>
        <v>74</v>
      </c>
      <c r="AS883" s="70">
        <f t="shared" si="510"/>
        <v>880</v>
      </c>
      <c r="AT883" s="71">
        <f t="shared" si="514"/>
        <v>6.5709207188783397E-4</v>
      </c>
      <c r="AU883" s="72">
        <f t="shared" si="507"/>
        <v>8.6664107387064426E-3</v>
      </c>
      <c r="AV883" s="73">
        <f t="shared" si="508"/>
        <v>1.0086664107387064</v>
      </c>
      <c r="AW883" s="74">
        <f>PRODUCT(AV$4:AV883)</f>
        <v>1431.896343229361</v>
      </c>
      <c r="BO883" s="70">
        <f t="shared" si="512"/>
        <v>880</v>
      </c>
      <c r="BP883" s="178">
        <f t="shared" si="511"/>
        <v>0.1091</v>
      </c>
      <c r="BQ883" s="179">
        <f t="shared" si="509"/>
        <v>8.6664107387064426E-3</v>
      </c>
      <c r="BR883" s="179">
        <f t="shared" si="513"/>
        <v>6.9837457489743649E-4</v>
      </c>
    </row>
    <row r="884" spans="44:70">
      <c r="AR884" s="69">
        <f t="shared" si="506"/>
        <v>74</v>
      </c>
      <c r="AS884" s="70">
        <f t="shared" si="510"/>
        <v>881</v>
      </c>
      <c r="AT884" s="71">
        <f t="shared" si="514"/>
        <v>6.5139744209970641E-4</v>
      </c>
      <c r="AU884" s="72">
        <f t="shared" si="507"/>
        <v>8.6664107387064426E-3</v>
      </c>
      <c r="AV884" s="73">
        <f t="shared" si="508"/>
        <v>1.0086664107387064</v>
      </c>
      <c r="AW884" s="74">
        <f>PRODUCT(AV$4:AV884)</f>
        <v>1444.3057450750384</v>
      </c>
      <c r="BO884" s="70">
        <f t="shared" si="512"/>
        <v>881</v>
      </c>
      <c r="BP884" s="178">
        <f t="shared" si="511"/>
        <v>0.1091</v>
      </c>
      <c r="BQ884" s="179">
        <f t="shared" si="509"/>
        <v>8.6664107387064426E-3</v>
      </c>
      <c r="BR884" s="179">
        <f t="shared" si="513"/>
        <v>6.9237417590417756E-4</v>
      </c>
    </row>
    <row r="885" spans="44:70">
      <c r="AR885" s="69">
        <f t="shared" si="506"/>
        <v>74</v>
      </c>
      <c r="AS885" s="70">
        <f t="shared" si="510"/>
        <v>882</v>
      </c>
      <c r="AT885" s="71">
        <f t="shared" si="514"/>
        <v>6.4575216431232761E-4</v>
      </c>
      <c r="AU885" s="72">
        <f t="shared" si="507"/>
        <v>8.6664107387064426E-3</v>
      </c>
      <c r="AV885" s="73">
        <f t="shared" si="508"/>
        <v>1.0086664107387064</v>
      </c>
      <c r="AW885" s="74">
        <f>PRODUCT(AV$4:AV885)</f>
        <v>1456.822691894132</v>
      </c>
      <c r="BO885" s="70">
        <f t="shared" si="512"/>
        <v>882</v>
      </c>
      <c r="BP885" s="178">
        <f t="shared" si="511"/>
        <v>0.1091</v>
      </c>
      <c r="BQ885" s="179">
        <f t="shared" si="509"/>
        <v>8.6664107387064426E-3</v>
      </c>
      <c r="BR885" s="179">
        <f t="shared" si="513"/>
        <v>6.8642533203530664E-4</v>
      </c>
    </row>
    <row r="886" spans="44:70">
      <c r="AR886" s="69">
        <f t="shared" si="506"/>
        <v>74</v>
      </c>
      <c r="AS886" s="70">
        <f t="shared" si="510"/>
        <v>883</v>
      </c>
      <c r="AT886" s="71">
        <f t="shared" si="514"/>
        <v>6.4015581082098837E-4</v>
      </c>
      <c r="AU886" s="72">
        <f t="shared" si="507"/>
        <v>8.6664107387064426E-3</v>
      </c>
      <c r="AV886" s="73">
        <f t="shared" si="508"/>
        <v>1.0086664107387064</v>
      </c>
      <c r="AW886" s="74">
        <f>PRODUCT(AV$4:AV886)</f>
        <v>1469.4481157155546</v>
      </c>
      <c r="BO886" s="70">
        <f t="shared" si="512"/>
        <v>883</v>
      </c>
      <c r="BP886" s="178">
        <f t="shared" si="511"/>
        <v>0.1091</v>
      </c>
      <c r="BQ886" s="179">
        <f t="shared" si="509"/>
        <v>8.6664107387064426E-3</v>
      </c>
      <c r="BR886" s="179">
        <f t="shared" si="513"/>
        <v>6.8052760033180499E-4</v>
      </c>
    </row>
    <row r="887" spans="44:70">
      <c r="AR887" s="69">
        <f t="shared" si="506"/>
        <v>74</v>
      </c>
      <c r="AS887" s="70">
        <f t="shared" si="510"/>
        <v>884</v>
      </c>
      <c r="AT887" s="71">
        <f t="shared" si="514"/>
        <v>6.3460795762764399E-4</v>
      </c>
      <c r="AU887" s="72">
        <f t="shared" si="507"/>
        <v>8.6664107387064426E-3</v>
      </c>
      <c r="AV887" s="73">
        <f t="shared" si="508"/>
        <v>1.0086664107387064</v>
      </c>
      <c r="AW887" s="74">
        <f>PRODUCT(AV$4:AV887)</f>
        <v>1482.182956645564</v>
      </c>
      <c r="BO887" s="70">
        <f t="shared" si="512"/>
        <v>884</v>
      </c>
      <c r="BP887" s="178">
        <f t="shared" si="511"/>
        <v>0.1091</v>
      </c>
      <c r="BQ887" s="179">
        <f t="shared" si="509"/>
        <v>8.6664107387064426E-3</v>
      </c>
      <c r="BR887" s="179">
        <f t="shared" si="513"/>
        <v>6.7468054164053514E-4</v>
      </c>
    </row>
    <row r="888" spans="44:70">
      <c r="AR888" s="69">
        <f t="shared" si="506"/>
        <v>74</v>
      </c>
      <c r="AS888" s="70">
        <f t="shared" si="510"/>
        <v>885</v>
      </c>
      <c r="AT888" s="71">
        <f t="shared" si="514"/>
        <v>6.2910818440879126E-4</v>
      </c>
      <c r="AU888" s="72">
        <f t="shared" si="507"/>
        <v>8.6664107387064426E-3</v>
      </c>
      <c r="AV888" s="73">
        <f t="shared" si="508"/>
        <v>1.0086664107387064</v>
      </c>
      <c r="AW888" s="74">
        <f>PRODUCT(AV$4:AV888)</f>
        <v>1495.0281629377648</v>
      </c>
      <c r="BO888" s="70">
        <f t="shared" si="512"/>
        <v>885</v>
      </c>
      <c r="BP888" s="178">
        <f t="shared" si="511"/>
        <v>0.1091</v>
      </c>
      <c r="BQ888" s="179">
        <f t="shared" si="509"/>
        <v>8.6664107387064426E-3</v>
      </c>
      <c r="BR888" s="179">
        <f t="shared" si="513"/>
        <v>6.6888372058154138E-4</v>
      </c>
    </row>
    <row r="889" spans="44:70">
      <c r="AR889" s="69">
        <f t="shared" si="506"/>
        <v>74</v>
      </c>
      <c r="AS889" s="70">
        <f t="shared" si="510"/>
        <v>886</v>
      </c>
      <c r="AT889" s="71">
        <f t="shared" si="514"/>
        <v>6.2365607448362282E-4</v>
      </c>
      <c r="AU889" s="72">
        <f t="shared" si="507"/>
        <v>8.6664107387064426E-3</v>
      </c>
      <c r="AV889" s="73">
        <f t="shared" si="508"/>
        <v>1.0086664107387064</v>
      </c>
      <c r="AW889" s="74">
        <f>PRODUCT(AV$4:AV889)</f>
        <v>1507.9846910637173</v>
      </c>
      <c r="BO889" s="70">
        <f t="shared" si="512"/>
        <v>886</v>
      </c>
      <c r="BP889" s="178">
        <f t="shared" si="511"/>
        <v>0.1091</v>
      </c>
      <c r="BQ889" s="179">
        <f t="shared" si="509"/>
        <v>8.6664107387064426E-3</v>
      </c>
      <c r="BR889" s="179">
        <f t="shared" si="513"/>
        <v>6.6313670551563033E-4</v>
      </c>
    </row>
    <row r="890" spans="44:70">
      <c r="AR890" s="69">
        <f t="shared" si="506"/>
        <v>74</v>
      </c>
      <c r="AS890" s="70">
        <f t="shared" si="510"/>
        <v>887</v>
      </c>
      <c r="AT890" s="71">
        <f t="shared" si="514"/>
        <v>6.1825121478245842E-4</v>
      </c>
      <c r="AU890" s="72">
        <f t="shared" si="507"/>
        <v>8.6664107387064426E-3</v>
      </c>
      <c r="AV890" s="73">
        <f t="shared" si="508"/>
        <v>1.0086664107387064</v>
      </c>
      <c r="AW890" s="74">
        <f>PRODUCT(AV$4:AV890)</f>
        <v>1521.0535057841569</v>
      </c>
      <c r="BO890" s="70">
        <f t="shared" si="512"/>
        <v>887</v>
      </c>
      <c r="BP890" s="178">
        <f t="shared" si="511"/>
        <v>0.1091</v>
      </c>
      <c r="BQ890" s="179">
        <f t="shared" si="509"/>
        <v>8.6664107387064426E-3</v>
      </c>
      <c r="BR890" s="179">
        <f t="shared" si="513"/>
        <v>6.5743906851223072E-4</v>
      </c>
    </row>
    <row r="891" spans="44:70">
      <c r="AR891" s="69">
        <f t="shared" si="506"/>
        <v>74</v>
      </c>
      <c r="AS891" s="70">
        <f t="shared" si="510"/>
        <v>888</v>
      </c>
      <c r="AT891" s="71">
        <f t="shared" si="514"/>
        <v>6.1289319581544946E-4</v>
      </c>
      <c r="AU891" s="72">
        <f t="shared" si="507"/>
        <v>8.6664107387064426E-3</v>
      </c>
      <c r="AV891" s="73">
        <f t="shared" si="508"/>
        <v>1.0086664107387064</v>
      </c>
      <c r="AW891" s="74">
        <f>PRODUCT(AV$4:AV891)</f>
        <v>1534.2355802208317</v>
      </c>
      <c r="BO891" s="70">
        <f t="shared" si="512"/>
        <v>888</v>
      </c>
      <c r="BP891" s="178">
        <f t="shared" si="511"/>
        <v>0.1091</v>
      </c>
      <c r="BQ891" s="179">
        <f t="shared" si="509"/>
        <v>8.6664107387064426E-3</v>
      </c>
      <c r="BR891" s="179">
        <f t="shared" si="513"/>
        <v>6.5179038531752926E-4</v>
      </c>
    </row>
    <row r="892" spans="44:70">
      <c r="AR892" s="69">
        <f t="shared" si="506"/>
        <v>75</v>
      </c>
      <c r="AS892" s="70">
        <f t="shared" si="510"/>
        <v>889</v>
      </c>
      <c r="AT892" s="71">
        <f t="shared" si="514"/>
        <v>6.0758161164155429E-4</v>
      </c>
      <c r="AU892" s="72">
        <f t="shared" si="507"/>
        <v>8.6664107387064426E-3</v>
      </c>
      <c r="AV892" s="73">
        <f t="shared" si="508"/>
        <v>1.0086664107387064</v>
      </c>
      <c r="AW892" s="74">
        <f>PRODUCT(AV$4:AV892)</f>
        <v>1547.531895928963</v>
      </c>
      <c r="BO892" s="70">
        <f t="shared" si="512"/>
        <v>889</v>
      </c>
      <c r="BP892" s="178">
        <f t="shared" si="511"/>
        <v>0.1091</v>
      </c>
      <c r="BQ892" s="179">
        <f t="shared" si="509"/>
        <v>8.6664107387064426E-3</v>
      </c>
      <c r="BR892" s="179">
        <f t="shared" si="513"/>
        <v>6.4619023532287983E-4</v>
      </c>
    </row>
    <row r="893" spans="44:70">
      <c r="AR893" s="69">
        <f t="shared" si="506"/>
        <v>75</v>
      </c>
      <c r="AS893" s="70">
        <f t="shared" si="510"/>
        <v>890</v>
      </c>
      <c r="AT893" s="71">
        <f t="shared" si="514"/>
        <v>6.0231605983778337E-4</v>
      </c>
      <c r="AU893" s="72">
        <f t="shared" si="507"/>
        <v>8.6664107387064426E-3</v>
      </c>
      <c r="AV893" s="73">
        <f t="shared" si="508"/>
        <v>1.0086664107387064</v>
      </c>
      <c r="AW893" s="74">
        <f>PRODUCT(AV$4:AV893)</f>
        <v>1560.9434429703324</v>
      </c>
      <c r="BO893" s="70">
        <f t="shared" si="512"/>
        <v>890</v>
      </c>
      <c r="BP893" s="178">
        <f t="shared" si="511"/>
        <v>0.1091</v>
      </c>
      <c r="BQ893" s="179">
        <f t="shared" si="509"/>
        <v>8.6664107387064426E-3</v>
      </c>
      <c r="BR893" s="179">
        <f t="shared" si="513"/>
        <v>6.4063820153348447E-4</v>
      </c>
    </row>
    <row r="894" spans="44:70">
      <c r="AR894" s="69">
        <f t="shared" si="506"/>
        <v>75</v>
      </c>
      <c r="AS894" s="70">
        <f t="shared" si="510"/>
        <v>891</v>
      </c>
      <c r="AT894" s="71">
        <f t="shared" si="514"/>
        <v>5.9709614146870988E-4</v>
      </c>
      <c r="AU894" s="72">
        <f t="shared" si="507"/>
        <v>8.6664107387064426E-3</v>
      </c>
      <c r="AV894" s="73">
        <f t="shared" si="508"/>
        <v>1.0086664107387064</v>
      </c>
      <c r="AW894" s="74">
        <f>PRODUCT(AV$4:AV894)</f>
        <v>1574.4712199870039</v>
      </c>
      <c r="BO894" s="70">
        <f t="shared" si="512"/>
        <v>891</v>
      </c>
      <c r="BP894" s="178">
        <f t="shared" si="511"/>
        <v>0.1091</v>
      </c>
      <c r="BQ894" s="179">
        <f t="shared" si="509"/>
        <v>8.6664107387064426E-3</v>
      </c>
      <c r="BR894" s="179">
        <f t="shared" si="513"/>
        <v>6.3513387053734346E-4</v>
      </c>
    </row>
    <row r="895" spans="44:70">
      <c r="AR895" s="69">
        <f t="shared" si="506"/>
        <v>75</v>
      </c>
      <c r="AS895" s="70">
        <f t="shared" si="510"/>
        <v>892</v>
      </c>
      <c r="AT895" s="71">
        <f t="shared" si="514"/>
        <v>5.9192146105624529E-4</v>
      </c>
      <c r="AU895" s="72">
        <f t="shared" si="507"/>
        <v>8.6664107387064426E-3</v>
      </c>
      <c r="AV895" s="73">
        <f t="shared" si="508"/>
        <v>1.0086664107387064</v>
      </c>
      <c r="AW895" s="74">
        <f>PRODUCT(AV$4:AV895)</f>
        <v>1588.1162342756836</v>
      </c>
      <c r="BO895" s="70">
        <f t="shared" si="512"/>
        <v>892</v>
      </c>
      <c r="BP895" s="178">
        <f t="shared" si="511"/>
        <v>0.1091</v>
      </c>
      <c r="BQ895" s="179">
        <f t="shared" si="509"/>
        <v>8.6664107387064426E-3</v>
      </c>
      <c r="BR895" s="179">
        <f t="shared" si="513"/>
        <v>6.2967683247447208E-4</v>
      </c>
    </row>
    <row r="896" spans="44:70">
      <c r="AR896" s="69">
        <f t="shared" si="506"/>
        <v>75</v>
      </c>
      <c r="AS896" s="70">
        <f t="shared" si="510"/>
        <v>893</v>
      </c>
      <c r="AT896" s="71">
        <f t="shared" si="514"/>
        <v>5.8679162654967664E-4</v>
      </c>
      <c r="AU896" s="72">
        <f t="shared" si="507"/>
        <v>8.6664107387064426E-3</v>
      </c>
      <c r="AV896" s="73">
        <f t="shared" si="508"/>
        <v>1.0086664107387064</v>
      </c>
      <c r="AW896" s="74">
        <f>PRODUCT(AV$4:AV896)</f>
        <v>1601.8795018627245</v>
      </c>
      <c r="BO896" s="70">
        <f t="shared" si="512"/>
        <v>893</v>
      </c>
      <c r="BP896" s="178">
        <f t="shared" si="511"/>
        <v>0.1091</v>
      </c>
      <c r="BQ896" s="179">
        <f t="shared" si="509"/>
        <v>8.6664107387064426E-3</v>
      </c>
      <c r="BR896" s="179">
        <f t="shared" si="513"/>
        <v>6.2426668100638177E-4</v>
      </c>
    </row>
    <row r="897" spans="44:70">
      <c r="AR897" s="69">
        <f t="shared" si="506"/>
        <v>75</v>
      </c>
      <c r="AS897" s="70">
        <f t="shared" si="510"/>
        <v>894</v>
      </c>
      <c r="AT897" s="71">
        <f t="shared" si="514"/>
        <v>5.8170624929596351E-4</v>
      </c>
      <c r="AU897" s="72">
        <f t="shared" si="507"/>
        <v>8.6664107387064426E-3</v>
      </c>
      <c r="AV897" s="73">
        <f t="shared" si="508"/>
        <v>1.0086664107387064</v>
      </c>
      <c r="AW897" s="74">
        <f>PRODUCT(AV$4:AV897)</f>
        <v>1615.7620475797814</v>
      </c>
      <c r="BO897" s="70">
        <f t="shared" si="512"/>
        <v>894</v>
      </c>
      <c r="BP897" s="178">
        <f t="shared" si="511"/>
        <v>0.1091</v>
      </c>
      <c r="BQ897" s="179">
        <f t="shared" si="509"/>
        <v>8.6664107387064426E-3</v>
      </c>
      <c r="BR897" s="179">
        <f t="shared" si="513"/>
        <v>6.1890301328582369E-4</v>
      </c>
    </row>
    <row r="898" spans="44:70">
      <c r="AR898" s="69">
        <f t="shared" si="506"/>
        <v>75</v>
      </c>
      <c r="AS898" s="70">
        <f t="shared" si="510"/>
        <v>895</v>
      </c>
      <c r="AT898" s="71">
        <f t="shared" si="514"/>
        <v>5.7666494401029231E-4</v>
      </c>
      <c r="AU898" s="72">
        <f t="shared" si="507"/>
        <v>8.6664107387064426E-3</v>
      </c>
      <c r="AV898" s="73">
        <f t="shared" si="508"/>
        <v>1.0086664107387064</v>
      </c>
      <c r="AW898" s="74">
        <f>PRODUCT(AV$4:AV898)</f>
        <v>1629.7649051401211</v>
      </c>
      <c r="BO898" s="70">
        <f t="shared" si="512"/>
        <v>895</v>
      </c>
      <c r="BP898" s="178">
        <f t="shared" si="511"/>
        <v>0.1091</v>
      </c>
      <c r="BQ898" s="179">
        <f t="shared" si="509"/>
        <v>8.6664107387064426E-3</v>
      </c>
      <c r="BR898" s="179">
        <f t="shared" si="513"/>
        <v>6.1358542992679234E-4</v>
      </c>
    </row>
    <row r="899" spans="44:70">
      <c r="AR899" s="69">
        <f t="shared" si="506"/>
        <v>75</v>
      </c>
      <c r="AS899" s="70">
        <f t="shared" si="510"/>
        <v>896</v>
      </c>
      <c r="AT899" s="71">
        <f t="shared" si="514"/>
        <v>5.7166732874688593E-4</v>
      </c>
      <c r="AU899" s="72">
        <f t="shared" si="507"/>
        <v>8.6664107387064426E-3</v>
      </c>
      <c r="AV899" s="73">
        <f t="shared" si="508"/>
        <v>1.0086664107387064</v>
      </c>
      <c r="AW899" s="74">
        <f>PRODUCT(AV$4:AV899)</f>
        <v>1643.8891172155943</v>
      </c>
      <c r="BO899" s="70">
        <f t="shared" si="512"/>
        <v>896</v>
      </c>
      <c r="BP899" s="178">
        <f t="shared" si="511"/>
        <v>0.1091</v>
      </c>
      <c r="BQ899" s="179">
        <f t="shared" si="509"/>
        <v>8.6664107387064426E-3</v>
      </c>
      <c r="BR899" s="179">
        <f t="shared" si="513"/>
        <v>6.0831353497478634E-4</v>
      </c>
    </row>
    <row r="900" spans="44:70">
      <c r="AR900" s="69">
        <f t="shared" si="506"/>
        <v>75</v>
      </c>
      <c r="AS900" s="70">
        <f t="shared" si="510"/>
        <v>897</v>
      </c>
      <c r="AT900" s="71">
        <f t="shared" si="514"/>
        <v>5.6671302487006634E-4</v>
      </c>
      <c r="AU900" s="72">
        <f t="shared" si="507"/>
        <v>8.6664107387064426E-3</v>
      </c>
      <c r="AV900" s="73">
        <f t="shared" si="508"/>
        <v>1.0086664107387064</v>
      </c>
      <c r="AW900" s="74">
        <f>PRODUCT(AV$4:AV900)</f>
        <v>1658.1357355142741</v>
      </c>
      <c r="BO900" s="70">
        <f t="shared" si="512"/>
        <v>897</v>
      </c>
      <c r="BP900" s="178">
        <f t="shared" si="511"/>
        <v>0.1091</v>
      </c>
      <c r="BQ900" s="179">
        <f t="shared" si="509"/>
        <v>8.6664107387064426E-3</v>
      </c>
      <c r="BR900" s="179">
        <f t="shared" si="513"/>
        <v>6.0308693587732547E-4</v>
      </c>
    </row>
    <row r="901" spans="44:70">
      <c r="AR901" s="69">
        <f t="shared" ref="AR901:AR964" si="515">ROUNDDOWN((AS901-1)/12,0)+1</f>
        <v>75</v>
      </c>
      <c r="AS901" s="70">
        <f t="shared" si="510"/>
        <v>898</v>
      </c>
      <c r="AT901" s="71">
        <f t="shared" si="514"/>
        <v>5.6180165702556753E-4</v>
      </c>
      <c r="AU901" s="72">
        <f t="shared" ref="AU901:AU964" si="516">IF($AU$2="Yes",BQ901,((1+$AH$21)^(1/12))-1)</f>
        <v>8.6664107387064426E-3</v>
      </c>
      <c r="AV901" s="73">
        <f t="shared" ref="AV901:AV964" si="517">(1+AU901)</f>
        <v>1.0086664107387064</v>
      </c>
      <c r="AW901" s="74">
        <f>PRODUCT(AV$4:AV901)</f>
        <v>1672.5058208587679</v>
      </c>
      <c r="BO901" s="70">
        <f t="shared" si="512"/>
        <v>898</v>
      </c>
      <c r="BP901" s="178">
        <f t="shared" si="511"/>
        <v>0.1091</v>
      </c>
      <c r="BQ901" s="179">
        <f t="shared" ref="BQ901:BQ964" si="518">(1+BP901)^(1/12)-1</f>
        <v>8.6664107387064426E-3</v>
      </c>
      <c r="BR901" s="179">
        <f t="shared" si="513"/>
        <v>5.9790524345472061E-4</v>
      </c>
    </row>
    <row r="902" spans="44:70">
      <c r="AR902" s="69">
        <f t="shared" si="515"/>
        <v>75</v>
      </c>
      <c r="AS902" s="70">
        <f t="shared" ref="AS902:AS965" si="519">AS901+1</f>
        <v>899</v>
      </c>
      <c r="AT902" s="71">
        <f t="shared" si="514"/>
        <v>5.5693285311209811E-4</v>
      </c>
      <c r="AU902" s="72">
        <f t="shared" si="516"/>
        <v>8.6664107387064426E-3</v>
      </c>
      <c r="AV902" s="73">
        <f t="shared" si="517"/>
        <v>1.0086664107387064</v>
      </c>
      <c r="AW902" s="74">
        <f>PRODUCT(AV$4:AV902)</f>
        <v>1687.0004432652074</v>
      </c>
      <c r="BO902" s="70">
        <f t="shared" si="512"/>
        <v>899</v>
      </c>
      <c r="BP902" s="178">
        <f t="shared" si="511"/>
        <v>0.1091</v>
      </c>
      <c r="BQ902" s="179">
        <f t="shared" si="518"/>
        <v>8.6664107387064426E-3</v>
      </c>
      <c r="BR902" s="179">
        <f t="shared" si="513"/>
        <v>5.9276807187109461E-4</v>
      </c>
    </row>
    <row r="903" spans="44:70">
      <c r="AR903" s="69">
        <f t="shared" si="515"/>
        <v>75</v>
      </c>
      <c r="AS903" s="70">
        <f t="shared" si="519"/>
        <v>900</v>
      </c>
      <c r="AT903" s="71">
        <f t="shared" si="514"/>
        <v>5.5210624425314897E-4</v>
      </c>
      <c r="AU903" s="72">
        <f t="shared" si="516"/>
        <v>8.6664107387064426E-3</v>
      </c>
      <c r="AV903" s="73">
        <f t="shared" si="517"/>
        <v>1.0086664107387064</v>
      </c>
      <c r="AW903" s="74">
        <f>PRODUCT(AV$4:AV903)</f>
        <v>1701.6206820229236</v>
      </c>
      <c r="BO903" s="70">
        <f t="shared" si="512"/>
        <v>900</v>
      </c>
      <c r="BP903" s="178">
        <f t="shared" si="511"/>
        <v>0.1091</v>
      </c>
      <c r="BQ903" s="179">
        <f t="shared" si="518"/>
        <v>8.6664107387064426E-3</v>
      </c>
      <c r="BR903" s="179">
        <f t="shared" si="513"/>
        <v>5.8767503860565281E-4</v>
      </c>
    </row>
    <row r="904" spans="44:70">
      <c r="AR904" s="69">
        <f t="shared" si="515"/>
        <v>76</v>
      </c>
      <c r="AS904" s="70">
        <f t="shared" si="519"/>
        <v>901</v>
      </c>
      <c r="AT904" s="71">
        <f t="shared" si="514"/>
        <v>5.4732146476904663E-4</v>
      </c>
      <c r="AU904" s="72">
        <f t="shared" si="516"/>
        <v>8.6664107387064426E-3</v>
      </c>
      <c r="AV904" s="73">
        <f t="shared" si="517"/>
        <v>1.0086664107387064</v>
      </c>
      <c r="AW904" s="74">
        <f>PRODUCT(AV$4:AV904)</f>
        <v>1716.367625774812</v>
      </c>
      <c r="BO904" s="70">
        <f t="shared" si="512"/>
        <v>901</v>
      </c>
      <c r="BP904" s="178">
        <f t="shared" ref="BP904:BP967" si="520">VLOOKUP(BO904,$BT$4:$BX$13,5,TRUE)/100</f>
        <v>0.1091</v>
      </c>
      <c r="BQ904" s="179">
        <f t="shared" si="518"/>
        <v>8.6664107387064426E-3</v>
      </c>
      <c r="BR904" s="179">
        <f t="shared" si="513"/>
        <v>5.8262576442419986E-4</v>
      </c>
    </row>
    <row r="905" spans="44:70">
      <c r="AR905" s="69">
        <f t="shared" si="515"/>
        <v>76</v>
      </c>
      <c r="AS905" s="70">
        <f t="shared" si="519"/>
        <v>902</v>
      </c>
      <c r="AT905" s="71">
        <f t="shared" si="514"/>
        <v>5.4257815214924757E-4</v>
      </c>
      <c r="AU905" s="72">
        <f t="shared" si="516"/>
        <v>8.6664107387064426E-3</v>
      </c>
      <c r="AV905" s="73">
        <f t="shared" si="517"/>
        <v>1.0086664107387064</v>
      </c>
      <c r="AW905" s="74">
        <f>PRODUCT(AV$4:AV905)</f>
        <v>1731.2423725983949</v>
      </c>
      <c r="BO905" s="70">
        <f t="shared" si="512"/>
        <v>902</v>
      </c>
      <c r="BP905" s="178">
        <f t="shared" si="520"/>
        <v>0.1091</v>
      </c>
      <c r="BQ905" s="179">
        <f t="shared" si="518"/>
        <v>8.6664107387064426E-3</v>
      </c>
      <c r="BR905" s="179">
        <f t="shared" si="513"/>
        <v>5.7761987335090139E-4</v>
      </c>
    </row>
    <row r="906" spans="44:70">
      <c r="AR906" s="69">
        <f t="shared" si="515"/>
        <v>76</v>
      </c>
      <c r="AS906" s="70">
        <f t="shared" si="519"/>
        <v>903</v>
      </c>
      <c r="AT906" s="71">
        <f t="shared" si="514"/>
        <v>5.3787594702487383E-4</v>
      </c>
      <c r="AU906" s="72">
        <f t="shared" si="516"/>
        <v>8.6664107387064426E-3</v>
      </c>
      <c r="AV906" s="73">
        <f t="shared" si="517"/>
        <v>1.0086664107387064</v>
      </c>
      <c r="AW906" s="74">
        <f>PRODUCT(AV$4:AV906)</f>
        <v>1746.2460300875853</v>
      </c>
      <c r="BO906" s="70">
        <f t="shared" si="512"/>
        <v>903</v>
      </c>
      <c r="BP906" s="178">
        <f t="shared" si="520"/>
        <v>0.1091</v>
      </c>
      <c r="BQ906" s="179">
        <f t="shared" si="518"/>
        <v>8.6664107387064426E-3</v>
      </c>
      <c r="BR906" s="179">
        <f t="shared" si="513"/>
        <v>5.7265699264028827E-4</v>
      </c>
    </row>
    <row r="907" spans="44:70">
      <c r="AR907" s="69">
        <f t="shared" si="515"/>
        <v>76</v>
      </c>
      <c r="AS907" s="70">
        <f t="shared" si="519"/>
        <v>904</v>
      </c>
      <c r="AT907" s="71">
        <f t="shared" si="514"/>
        <v>5.3321449314148561E-4</v>
      </c>
      <c r="AU907" s="72">
        <f t="shared" si="516"/>
        <v>8.6664107387064426E-3</v>
      </c>
      <c r="AV907" s="73">
        <f t="shared" si="517"/>
        <v>1.0086664107387064</v>
      </c>
      <c r="AW907" s="74">
        <f>PRODUCT(AV$4:AV907)</f>
        <v>1761.3797154351598</v>
      </c>
      <c r="BO907" s="70">
        <f t="shared" si="512"/>
        <v>904</v>
      </c>
      <c r="BP907" s="178">
        <f t="shared" si="520"/>
        <v>0.1091</v>
      </c>
      <c r="BQ907" s="179">
        <f t="shared" si="518"/>
        <v>8.6664107387064426E-3</v>
      </c>
      <c r="BR907" s="179">
        <f t="shared" si="513"/>
        <v>5.6773675274950162E-4</v>
      </c>
    </row>
    <row r="908" spans="44:70">
      <c r="AR908" s="69">
        <f t="shared" si="515"/>
        <v>76</v>
      </c>
      <c r="AS908" s="70">
        <f t="shared" si="519"/>
        <v>905</v>
      </c>
      <c r="AT908" s="71">
        <f t="shared" si="514"/>
        <v>5.285934373320903E-4</v>
      </c>
      <c r="AU908" s="72">
        <f t="shared" si="516"/>
        <v>8.6664107387064426E-3</v>
      </c>
      <c r="AV908" s="73">
        <f t="shared" si="517"/>
        <v>1.0086664107387064</v>
      </c>
      <c r="AW908" s="74">
        <f>PRODUCT(AV$4:AV908)</f>
        <v>1776.6445555159469</v>
      </c>
      <c r="BO908" s="70">
        <f t="shared" si="512"/>
        <v>905</v>
      </c>
      <c r="BP908" s="178">
        <f t="shared" si="520"/>
        <v>0.1091</v>
      </c>
      <c r="BQ908" s="179">
        <f t="shared" si="518"/>
        <v>8.6664107387064426E-3</v>
      </c>
      <c r="BR908" s="179">
        <f t="shared" si="513"/>
        <v>5.6285878731077621E-4</v>
      </c>
    </row>
    <row r="909" spans="44:70">
      <c r="AR909" s="69">
        <f t="shared" si="515"/>
        <v>76</v>
      </c>
      <c r="AS909" s="70">
        <f t="shared" si="519"/>
        <v>906</v>
      </c>
      <c r="AT909" s="71">
        <f t="shared" si="514"/>
        <v>5.2401242949038577E-4</v>
      </c>
      <c r="AU909" s="72">
        <f t="shared" si="516"/>
        <v>8.6664107387064426E-3</v>
      </c>
      <c r="AV909" s="73">
        <f t="shared" si="517"/>
        <v>1.0086664107387064</v>
      </c>
      <c r="AW909" s="74">
        <f>PRODUCT(AV$4:AV909)</f>
        <v>1792.0416869707346</v>
      </c>
      <c r="BO909" s="70">
        <f t="shared" si="512"/>
        <v>906</v>
      </c>
      <c r="BP909" s="178">
        <f t="shared" si="520"/>
        <v>0.1091</v>
      </c>
      <c r="BQ909" s="179">
        <f t="shared" si="518"/>
        <v>8.6664107387064426E-3</v>
      </c>
      <c r="BR909" s="179">
        <f t="shared" si="513"/>
        <v>5.5802273310415998E-4</v>
      </c>
    </row>
    <row r="910" spans="44:70">
      <c r="AR910" s="69">
        <f t="shared" si="515"/>
        <v>76</v>
      </c>
      <c r="AS910" s="70">
        <f t="shared" si="519"/>
        <v>907</v>
      </c>
      <c r="AT910" s="71">
        <f t="shared" si="514"/>
        <v>5.1947112254423461E-4</v>
      </c>
      <c r="AU910" s="72">
        <f t="shared" si="516"/>
        <v>8.6664107387064426E-3</v>
      </c>
      <c r="AV910" s="73">
        <f t="shared" si="517"/>
        <v>1.0086664107387064</v>
      </c>
      <c r="AW910" s="74">
        <f>PRODUCT(AV$4:AV910)</f>
        <v>1807.5722562909075</v>
      </c>
      <c r="BO910" s="70">
        <f t="shared" si="512"/>
        <v>907</v>
      </c>
      <c r="BP910" s="178">
        <f t="shared" si="520"/>
        <v>0.1091</v>
      </c>
      <c r="BQ910" s="179">
        <f t="shared" si="518"/>
        <v>8.6664107387064426E-3</v>
      </c>
      <c r="BR910" s="179">
        <f t="shared" si="513"/>
        <v>5.5322823003046842E-4</v>
      </c>
    </row>
    <row r="911" spans="44:70">
      <c r="AR911" s="69">
        <f t="shared" si="515"/>
        <v>76</v>
      </c>
      <c r="AS911" s="70">
        <f t="shared" si="519"/>
        <v>908</v>
      </c>
      <c r="AT911" s="71">
        <f t="shared" si="514"/>
        <v>5.1496917242936939E-4</v>
      </c>
      <c r="AU911" s="72">
        <f t="shared" si="516"/>
        <v>8.6664107387064426E-3</v>
      </c>
      <c r="AV911" s="73">
        <f t="shared" si="517"/>
        <v>1.0086664107387064</v>
      </c>
      <c r="AW911" s="74">
        <f>PRODUCT(AV$4:AV911)</f>
        <v>1823.237419903815</v>
      </c>
      <c r="BO911" s="70">
        <f t="shared" si="512"/>
        <v>908</v>
      </c>
      <c r="BP911" s="178">
        <f t="shared" si="520"/>
        <v>0.1091</v>
      </c>
      <c r="BQ911" s="179">
        <f t="shared" si="518"/>
        <v>8.6664107387064426E-3</v>
      </c>
      <c r="BR911" s="179">
        <f t="shared" si="513"/>
        <v>5.4847492108447081E-4</v>
      </c>
    </row>
    <row r="912" spans="44:70">
      <c r="AR912" s="69">
        <f t="shared" si="515"/>
        <v>76</v>
      </c>
      <c r="AS912" s="70">
        <f t="shared" si="519"/>
        <v>909</v>
      </c>
      <c r="AT912" s="71">
        <f t="shared" si="514"/>
        <v>5.1050623806332478E-4</v>
      </c>
      <c r="AU912" s="72">
        <f t="shared" si="516"/>
        <v>8.6664107387064426E-3</v>
      </c>
      <c r="AV912" s="73">
        <f t="shared" si="517"/>
        <v>1.0086664107387064</v>
      </c>
      <c r="AW912" s="74">
        <f>PRODUCT(AV$4:AV912)</f>
        <v>1839.0383442588809</v>
      </c>
      <c r="BO912" s="70">
        <f t="shared" si="512"/>
        <v>909</v>
      </c>
      <c r="BP912" s="178">
        <f t="shared" si="520"/>
        <v>0.1091</v>
      </c>
      <c r="BQ912" s="179">
        <f t="shared" si="518"/>
        <v>8.6664107387064426E-3</v>
      </c>
      <c r="BR912" s="179">
        <f t="shared" si="513"/>
        <v>5.4376245232830745E-4</v>
      </c>
    </row>
    <row r="913" spans="44:70">
      <c r="AR913" s="69">
        <f t="shared" si="515"/>
        <v>76</v>
      </c>
      <c r="AS913" s="70">
        <f t="shared" si="519"/>
        <v>910</v>
      </c>
      <c r="AT913" s="71">
        <f t="shared" si="514"/>
        <v>5.0608198131959613E-4</v>
      </c>
      <c r="AU913" s="72">
        <f t="shared" si="516"/>
        <v>8.6664107387064426E-3</v>
      </c>
      <c r="AV913" s="73">
        <f t="shared" si="517"/>
        <v>1.0086664107387064</v>
      </c>
      <c r="AW913" s="74">
        <f>PRODUCT(AV$4:AV913)</f>
        <v>1854.9762059144589</v>
      </c>
      <c r="BO913" s="70">
        <f t="shared" si="512"/>
        <v>910</v>
      </c>
      <c r="BP913" s="178">
        <f t="shared" si="520"/>
        <v>0.1091</v>
      </c>
      <c r="BQ913" s="179">
        <f t="shared" si="518"/>
        <v>8.6664107387064426E-3</v>
      </c>
      <c r="BR913" s="179">
        <f t="shared" si="513"/>
        <v>5.3909047286513473E-4</v>
      </c>
    </row>
    <row r="914" spans="44:70">
      <c r="AR914" s="69">
        <f t="shared" si="515"/>
        <v>76</v>
      </c>
      <c r="AS914" s="70">
        <f t="shared" si="519"/>
        <v>911</v>
      </c>
      <c r="AT914" s="71">
        <f t="shared" si="514"/>
        <v>5.0169606700202214E-4</v>
      </c>
      <c r="AU914" s="72">
        <f t="shared" si="516"/>
        <v>8.6664107387064426E-3</v>
      </c>
      <c r="AV914" s="73">
        <f t="shared" si="517"/>
        <v>1.0086664107387064</v>
      </c>
      <c r="AW914" s="74">
        <f>PRODUCT(AV$4:AV914)</f>
        <v>1871.0521916254409</v>
      </c>
      <c r="BO914" s="70">
        <f t="shared" ref="BO914:BO977" si="521">BO913+1</f>
        <v>911</v>
      </c>
      <c r="BP914" s="178">
        <f t="shared" si="520"/>
        <v>0.1091</v>
      </c>
      <c r="BQ914" s="179">
        <f t="shared" si="518"/>
        <v>8.6664107387064426E-3</v>
      </c>
      <c r="BR914" s="179">
        <f t="shared" ref="BR914:BR977" si="522">BR913/(1+BQ914)</f>
        <v>5.3445863481299701E-4</v>
      </c>
    </row>
    <row r="915" spans="44:70">
      <c r="AR915" s="69">
        <f t="shared" si="515"/>
        <v>76</v>
      </c>
      <c r="AS915" s="70">
        <f t="shared" si="519"/>
        <v>912</v>
      </c>
      <c r="AT915" s="71">
        <f t="shared" si="514"/>
        <v>4.9734816281938904E-4</v>
      </c>
      <c r="AU915" s="72">
        <f t="shared" si="516"/>
        <v>8.6664107387064426E-3</v>
      </c>
      <c r="AV915" s="73">
        <f t="shared" si="517"/>
        <v>1.0086664107387064</v>
      </c>
      <c r="AW915" s="74">
        <f>PRODUCT(AV$4:AV915)</f>
        <v>1887.2674984316238</v>
      </c>
      <c r="BO915" s="70">
        <f t="shared" si="521"/>
        <v>912</v>
      </c>
      <c r="BP915" s="178">
        <f t="shared" si="520"/>
        <v>0.1091</v>
      </c>
      <c r="BQ915" s="179">
        <f t="shared" si="518"/>
        <v>8.6664107387064426E-3</v>
      </c>
      <c r="BR915" s="179">
        <f t="shared" si="522"/>
        <v>5.2986659327892277E-4</v>
      </c>
    </row>
    <row r="916" spans="44:70">
      <c r="AR916" s="69">
        <f t="shared" si="515"/>
        <v>77</v>
      </c>
      <c r="AS916" s="70">
        <f t="shared" si="519"/>
        <v>913</v>
      </c>
      <c r="AT916" s="71">
        <f t="shared" si="514"/>
        <v>4.9303793936025515E-4</v>
      </c>
      <c r="AU916" s="72">
        <f t="shared" si="516"/>
        <v>8.6664107387064426E-3</v>
      </c>
      <c r="AV916" s="73">
        <f t="shared" si="517"/>
        <v>1.0086664107387064</v>
      </c>
      <c r="AW916" s="74">
        <f>PRODUCT(AV$4:AV916)</f>
        <v>1903.6233337468434</v>
      </c>
      <c r="BO916" s="70">
        <f t="shared" si="521"/>
        <v>913</v>
      </c>
      <c r="BP916" s="178">
        <f t="shared" si="520"/>
        <v>0.1091</v>
      </c>
      <c r="BQ916" s="179">
        <f t="shared" si="518"/>
        <v>8.6664107387064426E-3</v>
      </c>
      <c r="BR916" s="179">
        <f t="shared" si="522"/>
        <v>5.2531400633324342E-4</v>
      </c>
    </row>
    <row r="917" spans="44:70">
      <c r="AR917" s="69">
        <f t="shared" si="515"/>
        <v>77</v>
      </c>
      <c r="AS917" s="70">
        <f t="shared" si="519"/>
        <v>914</v>
      </c>
      <c r="AT917" s="71">
        <f t="shared" si="514"/>
        <v>4.8876507006799378E-4</v>
      </c>
      <c r="AU917" s="72">
        <f t="shared" si="516"/>
        <v>8.6664107387064426E-3</v>
      </c>
      <c r="AV917" s="73">
        <f t="shared" si="517"/>
        <v>1.0086664107387064</v>
      </c>
      <c r="AW917" s="74">
        <f>PRODUCT(AV$4:AV917)</f>
        <v>1920.1209154488793</v>
      </c>
      <c r="BO917" s="70">
        <f t="shared" si="521"/>
        <v>914</v>
      </c>
      <c r="BP917" s="178">
        <f t="shared" si="520"/>
        <v>0.1091</v>
      </c>
      <c r="BQ917" s="179">
        <f t="shared" si="518"/>
        <v>8.6664107387064426E-3</v>
      </c>
      <c r="BR917" s="179">
        <f t="shared" si="522"/>
        <v>5.2080053498413292E-4</v>
      </c>
    </row>
    <row r="918" spans="44:70">
      <c r="AR918" s="69">
        <f t="shared" si="515"/>
        <v>77</v>
      </c>
      <c r="AS918" s="70">
        <f t="shared" si="519"/>
        <v>915</v>
      </c>
      <c r="AT918" s="71">
        <f t="shared" si="514"/>
        <v>4.8452923121605193E-4</v>
      </c>
      <c r="AU918" s="72">
        <f t="shared" si="516"/>
        <v>8.6664107387064426E-3</v>
      </c>
      <c r="AV918" s="73">
        <f t="shared" si="517"/>
        <v>1.0086664107387064</v>
      </c>
      <c r="AW918" s="74">
        <f>PRODUCT(AV$4:AV918)</f>
        <v>1936.7614719701403</v>
      </c>
      <c r="BO918" s="70">
        <f t="shared" si="521"/>
        <v>915</v>
      </c>
      <c r="BP918" s="178">
        <f t="shared" si="520"/>
        <v>0.1091</v>
      </c>
      <c r="BQ918" s="179">
        <f t="shared" si="518"/>
        <v>8.6664107387064426E-3</v>
      </c>
      <c r="BR918" s="179">
        <f t="shared" si="522"/>
        <v>5.1632584315236562E-4</v>
      </c>
    </row>
    <row r="919" spans="44:70">
      <c r="AR919" s="69">
        <f t="shared" si="515"/>
        <v>77</v>
      </c>
      <c r="AS919" s="70">
        <f t="shared" si="519"/>
        <v>916</v>
      </c>
      <c r="AT919" s="71">
        <f t="shared" ref="AT919:AT982" si="523">(1-AU919)*AT918</f>
        <v>4.8033010188342396E-4</v>
      </c>
      <c r="AU919" s="72">
        <f t="shared" si="516"/>
        <v>8.6664107387064426E-3</v>
      </c>
      <c r="AV919" s="73">
        <f t="shared" si="517"/>
        <v>1.0086664107387064</v>
      </c>
      <c r="AW919" s="74">
        <f>PRODUCT(AV$4:AV919)</f>
        <v>1953.5462423891352</v>
      </c>
      <c r="BO919" s="70">
        <f t="shared" si="521"/>
        <v>916</v>
      </c>
      <c r="BP919" s="178">
        <f t="shared" si="520"/>
        <v>0.1091</v>
      </c>
      <c r="BQ919" s="179">
        <f t="shared" si="518"/>
        <v>8.6664107387064426E-3</v>
      </c>
      <c r="BR919" s="179">
        <f t="shared" si="522"/>
        <v>5.1188959764629169E-4</v>
      </c>
    </row>
    <row r="920" spans="44:70">
      <c r="AR920" s="69">
        <f t="shared" si="515"/>
        <v>77</v>
      </c>
      <c r="AS920" s="70">
        <f t="shared" si="519"/>
        <v>917</v>
      </c>
      <c r="AT920" s="71">
        <f t="shared" si="523"/>
        <v>4.7616736393033747E-4</v>
      </c>
      <c r="AU920" s="72">
        <f t="shared" si="516"/>
        <v>8.6664107387064426E-3</v>
      </c>
      <c r="AV920" s="73">
        <f t="shared" si="517"/>
        <v>1.0086664107387064</v>
      </c>
      <c r="AW920" s="74">
        <f>PRODUCT(AV$4:AV920)</f>
        <v>1970.476476522736</v>
      </c>
      <c r="BO920" s="70">
        <f t="shared" si="521"/>
        <v>917</v>
      </c>
      <c r="BP920" s="178">
        <f t="shared" si="520"/>
        <v>0.1091</v>
      </c>
      <c r="BQ920" s="179">
        <f t="shared" si="518"/>
        <v>8.6664107387064426E-3</v>
      </c>
      <c r="BR920" s="179">
        <f t="shared" si="522"/>
        <v>5.0749146813702708E-4</v>
      </c>
    </row>
    <row r="921" spans="44:70">
      <c r="AR921" s="69">
        <f t="shared" si="515"/>
        <v>77</v>
      </c>
      <c r="AS921" s="70">
        <f t="shared" si="519"/>
        <v>918</v>
      </c>
      <c r="AT921" s="71">
        <f t="shared" si="523"/>
        <v>4.7204070197415005E-4</v>
      </c>
      <c r="AU921" s="72">
        <f t="shared" si="516"/>
        <v>8.6664107387064426E-3</v>
      </c>
      <c r="AV921" s="73">
        <f t="shared" si="517"/>
        <v>1.0086664107387064</v>
      </c>
      <c r="AW921" s="74">
        <f>PRODUCT(AV$4:AV921)</f>
        <v>1987.5534350192411</v>
      </c>
      <c r="BO921" s="70">
        <f t="shared" si="521"/>
        <v>918</v>
      </c>
      <c r="BP921" s="178">
        <f t="shared" si="520"/>
        <v>0.1091</v>
      </c>
      <c r="BQ921" s="179">
        <f t="shared" si="518"/>
        <v>8.6664107387064426E-3</v>
      </c>
      <c r="BR921" s="179">
        <f t="shared" si="522"/>
        <v>5.031311271338567E-4</v>
      </c>
    </row>
    <row r="922" spans="44:70">
      <c r="AR922" s="69">
        <f t="shared" si="515"/>
        <v>77</v>
      </c>
      <c r="AS922" s="70">
        <f t="shared" si="519"/>
        <v>919</v>
      </c>
      <c r="AT922" s="71">
        <f t="shared" si="523"/>
        <v>4.6794980336545473E-4</v>
      </c>
      <c r="AU922" s="72">
        <f t="shared" si="516"/>
        <v>8.6664107387064426E-3</v>
      </c>
      <c r="AV922" s="73">
        <f t="shared" si="517"/>
        <v>1.0086664107387064</v>
      </c>
      <c r="AW922" s="74">
        <f>PRODUCT(AV$4:AV922)</f>
        <v>2004.7783894522447</v>
      </c>
      <c r="BO922" s="70">
        <f t="shared" si="521"/>
        <v>919</v>
      </c>
      <c r="BP922" s="178">
        <f t="shared" si="520"/>
        <v>0.1091</v>
      </c>
      <c r="BQ922" s="179">
        <f t="shared" si="518"/>
        <v>8.6664107387064426E-3</v>
      </c>
      <c r="BR922" s="179">
        <f t="shared" si="522"/>
        <v>4.9880824995984926E-4</v>
      </c>
    </row>
    <row r="923" spans="44:70">
      <c r="AR923" s="69">
        <f t="shared" si="515"/>
        <v>77</v>
      </c>
      <c r="AS923" s="70">
        <f t="shared" si="519"/>
        <v>920</v>
      </c>
      <c r="AT923" s="71">
        <f t="shared" si="523"/>
        <v>4.638943581643928E-4</v>
      </c>
      <c r="AU923" s="72">
        <f t="shared" si="516"/>
        <v>8.6664107387064426E-3</v>
      </c>
      <c r="AV923" s="73">
        <f t="shared" si="517"/>
        <v>1.0086664107387064</v>
      </c>
      <c r="AW923" s="74">
        <f>PRODUCT(AV$4:AV923)</f>
        <v>2022.1526224153201</v>
      </c>
      <c r="BO923" s="70">
        <f t="shared" si="521"/>
        <v>920</v>
      </c>
      <c r="BP923" s="178">
        <f t="shared" si="520"/>
        <v>0.1091</v>
      </c>
      <c r="BQ923" s="179">
        <f t="shared" si="518"/>
        <v>8.6664107387064426E-3</v>
      </c>
      <c r="BR923" s="179">
        <f t="shared" si="522"/>
        <v>4.9452251472768122E-4</v>
      </c>
    </row>
    <row r="924" spans="44:70">
      <c r="AR924" s="69">
        <f t="shared" si="515"/>
        <v>77</v>
      </c>
      <c r="AS924" s="70">
        <f t="shared" si="519"/>
        <v>921</v>
      </c>
      <c r="AT924" s="71">
        <f t="shared" si="523"/>
        <v>4.5987405911717159E-4</v>
      </c>
      <c r="AU924" s="72">
        <f t="shared" si="516"/>
        <v>8.6664107387064426E-3</v>
      </c>
      <c r="AV924" s="73">
        <f t="shared" si="517"/>
        <v>1.0086664107387064</v>
      </c>
      <c r="AW924" s="74">
        <f>PRODUCT(AV$4:AV924)</f>
        <v>2039.6774276175236</v>
      </c>
      <c r="BO924" s="70">
        <f t="shared" si="521"/>
        <v>921</v>
      </c>
      <c r="BP924" s="178">
        <f t="shared" si="520"/>
        <v>0.1091</v>
      </c>
      <c r="BQ924" s="179">
        <f t="shared" si="518"/>
        <v>8.6664107387064426E-3</v>
      </c>
      <c r="BR924" s="179">
        <f t="shared" si="522"/>
        <v>4.9027360231566842E-4</v>
      </c>
    </row>
    <row r="925" spans="44:70">
      <c r="AR925" s="69">
        <f t="shared" si="515"/>
        <v>77</v>
      </c>
      <c r="AS925" s="70">
        <f t="shared" si="519"/>
        <v>922</v>
      </c>
      <c r="AT925" s="71">
        <f t="shared" si="523"/>
        <v>4.5588860163278601E-4</v>
      </c>
      <c r="AU925" s="72">
        <f t="shared" si="516"/>
        <v>8.6664107387064426E-3</v>
      </c>
      <c r="AV925" s="73">
        <f t="shared" si="517"/>
        <v>1.0086664107387064</v>
      </c>
      <c r="AW925" s="74">
        <f>PRODUCT(AV$4:AV925)</f>
        <v>2057.3541099797253</v>
      </c>
      <c r="BO925" s="70">
        <f t="shared" si="521"/>
        <v>922</v>
      </c>
      <c r="BP925" s="178">
        <f t="shared" si="520"/>
        <v>0.1091</v>
      </c>
      <c r="BQ925" s="179">
        <f t="shared" si="518"/>
        <v>8.6664107387064426E-3</v>
      </c>
      <c r="BR925" s="179">
        <f t="shared" si="522"/>
        <v>4.8606119634400424E-4</v>
      </c>
    </row>
    <row r="926" spans="44:70">
      <c r="AR926" s="69">
        <f t="shared" si="515"/>
        <v>77</v>
      </c>
      <c r="AS926" s="70">
        <f t="shared" si="519"/>
        <v>923</v>
      </c>
      <c r="AT926" s="71">
        <f t="shared" si="523"/>
        <v>4.5193768375994175E-4</v>
      </c>
      <c r="AU926" s="72">
        <f t="shared" si="516"/>
        <v>8.6664107387064426E-3</v>
      </c>
      <c r="AV926" s="73">
        <f t="shared" si="517"/>
        <v>1.0086664107387064</v>
      </c>
      <c r="AW926" s="74">
        <f>PRODUCT(AV$4:AV926)</f>
        <v>2075.1839857317755</v>
      </c>
      <c r="BO926" s="70">
        <f t="shared" si="521"/>
        <v>923</v>
      </c>
      <c r="BP926" s="178">
        <f t="shared" si="520"/>
        <v>0.1091</v>
      </c>
      <c r="BQ926" s="179">
        <f t="shared" si="518"/>
        <v>8.6664107387064426E-3</v>
      </c>
      <c r="BR926" s="179">
        <f t="shared" si="522"/>
        <v>4.8188498315120132E-4</v>
      </c>
    </row>
    <row r="927" spans="44:70">
      <c r="AR927" s="69">
        <f t="shared" si="515"/>
        <v>77</v>
      </c>
      <c r="AS927" s="70">
        <f t="shared" si="519"/>
        <v>924</v>
      </c>
      <c r="AT927" s="71">
        <f t="shared" si="523"/>
        <v>4.4802100616417849E-4</v>
      </c>
      <c r="AU927" s="72">
        <f t="shared" si="516"/>
        <v>8.6664107387064426E-3</v>
      </c>
      <c r="AV927" s="73">
        <f t="shared" si="517"/>
        <v>1.0086664107387064</v>
      </c>
      <c r="AW927" s="74">
        <f>PRODUCT(AV$4:AV927)</f>
        <v>2093.1683825105129</v>
      </c>
      <c r="BO927" s="70">
        <f t="shared" si="521"/>
        <v>924</v>
      </c>
      <c r="BP927" s="178">
        <f t="shared" si="520"/>
        <v>0.1091</v>
      </c>
      <c r="BQ927" s="179">
        <f t="shared" si="518"/>
        <v>8.6664107387064426E-3</v>
      </c>
      <c r="BR927" s="179">
        <f t="shared" si="522"/>
        <v>4.7774465177073585E-4</v>
      </c>
    </row>
    <row r="928" spans="44:70">
      <c r="AR928" s="69">
        <f t="shared" si="515"/>
        <v>78</v>
      </c>
      <c r="AS928" s="70">
        <f t="shared" si="519"/>
        <v>925</v>
      </c>
      <c r="AT928" s="71">
        <f t="shared" si="523"/>
        <v>4.441382721051912E-4</v>
      </c>
      <c r="AU928" s="72">
        <f t="shared" si="516"/>
        <v>8.6664107387064426E-3</v>
      </c>
      <c r="AV928" s="73">
        <f t="shared" si="517"/>
        <v>1.0086664107387064</v>
      </c>
      <c r="AW928" s="74">
        <f>PRODUCT(AV$4:AV928)</f>
        <v>2111.3086394586226</v>
      </c>
      <c r="BO928" s="70">
        <f t="shared" si="521"/>
        <v>925</v>
      </c>
      <c r="BP928" s="178">
        <f t="shared" si="520"/>
        <v>0.1091</v>
      </c>
      <c r="BQ928" s="179">
        <f t="shared" si="518"/>
        <v>8.6664107387064426E-3</v>
      </c>
      <c r="BR928" s="179">
        <f t="shared" si="522"/>
        <v>4.7363989390789273E-4</v>
      </c>
    </row>
    <row r="929" spans="44:70">
      <c r="AR929" s="69">
        <f t="shared" si="515"/>
        <v>78</v>
      </c>
      <c r="AS929" s="70">
        <f t="shared" si="519"/>
        <v>926</v>
      </c>
      <c r="AT929" s="71">
        <f t="shared" si="523"/>
        <v>4.4028918741434827E-4</v>
      </c>
      <c r="AU929" s="72">
        <f t="shared" si="516"/>
        <v>8.6664107387064426E-3</v>
      </c>
      <c r="AV929" s="73">
        <f t="shared" si="517"/>
        <v>1.0086664107387064</v>
      </c>
      <c r="AW929" s="74">
        <f>PRODUCT(AV$4:AV929)</f>
        <v>2129.6061073243504</v>
      </c>
      <c r="BO929" s="70">
        <f t="shared" si="521"/>
        <v>926</v>
      </c>
      <c r="BP929" s="178">
        <f t="shared" si="520"/>
        <v>0.1091</v>
      </c>
      <c r="BQ929" s="179">
        <f t="shared" si="518"/>
        <v>8.6664107387064426E-3</v>
      </c>
      <c r="BR929" s="179">
        <f t="shared" si="522"/>
        <v>4.6957040391680939E-4</v>
      </c>
    </row>
    <row r="930" spans="44:70">
      <c r="AR930" s="69">
        <f t="shared" si="515"/>
        <v>78</v>
      </c>
      <c r="AS930" s="70">
        <f t="shared" si="519"/>
        <v>927</v>
      </c>
      <c r="AT930" s="71">
        <f t="shared" si="523"/>
        <v>4.3647346047240423E-4</v>
      </c>
      <c r="AU930" s="72">
        <f t="shared" si="516"/>
        <v>8.6664107387064426E-3</v>
      </c>
      <c r="AV930" s="73">
        <f t="shared" si="517"/>
        <v>1.0086664107387064</v>
      </c>
      <c r="AW930" s="74">
        <f>PRODUCT(AV$4:AV930)</f>
        <v>2148.0621485620809</v>
      </c>
      <c r="BO930" s="70">
        <f t="shared" si="521"/>
        <v>927</v>
      </c>
      <c r="BP930" s="178">
        <f t="shared" si="520"/>
        <v>0.1091</v>
      </c>
      <c r="BQ930" s="179">
        <f t="shared" si="518"/>
        <v>8.6664107387064426E-3</v>
      </c>
      <c r="BR930" s="179">
        <f t="shared" si="522"/>
        <v>4.6553587877771704E-4</v>
      </c>
    </row>
    <row r="931" spans="44:70">
      <c r="AR931" s="69">
        <f t="shared" si="515"/>
        <v>78</v>
      </c>
      <c r="AS931" s="70">
        <f t="shared" si="519"/>
        <v>928</v>
      </c>
      <c r="AT931" s="71">
        <f t="shared" si="523"/>
        <v>4.3269080218740581E-4</v>
      </c>
      <c r="AU931" s="72">
        <f t="shared" si="516"/>
        <v>8.6664107387064426E-3</v>
      </c>
      <c r="AV931" s="73">
        <f t="shared" si="517"/>
        <v>1.0086664107387064</v>
      </c>
      <c r="AW931" s="74">
        <f>PRODUCT(AV$4:AV931)</f>
        <v>2166.6781374337879</v>
      </c>
      <c r="BO931" s="70">
        <f t="shared" si="521"/>
        <v>928</v>
      </c>
      <c r="BP931" s="178">
        <f t="shared" si="520"/>
        <v>0.1091</v>
      </c>
      <c r="BQ931" s="179">
        <f t="shared" si="518"/>
        <v>8.6664107387064426E-3</v>
      </c>
      <c r="BR931" s="179">
        <f t="shared" si="522"/>
        <v>4.6153601807437746E-4</v>
      </c>
    </row>
    <row r="932" spans="44:70">
      <c r="AR932" s="69">
        <f t="shared" si="515"/>
        <v>78</v>
      </c>
      <c r="AS932" s="70">
        <f t="shared" si="519"/>
        <v>929</v>
      </c>
      <c r="AT932" s="71">
        <f t="shared" si="523"/>
        <v>4.2894092597278938E-4</v>
      </c>
      <c r="AU932" s="72">
        <f t="shared" si="516"/>
        <v>8.6664107387064426E-3</v>
      </c>
      <c r="AV932" s="73">
        <f t="shared" si="517"/>
        <v>1.0086664107387064</v>
      </c>
      <c r="AW932" s="74">
        <f>PRODUCT(AV$4:AV932)</f>
        <v>2185.4554601113646</v>
      </c>
      <c r="BO932" s="70">
        <f t="shared" si="521"/>
        <v>929</v>
      </c>
      <c r="BP932" s="178">
        <f t="shared" si="520"/>
        <v>0.1091</v>
      </c>
      <c r="BQ932" s="179">
        <f t="shared" si="518"/>
        <v>8.6664107387064426E-3</v>
      </c>
      <c r="BR932" s="179">
        <f t="shared" si="522"/>
        <v>4.5757052397171348E-4</v>
      </c>
    </row>
    <row r="933" spans="44:70">
      <c r="AR933" s="69">
        <f t="shared" si="515"/>
        <v>78</v>
      </c>
      <c r="AS933" s="70">
        <f t="shared" si="519"/>
        <v>930</v>
      </c>
      <c r="AT933" s="71">
        <f t="shared" si="523"/>
        <v>4.2522354772566812E-4</v>
      </c>
      <c r="AU933" s="72">
        <f t="shared" si="516"/>
        <v>8.6664107387064426E-3</v>
      </c>
      <c r="AV933" s="73">
        <f t="shared" si="517"/>
        <v>1.0086664107387064</v>
      </c>
      <c r="AW933" s="74">
        <f>PRODUCT(AV$4:AV933)</f>
        <v>2204.3955147798383</v>
      </c>
      <c r="BO933" s="70">
        <f t="shared" si="521"/>
        <v>930</v>
      </c>
      <c r="BP933" s="178">
        <f t="shared" si="520"/>
        <v>0.1091</v>
      </c>
      <c r="BQ933" s="179">
        <f t="shared" si="518"/>
        <v>8.6664107387064426E-3</v>
      </c>
      <c r="BR933" s="179">
        <f t="shared" si="522"/>
        <v>4.5363910119363185E-4</v>
      </c>
    </row>
    <row r="934" spans="44:70">
      <c r="AR934" s="69">
        <f t="shared" si="515"/>
        <v>78</v>
      </c>
      <c r="AS934" s="70">
        <f t="shared" si="519"/>
        <v>931</v>
      </c>
      <c r="AT934" s="71">
        <f t="shared" si="523"/>
        <v>4.2153838580530752E-4</v>
      </c>
      <c r="AU934" s="72">
        <f t="shared" si="516"/>
        <v>8.6664107387064426E-3</v>
      </c>
      <c r="AV934" s="73">
        <f t="shared" si="517"/>
        <v>1.0086664107387064</v>
      </c>
      <c r="AW934" s="74">
        <f>PRODUCT(AV$4:AV934)</f>
        <v>2223.4997117414828</v>
      </c>
      <c r="BO934" s="70">
        <f t="shared" si="521"/>
        <v>931</v>
      </c>
      <c r="BP934" s="178">
        <f t="shared" si="520"/>
        <v>0.1091</v>
      </c>
      <c r="BQ934" s="179">
        <f t="shared" si="518"/>
        <v>8.6664107387064426E-3</v>
      </c>
      <c r="BR934" s="179">
        <f t="shared" si="522"/>
        <v>4.497414570010366E-4</v>
      </c>
    </row>
    <row r="935" spans="44:70">
      <c r="AR935" s="69">
        <f t="shared" si="515"/>
        <v>78</v>
      </c>
      <c r="AS935" s="70">
        <f t="shared" si="519"/>
        <v>932</v>
      </c>
      <c r="AT935" s="71">
        <f t="shared" si="523"/>
        <v>4.178851610117874E-4</v>
      </c>
      <c r="AU935" s="72">
        <f t="shared" si="516"/>
        <v>8.6664107387064426E-3</v>
      </c>
      <c r="AV935" s="73">
        <f t="shared" si="517"/>
        <v>1.0086664107387064</v>
      </c>
      <c r="AW935" s="74">
        <f>PRODUCT(AV$4:AV935)</f>
        <v>2242.7694735208297</v>
      </c>
      <c r="BO935" s="70">
        <f t="shared" si="521"/>
        <v>932</v>
      </c>
      <c r="BP935" s="178">
        <f t="shared" si="520"/>
        <v>0.1091</v>
      </c>
      <c r="BQ935" s="179">
        <f t="shared" si="518"/>
        <v>8.6664107387064426E-3</v>
      </c>
      <c r="BR935" s="179">
        <f t="shared" si="522"/>
        <v>4.458773011700312E-4</v>
      </c>
    </row>
    <row r="936" spans="44:70">
      <c r="AR936" s="69">
        <f t="shared" si="515"/>
        <v>78</v>
      </c>
      <c r="AS936" s="70">
        <f t="shared" si="519"/>
        <v>933</v>
      </c>
      <c r="AT936" s="71">
        <f t="shared" si="523"/>
        <v>4.1426359656484879E-4</v>
      </c>
      <c r="AU936" s="72">
        <f t="shared" si="516"/>
        <v>8.6664107387064426E-3</v>
      </c>
      <c r="AV936" s="73">
        <f t="shared" si="517"/>
        <v>1.0086664107387064</v>
      </c>
      <c r="AW936" s="74">
        <f>PRODUCT(AV$4:AV936)</f>
        <v>2262.2062349705934</v>
      </c>
      <c r="BO936" s="70">
        <f t="shared" si="521"/>
        <v>933</v>
      </c>
      <c r="BP936" s="178">
        <f t="shared" si="520"/>
        <v>0.1091</v>
      </c>
      <c r="BQ936" s="179">
        <f t="shared" si="518"/>
        <v>8.6664107387064426E-3</v>
      </c>
      <c r="BR936" s="179">
        <f t="shared" si="522"/>
        <v>4.420463459703082E-4</v>
      </c>
    </row>
    <row r="937" spans="44:70">
      <c r="AR937" s="69">
        <f t="shared" si="515"/>
        <v>78</v>
      </c>
      <c r="AS937" s="70">
        <f t="shared" si="519"/>
        <v>934</v>
      </c>
      <c r="AT937" s="71">
        <f t="shared" si="523"/>
        <v>4.1067341808292404E-4</v>
      </c>
      <c r="AU937" s="72">
        <f t="shared" si="516"/>
        <v>8.6664107387064426E-3</v>
      </c>
      <c r="AV937" s="73">
        <f t="shared" si="517"/>
        <v>1.0086664107387064</v>
      </c>
      <c r="AW937" s="74">
        <f>PRODUCT(AV$4:AV937)</f>
        <v>2281.8114433785113</v>
      </c>
      <c r="BO937" s="70">
        <f t="shared" si="521"/>
        <v>934</v>
      </c>
      <c r="BP937" s="178">
        <f t="shared" si="520"/>
        <v>0.1091</v>
      </c>
      <c r="BQ937" s="179">
        <f t="shared" si="518"/>
        <v>8.6664107387064426E-3</v>
      </c>
      <c r="BR937" s="179">
        <f t="shared" si="522"/>
        <v>4.3824830614372433E-4</v>
      </c>
    </row>
    <row r="938" spans="44:70">
      <c r="AR938" s="69">
        <f t="shared" si="515"/>
        <v>78</v>
      </c>
      <c r="AS938" s="70">
        <f t="shared" si="519"/>
        <v>935</v>
      </c>
      <c r="AT938" s="71">
        <f t="shared" si="523"/>
        <v>4.0711435356234892E-4</v>
      </c>
      <c r="AU938" s="72">
        <f t="shared" si="516"/>
        <v>8.6664107387064426E-3</v>
      </c>
      <c r="AV938" s="73">
        <f t="shared" si="517"/>
        <v>1.0086664107387064</v>
      </c>
      <c r="AW938" s="74">
        <f>PRODUCT(AV$4:AV938)</f>
        <v>2301.5865585751098</v>
      </c>
      <c r="BO938" s="70">
        <f t="shared" si="521"/>
        <v>935</v>
      </c>
      <c r="BP938" s="178">
        <f t="shared" si="520"/>
        <v>0.1091</v>
      </c>
      <c r="BQ938" s="179">
        <f t="shared" si="518"/>
        <v>8.6664107387064426E-3</v>
      </c>
      <c r="BR938" s="179">
        <f t="shared" si="522"/>
        <v>4.3448289888305987E-4</v>
      </c>
    </row>
    <row r="939" spans="44:70">
      <c r="AR939" s="69">
        <f t="shared" si="515"/>
        <v>78</v>
      </c>
      <c r="AS939" s="70">
        <f t="shared" si="519"/>
        <v>936</v>
      </c>
      <c r="AT939" s="71">
        <f t="shared" si="523"/>
        <v>4.0358613335675467E-4</v>
      </c>
      <c r="AU939" s="72">
        <f t="shared" si="516"/>
        <v>8.6664107387064426E-3</v>
      </c>
      <c r="AV939" s="73">
        <f t="shared" si="517"/>
        <v>1.0086664107387064</v>
      </c>
      <c r="AW939" s="74">
        <f>PRODUCT(AV$4:AV939)</f>
        <v>2321.5330530424076</v>
      </c>
      <c r="BO939" s="70">
        <f t="shared" si="521"/>
        <v>936</v>
      </c>
      <c r="BP939" s="178">
        <f t="shared" si="520"/>
        <v>0.1091</v>
      </c>
      <c r="BQ939" s="179">
        <f t="shared" si="518"/>
        <v>8.6664107387064426E-3</v>
      </c>
      <c r="BR939" s="179">
        <f t="shared" si="522"/>
        <v>4.3074984381096041E-4</v>
      </c>
    </row>
    <row r="940" spans="44:70">
      <c r="AR940" s="69">
        <f t="shared" si="515"/>
        <v>79</v>
      </c>
      <c r="AS940" s="70">
        <f t="shared" si="519"/>
        <v>937</v>
      </c>
      <c r="AT940" s="71">
        <f t="shared" si="523"/>
        <v>4.0008849015663869E-4</v>
      </c>
      <c r="AU940" s="72">
        <f t="shared" si="516"/>
        <v>8.6664107387064426E-3</v>
      </c>
      <c r="AV940" s="73">
        <f t="shared" si="517"/>
        <v>1.0086664107387064</v>
      </c>
      <c r="AW940" s="74">
        <f>PRODUCT(AV$4:AV940)</f>
        <v>2341.6524120235563</v>
      </c>
      <c r="BO940" s="70">
        <f t="shared" si="521"/>
        <v>937</v>
      </c>
      <c r="BP940" s="178">
        <f t="shared" si="520"/>
        <v>0.1091</v>
      </c>
      <c r="BQ940" s="179">
        <f t="shared" si="518"/>
        <v>8.6664107387064426E-3</v>
      </c>
      <c r="BR940" s="179">
        <f t="shared" si="522"/>
        <v>4.2704886295905965E-4</v>
      </c>
    </row>
    <row r="941" spans="44:70">
      <c r="AR941" s="69">
        <f t="shared" si="515"/>
        <v>79</v>
      </c>
      <c r="AS941" s="70">
        <f t="shared" si="519"/>
        <v>938</v>
      </c>
      <c r="AT941" s="71">
        <f t="shared" si="523"/>
        <v>3.9662115896911234E-4</v>
      </c>
      <c r="AU941" s="72">
        <f t="shared" si="516"/>
        <v>8.6664107387064426E-3</v>
      </c>
      <c r="AV941" s="73">
        <f t="shared" si="517"/>
        <v>1.0086664107387064</v>
      </c>
      <c r="AW941" s="74">
        <f>PRODUCT(AV$4:AV941)</f>
        <v>2361.9461336334352</v>
      </c>
      <c r="BO941" s="70">
        <f t="shared" si="521"/>
        <v>938</v>
      </c>
      <c r="BP941" s="178">
        <f t="shared" si="520"/>
        <v>0.1091</v>
      </c>
      <c r="BQ941" s="179">
        <f t="shared" si="518"/>
        <v>8.6664107387064426E-3</v>
      </c>
      <c r="BR941" s="179">
        <f t="shared" si="522"/>
        <v>4.2337968074728129E-4</v>
      </c>
    </row>
    <row r="942" spans="44:70">
      <c r="AR942" s="69">
        <f t="shared" si="515"/>
        <v>79</v>
      </c>
      <c r="AS942" s="70">
        <f t="shared" si="519"/>
        <v>939</v>
      </c>
      <c r="AT942" s="71">
        <f t="shared" si="523"/>
        <v>3.9318387709782424E-4</v>
      </c>
      <c r="AU942" s="72">
        <f t="shared" si="516"/>
        <v>8.6664107387064426E-3</v>
      </c>
      <c r="AV942" s="73">
        <f t="shared" si="517"/>
        <v>1.0086664107387064</v>
      </c>
      <c r="AW942" s="74">
        <f>PRODUCT(AV$4:AV942)</f>
        <v>2382.4157289702021</v>
      </c>
      <c r="BO942" s="70">
        <f t="shared" si="521"/>
        <v>939</v>
      </c>
      <c r="BP942" s="178">
        <f t="shared" si="520"/>
        <v>0.1091</v>
      </c>
      <c r="BQ942" s="179">
        <f t="shared" si="518"/>
        <v>8.6664107387064426E-3</v>
      </c>
      <c r="BR942" s="179">
        <f t="shared" si="522"/>
        <v>4.197420239633192E-4</v>
      </c>
    </row>
    <row r="943" spans="44:70">
      <c r="AR943" s="69">
        <f t="shared" si="515"/>
        <v>79</v>
      </c>
      <c r="AS943" s="70">
        <f t="shared" si="519"/>
        <v>940</v>
      </c>
      <c r="AT943" s="71">
        <f t="shared" si="523"/>
        <v>3.8977638412305741E-4</v>
      </c>
      <c r="AU943" s="72">
        <f t="shared" si="516"/>
        <v>8.6664107387064426E-3</v>
      </c>
      <c r="AV943" s="73">
        <f t="shared" si="517"/>
        <v>1.0086664107387064</v>
      </c>
      <c r="AW943" s="74">
        <f>PRODUCT(AV$4:AV943)</f>
        <v>2403.0627222278126</v>
      </c>
      <c r="BO943" s="70">
        <f t="shared" si="521"/>
        <v>940</v>
      </c>
      <c r="BP943" s="178">
        <f t="shared" si="520"/>
        <v>0.1091</v>
      </c>
      <c r="BQ943" s="179">
        <f t="shared" si="518"/>
        <v>8.6664107387064426E-3</v>
      </c>
      <c r="BR943" s="179">
        <f t="shared" si="522"/>
        <v>4.1613562174229349E-4</v>
      </c>
    </row>
    <row r="944" spans="44:70">
      <c r="AR944" s="69">
        <f t="shared" si="515"/>
        <v>79</v>
      </c>
      <c r="AS944" s="70">
        <f t="shared" si="519"/>
        <v>941</v>
      </c>
      <c r="AT944" s="71">
        <f t="shared" si="523"/>
        <v>3.8639842188199915E-4</v>
      </c>
      <c r="AU944" s="72">
        <f t="shared" si="516"/>
        <v>8.6664107387064426E-3</v>
      </c>
      <c r="AV944" s="73">
        <f t="shared" si="517"/>
        <v>1.0086664107387064</v>
      </c>
      <c r="AW944" s="74">
        <f>PRODUCT(AV$4:AV944)</f>
        <v>2423.8886508095129</v>
      </c>
      <c r="BO944" s="70">
        <f t="shared" si="521"/>
        <v>941</v>
      </c>
      <c r="BP944" s="178">
        <f t="shared" si="520"/>
        <v>0.1091</v>
      </c>
      <c r="BQ944" s="179">
        <f t="shared" si="518"/>
        <v>8.6664107387064426E-3</v>
      </c>
      <c r="BR944" s="179">
        <f t="shared" si="522"/>
        <v>4.1256020554658168E-4</v>
      </c>
    </row>
    <row r="945" spans="44:70">
      <c r="AR945" s="69">
        <f t="shared" si="515"/>
        <v>79</v>
      </c>
      <c r="AS945" s="70">
        <f t="shared" si="519"/>
        <v>942</v>
      </c>
      <c r="AT945" s="71">
        <f t="shared" si="523"/>
        <v>3.8304973444918175E-4</v>
      </c>
      <c r="AU945" s="72">
        <f t="shared" si="516"/>
        <v>8.6664107387064426E-3</v>
      </c>
      <c r="AV945" s="73">
        <f t="shared" si="517"/>
        <v>1.0086664107387064</v>
      </c>
      <c r="AW945" s="74">
        <f>PRODUCT(AV$4:AV945)</f>
        <v>2444.895065442317</v>
      </c>
      <c r="BO945" s="70">
        <f t="shared" si="521"/>
        <v>942</v>
      </c>
      <c r="BP945" s="178">
        <f t="shared" si="520"/>
        <v>0.1091</v>
      </c>
      <c r="BQ945" s="179">
        <f t="shared" si="518"/>
        <v>8.6664107387064426E-3</v>
      </c>
      <c r="BR945" s="179">
        <f t="shared" si="522"/>
        <v>4.0901550914582282E-4</v>
      </c>
    </row>
    <row r="946" spans="44:70">
      <c r="AR946" s="69">
        <f t="shared" si="515"/>
        <v>79</v>
      </c>
      <c r="AS946" s="70">
        <f t="shared" si="519"/>
        <v>943</v>
      </c>
      <c r="AT946" s="71">
        <f t="shared" si="523"/>
        <v>3.7973006811709269E-4</v>
      </c>
      <c r="AU946" s="72">
        <f t="shared" si="516"/>
        <v>8.6664107387064426E-3</v>
      </c>
      <c r="AV946" s="73">
        <f t="shared" si="517"/>
        <v>1.0086664107387064</v>
      </c>
      <c r="AW946" s="74">
        <f>PRODUCT(AV$4:AV946)</f>
        <v>2466.0835302924766</v>
      </c>
      <c r="BO946" s="70">
        <f t="shared" si="521"/>
        <v>943</v>
      </c>
      <c r="BP946" s="178">
        <f t="shared" si="520"/>
        <v>0.1091</v>
      </c>
      <c r="BQ946" s="179">
        <f t="shared" si="518"/>
        <v>8.6664107387064426E-3</v>
      </c>
      <c r="BR946" s="179">
        <f t="shared" si="522"/>
        <v>4.055012685970939E-4</v>
      </c>
    </row>
    <row r="947" spans="44:70">
      <c r="AR947" s="69">
        <f t="shared" si="515"/>
        <v>79</v>
      </c>
      <c r="AS947" s="70">
        <f t="shared" si="519"/>
        <v>944</v>
      </c>
      <c r="AT947" s="71">
        <f t="shared" si="523"/>
        <v>3.76439171376953E-4</v>
      </c>
      <c r="AU947" s="72">
        <f t="shared" si="516"/>
        <v>8.6664107387064426E-3</v>
      </c>
      <c r="AV947" s="73">
        <f t="shared" si="517"/>
        <v>1.0086664107387064</v>
      </c>
      <c r="AW947" s="74">
        <f>PRODUCT(AV$4:AV947)</f>
        <v>2487.4556230819503</v>
      </c>
      <c r="BO947" s="70">
        <f t="shared" si="521"/>
        <v>944</v>
      </c>
      <c r="BP947" s="178">
        <f t="shared" si="520"/>
        <v>0.1091</v>
      </c>
      <c r="BQ947" s="179">
        <f t="shared" si="518"/>
        <v>8.6664107387064426E-3</v>
      </c>
      <c r="BR947" s="179">
        <f t="shared" si="522"/>
        <v>4.02017222225256E-4</v>
      </c>
    </row>
    <row r="948" spans="44:70">
      <c r="AR948" s="69">
        <f t="shared" si="515"/>
        <v>79</v>
      </c>
      <c r="AS948" s="70">
        <f t="shared" si="519"/>
        <v>945</v>
      </c>
      <c r="AT948" s="71">
        <f t="shared" si="523"/>
        <v>3.7317679489966201E-4</v>
      </c>
      <c r="AU948" s="72">
        <f t="shared" si="516"/>
        <v>8.6664107387064426E-3</v>
      </c>
      <c r="AV948" s="73">
        <f t="shared" si="517"/>
        <v>1.0086664107387064</v>
      </c>
      <c r="AW948" s="74">
        <f>PRODUCT(AV$4:AV948)</f>
        <v>2509.0129352058834</v>
      </c>
      <c r="BO948" s="70">
        <f t="shared" si="521"/>
        <v>945</v>
      </c>
      <c r="BP948" s="178">
        <f t="shared" si="520"/>
        <v>0.1091</v>
      </c>
      <c r="BQ948" s="179">
        <f t="shared" si="518"/>
        <v>8.6664107387064426E-3</v>
      </c>
      <c r="BR948" s="179">
        <f t="shared" si="522"/>
        <v>3.9856311060346985E-4</v>
      </c>
    </row>
    <row r="949" spans="44:70">
      <c r="AR949" s="69">
        <f t="shared" si="515"/>
        <v>79</v>
      </c>
      <c r="AS949" s="70">
        <f t="shared" si="519"/>
        <v>946</v>
      </c>
      <c r="AT949" s="71">
        <f t="shared" si="523"/>
        <v>3.6994269151690754E-4</v>
      </c>
      <c r="AU949" s="72">
        <f t="shared" si="516"/>
        <v>8.6664107387064426E-3</v>
      </c>
      <c r="AV949" s="73">
        <f t="shared" si="517"/>
        <v>1.0086664107387064</v>
      </c>
      <c r="AW949" s="74">
        <f>PRODUCT(AV$4:AV949)</f>
        <v>2530.7570718511051</v>
      </c>
      <c r="BO949" s="70">
        <f t="shared" si="521"/>
        <v>946</v>
      </c>
      <c r="BP949" s="178">
        <f t="shared" si="520"/>
        <v>0.1091</v>
      </c>
      <c r="BQ949" s="179">
        <f t="shared" si="518"/>
        <v>8.6664107387064426E-3</v>
      </c>
      <c r="BR949" s="179">
        <f t="shared" si="522"/>
        <v>3.9513867653387841E-4</v>
      </c>
    </row>
    <row r="950" spans="44:70">
      <c r="AR950" s="69">
        <f t="shared" si="515"/>
        <v>79</v>
      </c>
      <c r="AS950" s="70">
        <f t="shared" si="519"/>
        <v>947</v>
      </c>
      <c r="AT950" s="71">
        <f t="shared" si="523"/>
        <v>3.6673661620243944E-4</v>
      </c>
      <c r="AU950" s="72">
        <f t="shared" si="516"/>
        <v>8.6664107387064426E-3</v>
      </c>
      <c r="AV950" s="73">
        <f t="shared" si="517"/>
        <v>1.0086664107387064</v>
      </c>
      <c r="AW950" s="74">
        <f>PRODUCT(AV$4:AV950)</f>
        <v>2552.6896521156527</v>
      </c>
      <c r="BO950" s="70">
        <f t="shared" si="521"/>
        <v>947</v>
      </c>
      <c r="BP950" s="178">
        <f t="shared" si="520"/>
        <v>0.1091</v>
      </c>
      <c r="BQ950" s="179">
        <f t="shared" si="518"/>
        <v>8.6664107387064426E-3</v>
      </c>
      <c r="BR950" s="179">
        <f t="shared" si="522"/>
        <v>3.917436650284556E-4</v>
      </c>
    </row>
    <row r="951" spans="44:70">
      <c r="AR951" s="69">
        <f t="shared" si="515"/>
        <v>79</v>
      </c>
      <c r="AS951" s="70">
        <f t="shared" si="519"/>
        <v>948</v>
      </c>
      <c r="AT951" s="71">
        <f t="shared" si="523"/>
        <v>3.6355832605350575E-4</v>
      </c>
      <c r="AU951" s="72">
        <f t="shared" si="516"/>
        <v>8.6664107387064426E-3</v>
      </c>
      <c r="AV951" s="73">
        <f t="shared" si="517"/>
        <v>1.0086664107387064</v>
      </c>
      <c r="AW951" s="74">
        <f>PRODUCT(AV$4:AV951)</f>
        <v>2574.8123091293328</v>
      </c>
      <c r="BO951" s="70">
        <f t="shared" si="521"/>
        <v>948</v>
      </c>
      <c r="BP951" s="178">
        <f t="shared" si="520"/>
        <v>0.1091</v>
      </c>
      <c r="BQ951" s="179">
        <f t="shared" si="518"/>
        <v>8.6664107387064426E-3</v>
      </c>
      <c r="BR951" s="179">
        <f t="shared" si="522"/>
        <v>3.8837782329001952E-4</v>
      </c>
    </row>
    <row r="952" spans="44:70">
      <c r="AR952" s="69">
        <f t="shared" si="515"/>
        <v>80</v>
      </c>
      <c r="AS952" s="70">
        <f t="shared" si="519"/>
        <v>949</v>
      </c>
      <c r="AT952" s="71">
        <f t="shared" si="523"/>
        <v>3.6040758027244948E-4</v>
      </c>
      <c r="AU952" s="72">
        <f t="shared" si="516"/>
        <v>8.6664107387064426E-3</v>
      </c>
      <c r="AV952" s="73">
        <f t="shared" si="517"/>
        <v>1.0086664107387064</v>
      </c>
      <c r="AW952" s="74">
        <f>PRODUCT(AV$4:AV952)</f>
        <v>2597.1266901753247</v>
      </c>
      <c r="BO952" s="70">
        <f t="shared" si="521"/>
        <v>949</v>
      </c>
      <c r="BP952" s="178">
        <f t="shared" si="520"/>
        <v>0.1091</v>
      </c>
      <c r="BQ952" s="179">
        <f t="shared" si="518"/>
        <v>8.6664107387064426E-3</v>
      </c>
      <c r="BR952" s="179">
        <f t="shared" si="522"/>
        <v>3.8504090069340898E-4</v>
      </c>
    </row>
    <row r="953" spans="44:70">
      <c r="AR953" s="69">
        <f t="shared" si="515"/>
        <v>80</v>
      </c>
      <c r="AS953" s="70">
        <f t="shared" si="519"/>
        <v>950</v>
      </c>
      <c r="AT953" s="71">
        <f t="shared" si="523"/>
        <v>3.5728414014846513E-4</v>
      </c>
      <c r="AU953" s="72">
        <f t="shared" si="516"/>
        <v>8.6664107387064426E-3</v>
      </c>
      <c r="AV953" s="73">
        <f t="shared" si="517"/>
        <v>1.0086664107387064</v>
      </c>
      <c r="AW953" s="74">
        <f>PRODUCT(AV$4:AV953)</f>
        <v>2619.6344568128411</v>
      </c>
      <c r="BO953" s="70">
        <f t="shared" si="521"/>
        <v>950</v>
      </c>
      <c r="BP953" s="178">
        <f t="shared" si="520"/>
        <v>0.1091</v>
      </c>
      <c r="BQ953" s="179">
        <f t="shared" si="518"/>
        <v>8.6664107387064426E-3</v>
      </c>
      <c r="BR953" s="179">
        <f t="shared" si="522"/>
        <v>3.8173264876682132E-4</v>
      </c>
    </row>
    <row r="954" spans="44:70">
      <c r="AR954" s="69">
        <f t="shared" si="515"/>
        <v>80</v>
      </c>
      <c r="AS954" s="70">
        <f t="shared" si="519"/>
        <v>951</v>
      </c>
      <c r="AT954" s="71">
        <f t="shared" si="523"/>
        <v>3.5418776903951295E-4</v>
      </c>
      <c r="AU954" s="72">
        <f t="shared" si="516"/>
        <v>8.6664107387064426E-3</v>
      </c>
      <c r="AV954" s="73">
        <f t="shared" si="517"/>
        <v>1.0086664107387064</v>
      </c>
      <c r="AW954" s="74">
        <f>PRODUCT(AV$4:AV954)</f>
        <v>2642.3372850008495</v>
      </c>
      <c r="BO954" s="70">
        <f t="shared" si="521"/>
        <v>951</v>
      </c>
      <c r="BP954" s="178">
        <f t="shared" si="520"/>
        <v>0.1091</v>
      </c>
      <c r="BQ954" s="179">
        <f t="shared" si="518"/>
        <v>8.6664107387064426E-3</v>
      </c>
      <c r="BR954" s="179">
        <f t="shared" si="522"/>
        <v>3.7845282117331119E-4</v>
      </c>
    </row>
    <row r="955" spans="44:70">
      <c r="AR955" s="69">
        <f t="shared" si="515"/>
        <v>80</v>
      </c>
      <c r="AS955" s="70">
        <f t="shared" si="519"/>
        <v>952</v>
      </c>
      <c r="AT955" s="71">
        <f t="shared" si="523"/>
        <v>3.5111823235439043E-4</v>
      </c>
      <c r="AU955" s="72">
        <f t="shared" si="516"/>
        <v>8.6664107387064426E-3</v>
      </c>
      <c r="AV955" s="73">
        <f t="shared" si="517"/>
        <v>1.0086664107387064</v>
      </c>
      <c r="AW955" s="74">
        <f>PRODUCT(AV$4:AV955)</f>
        <v>2665.2368652228652</v>
      </c>
      <c r="BO955" s="70">
        <f t="shared" si="521"/>
        <v>952</v>
      </c>
      <c r="BP955" s="178">
        <f t="shared" si="520"/>
        <v>0.1091</v>
      </c>
      <c r="BQ955" s="179">
        <f t="shared" si="518"/>
        <v>8.6664107387064426E-3</v>
      </c>
      <c r="BR955" s="179">
        <f t="shared" si="522"/>
        <v>3.7520117369244771E-4</v>
      </c>
    </row>
    <row r="956" spans="44:70">
      <c r="AR956" s="69">
        <f t="shared" si="515"/>
        <v>80</v>
      </c>
      <c r="AS956" s="70">
        <f t="shared" si="519"/>
        <v>953</v>
      </c>
      <c r="AT956" s="71">
        <f t="shared" si="523"/>
        <v>3.4807529753495874E-4</v>
      </c>
      <c r="AU956" s="72">
        <f t="shared" si="516"/>
        <v>8.6664107387064426E-3</v>
      </c>
      <c r="AV956" s="73">
        <f t="shared" si="517"/>
        <v>1.0086664107387064</v>
      </c>
      <c r="AW956" s="74">
        <f>PRODUCT(AV$4:AV956)</f>
        <v>2688.334902612829</v>
      </c>
      <c r="BO956" s="70">
        <f t="shared" si="521"/>
        <v>953</v>
      </c>
      <c r="BP956" s="178">
        <f t="shared" si="520"/>
        <v>0.1091</v>
      </c>
      <c r="BQ956" s="179">
        <f t="shared" si="518"/>
        <v>8.6664107387064426E-3</v>
      </c>
      <c r="BR956" s="179">
        <f t="shared" si="522"/>
        <v>3.719774642021296E-4</v>
      </c>
    </row>
    <row r="957" spans="44:70">
      <c r="AR957" s="69">
        <f t="shared" si="515"/>
        <v>80</v>
      </c>
      <c r="AS957" s="70">
        <f t="shared" si="519"/>
        <v>954</v>
      </c>
      <c r="AT957" s="71">
        <f t="shared" si="523"/>
        <v>3.4505873403852335E-4</v>
      </c>
      <c r="AU957" s="72">
        <f t="shared" si="516"/>
        <v>8.6664107387064426E-3</v>
      </c>
      <c r="AV957" s="73">
        <f t="shared" si="517"/>
        <v>1.0086664107387064</v>
      </c>
      <c r="AW957" s="74">
        <f>PRODUCT(AV$4:AV957)</f>
        <v>2711.6331170820722</v>
      </c>
      <c r="BO957" s="70">
        <f t="shared" si="521"/>
        <v>954</v>
      </c>
      <c r="BP957" s="178">
        <f t="shared" si="520"/>
        <v>0.1091</v>
      </c>
      <c r="BQ957" s="179">
        <f t="shared" si="518"/>
        <v>8.6664107387064426E-3</v>
      </c>
      <c r="BR957" s="179">
        <f t="shared" si="522"/>
        <v>3.6878145266055638E-4</v>
      </c>
    </row>
    <row r="958" spans="44:70">
      <c r="AR958" s="69">
        <f t="shared" si="515"/>
        <v>80</v>
      </c>
      <c r="AS958" s="70">
        <f t="shared" si="519"/>
        <v>955</v>
      </c>
      <c r="AT958" s="71">
        <f t="shared" si="523"/>
        <v>3.4206831332036743E-4</v>
      </c>
      <c r="AU958" s="72">
        <f t="shared" si="516"/>
        <v>8.6664107387064426E-3</v>
      </c>
      <c r="AV958" s="73">
        <f t="shared" si="517"/>
        <v>1.0086664107387064</v>
      </c>
      <c r="AW958" s="74">
        <f>PRODUCT(AV$4:AV958)</f>
        <v>2735.1332434473843</v>
      </c>
      <c r="BO958" s="70">
        <f t="shared" si="521"/>
        <v>955</v>
      </c>
      <c r="BP958" s="178">
        <f t="shared" si="520"/>
        <v>0.1091</v>
      </c>
      <c r="BQ958" s="179">
        <f t="shared" si="518"/>
        <v>8.6664107387064426E-3</v>
      </c>
      <c r="BR958" s="179">
        <f t="shared" si="522"/>
        <v>3.6561290108835467E-4</v>
      </c>
    </row>
    <row r="959" spans="44:70">
      <c r="AR959" s="69">
        <f t="shared" si="515"/>
        <v>80</v>
      </c>
      <c r="AS959" s="70">
        <f t="shared" si="519"/>
        <v>956</v>
      </c>
      <c r="AT959" s="71">
        <f t="shared" si="523"/>
        <v>3.3910380881643662E-4</v>
      </c>
      <c r="AU959" s="72">
        <f t="shared" si="516"/>
        <v>8.6664107387064426E-3</v>
      </c>
      <c r="AV959" s="73">
        <f t="shared" si="517"/>
        <v>1.0086664107387064</v>
      </c>
      <c r="AW959" s="74">
        <f>PRODUCT(AV$4:AV959)</f>
        <v>2758.8370315601896</v>
      </c>
      <c r="BO959" s="70">
        <f t="shared" si="521"/>
        <v>956</v>
      </c>
      <c r="BP959" s="178">
        <f t="shared" si="520"/>
        <v>0.1091</v>
      </c>
      <c r="BQ959" s="179">
        <f t="shared" si="518"/>
        <v>8.6664107387064426E-3</v>
      </c>
      <c r="BR959" s="179">
        <f t="shared" si="522"/>
        <v>3.6247157355085769E-4</v>
      </c>
    </row>
    <row r="960" spans="44:70">
      <c r="AR960" s="69">
        <f t="shared" si="515"/>
        <v>80</v>
      </c>
      <c r="AS960" s="70">
        <f t="shared" si="519"/>
        <v>957</v>
      </c>
      <c r="AT960" s="71">
        <f t="shared" si="523"/>
        <v>3.3616499592617358E-4</v>
      </c>
      <c r="AU960" s="72">
        <f t="shared" si="516"/>
        <v>8.6664107387064426E-3</v>
      </c>
      <c r="AV960" s="73">
        <f t="shared" si="517"/>
        <v>1.0086664107387064</v>
      </c>
      <c r="AW960" s="74">
        <f>PRODUCT(AV$4:AV960)</f>
        <v>2782.7462464368441</v>
      </c>
      <c r="BO960" s="70">
        <f t="shared" si="521"/>
        <v>957</v>
      </c>
      <c r="BP960" s="178">
        <f t="shared" si="520"/>
        <v>0.1091</v>
      </c>
      <c r="BQ960" s="179">
        <f t="shared" si="518"/>
        <v>8.6664107387064426E-3</v>
      </c>
      <c r="BR960" s="179">
        <f t="shared" si="522"/>
        <v>3.593572361405375E-4</v>
      </c>
    </row>
    <row r="961" spans="44:70">
      <c r="AR961" s="69">
        <f t="shared" si="515"/>
        <v>80</v>
      </c>
      <c r="AS961" s="70">
        <f t="shared" si="519"/>
        <v>958</v>
      </c>
      <c r="AT961" s="71">
        <f t="shared" si="523"/>
        <v>3.3325165199550176E-4</v>
      </c>
      <c r="AU961" s="72">
        <f t="shared" si="516"/>
        <v>8.6664107387064426E-3</v>
      </c>
      <c r="AV961" s="73">
        <f t="shared" si="517"/>
        <v>1.0086664107387064</v>
      </c>
      <c r="AW961" s="74">
        <f>PRODUCT(AV$4:AV961)</f>
        <v>2806.8626683900593</v>
      </c>
      <c r="BO961" s="70">
        <f t="shared" si="521"/>
        <v>958</v>
      </c>
      <c r="BP961" s="178">
        <f t="shared" si="520"/>
        <v>0.1091</v>
      </c>
      <c r="BQ961" s="179">
        <f t="shared" si="518"/>
        <v>8.6664107387064426E-3</v>
      </c>
      <c r="BR961" s="179">
        <f t="shared" si="522"/>
        <v>3.5626965695958768E-4</v>
      </c>
    </row>
    <row r="962" spans="44:70">
      <c r="AR962" s="69">
        <f t="shared" si="515"/>
        <v>80</v>
      </c>
      <c r="AS962" s="70">
        <f t="shared" si="519"/>
        <v>959</v>
      </c>
      <c r="AT962" s="71">
        <f t="shared" si="523"/>
        <v>3.3036355629995626E-4</v>
      </c>
      <c r="AU962" s="72">
        <f t="shared" si="516"/>
        <v>8.6664107387064426E-3</v>
      </c>
      <c r="AV962" s="73">
        <f t="shared" si="517"/>
        <v>1.0086664107387064</v>
      </c>
      <c r="AW962" s="74">
        <f>PRODUCT(AV$4:AV962)</f>
        <v>2831.1880931614692</v>
      </c>
      <c r="BO962" s="70">
        <f t="shared" si="521"/>
        <v>959</v>
      </c>
      <c r="BP962" s="178">
        <f t="shared" si="520"/>
        <v>0.1091</v>
      </c>
      <c r="BQ962" s="179">
        <f t="shared" si="518"/>
        <v>8.6664107387064426E-3</v>
      </c>
      <c r="BR962" s="179">
        <f t="shared" si="522"/>
        <v>3.5320860610265611E-4</v>
      </c>
    </row>
    <row r="963" spans="44:70">
      <c r="AR963" s="69">
        <f t="shared" si="515"/>
        <v>80</v>
      </c>
      <c r="AS963" s="70">
        <f t="shared" si="519"/>
        <v>960</v>
      </c>
      <c r="AT963" s="71">
        <f t="shared" si="523"/>
        <v>3.2750049002796107E-4</v>
      </c>
      <c r="AU963" s="72">
        <f t="shared" si="516"/>
        <v>8.6664107387064426E-3</v>
      </c>
      <c r="AV963" s="73">
        <f t="shared" si="517"/>
        <v>1.0086664107387064</v>
      </c>
      <c r="AW963" s="74">
        <f>PRODUCT(AV$4:AV963)</f>
        <v>2855.7243320553416</v>
      </c>
      <c r="BO963" s="70">
        <f t="shared" si="521"/>
        <v>960</v>
      </c>
      <c r="BP963" s="178">
        <f t="shared" si="520"/>
        <v>0.1091</v>
      </c>
      <c r="BQ963" s="179">
        <f t="shared" si="518"/>
        <v>8.6664107387064426E-3</v>
      </c>
      <c r="BR963" s="179">
        <f t="shared" si="522"/>
        <v>3.5017385563972575E-4</v>
      </c>
    </row>
    <row r="964" spans="44:70">
      <c r="AR964" s="69">
        <f t="shared" si="515"/>
        <v>81</v>
      </c>
      <c r="AS964" s="70">
        <f t="shared" si="519"/>
        <v>961</v>
      </c>
      <c r="AT964" s="71">
        <f t="shared" si="523"/>
        <v>3.2466223626425114E-4</v>
      </c>
      <c r="AU964" s="72">
        <f t="shared" si="516"/>
        <v>8.6664107387064426E-3</v>
      </c>
      <c r="AV964" s="73">
        <f t="shared" si="517"/>
        <v>1.0086664107387064</v>
      </c>
      <c r="AW964" s="74">
        <f>PRODUCT(AV$4:AV964)</f>
        <v>2880.4732120734511</v>
      </c>
      <c r="BO964" s="70">
        <f t="shared" si="521"/>
        <v>961</v>
      </c>
      <c r="BP964" s="178">
        <f t="shared" si="520"/>
        <v>0.1091</v>
      </c>
      <c r="BQ964" s="179">
        <f t="shared" si="518"/>
        <v>8.6664107387064426E-3</v>
      </c>
      <c r="BR964" s="179">
        <f t="shared" si="522"/>
        <v>3.4716517959914277E-4</v>
      </c>
    </row>
    <row r="965" spans="44:70">
      <c r="AR965" s="69">
        <f t="shared" ref="AR965:AR1028" si="524">ROUNDDOWN((AS965-1)/12,0)+1</f>
        <v>81</v>
      </c>
      <c r="AS965" s="70">
        <f t="shared" si="519"/>
        <v>962</v>
      </c>
      <c r="AT965" s="71">
        <f t="shared" si="523"/>
        <v>3.2184857997343821E-4</v>
      </c>
      <c r="AU965" s="72">
        <f t="shared" ref="AU965:AU1028" si="525">IF($AU$2="Yes",BQ965,((1+$AH$21)^(1/12))-1)</f>
        <v>8.6664107387064426E-3</v>
      </c>
      <c r="AV965" s="73">
        <f t="shared" ref="AV965:AV1028" si="526">(1+AU965)</f>
        <v>1.0086664107387064</v>
      </c>
      <c r="AW965" s="74">
        <f>PRODUCT(AV$4:AV965)</f>
        <v>2905.4365760511209</v>
      </c>
      <c r="BO965" s="70">
        <f t="shared" si="521"/>
        <v>962</v>
      </c>
      <c r="BP965" s="178">
        <f t="shared" si="520"/>
        <v>0.1091</v>
      </c>
      <c r="BQ965" s="179">
        <f t="shared" ref="BQ965:BQ1028" si="527">(1+BP965)^(1/12)-1</f>
        <v>8.6664107387064426E-3</v>
      </c>
      <c r="BR965" s="179">
        <f t="shared" si="522"/>
        <v>3.441823539507904E-4</v>
      </c>
    </row>
    <row r="966" spans="44:70">
      <c r="AR966" s="69">
        <f t="shared" si="524"/>
        <v>81</v>
      </c>
      <c r="AS966" s="70">
        <f t="shared" ref="AS966:AS1029" si="528">AS965+1</f>
        <v>963</v>
      </c>
      <c r="AT966" s="71">
        <f t="shared" si="523"/>
        <v>3.19059307983719E-4</v>
      </c>
      <c r="AU966" s="72">
        <f t="shared" si="525"/>
        <v>8.6664107387064426E-3</v>
      </c>
      <c r="AV966" s="73">
        <f t="shared" si="526"/>
        <v>1.0086664107387064</v>
      </c>
      <c r="AW966" s="74">
        <f>PRODUCT(AV$4:AV966)</f>
        <v>2930.6162827944408</v>
      </c>
      <c r="BO966" s="70">
        <f t="shared" si="521"/>
        <v>963</v>
      </c>
      <c r="BP966" s="178">
        <f t="shared" si="520"/>
        <v>0.1091</v>
      </c>
      <c r="BQ966" s="179">
        <f t="shared" si="527"/>
        <v>8.6664107387064426E-3</v>
      </c>
      <c r="BR966" s="179">
        <f t="shared" si="522"/>
        <v>3.4122515658940714E-4</v>
      </c>
    </row>
    <row r="967" spans="44:70">
      <c r="AR967" s="69">
        <f t="shared" si="524"/>
        <v>81</v>
      </c>
      <c r="AS967" s="70">
        <f t="shared" si="528"/>
        <v>964</v>
      </c>
      <c r="AT967" s="71">
        <f t="shared" si="523"/>
        <v>3.1629420897072463E-4</v>
      </c>
      <c r="AU967" s="72">
        <f t="shared" si="525"/>
        <v>8.6664107387064426E-3</v>
      </c>
      <c r="AV967" s="73">
        <f t="shared" si="526"/>
        <v>1.0086664107387064</v>
      </c>
      <c r="AW967" s="74">
        <f>PRODUCT(AV$4:AV967)</f>
        <v>2956.0142072186786</v>
      </c>
      <c r="BO967" s="70">
        <f t="shared" si="521"/>
        <v>964</v>
      </c>
      <c r="BP967" s="178">
        <f t="shared" si="520"/>
        <v>0.1091</v>
      </c>
      <c r="BQ967" s="179">
        <f t="shared" si="527"/>
        <v>8.6664107387064426E-3</v>
      </c>
      <c r="BR967" s="179">
        <f t="shared" si="522"/>
        <v>3.3829336731804884E-4</v>
      </c>
    </row>
    <row r="968" spans="44:70">
      <c r="AR968" s="69">
        <f t="shared" si="524"/>
        <v>81</v>
      </c>
      <c r="AS968" s="70">
        <f t="shared" si="528"/>
        <v>965</v>
      </c>
      <c r="AT968" s="71">
        <f t="shared" si="523"/>
        <v>3.1355307344151009E-4</v>
      </c>
      <c r="AU968" s="72">
        <f t="shared" si="525"/>
        <v>8.6664107387064426E-3</v>
      </c>
      <c r="AV968" s="73">
        <f t="shared" si="526"/>
        <v>1.0086664107387064</v>
      </c>
      <c r="AW968" s="74">
        <f>PRODUCT(AV$4:AV968)</f>
        <v>2981.6322404878874</v>
      </c>
      <c r="BO968" s="70">
        <f t="shared" si="521"/>
        <v>965</v>
      </c>
      <c r="BP968" s="178">
        <f t="shared" ref="BP968:BP1031" si="529">VLOOKUP(BO968,$BT$4:$BX$13,5,TRUE)/100</f>
        <v>0.1091</v>
      </c>
      <c r="BQ968" s="179">
        <f t="shared" si="527"/>
        <v>8.6664107387064426E-3</v>
      </c>
      <c r="BR968" s="179">
        <f t="shared" si="522"/>
        <v>3.3538676783169223E-4</v>
      </c>
    </row>
    <row r="969" spans="44:70">
      <c r="AR969" s="69">
        <f t="shared" si="524"/>
        <v>81</v>
      </c>
      <c r="AS969" s="70">
        <f t="shared" si="528"/>
        <v>966</v>
      </c>
      <c r="AT969" s="71">
        <f t="shared" si="523"/>
        <v>3.1083569371868219E-4</v>
      </c>
      <c r="AU969" s="72">
        <f t="shared" si="525"/>
        <v>8.6664107387064426E-3</v>
      </c>
      <c r="AV969" s="73">
        <f t="shared" si="526"/>
        <v>1.0086664107387064</v>
      </c>
      <c r="AW969" s="74">
        <f>PRODUCT(AV$4:AV969)</f>
        <v>3007.4722901557252</v>
      </c>
      <c r="BO969" s="70">
        <f t="shared" si="521"/>
        <v>966</v>
      </c>
      <c r="BP969" s="178">
        <f t="shared" si="529"/>
        <v>0.1091</v>
      </c>
      <c r="BQ969" s="179">
        <f t="shared" si="527"/>
        <v>8.6664107387064426E-3</v>
      </c>
      <c r="BR969" s="179">
        <f t="shared" si="522"/>
        <v>3.3250514170097976E-4</v>
      </c>
    </row>
    <row r="970" spans="44:70">
      <c r="AR970" s="69">
        <f t="shared" si="524"/>
        <v>81</v>
      </c>
      <c r="AS970" s="70">
        <f t="shared" si="528"/>
        <v>967</v>
      </c>
      <c r="AT970" s="71">
        <f t="shared" si="523"/>
        <v>3.0814186392466532E-4</v>
      </c>
      <c r="AU970" s="72">
        <f t="shared" si="525"/>
        <v>8.6664107387064426E-3</v>
      </c>
      <c r="AV970" s="73">
        <f t="shared" si="526"/>
        <v>1.0086664107387064</v>
      </c>
      <c r="AW970" s="74">
        <f>PRODUCT(AV$4:AV970)</f>
        <v>3033.5362803074927</v>
      </c>
      <c r="BO970" s="70">
        <f t="shared" si="521"/>
        <v>967</v>
      </c>
      <c r="BP970" s="178">
        <f t="shared" si="529"/>
        <v>0.1091</v>
      </c>
      <c r="BQ970" s="179">
        <f t="shared" si="527"/>
        <v>8.6664107387064426E-3</v>
      </c>
      <c r="BR970" s="179">
        <f t="shared" si="522"/>
        <v>3.2964827435610396E-4</v>
      </c>
    </row>
    <row r="971" spans="44:70">
      <c r="AR971" s="69">
        <f t="shared" si="524"/>
        <v>81</v>
      </c>
      <c r="AS971" s="70">
        <f t="shared" si="528"/>
        <v>968</v>
      </c>
      <c r="AT971" s="71">
        <f t="shared" si="523"/>
        <v>3.0547137996610359E-4</v>
      </c>
      <c r="AU971" s="72">
        <f t="shared" si="525"/>
        <v>8.6664107387064426E-3</v>
      </c>
      <c r="AV971" s="73">
        <f t="shared" si="526"/>
        <v>1.0086664107387064</v>
      </c>
      <c r="AW971" s="74">
        <f>PRODUCT(AV$4:AV971)</f>
        <v>3059.8261517034052</v>
      </c>
      <c r="BO971" s="70">
        <f t="shared" si="521"/>
        <v>968</v>
      </c>
      <c r="BP971" s="178">
        <f t="shared" si="529"/>
        <v>0.1091</v>
      </c>
      <c r="BQ971" s="179">
        <f t="shared" si="527"/>
        <v>8.6664107387064426E-3</v>
      </c>
      <c r="BR971" s="179">
        <f t="shared" si="522"/>
        <v>3.2681595307083031E-4</v>
      </c>
    </row>
    <row r="972" spans="44:70">
      <c r="AR972" s="69">
        <f t="shared" si="524"/>
        <v>81</v>
      </c>
      <c r="AS972" s="70">
        <f t="shared" si="528"/>
        <v>969</v>
      </c>
      <c r="AT972" s="71">
        <f t="shared" si="523"/>
        <v>3.0282403951839787E-4</v>
      </c>
      <c r="AU972" s="72">
        <f t="shared" si="525"/>
        <v>8.6664107387064426E-3</v>
      </c>
      <c r="AV972" s="73">
        <f t="shared" si="526"/>
        <v>1.0086664107387064</v>
      </c>
      <c r="AW972" s="74">
        <f>PRODUCT(AV$4:AV972)</f>
        <v>3086.3438619231024</v>
      </c>
      <c r="BO972" s="70">
        <f t="shared" si="521"/>
        <v>969</v>
      </c>
      <c r="BP972" s="178">
        <f t="shared" si="529"/>
        <v>0.1091</v>
      </c>
      <c r="BQ972" s="179">
        <f t="shared" si="527"/>
        <v>8.6664107387064426E-3</v>
      </c>
      <c r="BR972" s="179">
        <f t="shared" si="522"/>
        <v>3.2400796694665736E-4</v>
      </c>
    </row>
    <row r="973" spans="44:70">
      <c r="AR973" s="69">
        <f t="shared" si="524"/>
        <v>81</v>
      </c>
      <c r="AS973" s="70">
        <f t="shared" si="528"/>
        <v>970</v>
      </c>
      <c r="AT973" s="71">
        <f t="shared" si="523"/>
        <v>3.0019964201037717E-4</v>
      </c>
      <c r="AU973" s="72">
        <f t="shared" si="525"/>
        <v>8.6664107387064426E-3</v>
      </c>
      <c r="AV973" s="73">
        <f t="shared" si="526"/>
        <v>1.0086664107387064</v>
      </c>
      <c r="AW973" s="74">
        <f>PRODUCT(AV$4:AV973)</f>
        <v>3113.0913855114136</v>
      </c>
      <c r="BO973" s="70">
        <f t="shared" si="521"/>
        <v>970</v>
      </c>
      <c r="BP973" s="178">
        <f t="shared" si="529"/>
        <v>0.1091</v>
      </c>
      <c r="BQ973" s="179">
        <f t="shared" si="527"/>
        <v>8.6664107387064426E-3</v>
      </c>
      <c r="BR973" s="179">
        <f t="shared" si="522"/>
        <v>3.2122410689711285E-4</v>
      </c>
    </row>
    <row r="974" spans="44:70">
      <c r="AR974" s="69">
        <f t="shared" si="524"/>
        <v>81</v>
      </c>
      <c r="AS974" s="70">
        <f t="shared" si="528"/>
        <v>971</v>
      </c>
      <c r="AT974" s="71">
        <f t="shared" si="523"/>
        <v>2.975979886091026E-4</v>
      </c>
      <c r="AU974" s="72">
        <f t="shared" si="525"/>
        <v>8.6664107387064426E-3</v>
      </c>
      <c r="AV974" s="73">
        <f t="shared" si="526"/>
        <v>1.0086664107387064</v>
      </c>
      <c r="AW974" s="74">
        <f>PRODUCT(AV$4:AV974)</f>
        <v>3140.0707141253843</v>
      </c>
      <c r="BO974" s="70">
        <f t="shared" si="521"/>
        <v>971</v>
      </c>
      <c r="BP974" s="178">
        <f t="shared" si="529"/>
        <v>0.1091</v>
      </c>
      <c r="BQ974" s="179">
        <f t="shared" si="527"/>
        <v>8.6664107387064426E-3</v>
      </c>
      <c r="BR974" s="179">
        <f t="shared" si="522"/>
        <v>3.1846416563218491E-4</v>
      </c>
    </row>
    <row r="975" spans="44:70">
      <c r="AR975" s="69">
        <f t="shared" si="524"/>
        <v>81</v>
      </c>
      <c r="AS975" s="70">
        <f t="shared" si="528"/>
        <v>972</v>
      </c>
      <c r="AT975" s="71">
        <f t="shared" si="523"/>
        <v>2.9501888220480321E-4</v>
      </c>
      <c r="AU975" s="72">
        <f t="shared" si="525"/>
        <v>8.6664107387064426E-3</v>
      </c>
      <c r="AV975" s="73">
        <f t="shared" si="526"/>
        <v>1.0086664107387064</v>
      </c>
      <c r="AW975" s="74">
        <f>PRODUCT(AV$4:AV975)</f>
        <v>3167.2838566825781</v>
      </c>
      <c r="BO975" s="70">
        <f t="shared" si="521"/>
        <v>972</v>
      </c>
      <c r="BP975" s="178">
        <f t="shared" si="529"/>
        <v>0.1091</v>
      </c>
      <c r="BQ975" s="179">
        <f t="shared" si="527"/>
        <v>8.6664107387064426E-3</v>
      </c>
      <c r="BR975" s="179">
        <f t="shared" si="522"/>
        <v>3.1572793764288697E-4</v>
      </c>
    </row>
    <row r="976" spans="44:70">
      <c r="AR976" s="69">
        <f t="shared" si="524"/>
        <v>82</v>
      </c>
      <c r="AS976" s="70">
        <f t="shared" si="528"/>
        <v>973</v>
      </c>
      <c r="AT976" s="71">
        <f t="shared" si="523"/>
        <v>2.9246212739594233E-4</v>
      </c>
      <c r="AU976" s="72">
        <f t="shared" si="525"/>
        <v>8.6664107387064426E-3</v>
      </c>
      <c r="AV976" s="73">
        <f t="shared" si="526"/>
        <v>1.0086664107387064</v>
      </c>
      <c r="AW976" s="74">
        <f>PRODUCT(AV$4:AV976)</f>
        <v>3194.7328395106633</v>
      </c>
      <c r="BO976" s="70">
        <f t="shared" si="521"/>
        <v>973</v>
      </c>
      <c r="BP976" s="178">
        <f t="shared" si="529"/>
        <v>0.1091</v>
      </c>
      <c r="BQ976" s="179">
        <f t="shared" si="527"/>
        <v>8.6664107387064426E-3</v>
      </c>
      <c r="BR976" s="179">
        <f t="shared" si="522"/>
        <v>3.1301521918595523E-4</v>
      </c>
    </row>
    <row r="977" spans="44:70">
      <c r="AR977" s="69">
        <f t="shared" si="524"/>
        <v>82</v>
      </c>
      <c r="AS977" s="70">
        <f t="shared" si="528"/>
        <v>974</v>
      </c>
      <c r="AT977" s="71">
        <f t="shared" si="523"/>
        <v>2.8992753047441319E-4</v>
      </c>
      <c r="AU977" s="72">
        <f t="shared" si="525"/>
        <v>8.6664107387064426E-3</v>
      </c>
      <c r="AV977" s="73">
        <f t="shared" si="526"/>
        <v>1.0086664107387064</v>
      </c>
      <c r="AW977" s="74">
        <f>PRODUCT(AV$4:AV977)</f>
        <v>3222.4197064982968</v>
      </c>
      <c r="BO977" s="70">
        <f t="shared" si="521"/>
        <v>974</v>
      </c>
      <c r="BP977" s="178">
        <f t="shared" si="529"/>
        <v>0.1091</v>
      </c>
      <c r="BQ977" s="179">
        <f t="shared" si="527"/>
        <v>8.6664107387064426E-3</v>
      </c>
      <c r="BR977" s="179">
        <f t="shared" si="522"/>
        <v>3.1032580826867781E-4</v>
      </c>
    </row>
    <row r="978" spans="44:70">
      <c r="AR978" s="69">
        <f t="shared" si="524"/>
        <v>82</v>
      </c>
      <c r="AS978" s="70">
        <f t="shared" si="528"/>
        <v>975</v>
      </c>
      <c r="AT978" s="71">
        <f t="shared" si="523"/>
        <v>2.8741489941086311E-4</v>
      </c>
      <c r="AU978" s="72">
        <f t="shared" si="525"/>
        <v>8.6664107387064426E-3</v>
      </c>
      <c r="AV978" s="73">
        <f t="shared" si="526"/>
        <v>1.0086664107387064</v>
      </c>
      <c r="AW978" s="74">
        <f>PRODUCT(AV$4:AV978)</f>
        <v>3250.3465192473127</v>
      </c>
      <c r="BO978" s="70">
        <f t="shared" ref="BO978:BO1041" si="530">BO977+1</f>
        <v>975</v>
      </c>
      <c r="BP978" s="178">
        <f t="shared" si="529"/>
        <v>0.1091</v>
      </c>
      <c r="BQ978" s="179">
        <f t="shared" si="527"/>
        <v>8.6664107387064426E-3</v>
      </c>
      <c r="BR978" s="179">
        <f t="shared" ref="BR978:BR1041" si="531">BR977/(1+BQ978)</f>
        <v>3.0765950463385386E-4</v>
      </c>
    </row>
    <row r="979" spans="44:70">
      <c r="AR979" s="69">
        <f t="shared" si="524"/>
        <v>82</v>
      </c>
      <c r="AS979" s="70">
        <f t="shared" si="528"/>
        <v>976</v>
      </c>
      <c r="AT979" s="71">
        <f t="shared" si="523"/>
        <v>2.8492404384014455E-4</v>
      </c>
      <c r="AU979" s="72">
        <f t="shared" si="525"/>
        <v>8.6664107387064426E-3</v>
      </c>
      <c r="AV979" s="73">
        <f t="shared" si="526"/>
        <v>1.0086664107387064</v>
      </c>
      <c r="AW979" s="74">
        <f>PRODUCT(AV$4:AV979)</f>
        <v>3278.5153572262348</v>
      </c>
      <c r="BO979" s="70">
        <f t="shared" si="530"/>
        <v>976</v>
      </c>
      <c r="BP979" s="178">
        <f t="shared" si="529"/>
        <v>0.1091</v>
      </c>
      <c r="BQ979" s="179">
        <f t="shared" si="527"/>
        <v>8.6664107387064426E-3</v>
      </c>
      <c r="BR979" s="179">
        <f t="shared" si="531"/>
        <v>3.0501610974488237E-4</v>
      </c>
    </row>
    <row r="980" spans="44:70">
      <c r="AR980" s="69">
        <f t="shared" si="524"/>
        <v>82</v>
      </c>
      <c r="AS980" s="70">
        <f t="shared" si="528"/>
        <v>977</v>
      </c>
      <c r="AT980" s="71">
        <f t="shared" si="523"/>
        <v>2.8245477504689268E-4</v>
      </c>
      <c r="AU980" s="72">
        <f t="shared" si="525"/>
        <v>8.6664107387064426E-3</v>
      </c>
      <c r="AV980" s="73">
        <f t="shared" si="526"/>
        <v>1.0086664107387064</v>
      </c>
      <c r="AW980" s="74">
        <f>PRODUCT(AV$4:AV980)</f>
        <v>3306.9283179251142</v>
      </c>
      <c r="BO980" s="70">
        <f t="shared" si="530"/>
        <v>977</v>
      </c>
      <c r="BP980" s="178">
        <f t="shared" si="529"/>
        <v>0.1091</v>
      </c>
      <c r="BQ980" s="179">
        <f t="shared" si="527"/>
        <v>8.6664107387064426E-3</v>
      </c>
      <c r="BR980" s="179">
        <f t="shared" si="531"/>
        <v>3.0239542677097864E-4</v>
      </c>
    </row>
    <row r="981" spans="44:70">
      <c r="AR981" s="69">
        <f t="shared" si="524"/>
        <v>82</v>
      </c>
      <c r="AS981" s="70">
        <f t="shared" si="528"/>
        <v>978</v>
      </c>
      <c r="AT981" s="71">
        <f t="shared" si="523"/>
        <v>2.8000690595122736E-4</v>
      </c>
      <c r="AU981" s="72">
        <f t="shared" si="525"/>
        <v>8.6664107387064426E-3</v>
      </c>
      <c r="AV981" s="73">
        <f t="shared" si="526"/>
        <v>1.0086664107387064</v>
      </c>
      <c r="AW981" s="74">
        <f>PRODUCT(AV$4:AV981)</f>
        <v>3335.5875170117129</v>
      </c>
      <c r="BO981" s="70">
        <f t="shared" si="530"/>
        <v>978</v>
      </c>
      <c r="BP981" s="178">
        <f t="shared" si="529"/>
        <v>0.1091</v>
      </c>
      <c r="BQ981" s="179">
        <f t="shared" si="527"/>
        <v>8.6664107387064426E-3</v>
      </c>
      <c r="BR981" s="179">
        <f t="shared" si="531"/>
        <v>2.9979726057251818E-4</v>
      </c>
    </row>
    <row r="982" spans="44:70">
      <c r="AR982" s="69">
        <f t="shared" si="524"/>
        <v>82</v>
      </c>
      <c r="AS982" s="70">
        <f t="shared" si="528"/>
        <v>979</v>
      </c>
      <c r="AT982" s="71">
        <f t="shared" si="523"/>
        <v>2.7758025109457968E-4</v>
      </c>
      <c r="AU982" s="72">
        <f t="shared" si="525"/>
        <v>8.6664107387064426E-3</v>
      </c>
      <c r="AV982" s="73">
        <f t="shared" si="526"/>
        <v>1.0086664107387064</v>
      </c>
      <c r="AW982" s="74">
        <f>PRODUCT(AV$4:AV982)</f>
        <v>3364.4950884890382</v>
      </c>
      <c r="BO982" s="70">
        <f t="shared" si="530"/>
        <v>979</v>
      </c>
      <c r="BP982" s="178">
        <f t="shared" si="529"/>
        <v>0.1091</v>
      </c>
      <c r="BQ982" s="179">
        <f t="shared" si="527"/>
        <v>8.6664107387064426E-3</v>
      </c>
      <c r="BR982" s="179">
        <f t="shared" si="531"/>
        <v>2.9722141768650628E-4</v>
      </c>
    </row>
    <row r="983" spans="44:70">
      <c r="AR983" s="69">
        <f t="shared" si="524"/>
        <v>82</v>
      </c>
      <c r="AS983" s="70">
        <f t="shared" si="528"/>
        <v>980</v>
      </c>
      <c r="AT983" s="71">
        <f t="shared" ref="AT983:AT1046" si="532">(1-AU983)*AT982</f>
        <v>2.751746266256408E-4</v>
      </c>
      <c r="AU983" s="72">
        <f t="shared" si="525"/>
        <v>8.6664107387064426E-3</v>
      </c>
      <c r="AV983" s="73">
        <f t="shared" si="526"/>
        <v>1.0086664107387064</v>
      </c>
      <c r="AW983" s="74">
        <f>PRODUCT(AV$4:AV983)</f>
        <v>3393.6531848542445</v>
      </c>
      <c r="BO983" s="70">
        <f t="shared" si="530"/>
        <v>980</v>
      </c>
      <c r="BP983" s="178">
        <f t="shared" si="529"/>
        <v>0.1091</v>
      </c>
      <c r="BQ983" s="179">
        <f t="shared" si="527"/>
        <v>8.6664107387064426E-3</v>
      </c>
      <c r="BR983" s="179">
        <f t="shared" si="531"/>
        <v>2.9466770631217246E-4</v>
      </c>
    </row>
    <row r="984" spans="44:70">
      <c r="AR984" s="69">
        <f t="shared" si="524"/>
        <v>82</v>
      </c>
      <c r="AS984" s="70">
        <f t="shared" si="528"/>
        <v>981</v>
      </c>
      <c r="AT984" s="71">
        <f t="shared" si="532"/>
        <v>2.727898502864328E-4</v>
      </c>
      <c r="AU984" s="72">
        <f t="shared" si="525"/>
        <v>8.6664107387064426E-3</v>
      </c>
      <c r="AV984" s="73">
        <f t="shared" si="526"/>
        <v>1.0086664107387064</v>
      </c>
      <c r="AW984" s="74">
        <f>PRODUCT(AV$4:AV984)</f>
        <v>3423.0639772589107</v>
      </c>
      <c r="BO984" s="70">
        <f t="shared" si="530"/>
        <v>981</v>
      </c>
      <c r="BP984" s="178">
        <f t="shared" si="529"/>
        <v>0.1091</v>
      </c>
      <c r="BQ984" s="179">
        <f t="shared" si="527"/>
        <v>8.6664107387064426E-3</v>
      </c>
      <c r="BR984" s="179">
        <f t="shared" si="531"/>
        <v>2.9213593629668879E-4</v>
      </c>
    </row>
    <row r="985" spans="44:70">
      <c r="AR985" s="69">
        <f t="shared" si="524"/>
        <v>82</v>
      </c>
      <c r="AS985" s="70">
        <f t="shared" si="528"/>
        <v>982</v>
      </c>
      <c r="AT985" s="71">
        <f t="shared" si="532"/>
        <v>2.7042574139850035E-4</v>
      </c>
      <c r="AU985" s="72">
        <f t="shared" si="525"/>
        <v>8.6664107387064426E-3</v>
      </c>
      <c r="AV985" s="73">
        <f t="shared" si="526"/>
        <v>1.0086664107387064</v>
      </c>
      <c r="AW985" s="74">
        <f>PRODUCT(AV$4:AV985)</f>
        <v>3452.7296556707065</v>
      </c>
      <c r="BO985" s="70">
        <f t="shared" si="530"/>
        <v>982</v>
      </c>
      <c r="BP985" s="178">
        <f t="shared" si="529"/>
        <v>0.1091</v>
      </c>
      <c r="BQ985" s="179">
        <f t="shared" si="527"/>
        <v>8.6664107387064426E-3</v>
      </c>
      <c r="BR985" s="179">
        <f t="shared" si="531"/>
        <v>2.8962591912101075E-4</v>
      </c>
    </row>
    <row r="986" spans="44:70">
      <c r="AR986" s="69">
        <f t="shared" si="524"/>
        <v>82</v>
      </c>
      <c r="AS986" s="70">
        <f t="shared" si="528"/>
        <v>983</v>
      </c>
      <c r="AT986" s="71">
        <f t="shared" si="532"/>
        <v>2.6808212084922174E-4</v>
      </c>
      <c r="AU986" s="72">
        <f t="shared" si="525"/>
        <v>8.6664107387064426E-3</v>
      </c>
      <c r="AV986" s="73">
        <f t="shared" si="526"/>
        <v>1.0086664107387064</v>
      </c>
      <c r="AW986" s="74">
        <f>PRODUCT(AV$4:AV986)</f>
        <v>3482.6524290364614</v>
      </c>
      <c r="BO986" s="70">
        <f t="shared" si="530"/>
        <v>983</v>
      </c>
      <c r="BP986" s="178">
        <f t="shared" si="529"/>
        <v>0.1091</v>
      </c>
      <c r="BQ986" s="179">
        <f t="shared" si="527"/>
        <v>8.6664107387064426E-3</v>
      </c>
      <c r="BR986" s="179">
        <f t="shared" si="531"/>
        <v>2.8713746788583991E-4</v>
      </c>
    </row>
    <row r="987" spans="44:70">
      <c r="AR987" s="69">
        <f t="shared" si="524"/>
        <v>82</v>
      </c>
      <c r="AS987" s="70">
        <f t="shared" si="528"/>
        <v>984</v>
      </c>
      <c r="AT987" s="71">
        <f t="shared" si="532"/>
        <v>2.6575881107823886E-4</v>
      </c>
      <c r="AU987" s="72">
        <f t="shared" si="525"/>
        <v>8.6664107387064426E-3</v>
      </c>
      <c r="AV987" s="73">
        <f t="shared" si="526"/>
        <v>1.0086664107387064</v>
      </c>
      <c r="AW987" s="74">
        <f>PRODUCT(AV$4:AV987)</f>
        <v>3512.8345254466449</v>
      </c>
      <c r="BO987" s="70">
        <f t="shared" si="530"/>
        <v>984</v>
      </c>
      <c r="BP987" s="178">
        <f t="shared" si="529"/>
        <v>0.1091</v>
      </c>
      <c r="BQ987" s="179">
        <f t="shared" si="527"/>
        <v>8.6664107387064426E-3</v>
      </c>
      <c r="BR987" s="179">
        <f t="shared" si="531"/>
        <v>2.8467039729770721E-4</v>
      </c>
    </row>
    <row r="988" spans="44:70">
      <c r="AR988" s="69">
        <f t="shared" si="524"/>
        <v>83</v>
      </c>
      <c r="AS988" s="70">
        <f t="shared" si="528"/>
        <v>985</v>
      </c>
      <c r="AT988" s="71">
        <f t="shared" si="532"/>
        <v>2.6345563606400453E-4</v>
      </c>
      <c r="AU988" s="72">
        <f t="shared" si="525"/>
        <v>8.6664107387064426E-3</v>
      </c>
      <c r="AV988" s="73">
        <f t="shared" si="526"/>
        <v>1.0086664107387064</v>
      </c>
      <c r="AW988" s="74">
        <f>PRODUCT(AV$4:AV988)</f>
        <v>3543.2781923012744</v>
      </c>
      <c r="BO988" s="70">
        <f t="shared" si="530"/>
        <v>985</v>
      </c>
      <c r="BP988" s="178">
        <f t="shared" si="529"/>
        <v>0.1091</v>
      </c>
      <c r="BQ988" s="179">
        <f t="shared" si="527"/>
        <v>8.6664107387064426E-3</v>
      </c>
      <c r="BR988" s="179">
        <f t="shared" si="531"/>
        <v>2.8222452365517567E-4</v>
      </c>
    </row>
    <row r="989" spans="44:70">
      <c r="AR989" s="69">
        <f t="shared" si="524"/>
        <v>83</v>
      </c>
      <c r="AS989" s="70">
        <f t="shared" si="528"/>
        <v>986</v>
      </c>
      <c r="AT989" s="71">
        <f t="shared" si="532"/>
        <v>2.6117242131044671E-4</v>
      </c>
      <c r="AU989" s="72">
        <f t="shared" si="525"/>
        <v>8.6664107387064426E-3</v>
      </c>
      <c r="AV989" s="73">
        <f t="shared" si="526"/>
        <v>1.0086664107387064</v>
      </c>
      <c r="AW989" s="74">
        <f>PRODUCT(AV$4:AV989)</f>
        <v>3573.9856964772584</v>
      </c>
      <c r="BO989" s="70">
        <f t="shared" si="530"/>
        <v>986</v>
      </c>
      <c r="BP989" s="178">
        <f t="shared" si="529"/>
        <v>0.1091</v>
      </c>
      <c r="BQ989" s="179">
        <f t="shared" si="527"/>
        <v>8.6664107387064426E-3</v>
      </c>
      <c r="BR989" s="179">
        <f t="shared" si="531"/>
        <v>2.7979966483516176E-4</v>
      </c>
    </row>
    <row r="990" spans="44:70">
      <c r="AR990" s="69">
        <f t="shared" si="524"/>
        <v>83</v>
      </c>
      <c r="AS990" s="70">
        <f t="shared" si="528"/>
        <v>987</v>
      </c>
      <c r="AT990" s="71">
        <f t="shared" si="532"/>
        <v>2.589089938337479E-4</v>
      </c>
      <c r="AU990" s="72">
        <f t="shared" si="525"/>
        <v>8.6664107387064426E-3</v>
      </c>
      <c r="AV990" s="73">
        <f t="shared" si="526"/>
        <v>1.0086664107387064</v>
      </c>
      <c r="AW990" s="74">
        <f>PRODUCT(AV$4:AV990)</f>
        <v>3604.959324497192</v>
      </c>
      <c r="BO990" s="70">
        <f t="shared" si="530"/>
        <v>987</v>
      </c>
      <c r="BP990" s="178">
        <f t="shared" si="529"/>
        <v>0.1091</v>
      </c>
      <c r="BQ990" s="179">
        <f t="shared" si="527"/>
        <v>8.6664107387064426E-3</v>
      </c>
      <c r="BR990" s="179">
        <f t="shared" si="531"/>
        <v>2.7739564027937422E-4</v>
      </c>
    </row>
    <row r="991" spans="44:70">
      <c r="AR991" s="69">
        <f t="shared" si="524"/>
        <v>83</v>
      </c>
      <c r="AS991" s="70">
        <f t="shared" si="528"/>
        <v>988</v>
      </c>
      <c r="AT991" s="71">
        <f t="shared" si="532"/>
        <v>2.5666518214923943E-4</v>
      </c>
      <c r="AU991" s="72">
        <f t="shared" si="525"/>
        <v>8.6664107387064426E-3</v>
      </c>
      <c r="AV991" s="73">
        <f t="shared" si="526"/>
        <v>1.0086664107387064</v>
      </c>
      <c r="AW991" s="74">
        <f>PRODUCT(AV$4:AV991)</f>
        <v>3636.2013826996144</v>
      </c>
      <c r="BO991" s="70">
        <f t="shared" si="530"/>
        <v>988</v>
      </c>
      <c r="BP991" s="178">
        <f t="shared" si="529"/>
        <v>0.1091</v>
      </c>
      <c r="BQ991" s="179">
        <f t="shared" si="527"/>
        <v>8.6664107387064426E-3</v>
      </c>
      <c r="BR991" s="179">
        <f t="shared" si="531"/>
        <v>2.7501227098086957E-4</v>
      </c>
    </row>
    <row r="992" spans="44:70">
      <c r="AR992" s="69">
        <f t="shared" si="524"/>
        <v>83</v>
      </c>
      <c r="AS992" s="70">
        <f t="shared" si="528"/>
        <v>989</v>
      </c>
      <c r="AT992" s="71">
        <f t="shared" si="532"/>
        <v>2.5444081625840921E-4</v>
      </c>
      <c r="AU992" s="72">
        <f t="shared" si="525"/>
        <v>8.6664107387064426E-3</v>
      </c>
      <c r="AV992" s="73">
        <f t="shared" si="526"/>
        <v>1.0086664107387064</v>
      </c>
      <c r="AW992" s="74">
        <f>PRODUCT(AV$4:AV992)</f>
        <v>3667.7141974107417</v>
      </c>
      <c r="BO992" s="70">
        <f t="shared" si="530"/>
        <v>989</v>
      </c>
      <c r="BP992" s="178">
        <f t="shared" si="529"/>
        <v>0.1091</v>
      </c>
      <c r="BQ992" s="179">
        <f t="shared" si="527"/>
        <v>8.6664107387064426E-3</v>
      </c>
      <c r="BR992" s="179">
        <f t="shared" si="531"/>
        <v>2.7264937947072283E-4</v>
      </c>
    </row>
    <row r="993" spans="44:70">
      <c r="AR993" s="69">
        <f t="shared" si="524"/>
        <v>83</v>
      </c>
      <c r="AS993" s="70">
        <f t="shared" si="528"/>
        <v>990</v>
      </c>
      <c r="AT993" s="71">
        <f t="shared" si="532"/>
        <v>2.5223572763602209E-4</v>
      </c>
      <c r="AU993" s="72">
        <f t="shared" si="525"/>
        <v>8.6664107387064426E-3</v>
      </c>
      <c r="AV993" s="73">
        <f t="shared" si="526"/>
        <v>1.0086664107387064</v>
      </c>
      <c r="AW993" s="74">
        <f>PRODUCT(AV$4:AV993)</f>
        <v>3699.5001151176884</v>
      </c>
      <c r="BO993" s="70">
        <f t="shared" si="530"/>
        <v>990</v>
      </c>
      <c r="BP993" s="178">
        <f t="shared" si="529"/>
        <v>0.1091</v>
      </c>
      <c r="BQ993" s="179">
        <f t="shared" si="527"/>
        <v>8.6664107387064426E-3</v>
      </c>
      <c r="BR993" s="179">
        <f t="shared" si="531"/>
        <v>2.7030678980481313E-4</v>
      </c>
    </row>
    <row r="994" spans="44:70">
      <c r="AR994" s="69">
        <f t="shared" si="524"/>
        <v>83</v>
      </c>
      <c r="AS994" s="70">
        <f t="shared" si="528"/>
        <v>991</v>
      </c>
      <c r="AT994" s="71">
        <f t="shared" si="532"/>
        <v>2.500497492173518E-4</v>
      </c>
      <c r="AU994" s="72">
        <f t="shared" si="525"/>
        <v>8.6664107387064426E-3</v>
      </c>
      <c r="AV994" s="73">
        <f t="shared" si="526"/>
        <v>1.0086664107387064</v>
      </c>
      <c r="AW994" s="74">
        <f>PRODUCT(AV$4:AV994)</f>
        <v>3731.5615026431901</v>
      </c>
      <c r="BO994" s="70">
        <f t="shared" si="530"/>
        <v>991</v>
      </c>
      <c r="BP994" s="178">
        <f t="shared" si="529"/>
        <v>0.1091</v>
      </c>
      <c r="BQ994" s="179">
        <f t="shared" si="527"/>
        <v>8.6664107387064426E-3</v>
      </c>
      <c r="BR994" s="179">
        <f t="shared" si="531"/>
        <v>2.6798432755072252E-4</v>
      </c>
    </row>
    <row r="995" spans="44:70">
      <c r="AR995" s="69">
        <f t="shared" si="524"/>
        <v>83</v>
      </c>
      <c r="AS995" s="70">
        <f t="shared" si="528"/>
        <v>992</v>
      </c>
      <c r="AT995" s="71">
        <f t="shared" si="532"/>
        <v>2.4788271538552371E-4</v>
      </c>
      <c r="AU995" s="72">
        <f t="shared" si="525"/>
        <v>8.6664107387064426E-3</v>
      </c>
      <c r="AV995" s="73">
        <f t="shared" si="526"/>
        <v>1.0086664107387064</v>
      </c>
      <c r="AW995" s="74">
        <f>PRODUCT(AV$4:AV995)</f>
        <v>3763.9007473218408</v>
      </c>
      <c r="BO995" s="70">
        <f t="shared" si="530"/>
        <v>992</v>
      </c>
      <c r="BP995" s="178">
        <f t="shared" si="529"/>
        <v>0.1091</v>
      </c>
      <c r="BQ995" s="179">
        <f t="shared" si="527"/>
        <v>8.6664107387064426E-3</v>
      </c>
      <c r="BR995" s="179">
        <f t="shared" si="531"/>
        <v>2.6568181977474758E-4</v>
      </c>
    </row>
    <row r="996" spans="44:70">
      <c r="AR996" s="69">
        <f t="shared" si="524"/>
        <v>83</v>
      </c>
      <c r="AS996" s="70">
        <f t="shared" si="528"/>
        <v>993</v>
      </c>
      <c r="AT996" s="71">
        <f t="shared" si="532"/>
        <v>2.457344619589669E-4</v>
      </c>
      <c r="AU996" s="72">
        <f t="shared" si="525"/>
        <v>8.6664107387064426E-3</v>
      </c>
      <c r="AV996" s="73">
        <f t="shared" si="526"/>
        <v>1.0086664107387064</v>
      </c>
      <c r="AW996" s="74">
        <f>PRODUCT(AV$4:AV996)</f>
        <v>3796.5202571778559</v>
      </c>
      <c r="BO996" s="70">
        <f t="shared" si="530"/>
        <v>993</v>
      </c>
      <c r="BP996" s="178">
        <f t="shared" si="529"/>
        <v>0.1091</v>
      </c>
      <c r="BQ996" s="179">
        <f t="shared" si="527"/>
        <v>8.6664107387064426E-3</v>
      </c>
      <c r="BR996" s="179">
        <f t="shared" si="531"/>
        <v>2.6339909502902251E-4</v>
      </c>
    </row>
    <row r="997" spans="44:70">
      <c r="AR997" s="69">
        <f t="shared" si="524"/>
        <v>83</v>
      </c>
      <c r="AS997" s="70">
        <f t="shared" si="528"/>
        <v>994</v>
      </c>
      <c r="AT997" s="71">
        <f t="shared" si="532"/>
        <v>2.4360482617897546E-4</v>
      </c>
      <c r="AU997" s="72">
        <f t="shared" si="525"/>
        <v>8.6664107387064426E-3</v>
      </c>
      <c r="AV997" s="73">
        <f t="shared" si="526"/>
        <v>1.0086664107387064</v>
      </c>
      <c r="AW997" s="74">
        <f>PRODUCT(AV$4:AV997)</f>
        <v>3829.4224611043787</v>
      </c>
      <c r="BO997" s="70">
        <f t="shared" si="530"/>
        <v>994</v>
      </c>
      <c r="BP997" s="178">
        <f t="shared" si="529"/>
        <v>0.1091</v>
      </c>
      <c r="BQ997" s="179">
        <f t="shared" si="527"/>
        <v>8.6664107387064426E-3</v>
      </c>
      <c r="BR997" s="179">
        <f t="shared" si="531"/>
        <v>2.6113598333875289E-4</v>
      </c>
    </row>
    <row r="998" spans="44:70">
      <c r="AR998" s="69">
        <f t="shared" si="524"/>
        <v>83</v>
      </c>
      <c r="AS998" s="70">
        <f t="shared" si="528"/>
        <v>995</v>
      </c>
      <c r="AT998" s="71">
        <f t="shared" si="532"/>
        <v>2.4149364669737728E-4</v>
      </c>
      <c r="AU998" s="72">
        <f t="shared" si="525"/>
        <v>8.6664107387064426E-3</v>
      </c>
      <c r="AV998" s="73">
        <f t="shared" si="526"/>
        <v>1.0086664107387064</v>
      </c>
      <c r="AW998" s="74">
        <f>PRODUCT(AV$4:AV998)</f>
        <v>3862.6098090443375</v>
      </c>
      <c r="BO998" s="70">
        <f t="shared" si="530"/>
        <v>995</v>
      </c>
      <c r="BP998" s="178">
        <f t="shared" si="529"/>
        <v>0.1091</v>
      </c>
      <c r="BQ998" s="179">
        <f t="shared" si="527"/>
        <v>8.6664107387064426E-3</v>
      </c>
      <c r="BR998" s="179">
        <f t="shared" si="531"/>
        <v>2.5889231618955911E-4</v>
      </c>
    </row>
    <row r="999" spans="44:70">
      <c r="AR999" s="69">
        <f t="shared" si="524"/>
        <v>83</v>
      </c>
      <c r="AS999" s="70">
        <f t="shared" si="528"/>
        <v>996</v>
      </c>
      <c r="AT999" s="71">
        <f t="shared" si="532"/>
        <v>2.3940076356430975E-4</v>
      </c>
      <c r="AU999" s="72">
        <f t="shared" si="525"/>
        <v>8.6664107387064426E-3</v>
      </c>
      <c r="AV999" s="73">
        <f t="shared" si="526"/>
        <v>1.0086664107387064</v>
      </c>
      <c r="AW999" s="74">
        <f>PRODUCT(AV$4:AV999)</f>
        <v>3896.0847721728724</v>
      </c>
      <c r="BO999" s="70">
        <f t="shared" si="530"/>
        <v>996</v>
      </c>
      <c r="BP999" s="178">
        <f t="shared" si="529"/>
        <v>0.1091</v>
      </c>
      <c r="BQ999" s="179">
        <f t="shared" si="527"/>
        <v>8.6664107387064426E-3</v>
      </c>
      <c r="BR999" s="179">
        <f t="shared" si="531"/>
        <v>2.5666792651492861E-4</v>
      </c>
    </row>
    <row r="1000" spans="44:70">
      <c r="AR1000" s="69">
        <f t="shared" si="524"/>
        <v>84</v>
      </c>
      <c r="AS1000" s="70">
        <f t="shared" si="528"/>
        <v>997</v>
      </c>
      <c r="AT1000" s="71">
        <f t="shared" si="532"/>
        <v>2.373260182161015E-4</v>
      </c>
      <c r="AU1000" s="72">
        <f t="shared" si="525"/>
        <v>8.6664107387064426E-3</v>
      </c>
      <c r="AV1000" s="73">
        <f t="shared" si="526"/>
        <v>1.0086664107387064</v>
      </c>
      <c r="AW1000" s="74">
        <f>PRODUCT(AV$4:AV1000)</f>
        <v>3929.849843081342</v>
      </c>
      <c r="BO1000" s="70">
        <f t="shared" si="530"/>
        <v>997</v>
      </c>
      <c r="BP1000" s="178">
        <f t="shared" si="529"/>
        <v>0.1091</v>
      </c>
      <c r="BQ1000" s="179">
        <f t="shared" si="527"/>
        <v>8.6664107387064426E-3</v>
      </c>
      <c r="BR1000" s="179">
        <f t="shared" si="531"/>
        <v>2.5446264868377586E-4</v>
      </c>
    </row>
    <row r="1001" spans="44:70">
      <c r="AR1001" s="69">
        <f t="shared" si="524"/>
        <v>84</v>
      </c>
      <c r="AS1001" s="70">
        <f t="shared" si="528"/>
        <v>998</v>
      </c>
      <c r="AT1001" s="71">
        <f t="shared" si="532"/>
        <v>2.3526925346325903E-4</v>
      </c>
      <c r="AU1001" s="72">
        <f t="shared" si="525"/>
        <v>8.6664107387064426E-3</v>
      </c>
      <c r="AV1001" s="73">
        <f t="shared" si="526"/>
        <v>1.0086664107387064</v>
      </c>
      <c r="AW1001" s="74">
        <f>PRODUCT(AV$4:AV1001)</f>
        <v>3963.907535962926</v>
      </c>
      <c r="BO1001" s="70">
        <f t="shared" si="530"/>
        <v>998</v>
      </c>
      <c r="BP1001" s="178">
        <f t="shared" si="529"/>
        <v>0.1091</v>
      </c>
      <c r="BQ1001" s="179">
        <f t="shared" si="527"/>
        <v>8.6664107387064426E-3</v>
      </c>
      <c r="BR1001" s="179">
        <f t="shared" si="531"/>
        <v>2.5227631848810916E-4</v>
      </c>
    </row>
    <row r="1002" spans="44:70">
      <c r="AR1002" s="69">
        <f t="shared" si="524"/>
        <v>84</v>
      </c>
      <c r="AS1002" s="70">
        <f t="shared" si="528"/>
        <v>999</v>
      </c>
      <c r="AT1002" s="71">
        <f t="shared" si="532"/>
        <v>2.3323031347855761E-4</v>
      </c>
      <c r="AU1002" s="72">
        <f t="shared" si="525"/>
        <v>8.6664107387064426E-3</v>
      </c>
      <c r="AV1002" s="73">
        <f t="shared" si="526"/>
        <v>1.0086664107387064</v>
      </c>
      <c r="AW1002" s="74">
        <f>PRODUCT(AV$4:AV1002)</f>
        <v>3998.2603867998346</v>
      </c>
      <c r="BO1002" s="70">
        <f t="shared" si="530"/>
        <v>999</v>
      </c>
      <c r="BP1002" s="178">
        <f t="shared" si="529"/>
        <v>0.1091</v>
      </c>
      <c r="BQ1002" s="179">
        <f t="shared" si="527"/>
        <v>8.6664107387064426E-3</v>
      </c>
      <c r="BR1002" s="179">
        <f t="shared" si="531"/>
        <v>2.5010877313080365E-4</v>
      </c>
    </row>
    <row r="1003" spans="44:70">
      <c r="AR1003" s="69">
        <f t="shared" si="524"/>
        <v>84</v>
      </c>
      <c r="AS1003" s="70">
        <f t="shared" si="528"/>
        <v>1000</v>
      </c>
      <c r="AT1003" s="71">
        <f t="shared" si="532"/>
        <v>2.3120904378523516E-4</v>
      </c>
      <c r="AU1003" s="72">
        <f t="shared" si="525"/>
        <v>8.6664107387064426E-3</v>
      </c>
      <c r="AV1003" s="73">
        <f t="shared" si="526"/>
        <v>1.0086664107387064</v>
      </c>
      <c r="AW1003" s="74">
        <f>PRODUCT(AV$4:AV1003)</f>
        <v>4032.9109535521411</v>
      </c>
      <c r="BO1003" s="70">
        <f t="shared" si="530"/>
        <v>1000</v>
      </c>
      <c r="BP1003" s="178">
        <f t="shared" si="529"/>
        <v>0.1091</v>
      </c>
      <c r="BQ1003" s="179">
        <f t="shared" si="527"/>
        <v>8.6664107387064426E-3</v>
      </c>
      <c r="BR1003" s="179">
        <f t="shared" si="531"/>
        <v>2.4795985121347911E-4</v>
      </c>
    </row>
    <row r="1004" spans="44:70">
      <c r="AR1004" s="69">
        <f t="shared" si="524"/>
        <v>84</v>
      </c>
      <c r="AS1004" s="70">
        <f t="shared" si="528"/>
        <v>1001</v>
      </c>
      <c r="AT1004" s="71">
        <f t="shared" si="532"/>
        <v>2.2920529124528875E-4</v>
      </c>
      <c r="AU1004" s="72">
        <f t="shared" si="525"/>
        <v>8.6664107387064426E-3</v>
      </c>
      <c r="AV1004" s="73">
        <f t="shared" si="526"/>
        <v>1.0086664107387064</v>
      </c>
      <c r="AW1004" s="74">
        <f>PRODUCT(AV$4:AV1004)</f>
        <v>4067.8618163482524</v>
      </c>
      <c r="BO1004" s="70">
        <f t="shared" si="530"/>
        <v>1001</v>
      </c>
      <c r="BP1004" s="178">
        <f t="shared" si="529"/>
        <v>0.1091</v>
      </c>
      <c r="BQ1004" s="179">
        <f t="shared" si="527"/>
        <v>8.6664107387064426E-3</v>
      </c>
      <c r="BR1004" s="179">
        <f t="shared" si="531"/>
        <v>2.4582939272448198E-4</v>
      </c>
    </row>
    <row r="1005" spans="44:70">
      <c r="AR1005" s="69">
        <f t="shared" si="524"/>
        <v>84</v>
      </c>
      <c r="AS1005" s="70">
        <f t="shared" si="528"/>
        <v>1002</v>
      </c>
      <c r="AT1005" s="71">
        <f t="shared" si="532"/>
        <v>2.2721890404787224E-4</v>
      </c>
      <c r="AU1005" s="72">
        <f t="shared" si="525"/>
        <v>8.6664107387064426E-3</v>
      </c>
      <c r="AV1005" s="73">
        <f t="shared" si="526"/>
        <v>1.0086664107387064</v>
      </c>
      <c r="AW1005" s="74">
        <f>PRODUCT(AV$4:AV1005)</f>
        <v>4103.1155776770265</v>
      </c>
      <c r="BO1005" s="70">
        <f t="shared" si="530"/>
        <v>1002</v>
      </c>
      <c r="BP1005" s="178">
        <f t="shared" si="529"/>
        <v>0.1091</v>
      </c>
      <c r="BQ1005" s="179">
        <f t="shared" si="527"/>
        <v>8.6664107387064426E-3</v>
      </c>
      <c r="BR1005" s="179">
        <f t="shared" si="531"/>
        <v>2.4371723902697075E-4</v>
      </c>
    </row>
    <row r="1006" spans="44:70">
      <c r="AR1006" s="69">
        <f t="shared" si="524"/>
        <v>84</v>
      </c>
      <c r="AS1006" s="70">
        <f t="shared" si="528"/>
        <v>1003</v>
      </c>
      <c r="AT1006" s="71">
        <f t="shared" si="532"/>
        <v>2.2524973169779465E-4</v>
      </c>
      <c r="AU1006" s="72">
        <f t="shared" si="525"/>
        <v>8.6664107387064426E-3</v>
      </c>
      <c r="AV1006" s="73">
        <f t="shared" si="526"/>
        <v>1.0086664107387064</v>
      </c>
      <c r="AW1006" s="74">
        <f>PRODUCT(AV$4:AV1006)</f>
        <v>4138.6748625815608</v>
      </c>
      <c r="BO1006" s="70">
        <f t="shared" si="530"/>
        <v>1003</v>
      </c>
      <c r="BP1006" s="178">
        <f t="shared" si="529"/>
        <v>0.1091</v>
      </c>
      <c r="BQ1006" s="179">
        <f t="shared" si="527"/>
        <v>8.6664107387064426E-3</v>
      </c>
      <c r="BR1006" s="179">
        <f t="shared" si="531"/>
        <v>2.4162323284710366E-4</v>
      </c>
    </row>
    <row r="1007" spans="44:70">
      <c r="AR1007" s="69">
        <f t="shared" si="524"/>
        <v>84</v>
      </c>
      <c r="AS1007" s="70">
        <f t="shared" si="528"/>
        <v>1004</v>
      </c>
      <c r="AT1007" s="71">
        <f t="shared" si="532"/>
        <v>2.2329762500411814E-4</v>
      </c>
      <c r="AU1007" s="72">
        <f t="shared" si="525"/>
        <v>8.6664107387064426E-3</v>
      </c>
      <c r="AV1007" s="73">
        <f t="shared" si="526"/>
        <v>1.0086664107387064</v>
      </c>
      <c r="AW1007" s="74">
        <f>PRODUCT(AV$4:AV1007)</f>
        <v>4174.542318854652</v>
      </c>
      <c r="BO1007" s="70">
        <f t="shared" si="530"/>
        <v>1004</v>
      </c>
      <c r="BP1007" s="178">
        <f t="shared" si="529"/>
        <v>0.1091</v>
      </c>
      <c r="BQ1007" s="179">
        <f t="shared" si="527"/>
        <v>8.6664107387064426E-3</v>
      </c>
      <c r="BR1007" s="179">
        <f t="shared" si="531"/>
        <v>2.3954721826232776E-4</v>
      </c>
    </row>
    <row r="1008" spans="44:70">
      <c r="AR1008" s="69">
        <f t="shared" si="524"/>
        <v>84</v>
      </c>
      <c r="AS1008" s="70">
        <f t="shared" si="528"/>
        <v>1005</v>
      </c>
      <c r="AT1008" s="71">
        <f t="shared" si="532"/>
        <v>2.2136243606885481E-4</v>
      </c>
      <c r="AU1008" s="72">
        <f t="shared" si="525"/>
        <v>8.6664107387064426E-3</v>
      </c>
      <c r="AV1008" s="73">
        <f t="shared" si="526"/>
        <v>1.0086664107387064</v>
      </c>
      <c r="AW1008" s="74">
        <f>PRODUCT(AV$4:AV1008)</f>
        <v>4210.7206172359583</v>
      </c>
      <c r="BO1008" s="70">
        <f t="shared" si="530"/>
        <v>1005</v>
      </c>
      <c r="BP1008" s="178">
        <f t="shared" si="529"/>
        <v>0.1091</v>
      </c>
      <c r="BQ1008" s="179">
        <f t="shared" si="527"/>
        <v>8.6664107387064426E-3</v>
      </c>
      <c r="BR1008" s="179">
        <f t="shared" si="531"/>
        <v>2.3748904068976884E-4</v>
      </c>
    </row>
    <row r="1009" spans="44:70">
      <c r="AR1009" s="69">
        <f t="shared" si="524"/>
        <v>84</v>
      </c>
      <c r="AS1009" s="70">
        <f t="shared" si="528"/>
        <v>1006</v>
      </c>
      <c r="AT1009" s="71">
        <f t="shared" si="532"/>
        <v>2.1944401827576147E-4</v>
      </c>
      <c r="AU1009" s="72">
        <f t="shared" si="525"/>
        <v>8.6664107387064426E-3</v>
      </c>
      <c r="AV1009" s="73">
        <f t="shared" si="526"/>
        <v>1.0086664107387064</v>
      </c>
      <c r="AW1009" s="74">
        <f>PRODUCT(AV$4:AV1009)</f>
        <v>4247.2124516108643</v>
      </c>
      <c r="BO1009" s="70">
        <f t="shared" si="530"/>
        <v>1006</v>
      </c>
      <c r="BP1009" s="178">
        <f t="shared" si="529"/>
        <v>0.1091</v>
      </c>
      <c r="BQ1009" s="179">
        <f t="shared" si="527"/>
        <v>8.6664107387064426E-3</v>
      </c>
      <c r="BR1009" s="179">
        <f t="shared" si="531"/>
        <v>2.3544854687472094E-4</v>
      </c>
    </row>
    <row r="1010" spans="44:70">
      <c r="AR1010" s="69">
        <f t="shared" si="524"/>
        <v>84</v>
      </c>
      <c r="AS1010" s="70">
        <f t="shared" si="528"/>
        <v>1007</v>
      </c>
      <c r="AT1010" s="71">
        <f t="shared" si="532"/>
        <v>2.1754222627923153E-4</v>
      </c>
      <c r="AU1010" s="72">
        <f t="shared" si="525"/>
        <v>8.6664107387064426E-3</v>
      </c>
      <c r="AV1010" s="73">
        <f t="shared" si="526"/>
        <v>1.0086664107387064</v>
      </c>
      <c r="AW1010" s="74">
        <f>PRODUCT(AV$4:AV1010)</f>
        <v>4284.020539211072</v>
      </c>
      <c r="BO1010" s="70">
        <f t="shared" si="530"/>
        <v>1007</v>
      </c>
      <c r="BP1010" s="178">
        <f t="shared" si="529"/>
        <v>0.1091</v>
      </c>
      <c r="BQ1010" s="179">
        <f t="shared" si="527"/>
        <v>8.6664107387064426E-3</v>
      </c>
      <c r="BR1010" s="179">
        <f t="shared" si="531"/>
        <v>2.3342558487923469E-4</v>
      </c>
    </row>
    <row r="1011" spans="44:70">
      <c r="AR1011" s="69">
        <f t="shared" si="524"/>
        <v>84</v>
      </c>
      <c r="AS1011" s="70">
        <f t="shared" si="528"/>
        <v>1008</v>
      </c>
      <c r="AT1011" s="71">
        <f t="shared" si="532"/>
        <v>2.1565691599328309E-4</v>
      </c>
      <c r="AU1011" s="72">
        <f t="shared" si="525"/>
        <v>8.6664107387064426E-3</v>
      </c>
      <c r="AV1011" s="73">
        <f t="shared" si="526"/>
        <v>1.0086664107387064</v>
      </c>
      <c r="AW1011" s="74">
        <f>PRODUCT(AV$4:AV1011)</f>
        <v>4321.1476208169297</v>
      </c>
      <c r="BO1011" s="70">
        <f t="shared" si="530"/>
        <v>1008</v>
      </c>
      <c r="BP1011" s="178">
        <f t="shared" si="529"/>
        <v>0.1091</v>
      </c>
      <c r="BQ1011" s="179">
        <f t="shared" si="527"/>
        <v>8.6664107387064426E-3</v>
      </c>
      <c r="BR1011" s="179">
        <f t="shared" si="531"/>
        <v>2.31420004070804E-4</v>
      </c>
    </row>
    <row r="1012" spans="44:70">
      <c r="AR1012" s="69">
        <f t="shared" si="524"/>
        <v>85</v>
      </c>
      <c r="AS1012" s="70">
        <f t="shared" si="528"/>
        <v>1009</v>
      </c>
      <c r="AT1012" s="71">
        <f t="shared" si="532"/>
        <v>2.137879445806426E-4</v>
      </c>
      <c r="AU1012" s="72">
        <f t="shared" si="525"/>
        <v>8.6664107387064426E-3</v>
      </c>
      <c r="AV1012" s="73">
        <f t="shared" si="526"/>
        <v>1.0086664107387064</v>
      </c>
      <c r="AW1012" s="74">
        <f>PRODUCT(AV$4:AV1012)</f>
        <v>4358.596460961513</v>
      </c>
      <c r="BO1012" s="70">
        <f t="shared" si="530"/>
        <v>1009</v>
      </c>
      <c r="BP1012" s="178">
        <f t="shared" si="529"/>
        <v>0.1091</v>
      </c>
      <c r="BQ1012" s="179">
        <f t="shared" si="527"/>
        <v>8.6664107387064426E-3</v>
      </c>
      <c r="BR1012" s="179">
        <f t="shared" si="531"/>
        <v>2.2943165511114954E-4</v>
      </c>
    </row>
    <row r="1013" spans="44:70">
      <c r="AR1013" s="69">
        <f t="shared" si="524"/>
        <v>85</v>
      </c>
      <c r="AS1013" s="70">
        <f t="shared" si="528"/>
        <v>1010</v>
      </c>
      <c r="AT1013" s="71">
        <f t="shared" si="532"/>
        <v>2.1193517044192295E-4</v>
      </c>
      <c r="AU1013" s="72">
        <f t="shared" si="525"/>
        <v>8.6664107387064426E-3</v>
      </c>
      <c r="AV1013" s="73">
        <f t="shared" si="526"/>
        <v>1.0086664107387064</v>
      </c>
      <c r="AW1013" s="74">
        <f>PRODUCT(AV$4:AV1013)</f>
        <v>4396.3698481364781</v>
      </c>
      <c r="BO1013" s="70">
        <f t="shared" si="530"/>
        <v>1010</v>
      </c>
      <c r="BP1013" s="178">
        <f t="shared" si="529"/>
        <v>0.1091</v>
      </c>
      <c r="BQ1013" s="179">
        <f t="shared" si="527"/>
        <v>8.6664107387064426E-3</v>
      </c>
      <c r="BR1013" s="179">
        <f t="shared" si="531"/>
        <v>2.2746038994509896E-4</v>
      </c>
    </row>
    <row r="1014" spans="44:70">
      <c r="AR1014" s="69">
        <f t="shared" si="524"/>
        <v>85</v>
      </c>
      <c r="AS1014" s="70">
        <f t="shared" si="528"/>
        <v>1011</v>
      </c>
      <c r="AT1014" s="71">
        <f t="shared" si="532"/>
        <v>2.1009845320489549E-4</v>
      </c>
      <c r="AU1014" s="72">
        <f t="shared" si="525"/>
        <v>8.6664107387064426E-3</v>
      </c>
      <c r="AV1014" s="73">
        <f t="shared" si="526"/>
        <v>1.0086664107387064</v>
      </c>
      <c r="AW1014" s="74">
        <f>PRODUCT(AV$4:AV1014)</f>
        <v>4434.4705949996933</v>
      </c>
      <c r="BO1014" s="70">
        <f t="shared" si="530"/>
        <v>1011</v>
      </c>
      <c r="BP1014" s="178">
        <f t="shared" si="529"/>
        <v>0.1091</v>
      </c>
      <c r="BQ1014" s="179">
        <f t="shared" si="527"/>
        <v>8.6664107387064426E-3</v>
      </c>
      <c r="BR1014" s="179">
        <f t="shared" si="531"/>
        <v>2.255060617895625E-4</v>
      </c>
    </row>
    <row r="1015" spans="44:70">
      <c r="AR1015" s="69">
        <f t="shared" si="524"/>
        <v>85</v>
      </c>
      <c r="AS1015" s="70">
        <f t="shared" si="528"/>
        <v>1012</v>
      </c>
      <c r="AT1015" s="71">
        <f t="shared" si="532"/>
        <v>2.0827765371385498E-4</v>
      </c>
      <c r="AU1015" s="72">
        <f t="shared" si="525"/>
        <v>8.6664107387064426E-3</v>
      </c>
      <c r="AV1015" s="73">
        <f t="shared" si="526"/>
        <v>1.0086664107387064</v>
      </c>
      <c r="AW1015" s="74">
        <f>PRODUCT(AV$4:AV1015)</f>
        <v>4472.9015385846769</v>
      </c>
      <c r="BO1015" s="70">
        <f t="shared" si="530"/>
        <v>1012</v>
      </c>
      <c r="BP1015" s="178">
        <f t="shared" si="529"/>
        <v>0.1091</v>
      </c>
      <c r="BQ1015" s="179">
        <f t="shared" si="527"/>
        <v>8.6664107387064426E-3</v>
      </c>
      <c r="BR1015" s="179">
        <f t="shared" si="531"/>
        <v>2.2356852512260322E-4</v>
      </c>
    </row>
    <row r="1016" spans="44:70">
      <c r="AR1016" s="69">
        <f t="shared" si="524"/>
        <v>85</v>
      </c>
      <c r="AS1016" s="70">
        <f t="shared" si="528"/>
        <v>1013</v>
      </c>
      <c r="AT1016" s="71">
        <f t="shared" si="532"/>
        <v>2.0647263401907663E-4</v>
      </c>
      <c r="AU1016" s="72">
        <f t="shared" si="525"/>
        <v>8.6664107387064426E-3</v>
      </c>
      <c r="AV1016" s="73">
        <f t="shared" si="526"/>
        <v>1.0086664107387064</v>
      </c>
      <c r="AW1016" s="74">
        <f>PRODUCT(AV$4:AV1016)</f>
        <v>4511.6655405118436</v>
      </c>
      <c r="BO1016" s="70">
        <f t="shared" si="530"/>
        <v>1013</v>
      </c>
      <c r="BP1016" s="178">
        <f t="shared" si="529"/>
        <v>0.1091</v>
      </c>
      <c r="BQ1016" s="179">
        <f t="shared" si="527"/>
        <v>8.6664107387064426E-3</v>
      </c>
      <c r="BR1016" s="179">
        <f t="shared" si="531"/>
        <v>2.2164763567260131E-4</v>
      </c>
    </row>
    <row r="1017" spans="44:70">
      <c r="AR1017" s="69">
        <f t="shared" si="524"/>
        <v>85</v>
      </c>
      <c r="AS1017" s="70">
        <f t="shared" si="528"/>
        <v>1014</v>
      </c>
      <c r="AT1017" s="71">
        <f t="shared" si="532"/>
        <v>2.046832573663647E-4</v>
      </c>
      <c r="AU1017" s="72">
        <f t="shared" si="525"/>
        <v>8.6664107387064426E-3</v>
      </c>
      <c r="AV1017" s="73">
        <f t="shared" si="526"/>
        <v>1.0086664107387064</v>
      </c>
      <c r="AW1017" s="74">
        <f>PRODUCT(AV$4:AV1017)</f>
        <v>4550.7654872015873</v>
      </c>
      <c r="BO1017" s="70">
        <f t="shared" si="530"/>
        <v>1014</v>
      </c>
      <c r="BP1017" s="178">
        <f t="shared" si="529"/>
        <v>0.1091</v>
      </c>
      <c r="BQ1017" s="179">
        <f t="shared" si="527"/>
        <v>8.6664107387064426E-3</v>
      </c>
      <c r="BR1017" s="179">
        <f t="shared" si="531"/>
        <v>2.197432504075114E-4</v>
      </c>
    </row>
    <row r="1018" spans="44:70">
      <c r="AR1018" s="69">
        <f t="shared" si="524"/>
        <v>85</v>
      </c>
      <c r="AS1018" s="70">
        <f t="shared" si="528"/>
        <v>1015</v>
      </c>
      <c r="AT1018" s="71">
        <f t="shared" si="532"/>
        <v>2.0290938818669143E-4</v>
      </c>
      <c r="AU1018" s="72">
        <f t="shared" si="525"/>
        <v>8.6664107387064426E-3</v>
      </c>
      <c r="AV1018" s="73">
        <f t="shared" si="526"/>
        <v>1.0086664107387064</v>
      </c>
      <c r="AW1018" s="74">
        <f>PRODUCT(AV$4:AV1018)</f>
        <v>4590.2042900892056</v>
      </c>
      <c r="BO1018" s="70">
        <f t="shared" si="530"/>
        <v>1015</v>
      </c>
      <c r="BP1018" s="178">
        <f t="shared" si="529"/>
        <v>0.1091</v>
      </c>
      <c r="BQ1018" s="179">
        <f t="shared" si="527"/>
        <v>8.6664107387064426E-3</v>
      </c>
      <c r="BR1018" s="179">
        <f t="shared" si="531"/>
        <v>2.1785522752421223E-4</v>
      </c>
    </row>
    <row r="1019" spans="44:70">
      <c r="AR1019" s="69">
        <f t="shared" si="524"/>
        <v>85</v>
      </c>
      <c r="AS1019" s="70">
        <f t="shared" si="528"/>
        <v>1016</v>
      </c>
      <c r="AT1019" s="71">
        <f t="shared" si="532"/>
        <v>2.0115089208592592E-4</v>
      </c>
      <c r="AU1019" s="72">
        <f t="shared" si="525"/>
        <v>8.6664107387064426E-3</v>
      </c>
      <c r="AV1019" s="73">
        <f t="shared" si="526"/>
        <v>1.0086664107387064</v>
      </c>
      <c r="AW1019" s="74">
        <f>PRODUCT(AV$4:AV1019)</f>
        <v>4629.9848858416908</v>
      </c>
      <c r="BO1019" s="70">
        <f t="shared" si="530"/>
        <v>1016</v>
      </c>
      <c r="BP1019" s="178">
        <f t="shared" si="529"/>
        <v>0.1091</v>
      </c>
      <c r="BQ1019" s="179">
        <f t="shared" si="527"/>
        <v>8.6664107387064426E-3</v>
      </c>
      <c r="BR1019" s="179">
        <f t="shared" si="531"/>
        <v>2.159834264379478E-4</v>
      </c>
    </row>
    <row r="1020" spans="44:70">
      <c r="AR1020" s="69">
        <f t="shared" si="524"/>
        <v>85</v>
      </c>
      <c r="AS1020" s="70">
        <f t="shared" si="528"/>
        <v>1017</v>
      </c>
      <c r="AT1020" s="71">
        <f t="shared" si="532"/>
        <v>1.9940763583465207E-4</v>
      </c>
      <c r="AU1020" s="72">
        <f t="shared" si="525"/>
        <v>8.6664107387064426E-3</v>
      </c>
      <c r="AV1020" s="73">
        <f t="shared" si="526"/>
        <v>1.0086664107387064</v>
      </c>
      <c r="AW1020" s="74">
        <f>PRODUCT(AV$4:AV1020)</f>
        <v>4670.1102365763982</v>
      </c>
      <c r="BO1020" s="70">
        <f t="shared" si="530"/>
        <v>1017</v>
      </c>
      <c r="BP1020" s="178">
        <f t="shared" si="529"/>
        <v>0.1091</v>
      </c>
      <c r="BQ1020" s="179">
        <f t="shared" si="527"/>
        <v>8.6664107387064426E-3</v>
      </c>
      <c r="BR1020" s="179">
        <f t="shared" si="531"/>
        <v>2.1412770777185918E-4</v>
      </c>
    </row>
    <row r="1021" spans="44:70">
      <c r="AR1021" s="69">
        <f t="shared" si="524"/>
        <v>85</v>
      </c>
      <c r="AS1021" s="70">
        <f t="shared" si="528"/>
        <v>1018</v>
      </c>
      <c r="AT1021" s="71">
        <f t="shared" si="532"/>
        <v>1.9767948735807458E-4</v>
      </c>
      <c r="AU1021" s="72">
        <f t="shared" si="525"/>
        <v>8.6664107387064426E-3</v>
      </c>
      <c r="AV1021" s="73">
        <f t="shared" si="526"/>
        <v>1.0086664107387064</v>
      </c>
      <c r="AW1021" s="74">
        <f>PRODUCT(AV$4:AV1021)</f>
        <v>4710.5833300816066</v>
      </c>
      <c r="BO1021" s="70">
        <f t="shared" si="530"/>
        <v>1018</v>
      </c>
      <c r="BP1021" s="178">
        <f t="shared" si="529"/>
        <v>0.1091</v>
      </c>
      <c r="BQ1021" s="179">
        <f t="shared" si="527"/>
        <v>8.6664107387064426E-3</v>
      </c>
      <c r="BR1021" s="179">
        <f t="shared" si="531"/>
        <v>2.1228793334660635E-4</v>
      </c>
    </row>
    <row r="1022" spans="44:70">
      <c r="AR1022" s="69">
        <f t="shared" si="524"/>
        <v>85</v>
      </c>
      <c r="AS1022" s="70">
        <f t="shared" si="528"/>
        <v>1019</v>
      </c>
      <c r="AT1022" s="71">
        <f t="shared" si="532"/>
        <v>1.9596631572601258E-4</v>
      </c>
      <c r="AU1022" s="72">
        <f t="shared" si="525"/>
        <v>8.6664107387064426E-3</v>
      </c>
      <c r="AV1022" s="73">
        <f t="shared" si="526"/>
        <v>1.0086664107387064</v>
      </c>
      <c r="AW1022" s="74">
        <f>PRODUCT(AV$4:AV1022)</f>
        <v>4751.4071800389975</v>
      </c>
      <c r="BO1022" s="70">
        <f t="shared" si="530"/>
        <v>1019</v>
      </c>
      <c r="BP1022" s="178">
        <f t="shared" si="529"/>
        <v>0.1091</v>
      </c>
      <c r="BQ1022" s="179">
        <f t="shared" si="527"/>
        <v>8.6664107387064426E-3</v>
      </c>
      <c r="BR1022" s="179">
        <f t="shared" si="531"/>
        <v>2.1046396617007922E-4</v>
      </c>
    </row>
    <row r="1023" spans="44:70">
      <c r="AR1023" s="69">
        <f t="shared" si="524"/>
        <v>85</v>
      </c>
      <c r="AS1023" s="70">
        <f t="shared" si="528"/>
        <v>1020</v>
      </c>
      <c r="AT1023" s="71">
        <f t="shared" si="532"/>
        <v>1.9426799114297992E-4</v>
      </c>
      <c r="AU1023" s="72">
        <f t="shared" si="525"/>
        <v>8.6664107387064426E-3</v>
      </c>
      <c r="AV1023" s="73">
        <f t="shared" si="526"/>
        <v>1.0086664107387064</v>
      </c>
      <c r="AW1023" s="74">
        <f>PRODUCT(AV$4:AV1023)</f>
        <v>4792.584826248054</v>
      </c>
      <c r="BO1023" s="70">
        <f t="shared" si="530"/>
        <v>1020</v>
      </c>
      <c r="BP1023" s="178">
        <f t="shared" si="529"/>
        <v>0.1091</v>
      </c>
      <c r="BQ1023" s="179">
        <f t="shared" si="527"/>
        <v>8.6664107387064426E-3</v>
      </c>
      <c r="BR1023" s="179">
        <f t="shared" si="531"/>
        <v>2.0865567042719697E-4</v>
      </c>
    </row>
    <row r="1024" spans="44:70">
      <c r="AR1024" s="69">
        <f t="shared" si="524"/>
        <v>86</v>
      </c>
      <c r="AS1024" s="70">
        <f t="shared" si="528"/>
        <v>1021</v>
      </c>
      <c r="AT1024" s="71">
        <f t="shared" si="532"/>
        <v>1.9258438493835147E-4</v>
      </c>
      <c r="AU1024" s="72">
        <f t="shared" si="525"/>
        <v>8.6664107387064426E-3</v>
      </c>
      <c r="AV1024" s="73">
        <f t="shared" si="526"/>
        <v>1.0086664107387064</v>
      </c>
      <c r="AW1024" s="74">
        <f>PRODUCT(AV$4:AV1024)</f>
        <v>4834.1193348524121</v>
      </c>
      <c r="BO1024" s="70">
        <f t="shared" si="530"/>
        <v>1021</v>
      </c>
      <c r="BP1024" s="178">
        <f t="shared" si="529"/>
        <v>0.1091</v>
      </c>
      <c r="BQ1024" s="179">
        <f t="shared" si="527"/>
        <v>8.6664107387064426E-3</v>
      </c>
      <c r="BR1024" s="179">
        <f t="shared" si="531"/>
        <v>2.0686291146979505E-4</v>
      </c>
    </row>
    <row r="1025" spans="44:70">
      <c r="AR1025" s="69">
        <f t="shared" si="524"/>
        <v>86</v>
      </c>
      <c r="AS1025" s="70">
        <f t="shared" si="528"/>
        <v>1022</v>
      </c>
      <c r="AT1025" s="71">
        <f t="shared" si="532"/>
        <v>1.9091536955661456E-4</v>
      </c>
      <c r="AU1025" s="72">
        <f t="shared" si="525"/>
        <v>8.6664107387064426E-3</v>
      </c>
      <c r="AV1025" s="73">
        <f t="shared" si="526"/>
        <v>1.0086664107387064</v>
      </c>
      <c r="AW1025" s="74">
        <f>PRODUCT(AV$4:AV1025)</f>
        <v>4876.0137985681658</v>
      </c>
      <c r="BO1025" s="70">
        <f t="shared" si="530"/>
        <v>1022</v>
      </c>
      <c r="BP1025" s="178">
        <f t="shared" si="529"/>
        <v>0.1091</v>
      </c>
      <c r="BQ1025" s="179">
        <f t="shared" si="527"/>
        <v>8.6664107387064426E-3</v>
      </c>
      <c r="BR1025" s="179">
        <f t="shared" si="531"/>
        <v>2.0508555580659916E-4</v>
      </c>
    </row>
    <row r="1026" spans="44:70">
      <c r="AR1026" s="69">
        <f t="shared" si="524"/>
        <v>86</v>
      </c>
      <c r="AS1026" s="70">
        <f t="shared" si="528"/>
        <v>1023</v>
      </c>
      <c r="AT1026" s="71">
        <f t="shared" si="532"/>
        <v>1.89260818547705E-4</v>
      </c>
      <c r="AU1026" s="72">
        <f t="shared" si="525"/>
        <v>8.6664107387064426E-3</v>
      </c>
      <c r="AV1026" s="73">
        <f t="shared" si="526"/>
        <v>1.0086664107387064</v>
      </c>
      <c r="AW1026" s="74">
        <f>PRODUCT(AV$4:AV1026)</f>
        <v>4918.2713369141575</v>
      </c>
      <c r="BO1026" s="70">
        <f t="shared" si="530"/>
        <v>1023</v>
      </c>
      <c r="BP1026" s="178">
        <f t="shared" si="529"/>
        <v>0.1091</v>
      </c>
      <c r="BQ1026" s="179">
        <f t="shared" si="527"/>
        <v>8.6664107387064426E-3</v>
      </c>
      <c r="BR1026" s="179">
        <f t="shared" si="531"/>
        <v>2.0332347109328525E-4</v>
      </c>
    </row>
    <row r="1027" spans="44:70">
      <c r="AR1027" s="69">
        <f t="shared" si="524"/>
        <v>86</v>
      </c>
      <c r="AS1027" s="70">
        <f t="shared" si="528"/>
        <v>1024</v>
      </c>
      <c r="AT1027" s="71">
        <f t="shared" si="532"/>
        <v>1.8762060655742679E-4</v>
      </c>
      <c r="AU1027" s="72">
        <f t="shared" si="525"/>
        <v>8.6664107387064426E-3</v>
      </c>
      <c r="AV1027" s="73">
        <f t="shared" si="526"/>
        <v>1.0086664107387064</v>
      </c>
      <c r="AW1027" s="74">
        <f>PRODUCT(AV$4:AV1027)</f>
        <v>4960.895096444262</v>
      </c>
      <c r="BO1027" s="70">
        <f t="shared" si="530"/>
        <v>1024</v>
      </c>
      <c r="BP1027" s="178">
        <f t="shared" si="529"/>
        <v>0.1091</v>
      </c>
      <c r="BQ1027" s="179">
        <f t="shared" si="527"/>
        <v>8.6664107387064426E-3</v>
      </c>
      <c r="BR1027" s="179">
        <f t="shared" si="531"/>
        <v>2.0157652612262498E-4</v>
      </c>
    </row>
    <row r="1028" spans="44:70">
      <c r="AR1028" s="69">
        <f t="shared" si="524"/>
        <v>86</v>
      </c>
      <c r="AS1028" s="70">
        <f t="shared" si="528"/>
        <v>1025</v>
      </c>
      <c r="AT1028" s="71">
        <f t="shared" si="532"/>
        <v>1.8599460931795488E-4</v>
      </c>
      <c r="AU1028" s="72">
        <f t="shared" si="525"/>
        <v>8.6664107387064426E-3</v>
      </c>
      <c r="AV1028" s="73">
        <f t="shared" si="526"/>
        <v>1.0086664107387064</v>
      </c>
      <c r="AW1028" s="74">
        <f>PRODUCT(AV$4:AV1028)</f>
        <v>5003.8882509816831</v>
      </c>
      <c r="BO1028" s="70">
        <f t="shared" si="530"/>
        <v>1025</v>
      </c>
      <c r="BP1028" s="178">
        <f t="shared" si="529"/>
        <v>0.1091</v>
      </c>
      <c r="BQ1028" s="179">
        <f t="shared" si="527"/>
        <v>8.6664107387064426E-3</v>
      </c>
      <c r="BR1028" s="179">
        <f t="shared" si="531"/>
        <v>1.9984459081471594E-4</v>
      </c>
    </row>
    <row r="1029" spans="44:70">
      <c r="AR1029" s="69">
        <f t="shared" ref="AR1029:AR1092" si="533">ROUNDDOWN((AS1029-1)/12,0)+1</f>
        <v>86</v>
      </c>
      <c r="AS1029" s="70">
        <f t="shared" si="528"/>
        <v>1026</v>
      </c>
      <c r="AT1029" s="71">
        <f t="shared" si="532"/>
        <v>1.8438270363842023E-4</v>
      </c>
      <c r="AU1029" s="72">
        <f t="shared" ref="AU1029:AU1092" si="534">IF($AU$2="Yes",BQ1029,((1+$AH$21)^(1/12))-1)</f>
        <v>8.6664107387064426E-3</v>
      </c>
      <c r="AV1029" s="73">
        <f t="shared" ref="AV1029:AV1092" si="535">(1+AU1029)</f>
        <v>1.0086664107387064</v>
      </c>
      <c r="AW1029" s="74">
        <f>PRODUCT(AV$4:AV1029)</f>
        <v>5047.2540018552781</v>
      </c>
      <c r="BO1029" s="70">
        <f t="shared" si="530"/>
        <v>1026</v>
      </c>
      <c r="BP1029" s="178">
        <f t="shared" si="529"/>
        <v>0.1091</v>
      </c>
      <c r="BQ1029" s="179">
        <f t="shared" ref="BQ1029:BQ1092" si="536">(1+BP1029)^(1/12)-1</f>
        <v>8.6664107387064426E-3</v>
      </c>
      <c r="BR1029" s="179">
        <f t="shared" si="531"/>
        <v>1.9812753620729559E-4</v>
      </c>
    </row>
    <row r="1030" spans="44:70">
      <c r="AR1030" s="69">
        <f t="shared" si="533"/>
        <v>86</v>
      </c>
      <c r="AS1030" s="70">
        <f t="shared" ref="AS1030:AS1093" si="537">AS1029+1</f>
        <v>1027</v>
      </c>
      <c r="AT1030" s="71">
        <f t="shared" si="532"/>
        <v>1.8278476739557649E-4</v>
      </c>
      <c r="AU1030" s="72">
        <f t="shared" si="534"/>
        <v>8.6664107387064426E-3</v>
      </c>
      <c r="AV1030" s="73">
        <f t="shared" si="535"/>
        <v>1.0086664107387064</v>
      </c>
      <c r="AW1030" s="74">
        <f>PRODUCT(AV$4:AV1030)</f>
        <v>5090.9955781379358</v>
      </c>
      <c r="BO1030" s="70">
        <f t="shared" si="530"/>
        <v>1027</v>
      </c>
      <c r="BP1030" s="178">
        <f t="shared" si="529"/>
        <v>0.1091</v>
      </c>
      <c r="BQ1030" s="179">
        <f t="shared" si="536"/>
        <v>8.6664107387064426E-3</v>
      </c>
      <c r="BR1030" s="179">
        <f t="shared" si="531"/>
        <v>1.9642523444613865E-4</v>
      </c>
    </row>
    <row r="1031" spans="44:70">
      <c r="AR1031" s="69">
        <f t="shared" si="533"/>
        <v>86</v>
      </c>
      <c r="AS1031" s="70">
        <f t="shared" si="537"/>
        <v>1028</v>
      </c>
      <c r="AT1031" s="71">
        <f t="shared" si="532"/>
        <v>1.8120067952454751E-4</v>
      </c>
      <c r="AU1031" s="72">
        <f t="shared" si="534"/>
        <v>8.6664107387064426E-3</v>
      </c>
      <c r="AV1031" s="73">
        <f t="shared" si="535"/>
        <v>1.0086664107387064</v>
      </c>
      <c r="AW1031" s="74">
        <f>PRODUCT(AV$4:AV1031)</f>
        <v>5135.1162368870173</v>
      </c>
      <c r="BO1031" s="70">
        <f t="shared" si="530"/>
        <v>1028</v>
      </c>
      <c r="BP1031" s="178">
        <f t="shared" si="529"/>
        <v>0.1091</v>
      </c>
      <c r="BQ1031" s="179">
        <f t="shared" si="536"/>
        <v>8.6664107387064426E-3</v>
      </c>
      <c r="BR1031" s="179">
        <f t="shared" si="531"/>
        <v>1.9473755877553686E-4</v>
      </c>
    </row>
    <row r="1032" spans="44:70">
      <c r="AR1032" s="69">
        <f t="shared" si="533"/>
        <v>86</v>
      </c>
      <c r="AS1032" s="70">
        <f t="shared" si="537"/>
        <v>1029</v>
      </c>
      <c r="AT1032" s="71">
        <f t="shared" si="532"/>
        <v>1.7963032000965507E-4</v>
      </c>
      <c r="AU1032" s="72">
        <f t="shared" si="534"/>
        <v>8.6664107387064426E-3</v>
      </c>
      <c r="AV1032" s="73">
        <f t="shared" si="535"/>
        <v>1.0086664107387064</v>
      </c>
      <c r="AW1032" s="74">
        <f>PRODUCT(AV$4:AV1032)</f>
        <v>5179.6192633868804</v>
      </c>
      <c r="BO1032" s="70">
        <f t="shared" si="530"/>
        <v>1029</v>
      </c>
      <c r="BP1032" s="178">
        <f t="shared" ref="BP1032:BP1095" si="538">VLOOKUP(BO1032,$BT$4:$BX$13,5,TRUE)/100</f>
        <v>0.1091</v>
      </c>
      <c r="BQ1032" s="179">
        <f t="shared" si="536"/>
        <v>8.6664107387064426E-3</v>
      </c>
      <c r="BR1032" s="179">
        <f t="shared" si="531"/>
        <v>1.9306438352886059E-4</v>
      </c>
    </row>
    <row r="1033" spans="44:70">
      <c r="AR1033" s="69">
        <f t="shared" si="533"/>
        <v>86</v>
      </c>
      <c r="AS1033" s="70">
        <f t="shared" si="537"/>
        <v>1030</v>
      </c>
      <c r="AT1033" s="71">
        <f t="shared" si="532"/>
        <v>1.7807356987532613E-4</v>
      </c>
      <c r="AU1033" s="72">
        <f t="shared" si="534"/>
        <v>8.6664107387064426E-3</v>
      </c>
      <c r="AV1033" s="73">
        <f t="shared" si="535"/>
        <v>1.0086664107387064</v>
      </c>
      <c r="AW1033" s="74">
        <f>PRODUCT(AV$4:AV1033)</f>
        <v>5224.5079713935074</v>
      </c>
      <c r="BO1033" s="70">
        <f t="shared" si="530"/>
        <v>1030</v>
      </c>
      <c r="BP1033" s="178">
        <f t="shared" si="538"/>
        <v>0.1091</v>
      </c>
      <c r="BQ1033" s="179">
        <f t="shared" si="536"/>
        <v>8.6664107387064426E-3</v>
      </c>
      <c r="BR1033" s="179">
        <f t="shared" si="531"/>
        <v>1.9140558411920156E-4</v>
      </c>
    </row>
    <row r="1034" spans="44:70">
      <c r="AR1034" s="69">
        <f t="shared" si="533"/>
        <v>86</v>
      </c>
      <c r="AS1034" s="70">
        <f t="shared" si="537"/>
        <v>1031</v>
      </c>
      <c r="AT1034" s="71">
        <f t="shared" si="532"/>
        <v>1.7653031117707881E-4</v>
      </c>
      <c r="AU1034" s="72">
        <f t="shared" si="534"/>
        <v>8.6664107387064426E-3</v>
      </c>
      <c r="AV1034" s="73">
        <f t="shared" si="535"/>
        <v>1.0086664107387064</v>
      </c>
      <c r="AW1034" s="74">
        <f>PRODUCT(AV$4:AV1034)</f>
        <v>5269.7857033812497</v>
      </c>
      <c r="BO1034" s="70">
        <f t="shared" si="530"/>
        <v>1031</v>
      </c>
      <c r="BP1034" s="178">
        <f t="shared" si="538"/>
        <v>0.1091</v>
      </c>
      <c r="BQ1034" s="179">
        <f t="shared" si="536"/>
        <v>8.6664107387064426E-3</v>
      </c>
      <c r="BR1034" s="179">
        <f t="shared" si="531"/>
        <v>1.8976103703009586E-4</v>
      </c>
    </row>
    <row r="1035" spans="44:70">
      <c r="AR1035" s="69">
        <f t="shared" si="533"/>
        <v>86</v>
      </c>
      <c r="AS1035" s="70">
        <f t="shared" si="537"/>
        <v>1032</v>
      </c>
      <c r="AT1035" s="71">
        <f t="shared" si="532"/>
        <v>1.7500042699258658E-4</v>
      </c>
      <c r="AU1035" s="72">
        <f t="shared" si="534"/>
        <v>8.6664107387064426E-3</v>
      </c>
      <c r="AV1035" s="73">
        <f t="shared" si="535"/>
        <v>1.0086664107387064</v>
      </c>
      <c r="AW1035" s="74">
        <f>PRODUCT(AV$4:AV1035)</f>
        <v>5315.455830791715</v>
      </c>
      <c r="BO1035" s="70">
        <f t="shared" si="530"/>
        <v>1032</v>
      </c>
      <c r="BP1035" s="178">
        <f t="shared" si="538"/>
        <v>0.1091</v>
      </c>
      <c r="BQ1035" s="179">
        <f t="shared" si="536"/>
        <v>8.6664107387064426E-3</v>
      </c>
      <c r="BR1035" s="179">
        <f t="shared" si="531"/>
        <v>1.8813061980632682E-4</v>
      </c>
    </row>
    <row r="1036" spans="44:70">
      <c r="AR1036" s="69">
        <f t="shared" si="533"/>
        <v>87</v>
      </c>
      <c r="AS1036" s="70">
        <f t="shared" si="537"/>
        <v>1033</v>
      </c>
      <c r="AT1036" s="71">
        <f t="shared" si="532"/>
        <v>1.7348380141281981E-4</v>
      </c>
      <c r="AU1036" s="72">
        <f t="shared" si="534"/>
        <v>8.6664107387064426E-3</v>
      </c>
      <c r="AV1036" s="73">
        <f t="shared" si="535"/>
        <v>1.0086664107387064</v>
      </c>
      <c r="AW1036" s="74">
        <f>PRODUCT(AV$4:AV1036)</f>
        <v>5361.5217542848077</v>
      </c>
      <c r="BO1036" s="70">
        <f t="shared" si="530"/>
        <v>1033</v>
      </c>
      <c r="BP1036" s="178">
        <f t="shared" si="538"/>
        <v>0.1091</v>
      </c>
      <c r="BQ1036" s="179">
        <f t="shared" si="536"/>
        <v>8.6664107387064426E-3</v>
      </c>
      <c r="BR1036" s="179">
        <f t="shared" si="531"/>
        <v>1.8651421104480675E-4</v>
      </c>
    </row>
    <row r="1037" spans="44:70">
      <c r="AR1037" s="69">
        <f t="shared" si="533"/>
        <v>87</v>
      </c>
      <c r="AS1037" s="70">
        <f t="shared" si="537"/>
        <v>1034</v>
      </c>
      <c r="AT1037" s="71">
        <f t="shared" si="532"/>
        <v>1.7198031953326412E-4</v>
      </c>
      <c r="AU1037" s="72">
        <f t="shared" si="534"/>
        <v>8.6664107387064426E-3</v>
      </c>
      <c r="AV1037" s="73">
        <f t="shared" si="535"/>
        <v>1.0086664107387064</v>
      </c>
      <c r="AW1037" s="74">
        <f>PRODUCT(AV$4:AV1037)</f>
        <v>5407.9869039919495</v>
      </c>
      <c r="BO1037" s="70">
        <f t="shared" si="530"/>
        <v>1034</v>
      </c>
      <c r="BP1037" s="178">
        <f t="shared" si="538"/>
        <v>0.1091</v>
      </c>
      <c r="BQ1037" s="179">
        <f t="shared" si="536"/>
        <v>8.6664107387064426E-3</v>
      </c>
      <c r="BR1037" s="179">
        <f t="shared" si="531"/>
        <v>1.8491169038553716E-4</v>
      </c>
    </row>
    <row r="1038" spans="44:70">
      <c r="AR1038" s="69">
        <f t="shared" si="533"/>
        <v>87</v>
      </c>
      <c r="AS1038" s="70">
        <f t="shared" si="537"/>
        <v>1035</v>
      </c>
      <c r="AT1038" s="71">
        <f t="shared" si="532"/>
        <v>1.7048986744521487E-4</v>
      </c>
      <c r="AU1038" s="72">
        <f t="shared" si="534"/>
        <v>8.6664107387064426E-3</v>
      </c>
      <c r="AV1038" s="73">
        <f t="shared" si="535"/>
        <v>1.0086664107387064</v>
      </c>
      <c r="AW1038" s="74">
        <f>PRODUCT(AV$4:AV1038)</f>
        <v>5454.8547397714892</v>
      </c>
      <c r="BO1038" s="70">
        <f t="shared" si="530"/>
        <v>1035</v>
      </c>
      <c r="BP1038" s="178">
        <f t="shared" si="538"/>
        <v>0.1091</v>
      </c>
      <c r="BQ1038" s="179">
        <f t="shared" si="536"/>
        <v>8.6664107387064426E-3</v>
      </c>
      <c r="BR1038" s="179">
        <f t="shared" si="531"/>
        <v>1.8332293850264659E-4</v>
      </c>
    </row>
    <row r="1039" spans="44:70">
      <c r="AR1039" s="69">
        <f t="shared" si="533"/>
        <v>87</v>
      </c>
      <c r="AS1039" s="70">
        <f t="shared" si="537"/>
        <v>1036</v>
      </c>
      <c r="AT1039" s="71">
        <f t="shared" si="532"/>
        <v>1.6901233222714704E-4</v>
      </c>
      <c r="AU1039" s="72">
        <f t="shared" si="534"/>
        <v>8.6664107387064426E-3</v>
      </c>
      <c r="AV1039" s="73">
        <f t="shared" si="535"/>
        <v>1.0086664107387064</v>
      </c>
      <c r="AW1039" s="74">
        <f>PRODUCT(AV$4:AV1039)</f>
        <v>5502.1287514663281</v>
      </c>
      <c r="BO1039" s="70">
        <f t="shared" si="530"/>
        <v>1036</v>
      </c>
      <c r="BP1039" s="178">
        <f t="shared" si="538"/>
        <v>0.1091</v>
      </c>
      <c r="BQ1039" s="179">
        <f t="shared" si="536"/>
        <v>8.6664107387064426E-3</v>
      </c>
      <c r="BR1039" s="179">
        <f t="shared" si="531"/>
        <v>1.8174783709550544E-4</v>
      </c>
    </row>
    <row r="1040" spans="44:70">
      <c r="AR1040" s="69">
        <f t="shared" si="533"/>
        <v>87</v>
      </c>
      <c r="AS1040" s="70">
        <f t="shared" si="537"/>
        <v>1037</v>
      </c>
      <c r="AT1040" s="71">
        <f t="shared" si="532"/>
        <v>1.6754760193615987E-4</v>
      </c>
      <c r="AU1040" s="72">
        <f t="shared" si="534"/>
        <v>8.6664107387064426E-3</v>
      </c>
      <c r="AV1040" s="73">
        <f t="shared" si="535"/>
        <v>1.0086664107387064</v>
      </c>
      <c r="AW1040" s="74">
        <f>PRODUCT(AV$4:AV1040)</f>
        <v>5549.8124591637816</v>
      </c>
      <c r="BO1040" s="70">
        <f t="shared" si="530"/>
        <v>1037</v>
      </c>
      <c r="BP1040" s="178">
        <f t="shared" si="538"/>
        <v>0.1091</v>
      </c>
      <c r="BQ1040" s="179">
        <f t="shared" si="536"/>
        <v>8.6664107387064426E-3</v>
      </c>
      <c r="BR1040" s="179">
        <f t="shared" si="531"/>
        <v>1.8018626887991707E-4</v>
      </c>
    </row>
    <row r="1041" spans="44:70">
      <c r="AR1041" s="69">
        <f t="shared" si="533"/>
        <v>87</v>
      </c>
      <c r="AS1041" s="70">
        <f t="shared" si="537"/>
        <v>1038</v>
      </c>
      <c r="AT1041" s="71">
        <f t="shared" si="532"/>
        <v>1.6609556559949582E-4</v>
      </c>
      <c r="AU1041" s="72">
        <f t="shared" si="534"/>
        <v>8.6664107387064426E-3</v>
      </c>
      <c r="AV1041" s="73">
        <f t="shared" si="535"/>
        <v>1.0086664107387064</v>
      </c>
      <c r="AW1041" s="74">
        <f>PRODUCT(AV$4:AV1041)</f>
        <v>5597.9094134576853</v>
      </c>
      <c r="BO1041" s="70">
        <f t="shared" si="530"/>
        <v>1038</v>
      </c>
      <c r="BP1041" s="178">
        <f t="shared" si="538"/>
        <v>0.1091</v>
      </c>
      <c r="BQ1041" s="179">
        <f t="shared" si="536"/>
        <v>8.6664107387064426E-3</v>
      </c>
      <c r="BR1041" s="179">
        <f t="shared" si="531"/>
        <v>1.7863811757938479E-4</v>
      </c>
    </row>
    <row r="1042" spans="44:70">
      <c r="AR1042" s="69">
        <f t="shared" si="533"/>
        <v>87</v>
      </c>
      <c r="AS1042" s="70">
        <f t="shared" si="537"/>
        <v>1039</v>
      </c>
      <c r="AT1042" s="71">
        <f t="shared" si="532"/>
        <v>1.6465611320613281E-4</v>
      </c>
      <c r="AU1042" s="72">
        <f t="shared" si="534"/>
        <v>8.6664107387064426E-3</v>
      </c>
      <c r="AV1042" s="73">
        <f t="shared" si="535"/>
        <v>1.0086664107387064</v>
      </c>
      <c r="AW1042" s="74">
        <f>PRODUCT(AV$4:AV1042)</f>
        <v>5646.4231957127813</v>
      </c>
      <c r="BO1042" s="70">
        <f t="shared" ref="BO1042:BO1105" si="539">BO1041+1</f>
        <v>1039</v>
      </c>
      <c r="BP1042" s="178">
        <f t="shared" si="538"/>
        <v>0.1091</v>
      </c>
      <c r="BQ1042" s="179">
        <f t="shared" si="536"/>
        <v>8.6664107387064426E-3</v>
      </c>
      <c r="BR1042" s="179">
        <f t="shared" ref="BR1042:BR1105" si="540">BR1041/(1+BQ1042)</f>
        <v>1.7710326791645363E-4</v>
      </c>
    </row>
    <row r="1043" spans="44:70">
      <c r="AR1043" s="69">
        <f t="shared" si="533"/>
        <v>87</v>
      </c>
      <c r="AS1043" s="70">
        <f t="shared" si="537"/>
        <v>1040</v>
      </c>
      <c r="AT1043" s="71">
        <f t="shared" si="532"/>
        <v>1.6322913569844953E-4</v>
      </c>
      <c r="AU1043" s="72">
        <f t="shared" si="534"/>
        <v>8.6664107387064426E-3</v>
      </c>
      <c r="AV1043" s="73">
        <f t="shared" si="535"/>
        <v>1.0086664107387064</v>
      </c>
      <c r="AW1043" s="74">
        <f>PRODUCT(AV$4:AV1043)</f>
        <v>5695.3574183313876</v>
      </c>
      <c r="BO1043" s="70">
        <f t="shared" si="539"/>
        <v>1040</v>
      </c>
      <c r="BP1043" s="178">
        <f t="shared" si="538"/>
        <v>0.1091</v>
      </c>
      <c r="BQ1043" s="179">
        <f t="shared" si="536"/>
        <v>8.6664107387064426E-3</v>
      </c>
      <c r="BR1043" s="179">
        <f t="shared" si="540"/>
        <v>1.755816056041267E-4</v>
      </c>
    </row>
    <row r="1044" spans="44:70">
      <c r="AR1044" s="69">
        <f t="shared" si="533"/>
        <v>87</v>
      </c>
      <c r="AS1044" s="70">
        <f t="shared" si="537"/>
        <v>1041</v>
      </c>
      <c r="AT1044" s="71">
        <f t="shared" si="532"/>
        <v>1.6181452496396271E-4</v>
      </c>
      <c r="AU1044" s="72">
        <f t="shared" si="534"/>
        <v>8.6664107387064426E-3</v>
      </c>
      <c r="AV1044" s="73">
        <f t="shared" si="535"/>
        <v>1.0086664107387064</v>
      </c>
      <c r="AW1044" s="74">
        <f>PRODUCT(AV$4:AV1044)</f>
        <v>5744.7157250223863</v>
      </c>
      <c r="BO1044" s="70">
        <f t="shared" si="539"/>
        <v>1041</v>
      </c>
      <c r="BP1044" s="178">
        <f t="shared" si="538"/>
        <v>0.1091</v>
      </c>
      <c r="BQ1044" s="179">
        <f t="shared" si="536"/>
        <v>8.6664107387064426E-3</v>
      </c>
      <c r="BR1044" s="179">
        <f t="shared" si="540"/>
        <v>1.7407301733735522E-4</v>
      </c>
    </row>
    <row r="1045" spans="44:70">
      <c r="AR1045" s="69">
        <f t="shared" si="533"/>
        <v>87</v>
      </c>
      <c r="AS1045" s="70">
        <f t="shared" si="537"/>
        <v>1042</v>
      </c>
      <c r="AT1045" s="71">
        <f t="shared" si="532"/>
        <v>1.6041217382713635E-4</v>
      </c>
      <c r="AU1045" s="72">
        <f t="shared" si="534"/>
        <v>8.6664107387064426E-3</v>
      </c>
      <c r="AV1045" s="73">
        <f t="shared" si="535"/>
        <v>1.0086664107387064</v>
      </c>
      <c r="AW1045" s="74">
        <f>PRODUCT(AV$4:AV1045)</f>
        <v>5794.5017910725364</v>
      </c>
      <c r="BO1045" s="70">
        <f t="shared" si="539"/>
        <v>1042</v>
      </c>
      <c r="BP1045" s="178">
        <f t="shared" si="538"/>
        <v>0.1091</v>
      </c>
      <c r="BQ1045" s="179">
        <f t="shared" si="536"/>
        <v>8.6664107387064426E-3</v>
      </c>
      <c r="BR1045" s="179">
        <f t="shared" si="540"/>
        <v>1.725773907846016E-4</v>
      </c>
    </row>
    <row r="1046" spans="44:70">
      <c r="AR1046" s="69">
        <f t="shared" si="533"/>
        <v>87</v>
      </c>
      <c r="AS1046" s="70">
        <f t="shared" si="537"/>
        <v>1043</v>
      </c>
      <c r="AT1046" s="71">
        <f t="shared" si="532"/>
        <v>1.5902197604126161E-4</v>
      </c>
      <c r="AU1046" s="72">
        <f t="shared" si="534"/>
        <v>8.6664107387064426E-3</v>
      </c>
      <c r="AV1046" s="73">
        <f t="shared" si="535"/>
        <v>1.0086664107387064</v>
      </c>
      <c r="AW1046" s="74">
        <f>PRODUCT(AV$4:AV1046)</f>
        <v>5844.719323620141</v>
      </c>
      <c r="BO1046" s="70">
        <f t="shared" si="539"/>
        <v>1043</v>
      </c>
      <c r="BP1046" s="178">
        <f t="shared" si="538"/>
        <v>0.1091</v>
      </c>
      <c r="BQ1046" s="179">
        <f t="shared" si="536"/>
        <v>8.6664107387064426E-3</v>
      </c>
      <c r="BR1046" s="179">
        <f t="shared" si="540"/>
        <v>1.710946145794752E-4</v>
      </c>
    </row>
    <row r="1047" spans="44:70">
      <c r="AR1047" s="69">
        <f t="shared" si="533"/>
        <v>87</v>
      </c>
      <c r="AS1047" s="70">
        <f t="shared" si="537"/>
        <v>1044</v>
      </c>
      <c r="AT1047" s="71">
        <f t="shared" ref="AT1047:AT1110" si="541">(1-AU1047)*AT1046</f>
        <v>1.576438262804073E-4</v>
      </c>
      <c r="AU1047" s="72">
        <f t="shared" si="534"/>
        <v>8.6664107387064426E-3</v>
      </c>
      <c r="AV1047" s="73">
        <f t="shared" si="535"/>
        <v>1.0086664107387064</v>
      </c>
      <c r="AW1047" s="74">
        <f>PRODUCT(AV$4:AV1047)</f>
        <v>5895.372061931088</v>
      </c>
      <c r="BO1047" s="70">
        <f t="shared" si="539"/>
        <v>1044</v>
      </c>
      <c r="BP1047" s="178">
        <f t="shared" si="538"/>
        <v>0.1091</v>
      </c>
      <c r="BQ1047" s="179">
        <f t="shared" si="536"/>
        <v>8.6664107387064426E-3</v>
      </c>
      <c r="BR1047" s="179">
        <f t="shared" si="540"/>
        <v>1.6962457831243971E-4</v>
      </c>
    </row>
    <row r="1048" spans="44:70">
      <c r="AR1048" s="69">
        <f t="shared" si="533"/>
        <v>88</v>
      </c>
      <c r="AS1048" s="70">
        <f t="shared" si="537"/>
        <v>1045</v>
      </c>
      <c r="AT1048" s="71">
        <f t="shared" si="541"/>
        <v>1.5627762013144001E-4</v>
      </c>
      <c r="AU1048" s="72">
        <f t="shared" si="534"/>
        <v>8.6664107387064426E-3</v>
      </c>
      <c r="AV1048" s="73">
        <f t="shared" si="535"/>
        <v>1.0086664107387064</v>
      </c>
      <c r="AW1048" s="74">
        <f>PRODUCT(AV$4:AV1048)</f>
        <v>5946.4637776772779</v>
      </c>
      <c r="BO1048" s="70">
        <f t="shared" si="539"/>
        <v>1045</v>
      </c>
      <c r="BP1048" s="178">
        <f t="shared" si="538"/>
        <v>0.1091</v>
      </c>
      <c r="BQ1048" s="179">
        <f t="shared" si="536"/>
        <v>8.6664107387064426E-3</v>
      </c>
      <c r="BR1048" s="179">
        <f t="shared" si="540"/>
        <v>1.6816717252259201E-4</v>
      </c>
    </row>
    <row r="1049" spans="44:70">
      <c r="AR1049" s="69">
        <f t="shared" si="533"/>
        <v>88</v>
      </c>
      <c r="AS1049" s="70">
        <f t="shared" si="537"/>
        <v>1046</v>
      </c>
      <c r="AT1049" s="71">
        <f t="shared" si="541"/>
        <v>1.549232540861134E-4</v>
      </c>
      <c r="AU1049" s="72">
        <f t="shared" si="534"/>
        <v>8.6664107387064426E-3</v>
      </c>
      <c r="AV1049" s="73">
        <f t="shared" si="535"/>
        <v>1.0086664107387064</v>
      </c>
      <c r="AW1049" s="74">
        <f>PRODUCT(AV$4:AV1049)</f>
        <v>5997.9982752174692</v>
      </c>
      <c r="BO1049" s="70">
        <f t="shared" si="539"/>
        <v>1046</v>
      </c>
      <c r="BP1049" s="178">
        <f t="shared" si="538"/>
        <v>0.1091</v>
      </c>
      <c r="BQ1049" s="179">
        <f t="shared" si="536"/>
        <v>8.6664107387064426E-3</v>
      </c>
      <c r="BR1049" s="179">
        <f t="shared" si="540"/>
        <v>1.6672228868951151E-4</v>
      </c>
    </row>
    <row r="1050" spans="44:70">
      <c r="AR1050" s="69">
        <f t="shared" si="533"/>
        <v>88</v>
      </c>
      <c r="AS1050" s="70">
        <f t="shared" si="537"/>
        <v>1047</v>
      </c>
      <c r="AT1050" s="71">
        <f t="shared" si="541"/>
        <v>1.5358062553322616E-4</v>
      </c>
      <c r="AU1050" s="72">
        <f t="shared" si="534"/>
        <v>8.6664107387064426E-3</v>
      </c>
      <c r="AV1050" s="73">
        <f t="shared" si="535"/>
        <v>1.0086664107387064</v>
      </c>
      <c r="AW1050" s="74">
        <f>PRODUCT(AV$4:AV1050)</f>
        <v>6049.9793918805562</v>
      </c>
      <c r="BO1050" s="70">
        <f t="shared" si="539"/>
        <v>1047</v>
      </c>
      <c r="BP1050" s="178">
        <f t="shared" si="538"/>
        <v>0.1091</v>
      </c>
      <c r="BQ1050" s="179">
        <f t="shared" si="536"/>
        <v>8.6664107387064426E-3</v>
      </c>
      <c r="BR1050" s="179">
        <f t="shared" si="540"/>
        <v>1.6528981922517958E-4</v>
      </c>
    </row>
    <row r="1051" spans="44:70">
      <c r="AR1051" s="69">
        <f t="shared" si="533"/>
        <v>88</v>
      </c>
      <c r="AS1051" s="70">
        <f t="shared" si="537"/>
        <v>1048</v>
      </c>
      <c r="AT1051" s="71">
        <f t="shared" si="541"/>
        <v>1.5224963275084776E-4</v>
      </c>
      <c r="AU1051" s="72">
        <f t="shared" si="534"/>
        <v>8.6664107387064426E-3</v>
      </c>
      <c r="AV1051" s="73">
        <f t="shared" si="535"/>
        <v>1.0086664107387064</v>
      </c>
      <c r="AW1051" s="74">
        <f>PRODUCT(AV$4:AV1051)</f>
        <v>6102.4109982513028</v>
      </c>
      <c r="BO1051" s="70">
        <f t="shared" si="539"/>
        <v>1048</v>
      </c>
      <c r="BP1051" s="178">
        <f t="shared" si="538"/>
        <v>0.1091</v>
      </c>
      <c r="BQ1051" s="179">
        <f t="shared" si="536"/>
        <v>8.6664107387064426E-3</v>
      </c>
      <c r="BR1051" s="179">
        <f t="shared" si="540"/>
        <v>1.6386965746596836E-4</v>
      </c>
    </row>
    <row r="1052" spans="44:70">
      <c r="AR1052" s="69">
        <f t="shared" si="533"/>
        <v>88</v>
      </c>
      <c r="AS1052" s="70">
        <f t="shared" si="537"/>
        <v>1049</v>
      </c>
      <c r="AT1052" s="71">
        <f t="shared" si="541"/>
        <v>1.509301748986117E-4</v>
      </c>
      <c r="AU1052" s="72">
        <f t="shared" si="534"/>
        <v>8.6664107387064426E-3</v>
      </c>
      <c r="AV1052" s="73">
        <f t="shared" si="535"/>
        <v>1.0086664107387064</v>
      </c>
      <c r="AW1052" s="74">
        <f>PRODUCT(AV$4:AV1052)</f>
        <v>6155.2969984585479</v>
      </c>
      <c r="BO1052" s="70">
        <f t="shared" si="539"/>
        <v>1049</v>
      </c>
      <c r="BP1052" s="178">
        <f t="shared" si="538"/>
        <v>0.1091</v>
      </c>
      <c r="BQ1052" s="179">
        <f t="shared" si="536"/>
        <v>8.6664107387064426E-3</v>
      </c>
      <c r="BR1052" s="179">
        <f t="shared" si="540"/>
        <v>1.6246169766469853E-4</v>
      </c>
    </row>
    <row r="1053" spans="44:70">
      <c r="AR1053" s="69">
        <f t="shared" si="533"/>
        <v>88</v>
      </c>
      <c r="AS1053" s="70">
        <f t="shared" si="537"/>
        <v>1050</v>
      </c>
      <c r="AT1053" s="71">
        <f t="shared" si="541"/>
        <v>1.4962215201007553E-4</v>
      </c>
      <c r="AU1053" s="72">
        <f t="shared" si="534"/>
        <v>8.6664107387064426E-3</v>
      </c>
      <c r="AV1053" s="73">
        <f t="shared" si="535"/>
        <v>1.0086664107387064</v>
      </c>
      <c r="AW1053" s="74">
        <f>PRODUCT(AV$4:AV1053)</f>
        <v>6208.6413304659163</v>
      </c>
      <c r="BO1053" s="70">
        <f t="shared" si="539"/>
        <v>1050</v>
      </c>
      <c r="BP1053" s="178">
        <f t="shared" si="538"/>
        <v>0.1091</v>
      </c>
      <c r="BQ1053" s="179">
        <f t="shared" si="536"/>
        <v>8.6664107387064426E-3</v>
      </c>
      <c r="BR1053" s="179">
        <f t="shared" si="540"/>
        <v>1.6106583498276517E-4</v>
      </c>
    </row>
    <row r="1054" spans="44:70">
      <c r="AR1054" s="69">
        <f t="shared" si="533"/>
        <v>88</v>
      </c>
      <c r="AS1054" s="70">
        <f t="shared" si="537"/>
        <v>1051</v>
      </c>
      <c r="AT1054" s="71">
        <f t="shared" si="541"/>
        <v>1.4832546498514705E-4</v>
      </c>
      <c r="AU1054" s="72">
        <f t="shared" si="534"/>
        <v>8.6664107387064426E-3</v>
      </c>
      <c r="AV1054" s="73">
        <f t="shared" si="535"/>
        <v>1.0086664107387064</v>
      </c>
      <c r="AW1054" s="74">
        <f>PRODUCT(AV$4:AV1054)</f>
        <v>6262.4479663650427</v>
      </c>
      <c r="BO1054" s="70">
        <f t="shared" si="539"/>
        <v>1051</v>
      </c>
      <c r="BP1054" s="178">
        <f t="shared" si="538"/>
        <v>0.1091</v>
      </c>
      <c r="BQ1054" s="179">
        <f t="shared" si="536"/>
        <v>8.6664107387064426E-3</v>
      </c>
      <c r="BR1054" s="179">
        <f t="shared" si="540"/>
        <v>1.5968196548233135E-4</v>
      </c>
    </row>
    <row r="1055" spans="44:70">
      <c r="AR1055" s="69">
        <f t="shared" si="533"/>
        <v>88</v>
      </c>
      <c r="AS1055" s="70">
        <f t="shared" si="537"/>
        <v>1052</v>
      </c>
      <c r="AT1055" s="71">
        <f t="shared" si="541"/>
        <v>1.4704001558257614E-4</v>
      </c>
      <c r="AU1055" s="72">
        <f t="shared" si="534"/>
        <v>8.6664107387064426E-3</v>
      </c>
      <c r="AV1055" s="73">
        <f t="shared" si="535"/>
        <v>1.0086664107387064</v>
      </c>
      <c r="AW1055" s="74">
        <f>PRODUCT(AV$4:AV1055)</f>
        <v>6316.7209126713387</v>
      </c>
      <c r="BO1055" s="70">
        <f t="shared" si="539"/>
        <v>1052</v>
      </c>
      <c r="BP1055" s="178">
        <f t="shared" si="538"/>
        <v>0.1091</v>
      </c>
      <c r="BQ1055" s="179">
        <f t="shared" si="536"/>
        <v>8.6664107387064426E-3</v>
      </c>
      <c r="BR1055" s="179">
        <f t="shared" si="540"/>
        <v>1.5830998611858876E-4</v>
      </c>
    </row>
    <row r="1056" spans="44:70">
      <c r="AR1056" s="69">
        <f t="shared" si="533"/>
        <v>88</v>
      </c>
      <c r="AS1056" s="70">
        <f t="shared" si="537"/>
        <v>1053</v>
      </c>
      <c r="AT1056" s="71">
        <f t="shared" si="541"/>
        <v>1.4576570641251175E-4</v>
      </c>
      <c r="AU1056" s="72">
        <f t="shared" si="534"/>
        <v>8.6664107387064426E-3</v>
      </c>
      <c r="AV1056" s="73">
        <f t="shared" si="535"/>
        <v>1.0086664107387064</v>
      </c>
      <c r="AW1056" s="74">
        <f>PRODUCT(AV$4:AV1056)</f>
        <v>6371.4642106223255</v>
      </c>
      <c r="BO1056" s="70">
        <f t="shared" si="539"/>
        <v>1053</v>
      </c>
      <c r="BP1056" s="178">
        <f t="shared" si="538"/>
        <v>0.1091</v>
      </c>
      <c r="BQ1056" s="179">
        <f t="shared" si="536"/>
        <v>8.6664107387064426E-3</v>
      </c>
      <c r="BR1056" s="179">
        <f t="shared" si="540"/>
        <v>1.5694979473208483E-4</v>
      </c>
    </row>
    <row r="1057" spans="44:70">
      <c r="AR1057" s="69">
        <f t="shared" si="533"/>
        <v>88</v>
      </c>
      <c r="AS1057" s="70">
        <f t="shared" si="537"/>
        <v>1054</v>
      </c>
      <c r="AT1057" s="71">
        <f t="shared" si="541"/>
        <v>1.4450244092912323E-4</v>
      </c>
      <c r="AU1057" s="72">
        <f t="shared" si="534"/>
        <v>8.6664107387064426E-3</v>
      </c>
      <c r="AV1057" s="73">
        <f t="shared" si="535"/>
        <v>1.0086664107387064</v>
      </c>
      <c r="AW1057" s="74">
        <f>PRODUCT(AV$4:AV1057)</f>
        <v>6426.681936478547</v>
      </c>
      <c r="BO1057" s="70">
        <f t="shared" si="539"/>
        <v>1054</v>
      </c>
      <c r="BP1057" s="178">
        <f t="shared" si="538"/>
        <v>0.1091</v>
      </c>
      <c r="BQ1057" s="179">
        <f t="shared" si="536"/>
        <v>8.6664107387064426E-3</v>
      </c>
      <c r="BR1057" s="179">
        <f t="shared" si="540"/>
        <v>1.5560129004111594E-4</v>
      </c>
    </row>
    <row r="1058" spans="44:70">
      <c r="AR1058" s="69">
        <f t="shared" si="533"/>
        <v>88</v>
      </c>
      <c r="AS1058" s="70">
        <f t="shared" si="537"/>
        <v>1055</v>
      </c>
      <c r="AT1058" s="71">
        <f t="shared" si="541"/>
        <v>1.4325012342328579E-4</v>
      </c>
      <c r="AU1058" s="72">
        <f t="shared" si="534"/>
        <v>8.6664107387064426E-3</v>
      </c>
      <c r="AV1058" s="73">
        <f t="shared" si="535"/>
        <v>1.0086664107387064</v>
      </c>
      <c r="AW1058" s="74">
        <f>PRODUCT(AV$4:AV1058)</f>
        <v>6482.3782018270949</v>
      </c>
      <c r="BO1058" s="70">
        <f t="shared" si="539"/>
        <v>1055</v>
      </c>
      <c r="BP1058" s="178">
        <f t="shared" si="538"/>
        <v>0.1091</v>
      </c>
      <c r="BQ1058" s="179">
        <f t="shared" si="536"/>
        <v>8.6664107387064426E-3</v>
      </c>
      <c r="BR1058" s="179">
        <f t="shared" si="540"/>
        <v>1.5426437163418562E-4</v>
      </c>
    </row>
    <row r="1059" spans="44:70">
      <c r="AR1059" s="69">
        <f t="shared" si="533"/>
        <v>88</v>
      </c>
      <c r="AS1059" s="70">
        <f t="shared" si="537"/>
        <v>1056</v>
      </c>
      <c r="AT1059" s="71">
        <f t="shared" si="541"/>
        <v>1.420086590153292E-4</v>
      </c>
      <c r="AU1059" s="72">
        <f t="shared" si="534"/>
        <v>8.6664107387064426E-3</v>
      </c>
      <c r="AV1059" s="73">
        <f t="shared" si="535"/>
        <v>1.0086664107387064</v>
      </c>
      <c r="AW1059" s="74">
        <f>PRODUCT(AV$4:AV1059)</f>
        <v>6538.5571538877657</v>
      </c>
      <c r="BO1059" s="70">
        <f t="shared" si="539"/>
        <v>1056</v>
      </c>
      <c r="BP1059" s="178">
        <f t="shared" si="538"/>
        <v>0.1091</v>
      </c>
      <c r="BQ1059" s="179">
        <f t="shared" si="536"/>
        <v>8.6664107387064426E-3</v>
      </c>
      <c r="BR1059" s="179">
        <f t="shared" si="540"/>
        <v>1.5293893996252798E-4</v>
      </c>
    </row>
    <row r="1060" spans="44:70">
      <c r="AR1060" s="69">
        <f t="shared" si="533"/>
        <v>89</v>
      </c>
      <c r="AS1060" s="70">
        <f t="shared" si="537"/>
        <v>1057</v>
      </c>
      <c r="AT1060" s="71">
        <f t="shared" si="541"/>
        <v>1.4077795364784946E-4</v>
      </c>
      <c r="AU1060" s="72">
        <f t="shared" si="534"/>
        <v>8.6664107387064426E-3</v>
      </c>
      <c r="AV1060" s="73">
        <f t="shared" si="535"/>
        <v>1.0086664107387064</v>
      </c>
      <c r="AW1060" s="74">
        <f>PRODUCT(AV$4:AV1060)</f>
        <v>6595.2229758218646</v>
      </c>
      <c r="BO1060" s="70">
        <f t="shared" si="539"/>
        <v>1057</v>
      </c>
      <c r="BP1060" s="178">
        <f t="shared" si="538"/>
        <v>0.1091</v>
      </c>
      <c r="BQ1060" s="179">
        <f t="shared" si="536"/>
        <v>8.6664107387064426E-3</v>
      </c>
      <c r="BR1060" s="179">
        <f t="shared" si="540"/>
        <v>1.5162489633269507E-4</v>
      </c>
    </row>
    <row r="1061" spans="44:70">
      <c r="AR1061" s="69">
        <f t="shared" si="533"/>
        <v>89</v>
      </c>
      <c r="AS1061" s="70">
        <f t="shared" si="537"/>
        <v>1058</v>
      </c>
      <c r="AT1061" s="71">
        <f t="shared" si="541"/>
        <v>1.3955791407858263E-4</v>
      </c>
      <c r="AU1061" s="72">
        <f t="shared" si="534"/>
        <v>8.6664107387064426E-3</v>
      </c>
      <c r="AV1061" s="73">
        <f t="shared" si="535"/>
        <v>1.0086664107387064</v>
      </c>
      <c r="AW1061" s="74">
        <f>PRODUCT(AV$4:AV1061)</f>
        <v>6652.3798870436904</v>
      </c>
      <c r="BO1061" s="70">
        <f t="shared" si="539"/>
        <v>1058</v>
      </c>
      <c r="BP1061" s="178">
        <f t="shared" si="538"/>
        <v>0.1091</v>
      </c>
      <c r="BQ1061" s="179">
        <f t="shared" si="536"/>
        <v>8.6664107387064426E-3</v>
      </c>
      <c r="BR1061" s="179">
        <f t="shared" si="540"/>
        <v>1.5032214289920803E-4</v>
      </c>
    </row>
    <row r="1062" spans="44:70">
      <c r="AR1062" s="69">
        <f t="shared" si="533"/>
        <v>89</v>
      </c>
      <c r="AS1062" s="70">
        <f t="shared" si="537"/>
        <v>1059</v>
      </c>
      <c r="AT1062" s="71">
        <f t="shared" si="541"/>
        <v>1.3834844787334054E-4</v>
      </c>
      <c r="AU1062" s="72">
        <f t="shared" si="534"/>
        <v>8.6664107387064426E-3</v>
      </c>
      <c r="AV1062" s="73">
        <f t="shared" si="535"/>
        <v>1.0086664107387064</v>
      </c>
      <c r="AW1062" s="74">
        <f>PRODUCT(AV$4:AV1062)</f>
        <v>6710.0321435347205</v>
      </c>
      <c r="BO1062" s="70">
        <f t="shared" si="539"/>
        <v>1059</v>
      </c>
      <c r="BP1062" s="178">
        <f t="shared" si="538"/>
        <v>0.1091</v>
      </c>
      <c r="BQ1062" s="179">
        <f t="shared" si="536"/>
        <v>8.6664107387064426E-3</v>
      </c>
      <c r="BR1062" s="179">
        <f t="shared" si="540"/>
        <v>1.4903058265727136E-4</v>
      </c>
    </row>
    <row r="1063" spans="44:70">
      <c r="AR1063" s="69">
        <f t="shared" si="533"/>
        <v>89</v>
      </c>
      <c r="AS1063" s="70">
        <f t="shared" si="537"/>
        <v>1060</v>
      </c>
      <c r="AT1063" s="71">
        <f t="shared" si="541"/>
        <v>1.3714946339900765E-4</v>
      </c>
      <c r="AU1063" s="72">
        <f t="shared" si="534"/>
        <v>8.6664107387064426E-3</v>
      </c>
      <c r="AV1063" s="73">
        <f t="shared" si="535"/>
        <v>1.0086664107387064</v>
      </c>
      <c r="AW1063" s="74">
        <f>PRODUCT(AV$4:AV1063)</f>
        <v>6768.1840381605152</v>
      </c>
      <c r="BO1063" s="70">
        <f t="shared" si="539"/>
        <v>1060</v>
      </c>
      <c r="BP1063" s="178">
        <f t="shared" si="538"/>
        <v>0.1091</v>
      </c>
      <c r="BQ1063" s="179">
        <f t="shared" si="536"/>
        <v>8.6664107387064426E-3</v>
      </c>
      <c r="BR1063" s="179">
        <f t="shared" si="540"/>
        <v>1.4775011943554995E-4</v>
      </c>
    </row>
    <row r="1064" spans="44:70">
      <c r="AR1064" s="69">
        <f t="shared" si="533"/>
        <v>89</v>
      </c>
      <c r="AS1064" s="70">
        <f t="shared" si="537"/>
        <v>1061</v>
      </c>
      <c r="AT1064" s="71">
        <f t="shared" si="541"/>
        <v>1.3596086981659868E-4</v>
      </c>
      <c r="AU1064" s="72">
        <f t="shared" si="534"/>
        <v>8.6664107387064426E-3</v>
      </c>
      <c r="AV1064" s="73">
        <f t="shared" si="535"/>
        <v>1.0086664107387064</v>
      </c>
      <c r="AW1064" s="74">
        <f>PRODUCT(AV$4:AV1064)</f>
        <v>6826.8399009903715</v>
      </c>
      <c r="BO1064" s="70">
        <f t="shared" si="539"/>
        <v>1061</v>
      </c>
      <c r="BP1064" s="178">
        <f t="shared" si="538"/>
        <v>0.1091</v>
      </c>
      <c r="BQ1064" s="179">
        <f t="shared" si="536"/>
        <v>8.6664107387064426E-3</v>
      </c>
      <c r="BR1064" s="179">
        <f t="shared" si="540"/>
        <v>1.4648065788900786E-4</v>
      </c>
    </row>
    <row r="1065" spans="44:70">
      <c r="AR1065" s="69">
        <f t="shared" si="533"/>
        <v>89</v>
      </c>
      <c r="AS1065" s="70">
        <f t="shared" si="537"/>
        <v>1062</v>
      </c>
      <c r="AT1065" s="71">
        <f t="shared" si="541"/>
        <v>1.3478257707437622E-4</v>
      </c>
      <c r="AU1065" s="72">
        <f t="shared" si="534"/>
        <v>8.6664107387064426E-3</v>
      </c>
      <c r="AV1065" s="73">
        <f t="shared" si="535"/>
        <v>1.0086664107387064</v>
      </c>
      <c r="AW1065" s="74">
        <f>PRODUCT(AV$4:AV1065)</f>
        <v>6886.004099619744</v>
      </c>
      <c r="BO1065" s="70">
        <f t="shared" si="539"/>
        <v>1062</v>
      </c>
      <c r="BP1065" s="178">
        <f t="shared" si="538"/>
        <v>0.1091</v>
      </c>
      <c r="BQ1065" s="179">
        <f t="shared" si="536"/>
        <v>8.6664107387064426E-3</v>
      </c>
      <c r="BR1065" s="179">
        <f t="shared" si="540"/>
        <v>1.452221034918089E-4</v>
      </c>
    </row>
    <row r="1066" spans="44:70">
      <c r="AR1066" s="69">
        <f t="shared" si="533"/>
        <v>89</v>
      </c>
      <c r="AS1066" s="70">
        <f t="shared" si="537"/>
        <v>1063</v>
      </c>
      <c r="AT1066" s="71">
        <f t="shared" si="541"/>
        <v>1.3361449590102833E-4</v>
      </c>
      <c r="AU1066" s="72">
        <f t="shared" si="534"/>
        <v>8.6664107387064426E-3</v>
      </c>
      <c r="AV1066" s="73">
        <f t="shared" si="535"/>
        <v>1.0086664107387064</v>
      </c>
      <c r="AW1066" s="74">
        <f>PRODUCT(AV$4:AV1066)</f>
        <v>6945.6810394954655</v>
      </c>
      <c r="BO1066" s="70">
        <f t="shared" si="539"/>
        <v>1063</v>
      </c>
      <c r="BP1066" s="178">
        <f t="shared" si="538"/>
        <v>0.1091</v>
      </c>
      <c r="BQ1066" s="179">
        <f t="shared" si="536"/>
        <v>8.6664107387064426E-3</v>
      </c>
      <c r="BR1066" s="179">
        <f t="shared" si="540"/>
        <v>1.439743625302781E-4</v>
      </c>
    </row>
    <row r="1067" spans="44:70">
      <c r="AR1067" s="69">
        <f t="shared" si="533"/>
        <v>89</v>
      </c>
      <c r="AS1067" s="70">
        <f t="shared" si="537"/>
        <v>1064</v>
      </c>
      <c r="AT1067" s="71">
        <f t="shared" si="541"/>
        <v>1.3245653779890481E-4</v>
      </c>
      <c r="AU1067" s="72">
        <f t="shared" si="534"/>
        <v>8.6664107387064426E-3</v>
      </c>
      <c r="AV1067" s="73">
        <f t="shared" si="535"/>
        <v>1.0086664107387064</v>
      </c>
      <c r="AW1067" s="74">
        <f>PRODUCT(AV$4:AV1067)</f>
        <v>7005.8751642437783</v>
      </c>
      <c r="BO1067" s="70">
        <f t="shared" si="539"/>
        <v>1064</v>
      </c>
      <c r="BP1067" s="178">
        <f t="shared" si="538"/>
        <v>0.1091</v>
      </c>
      <c r="BQ1067" s="179">
        <f t="shared" si="536"/>
        <v>8.6664107387064426E-3</v>
      </c>
      <c r="BR1067" s="179">
        <f t="shared" si="540"/>
        <v>1.4273734209592357E-4</v>
      </c>
    </row>
    <row r="1068" spans="44:70">
      <c r="AR1068" s="69">
        <f t="shared" si="533"/>
        <v>89</v>
      </c>
      <c r="AS1068" s="70">
        <f t="shared" si="537"/>
        <v>1065</v>
      </c>
      <c r="AT1068" s="71">
        <f t="shared" si="541"/>
        <v>1.3130861503731251E-4</v>
      </c>
      <c r="AU1068" s="72">
        <f t="shared" si="534"/>
        <v>8.6664107387064426E-3</v>
      </c>
      <c r="AV1068" s="73">
        <f t="shared" si="535"/>
        <v>1.0086664107387064</v>
      </c>
      <c r="AW1068" s="74">
        <f>PRODUCT(AV$4:AV1068)</f>
        <v>7066.5909560012169</v>
      </c>
      <c r="BO1068" s="70">
        <f t="shared" si="539"/>
        <v>1065</v>
      </c>
      <c r="BP1068" s="178">
        <f t="shared" si="538"/>
        <v>0.1091</v>
      </c>
      <c r="BQ1068" s="179">
        <f t="shared" si="536"/>
        <v>8.6664107387064426E-3</v>
      </c>
      <c r="BR1068" s="179">
        <f t="shared" si="540"/>
        <v>1.4151095007851854E-4</v>
      </c>
    </row>
    <row r="1069" spans="44:70">
      <c r="AR1069" s="69">
        <f t="shared" si="533"/>
        <v>89</v>
      </c>
      <c r="AS1069" s="70">
        <f t="shared" si="537"/>
        <v>1066</v>
      </c>
      <c r="AT1069" s="71">
        <f t="shared" si="541"/>
        <v>1.3017064064586848E-4</v>
      </c>
      <c r="AU1069" s="72">
        <f t="shared" si="534"/>
        <v>8.6664107387064426E-3</v>
      </c>
      <c r="AV1069" s="73">
        <f t="shared" si="535"/>
        <v>1.0086664107387064</v>
      </c>
      <c r="AW1069" s="74">
        <f>PRODUCT(AV$4:AV1069)</f>
        <v>7127.8329357483517</v>
      </c>
      <c r="BO1069" s="70">
        <f t="shared" si="539"/>
        <v>1066</v>
      </c>
      <c r="BP1069" s="178">
        <f t="shared" si="538"/>
        <v>0.1091</v>
      </c>
      <c r="BQ1069" s="179">
        <f t="shared" si="536"/>
        <v>8.6664107387064426E-3</v>
      </c>
      <c r="BR1069" s="179">
        <f t="shared" si="540"/>
        <v>1.4029509515924263E-4</v>
      </c>
    </row>
    <row r="1070" spans="44:70">
      <c r="AR1070" s="69">
        <f t="shared" si="533"/>
        <v>89</v>
      </c>
      <c r="AS1070" s="70">
        <f t="shared" si="537"/>
        <v>1067</v>
      </c>
      <c r="AT1070" s="71">
        <f t="shared" si="541"/>
        <v>1.2904252840791083E-4</v>
      </c>
      <c r="AU1070" s="72">
        <f t="shared" si="534"/>
        <v>8.6664107387064426E-3</v>
      </c>
      <c r="AV1070" s="73">
        <f t="shared" si="535"/>
        <v>1.0086664107387064</v>
      </c>
      <c r="AW1070" s="74">
        <f>PRODUCT(AV$4:AV1070)</f>
        <v>7189.6056636464264</v>
      </c>
      <c r="BO1070" s="70">
        <f t="shared" si="539"/>
        <v>1067</v>
      </c>
      <c r="BP1070" s="178">
        <f t="shared" si="538"/>
        <v>0.1091</v>
      </c>
      <c r="BQ1070" s="179">
        <f t="shared" si="536"/>
        <v>8.6664107387064426E-3</v>
      </c>
      <c r="BR1070" s="179">
        <f t="shared" si="540"/>
        <v>1.3908968680388214E-4</v>
      </c>
    </row>
    <row r="1071" spans="44:70">
      <c r="AR1071" s="69">
        <f t="shared" si="533"/>
        <v>89</v>
      </c>
      <c r="AS1071" s="70">
        <f t="shared" si="537"/>
        <v>1068</v>
      </c>
      <c r="AT1071" s="71">
        <f t="shared" si="541"/>
        <v>1.2792419285396667E-4</v>
      </c>
      <c r="AU1071" s="72">
        <f t="shared" si="534"/>
        <v>8.6664107387064426E-3</v>
      </c>
      <c r="AV1071" s="73">
        <f t="shared" si="535"/>
        <v>1.0086664107387064</v>
      </c>
      <c r="AW1071" s="74">
        <f>PRODUCT(AV$4:AV1071)</f>
        <v>7251.9137393769161</v>
      </c>
      <c r="BO1071" s="70">
        <f t="shared" si="539"/>
        <v>1068</v>
      </c>
      <c r="BP1071" s="178">
        <f t="shared" si="538"/>
        <v>0.1091</v>
      </c>
      <c r="BQ1071" s="179">
        <f t="shared" si="536"/>
        <v>8.6664107387064426E-3</v>
      </c>
      <c r="BR1071" s="179">
        <f t="shared" si="540"/>
        <v>1.3789463525608876E-4</v>
      </c>
    </row>
    <row r="1072" spans="44:70">
      <c r="AR1072" s="69">
        <f t="shared" si="533"/>
        <v>90</v>
      </c>
      <c r="AS1072" s="70">
        <f t="shared" si="537"/>
        <v>1069</v>
      </c>
      <c r="AT1072" s="71">
        <f t="shared" si="541"/>
        <v>1.2681554925527672E-4</v>
      </c>
      <c r="AU1072" s="72">
        <f t="shared" si="534"/>
        <v>8.6664107387064426E-3</v>
      </c>
      <c r="AV1072" s="73">
        <f t="shared" si="535"/>
        <v>1.0086664107387064</v>
      </c>
      <c r="AW1072" s="74">
        <f>PRODUCT(AV$4:AV1072)</f>
        <v>7314.7618024840249</v>
      </c>
      <c r="BO1072" s="70">
        <f t="shared" si="539"/>
        <v>1069</v>
      </c>
      <c r="BP1072" s="178">
        <f t="shared" si="538"/>
        <v>0.1091</v>
      </c>
      <c r="BQ1072" s="179">
        <f t="shared" si="536"/>
        <v>8.6664107387064426E-3</v>
      </c>
      <c r="BR1072" s="179">
        <f t="shared" si="540"/>
        <v>1.3670985153069616E-4</v>
      </c>
    </row>
    <row r="1073" spans="44:70">
      <c r="AR1073" s="69">
        <f t="shared" si="533"/>
        <v>90</v>
      </c>
      <c r="AS1073" s="70">
        <f t="shared" si="537"/>
        <v>1070</v>
      </c>
      <c r="AT1073" s="71">
        <f t="shared" si="541"/>
        <v>1.2571651361737582E-4</v>
      </c>
      <c r="AU1073" s="72">
        <f t="shared" si="534"/>
        <v>8.6664107387064426E-3</v>
      </c>
      <c r="AV1073" s="73">
        <f t="shared" si="535"/>
        <v>1.0086664107387064</v>
      </c>
      <c r="AW1073" s="74">
        <f>PRODUCT(AV$4:AV1073)</f>
        <v>7378.154532720152</v>
      </c>
      <c r="BO1073" s="70">
        <f t="shared" si="539"/>
        <v>1070</v>
      </c>
      <c r="BP1073" s="178">
        <f t="shared" si="538"/>
        <v>0.1091</v>
      </c>
      <c r="BQ1073" s="179">
        <f t="shared" si="536"/>
        <v>8.6664107387064426E-3</v>
      </c>
      <c r="BR1073" s="179">
        <f t="shared" si="540"/>
        <v>1.3553524740709408E-4</v>
      </c>
    </row>
    <row r="1074" spans="44:70">
      <c r="AR1074" s="69">
        <f t="shared" si="533"/>
        <v>90</v>
      </c>
      <c r="AS1074" s="70">
        <f t="shared" si="537"/>
        <v>1071</v>
      </c>
      <c r="AT1074" s="71">
        <f t="shared" si="541"/>
        <v>1.2462700267372947E-4</v>
      </c>
      <c r="AU1074" s="72">
        <f t="shared" si="534"/>
        <v>8.6664107387064426E-3</v>
      </c>
      <c r="AV1074" s="73">
        <f t="shared" si="535"/>
        <v>1.0086664107387064</v>
      </c>
      <c r="AW1074" s="74">
        <f>PRODUCT(AV$4:AV1074)</f>
        <v>7442.0966503943537</v>
      </c>
      <c r="BO1074" s="70">
        <f t="shared" si="539"/>
        <v>1071</v>
      </c>
      <c r="BP1074" s="178">
        <f t="shared" si="538"/>
        <v>0.1091</v>
      </c>
      <c r="BQ1074" s="179">
        <f t="shared" si="536"/>
        <v>8.6664107387064426E-3</v>
      </c>
      <c r="BR1074" s="179">
        <f t="shared" si="540"/>
        <v>1.3437073542265927E-4</v>
      </c>
    </row>
    <row r="1075" spans="44:70">
      <c r="AR1075" s="69">
        <f t="shared" si="533"/>
        <v>90</v>
      </c>
      <c r="AS1075" s="70">
        <f t="shared" si="537"/>
        <v>1072</v>
      </c>
      <c r="AT1075" s="71">
        <f t="shared" si="541"/>
        <v>1.2354693387942506E-4</v>
      </c>
      <c r="AU1075" s="72">
        <f t="shared" si="534"/>
        <v>8.6664107387064426E-3</v>
      </c>
      <c r="AV1075" s="73">
        <f t="shared" si="535"/>
        <v>1.0086664107387064</v>
      </c>
      <c r="AW1075" s="74">
        <f>PRODUCT(AV$4:AV1075)</f>
        <v>7506.5929167238228</v>
      </c>
      <c r="BO1075" s="70">
        <f t="shared" si="539"/>
        <v>1072</v>
      </c>
      <c r="BP1075" s="178">
        <f t="shared" si="538"/>
        <v>0.1091</v>
      </c>
      <c r="BQ1075" s="179">
        <f t="shared" si="536"/>
        <v>8.6664107387064426E-3</v>
      </c>
      <c r="BR1075" s="179">
        <f t="shared" si="540"/>
        <v>1.332162288662429E-4</v>
      </c>
    </row>
    <row r="1076" spans="44:70">
      <c r="AR1076" s="69">
        <f t="shared" si="533"/>
        <v>90</v>
      </c>
      <c r="AS1076" s="70">
        <f t="shared" si="537"/>
        <v>1073</v>
      </c>
      <c r="AT1076" s="71">
        <f t="shared" si="541"/>
        <v>1.2247622540491814E-4</v>
      </c>
      <c r="AU1076" s="72">
        <f t="shared" si="534"/>
        <v>8.6664107387064426E-3</v>
      </c>
      <c r="AV1076" s="73">
        <f t="shared" si="535"/>
        <v>1.0086664107387064</v>
      </c>
      <c r="AW1076" s="74">
        <f>PRODUCT(AV$4:AV1076)</f>
        <v>7571.6481341884155</v>
      </c>
      <c r="BO1076" s="70">
        <f t="shared" si="539"/>
        <v>1073</v>
      </c>
      <c r="BP1076" s="178">
        <f t="shared" si="538"/>
        <v>0.1091</v>
      </c>
      <c r="BQ1076" s="179">
        <f t="shared" si="536"/>
        <v>8.6664107387064426E-3</v>
      </c>
      <c r="BR1076" s="179">
        <f t="shared" si="540"/>
        <v>1.3207164177171394E-4</v>
      </c>
    </row>
    <row r="1077" spans="44:70">
      <c r="AR1077" s="69">
        <f t="shared" si="533"/>
        <v>90</v>
      </c>
      <c r="AS1077" s="70">
        <f t="shared" si="537"/>
        <v>1074</v>
      </c>
      <c r="AT1077" s="71">
        <f t="shared" si="541"/>
        <v>1.2141479612983273E-4</v>
      </c>
      <c r="AU1077" s="72">
        <f t="shared" si="534"/>
        <v>8.6664107387064426E-3</v>
      </c>
      <c r="AV1077" s="73">
        <f t="shared" si="535"/>
        <v>1.0086664107387064</v>
      </c>
      <c r="AW1077" s="74">
        <f>PRODUCT(AV$4:AV1077)</f>
        <v>7637.2671468882527</v>
      </c>
      <c r="BO1077" s="70">
        <f t="shared" si="539"/>
        <v>1074</v>
      </c>
      <c r="BP1077" s="178">
        <f t="shared" si="538"/>
        <v>0.1091</v>
      </c>
      <c r="BQ1077" s="179">
        <f t="shared" si="536"/>
        <v>8.6664107387064426E-3</v>
      </c>
      <c r="BR1077" s="179">
        <f t="shared" si="540"/>
        <v>1.30936888911558E-4</v>
      </c>
    </row>
    <row r="1078" spans="44:70">
      <c r="AR1078" s="69">
        <f t="shared" si="533"/>
        <v>90</v>
      </c>
      <c r="AS1078" s="70">
        <f t="shared" si="537"/>
        <v>1075</v>
      </c>
      <c r="AT1078" s="71">
        <f t="shared" si="541"/>
        <v>1.203625656368153E-4</v>
      </c>
      <c r="AU1078" s="72">
        <f t="shared" si="534"/>
        <v>8.6664107387064426E-3</v>
      </c>
      <c r="AV1078" s="73">
        <f t="shared" si="535"/>
        <v>1.0086664107387064</v>
      </c>
      <c r="AW1078" s="74">
        <f>PRODUCT(AV$4:AV1078)</f>
        <v>7703.4548409044146</v>
      </c>
      <c r="BO1078" s="70">
        <f t="shared" si="539"/>
        <v>1075</v>
      </c>
      <c r="BP1078" s="178">
        <f t="shared" si="538"/>
        <v>0.1091</v>
      </c>
      <c r="BQ1078" s="179">
        <f t="shared" si="536"/>
        <v>8.6664107387064426E-3</v>
      </c>
      <c r="BR1078" s="179">
        <f t="shared" si="540"/>
        <v>1.298118857905312E-4</v>
      </c>
    </row>
    <row r="1079" spans="44:70">
      <c r="AR1079" s="69">
        <f t="shared" si="533"/>
        <v>90</v>
      </c>
      <c r="AS1079" s="70">
        <f t="shared" si="537"/>
        <v>1076</v>
      </c>
      <c r="AT1079" s="71">
        <f t="shared" si="541"/>
        <v>1.1931945420544214E-4</v>
      </c>
      <c r="AU1079" s="72">
        <f t="shared" si="534"/>
        <v>8.6664107387064426E-3</v>
      </c>
      <c r="AV1079" s="73">
        <f t="shared" si="535"/>
        <v>1.0086664107387064</v>
      </c>
      <c r="AW1079" s="74">
        <f>PRODUCT(AV$4:AV1079)</f>
        <v>7770.2161446627688</v>
      </c>
      <c r="BO1079" s="70">
        <f t="shared" si="539"/>
        <v>1076</v>
      </c>
      <c r="BP1079" s="178">
        <f t="shared" si="538"/>
        <v>0.1091</v>
      </c>
      <c r="BQ1079" s="179">
        <f t="shared" si="536"/>
        <v>8.6664107387064426E-3</v>
      </c>
      <c r="BR1079" s="179">
        <f t="shared" si="540"/>
        <v>1.2869654863936853E-4</v>
      </c>
    </row>
    <row r="1080" spans="44:70">
      <c r="AR1080" s="69">
        <f t="shared" si="533"/>
        <v>90</v>
      </c>
      <c r="AS1080" s="70">
        <f t="shared" si="537"/>
        <v>1077</v>
      </c>
      <c r="AT1080" s="71">
        <f t="shared" si="541"/>
        <v>1.1828538280617951E-4</v>
      </c>
      <c r="AU1080" s="72">
        <f t="shared" si="534"/>
        <v>8.6664107387064426E-3</v>
      </c>
      <c r="AV1080" s="73">
        <f t="shared" si="535"/>
        <v>1.0086664107387064</v>
      </c>
      <c r="AW1080" s="74">
        <f>PRODUCT(AV$4:AV1080)</f>
        <v>7837.5560293009448</v>
      </c>
      <c r="BO1080" s="70">
        <f t="shared" si="539"/>
        <v>1077</v>
      </c>
      <c r="BP1080" s="178">
        <f t="shared" si="538"/>
        <v>0.1091</v>
      </c>
      <c r="BQ1080" s="179">
        <f t="shared" si="536"/>
        <v>8.6664107387064426E-3</v>
      </c>
      <c r="BR1080" s="179">
        <f t="shared" si="540"/>
        <v>1.2759079440854623E-4</v>
      </c>
    </row>
    <row r="1081" spans="44:70">
      <c r="AR1081" s="69">
        <f t="shared" si="533"/>
        <v>90</v>
      </c>
      <c r="AS1081" s="70">
        <f t="shared" si="537"/>
        <v>1078</v>
      </c>
      <c r="AT1081" s="71">
        <f t="shared" si="541"/>
        <v>1.1726027309439603E-4</v>
      </c>
      <c r="AU1081" s="72">
        <f t="shared" si="534"/>
        <v>8.6664107387064426E-3</v>
      </c>
      <c r="AV1081" s="73">
        <f t="shared" si="535"/>
        <v>1.0086664107387064</v>
      </c>
      <c r="AW1081" s="74">
        <f>PRODUCT(AV$4:AV1081)</f>
        <v>7905.4795090384923</v>
      </c>
      <c r="BO1081" s="70">
        <f t="shared" si="539"/>
        <v>1078</v>
      </c>
      <c r="BP1081" s="178">
        <f t="shared" si="538"/>
        <v>0.1091</v>
      </c>
      <c r="BQ1081" s="179">
        <f t="shared" si="536"/>
        <v>8.6664107387064426E-3</v>
      </c>
      <c r="BR1081" s="179">
        <f t="shared" si="540"/>
        <v>1.2649454076209786E-4</v>
      </c>
    </row>
    <row r="1082" spans="44:70">
      <c r="AR1082" s="69">
        <f t="shared" si="533"/>
        <v>90</v>
      </c>
      <c r="AS1082" s="70">
        <f t="shared" si="537"/>
        <v>1079</v>
      </c>
      <c r="AT1082" s="71">
        <f t="shared" si="541"/>
        <v>1.162440474044271E-4</v>
      </c>
      <c r="AU1082" s="72">
        <f t="shared" si="534"/>
        <v>8.6664107387064426E-3</v>
      </c>
      <c r="AV1082" s="73">
        <f t="shared" si="535"/>
        <v>1.0086664107387064</v>
      </c>
      <c r="AW1082" s="74">
        <f>PRODUCT(AV$4:AV1082)</f>
        <v>7973.9916415502476</v>
      </c>
      <c r="BO1082" s="70">
        <f t="shared" si="539"/>
        <v>1079</v>
      </c>
      <c r="BP1082" s="178">
        <f t="shared" si="538"/>
        <v>0.1091</v>
      </c>
      <c r="BQ1082" s="179">
        <f t="shared" si="536"/>
        <v>8.6664107387064426E-3</v>
      </c>
      <c r="BR1082" s="179">
        <f t="shared" si="540"/>
        <v>1.2540770607148341E-4</v>
      </c>
    </row>
    <row r="1083" spans="44:70">
      <c r="AR1083" s="69">
        <f t="shared" si="533"/>
        <v>90</v>
      </c>
      <c r="AS1083" s="70">
        <f t="shared" si="537"/>
        <v>1080</v>
      </c>
      <c r="AT1083" s="71">
        <f t="shared" si="541"/>
        <v>1.1523662874369068E-4</v>
      </c>
      <c r="AU1083" s="72">
        <f t="shared" si="534"/>
        <v>8.6664107387064426E-3</v>
      </c>
      <c r="AV1083" s="73">
        <f t="shared" si="535"/>
        <v>1.0086664107387064</v>
      </c>
      <c r="AW1083" s="74">
        <f>PRODUCT(AV$4:AV1083)</f>
        <v>8043.0975283429343</v>
      </c>
      <c r="BO1083" s="70">
        <f t="shared" si="539"/>
        <v>1080</v>
      </c>
      <c r="BP1083" s="178">
        <f t="shared" si="538"/>
        <v>0.1091</v>
      </c>
      <c r="BQ1083" s="179">
        <f t="shared" si="536"/>
        <v>8.6664107387064426E-3</v>
      </c>
      <c r="BR1083" s="179">
        <f t="shared" si="540"/>
        <v>1.2433020940951121E-4</v>
      </c>
    </row>
    <row r="1084" spans="44:70">
      <c r="AR1084" s="69">
        <f t="shared" si="533"/>
        <v>91</v>
      </c>
      <c r="AS1084" s="70">
        <f t="shared" si="537"/>
        <v>1081</v>
      </c>
      <c r="AT1084" s="71">
        <f t="shared" si="541"/>
        <v>1.1423794078685403E-4</v>
      </c>
      <c r="AU1084" s="72">
        <f t="shared" si="534"/>
        <v>8.6664107387064426E-3</v>
      </c>
      <c r="AV1084" s="73">
        <f t="shared" si="535"/>
        <v>1.0086664107387064</v>
      </c>
      <c r="AW1084" s="74">
        <f>PRODUCT(AV$4:AV1084)</f>
        <v>8112.8023151350289</v>
      </c>
      <c r="BO1084" s="70">
        <f t="shared" si="539"/>
        <v>1081</v>
      </c>
      <c r="BP1084" s="178">
        <f t="shared" si="538"/>
        <v>0.1091</v>
      </c>
      <c r="BQ1084" s="179">
        <f t="shared" si="536"/>
        <v>8.6664107387064426E-3</v>
      </c>
      <c r="BR1084" s="179">
        <f t="shared" si="540"/>
        <v>1.2326197054431188E-4</v>
      </c>
    </row>
    <row r="1085" spans="44:70">
      <c r="AR1085" s="69">
        <f t="shared" si="533"/>
        <v>91</v>
      </c>
      <c r="AS1085" s="70">
        <f t="shared" si="537"/>
        <v>1082</v>
      </c>
      <c r="AT1085" s="71">
        <f t="shared" si="541"/>
        <v>1.1324790787005113E-4</v>
      </c>
      <c r="AU1085" s="72">
        <f t="shared" si="534"/>
        <v>8.6664107387064426E-3</v>
      </c>
      <c r="AV1085" s="73">
        <f t="shared" si="535"/>
        <v>1.0086664107387064</v>
      </c>
      <c r="AW1085" s="74">
        <f>PRODUCT(AV$4:AV1085)</f>
        <v>8183.1111922399177</v>
      </c>
      <c r="BO1085" s="70">
        <f t="shared" si="539"/>
        <v>1082</v>
      </c>
      <c r="BP1085" s="178">
        <f t="shared" si="538"/>
        <v>0.1091</v>
      </c>
      <c r="BQ1085" s="179">
        <f t="shared" si="536"/>
        <v>8.6664107387064426E-3</v>
      </c>
      <c r="BR1085" s="179">
        <f t="shared" si="540"/>
        <v>1.2220290993336419E-4</v>
      </c>
    </row>
    <row r="1086" spans="44:70">
      <c r="AR1086" s="69">
        <f t="shared" si="533"/>
        <v>91</v>
      </c>
      <c r="AS1086" s="70">
        <f t="shared" si="537"/>
        <v>1083</v>
      </c>
      <c r="AT1086" s="71">
        <f t="shared" si="541"/>
        <v>1.1226645498515009E-4</v>
      </c>
      <c r="AU1086" s="72">
        <f t="shared" si="534"/>
        <v>8.6664107387064426E-3</v>
      </c>
      <c r="AV1086" s="73">
        <f t="shared" si="535"/>
        <v>1.0086664107387064</v>
      </c>
      <c r="AW1086" s="74">
        <f>PRODUCT(AV$4:AV1086)</f>
        <v>8254.0293949523748</v>
      </c>
      <c r="BO1086" s="70">
        <f t="shared" si="539"/>
        <v>1083</v>
      </c>
      <c r="BP1086" s="178">
        <f t="shared" si="538"/>
        <v>0.1091</v>
      </c>
      <c r="BQ1086" s="179">
        <f t="shared" si="536"/>
        <v>8.6664107387064426E-3</v>
      </c>
      <c r="BR1086" s="179">
        <f t="shared" si="540"/>
        <v>1.2115294871757227E-4</v>
      </c>
    </row>
    <row r="1087" spans="44:70">
      <c r="AR1087" s="69">
        <f t="shared" si="533"/>
        <v>91</v>
      </c>
      <c r="AS1087" s="70">
        <f t="shared" si="537"/>
        <v>1084</v>
      </c>
      <c r="AT1087" s="71">
        <f t="shared" si="541"/>
        <v>1.1129350777407027E-4</v>
      </c>
      <c r="AU1087" s="72">
        <f t="shared" si="534"/>
        <v>8.6664107387064426E-3</v>
      </c>
      <c r="AV1087" s="73">
        <f t="shared" si="535"/>
        <v>1.0086664107387064</v>
      </c>
      <c r="AW1087" s="74">
        <f>PRODUCT(AV$4:AV1087)</f>
        <v>8325.5622039383888</v>
      </c>
      <c r="BO1087" s="70">
        <f t="shared" si="539"/>
        <v>1084</v>
      </c>
      <c r="BP1087" s="178">
        <f t="shared" si="538"/>
        <v>0.1091</v>
      </c>
      <c r="BQ1087" s="179">
        <f t="shared" si="536"/>
        <v>8.6664107387064426E-3</v>
      </c>
      <c r="BR1087" s="179">
        <f t="shared" si="540"/>
        <v>1.2011200871539358E-4</v>
      </c>
    </row>
    <row r="1088" spans="44:70">
      <c r="AR1088" s="69">
        <f t="shared" si="533"/>
        <v>91</v>
      </c>
      <c r="AS1088" s="70">
        <f t="shared" si="537"/>
        <v>1085</v>
      </c>
      <c r="AT1088" s="71">
        <f t="shared" si="541"/>
        <v>1.1032899252314877E-4</v>
      </c>
      <c r="AU1088" s="72">
        <f t="shared" si="534"/>
        <v>8.6664107387064426E-3</v>
      </c>
      <c r="AV1088" s="73">
        <f t="shared" si="535"/>
        <v>1.0086664107387064</v>
      </c>
      <c r="AW1088" s="74">
        <f>PRODUCT(AV$4:AV1088)</f>
        <v>8397.7149456283696</v>
      </c>
      <c r="BO1088" s="70">
        <f t="shared" si="539"/>
        <v>1085</v>
      </c>
      <c r="BP1088" s="178">
        <f t="shared" si="538"/>
        <v>0.1091</v>
      </c>
      <c r="BQ1088" s="179">
        <f t="shared" si="536"/>
        <v>8.6664107387064426E-3</v>
      </c>
      <c r="BR1088" s="179">
        <f t="shared" si="540"/>
        <v>1.1908001241701744E-4</v>
      </c>
    </row>
    <row r="1089" spans="44:70">
      <c r="AR1089" s="69">
        <f t="shared" si="533"/>
        <v>91</v>
      </c>
      <c r="AS1089" s="70">
        <f t="shared" si="537"/>
        <v>1086</v>
      </c>
      <c r="AT1089" s="71">
        <f t="shared" si="541"/>
        <v>1.0937283615755549E-4</v>
      </c>
      <c r="AU1089" s="72">
        <f t="shared" si="534"/>
        <v>8.6664107387064426E-3</v>
      </c>
      <c r="AV1089" s="73">
        <f t="shared" si="535"/>
        <v>1.0086664107387064</v>
      </c>
      <c r="AW1089" s="74">
        <f>PRODUCT(AV$4:AV1089)</f>
        <v>8470.4929926137593</v>
      </c>
      <c r="BO1089" s="70">
        <f t="shared" si="539"/>
        <v>1086</v>
      </c>
      <c r="BP1089" s="178">
        <f t="shared" si="538"/>
        <v>0.1091</v>
      </c>
      <c r="BQ1089" s="179">
        <f t="shared" si="536"/>
        <v>8.6664107387064426E-3</v>
      </c>
      <c r="BR1089" s="179">
        <f t="shared" si="540"/>
        <v>1.1805688297859354E-4</v>
      </c>
    </row>
    <row r="1090" spans="44:70">
      <c r="AR1090" s="69">
        <f t="shared" si="533"/>
        <v>91</v>
      </c>
      <c r="AS1090" s="70">
        <f t="shared" si="537"/>
        <v>1087</v>
      </c>
      <c r="AT1090" s="71">
        <f t="shared" si="541"/>
        <v>1.0842496623575687E-4</v>
      </c>
      <c r="AU1090" s="72">
        <f t="shared" si="534"/>
        <v>8.6664107387064426E-3</v>
      </c>
      <c r="AV1090" s="73">
        <f t="shared" si="535"/>
        <v>1.0086664107387064</v>
      </c>
      <c r="AW1090" s="74">
        <f>PRODUCT(AV$4:AV1090)</f>
        <v>8543.9017640470847</v>
      </c>
      <c r="BO1090" s="70">
        <f t="shared" si="539"/>
        <v>1087</v>
      </c>
      <c r="BP1090" s="178">
        <f t="shared" si="538"/>
        <v>0.1091</v>
      </c>
      <c r="BQ1090" s="179">
        <f t="shared" si="536"/>
        <v>8.6664107387064426E-3</v>
      </c>
      <c r="BR1090" s="179">
        <f t="shared" si="540"/>
        <v>1.1704254421651005E-4</v>
      </c>
    </row>
    <row r="1091" spans="44:70">
      <c r="AR1091" s="69">
        <f t="shared" si="533"/>
        <v>91</v>
      </c>
      <c r="AS1091" s="70">
        <f t="shared" si="537"/>
        <v>1088</v>
      </c>
      <c r="AT1091" s="71">
        <f t="shared" si="541"/>
        <v>1.0748531094402742E-4</v>
      </c>
      <c r="AU1091" s="72">
        <f t="shared" si="534"/>
        <v>8.6664107387064426E-3</v>
      </c>
      <c r="AV1091" s="73">
        <f t="shared" si="535"/>
        <v>1.0086664107387064</v>
      </c>
      <c r="AW1091" s="74">
        <f>PRODUCT(AV$4:AV1091)</f>
        <v>8617.9467260454749</v>
      </c>
      <c r="BO1091" s="70">
        <f t="shared" si="539"/>
        <v>1088</v>
      </c>
      <c r="BP1091" s="178">
        <f t="shared" si="538"/>
        <v>0.1091</v>
      </c>
      <c r="BQ1091" s="179">
        <f t="shared" si="536"/>
        <v>8.6664107387064426E-3</v>
      </c>
      <c r="BR1091" s="179">
        <f t="shared" si="540"/>
        <v>1.1603692060172087E-4</v>
      </c>
    </row>
    <row r="1092" spans="44:70">
      <c r="AR1092" s="69">
        <f t="shared" si="533"/>
        <v>91</v>
      </c>
      <c r="AS1092" s="70">
        <f t="shared" si="537"/>
        <v>1089</v>
      </c>
      <c r="AT1092" s="71">
        <f t="shared" si="541"/>
        <v>1.0655379909100891E-4</v>
      </c>
      <c r="AU1092" s="72">
        <f t="shared" si="534"/>
        <v>8.6664107387064426E-3</v>
      </c>
      <c r="AV1092" s="73">
        <f t="shared" si="535"/>
        <v>1.0086664107387064</v>
      </c>
      <c r="AW1092" s="74">
        <f>PRODUCT(AV$4:AV1092)</f>
        <v>8692.6333920976758</v>
      </c>
      <c r="BO1092" s="70">
        <f t="shared" si="539"/>
        <v>1089</v>
      </c>
      <c r="BP1092" s="178">
        <f t="shared" si="538"/>
        <v>0.1091</v>
      </c>
      <c r="BQ1092" s="179">
        <f t="shared" si="536"/>
        <v>8.6664107387064426E-3</v>
      </c>
      <c r="BR1092" s="179">
        <f t="shared" si="540"/>
        <v>1.1503993725412164E-4</v>
      </c>
    </row>
    <row r="1093" spans="44:70">
      <c r="AR1093" s="69">
        <f t="shared" ref="AR1093:AR1156" si="542">ROUNDDOWN((AS1093-1)/12,0)+1</f>
        <v>91</v>
      </c>
      <c r="AS1093" s="70">
        <f t="shared" si="537"/>
        <v>1090</v>
      </c>
      <c r="AT1093" s="71">
        <f t="shared" si="541"/>
        <v>1.0563036010231662E-4</v>
      </c>
      <c r="AU1093" s="72">
        <f t="shared" ref="AU1093:AU1156" si="543">IF($AU$2="Yes",BQ1093,((1+$AH$21)^(1/12))-1)</f>
        <v>8.6664107387064426E-3</v>
      </c>
      <c r="AV1093" s="73">
        <f t="shared" ref="AV1093:AV1156" si="544">(1+AU1093)</f>
        <v>1.0086664107387064</v>
      </c>
      <c r="AW1093" s="74">
        <f>PRODUCT(AV$4:AV1093)</f>
        <v>8767.9673234745896</v>
      </c>
      <c r="BO1093" s="70">
        <f t="shared" si="539"/>
        <v>1090</v>
      </c>
      <c r="BP1093" s="178">
        <f t="shared" si="538"/>
        <v>0.1091</v>
      </c>
      <c r="BQ1093" s="179">
        <f t="shared" ref="BQ1093:BQ1156" si="545">(1+BP1093)^(1/12)-1</f>
        <v>8.6664107387064426E-3</v>
      </c>
      <c r="BR1093" s="179">
        <f t="shared" si="540"/>
        <v>1.1405151993697406E-4</v>
      </c>
    </row>
    <row r="1094" spans="44:70">
      <c r="AR1094" s="69">
        <f t="shared" si="542"/>
        <v>91</v>
      </c>
      <c r="AS1094" s="70">
        <f t="shared" ref="AS1094:AS1157" si="546">AS1093+1</f>
        <v>1091</v>
      </c>
      <c r="AT1094" s="71">
        <f t="shared" si="541"/>
        <v>1.0471492401519247E-4</v>
      </c>
      <c r="AU1094" s="72">
        <f t="shared" si="543"/>
        <v>8.6664107387064426E-3</v>
      </c>
      <c r="AV1094" s="73">
        <f t="shared" si="544"/>
        <v>1.0086664107387064</v>
      </c>
      <c r="AW1094" s="74">
        <f>PRODUCT(AV$4:AV1094)</f>
        <v>8843.9541296433763</v>
      </c>
      <c r="BO1094" s="70">
        <f t="shared" si="539"/>
        <v>1091</v>
      </c>
      <c r="BP1094" s="178">
        <f t="shared" si="538"/>
        <v>0.1091</v>
      </c>
      <c r="BQ1094" s="179">
        <f t="shared" si="545"/>
        <v>8.6664107387064426E-3</v>
      </c>
      <c r="BR1094" s="179">
        <f t="shared" si="540"/>
        <v>1.1307159505137813E-4</v>
      </c>
    </row>
    <row r="1095" spans="44:70">
      <c r="AR1095" s="69">
        <f t="shared" si="542"/>
        <v>91</v>
      </c>
      <c r="AS1095" s="70">
        <f t="shared" si="546"/>
        <v>1092</v>
      </c>
      <c r="AT1095" s="71">
        <f t="shared" si="541"/>
        <v>1.0380742147320438E-4</v>
      </c>
      <c r="AU1095" s="72">
        <f t="shared" si="543"/>
        <v>8.6664107387064426E-3</v>
      </c>
      <c r="AV1095" s="73">
        <f t="shared" si="544"/>
        <v>1.0086664107387064</v>
      </c>
      <c r="AW1095" s="74">
        <f>PRODUCT(AV$4:AV1095)</f>
        <v>8920.5994686851445</v>
      </c>
      <c r="BO1095" s="70">
        <f t="shared" si="539"/>
        <v>1092</v>
      </c>
      <c r="BP1095" s="178">
        <f t="shared" si="538"/>
        <v>0.1091</v>
      </c>
      <c r="BQ1095" s="179">
        <f t="shared" si="545"/>
        <v>8.6664107387064426E-3</v>
      </c>
      <c r="BR1095" s="179">
        <f t="shared" si="540"/>
        <v>1.1210008963079188E-4</v>
      </c>
    </row>
    <row r="1096" spans="44:70">
      <c r="AR1096" s="69">
        <f t="shared" si="542"/>
        <v>92</v>
      </c>
      <c r="AS1096" s="70">
        <f t="shared" si="546"/>
        <v>1093</v>
      </c>
      <c r="AT1096" s="71">
        <f t="shared" si="541"/>
        <v>1.0290778372099157E-4</v>
      </c>
      <c r="AU1096" s="72">
        <f t="shared" si="543"/>
        <v>8.6664107387064426E-3</v>
      </c>
      <c r="AV1096" s="73">
        <f t="shared" si="544"/>
        <v>1.0086664107387064</v>
      </c>
      <c r="AW1096" s="74">
        <f>PRODUCT(AV$4:AV1096)</f>
        <v>8997.9090477162572</v>
      </c>
      <c r="BO1096" s="70">
        <f t="shared" si="539"/>
        <v>1093</v>
      </c>
      <c r="BP1096" s="178">
        <f t="shared" ref="BP1096:BP1159" si="547">VLOOKUP(BO1096,$BT$4:$BX$13,5,TRUE)/100</f>
        <v>0.1091</v>
      </c>
      <c r="BQ1096" s="179">
        <f t="shared" si="545"/>
        <v>8.6664107387064426E-3</v>
      </c>
      <c r="BR1096" s="179">
        <f t="shared" si="540"/>
        <v>1.1113693133559818E-4</v>
      </c>
    </row>
    <row r="1097" spans="44:70">
      <c r="AR1097" s="69">
        <f t="shared" si="542"/>
        <v>92</v>
      </c>
      <c r="AS1097" s="70">
        <f t="shared" si="546"/>
        <v>1094</v>
      </c>
      <c r="AT1097" s="71">
        <f t="shared" si="541"/>
        <v>1.0201594259905548E-4</v>
      </c>
      <c r="AU1097" s="72">
        <f t="shared" si="543"/>
        <v>8.6664107387064426E-3</v>
      </c>
      <c r="AV1097" s="73">
        <f t="shared" si="544"/>
        <v>1.0086664107387064</v>
      </c>
      <c r="AW1097" s="74">
        <f>PRODUCT(AV$4:AV1097)</f>
        <v>9075.8886233132889</v>
      </c>
      <c r="BO1097" s="70">
        <f t="shared" si="539"/>
        <v>1094</v>
      </c>
      <c r="BP1097" s="178">
        <f t="shared" si="547"/>
        <v>0.1091</v>
      </c>
      <c r="BQ1097" s="179">
        <f t="shared" si="545"/>
        <v>8.6664107387064426E-3</v>
      </c>
      <c r="BR1097" s="179">
        <f t="shared" si="540"/>
        <v>1.1018204844771819E-4</v>
      </c>
    </row>
    <row r="1098" spans="44:70">
      <c r="AR1098" s="69">
        <f t="shared" si="542"/>
        <v>92</v>
      </c>
      <c r="AS1098" s="70">
        <f t="shared" si="546"/>
        <v>1095</v>
      </c>
      <c r="AT1098" s="71">
        <f t="shared" si="541"/>
        <v>1.0113183053859576E-4</v>
      </c>
      <c r="AU1098" s="72">
        <f t="shared" si="543"/>
        <v>8.6664107387064426E-3</v>
      </c>
      <c r="AV1098" s="73">
        <f t="shared" si="544"/>
        <v>1.0086664107387064</v>
      </c>
      <c r="AW1098" s="74">
        <f>PRODUCT(AV$4:AV1098)</f>
        <v>9154.5440019416747</v>
      </c>
      <c r="BO1098" s="70">
        <f t="shared" si="539"/>
        <v>1095</v>
      </c>
      <c r="BP1098" s="178">
        <f t="shared" si="547"/>
        <v>0.1091</v>
      </c>
      <c r="BQ1098" s="179">
        <f t="shared" si="545"/>
        <v>8.6664107387064426E-3</v>
      </c>
      <c r="BR1098" s="179">
        <f t="shared" si="540"/>
        <v>1.0923536986527123E-4</v>
      </c>
    </row>
    <row r="1099" spans="44:70">
      <c r="AR1099" s="69">
        <f t="shared" si="542"/>
        <v>92</v>
      </c>
      <c r="AS1099" s="70">
        <f t="shared" si="546"/>
        <v>1096</v>
      </c>
      <c r="AT1099" s="71">
        <f t="shared" si="541"/>
        <v>1.0025538055639103E-4</v>
      </c>
      <c r="AU1099" s="72">
        <f t="shared" si="543"/>
        <v>8.6664107387064426E-3</v>
      </c>
      <c r="AV1099" s="73">
        <f t="shared" si="544"/>
        <v>1.0086664107387064</v>
      </c>
      <c r="AW1099" s="74">
        <f>PRODUCT(AV$4:AV1099)</f>
        <v>9233.8810403880634</v>
      </c>
      <c r="BO1099" s="70">
        <f t="shared" si="539"/>
        <v>1096</v>
      </c>
      <c r="BP1099" s="178">
        <f t="shared" si="547"/>
        <v>0.1091</v>
      </c>
      <c r="BQ1099" s="179">
        <f t="shared" si="545"/>
        <v>8.6664107387064426E-3</v>
      </c>
      <c r="BR1099" s="179">
        <f t="shared" si="540"/>
        <v>1.0829682509728034E-4</v>
      </c>
    </row>
    <row r="1100" spans="44:70">
      <c r="AR1100" s="69">
        <f t="shared" si="542"/>
        <v>92</v>
      </c>
      <c r="AS1100" s="70">
        <f t="shared" si="546"/>
        <v>1097</v>
      </c>
      <c r="AT1100" s="71">
        <f t="shared" si="541"/>
        <v>9.9386526249724014E-5</v>
      </c>
      <c r="AU1100" s="72">
        <f t="shared" si="543"/>
        <v>8.6664107387064426E-3</v>
      </c>
      <c r="AV1100" s="73">
        <f t="shared" si="544"/>
        <v>1.0086664107387064</v>
      </c>
      <c r="AW1100" s="74">
        <f>PRODUCT(AV$4:AV1100)</f>
        <v>9313.905646196421</v>
      </c>
      <c r="BO1100" s="70">
        <f t="shared" si="539"/>
        <v>1097</v>
      </c>
      <c r="BP1100" s="178">
        <f t="shared" si="547"/>
        <v>0.1091</v>
      </c>
      <c r="BQ1100" s="179">
        <f t="shared" si="545"/>
        <v>8.6664107387064426E-3</v>
      </c>
      <c r="BR1100" s="179">
        <f t="shared" si="540"/>
        <v>1.0736634425842349E-4</v>
      </c>
    </row>
    <row r="1101" spans="44:70">
      <c r="AR1101" s="69">
        <f t="shared" si="542"/>
        <v>92</v>
      </c>
      <c r="AS1101" s="70">
        <f t="shared" si="546"/>
        <v>1098</v>
      </c>
      <c r="AT1101" s="71">
        <f t="shared" si="541"/>
        <v>9.8525201791350674E-5</v>
      </c>
      <c r="AU1101" s="72">
        <f t="shared" si="543"/>
        <v>8.6664107387064426E-3</v>
      </c>
      <c r="AV1101" s="73">
        <f t="shared" si="544"/>
        <v>1.0086664107387064</v>
      </c>
      <c r="AW1101" s="74">
        <f>PRODUCT(AV$4:AV1101)</f>
        <v>9394.6237781079162</v>
      </c>
      <c r="BO1101" s="70">
        <f t="shared" si="539"/>
        <v>1098</v>
      </c>
      <c r="BP1101" s="178">
        <f t="shared" si="547"/>
        <v>0.1091</v>
      </c>
      <c r="BQ1101" s="179">
        <f t="shared" si="545"/>
        <v>8.6664107387064426E-3</v>
      </c>
      <c r="BR1101" s="179">
        <f t="shared" si="540"/>
        <v>1.0644385806382977E-4</v>
      </c>
    </row>
    <row r="1102" spans="44:70">
      <c r="AR1102" s="69">
        <f t="shared" si="542"/>
        <v>92</v>
      </c>
      <c r="AS1102" s="70">
        <f t="shared" si="546"/>
        <v>1099</v>
      </c>
      <c r="AT1102" s="71">
        <f t="shared" si="541"/>
        <v>9.7671341924512894E-5</v>
      </c>
      <c r="AU1102" s="72">
        <f t="shared" si="543"/>
        <v>8.6664107387064426E-3</v>
      </c>
      <c r="AV1102" s="73">
        <f t="shared" si="544"/>
        <v>1.0086664107387064</v>
      </c>
      <c r="AW1102" s="74">
        <f>PRODUCT(AV$4:AV1102)</f>
        <v>9476.0414465046179</v>
      </c>
      <c r="BO1102" s="70">
        <f t="shared" si="539"/>
        <v>1099</v>
      </c>
      <c r="BP1102" s="178">
        <f t="shared" si="547"/>
        <v>0.1091</v>
      </c>
      <c r="BQ1102" s="179">
        <f t="shared" si="545"/>
        <v>8.6664107387064426E-3</v>
      </c>
      <c r="BR1102" s="179">
        <f t="shared" si="540"/>
        <v>1.0552929782392039E-4</v>
      </c>
    </row>
    <row r="1103" spans="44:70">
      <c r="AR1103" s="69">
        <f t="shared" si="542"/>
        <v>92</v>
      </c>
      <c r="AS1103" s="70">
        <f t="shared" si="546"/>
        <v>1100</v>
      </c>
      <c r="AT1103" s="71">
        <f t="shared" si="541"/>
        <v>9.6824881957994423E-5</v>
      </c>
      <c r="AU1103" s="72">
        <f t="shared" si="543"/>
        <v>8.6664107387064426E-3</v>
      </c>
      <c r="AV1103" s="73">
        <f t="shared" si="544"/>
        <v>1.0086664107387064</v>
      </c>
      <c r="AW1103" s="74">
        <f>PRODUCT(AV$4:AV1103)</f>
        <v>9558.1647138570333</v>
      </c>
      <c r="BO1103" s="70">
        <f t="shared" si="539"/>
        <v>1100</v>
      </c>
      <c r="BP1103" s="178">
        <f t="shared" si="547"/>
        <v>0.1091</v>
      </c>
      <c r="BQ1103" s="179">
        <f t="shared" si="545"/>
        <v>8.6664107387064426E-3</v>
      </c>
      <c r="BR1103" s="179">
        <f t="shared" si="540"/>
        <v>1.0462259543929396E-4</v>
      </c>
    </row>
    <row r="1104" spans="44:70">
      <c r="AR1104" s="69">
        <f t="shared" si="542"/>
        <v>92</v>
      </c>
      <c r="AS1104" s="70">
        <f t="shared" si="546"/>
        <v>1101</v>
      </c>
      <c r="AT1104" s="71">
        <f t="shared" si="541"/>
        <v>9.5985757761219681E-5</v>
      </c>
      <c r="AU1104" s="72">
        <f t="shared" si="543"/>
        <v>8.6664107387064426E-3</v>
      </c>
      <c r="AV1104" s="73">
        <f t="shared" si="544"/>
        <v>1.0086664107387064</v>
      </c>
      <c r="AW1104" s="74">
        <f>PRODUCT(AV$4:AV1104)</f>
        <v>9640.9996951755293</v>
      </c>
      <c r="BO1104" s="70">
        <f t="shared" si="539"/>
        <v>1101</v>
      </c>
      <c r="BP1104" s="178">
        <f t="shared" si="547"/>
        <v>0.1091</v>
      </c>
      <c r="BQ1104" s="179">
        <f t="shared" si="545"/>
        <v>8.6664107387064426E-3</v>
      </c>
      <c r="BR1104" s="179">
        <f t="shared" si="540"/>
        <v>1.0372368339565565E-4</v>
      </c>
    </row>
    <row r="1105" spans="44:70">
      <c r="AR1105" s="69">
        <f t="shared" si="542"/>
        <v>92</v>
      </c>
      <c r="AS1105" s="70">
        <f t="shared" si="546"/>
        <v>1102</v>
      </c>
      <c r="AT1105" s="71">
        <f t="shared" si="541"/>
        <v>9.5153905759394965E-5</v>
      </c>
      <c r="AU1105" s="72">
        <f t="shared" si="543"/>
        <v>8.6664107387064426E-3</v>
      </c>
      <c r="AV1105" s="73">
        <f t="shared" si="544"/>
        <v>1.0086664107387064</v>
      </c>
      <c r="AW1105" s="74">
        <f>PRODUCT(AV$4:AV1105)</f>
        <v>9724.5525584656643</v>
      </c>
      <c r="BO1105" s="70">
        <f t="shared" si="539"/>
        <v>1102</v>
      </c>
      <c r="BP1105" s="178">
        <f t="shared" si="547"/>
        <v>0.1091</v>
      </c>
      <c r="BQ1105" s="179">
        <f t="shared" si="545"/>
        <v>8.6664107387064426E-3</v>
      </c>
      <c r="BR1105" s="179">
        <f t="shared" si="540"/>
        <v>1.028324947587901E-4</v>
      </c>
    </row>
    <row r="1106" spans="44:70">
      <c r="AR1106" s="69">
        <f t="shared" si="542"/>
        <v>92</v>
      </c>
      <c r="AS1106" s="70">
        <f t="shared" si="546"/>
        <v>1103</v>
      </c>
      <c r="AT1106" s="71">
        <f t="shared" si="541"/>
        <v>9.4329262928691878E-5</v>
      </c>
      <c r="AU1106" s="72">
        <f t="shared" si="543"/>
        <v>8.6664107387064426E-3</v>
      </c>
      <c r="AV1106" s="73">
        <f t="shared" si="544"/>
        <v>1.0086664107387064</v>
      </c>
      <c r="AW1106" s="74">
        <f>PRODUCT(AV$4:AV1106)</f>
        <v>9808.8295251874661</v>
      </c>
      <c r="BO1106" s="70">
        <f t="shared" ref="BO1106:BO1169" si="548">BO1105+1</f>
        <v>1103</v>
      </c>
      <c r="BP1106" s="178">
        <f t="shared" si="547"/>
        <v>0.1091</v>
      </c>
      <c r="BQ1106" s="179">
        <f t="shared" si="545"/>
        <v>8.6664107387064426E-3</v>
      </c>
      <c r="BR1106" s="179">
        <f t="shared" ref="BR1106:BR1169" si="549">BR1105/(1+BQ1106)</f>
        <v>1.0194896316957728E-4</v>
      </c>
    </row>
    <row r="1107" spans="44:70">
      <c r="AR1107" s="69">
        <f t="shared" si="542"/>
        <v>92</v>
      </c>
      <c r="AS1107" s="70">
        <f t="shared" si="546"/>
        <v>1104</v>
      </c>
      <c r="AT1107" s="71">
        <f t="shared" si="541"/>
        <v>9.3511766791472406E-5</v>
      </c>
      <c r="AU1107" s="72">
        <f t="shared" si="543"/>
        <v>8.6664107387064426E-3</v>
      </c>
      <c r="AV1107" s="73">
        <f t="shared" si="544"/>
        <v>1.0086664107387064</v>
      </c>
      <c r="AW1107" s="74">
        <f>PRODUCT(AV$4:AV1107)</f>
        <v>9893.836870718691</v>
      </c>
      <c r="BO1107" s="70">
        <f t="shared" si="548"/>
        <v>1104</v>
      </c>
      <c r="BP1107" s="178">
        <f t="shared" si="547"/>
        <v>0.1091</v>
      </c>
      <c r="BQ1107" s="179">
        <f t="shared" si="545"/>
        <v>8.6664107387064426E-3</v>
      </c>
      <c r="BR1107" s="179">
        <f t="shared" si="549"/>
        <v>1.010730228390514E-4</v>
      </c>
    </row>
    <row r="1108" spans="44:70">
      <c r="AR1108" s="69">
        <f t="shared" si="542"/>
        <v>93</v>
      </c>
      <c r="AS1108" s="70">
        <f t="shared" si="546"/>
        <v>1105</v>
      </c>
      <c r="AT1108" s="71">
        <f t="shared" si="541"/>
        <v>9.2701355411555376E-5</v>
      </c>
      <c r="AU1108" s="72">
        <f t="shared" si="543"/>
        <v>8.6664107387064426E-3</v>
      </c>
      <c r="AV1108" s="73">
        <f t="shared" si="544"/>
        <v>1.0086664107387064</v>
      </c>
      <c r="AW1108" s="74">
        <f>PRODUCT(AV$4:AV1108)</f>
        <v>9979.5809248220976</v>
      </c>
      <c r="BO1108" s="70">
        <f t="shared" si="548"/>
        <v>1105</v>
      </c>
      <c r="BP1108" s="178">
        <f t="shared" si="547"/>
        <v>0.1091</v>
      </c>
      <c r="BQ1108" s="179">
        <f t="shared" si="545"/>
        <v>8.6664107387064426E-3</v>
      </c>
      <c r="BR1108" s="179">
        <f t="shared" si="549"/>
        <v>1.0020460854350212E-4</v>
      </c>
    </row>
    <row r="1109" spans="44:70">
      <c r="AR1109" s="69">
        <f t="shared" si="542"/>
        <v>93</v>
      </c>
      <c r="AS1109" s="70">
        <f t="shared" si="546"/>
        <v>1106</v>
      </c>
      <c r="AT1109" s="71">
        <f t="shared" si="541"/>
        <v>9.1897967389524028E-5</v>
      </c>
      <c r="AU1109" s="72">
        <f t="shared" si="543"/>
        <v>8.6664107387064426E-3</v>
      </c>
      <c r="AV1109" s="73">
        <f t="shared" si="544"/>
        <v>1.0086664107387064</v>
      </c>
      <c r="AW1109" s="74">
        <f>PRODUCT(AV$4:AV1109)</f>
        <v>10066.068072116766</v>
      </c>
      <c r="BO1109" s="70">
        <f t="shared" si="548"/>
        <v>1106</v>
      </c>
      <c r="BP1109" s="178">
        <f t="shared" si="547"/>
        <v>0.1091</v>
      </c>
      <c r="BQ1109" s="179">
        <f t="shared" si="545"/>
        <v>8.6664107387064426E-3</v>
      </c>
      <c r="BR1109" s="179">
        <f t="shared" si="549"/>
        <v>9.9343655619617909E-5</v>
      </c>
    </row>
    <row r="1110" spans="44:70">
      <c r="AR1110" s="69">
        <f t="shared" si="542"/>
        <v>93</v>
      </c>
      <c r="AS1110" s="70">
        <f t="shared" si="546"/>
        <v>1107</v>
      </c>
      <c r="AT1110" s="71">
        <f t="shared" si="541"/>
        <v>9.1101541858074165E-5</v>
      </c>
      <c r="AU1110" s="72">
        <f t="shared" si="543"/>
        <v>8.6664107387064426E-3</v>
      </c>
      <c r="AV1110" s="73">
        <f t="shared" si="544"/>
        <v>1.0086664107387064</v>
      </c>
      <c r="AW1110" s="74">
        <f>PRODUCT(AV$4:AV1110)</f>
        <v>10153.304752553509</v>
      </c>
      <c r="BO1110" s="70">
        <f t="shared" si="548"/>
        <v>1107</v>
      </c>
      <c r="BP1110" s="178">
        <f t="shared" si="547"/>
        <v>0.1091</v>
      </c>
      <c r="BQ1110" s="179">
        <f t="shared" si="545"/>
        <v>8.6664107387064426E-3</v>
      </c>
      <c r="BR1110" s="179">
        <f t="shared" si="549"/>
        <v>9.8490099959671143E-5</v>
      </c>
    </row>
    <row r="1111" spans="44:70">
      <c r="AR1111" s="69">
        <f t="shared" si="542"/>
        <v>93</v>
      </c>
      <c r="AS1111" s="70">
        <f t="shared" si="546"/>
        <v>1108</v>
      </c>
      <c r="AT1111" s="71">
        <f t="shared" ref="AT1111:AT1174" si="550">(1-AU1111)*AT1110</f>
        <v>9.0312018477402631E-5</v>
      </c>
      <c r="AU1111" s="72">
        <f t="shared" si="543"/>
        <v>8.6664107387064426E-3</v>
      </c>
      <c r="AV1111" s="73">
        <f t="shared" si="544"/>
        <v>1.0086664107387064</v>
      </c>
      <c r="AW1111" s="74">
        <f>PRODUCT(AV$4:AV1111)</f>
        <v>10241.297461894399</v>
      </c>
      <c r="BO1111" s="70">
        <f t="shared" si="548"/>
        <v>1108</v>
      </c>
      <c r="BP1111" s="178">
        <f t="shared" si="547"/>
        <v>0.1091</v>
      </c>
      <c r="BQ1111" s="179">
        <f t="shared" si="545"/>
        <v>8.6664107387064426E-3</v>
      </c>
      <c r="BR1111" s="179">
        <f t="shared" si="549"/>
        <v>9.7643878006744553E-5</v>
      </c>
    </row>
    <row r="1112" spans="44:70">
      <c r="AR1112" s="69">
        <f t="shared" si="542"/>
        <v>93</v>
      </c>
      <c r="AS1112" s="70">
        <f t="shared" si="546"/>
        <v>1109</v>
      </c>
      <c r="AT1112" s="71">
        <f t="shared" si="550"/>
        <v>8.9529337430635817E-5</v>
      </c>
      <c r="AU1112" s="72">
        <f t="shared" si="543"/>
        <v>8.6664107387064426E-3</v>
      </c>
      <c r="AV1112" s="73">
        <f t="shared" si="544"/>
        <v>1.0086664107387064</v>
      </c>
      <c r="AW1112" s="74">
        <f>PRODUCT(AV$4:AV1112)</f>
        <v>10330.052752196447</v>
      </c>
      <c r="BO1112" s="70">
        <f t="shared" si="548"/>
        <v>1109</v>
      </c>
      <c r="BP1112" s="178">
        <f t="shared" si="547"/>
        <v>0.1091</v>
      </c>
      <c r="BQ1112" s="179">
        <f t="shared" si="545"/>
        <v>8.6664107387064426E-3</v>
      </c>
      <c r="BR1112" s="179">
        <f t="shared" si="549"/>
        <v>9.6804926749998672E-5</v>
      </c>
    </row>
    <row r="1113" spans="44:70">
      <c r="AR1113" s="69">
        <f t="shared" si="542"/>
        <v>93</v>
      </c>
      <c r="AS1113" s="70">
        <f t="shared" si="546"/>
        <v>1110</v>
      </c>
      <c r="AT1113" s="71">
        <f t="shared" si="550"/>
        <v>8.8753439419297683E-5</v>
      </c>
      <c r="AU1113" s="72">
        <f t="shared" si="543"/>
        <v>8.6664107387064426E-3</v>
      </c>
      <c r="AV1113" s="73">
        <f t="shared" si="544"/>
        <v>1.0086664107387064</v>
      </c>
      <c r="AW1113" s="74">
        <f>PRODUCT(AV$4:AV1113)</f>
        <v>10419.577232299485</v>
      </c>
      <c r="BO1113" s="70">
        <f t="shared" si="548"/>
        <v>1110</v>
      </c>
      <c r="BP1113" s="178">
        <f t="shared" si="547"/>
        <v>0.1091</v>
      </c>
      <c r="BQ1113" s="179">
        <f t="shared" si="545"/>
        <v>8.6664107387064426E-3</v>
      </c>
      <c r="BR1113" s="179">
        <f t="shared" si="549"/>
        <v>9.5973183719979995E-5</v>
      </c>
    </row>
    <row r="1114" spans="44:70">
      <c r="AR1114" s="69">
        <f t="shared" si="542"/>
        <v>93</v>
      </c>
      <c r="AS1114" s="70">
        <f t="shared" si="546"/>
        <v>1111</v>
      </c>
      <c r="AT1114" s="71">
        <f t="shared" si="550"/>
        <v>8.7984265658817146E-5</v>
      </c>
      <c r="AU1114" s="72">
        <f t="shared" si="543"/>
        <v>8.6664107387064426E-3</v>
      </c>
      <c r="AV1114" s="73">
        <f t="shared" si="544"/>
        <v>1.0086664107387064</v>
      </c>
      <c r="AW1114" s="74">
        <f>PRODUCT(AV$4:AV1114)</f>
        <v>10509.877568318267</v>
      </c>
      <c r="BO1114" s="70">
        <f t="shared" si="548"/>
        <v>1111</v>
      </c>
      <c r="BP1114" s="178">
        <f t="shared" si="547"/>
        <v>0.1091</v>
      </c>
      <c r="BQ1114" s="179">
        <f t="shared" si="545"/>
        <v>8.6664107387064426E-3</v>
      </c>
      <c r="BR1114" s="179">
        <f t="shared" si="549"/>
        <v>9.5148586983969383E-5</v>
      </c>
    </row>
    <row r="1115" spans="44:70">
      <c r="AR1115" s="69">
        <f t="shared" si="542"/>
        <v>93</v>
      </c>
      <c r="AS1115" s="70">
        <f t="shared" si="546"/>
        <v>1112</v>
      </c>
      <c r="AT1115" s="71">
        <f t="shared" si="550"/>
        <v>8.7221757874074367E-5</v>
      </c>
      <c r="AU1115" s="72">
        <f t="shared" si="543"/>
        <v>8.6664107387064426E-3</v>
      </c>
      <c r="AV1115" s="73">
        <f t="shared" si="544"/>
        <v>1.0086664107387064</v>
      </c>
      <c r="AW1115" s="74">
        <f>PRODUCT(AV$4:AV1115)</f>
        <v>10600.96048413883</v>
      </c>
      <c r="BO1115" s="70">
        <f t="shared" si="548"/>
        <v>1112</v>
      </c>
      <c r="BP1115" s="178">
        <f t="shared" si="547"/>
        <v>0.1091</v>
      </c>
      <c r="BQ1115" s="179">
        <f t="shared" si="545"/>
        <v>8.6664107387064426E-3</v>
      </c>
      <c r="BR1115" s="179">
        <f t="shared" si="549"/>
        <v>9.4331075141370491E-5</v>
      </c>
    </row>
    <row r="1116" spans="44:70">
      <c r="AR1116" s="69">
        <f t="shared" si="542"/>
        <v>93</v>
      </c>
      <c r="AS1116" s="70">
        <f t="shared" si="546"/>
        <v>1113</v>
      </c>
      <c r="AT1116" s="71">
        <f t="shared" si="550"/>
        <v>8.6465858294985641E-5</v>
      </c>
      <c r="AU1116" s="72">
        <f t="shared" si="543"/>
        <v>8.6664107387064426E-3</v>
      </c>
      <c r="AV1116" s="73">
        <f t="shared" si="544"/>
        <v>1.0086664107387064</v>
      </c>
      <c r="AW1116" s="74">
        <f>PRODUCT(AV$4:AV1116)</f>
        <v>10692.832761919173</v>
      </c>
      <c r="BO1116" s="70">
        <f t="shared" si="548"/>
        <v>1113</v>
      </c>
      <c r="BP1116" s="178">
        <f t="shared" si="547"/>
        <v>0.1091</v>
      </c>
      <c r="BQ1116" s="179">
        <f t="shared" si="545"/>
        <v>8.6664107387064426E-3</v>
      </c>
      <c r="BR1116" s="179">
        <f t="shared" si="549"/>
        <v>9.3520587319137781E-5</v>
      </c>
    </row>
    <row r="1117" spans="44:70">
      <c r="AR1117" s="69">
        <f t="shared" si="542"/>
        <v>93</v>
      </c>
      <c r="AS1117" s="70">
        <f t="shared" si="546"/>
        <v>1114</v>
      </c>
      <c r="AT1117" s="71">
        <f t="shared" si="550"/>
        <v>8.5716509652126508E-5</v>
      </c>
      <c r="AU1117" s="72">
        <f t="shared" si="543"/>
        <v>8.6664107387064426E-3</v>
      </c>
      <c r="AV1117" s="73">
        <f t="shared" si="544"/>
        <v>1.0086664107387064</v>
      </c>
      <c r="AW1117" s="74">
        <f>PRODUCT(AV$4:AV1117)</f>
        <v>10785.501242594262</v>
      </c>
      <c r="BO1117" s="70">
        <f t="shared" si="548"/>
        <v>1114</v>
      </c>
      <c r="BP1117" s="178">
        <f t="shared" si="547"/>
        <v>0.1091</v>
      </c>
      <c r="BQ1117" s="179">
        <f t="shared" si="545"/>
        <v>8.6664107387064426E-3</v>
      </c>
      <c r="BR1117" s="179">
        <f t="shared" si="549"/>
        <v>9.2717063167243856E-5</v>
      </c>
    </row>
    <row r="1118" spans="44:70">
      <c r="AR1118" s="69">
        <f t="shared" si="542"/>
        <v>93</v>
      </c>
      <c r="AS1118" s="70">
        <f t="shared" si="546"/>
        <v>1115</v>
      </c>
      <c r="AT1118" s="71">
        <f t="shared" si="550"/>
        <v>8.4973655172392888E-5</v>
      </c>
      <c r="AU1118" s="72">
        <f t="shared" si="543"/>
        <v>8.6664107387064426E-3</v>
      </c>
      <c r="AV1118" s="73">
        <f t="shared" si="544"/>
        <v>1.0086664107387064</v>
      </c>
      <c r="AW1118" s="74">
        <f>PRODUCT(AV$4:AV1118)</f>
        <v>10878.972826385412</v>
      </c>
      <c r="BO1118" s="70">
        <f t="shared" si="548"/>
        <v>1115</v>
      </c>
      <c r="BP1118" s="178">
        <f t="shared" si="547"/>
        <v>0.1091</v>
      </c>
      <c r="BQ1118" s="179">
        <f t="shared" si="545"/>
        <v>8.6664107387064426E-3</v>
      </c>
      <c r="BR1118" s="179">
        <f t="shared" si="549"/>
        <v>9.1920442854185683E-5</v>
      </c>
    </row>
    <row r="1119" spans="44:70">
      <c r="AR1119" s="69">
        <f t="shared" si="542"/>
        <v>93</v>
      </c>
      <c r="AS1119" s="70">
        <f t="shared" si="546"/>
        <v>1116</v>
      </c>
      <c r="AT1119" s="71">
        <f t="shared" si="550"/>
        <v>8.4237238574699723E-5</v>
      </c>
      <c r="AU1119" s="72">
        <f t="shared" si="543"/>
        <v>8.6664107387064426E-3</v>
      </c>
      <c r="AV1119" s="73">
        <f t="shared" si="544"/>
        <v>1.0086664107387064</v>
      </c>
      <c r="AW1119" s="74">
        <f>PRODUCT(AV$4:AV1119)</f>
        <v>10973.254473314095</v>
      </c>
      <c r="BO1119" s="70">
        <f t="shared" si="548"/>
        <v>1116</v>
      </c>
      <c r="BP1119" s="178">
        <f t="shared" si="547"/>
        <v>0.1091</v>
      </c>
      <c r="BQ1119" s="179">
        <f t="shared" si="545"/>
        <v>8.6664107387064426E-3</v>
      </c>
      <c r="BR1119" s="179">
        <f t="shared" si="549"/>
        <v>9.1130667062529498E-5</v>
      </c>
    </row>
    <row r="1120" spans="44:70">
      <c r="AR1120" s="69">
        <f t="shared" si="542"/>
        <v>94</v>
      </c>
      <c r="AS1120" s="70">
        <f t="shared" si="546"/>
        <v>1117</v>
      </c>
      <c r="AT1120" s="71">
        <f t="shared" si="550"/>
        <v>8.3507204065716973E-5</v>
      </c>
      <c r="AU1120" s="72">
        <f t="shared" si="543"/>
        <v>8.6664107387064426E-3</v>
      </c>
      <c r="AV1120" s="73">
        <f t="shared" si="544"/>
        <v>1.0086664107387064</v>
      </c>
      <c r="AW1120" s="74">
        <f>PRODUCT(AV$4:AV1120)</f>
        <v>11068.353203720182</v>
      </c>
      <c r="BO1120" s="70">
        <f t="shared" si="548"/>
        <v>1117</v>
      </c>
      <c r="BP1120" s="178">
        <f t="shared" si="547"/>
        <v>0.1091</v>
      </c>
      <c r="BQ1120" s="179">
        <f t="shared" si="545"/>
        <v>8.6664107387064426E-3</v>
      </c>
      <c r="BR1120" s="179">
        <f t="shared" si="549"/>
        <v>9.0347676984493903E-5</v>
      </c>
    </row>
    <row r="1121" spans="44:70">
      <c r="AR1121" s="69">
        <f t="shared" si="542"/>
        <v>94</v>
      </c>
      <c r="AS1121" s="70">
        <f t="shared" si="546"/>
        <v>1118</v>
      </c>
      <c r="AT1121" s="71">
        <f t="shared" si="550"/>
        <v>8.2783496335642491E-5</v>
      </c>
      <c r="AU1121" s="72">
        <f t="shared" si="543"/>
        <v>8.6664107387064426E-3</v>
      </c>
      <c r="AV1121" s="73">
        <f t="shared" si="544"/>
        <v>1.0086664107387064</v>
      </c>
      <c r="AW1121" s="74">
        <f>PRODUCT(AV$4:AV1121)</f>
        <v>11164.276098784698</v>
      </c>
      <c r="BO1121" s="70">
        <f t="shared" si="548"/>
        <v>1118</v>
      </c>
      <c r="BP1121" s="178">
        <f t="shared" si="547"/>
        <v>0.1091</v>
      </c>
      <c r="BQ1121" s="179">
        <f t="shared" si="545"/>
        <v>8.6664107387064426E-3</v>
      </c>
      <c r="BR1121" s="179">
        <f t="shared" si="549"/>
        <v>8.9571414317570988E-5</v>
      </c>
    </row>
    <row r="1122" spans="44:70">
      <c r="AR1122" s="69">
        <f t="shared" si="542"/>
        <v>94</v>
      </c>
      <c r="AS1122" s="70">
        <f t="shared" si="546"/>
        <v>1119</v>
      </c>
      <c r="AT1122" s="71">
        <f t="shared" si="550"/>
        <v>8.2066060554011617E-5</v>
      </c>
      <c r="AU1122" s="72">
        <f t="shared" si="543"/>
        <v>8.6664107387064426E-3</v>
      </c>
      <c r="AV1122" s="73">
        <f t="shared" si="544"/>
        <v>1.0086664107387064</v>
      </c>
      <c r="AW1122" s="74">
        <f>PRODUCT(AV$4:AV1122)</f>
        <v>11261.03030105709</v>
      </c>
      <c r="BO1122" s="70">
        <f t="shared" si="548"/>
        <v>1119</v>
      </c>
      <c r="BP1122" s="178">
        <f t="shared" si="547"/>
        <v>0.1091</v>
      </c>
      <c r="BQ1122" s="179">
        <f t="shared" si="545"/>
        <v>8.6664107387064426E-3</v>
      </c>
      <c r="BR1122" s="179">
        <f t="shared" si="549"/>
        <v>8.8801821260185026E-5</v>
      </c>
    </row>
    <row r="1123" spans="44:70">
      <c r="AR1123" s="69">
        <f t="shared" si="542"/>
        <v>94</v>
      </c>
      <c r="AS1123" s="70">
        <f t="shared" si="546"/>
        <v>1120</v>
      </c>
      <c r="AT1123" s="71">
        <f t="shared" si="550"/>
        <v>8.1354842365542995E-5</v>
      </c>
      <c r="AU1123" s="72">
        <f t="shared" si="543"/>
        <v>8.6664107387064426E-3</v>
      </c>
      <c r="AV1123" s="73">
        <f t="shared" si="544"/>
        <v>1.0086664107387064</v>
      </c>
      <c r="AW1123" s="74">
        <f>PRODUCT(AV$4:AV1123)</f>
        <v>11358.62301498707</v>
      </c>
      <c r="BO1123" s="70">
        <f t="shared" si="548"/>
        <v>1120</v>
      </c>
      <c r="BP1123" s="178">
        <f t="shared" si="547"/>
        <v>0.1091</v>
      </c>
      <c r="BQ1123" s="179">
        <f t="shared" si="545"/>
        <v>8.6664107387064426E-3</v>
      </c>
      <c r="BR1123" s="179">
        <f t="shared" si="549"/>
        <v>8.8038840507388528E-5</v>
      </c>
    </row>
    <row r="1124" spans="44:70">
      <c r="AR1124" s="69">
        <f t="shared" si="542"/>
        <v>94</v>
      </c>
      <c r="AS1124" s="70">
        <f t="shared" si="546"/>
        <v>1121</v>
      </c>
      <c r="AT1124" s="71">
        <f t="shared" si="550"/>
        <v>8.0649787886020484E-5</v>
      </c>
      <c r="AU1124" s="72">
        <f t="shared" si="543"/>
        <v>8.6664107387064426E-3</v>
      </c>
      <c r="AV1124" s="73">
        <f t="shared" si="544"/>
        <v>1.0086664107387064</v>
      </c>
      <c r="AW1124" s="74">
        <f>PRODUCT(AV$4:AV1124)</f>
        <v>11457.061507461072</v>
      </c>
      <c r="BO1124" s="70">
        <f t="shared" si="548"/>
        <v>1121</v>
      </c>
      <c r="BP1124" s="178">
        <f t="shared" si="547"/>
        <v>0.1091</v>
      </c>
      <c r="BQ1124" s="179">
        <f t="shared" si="545"/>
        <v>8.6664107387064426E-3</v>
      </c>
      <c r="BR1124" s="179">
        <f t="shared" si="549"/>
        <v>8.7282415246595202E-5</v>
      </c>
    </row>
    <row r="1125" spans="44:70">
      <c r="AR1125" s="69">
        <f t="shared" si="542"/>
        <v>94</v>
      </c>
      <c r="AS1125" s="70">
        <f t="shared" si="546"/>
        <v>1122</v>
      </c>
      <c r="AT1125" s="71">
        <f t="shared" si="550"/>
        <v>7.9950843698210679E-5</v>
      </c>
      <c r="AU1125" s="72">
        <f t="shared" si="543"/>
        <v>8.6664107387064426E-3</v>
      </c>
      <c r="AV1125" s="73">
        <f t="shared" si="544"/>
        <v>1.0086664107387064</v>
      </c>
      <c r="AW1125" s="74">
        <f>PRODUCT(AV$4:AV1125)</f>
        <v>11556.353108343354</v>
      </c>
      <c r="BO1125" s="70">
        <f t="shared" si="548"/>
        <v>1122</v>
      </c>
      <c r="BP1125" s="178">
        <f t="shared" si="547"/>
        <v>0.1091</v>
      </c>
      <c r="BQ1125" s="179">
        <f t="shared" si="545"/>
        <v>8.6664107387064426E-3</v>
      </c>
      <c r="BR1125" s="179">
        <f t="shared" si="549"/>
        <v>8.6532489153349611E-5</v>
      </c>
    </row>
    <row r="1126" spans="44:70">
      <c r="AR1126" s="69">
        <f t="shared" si="542"/>
        <v>94</v>
      </c>
      <c r="AS1126" s="70">
        <f t="shared" si="546"/>
        <v>1123</v>
      </c>
      <c r="AT1126" s="71">
        <f t="shared" si="550"/>
        <v>7.9257956847815869E-5</v>
      </c>
      <c r="AU1126" s="72">
        <f t="shared" si="543"/>
        <v>8.6664107387064426E-3</v>
      </c>
      <c r="AV1126" s="73">
        <f t="shared" si="544"/>
        <v>1.0086664107387064</v>
      </c>
      <c r="AW1126" s="74">
        <f>PRODUCT(AV$4:AV1126)</f>
        <v>11656.505211021784</v>
      </c>
      <c r="BO1126" s="70">
        <f t="shared" si="548"/>
        <v>1123</v>
      </c>
      <c r="BP1126" s="178">
        <f t="shared" si="547"/>
        <v>0.1091</v>
      </c>
      <c r="BQ1126" s="179">
        <f t="shared" si="545"/>
        <v>8.6664107387064426E-3</v>
      </c>
      <c r="BR1126" s="179">
        <f t="shared" si="549"/>
        <v>8.5789006387133201E-5</v>
      </c>
    </row>
    <row r="1127" spans="44:70">
      <c r="AR1127" s="69">
        <f t="shared" si="542"/>
        <v>94</v>
      </c>
      <c r="AS1127" s="70">
        <f t="shared" si="546"/>
        <v>1124</v>
      </c>
      <c r="AT1127" s="71">
        <f t="shared" si="550"/>
        <v>7.8571074839462024E-5</v>
      </c>
      <c r="AU1127" s="72">
        <f t="shared" si="543"/>
        <v>8.6664107387064426E-3</v>
      </c>
      <c r="AV1127" s="73">
        <f t="shared" si="544"/>
        <v>1.0086664107387064</v>
      </c>
      <c r="AW1127" s="74">
        <f>PRODUCT(AV$4:AV1127)</f>
        <v>11757.52527295837</v>
      </c>
      <c r="BO1127" s="70">
        <f t="shared" si="548"/>
        <v>1124</v>
      </c>
      <c r="BP1127" s="178">
        <f t="shared" si="547"/>
        <v>0.1091</v>
      </c>
      <c r="BQ1127" s="179">
        <f t="shared" si="545"/>
        <v>8.6664107387064426E-3</v>
      </c>
      <c r="BR1127" s="179">
        <f t="shared" si="549"/>
        <v>8.5051911587206324E-5</v>
      </c>
    </row>
    <row r="1128" spans="44:70">
      <c r="AR1128" s="69">
        <f t="shared" si="542"/>
        <v>94</v>
      </c>
      <c r="AS1128" s="70">
        <f t="shared" si="546"/>
        <v>1125</v>
      </c>
      <c r="AT1128" s="71">
        <f t="shared" si="550"/>
        <v>7.7890145632721609E-5</v>
      </c>
      <c r="AU1128" s="72">
        <f t="shared" si="543"/>
        <v>8.6664107387064426E-3</v>
      </c>
      <c r="AV1128" s="73">
        <f t="shared" si="544"/>
        <v>1.0086664107387064</v>
      </c>
      <c r="AW1128" s="74">
        <f>PRODUCT(AV$4:AV1128)</f>
        <v>11859.420816244548</v>
      </c>
      <c r="BO1128" s="70">
        <f t="shared" si="548"/>
        <v>1125</v>
      </c>
      <c r="BP1128" s="178">
        <f t="shared" si="547"/>
        <v>0.1091</v>
      </c>
      <c r="BQ1128" s="179">
        <f t="shared" si="545"/>
        <v>8.6664107387064426E-3</v>
      </c>
      <c r="BR1128" s="179">
        <f t="shared" si="549"/>
        <v>8.4321149868485997E-5</v>
      </c>
    </row>
    <row r="1129" spans="44:70">
      <c r="AR1129" s="69">
        <f t="shared" si="542"/>
        <v>94</v>
      </c>
      <c r="AS1129" s="70">
        <f t="shared" si="546"/>
        <v>1126</v>
      </c>
      <c r="AT1129" s="71">
        <f t="shared" si="550"/>
        <v>7.7215117638170782E-5</v>
      </c>
      <c r="AU1129" s="72">
        <f t="shared" si="543"/>
        <v>8.6664107387064426E-3</v>
      </c>
      <c r="AV1129" s="73">
        <f t="shared" si="544"/>
        <v>1.0086664107387064</v>
      </c>
      <c r="AW1129" s="74">
        <f>PRODUCT(AV$4:AV1129)</f>
        <v>11962.19942816129</v>
      </c>
      <c r="BO1129" s="70">
        <f t="shared" si="548"/>
        <v>1126</v>
      </c>
      <c r="BP1129" s="178">
        <f t="shared" si="547"/>
        <v>0.1091</v>
      </c>
      <c r="BQ1129" s="179">
        <f t="shared" si="545"/>
        <v>8.6664107387064426E-3</v>
      </c>
      <c r="BR1129" s="179">
        <f t="shared" si="549"/>
        <v>8.3596666817459109E-5</v>
      </c>
    </row>
    <row r="1130" spans="44:70">
      <c r="AR1130" s="69">
        <f t="shared" si="542"/>
        <v>94</v>
      </c>
      <c r="AS1130" s="70">
        <f t="shared" si="546"/>
        <v>1127</v>
      </c>
      <c r="AT1130" s="71">
        <f t="shared" si="550"/>
        <v>7.6545939713480864E-5</v>
      </c>
      <c r="AU1130" s="72">
        <f t="shared" si="543"/>
        <v>8.6664107387064426E-3</v>
      </c>
      <c r="AV1130" s="73">
        <f t="shared" si="544"/>
        <v>1.0086664107387064</v>
      </c>
      <c r="AW1130" s="74">
        <f>PRODUCT(AV$4:AV1130)</f>
        <v>12065.868761744056</v>
      </c>
      <c r="BO1130" s="70">
        <f t="shared" si="548"/>
        <v>1127</v>
      </c>
      <c r="BP1130" s="178">
        <f t="shared" si="547"/>
        <v>0.1091</v>
      </c>
      <c r="BQ1130" s="179">
        <f t="shared" si="545"/>
        <v>8.6664107387064426E-3</v>
      </c>
      <c r="BR1130" s="179">
        <f t="shared" si="549"/>
        <v>8.2878408488130679E-5</v>
      </c>
    </row>
    <row r="1131" spans="44:70">
      <c r="AR1131" s="69">
        <f t="shared" si="542"/>
        <v>94</v>
      </c>
      <c r="AS1131" s="70">
        <f t="shared" si="546"/>
        <v>1128</v>
      </c>
      <c r="AT1131" s="71">
        <f t="shared" si="550"/>
        <v>7.5882561159543573E-5</v>
      </c>
      <c r="AU1131" s="72">
        <f t="shared" si="543"/>
        <v>8.6664107387064426E-3</v>
      </c>
      <c r="AV1131" s="73">
        <f t="shared" si="544"/>
        <v>1.0086664107387064</v>
      </c>
      <c r="AW1131" s="74">
        <f>PRODUCT(AV$4:AV1131)</f>
        <v>12170.436536352658</v>
      </c>
      <c r="BO1131" s="70">
        <f t="shared" si="548"/>
        <v>1128</v>
      </c>
      <c r="BP1131" s="178">
        <f t="shared" si="547"/>
        <v>0.1091</v>
      </c>
      <c r="BQ1131" s="179">
        <f t="shared" si="545"/>
        <v>8.6664107387064426E-3</v>
      </c>
      <c r="BR1131" s="179">
        <f t="shared" si="549"/>
        <v>8.2166321398006989E-5</v>
      </c>
    </row>
    <row r="1132" spans="44:70">
      <c r="AR1132" s="69">
        <f t="shared" si="542"/>
        <v>95</v>
      </c>
      <c r="AS1132" s="70">
        <f t="shared" si="546"/>
        <v>1129</v>
      </c>
      <c r="AT1132" s="71">
        <f t="shared" si="550"/>
        <v>7.5224931716629952E-5</v>
      </c>
      <c r="AU1132" s="72">
        <f t="shared" si="543"/>
        <v>8.6664107387064426E-3</v>
      </c>
      <c r="AV1132" s="73">
        <f t="shared" si="544"/>
        <v>1.0086664107387064</v>
      </c>
      <c r="AW1132" s="74">
        <f>PRODUCT(AV$4:AV1132)</f>
        <v>12275.910538246049</v>
      </c>
      <c r="BO1132" s="70">
        <f t="shared" si="548"/>
        <v>1129</v>
      </c>
      <c r="BP1132" s="178">
        <f t="shared" si="547"/>
        <v>0.1091</v>
      </c>
      <c r="BQ1132" s="179">
        <f t="shared" si="545"/>
        <v>8.6664107387064426E-3</v>
      </c>
      <c r="BR1132" s="179">
        <f t="shared" si="549"/>
        <v>8.1460352524113209E-5</v>
      </c>
    </row>
    <row r="1133" spans="44:70">
      <c r="AR1133" s="69">
        <f t="shared" si="542"/>
        <v>95</v>
      </c>
      <c r="AS1133" s="70">
        <f t="shared" si="546"/>
        <v>1130</v>
      </c>
      <c r="AT1133" s="71">
        <f t="shared" si="550"/>
        <v>7.4573001560582493E-5</v>
      </c>
      <c r="AU1133" s="72">
        <f t="shared" si="543"/>
        <v>8.6664107387064426E-3</v>
      </c>
      <c r="AV1133" s="73">
        <f t="shared" si="544"/>
        <v>1.0086664107387064</v>
      </c>
      <c r="AW1133" s="74">
        <f>PRODUCT(AV$4:AV1133)</f>
        <v>12382.298621162105</v>
      </c>
      <c r="BO1133" s="70">
        <f t="shared" si="548"/>
        <v>1130</v>
      </c>
      <c r="BP1133" s="178">
        <f t="shared" si="547"/>
        <v>0.1091</v>
      </c>
      <c r="BQ1133" s="179">
        <f t="shared" si="545"/>
        <v>8.6664107387064426E-3</v>
      </c>
      <c r="BR1133" s="179">
        <f t="shared" si="549"/>
        <v>8.07604492990452E-5</v>
      </c>
    </row>
    <row r="1134" spans="44:70">
      <c r="AR1134" s="69">
        <f t="shared" si="542"/>
        <v>95</v>
      </c>
      <c r="AS1134" s="70">
        <f t="shared" si="546"/>
        <v>1131</v>
      </c>
      <c r="AT1134" s="71">
        <f t="shared" si="550"/>
        <v>7.3926721299040295E-5</v>
      </c>
      <c r="AU1134" s="72">
        <f t="shared" si="543"/>
        <v>8.6664107387064426E-3</v>
      </c>
      <c r="AV1134" s="73">
        <f t="shared" si="544"/>
        <v>1.0086664107387064</v>
      </c>
      <c r="AW1134" s="74">
        <f>PRODUCT(AV$4:AV1134)</f>
        <v>12489.608706902414</v>
      </c>
      <c r="BO1134" s="70">
        <f t="shared" si="548"/>
        <v>1131</v>
      </c>
      <c r="BP1134" s="178">
        <f t="shared" si="547"/>
        <v>0.1091</v>
      </c>
      <c r="BQ1134" s="179">
        <f t="shared" si="545"/>
        <v>8.6664107387064426E-3</v>
      </c>
      <c r="BR1134" s="179">
        <f t="shared" si="549"/>
        <v>8.0066559607055331E-5</v>
      </c>
    </row>
    <row r="1135" spans="44:70">
      <c r="AR1135" s="69">
        <f t="shared" si="542"/>
        <v>95</v>
      </c>
      <c r="AS1135" s="70">
        <f t="shared" si="546"/>
        <v>1132</v>
      </c>
      <c r="AT1135" s="71">
        <f t="shared" si="550"/>
        <v>7.3286041967696939E-5</v>
      </c>
      <c r="AU1135" s="72">
        <f t="shared" si="543"/>
        <v>8.6664107387064426E-3</v>
      </c>
      <c r="AV1135" s="73">
        <f t="shared" si="544"/>
        <v>1.0086664107387064</v>
      </c>
      <c r="AW1135" s="74">
        <f>PRODUCT(AV$4:AV1135)</f>
        <v>12597.848785922155</v>
      </c>
      <c r="BO1135" s="70">
        <f t="shared" si="548"/>
        <v>1132</v>
      </c>
      <c r="BP1135" s="178">
        <f t="shared" si="547"/>
        <v>0.1091</v>
      </c>
      <c r="BQ1135" s="179">
        <f t="shared" si="545"/>
        <v>8.6664107387064426E-3</v>
      </c>
      <c r="BR1135" s="179">
        <f t="shared" si="549"/>
        <v>7.9378631780171823E-5</v>
      </c>
    </row>
    <row r="1136" spans="44:70">
      <c r="AR1136" s="69">
        <f t="shared" si="542"/>
        <v>95</v>
      </c>
      <c r="AS1136" s="70">
        <f t="shared" si="546"/>
        <v>1133</v>
      </c>
      <c r="AT1136" s="71">
        <f t="shared" si="550"/>
        <v>7.2650915026590797E-5</v>
      </c>
      <c r="AU1136" s="72">
        <f t="shared" si="543"/>
        <v>8.6664107387064426E-3</v>
      </c>
      <c r="AV1136" s="73">
        <f t="shared" si="544"/>
        <v>1.0086664107387064</v>
      </c>
      <c r="AW1136" s="74">
        <f>PRODUCT(AV$4:AV1136)</f>
        <v>12707.02691792507</v>
      </c>
      <c r="BO1136" s="70">
        <f t="shared" si="548"/>
        <v>1133</v>
      </c>
      <c r="BP1136" s="178">
        <f t="shared" si="547"/>
        <v>0.1091</v>
      </c>
      <c r="BQ1136" s="179">
        <f t="shared" si="545"/>
        <v>8.6664107387064426E-3</v>
      </c>
      <c r="BR1136" s="179">
        <f t="shared" si="549"/>
        <v>7.8696614594351492E-5</v>
      </c>
    </row>
    <row r="1137" spans="44:70">
      <c r="AR1137" s="69">
        <f t="shared" si="542"/>
        <v>95</v>
      </c>
      <c r="AS1137" s="70">
        <f t="shared" si="546"/>
        <v>1134</v>
      </c>
      <c r="AT1137" s="71">
        <f t="shared" si="550"/>
        <v>7.2021292356427499E-5</v>
      </c>
      <c r="AU1137" s="72">
        <f t="shared" si="543"/>
        <v>8.6664107387064426E-3</v>
      </c>
      <c r="AV1137" s="73">
        <f t="shared" si="544"/>
        <v>1.0086664107387064</v>
      </c>
      <c r="AW1137" s="74">
        <f>PRODUCT(AV$4:AV1137)</f>
        <v>12817.151232463608</v>
      </c>
      <c r="BO1137" s="70">
        <f t="shared" si="548"/>
        <v>1134</v>
      </c>
      <c r="BP1137" s="178">
        <f t="shared" si="547"/>
        <v>0.1091</v>
      </c>
      <c r="BQ1137" s="179">
        <f t="shared" si="545"/>
        <v>8.6664107387064426E-3</v>
      </c>
      <c r="BR1137" s="179">
        <f t="shared" si="549"/>
        <v>7.8020457265665547E-5</v>
      </c>
    </row>
    <row r="1138" spans="44:70">
      <c r="AR1138" s="69">
        <f t="shared" si="542"/>
        <v>95</v>
      </c>
      <c r="AS1138" s="70">
        <f t="shared" si="546"/>
        <v>1135</v>
      </c>
      <c r="AT1138" s="71">
        <f t="shared" si="550"/>
        <v>7.1397126254934236E-5</v>
      </c>
      <c r="AU1138" s="72">
        <f t="shared" si="543"/>
        <v>8.6664107387064426E-3</v>
      </c>
      <c r="AV1138" s="73">
        <f t="shared" si="544"/>
        <v>1.0086664107387064</v>
      </c>
      <c r="AW1138" s="74">
        <f>PRODUCT(AV$4:AV1138)</f>
        <v>12928.229929544255</v>
      </c>
      <c r="BO1138" s="70">
        <f t="shared" si="548"/>
        <v>1135</v>
      </c>
      <c r="BP1138" s="178">
        <f t="shared" si="547"/>
        <v>0.1091</v>
      </c>
      <c r="BQ1138" s="179">
        <f t="shared" si="545"/>
        <v>8.6664107387064426E-3</v>
      </c>
      <c r="BR1138" s="179">
        <f t="shared" si="549"/>
        <v>7.7350109446518129E-5</v>
      </c>
    </row>
    <row r="1139" spans="44:70">
      <c r="AR1139" s="69">
        <f t="shared" si="542"/>
        <v>95</v>
      </c>
      <c r="AS1139" s="70">
        <f t="shared" si="546"/>
        <v>1136</v>
      </c>
      <c r="AT1139" s="71">
        <f t="shared" si="550"/>
        <v>7.0778369433245692E-5</v>
      </c>
      <c r="AU1139" s="72">
        <f t="shared" si="543"/>
        <v>8.6664107387064426E-3</v>
      </c>
      <c r="AV1139" s="73">
        <f t="shared" si="544"/>
        <v>1.0086664107387064</v>
      </c>
      <c r="AW1139" s="74">
        <f>PRODUCT(AV$4:AV1139)</f>
        <v>13040.271280238123</v>
      </c>
      <c r="BO1139" s="70">
        <f t="shared" si="548"/>
        <v>1136</v>
      </c>
      <c r="BP1139" s="178">
        <f t="shared" si="547"/>
        <v>0.1091</v>
      </c>
      <c r="BQ1139" s="179">
        <f t="shared" si="545"/>
        <v>8.6664107387064426E-3</v>
      </c>
      <c r="BR1139" s="179">
        <f t="shared" si="549"/>
        <v>7.6685521221897377E-5</v>
      </c>
    </row>
    <row r="1140" spans="44:70">
      <c r="AR1140" s="69">
        <f t="shared" si="542"/>
        <v>95</v>
      </c>
      <c r="AS1140" s="70">
        <f t="shared" si="546"/>
        <v>1137</v>
      </c>
      <c r="AT1140" s="71">
        <f t="shared" si="550"/>
        <v>7.0164975012321275E-5</v>
      </c>
      <c r="AU1140" s="72">
        <f t="shared" si="543"/>
        <v>8.6664107387064426E-3</v>
      </c>
      <c r="AV1140" s="73">
        <f t="shared" si="544"/>
        <v>1.0086664107387064</v>
      </c>
      <c r="AW1140" s="74">
        <f>PRODUCT(AV$4:AV1140)</f>
        <v>13153.283627296823</v>
      </c>
      <c r="BO1140" s="70">
        <f t="shared" si="548"/>
        <v>1137</v>
      </c>
      <c r="BP1140" s="178">
        <f t="shared" si="547"/>
        <v>0.1091</v>
      </c>
      <c r="BQ1140" s="179">
        <f t="shared" si="545"/>
        <v>8.6664107387064426E-3</v>
      </c>
      <c r="BR1140" s="179">
        <f t="shared" si="549"/>
        <v>7.6026643105658699E-5</v>
      </c>
    </row>
    <row r="1141" spans="44:70">
      <c r="AR1141" s="69">
        <f t="shared" si="542"/>
        <v>95</v>
      </c>
      <c r="AS1141" s="70">
        <f t="shared" si="546"/>
        <v>1138</v>
      </c>
      <c r="AT1141" s="71">
        <f t="shared" si="550"/>
        <v>6.9556896519393428E-5</v>
      </c>
      <c r="AU1141" s="72">
        <f t="shared" si="543"/>
        <v>8.6664107387064426E-3</v>
      </c>
      <c r="AV1141" s="73">
        <f t="shared" si="544"/>
        <v>1.0086664107387064</v>
      </c>
      <c r="AW1141" s="74">
        <f>PRODUCT(AV$4:AV1141)</f>
        <v>13267.275385773681</v>
      </c>
      <c r="BO1141" s="70">
        <f t="shared" si="548"/>
        <v>1138</v>
      </c>
      <c r="BP1141" s="178">
        <f t="shared" si="547"/>
        <v>0.1091</v>
      </c>
      <c r="BQ1141" s="179">
        <f t="shared" si="545"/>
        <v>8.6664107387064426E-3</v>
      </c>
      <c r="BR1141" s="179">
        <f t="shared" si="549"/>
        <v>7.5373426036839933E-5</v>
      </c>
    </row>
    <row r="1142" spans="44:70">
      <c r="AR1142" s="69">
        <f t="shared" si="542"/>
        <v>95</v>
      </c>
      <c r="AS1142" s="70">
        <f t="shared" si="546"/>
        <v>1139</v>
      </c>
      <c r="AT1142" s="71">
        <f t="shared" si="550"/>
        <v>6.8954087884446659E-5</v>
      </c>
      <c r="AU1142" s="72">
        <f t="shared" si="543"/>
        <v>8.6664107387064426E-3</v>
      </c>
      <c r="AV1142" s="73">
        <f t="shared" si="544"/>
        <v>1.0086664107387064</v>
      </c>
      <c r="AW1142" s="74">
        <f>PRODUCT(AV$4:AV1142)</f>
        <v>13382.255043650326</v>
      </c>
      <c r="BO1142" s="70">
        <f t="shared" si="548"/>
        <v>1139</v>
      </c>
      <c r="BP1142" s="178">
        <f t="shared" si="547"/>
        <v>0.1091</v>
      </c>
      <c r="BQ1142" s="179">
        <f t="shared" si="545"/>
        <v>8.6664107387064426E-3</v>
      </c>
      <c r="BR1142" s="179">
        <f t="shared" si="549"/>
        <v>7.4725821376008238E-5</v>
      </c>
    </row>
    <row r="1143" spans="44:70">
      <c r="AR1143" s="69">
        <f t="shared" si="542"/>
        <v>95</v>
      </c>
      <c r="AS1143" s="70">
        <f t="shared" si="546"/>
        <v>1140</v>
      </c>
      <c r="AT1143" s="71">
        <f t="shared" si="550"/>
        <v>6.8356503436727182E-5</v>
      </c>
      <c r="AU1143" s="72">
        <f t="shared" si="543"/>
        <v>8.6664107387064426E-3</v>
      </c>
      <c r="AV1143" s="73">
        <f t="shared" si="544"/>
        <v>1.0086664107387064</v>
      </c>
      <c r="AW1143" s="74">
        <f>PRODUCT(AV$4:AV1143)</f>
        <v>13498.231162468726</v>
      </c>
      <c r="BO1143" s="70">
        <f t="shared" si="548"/>
        <v>1140</v>
      </c>
      <c r="BP1143" s="178">
        <f t="shared" si="547"/>
        <v>0.1091</v>
      </c>
      <c r="BQ1143" s="179">
        <f t="shared" si="545"/>
        <v>8.6664107387064426E-3</v>
      </c>
      <c r="BR1143" s="179">
        <f t="shared" si="549"/>
        <v>7.4083780901638304E-5</v>
      </c>
    </row>
    <row r="1144" spans="44:70">
      <c r="AR1144" s="69">
        <f t="shared" si="542"/>
        <v>96</v>
      </c>
      <c r="AS1144" s="70">
        <f t="shared" si="546"/>
        <v>1141</v>
      </c>
      <c r="AT1144" s="71">
        <f t="shared" si="550"/>
        <v>6.7764097901282699E-5</v>
      </c>
      <c r="AU1144" s="72">
        <f t="shared" si="543"/>
        <v>8.6664107387064426E-3</v>
      </c>
      <c r="AV1144" s="73">
        <f t="shared" si="544"/>
        <v>1.0086664107387064</v>
      </c>
      <c r="AW1144" s="74">
        <f>PRODUCT(AV$4:AV1144)</f>
        <v>13615.212377968688</v>
      </c>
      <c r="BO1144" s="70">
        <f t="shared" si="548"/>
        <v>1141</v>
      </c>
      <c r="BP1144" s="178">
        <f t="shared" si="547"/>
        <v>0.1091</v>
      </c>
      <c r="BQ1144" s="179">
        <f t="shared" si="545"/>
        <v>8.6664107387064426E-3</v>
      </c>
      <c r="BR1144" s="179">
        <f t="shared" si="549"/>
        <v>7.344725680652173E-5</v>
      </c>
    </row>
    <row r="1145" spans="44:70">
      <c r="AR1145" s="69">
        <f t="shared" si="542"/>
        <v>96</v>
      </c>
      <c r="AS1145" s="70">
        <f t="shared" si="546"/>
        <v>1142</v>
      </c>
      <c r="AT1145" s="71">
        <f t="shared" si="550"/>
        <v>6.7176826395532268E-5</v>
      </c>
      <c r="AU1145" s="72">
        <f t="shared" si="543"/>
        <v>8.6664107387064426E-3</v>
      </c>
      <c r="AV1145" s="73">
        <f t="shared" si="544"/>
        <v>1.0086664107387064</v>
      </c>
      <c r="AW1145" s="74">
        <f>PRODUCT(AV$4:AV1145)</f>
        <v>13733.207400730886</v>
      </c>
      <c r="BO1145" s="70">
        <f t="shared" si="548"/>
        <v>1142</v>
      </c>
      <c r="BP1145" s="178">
        <f t="shared" si="547"/>
        <v>0.1091</v>
      </c>
      <c r="BQ1145" s="179">
        <f t="shared" si="545"/>
        <v>8.6664107387064426E-3</v>
      </c>
      <c r="BR1145" s="179">
        <f t="shared" si="549"/>
        <v>7.2816201694207236E-5</v>
      </c>
    </row>
    <row r="1146" spans="44:70">
      <c r="AR1146" s="69">
        <f t="shared" si="542"/>
        <v>96</v>
      </c>
      <c r="AS1146" s="70">
        <f t="shared" si="546"/>
        <v>1143</v>
      </c>
      <c r="AT1146" s="71">
        <f t="shared" si="550"/>
        <v>6.6594644425865812E-5</v>
      </c>
      <c r="AU1146" s="72">
        <f t="shared" si="543"/>
        <v>8.6664107387064426E-3</v>
      </c>
      <c r="AV1146" s="73">
        <f t="shared" si="544"/>
        <v>1.0086664107387064</v>
      </c>
      <c r="AW1146" s="74">
        <f>PRODUCT(AV$4:AV1146)</f>
        <v>13852.225016825463</v>
      </c>
      <c r="BO1146" s="70">
        <f t="shared" si="548"/>
        <v>1143</v>
      </c>
      <c r="BP1146" s="178">
        <f t="shared" si="547"/>
        <v>0.1091</v>
      </c>
      <c r="BQ1146" s="179">
        <f t="shared" si="545"/>
        <v>8.6664107387064426E-3</v>
      </c>
      <c r="BR1146" s="179">
        <f t="shared" si="549"/>
        <v>7.2190568575471452E-5</v>
      </c>
    </row>
    <row r="1147" spans="44:70">
      <c r="AR1147" s="69">
        <f t="shared" si="542"/>
        <v>96</v>
      </c>
      <c r="AS1147" s="70">
        <f t="shared" si="546"/>
        <v>1144</v>
      </c>
      <c r="AT1147" s="71">
        <f t="shared" si="550"/>
        <v>6.6017507884273146E-5</v>
      </c>
      <c r="AU1147" s="72">
        <f t="shared" si="543"/>
        <v>8.6664107387064426E-3</v>
      </c>
      <c r="AV1147" s="73">
        <f t="shared" si="544"/>
        <v>1.0086664107387064</v>
      </c>
      <c r="AW1147" s="74">
        <f>PRODUCT(AV$4:AV1147)</f>
        <v>13972.274088466258</v>
      </c>
      <c r="BO1147" s="70">
        <f t="shared" si="548"/>
        <v>1144</v>
      </c>
      <c r="BP1147" s="178">
        <f t="shared" si="547"/>
        <v>0.1091</v>
      </c>
      <c r="BQ1147" s="179">
        <f t="shared" si="545"/>
        <v>8.6664107387064426E-3</v>
      </c>
      <c r="BR1147" s="179">
        <f t="shared" si="549"/>
        <v>7.1570310864820018E-5</v>
      </c>
    </row>
    <row r="1148" spans="44:70">
      <c r="AR1148" s="69">
        <f t="shared" si="542"/>
        <v>96</v>
      </c>
      <c r="AS1148" s="70">
        <f t="shared" si="546"/>
        <v>1145</v>
      </c>
      <c r="AT1148" s="71">
        <f t="shared" si="550"/>
        <v>6.5445373045002245E-5</v>
      </c>
      <c r="AU1148" s="72">
        <f t="shared" si="543"/>
        <v>8.6664107387064426E-3</v>
      </c>
      <c r="AV1148" s="73">
        <f t="shared" si="544"/>
        <v>1.0086664107387064</v>
      </c>
      <c r="AW1148" s="74">
        <f>PRODUCT(AV$4:AV1148)</f>
        <v>14093.363554670692</v>
      </c>
      <c r="BO1148" s="70">
        <f t="shared" si="548"/>
        <v>1145</v>
      </c>
      <c r="BP1148" s="178">
        <f t="shared" si="547"/>
        <v>0.1091</v>
      </c>
      <c r="BQ1148" s="179">
        <f t="shared" si="545"/>
        <v>8.6664107387064426E-3</v>
      </c>
      <c r="BR1148" s="179">
        <f t="shared" si="549"/>
        <v>7.0955382377018802E-5</v>
      </c>
    </row>
    <row r="1149" spans="44:70">
      <c r="AR1149" s="69">
        <f t="shared" si="542"/>
        <v>96</v>
      </c>
      <c r="AS1149" s="70">
        <f t="shared" si="546"/>
        <v>1146</v>
      </c>
      <c r="AT1149" s="71">
        <f t="shared" si="550"/>
        <v>6.487819656124639E-5</v>
      </c>
      <c r="AU1149" s="72">
        <f t="shared" si="543"/>
        <v>8.6664107387064426E-3</v>
      </c>
      <c r="AV1149" s="73">
        <f t="shared" si="544"/>
        <v>1.0086664107387064</v>
      </c>
      <c r="AW1149" s="74">
        <f>PRODUCT(AV$4:AV1149)</f>
        <v>14215.502431925384</v>
      </c>
      <c r="BO1149" s="70">
        <f t="shared" si="548"/>
        <v>1146</v>
      </c>
      <c r="BP1149" s="178">
        <f t="shared" si="547"/>
        <v>0.1091</v>
      </c>
      <c r="BQ1149" s="179">
        <f t="shared" si="545"/>
        <v>8.6664107387064426E-3</v>
      </c>
      <c r="BR1149" s="179">
        <f t="shared" si="549"/>
        <v>7.0345737323654854E-5</v>
      </c>
    </row>
    <row r="1150" spans="44:70">
      <c r="AR1150" s="69">
        <f t="shared" si="542"/>
        <v>96</v>
      </c>
      <c r="AS1150" s="70">
        <f t="shared" si="546"/>
        <v>1147</v>
      </c>
      <c r="AT1150" s="71">
        <f t="shared" si="550"/>
        <v>6.4315935461860098E-5</v>
      </c>
      <c r="AU1150" s="72">
        <f t="shared" si="543"/>
        <v>8.6664107387064426E-3</v>
      </c>
      <c r="AV1150" s="73">
        <f t="shared" si="544"/>
        <v>1.0086664107387064</v>
      </c>
      <c r="AW1150" s="74">
        <f>PRODUCT(AV$4:AV1150)</f>
        <v>14338.699814857529</v>
      </c>
      <c r="BO1150" s="70">
        <f t="shared" si="548"/>
        <v>1147</v>
      </c>
      <c r="BP1150" s="178">
        <f t="shared" si="547"/>
        <v>0.1091</v>
      </c>
      <c r="BQ1150" s="179">
        <f t="shared" si="545"/>
        <v>8.6664107387064426E-3</v>
      </c>
      <c r="BR1150" s="179">
        <f t="shared" si="549"/>
        <v>6.9741330309726967E-5</v>
      </c>
    </row>
    <row r="1151" spans="44:70">
      <c r="AR1151" s="69">
        <f t="shared" si="542"/>
        <v>96</v>
      </c>
      <c r="AS1151" s="70">
        <f t="shared" si="546"/>
        <v>1148</v>
      </c>
      <c r="AT1151" s="71">
        <f t="shared" si="550"/>
        <v>6.3758547148103485E-5</v>
      </c>
      <c r="AU1151" s="72">
        <f t="shared" si="543"/>
        <v>8.6664107387064426E-3</v>
      </c>
      <c r="AV1151" s="73">
        <f t="shared" si="544"/>
        <v>1.0086664107387064</v>
      </c>
      <c r="AW1151" s="74">
        <f>PRODUCT(AV$4:AV1151)</f>
        <v>14462.964876912099</v>
      </c>
      <c r="BO1151" s="70">
        <f t="shared" si="548"/>
        <v>1148</v>
      </c>
      <c r="BP1151" s="178">
        <f t="shared" si="547"/>
        <v>0.1091</v>
      </c>
      <c r="BQ1151" s="179">
        <f t="shared" si="545"/>
        <v>8.6664107387064426E-3</v>
      </c>
      <c r="BR1151" s="179">
        <f t="shared" si="549"/>
        <v>6.9142116330265458E-5</v>
      </c>
    </row>
    <row r="1152" spans="44:70">
      <c r="AR1152" s="69">
        <f t="shared" si="542"/>
        <v>96</v>
      </c>
      <c r="AS1152" s="70">
        <f t="shared" si="546"/>
        <v>1149</v>
      </c>
      <c r="AT1152" s="71">
        <f t="shared" si="550"/>
        <v>6.320598939041484E-5</v>
      </c>
      <c r="AU1152" s="72">
        <f t="shared" si="543"/>
        <v>8.6664107387064426E-3</v>
      </c>
      <c r="AV1152" s="73">
        <f t="shared" si="544"/>
        <v>1.0086664107387064</v>
      </c>
      <c r="AW1152" s="74">
        <f>PRODUCT(AV$4:AV1152)</f>
        <v>14588.306871034905</v>
      </c>
      <c r="BO1152" s="70">
        <f t="shared" si="548"/>
        <v>1149</v>
      </c>
      <c r="BP1152" s="178">
        <f t="shared" si="547"/>
        <v>0.1091</v>
      </c>
      <c r="BQ1152" s="179">
        <f t="shared" si="545"/>
        <v>8.6664107387064426E-3</v>
      </c>
      <c r="BR1152" s="179">
        <f t="shared" si="549"/>
        <v>6.8548050766981095E-5</v>
      </c>
    </row>
    <row r="1153" spans="44:70">
      <c r="AR1153" s="69">
        <f t="shared" si="542"/>
        <v>96</v>
      </c>
      <c r="AS1153" s="70">
        <f t="shared" si="546"/>
        <v>1150</v>
      </c>
      <c r="AT1153" s="71">
        <f t="shared" si="550"/>
        <v>6.2658220325211182E-5</v>
      </c>
      <c r="AU1153" s="72">
        <f t="shared" si="543"/>
        <v>8.6664107387064426E-3</v>
      </c>
      <c r="AV1153" s="73">
        <f t="shared" si="544"/>
        <v>1.0086664107387064</v>
      </c>
      <c r="AW1153" s="74">
        <f>PRODUCT(AV$4:AV1153)</f>
        <v>14714.735130361587</v>
      </c>
      <c r="BO1153" s="70">
        <f t="shared" si="548"/>
        <v>1150</v>
      </c>
      <c r="BP1153" s="178">
        <f t="shared" si="547"/>
        <v>0.1091</v>
      </c>
      <c r="BQ1153" s="179">
        <f t="shared" si="545"/>
        <v>8.6664107387064426E-3</v>
      </c>
      <c r="BR1153" s="179">
        <f t="shared" si="549"/>
        <v>6.7959089384942716E-5</v>
      </c>
    </row>
    <row r="1154" spans="44:70">
      <c r="AR1154" s="69">
        <f t="shared" si="542"/>
        <v>96</v>
      </c>
      <c r="AS1154" s="70">
        <f t="shared" si="546"/>
        <v>1151</v>
      </c>
      <c r="AT1154" s="71">
        <f t="shared" si="550"/>
        <v>6.2115198451716537E-5</v>
      </c>
      <c r="AU1154" s="72">
        <f t="shared" si="543"/>
        <v>8.6664107387064426E-3</v>
      </c>
      <c r="AV1154" s="73">
        <f t="shared" si="544"/>
        <v>1.0086664107387064</v>
      </c>
      <c r="AW1154" s="74">
        <f>PRODUCT(AV$4:AV1154)</f>
        <v>14842.259068912574</v>
      </c>
      <c r="BO1154" s="70">
        <f t="shared" si="548"/>
        <v>1151</v>
      </c>
      <c r="BP1154" s="178">
        <f t="shared" si="547"/>
        <v>0.1091</v>
      </c>
      <c r="BQ1154" s="179">
        <f t="shared" si="545"/>
        <v>8.6664107387064426E-3</v>
      </c>
      <c r="BR1154" s="179">
        <f t="shared" si="549"/>
        <v>6.737518832928344E-5</v>
      </c>
    </row>
    <row r="1155" spans="44:70">
      <c r="AR1155" s="69">
        <f t="shared" si="542"/>
        <v>96</v>
      </c>
      <c r="AS1155" s="70">
        <f t="shared" si="546"/>
        <v>1152</v>
      </c>
      <c r="AT1155" s="71">
        <f t="shared" si="550"/>
        <v>6.1576882628817698E-5</v>
      </c>
      <c r="AU1155" s="72">
        <f t="shared" si="543"/>
        <v>8.6664107387064426E-3</v>
      </c>
      <c r="AV1155" s="73">
        <f t="shared" si="544"/>
        <v>1.0086664107387064</v>
      </c>
      <c r="AW1155" s="74">
        <f>PRODUCT(AV$4:AV1155)</f>
        <v>14970.88818229406</v>
      </c>
      <c r="BO1155" s="70">
        <f t="shared" si="548"/>
        <v>1152</v>
      </c>
      <c r="BP1155" s="178">
        <f t="shared" si="547"/>
        <v>0.1091</v>
      </c>
      <c r="BQ1155" s="179">
        <f t="shared" si="545"/>
        <v>8.6664107387064426E-3</v>
      </c>
      <c r="BR1155" s="179">
        <f t="shared" si="549"/>
        <v>6.6796304121935198E-5</v>
      </c>
    </row>
    <row r="1156" spans="44:70">
      <c r="AR1156" s="69">
        <f t="shared" si="542"/>
        <v>97</v>
      </c>
      <c r="AS1156" s="70">
        <f t="shared" si="546"/>
        <v>1153</v>
      </c>
      <c r="AT1156" s="71">
        <f t="shared" si="550"/>
        <v>6.1043232071947249E-5</v>
      </c>
      <c r="AU1156" s="72">
        <f t="shared" si="543"/>
        <v>8.6664107387064426E-3</v>
      </c>
      <c r="AV1156" s="73">
        <f t="shared" si="544"/>
        <v>1.0086664107387064</v>
      </c>
      <c r="AW1156" s="74">
        <f>PRODUCT(AV$4:AV1156)</f>
        <v>15100.632048405067</v>
      </c>
      <c r="BO1156" s="70">
        <f t="shared" si="548"/>
        <v>1153</v>
      </c>
      <c r="BP1156" s="178">
        <f t="shared" si="547"/>
        <v>0.1091</v>
      </c>
      <c r="BQ1156" s="179">
        <f t="shared" si="545"/>
        <v>8.6664107387064426E-3</v>
      </c>
      <c r="BR1156" s="179">
        <f t="shared" si="549"/>
        <v>6.6222393658391275E-5</v>
      </c>
    </row>
    <row r="1157" spans="44:70">
      <c r="AR1157" s="69">
        <f t="shared" ref="AR1157:AR1220" si="551">ROUNDDOWN((AS1157-1)/12,0)+1</f>
        <v>97</v>
      </c>
      <c r="AS1157" s="70">
        <f t="shared" si="546"/>
        <v>1154</v>
      </c>
      <c r="AT1157" s="71">
        <f t="shared" si="550"/>
        <v>6.0514206349993574E-5</v>
      </c>
      <c r="AU1157" s="72">
        <f t="shared" ref="AU1157:AU1220" si="552">IF($AU$2="Yes",BQ1157,((1+$AH$21)^(1/12))-1)</f>
        <v>8.6664107387064426E-3</v>
      </c>
      <c r="AV1157" s="73">
        <f t="shared" ref="AV1157:AV1220" si="553">(1+AU1157)</f>
        <v>1.0086664107387064</v>
      </c>
      <c r="AW1157" s="74">
        <f>PRODUCT(AV$4:AV1157)</f>
        <v>15231.50032815062</v>
      </c>
      <c r="BO1157" s="70">
        <f t="shared" si="548"/>
        <v>1154</v>
      </c>
      <c r="BP1157" s="178">
        <f t="shared" si="547"/>
        <v>0.1091</v>
      </c>
      <c r="BQ1157" s="179">
        <f t="shared" ref="BQ1157:BQ1220" si="554">(1+BP1157)^(1/12)-1</f>
        <v>8.6664107387064426E-3</v>
      </c>
      <c r="BR1157" s="179">
        <f t="shared" si="549"/>
        <v>6.5653414204496687E-5</v>
      </c>
    </row>
    <row r="1158" spans="44:70">
      <c r="AR1158" s="69">
        <f t="shared" si="551"/>
        <v>97</v>
      </c>
      <c r="AS1158" s="70">
        <f t="shared" ref="AS1158:AS1221" si="555">AS1157+1</f>
        <v>1155</v>
      </c>
      <c r="AT1158" s="71">
        <f t="shared" si="550"/>
        <v>5.9989765382237689E-5</v>
      </c>
      <c r="AU1158" s="72">
        <f t="shared" si="552"/>
        <v>8.6664107387064426E-3</v>
      </c>
      <c r="AV1158" s="73">
        <f t="shared" si="553"/>
        <v>1.0086664107387064</v>
      </c>
      <c r="AW1158" s="74">
        <f>PRODUCT(AV$4:AV1158)</f>
        <v>15363.502766161115</v>
      </c>
      <c r="BO1158" s="70">
        <f t="shared" si="548"/>
        <v>1155</v>
      </c>
      <c r="BP1158" s="178">
        <f t="shared" si="547"/>
        <v>0.1091</v>
      </c>
      <c r="BQ1158" s="179">
        <f t="shared" si="554"/>
        <v>8.6664107387064426E-3</v>
      </c>
      <c r="BR1158" s="179">
        <f t="shared" si="549"/>
        <v>6.5089323393266145E-5</v>
      </c>
    </row>
    <row r="1159" spans="44:70">
      <c r="AR1159" s="69">
        <f t="shared" si="551"/>
        <v>97</v>
      </c>
      <c r="AS1159" s="70">
        <f t="shared" si="555"/>
        <v>1156</v>
      </c>
      <c r="AT1159" s="71">
        <f t="shared" si="550"/>
        <v>5.9469869435316584E-5</v>
      </c>
      <c r="AU1159" s="72">
        <f t="shared" si="552"/>
        <v>8.6664107387064426E-3</v>
      </c>
      <c r="AV1159" s="73">
        <f t="shared" si="553"/>
        <v>1.0086664107387064</v>
      </c>
      <c r="AW1159" s="74">
        <f>PRODUCT(AV$4:AV1159)</f>
        <v>15496.649191517919</v>
      </c>
      <c r="BO1159" s="70">
        <f t="shared" si="548"/>
        <v>1156</v>
      </c>
      <c r="BP1159" s="178">
        <f t="shared" si="547"/>
        <v>0.1091</v>
      </c>
      <c r="BQ1159" s="179">
        <f t="shared" si="554"/>
        <v>8.6664107387064426E-3</v>
      </c>
      <c r="BR1159" s="179">
        <f t="shared" si="549"/>
        <v>6.4530079221729376E-5</v>
      </c>
    </row>
    <row r="1160" spans="44:70">
      <c r="AR1160" s="69">
        <f t="shared" si="551"/>
        <v>97</v>
      </c>
      <c r="AS1160" s="70">
        <f t="shared" si="555"/>
        <v>1157</v>
      </c>
      <c r="AT1160" s="71">
        <f t="shared" si="550"/>
        <v>5.895447912021289E-5</v>
      </c>
      <c r="AU1160" s="72">
        <f t="shared" si="552"/>
        <v>8.6664107387064426E-3</v>
      </c>
      <c r="AV1160" s="73">
        <f t="shared" si="553"/>
        <v>1.0086664107387064</v>
      </c>
      <c r="AW1160" s="74">
        <f>PRODUCT(AV$4:AV1160)</f>
        <v>15630.949518485257</v>
      </c>
      <c r="BO1160" s="70">
        <f t="shared" si="548"/>
        <v>1157</v>
      </c>
      <c r="BP1160" s="178">
        <f t="shared" ref="BP1160:BP1223" si="556">VLOOKUP(BO1160,$BT$4:$BX$13,5,TRUE)/100</f>
        <v>0.1091</v>
      </c>
      <c r="BQ1160" s="179">
        <f t="shared" si="554"/>
        <v>8.6664107387064426E-3</v>
      </c>
      <c r="BR1160" s="179">
        <f t="shared" si="549"/>
        <v>6.3975640047803477E-5</v>
      </c>
    </row>
    <row r="1161" spans="44:70">
      <c r="AR1161" s="69">
        <f t="shared" si="551"/>
        <v>97</v>
      </c>
      <c r="AS1161" s="70">
        <f t="shared" si="555"/>
        <v>1158</v>
      </c>
      <c r="AT1161" s="71">
        <f t="shared" si="550"/>
        <v>5.8443555389270634E-5</v>
      </c>
      <c r="AU1161" s="72">
        <f t="shared" si="552"/>
        <v>8.6664107387064426E-3</v>
      </c>
      <c r="AV1161" s="73">
        <f t="shared" si="553"/>
        <v>1.0086664107387064</v>
      </c>
      <c r="AW1161" s="74">
        <f>PRODUCT(AV$4:AV1161)</f>
        <v>15766.413747248436</v>
      </c>
      <c r="BO1161" s="70">
        <f t="shared" si="548"/>
        <v>1158</v>
      </c>
      <c r="BP1161" s="178">
        <f t="shared" si="556"/>
        <v>0.1091</v>
      </c>
      <c r="BQ1161" s="179">
        <f t="shared" si="554"/>
        <v>8.6664107387064426E-3</v>
      </c>
      <c r="BR1161" s="179">
        <f t="shared" si="549"/>
        <v>6.3425964587192222E-5</v>
      </c>
    </row>
    <row r="1162" spans="44:70">
      <c r="AR1162" s="69">
        <f t="shared" si="551"/>
        <v>97</v>
      </c>
      <c r="AS1162" s="70">
        <f t="shared" si="555"/>
        <v>1159</v>
      </c>
      <c r="AT1162" s="71">
        <f t="shared" si="550"/>
        <v>5.7937059533236872E-5</v>
      </c>
      <c r="AU1162" s="72">
        <f t="shared" si="552"/>
        <v>8.6664107387064426E-3</v>
      </c>
      <c r="AV1162" s="73">
        <f t="shared" si="553"/>
        <v>1.0086664107387064</v>
      </c>
      <c r="AW1162" s="74">
        <f>PRODUCT(AV$4:AV1162)</f>
        <v>15903.05196465848</v>
      </c>
      <c r="BO1162" s="70">
        <f t="shared" si="548"/>
        <v>1159</v>
      </c>
      <c r="BP1162" s="178">
        <f t="shared" si="556"/>
        <v>0.1091</v>
      </c>
      <c r="BQ1162" s="179">
        <f t="shared" si="554"/>
        <v>8.6664107387064426E-3</v>
      </c>
      <c r="BR1162" s="179">
        <f t="shared" si="549"/>
        <v>6.2881011910311967E-5</v>
      </c>
    </row>
    <row r="1163" spans="44:70">
      <c r="AR1163" s="69">
        <f t="shared" si="551"/>
        <v>97</v>
      </c>
      <c r="AS1163" s="70">
        <f t="shared" si="555"/>
        <v>1160</v>
      </c>
      <c r="AT1163" s="71">
        <f t="shared" si="550"/>
        <v>5.7434953178328956E-5</v>
      </c>
      <c r="AU1163" s="72">
        <f t="shared" si="552"/>
        <v>8.6664107387064426E-3</v>
      </c>
      <c r="AV1163" s="73">
        <f t="shared" si="553"/>
        <v>1.0086664107387064</v>
      </c>
      <c r="AW1163" s="74">
        <f>PRODUCT(AV$4:AV1163)</f>
        <v>16040.874344983202</v>
      </c>
      <c r="BO1163" s="70">
        <f t="shared" si="548"/>
        <v>1160</v>
      </c>
      <c r="BP1163" s="178">
        <f t="shared" si="556"/>
        <v>0.1091</v>
      </c>
      <c r="BQ1163" s="179">
        <f t="shared" si="554"/>
        <v>8.6664107387064426E-3</v>
      </c>
      <c r="BR1163" s="179">
        <f t="shared" si="549"/>
        <v>6.2340741439243974E-5</v>
      </c>
    </row>
    <row r="1164" spans="44:70">
      <c r="AR1164" s="69">
        <f t="shared" si="551"/>
        <v>97</v>
      </c>
      <c r="AS1164" s="70">
        <f t="shared" si="555"/>
        <v>1161</v>
      </c>
      <c r="AT1164" s="71">
        <f t="shared" si="550"/>
        <v>5.6937198283327183E-5</v>
      </c>
      <c r="AU1164" s="72">
        <f t="shared" si="552"/>
        <v>8.6664107387064426E-3</v>
      </c>
      <c r="AV1164" s="73">
        <f t="shared" si="553"/>
        <v>1.0086664107387064</v>
      </c>
      <c r="AW1164" s="74">
        <f>PRODUCT(AV$4:AV1164)</f>
        <v>16179.891150664806</v>
      </c>
      <c r="BO1164" s="70">
        <f t="shared" si="548"/>
        <v>1161</v>
      </c>
      <c r="BP1164" s="178">
        <f t="shared" si="556"/>
        <v>0.1091</v>
      </c>
      <c r="BQ1164" s="179">
        <f t="shared" si="554"/>
        <v>8.6664107387064426E-3</v>
      </c>
      <c r="BR1164" s="179">
        <f t="shared" si="549"/>
        <v>6.1805112944712944E-5</v>
      </c>
    </row>
    <row r="1165" spans="44:70">
      <c r="AR1165" s="69">
        <f t="shared" si="551"/>
        <v>97</v>
      </c>
      <c r="AS1165" s="70">
        <f t="shared" si="555"/>
        <v>1162</v>
      </c>
      <c r="AT1165" s="71">
        <f t="shared" si="550"/>
        <v>5.6443757136692699E-5</v>
      </c>
      <c r="AU1165" s="72">
        <f t="shared" si="552"/>
        <v>8.6664107387064426E-3</v>
      </c>
      <c r="AV1165" s="73">
        <f t="shared" si="553"/>
        <v>1.0086664107387064</v>
      </c>
      <c r="AW1165" s="74">
        <f>PRODUCT(AV$4:AV1165)</f>
        <v>16320.112733084028</v>
      </c>
      <c r="BO1165" s="70">
        <f t="shared" si="548"/>
        <v>1162</v>
      </c>
      <c r="BP1165" s="178">
        <f t="shared" si="556"/>
        <v>0.1091</v>
      </c>
      <c r="BQ1165" s="179">
        <f t="shared" si="554"/>
        <v>8.6664107387064426E-3</v>
      </c>
      <c r="BR1165" s="179">
        <f t="shared" si="549"/>
        <v>6.1274086543091469E-5</v>
      </c>
    </row>
    <row r="1166" spans="44:70">
      <c r="AR1166" s="69">
        <f t="shared" si="551"/>
        <v>97</v>
      </c>
      <c r="AS1166" s="70">
        <f t="shared" si="555"/>
        <v>1163</v>
      </c>
      <c r="AT1166" s="71">
        <f t="shared" si="550"/>
        <v>5.5954592353710326E-5</v>
      </c>
      <c r="AU1166" s="72">
        <f t="shared" si="552"/>
        <v>8.6664107387064426E-3</v>
      </c>
      <c r="AV1166" s="73">
        <f t="shared" si="553"/>
        <v>1.0086664107387064</v>
      </c>
      <c r="AW1166" s="74">
        <f>PRODUCT(AV$4:AV1166)</f>
        <v>16461.549533330926</v>
      </c>
      <c r="BO1166" s="70">
        <f t="shared" si="548"/>
        <v>1163</v>
      </c>
      <c r="BP1166" s="178">
        <f t="shared" si="556"/>
        <v>0.1091</v>
      </c>
      <c r="BQ1166" s="179">
        <f t="shared" si="554"/>
        <v>8.6664107387064426E-3</v>
      </c>
      <c r="BR1166" s="179">
        <f t="shared" si="549"/>
        <v>6.0747622693430239E-5</v>
      </c>
    </row>
    <row r="1167" spans="44:70">
      <c r="AR1167" s="69">
        <f t="shared" si="551"/>
        <v>97</v>
      </c>
      <c r="AS1167" s="70">
        <f t="shared" si="555"/>
        <v>1164</v>
      </c>
      <c r="AT1167" s="71">
        <f t="shared" si="550"/>
        <v>5.5469666873656191E-5</v>
      </c>
      <c r="AU1167" s="72">
        <f t="shared" si="552"/>
        <v>8.6664107387064426E-3</v>
      </c>
      <c r="AV1167" s="73">
        <f t="shared" si="553"/>
        <v>1.0086664107387064</v>
      </c>
      <c r="AW1167" s="74">
        <f>PRODUCT(AV$4:AV1167)</f>
        <v>16604.212082982333</v>
      </c>
      <c r="BO1167" s="70">
        <f t="shared" si="548"/>
        <v>1164</v>
      </c>
      <c r="BP1167" s="178">
        <f t="shared" si="556"/>
        <v>0.1091</v>
      </c>
      <c r="BQ1167" s="179">
        <f t="shared" si="554"/>
        <v>8.6664107387064426E-3</v>
      </c>
      <c r="BR1167" s="179">
        <f t="shared" si="549"/>
        <v>6.0225682194513784E-5</v>
      </c>
    </row>
    <row r="1168" spans="44:70">
      <c r="AR1168" s="69">
        <f t="shared" si="551"/>
        <v>98</v>
      </c>
      <c r="AS1168" s="70">
        <f t="shared" si="555"/>
        <v>1165</v>
      </c>
      <c r="AT1168" s="71">
        <f t="shared" si="550"/>
        <v>5.4988943956989868E-5</v>
      </c>
      <c r="AU1168" s="72">
        <f t="shared" si="552"/>
        <v>8.6664107387064426E-3</v>
      </c>
      <c r="AV1168" s="73">
        <f t="shared" si="553"/>
        <v>1.0086664107387064</v>
      </c>
      <c r="AW1168" s="74">
        <f>PRODUCT(AV$4:AV1168)</f>
        <v>16748.11100488605</v>
      </c>
      <c r="BO1168" s="70">
        <f t="shared" si="548"/>
        <v>1165</v>
      </c>
      <c r="BP1168" s="178">
        <f t="shared" si="556"/>
        <v>0.1091</v>
      </c>
      <c r="BQ1168" s="179">
        <f t="shared" si="554"/>
        <v>8.6664107387064426E-3</v>
      </c>
      <c r="BR1168" s="179">
        <f t="shared" si="549"/>
        <v>5.9708226181941494E-5</v>
      </c>
    </row>
    <row r="1169" spans="44:70">
      <c r="AR1169" s="69">
        <f t="shared" si="551"/>
        <v>98</v>
      </c>
      <c r="AS1169" s="70">
        <f t="shared" si="555"/>
        <v>1166</v>
      </c>
      <c r="AT1169" s="71">
        <f t="shared" si="550"/>
        <v>5.4512387182570885E-5</v>
      </c>
      <c r="AU1169" s="72">
        <f t="shared" si="552"/>
        <v>8.6664107387064426E-3</v>
      </c>
      <c r="AV1169" s="73">
        <f t="shared" si="553"/>
        <v>1.0086664107387064</v>
      </c>
      <c r="AW1169" s="74">
        <f>PRODUCT(AV$4:AV1169)</f>
        <v>16893.257013951843</v>
      </c>
      <c r="BO1169" s="70">
        <f t="shared" si="548"/>
        <v>1166</v>
      </c>
      <c r="BP1169" s="178">
        <f t="shared" si="556"/>
        <v>0.1091</v>
      </c>
      <c r="BQ1169" s="179">
        <f t="shared" si="554"/>
        <v>8.6664107387064426E-3</v>
      </c>
      <c r="BR1169" s="179">
        <f t="shared" si="549"/>
        <v>5.9195216125233722E-5</v>
      </c>
    </row>
    <row r="1170" spans="44:70">
      <c r="AR1170" s="69">
        <f t="shared" si="551"/>
        <v>98</v>
      </c>
      <c r="AS1170" s="70">
        <f t="shared" si="555"/>
        <v>1167</v>
      </c>
      <c r="AT1170" s="71">
        <f t="shared" si="550"/>
        <v>5.4039960444899327E-5</v>
      </c>
      <c r="AU1170" s="72">
        <f t="shared" si="552"/>
        <v>8.6664107387064426E-3</v>
      </c>
      <c r="AV1170" s="73">
        <f t="shared" si="553"/>
        <v>1.0086664107387064</v>
      </c>
      <c r="AW1170" s="74">
        <f>PRODUCT(AV$4:AV1170)</f>
        <v>17039.660917949284</v>
      </c>
      <c r="BO1170" s="70">
        <f t="shared" ref="BO1170:BO1233" si="557">BO1169+1</f>
        <v>1167</v>
      </c>
      <c r="BP1170" s="178">
        <f t="shared" si="556"/>
        <v>0.1091</v>
      </c>
      <c r="BQ1170" s="179">
        <f t="shared" si="554"/>
        <v>8.6664107387064426E-3</v>
      </c>
      <c r="BR1170" s="179">
        <f t="shared" ref="BR1170:BR1233" si="558">BR1169/(1+BQ1170)</f>
        <v>5.8686613824962749E-5</v>
      </c>
    </row>
    <row r="1171" spans="44:70">
      <c r="AR1171" s="69">
        <f t="shared" si="551"/>
        <v>98</v>
      </c>
      <c r="AS1171" s="70">
        <f t="shared" si="555"/>
        <v>1168</v>
      </c>
      <c r="AT1171" s="71">
        <f t="shared" si="550"/>
        <v>5.357162795138038E-5</v>
      </c>
      <c r="AU1171" s="72">
        <f t="shared" si="552"/>
        <v>8.6664107387064426E-3</v>
      </c>
      <c r="AV1171" s="73">
        <f t="shared" si="553"/>
        <v>1.0086664107387064</v>
      </c>
      <c r="AW1171" s="74">
        <f>PRODUCT(AV$4:AV1171)</f>
        <v>17187.333618312518</v>
      </c>
      <c r="BO1171" s="70">
        <f t="shared" si="557"/>
        <v>1168</v>
      </c>
      <c r="BP1171" s="178">
        <f t="shared" si="556"/>
        <v>0.1091</v>
      </c>
      <c r="BQ1171" s="179">
        <f t="shared" si="554"/>
        <v>8.6664107387064426E-3</v>
      </c>
      <c r="BR1171" s="179">
        <f t="shared" si="558"/>
        <v>5.8182381409908403E-5</v>
      </c>
    </row>
    <row r="1172" spans="44:70">
      <c r="AR1172" s="69">
        <f t="shared" si="551"/>
        <v>98</v>
      </c>
      <c r="AS1172" s="70">
        <f t="shared" si="555"/>
        <v>1169</v>
      </c>
      <c r="AT1172" s="71">
        <f t="shared" si="550"/>
        <v>5.310735421961255E-5</v>
      </c>
      <c r="AU1172" s="72">
        <f t="shared" si="552"/>
        <v>8.6664107387064426E-3</v>
      </c>
      <c r="AV1172" s="73">
        <f t="shared" si="553"/>
        <v>1.0086664107387064</v>
      </c>
      <c r="AW1172" s="74">
        <f>PRODUCT(AV$4:AV1172)</f>
        <v>17336.286110951991</v>
      </c>
      <c r="BO1172" s="70">
        <f t="shared" si="557"/>
        <v>1169</v>
      </c>
      <c r="BP1172" s="178">
        <f t="shared" si="556"/>
        <v>0.1091</v>
      </c>
      <c r="BQ1172" s="179">
        <f t="shared" si="554"/>
        <v>8.6664107387064426E-3</v>
      </c>
      <c r="BR1172" s="179">
        <f t="shared" si="558"/>
        <v>5.7682481334238127E-5</v>
      </c>
    </row>
    <row r="1173" spans="44:70">
      <c r="AR1173" s="69">
        <f t="shared" si="551"/>
        <v>98</v>
      </c>
      <c r="AS1173" s="70">
        <f t="shared" si="555"/>
        <v>1170</v>
      </c>
      <c r="AT1173" s="71">
        <f t="shared" si="550"/>
        <v>5.2647104074699413E-5</v>
      </c>
      <c r="AU1173" s="72">
        <f t="shared" si="552"/>
        <v>8.6664107387064426E-3</v>
      </c>
      <c r="AV1173" s="73">
        <f t="shared" si="553"/>
        <v>1.0086664107387064</v>
      </c>
      <c r="AW1173" s="74">
        <f>PRODUCT(AV$4:AV1173)</f>
        <v>17486.529487073232</v>
      </c>
      <c r="BO1173" s="70">
        <f t="shared" si="557"/>
        <v>1170</v>
      </c>
      <c r="BP1173" s="178">
        <f t="shared" si="556"/>
        <v>0.1091</v>
      </c>
      <c r="BQ1173" s="179">
        <f t="shared" si="554"/>
        <v>8.6664107387064426E-3</v>
      </c>
      <c r="BR1173" s="179">
        <f t="shared" si="558"/>
        <v>5.7186876374711249E-5</v>
      </c>
    </row>
    <row r="1174" spans="44:70">
      <c r="AR1174" s="69">
        <f t="shared" si="551"/>
        <v>98</v>
      </c>
      <c r="AS1174" s="70">
        <f t="shared" si="555"/>
        <v>1171</v>
      </c>
      <c r="AT1174" s="71">
        <f t="shared" si="550"/>
        <v>5.2190842646584643E-5</v>
      </c>
      <c r="AU1174" s="72">
        <f t="shared" si="552"/>
        <v>8.6664107387064426E-3</v>
      </c>
      <c r="AV1174" s="73">
        <f t="shared" si="553"/>
        <v>1.0086664107387064</v>
      </c>
      <c r="AW1174" s="74">
        <f>PRODUCT(AV$4:AV1174)</f>
        <v>17638.074934002711</v>
      </c>
      <c r="BO1174" s="70">
        <f t="shared" si="557"/>
        <v>1171</v>
      </c>
      <c r="BP1174" s="178">
        <f t="shared" si="556"/>
        <v>0.1091</v>
      </c>
      <c r="BQ1174" s="179">
        <f t="shared" si="554"/>
        <v>8.6664107387064426E-3</v>
      </c>
      <c r="BR1174" s="179">
        <f t="shared" si="558"/>
        <v>5.6695529627907305E-5</v>
      </c>
    </row>
    <row r="1175" spans="44:70">
      <c r="AR1175" s="69">
        <f t="shared" si="551"/>
        <v>98</v>
      </c>
      <c r="AS1175" s="70">
        <f t="shared" si="555"/>
        <v>1172</v>
      </c>
      <c r="AT1175" s="71">
        <f t="shared" ref="AT1175:AT1238" si="559">(1-AU1175)*AT1174</f>
        <v>5.1738535367410145E-5</v>
      </c>
      <c r="AU1175" s="72">
        <f t="shared" si="552"/>
        <v>8.6664107387064426E-3</v>
      </c>
      <c r="AV1175" s="73">
        <f t="shared" si="553"/>
        <v>1.0086664107387064</v>
      </c>
      <c r="AW1175" s="74">
        <f>PRODUCT(AV$4:AV1175)</f>
        <v>17790.933736020859</v>
      </c>
      <c r="BO1175" s="70">
        <f t="shared" si="557"/>
        <v>1172</v>
      </c>
      <c r="BP1175" s="178">
        <f t="shared" si="556"/>
        <v>0.1091</v>
      </c>
      <c r="BQ1175" s="179">
        <f t="shared" si="554"/>
        <v>8.6664107387064426E-3</v>
      </c>
      <c r="BR1175" s="179">
        <f t="shared" si="558"/>
        <v>5.620840450747814E-5</v>
      </c>
    </row>
    <row r="1176" spans="44:70">
      <c r="AR1176" s="69">
        <f t="shared" si="551"/>
        <v>98</v>
      </c>
      <c r="AS1176" s="70">
        <f t="shared" si="555"/>
        <v>1173</v>
      </c>
      <c r="AT1176" s="71">
        <f t="shared" si="559"/>
        <v>5.1290147968897076E-5</v>
      </c>
      <c r="AU1176" s="72">
        <f t="shared" si="552"/>
        <v>8.6664107387064426E-3</v>
      </c>
      <c r="AV1176" s="73">
        <f t="shared" si="553"/>
        <v>1.0086664107387064</v>
      </c>
      <c r="AW1176" s="74">
        <f>PRODUCT(AV$4:AV1176)</f>
        <v>17945.117275202327</v>
      </c>
      <c r="BO1176" s="70">
        <f t="shared" si="557"/>
        <v>1173</v>
      </c>
      <c r="BP1176" s="178">
        <f t="shared" si="556"/>
        <v>0.1091</v>
      </c>
      <c r="BQ1176" s="179">
        <f t="shared" si="554"/>
        <v>8.6664107387064426E-3</v>
      </c>
      <c r="BR1176" s="179">
        <f t="shared" si="558"/>
        <v>5.5725464741423662E-5</v>
      </c>
    </row>
    <row r="1177" spans="44:70">
      <c r="AR1177" s="69">
        <f t="shared" si="551"/>
        <v>98</v>
      </c>
      <c r="AS1177" s="70">
        <f t="shared" si="555"/>
        <v>1174</v>
      </c>
      <c r="AT1177" s="71">
        <f t="shared" si="559"/>
        <v>5.0845646479749581E-5</v>
      </c>
      <c r="AU1177" s="72">
        <f t="shared" si="552"/>
        <v>8.6664107387064426E-3</v>
      </c>
      <c r="AV1177" s="73">
        <f t="shared" si="553"/>
        <v>1.0086664107387064</v>
      </c>
      <c r="AW1177" s="74">
        <f>PRODUCT(AV$4:AV1177)</f>
        <v>18100.637032263487</v>
      </c>
      <c r="BO1177" s="70">
        <f t="shared" si="557"/>
        <v>1174</v>
      </c>
      <c r="BP1177" s="178">
        <f t="shared" si="556"/>
        <v>0.1091</v>
      </c>
      <c r="BQ1177" s="179">
        <f t="shared" si="554"/>
        <v>8.6664107387064426E-3</v>
      </c>
      <c r="BR1177" s="179">
        <f t="shared" si="558"/>
        <v>5.5246674369390956E-5</v>
      </c>
    </row>
    <row r="1178" spans="44:70">
      <c r="AR1178" s="69">
        <f t="shared" si="551"/>
        <v>98</v>
      </c>
      <c r="AS1178" s="70">
        <f t="shared" si="555"/>
        <v>1175</v>
      </c>
      <c r="AT1178" s="71">
        <f t="shared" si="559"/>
        <v>5.0404997223081009E-5</v>
      </c>
      <c r="AU1178" s="72">
        <f t="shared" si="552"/>
        <v>8.6664107387064426E-3</v>
      </c>
      <c r="AV1178" s="73">
        <f t="shared" si="553"/>
        <v>1.0086664107387064</v>
      </c>
      <c r="AW1178" s="74">
        <f>PRODUCT(AV$4:AV1178)</f>
        <v>18257.504587417323</v>
      </c>
      <c r="BO1178" s="70">
        <f t="shared" si="557"/>
        <v>1175</v>
      </c>
      <c r="BP1178" s="178">
        <f t="shared" si="556"/>
        <v>0.1091</v>
      </c>
      <c r="BQ1178" s="179">
        <f t="shared" si="554"/>
        <v>8.6664107387064426E-3</v>
      </c>
      <c r="BR1178" s="179">
        <f t="shared" si="558"/>
        <v>5.4771997739996641E-5</v>
      </c>
    </row>
    <row r="1179" spans="44:70">
      <c r="AR1179" s="69">
        <f t="shared" si="551"/>
        <v>98</v>
      </c>
      <c r="AS1179" s="70">
        <f t="shared" si="555"/>
        <v>1176</v>
      </c>
      <c r="AT1179" s="71">
        <f t="shared" si="559"/>
        <v>4.9968166813862433E-5</v>
      </c>
      <c r="AU1179" s="72">
        <f t="shared" si="552"/>
        <v>8.6664107387064426E-3</v>
      </c>
      <c r="AV1179" s="73">
        <f t="shared" si="553"/>
        <v>1.0086664107387064</v>
      </c>
      <c r="AW1179" s="74">
        <f>PRODUCT(AV$4:AV1179)</f>
        <v>18415.7316212357</v>
      </c>
      <c r="BO1179" s="70">
        <f t="shared" si="557"/>
        <v>1176</v>
      </c>
      <c r="BP1179" s="178">
        <f t="shared" si="556"/>
        <v>0.1091</v>
      </c>
      <c r="BQ1179" s="179">
        <f t="shared" si="554"/>
        <v>8.6664107387064426E-3</v>
      </c>
      <c r="BR1179" s="179">
        <f t="shared" si="558"/>
        <v>5.4301399508172232E-5</v>
      </c>
    </row>
    <row r="1180" spans="44:70">
      <c r="AR1180" s="69">
        <f t="shared" si="551"/>
        <v>99</v>
      </c>
      <c r="AS1180" s="70">
        <f t="shared" si="555"/>
        <v>1177</v>
      </c>
      <c r="AT1180" s="71">
        <f t="shared" si="559"/>
        <v>4.9535122156393303E-5</v>
      </c>
      <c r="AU1180" s="72">
        <f t="shared" si="552"/>
        <v>8.6664107387064426E-3</v>
      </c>
      <c r="AV1180" s="73">
        <f t="shared" si="553"/>
        <v>1.0086664107387064</v>
      </c>
      <c r="AW1180" s="74">
        <f>PRODUCT(AV$4:AV1180)</f>
        <v>18575.329915519113</v>
      </c>
      <c r="BO1180" s="70">
        <f t="shared" si="557"/>
        <v>1177</v>
      </c>
      <c r="BP1180" s="178">
        <f t="shared" si="556"/>
        <v>0.1091</v>
      </c>
      <c r="BQ1180" s="179">
        <f t="shared" si="554"/>
        <v>8.6664107387064426E-3</v>
      </c>
      <c r="BR1180" s="179">
        <f t="shared" si="558"/>
        <v>5.3834844632532264E-5</v>
      </c>
    </row>
    <row r="1181" spans="44:70">
      <c r="AR1181" s="69">
        <f t="shared" si="551"/>
        <v>99</v>
      </c>
      <c r="AS1181" s="70">
        <f t="shared" si="555"/>
        <v>1178</v>
      </c>
      <c r="AT1181" s="71">
        <f t="shared" si="559"/>
        <v>4.9105830441794003E-5</v>
      </c>
      <c r="AU1181" s="72">
        <f t="shared" si="552"/>
        <v>8.6664107387064426E-3</v>
      </c>
      <c r="AV1181" s="73">
        <f t="shared" si="553"/>
        <v>1.0086664107387064</v>
      </c>
      <c r="AW1181" s="74">
        <f>PRODUCT(AV$4:AV1181)</f>
        <v>18736.311354173984</v>
      </c>
      <c r="BO1181" s="70">
        <f t="shared" si="557"/>
        <v>1178</v>
      </c>
      <c r="BP1181" s="178">
        <f t="shared" si="556"/>
        <v>0.1091</v>
      </c>
      <c r="BQ1181" s="179">
        <f t="shared" si="554"/>
        <v>8.6664107387064426E-3</v>
      </c>
      <c r="BR1181" s="179">
        <f t="shared" si="558"/>
        <v>5.337229837276509E-5</v>
      </c>
    </row>
    <row r="1182" spans="44:70">
      <c r="AR1182" s="69">
        <f t="shared" si="551"/>
        <v>99</v>
      </c>
      <c r="AS1182" s="70">
        <f t="shared" si="555"/>
        <v>1179</v>
      </c>
      <c r="AT1182" s="71">
        <f t="shared" si="559"/>
        <v>4.8680259145520142E-5</v>
      </c>
      <c r="AU1182" s="72">
        <f t="shared" si="552"/>
        <v>8.6664107387064426E-3</v>
      </c>
      <c r="AV1182" s="73">
        <f t="shared" si="553"/>
        <v>1.0086664107387064</v>
      </c>
      <c r="AW1182" s="74">
        <f>PRODUCT(AV$4:AV1182)</f>
        <v>18898.687924097543</v>
      </c>
      <c r="BO1182" s="70">
        <f t="shared" si="557"/>
        <v>1179</v>
      </c>
      <c r="BP1182" s="178">
        <f t="shared" si="556"/>
        <v>0.1091</v>
      </c>
      <c r="BQ1182" s="179">
        <f t="shared" si="554"/>
        <v>8.6664107387064426E-3</v>
      </c>
      <c r="BR1182" s="179">
        <f t="shared" si="558"/>
        <v>5.2913726287046061E-5</v>
      </c>
    </row>
    <row r="1183" spans="44:70">
      <c r="AR1183" s="69">
        <f t="shared" si="551"/>
        <v>99</v>
      </c>
      <c r="AS1183" s="70">
        <f t="shared" si="555"/>
        <v>1180</v>
      </c>
      <c r="AT1183" s="71">
        <f t="shared" si="559"/>
        <v>4.8258376024898391E-5</v>
      </c>
      <c r="AU1183" s="72">
        <f t="shared" si="552"/>
        <v>8.6664107387064426E-3</v>
      </c>
      <c r="AV1183" s="73">
        <f t="shared" si="553"/>
        <v>1.0086664107387064</v>
      </c>
      <c r="AW1183" s="74">
        <f>PRODUCT(AV$4:AV1183)</f>
        <v>19062.471716070402</v>
      </c>
      <c r="BO1183" s="70">
        <f t="shared" si="557"/>
        <v>1180</v>
      </c>
      <c r="BP1183" s="178">
        <f t="shared" si="556"/>
        <v>0.1091</v>
      </c>
      <c r="BQ1183" s="179">
        <f t="shared" si="554"/>
        <v>8.6664107387064426E-3</v>
      </c>
      <c r="BR1183" s="179">
        <f t="shared" si="558"/>
        <v>5.2459094229472946E-5</v>
      </c>
    </row>
    <row r="1184" spans="44:70">
      <c r="AR1184" s="69">
        <f t="shared" si="551"/>
        <v>99</v>
      </c>
      <c r="AS1184" s="70">
        <f t="shared" si="555"/>
        <v>1181</v>
      </c>
      <c r="AT1184" s="71">
        <f t="shared" si="559"/>
        <v>4.7840149116683678E-5</v>
      </c>
      <c r="AU1184" s="72">
        <f t="shared" si="552"/>
        <v>8.6664107387064426E-3</v>
      </c>
      <c r="AV1184" s="73">
        <f t="shared" si="553"/>
        <v>1.0086664107387064</v>
      </c>
      <c r="AW1184" s="74">
        <f>PRODUCT(AV$4:AV1184)</f>
        <v>19227.674925656844</v>
      </c>
      <c r="BO1184" s="70">
        <f t="shared" si="557"/>
        <v>1181</v>
      </c>
      <c r="BP1184" s="178">
        <f t="shared" si="556"/>
        <v>0.1091</v>
      </c>
      <c r="BQ1184" s="179">
        <f t="shared" si="554"/>
        <v>8.6664107387064426E-3</v>
      </c>
      <c r="BR1184" s="179">
        <f t="shared" si="558"/>
        <v>5.2008368347523369E-5</v>
      </c>
    </row>
    <row r="1185" spans="44:70">
      <c r="AR1185" s="69">
        <f t="shared" si="551"/>
        <v>99</v>
      </c>
      <c r="AS1185" s="70">
        <f t="shared" si="555"/>
        <v>1182</v>
      </c>
      <c r="AT1185" s="71">
        <f t="shared" si="559"/>
        <v>4.7425546734637531E-5</v>
      </c>
      <c r="AU1185" s="72">
        <f t="shared" si="552"/>
        <v>8.6664107387064426E-3</v>
      </c>
      <c r="AV1185" s="73">
        <f t="shared" si="553"/>
        <v>1.0086664107387064</v>
      </c>
      <c r="AW1185" s="74">
        <f>PRODUCT(AV$4:AV1185)</f>
        <v>19394.309854112911</v>
      </c>
      <c r="BO1185" s="70">
        <f t="shared" si="557"/>
        <v>1182</v>
      </c>
      <c r="BP1185" s="178">
        <f t="shared" si="556"/>
        <v>0.1091</v>
      </c>
      <c r="BQ1185" s="179">
        <f t="shared" si="554"/>
        <v>8.6664107387064426E-3</v>
      </c>
      <c r="BR1185" s="179">
        <f t="shared" si="558"/>
        <v>5.1561515079534122E-5</v>
      </c>
    </row>
    <row r="1186" spans="44:70">
      <c r="AR1186" s="69">
        <f t="shared" si="551"/>
        <v>99</v>
      </c>
      <c r="AS1186" s="70">
        <f t="shared" si="555"/>
        <v>1183</v>
      </c>
      <c r="AT1186" s="71">
        <f t="shared" si="559"/>
        <v>4.7014537467127445E-5</v>
      </c>
      <c r="AU1186" s="72">
        <f t="shared" si="552"/>
        <v>8.6664107387064426E-3</v>
      </c>
      <c r="AV1186" s="73">
        <f t="shared" si="553"/>
        <v>1.0086664107387064</v>
      </c>
      <c r="AW1186" s="74">
        <f>PRODUCT(AV$4:AV1186)</f>
        <v>19562.388909302397</v>
      </c>
      <c r="BO1186" s="70">
        <f t="shared" si="557"/>
        <v>1183</v>
      </c>
      <c r="BP1186" s="178">
        <f t="shared" si="556"/>
        <v>0.1091</v>
      </c>
      <c r="BQ1186" s="179">
        <f t="shared" si="554"/>
        <v>8.6664107387064426E-3</v>
      </c>
      <c r="BR1186" s="179">
        <f t="shared" si="558"/>
        <v>5.1118501152202101E-5</v>
      </c>
    </row>
    <row r="1187" spans="44:70">
      <c r="AR1187" s="69">
        <f t="shared" si="551"/>
        <v>99</v>
      </c>
      <c r="AS1187" s="70">
        <f t="shared" si="555"/>
        <v>1184</v>
      </c>
      <c r="AT1187" s="71">
        <f t="shared" si="559"/>
        <v>4.6607090174747013E-5</v>
      </c>
      <c r="AU1187" s="72">
        <f t="shared" si="552"/>
        <v>8.6664107387064426E-3</v>
      </c>
      <c r="AV1187" s="73">
        <f t="shared" si="553"/>
        <v>1.0086664107387064</v>
      </c>
      <c r="AW1187" s="74">
        <f>PRODUCT(AV$4:AV1187)</f>
        <v>19731.924606620727</v>
      </c>
      <c r="BO1187" s="70">
        <f t="shared" si="557"/>
        <v>1184</v>
      </c>
      <c r="BP1187" s="178">
        <f t="shared" si="556"/>
        <v>0.1091</v>
      </c>
      <c r="BQ1187" s="179">
        <f t="shared" si="554"/>
        <v>8.6664107387064426E-3</v>
      </c>
      <c r="BR1187" s="179">
        <f t="shared" si="558"/>
        <v>5.0679293578106738E-5</v>
      </c>
    </row>
    <row r="1188" spans="44:70">
      <c r="AR1188" s="69">
        <f t="shared" si="551"/>
        <v>99</v>
      </c>
      <c r="AS1188" s="70">
        <f t="shared" si="555"/>
        <v>1185</v>
      </c>
      <c r="AT1188" s="71">
        <f t="shared" si="559"/>
        <v>4.6203173987956724E-5</v>
      </c>
      <c r="AU1188" s="72">
        <f t="shared" si="552"/>
        <v>8.6664107387064426E-3</v>
      </c>
      <c r="AV1188" s="73">
        <f t="shared" si="553"/>
        <v>1.0086664107387064</v>
      </c>
      <c r="AW1188" s="74">
        <f>PRODUCT(AV$4:AV1188)</f>
        <v>19902.929569926891</v>
      </c>
      <c r="BO1188" s="70">
        <f t="shared" si="557"/>
        <v>1185</v>
      </c>
      <c r="BP1188" s="178">
        <f t="shared" si="556"/>
        <v>0.1091</v>
      </c>
      <c r="BQ1188" s="179">
        <f t="shared" si="554"/>
        <v>8.6664107387064426E-3</v>
      </c>
      <c r="BR1188" s="179">
        <f t="shared" si="558"/>
        <v>5.024385965325372E-5</v>
      </c>
    </row>
    <row r="1189" spans="44:70">
      <c r="AR1189" s="69">
        <f t="shared" si="551"/>
        <v>99</v>
      </c>
      <c r="AS1189" s="70">
        <f t="shared" si="555"/>
        <v>1186</v>
      </c>
      <c r="AT1189" s="71">
        <f t="shared" si="559"/>
        <v>4.5802758304745175E-5</v>
      </c>
      <c r="AU1189" s="72">
        <f t="shared" si="552"/>
        <v>8.6664107387064426E-3</v>
      </c>
      <c r="AV1189" s="73">
        <f t="shared" si="553"/>
        <v>1.0086664107387064</v>
      </c>
      <c r="AW1189" s="74">
        <f>PRODUCT(AV$4:AV1189)</f>
        <v>20075.416532483425</v>
      </c>
      <c r="BO1189" s="70">
        <f t="shared" si="557"/>
        <v>1186</v>
      </c>
      <c r="BP1189" s="178">
        <f t="shared" si="556"/>
        <v>0.1091</v>
      </c>
      <c r="BQ1189" s="179">
        <f t="shared" si="554"/>
        <v>8.6664107387064426E-3</v>
      </c>
      <c r="BR1189" s="179">
        <f t="shared" si="558"/>
        <v>4.9812166954639794E-5</v>
      </c>
    </row>
    <row r="1190" spans="44:70">
      <c r="AR1190" s="69">
        <f t="shared" si="551"/>
        <v>99</v>
      </c>
      <c r="AS1190" s="70">
        <f t="shared" si="555"/>
        <v>1187</v>
      </c>
      <c r="AT1190" s="71">
        <f t="shared" si="559"/>
        <v>4.5405812788310556E-5</v>
      </c>
      <c r="AU1190" s="72">
        <f t="shared" si="552"/>
        <v>8.6664107387064426E-3</v>
      </c>
      <c r="AV1190" s="73">
        <f t="shared" si="553"/>
        <v>1.0086664107387064</v>
      </c>
      <c r="AW1190" s="74">
        <f>PRODUCT(AV$4:AV1190)</f>
        <v>20249.398337904546</v>
      </c>
      <c r="BO1190" s="70">
        <f t="shared" si="557"/>
        <v>1187</v>
      </c>
      <c r="BP1190" s="178">
        <f t="shared" si="556"/>
        <v>0.1091</v>
      </c>
      <c r="BQ1190" s="179">
        <f t="shared" si="554"/>
        <v>8.6664107387064426E-3</v>
      </c>
      <c r="BR1190" s="179">
        <f t="shared" si="558"/>
        <v>4.9384183337838502E-5</v>
      </c>
    </row>
    <row r="1191" spans="44:70">
      <c r="AR1191" s="69">
        <f t="shared" si="551"/>
        <v>99</v>
      </c>
      <c r="AS1191" s="70">
        <f t="shared" si="555"/>
        <v>1188</v>
      </c>
      <c r="AT1191" s="71">
        <f t="shared" si="559"/>
        <v>4.5012307364762245E-5</v>
      </c>
      <c r="AU1191" s="72">
        <f t="shared" si="552"/>
        <v>8.6664107387064426E-3</v>
      </c>
      <c r="AV1191" s="73">
        <f t="shared" si="553"/>
        <v>1.0086664107387064</v>
      </c>
      <c r="AW1191" s="74">
        <f>PRODUCT(AV$4:AV1191)</f>
        <v>20424.887941112505</v>
      </c>
      <c r="BO1191" s="70">
        <f t="shared" si="557"/>
        <v>1188</v>
      </c>
      <c r="BP1191" s="178">
        <f t="shared" si="556"/>
        <v>0.1091</v>
      </c>
      <c r="BQ1191" s="179">
        <f t="shared" si="554"/>
        <v>8.6664107387064426E-3</v>
      </c>
      <c r="BR1191" s="179">
        <f t="shared" si="558"/>
        <v>4.895987693460668E-5</v>
      </c>
    </row>
    <row r="1192" spans="44:70">
      <c r="AR1192" s="69">
        <f t="shared" si="551"/>
        <v>100</v>
      </c>
      <c r="AS1192" s="70">
        <f t="shared" si="555"/>
        <v>1189</v>
      </c>
      <c r="AT1192" s="71">
        <f t="shared" si="559"/>
        <v>4.4622212220842313E-5</v>
      </c>
      <c r="AU1192" s="72">
        <f t="shared" si="552"/>
        <v>8.6664107387064426E-3</v>
      </c>
      <c r="AV1192" s="73">
        <f t="shared" si="553"/>
        <v>1.0086664107387064</v>
      </c>
      <c r="AW1192" s="74">
        <f>PRODUCT(AV$4:AV1192)</f>
        <v>20601.898409302237</v>
      </c>
      <c r="BO1192" s="70">
        <f t="shared" si="557"/>
        <v>1189</v>
      </c>
      <c r="BP1192" s="178">
        <f t="shared" si="556"/>
        <v>0.1091</v>
      </c>
      <c r="BQ1192" s="179">
        <f t="shared" si="554"/>
        <v>8.6664107387064426E-3</v>
      </c>
      <c r="BR1192" s="179">
        <f t="shared" si="558"/>
        <v>4.8539216150511495E-5</v>
      </c>
    </row>
    <row r="1193" spans="44:70">
      <c r="AR1193" s="69">
        <f t="shared" si="551"/>
        <v>100</v>
      </c>
      <c r="AS1193" s="70">
        <f t="shared" si="555"/>
        <v>1190</v>
      </c>
      <c r="AT1193" s="71">
        <f t="shared" si="559"/>
        <v>4.4235497801666769E-5</v>
      </c>
      <c r="AU1193" s="72">
        <f t="shared" si="552"/>
        <v>8.6664107387064426E-3</v>
      </c>
      <c r="AV1193" s="73">
        <f t="shared" si="553"/>
        <v>1.0086664107387064</v>
      </c>
      <c r="AW1193" s="74">
        <f>PRODUCT(AV$4:AV1193)</f>
        <v>20780.442922914353</v>
      </c>
      <c r="BO1193" s="70">
        <f t="shared" si="557"/>
        <v>1190</v>
      </c>
      <c r="BP1193" s="178">
        <f t="shared" si="556"/>
        <v>0.1091</v>
      </c>
      <c r="BQ1193" s="179">
        <f t="shared" si="554"/>
        <v>8.6664107387064426E-3</v>
      </c>
      <c r="BR1193" s="179">
        <f t="shared" si="558"/>
        <v>4.8122169662577876E-5</v>
      </c>
    </row>
    <row r="1194" spans="44:70">
      <c r="AR1194" s="69">
        <f t="shared" si="551"/>
        <v>100</v>
      </c>
      <c r="AS1194" s="70">
        <f t="shared" si="555"/>
        <v>1191</v>
      </c>
      <c r="AT1194" s="71">
        <f t="shared" si="559"/>
        <v>4.3852134808486381E-5</v>
      </c>
      <c r="AU1194" s="72">
        <f t="shared" si="552"/>
        <v>8.6664107387064426E-3</v>
      </c>
      <c r="AV1194" s="73">
        <f t="shared" si="553"/>
        <v>1.0086664107387064</v>
      </c>
      <c r="AW1194" s="74">
        <f>PRODUCT(AV$4:AV1194)</f>
        <v>20960.534776616576</v>
      </c>
      <c r="BO1194" s="70">
        <f t="shared" si="557"/>
        <v>1191</v>
      </c>
      <c r="BP1194" s="178">
        <f t="shared" si="556"/>
        <v>0.1091</v>
      </c>
      <c r="BQ1194" s="179">
        <f t="shared" si="554"/>
        <v>8.6664107387064426E-3</v>
      </c>
      <c r="BR1194" s="179">
        <f t="shared" si="558"/>
        <v>4.7708706416956172E-5</v>
      </c>
    </row>
    <row r="1195" spans="44:70">
      <c r="AR1195" s="69">
        <f t="shared" si="551"/>
        <v>100</v>
      </c>
      <c r="AS1195" s="70">
        <f t="shared" si="555"/>
        <v>1192</v>
      </c>
      <c r="AT1195" s="71">
        <f t="shared" si="559"/>
        <v>4.3472094196466911E-5</v>
      </c>
      <c r="AU1195" s="72">
        <f t="shared" si="552"/>
        <v>8.6664107387064426E-3</v>
      </c>
      <c r="AV1195" s="73">
        <f t="shared" si="553"/>
        <v>1.0086664107387064</v>
      </c>
      <c r="AW1195" s="74">
        <f>PRODUCT(AV$4:AV1195)</f>
        <v>21142.187380293675</v>
      </c>
      <c r="BO1195" s="70">
        <f t="shared" si="557"/>
        <v>1192</v>
      </c>
      <c r="BP1195" s="178">
        <f t="shared" si="556"/>
        <v>0.1091</v>
      </c>
      <c r="BQ1195" s="179">
        <f t="shared" si="554"/>
        <v>8.6664107387064426E-3</v>
      </c>
      <c r="BR1195" s="179">
        <f t="shared" si="558"/>
        <v>4.7298795626609836E-5</v>
      </c>
    </row>
    <row r="1196" spans="44:70">
      <c r="AR1196" s="69">
        <f t="shared" si="551"/>
        <v>100</v>
      </c>
      <c r="AS1196" s="70">
        <f t="shared" si="555"/>
        <v>1193</v>
      </c>
      <c r="AT1196" s="71">
        <f t="shared" si="559"/>
        <v>4.3095347172488592E-5</v>
      </c>
      <c r="AU1196" s="72">
        <f t="shared" si="552"/>
        <v>8.6664107387064426E-3</v>
      </c>
      <c r="AV1196" s="73">
        <f t="shared" si="553"/>
        <v>1.0086664107387064</v>
      </c>
      <c r="AW1196" s="74">
        <f>PRODUCT(AV$4:AV1196)</f>
        <v>21325.414260045996</v>
      </c>
      <c r="BO1196" s="70">
        <f t="shared" si="557"/>
        <v>1193</v>
      </c>
      <c r="BP1196" s="178">
        <f t="shared" si="556"/>
        <v>0.1091</v>
      </c>
      <c r="BQ1196" s="179">
        <f t="shared" si="554"/>
        <v>8.6664107387064426E-3</v>
      </c>
      <c r="BR1196" s="179">
        <f t="shared" si="558"/>
        <v>4.6892406769022983E-5</v>
      </c>
    </row>
    <row r="1197" spans="44:70">
      <c r="AR1197" s="69">
        <f t="shared" si="551"/>
        <v>100</v>
      </c>
      <c r="AS1197" s="70">
        <f t="shared" si="555"/>
        <v>1194</v>
      </c>
      <c r="AT1197" s="71">
        <f t="shared" si="559"/>
        <v>4.2721865192964655E-5</v>
      </c>
      <c r="AU1197" s="72">
        <f t="shared" si="552"/>
        <v>8.6664107387064426E-3</v>
      </c>
      <c r="AV1197" s="73">
        <f t="shared" si="553"/>
        <v>1.0086664107387064</v>
      </c>
      <c r="AW1197" s="74">
        <f>PRODUCT(AV$4:AV1197)</f>
        <v>21510.229059196623</v>
      </c>
      <c r="BO1197" s="70">
        <f t="shared" si="557"/>
        <v>1194</v>
      </c>
      <c r="BP1197" s="178">
        <f t="shared" si="556"/>
        <v>0.1091</v>
      </c>
      <c r="BQ1197" s="179">
        <f t="shared" si="554"/>
        <v>8.6664107387064426E-3</v>
      </c>
      <c r="BR1197" s="179">
        <f t="shared" si="558"/>
        <v>4.6489509583927635E-5</v>
      </c>
    </row>
    <row r="1198" spans="44:70">
      <c r="AR1198" s="69">
        <f t="shared" si="551"/>
        <v>100</v>
      </c>
      <c r="AS1198" s="70">
        <f t="shared" si="555"/>
        <v>1195</v>
      </c>
      <c r="AT1198" s="71">
        <f t="shared" si="559"/>
        <v>4.2351619961678777E-5</v>
      </c>
      <c r="AU1198" s="72">
        <f t="shared" si="552"/>
        <v>8.6664107387064426E-3</v>
      </c>
      <c r="AV1198" s="73">
        <f t="shared" si="553"/>
        <v>1.0086664107387064</v>
      </c>
      <c r="AW1198" s="74">
        <f>PRODUCT(AV$4:AV1198)</f>
        <v>21696.645539307279</v>
      </c>
      <c r="BO1198" s="70">
        <f t="shared" si="557"/>
        <v>1195</v>
      </c>
      <c r="BP1198" s="178">
        <f t="shared" si="556"/>
        <v>0.1091</v>
      </c>
      <c r="BQ1198" s="179">
        <f t="shared" si="554"/>
        <v>8.6664107387064426E-3</v>
      </c>
      <c r="BR1198" s="179">
        <f t="shared" si="558"/>
        <v>4.6090074071050509E-5</v>
      </c>
    </row>
    <row r="1199" spans="44:70">
      <c r="AR1199" s="69">
        <f t="shared" si="551"/>
        <v>100</v>
      </c>
      <c r="AS1199" s="70">
        <f t="shared" si="555"/>
        <v>1196</v>
      </c>
      <c r="AT1199" s="71">
        <f t="shared" si="559"/>
        <v>4.1984583427641271E-5</v>
      </c>
      <c r="AU1199" s="72">
        <f t="shared" si="552"/>
        <v>8.6664107387064426E-3</v>
      </c>
      <c r="AV1199" s="73">
        <f t="shared" si="553"/>
        <v>1.0086664107387064</v>
      </c>
      <c r="AW1199" s="74">
        <f>PRODUCT(AV$4:AV1199)</f>
        <v>21884.677581203039</v>
      </c>
      <c r="BO1199" s="70">
        <f t="shared" si="557"/>
        <v>1196</v>
      </c>
      <c r="BP1199" s="178">
        <f t="shared" si="556"/>
        <v>0.1091</v>
      </c>
      <c r="BQ1199" s="179">
        <f t="shared" si="554"/>
        <v>8.6664107387064426E-3</v>
      </c>
      <c r="BR1199" s="179">
        <f t="shared" si="558"/>
        <v>4.5694070487879144E-5</v>
      </c>
    </row>
    <row r="1200" spans="44:70">
      <c r="AR1200" s="69">
        <f t="shared" si="551"/>
        <v>100</v>
      </c>
      <c r="AS1200" s="70">
        <f t="shared" si="555"/>
        <v>1197</v>
      </c>
      <c r="AT1200" s="71">
        <f t="shared" si="559"/>
        <v>4.1620727782963843E-5</v>
      </c>
      <c r="AU1200" s="72">
        <f t="shared" si="552"/>
        <v>8.6664107387064426E-3</v>
      </c>
      <c r="AV1200" s="73">
        <f t="shared" si="553"/>
        <v>1.0086664107387064</v>
      </c>
      <c r="AW1200" s="74">
        <f>PRODUCT(AV$4:AV1200)</f>
        <v>22074.339186005906</v>
      </c>
      <c r="BO1200" s="70">
        <f t="shared" si="557"/>
        <v>1197</v>
      </c>
      <c r="BP1200" s="178">
        <f t="shared" si="556"/>
        <v>0.1091</v>
      </c>
      <c r="BQ1200" s="179">
        <f t="shared" si="554"/>
        <v>8.6664107387064426E-3</v>
      </c>
      <c r="BR1200" s="179">
        <f t="shared" si="558"/>
        <v>4.5301469347447245E-5</v>
      </c>
    </row>
    <row r="1201" spans="44:70">
      <c r="AR1201" s="69">
        <f t="shared" si="551"/>
        <v>100</v>
      </c>
      <c r="AS1201" s="70">
        <f t="shared" si="555"/>
        <v>1198</v>
      </c>
      <c r="AT1201" s="71">
        <f t="shared" si="559"/>
        <v>4.126002546075279E-5</v>
      </c>
      <c r="AU1201" s="72">
        <f t="shared" si="552"/>
        <v>8.6664107387064426E-3</v>
      </c>
      <c r="AV1201" s="73">
        <f t="shared" si="553"/>
        <v>1.0086664107387064</v>
      </c>
      <c r="AW1201" s="74">
        <f>PRODUCT(AV$4:AV1201)</f>
        <v>22265.644476177356</v>
      </c>
      <c r="BO1201" s="70">
        <f t="shared" si="557"/>
        <v>1198</v>
      </c>
      <c r="BP1201" s="178">
        <f t="shared" si="556"/>
        <v>0.1091</v>
      </c>
      <c r="BQ1201" s="179">
        <f t="shared" si="554"/>
        <v>8.6664107387064426E-3</v>
      </c>
      <c r="BR1201" s="179">
        <f t="shared" si="558"/>
        <v>4.4912241416139039E-5</v>
      </c>
    </row>
    <row r="1202" spans="44:70">
      <c r="AR1202" s="69">
        <f t="shared" si="551"/>
        <v>100</v>
      </c>
      <c r="AS1202" s="70">
        <f t="shared" si="555"/>
        <v>1199</v>
      </c>
      <c r="AT1202" s="71">
        <f t="shared" si="559"/>
        <v>4.0902449133020423E-5</v>
      </c>
      <c r="AU1202" s="72">
        <f t="shared" si="552"/>
        <v>8.6664107387064426E-3</v>
      </c>
      <c r="AV1202" s="73">
        <f t="shared" si="553"/>
        <v>1.0086664107387064</v>
      </c>
      <c r="AW1202" s="74">
        <f>PRODUCT(AV$4:AV1202)</f>
        <v>22458.607696569921</v>
      </c>
      <c r="BO1202" s="70">
        <f t="shared" si="557"/>
        <v>1199</v>
      </c>
      <c r="BP1202" s="178">
        <f t="shared" si="556"/>
        <v>0.1091</v>
      </c>
      <c r="BQ1202" s="179">
        <f t="shared" si="554"/>
        <v>8.6664107387064426E-3</v>
      </c>
      <c r="BR1202" s="179">
        <f t="shared" si="558"/>
        <v>4.4526357711512504E-5</v>
      </c>
    </row>
    <row r="1203" spans="44:70">
      <c r="AR1203" s="69">
        <f t="shared" si="551"/>
        <v>100</v>
      </c>
      <c r="AS1203" s="70">
        <f t="shared" si="555"/>
        <v>1200</v>
      </c>
      <c r="AT1203" s="71">
        <f t="shared" si="559"/>
        <v>4.0547971708614624E-5</v>
      </c>
      <c r="AU1203" s="72">
        <f t="shared" si="552"/>
        <v>8.6664107387064426E-3</v>
      </c>
      <c r="AV1203" s="73">
        <f t="shared" si="553"/>
        <v>1.0086664107387064</v>
      </c>
      <c r="AW1203" s="74">
        <f>PRODUCT(AV$4:AV1203)</f>
        <v>22653.24321548787</v>
      </c>
      <c r="BO1203" s="70">
        <f t="shared" si="557"/>
        <v>1200</v>
      </c>
      <c r="BP1203" s="178">
        <f t="shared" si="556"/>
        <v>0.1091</v>
      </c>
      <c r="BQ1203" s="179">
        <f t="shared" si="554"/>
        <v>8.6664107387064426E-3</v>
      </c>
      <c r="BR1203" s="179">
        <f t="shared" si="558"/>
        <v>4.4143789500141282E-5</v>
      </c>
    </row>
    <row r="1204" spans="44:70">
      <c r="AR1204" s="69">
        <f t="shared" si="551"/>
        <v>101</v>
      </c>
      <c r="AS1204" s="70">
        <f t="shared" si="555"/>
        <v>1201</v>
      </c>
      <c r="AT1204" s="71">
        <f t="shared" si="559"/>
        <v>4.0196566331166322E-5</v>
      </c>
      <c r="AU1204" s="72">
        <f t="shared" si="552"/>
        <v>8.6664107387064426E-3</v>
      </c>
      <c r="AV1204" s="73">
        <f t="shared" si="553"/>
        <v>1.0086664107387064</v>
      </c>
      <c r="AW1204" s="74">
        <f>PRODUCT(AV$4:AV1204)</f>
        <v>22849.565525757102</v>
      </c>
      <c r="BO1204" s="70">
        <f t="shared" si="557"/>
        <v>1201</v>
      </c>
      <c r="BP1204" s="178">
        <f t="shared" si="556"/>
        <v>0.1091</v>
      </c>
      <c r="BQ1204" s="179">
        <f t="shared" si="554"/>
        <v>8.6664107387064426E-3</v>
      </c>
      <c r="BR1204" s="179">
        <f t="shared" si="558"/>
        <v>4.3764508295475171E-5</v>
      </c>
    </row>
    <row r="1205" spans="44:70">
      <c r="AR1205" s="69">
        <f t="shared" si="551"/>
        <v>101</v>
      </c>
      <c r="AS1205" s="70">
        <f t="shared" si="555"/>
        <v>1202</v>
      </c>
      <c r="AT1205" s="71">
        <f t="shared" si="559"/>
        <v>3.9848206377054777E-5</v>
      </c>
      <c r="AU1205" s="72">
        <f t="shared" si="552"/>
        <v>8.6664107387064426E-3</v>
      </c>
      <c r="AV1205" s="73">
        <f t="shared" si="553"/>
        <v>1.0086664107387064</v>
      </c>
      <c r="AW1205" s="74">
        <f>PRODUCT(AV$4:AV1205)</f>
        <v>23047.589245804298</v>
      </c>
      <c r="BO1205" s="70">
        <f t="shared" si="557"/>
        <v>1202</v>
      </c>
      <c r="BP1205" s="178">
        <f t="shared" si="556"/>
        <v>0.1091</v>
      </c>
      <c r="BQ1205" s="179">
        <f t="shared" si="554"/>
        <v>8.6664107387064426E-3</v>
      </c>
      <c r="BR1205" s="179">
        <f t="shared" si="558"/>
        <v>4.3388485855718957E-5</v>
      </c>
    </row>
    <row r="1206" spans="44:70">
      <c r="AR1206" s="69">
        <f t="shared" si="551"/>
        <v>101</v>
      </c>
      <c r="AS1206" s="70">
        <f t="shared" si="555"/>
        <v>1203</v>
      </c>
      <c r="AT1206" s="71">
        <f t="shared" si="559"/>
        <v>3.950286545339048E-5</v>
      </c>
      <c r="AU1206" s="72">
        <f t="shared" si="552"/>
        <v>8.6664107387064426E-3</v>
      </c>
      <c r="AV1206" s="73">
        <f t="shared" si="553"/>
        <v>1.0086664107387064</v>
      </c>
      <c r="AW1206" s="74">
        <f>PRODUCT(AV$4:AV1206)</f>
        <v>23247.329120745431</v>
      </c>
      <c r="BO1206" s="70">
        <f t="shared" si="557"/>
        <v>1203</v>
      </c>
      <c r="BP1206" s="178">
        <f t="shared" si="556"/>
        <v>0.1091</v>
      </c>
      <c r="BQ1206" s="179">
        <f t="shared" si="554"/>
        <v>8.6664107387064426E-3</v>
      </c>
      <c r="BR1206" s="179">
        <f t="shared" si="558"/>
        <v>4.3015694181729502E-5</v>
      </c>
    </row>
    <row r="1207" spans="44:70">
      <c r="AR1207" s="69">
        <f t="shared" si="551"/>
        <v>101</v>
      </c>
      <c r="AS1207" s="70">
        <f t="shared" si="555"/>
        <v>1204</v>
      </c>
      <c r="AT1207" s="71">
        <f t="shared" si="559"/>
        <v>3.9160517396015542E-5</v>
      </c>
      <c r="AU1207" s="72">
        <f t="shared" si="552"/>
        <v>8.6664107387064426E-3</v>
      </c>
      <c r="AV1207" s="73">
        <f t="shared" si="553"/>
        <v>1.0086664107387064</v>
      </c>
      <c r="AW1207" s="74">
        <f>PRODUCT(AV$4:AV1207)</f>
        <v>23448.800023483702</v>
      </c>
      <c r="BO1207" s="70">
        <f t="shared" si="557"/>
        <v>1204</v>
      </c>
      <c r="BP1207" s="178">
        <f t="shared" si="556"/>
        <v>0.1091</v>
      </c>
      <c r="BQ1207" s="179">
        <f t="shared" si="554"/>
        <v>8.6664107387064426E-3</v>
      </c>
      <c r="BR1207" s="179">
        <f t="shared" si="558"/>
        <v>4.2646105514930897E-5</v>
      </c>
    </row>
    <row r="1208" spans="44:70">
      <c r="AR1208" s="69">
        <f t="shared" si="551"/>
        <v>101</v>
      </c>
      <c r="AS1208" s="70">
        <f t="shared" si="555"/>
        <v>1205</v>
      </c>
      <c r="AT1208" s="71">
        <f t="shared" si="559"/>
        <v>3.8821136267521409E-5</v>
      </c>
      <c r="AU1208" s="72">
        <f t="shared" si="552"/>
        <v>8.6664107387064426E-3</v>
      </c>
      <c r="AV1208" s="73">
        <f t="shared" si="553"/>
        <v>1.0086664107387064</v>
      </c>
      <c r="AW1208" s="74">
        <f>PRODUCT(AV$4:AV1208)</f>
        <v>23652.016955817002</v>
      </c>
      <c r="BO1208" s="70">
        <f t="shared" si="557"/>
        <v>1205</v>
      </c>
      <c r="BP1208" s="178">
        <f t="shared" si="556"/>
        <v>0.1091</v>
      </c>
      <c r="BQ1208" s="179">
        <f t="shared" si="554"/>
        <v>8.6664107387064426E-3</v>
      </c>
      <c r="BR1208" s="179">
        <f t="shared" si="558"/>
        <v>4.2279692335247501E-5</v>
      </c>
    </row>
    <row r="1209" spans="44:70">
      <c r="AR1209" s="69">
        <f t="shared" si="551"/>
        <v>101</v>
      </c>
      <c r="AS1209" s="70">
        <f t="shared" si="555"/>
        <v>1206</v>
      </c>
      <c r="AT1209" s="71">
        <f t="shared" si="559"/>
        <v>3.8484696355283779E-5</v>
      </c>
      <c r="AU1209" s="72">
        <f t="shared" si="552"/>
        <v>8.6664107387064426E-3</v>
      </c>
      <c r="AV1209" s="73">
        <f t="shared" si="553"/>
        <v>1.0086664107387064</v>
      </c>
      <c r="AW1209" s="74">
        <f>PRODUCT(AV$4:AV1209)</f>
        <v>23856.99504955496</v>
      </c>
      <c r="BO1209" s="70">
        <f t="shared" si="557"/>
        <v>1206</v>
      </c>
      <c r="BP1209" s="178">
        <f t="shared" si="556"/>
        <v>0.1091</v>
      </c>
      <c r="BQ1209" s="179">
        <f t="shared" si="554"/>
        <v>8.6664107387064426E-3</v>
      </c>
      <c r="BR1209" s="179">
        <f t="shared" si="558"/>
        <v>4.1916427359054777E-5</v>
      </c>
    </row>
    <row r="1210" spans="44:70">
      <c r="AR1210" s="69">
        <f t="shared" si="551"/>
        <v>101</v>
      </c>
      <c r="AS1210" s="70">
        <f t="shared" si="555"/>
        <v>1207</v>
      </c>
      <c r="AT1210" s="71">
        <f t="shared" si="559"/>
        <v>3.8151172169514493E-5</v>
      </c>
      <c r="AU1210" s="72">
        <f t="shared" si="552"/>
        <v>8.6664107387064426E-3</v>
      </c>
      <c r="AV1210" s="73">
        <f t="shared" si="553"/>
        <v>1.0086664107387064</v>
      </c>
      <c r="AW1210" s="74">
        <f>PRODUCT(AV$4:AV1210)</f>
        <v>24063.749567645689</v>
      </c>
      <c r="BO1210" s="70">
        <f t="shared" si="557"/>
        <v>1207</v>
      </c>
      <c r="BP1210" s="178">
        <f t="shared" si="556"/>
        <v>0.1091</v>
      </c>
      <c r="BQ1210" s="179">
        <f t="shared" si="554"/>
        <v>8.6664107387064426E-3</v>
      </c>
      <c r="BR1210" s="179">
        <f t="shared" si="558"/>
        <v>4.1556283537147713E-5</v>
      </c>
    </row>
    <row r="1211" spans="44:70">
      <c r="AR1211" s="69">
        <f t="shared" si="551"/>
        <v>101</v>
      </c>
      <c r="AS1211" s="70">
        <f t="shared" si="555"/>
        <v>1208</v>
      </c>
      <c r="AT1211" s="71">
        <f t="shared" si="559"/>
        <v>3.7820538441330375E-5</v>
      </c>
      <c r="AU1211" s="72">
        <f t="shared" si="552"/>
        <v>8.6664107387064426E-3</v>
      </c>
      <c r="AV1211" s="73">
        <f t="shared" si="553"/>
        <v>1.0086664107387064</v>
      </c>
      <c r="AW1211" s="74">
        <f>PRODUCT(AV$4:AV1211)</f>
        <v>24272.295905312276</v>
      </c>
      <c r="BO1211" s="70">
        <f t="shared" si="557"/>
        <v>1208</v>
      </c>
      <c r="BP1211" s="178">
        <f t="shared" si="556"/>
        <v>0.1091</v>
      </c>
      <c r="BQ1211" s="179">
        <f t="shared" si="554"/>
        <v>8.6664107387064426E-3</v>
      </c>
      <c r="BR1211" s="179">
        <f t="shared" si="558"/>
        <v>4.1199234052726679E-5</v>
      </c>
    </row>
    <row r="1212" spans="44:70">
      <c r="AR1212" s="69">
        <f t="shared" si="551"/>
        <v>101</v>
      </c>
      <c r="AS1212" s="70">
        <f t="shared" si="555"/>
        <v>1209</v>
      </c>
      <c r="AT1212" s="71">
        <f t="shared" si="559"/>
        <v>3.749277012083877E-5</v>
      </c>
      <c r="AU1212" s="72">
        <f t="shared" si="552"/>
        <v>8.6664107387064426E-3</v>
      </c>
      <c r="AV1212" s="73">
        <f t="shared" si="553"/>
        <v>1.0086664107387064</v>
      </c>
      <c r="AW1212" s="74">
        <f>PRODUCT(AV$4:AV1212)</f>
        <v>24482.649591199133</v>
      </c>
      <c r="BO1212" s="70">
        <f t="shared" si="557"/>
        <v>1209</v>
      </c>
      <c r="BP1212" s="178">
        <f t="shared" si="556"/>
        <v>0.1091</v>
      </c>
      <c r="BQ1212" s="179">
        <f t="shared" si="554"/>
        <v>8.6664107387064426E-3</v>
      </c>
      <c r="BR1212" s="179">
        <f t="shared" si="558"/>
        <v>4.084525231940065E-5</v>
      </c>
    </row>
    <row r="1213" spans="44:70">
      <c r="AR1213" s="69">
        <f t="shared" si="551"/>
        <v>101</v>
      </c>
      <c r="AS1213" s="70">
        <f t="shared" si="555"/>
        <v>1210</v>
      </c>
      <c r="AT1213" s="71">
        <f t="shared" si="559"/>
        <v>3.7167842375239683E-5</v>
      </c>
      <c r="AU1213" s="72">
        <f t="shared" si="552"/>
        <v>8.6664107387064426E-3</v>
      </c>
      <c r="AV1213" s="73">
        <f t="shared" si="553"/>
        <v>1.0086664107387064</v>
      </c>
      <c r="AW1213" s="74">
        <f>PRODUCT(AV$4:AV1213)</f>
        <v>24694.826288528289</v>
      </c>
      <c r="BO1213" s="70">
        <f t="shared" si="557"/>
        <v>1210</v>
      </c>
      <c r="BP1213" s="178">
        <f t="shared" si="556"/>
        <v>0.1091</v>
      </c>
      <c r="BQ1213" s="179">
        <f t="shared" si="554"/>
        <v>8.6664107387064426E-3</v>
      </c>
      <c r="BR1213" s="179">
        <f t="shared" si="558"/>
        <v>4.0494311979207519E-5</v>
      </c>
    </row>
    <row r="1214" spans="44:70">
      <c r="AR1214" s="69">
        <f t="shared" si="551"/>
        <v>101</v>
      </c>
      <c r="AS1214" s="70">
        <f t="shared" si="555"/>
        <v>1211</v>
      </c>
      <c r="AT1214" s="71">
        <f t="shared" si="559"/>
        <v>3.684573058694436E-5</v>
      </c>
      <c r="AU1214" s="72">
        <f t="shared" si="552"/>
        <v>8.6664107387064426E-3</v>
      </c>
      <c r="AV1214" s="73">
        <f t="shared" si="553"/>
        <v>1.0086664107387064</v>
      </c>
      <c r="AW1214" s="74">
        <f>PRODUCT(AV$4:AV1214)</f>
        <v>24908.841796265682</v>
      </c>
      <c r="BO1214" s="70">
        <f t="shared" si="557"/>
        <v>1211</v>
      </c>
      <c r="BP1214" s="178">
        <f t="shared" si="556"/>
        <v>0.1091</v>
      </c>
      <c r="BQ1214" s="179">
        <f t="shared" si="554"/>
        <v>8.6664107387064426E-3</v>
      </c>
      <c r="BR1214" s="179">
        <f t="shared" si="558"/>
        <v>4.0146386900651448E-5</v>
      </c>
    </row>
    <row r="1215" spans="44:70">
      <c r="AR1215" s="69">
        <f t="shared" si="551"/>
        <v>101</v>
      </c>
      <c r="AS1215" s="70">
        <f t="shared" si="555"/>
        <v>1212</v>
      </c>
      <c r="AT1215" s="71">
        <f t="shared" si="559"/>
        <v>3.6526410351710181E-5</v>
      </c>
      <c r="AU1215" s="72">
        <f t="shared" si="552"/>
        <v>8.6664107387064426E-3</v>
      </c>
      <c r="AV1215" s="73">
        <f t="shared" si="553"/>
        <v>1.0086664107387064</v>
      </c>
      <c r="AW1215" s="74">
        <f>PRODUCT(AV$4:AV1215)</f>
        <v>25124.712050297578</v>
      </c>
      <c r="BO1215" s="70">
        <f t="shared" si="557"/>
        <v>1212</v>
      </c>
      <c r="BP1215" s="178">
        <f t="shared" si="556"/>
        <v>0.1091</v>
      </c>
      <c r="BQ1215" s="179">
        <f t="shared" si="554"/>
        <v>8.6664107387064426E-3</v>
      </c>
      <c r="BR1215" s="179">
        <f t="shared" si="558"/>
        <v>3.9801451176757102E-5</v>
      </c>
    </row>
    <row r="1216" spans="44:70">
      <c r="AR1216" s="69">
        <f t="shared" si="551"/>
        <v>102</v>
      </c>
      <c r="AS1216" s="70">
        <f t="shared" si="555"/>
        <v>1213</v>
      </c>
      <c r="AT1216" s="71">
        <f t="shared" si="559"/>
        <v>3.6209857476791725E-5</v>
      </c>
      <c r="AU1216" s="72">
        <f t="shared" si="552"/>
        <v>8.6664107387064426E-3</v>
      </c>
      <c r="AV1216" s="73">
        <f t="shared" si="553"/>
        <v>1.0086664107387064</v>
      </c>
      <c r="AW1216" s="74">
        <f>PRODUCT(AV$4:AV1216)</f>
        <v>25342.453124617183</v>
      </c>
      <c r="BO1216" s="70">
        <f t="shared" si="557"/>
        <v>1213</v>
      </c>
      <c r="BP1216" s="178">
        <f t="shared" si="556"/>
        <v>0.1091</v>
      </c>
      <c r="BQ1216" s="179">
        <f t="shared" si="554"/>
        <v>8.6664107387064426E-3</v>
      </c>
      <c r="BR1216" s="179">
        <f t="shared" si="558"/>
        <v>3.9459479123140552E-5</v>
      </c>
    </row>
    <row r="1217" spans="44:70">
      <c r="AR1217" s="69">
        <f t="shared" si="551"/>
        <v>102</v>
      </c>
      <c r="AS1217" s="70">
        <f t="shared" si="555"/>
        <v>1214</v>
      </c>
      <c r="AT1217" s="71">
        <f t="shared" si="559"/>
        <v>3.5896047979107825E-5</v>
      </c>
      <c r="AU1217" s="72">
        <f t="shared" si="552"/>
        <v>8.6664107387064426E-3</v>
      </c>
      <c r="AV1217" s="73">
        <f t="shared" si="553"/>
        <v>1.0086664107387064</v>
      </c>
      <c r="AW1217" s="74">
        <f>PRODUCT(AV$4:AV1217)</f>
        <v>25562.08123252153</v>
      </c>
      <c r="BO1217" s="70">
        <f t="shared" si="557"/>
        <v>1214</v>
      </c>
      <c r="BP1217" s="178">
        <f t="shared" si="556"/>
        <v>0.1091</v>
      </c>
      <c r="BQ1217" s="179">
        <f t="shared" si="554"/>
        <v>8.6664107387064426E-3</v>
      </c>
      <c r="BR1217" s="179">
        <f t="shared" si="558"/>
        <v>3.9120445276096808E-5</v>
      </c>
    </row>
    <row r="1218" spans="44:70">
      <c r="AR1218" s="69">
        <f t="shared" si="551"/>
        <v>102</v>
      </c>
      <c r="AS1218" s="70">
        <f t="shared" si="555"/>
        <v>1215</v>
      </c>
      <c r="AT1218" s="71">
        <f t="shared" si="559"/>
        <v>3.5584958083424564E-5</v>
      </c>
      <c r="AU1218" s="72">
        <f t="shared" si="552"/>
        <v>8.6664107387064426E-3</v>
      </c>
      <c r="AV1218" s="73">
        <f t="shared" si="553"/>
        <v>1.0086664107387064</v>
      </c>
      <c r="AW1218" s="74">
        <f>PRODUCT(AV$4:AV1218)</f>
        <v>25783.612727818741</v>
      </c>
      <c r="BO1218" s="70">
        <f t="shared" si="557"/>
        <v>1215</v>
      </c>
      <c r="BP1218" s="178">
        <f t="shared" si="556"/>
        <v>0.1091</v>
      </c>
      <c r="BQ1218" s="179">
        <f t="shared" si="554"/>
        <v>8.6664107387064426E-3</v>
      </c>
      <c r="BR1218" s="179">
        <f t="shared" si="558"/>
        <v>3.8784324390703738E-5</v>
      </c>
    </row>
    <row r="1219" spans="44:70">
      <c r="AR1219" s="69">
        <f t="shared" si="551"/>
        <v>102</v>
      </c>
      <c r="AS1219" s="70">
        <f t="shared" si="555"/>
        <v>1216</v>
      </c>
      <c r="AT1219" s="71">
        <f t="shared" si="559"/>
        <v>3.5276564220553958E-5</v>
      </c>
      <c r="AU1219" s="72">
        <f t="shared" si="552"/>
        <v>8.6664107387064426E-3</v>
      </c>
      <c r="AV1219" s="73">
        <f t="shared" si="553"/>
        <v>1.0086664107387064</v>
      </c>
      <c r="AW1219" s="74">
        <f>PRODUCT(AV$4:AV1219)</f>
        <v>26007.064106045756</v>
      </c>
      <c r="BO1219" s="70">
        <f t="shared" si="557"/>
        <v>1216</v>
      </c>
      <c r="BP1219" s="178">
        <f t="shared" si="556"/>
        <v>0.1091</v>
      </c>
      <c r="BQ1219" s="179">
        <f t="shared" si="554"/>
        <v>8.6664107387064426E-3</v>
      </c>
      <c r="BR1219" s="179">
        <f t="shared" si="558"/>
        <v>3.8451091438942303E-5</v>
      </c>
    </row>
    <row r="1220" spans="44:70">
      <c r="AR1220" s="69">
        <f t="shared" si="551"/>
        <v>102</v>
      </c>
      <c r="AS1220" s="70">
        <f t="shared" si="555"/>
        <v>1217</v>
      </c>
      <c r="AT1220" s="71">
        <f t="shared" si="559"/>
        <v>3.4970843025568284E-5</v>
      </c>
      <c r="AU1220" s="72">
        <f t="shared" si="552"/>
        <v>8.6664107387064426E-3</v>
      </c>
      <c r="AV1220" s="73">
        <f t="shared" si="553"/>
        <v>1.0086664107387064</v>
      </c>
      <c r="AW1220" s="74">
        <f>PRODUCT(AV$4:AV1220)</f>
        <v>26232.452005696618</v>
      </c>
      <c r="BO1220" s="70">
        <f t="shared" si="557"/>
        <v>1217</v>
      </c>
      <c r="BP1220" s="178">
        <f t="shared" si="556"/>
        <v>0.1091</v>
      </c>
      <c r="BQ1220" s="179">
        <f t="shared" si="554"/>
        <v>8.6664107387064426E-3</v>
      </c>
      <c r="BR1220" s="179">
        <f t="shared" si="558"/>
        <v>3.8120721607832943E-5</v>
      </c>
    </row>
    <row r="1221" spans="44:70">
      <c r="AR1221" s="69">
        <f t="shared" ref="AR1221:AR1284" si="560">ROUNDDOWN((AS1221-1)/12,0)+1</f>
        <v>102</v>
      </c>
      <c r="AS1221" s="70">
        <f t="shared" si="555"/>
        <v>1218</v>
      </c>
      <c r="AT1221" s="71">
        <f t="shared" si="559"/>
        <v>3.4667771336029884E-5</v>
      </c>
      <c r="AU1221" s="72">
        <f t="shared" ref="AU1221:AU1284" si="561">IF($AU$2="Yes",BQ1221,((1+$AH$21)^(1/12))-1)</f>
        <v>8.6664107387064426E-3</v>
      </c>
      <c r="AV1221" s="73">
        <f t="shared" ref="AV1221:AV1284" si="562">(1+AU1221)</f>
        <v>1.0086664107387064</v>
      </c>
      <c r="AW1221" s="74">
        <f>PRODUCT(AV$4:AV1221)</f>
        <v>26459.79320946139</v>
      </c>
      <c r="BO1221" s="70">
        <f t="shared" si="557"/>
        <v>1218</v>
      </c>
      <c r="BP1221" s="178">
        <f t="shared" si="556"/>
        <v>0.1091</v>
      </c>
      <c r="BQ1221" s="179">
        <f t="shared" ref="BQ1221:BQ1284" si="563">(1+BP1221)^(1/12)-1</f>
        <v>8.6664107387064426E-3</v>
      </c>
      <c r="BR1221" s="179">
        <f t="shared" si="558"/>
        <v>3.7793190297587952E-5</v>
      </c>
    </row>
    <row r="1222" spans="44:70">
      <c r="AR1222" s="69">
        <f t="shared" si="560"/>
        <v>102</v>
      </c>
      <c r="AS1222" s="70">
        <f t="shared" ref="AS1222:AS1285" si="564">AS1221+1</f>
        <v>1219</v>
      </c>
      <c r="AT1222" s="71">
        <f t="shared" si="559"/>
        <v>3.4367326190236298E-5</v>
      </c>
      <c r="AU1222" s="72">
        <f t="shared" si="561"/>
        <v>8.6664107387064426E-3</v>
      </c>
      <c r="AV1222" s="73">
        <f t="shared" si="562"/>
        <v>1.0086664107387064</v>
      </c>
      <c r="AW1222" s="74">
        <f>PRODUCT(AV$4:AV1222)</f>
        <v>26689.104645475818</v>
      </c>
      <c r="BO1222" s="70">
        <f t="shared" si="557"/>
        <v>1219</v>
      </c>
      <c r="BP1222" s="178">
        <f t="shared" si="556"/>
        <v>0.1091</v>
      </c>
      <c r="BQ1222" s="179">
        <f t="shared" si="563"/>
        <v>8.6664107387064426E-3</v>
      </c>
      <c r="BR1222" s="179">
        <f t="shared" si="558"/>
        <v>3.7468473119779757E-5</v>
      </c>
    </row>
    <row r="1223" spans="44:70">
      <c r="AR1223" s="69">
        <f t="shared" si="560"/>
        <v>102</v>
      </c>
      <c r="AS1223" s="70">
        <f t="shared" si="564"/>
        <v>1220</v>
      </c>
      <c r="AT1223" s="71">
        <f t="shared" si="559"/>
        <v>3.4069484825480606E-5</v>
      </c>
      <c r="AU1223" s="72">
        <f t="shared" si="561"/>
        <v>8.6664107387064426E-3</v>
      </c>
      <c r="AV1223" s="73">
        <f t="shared" si="562"/>
        <v>1.0086664107387064</v>
      </c>
      <c r="AW1223" s="74">
        <f>PRODUCT(AV$4:AV1223)</f>
        <v>26920.403388581828</v>
      </c>
      <c r="BO1223" s="70">
        <f t="shared" si="557"/>
        <v>1220</v>
      </c>
      <c r="BP1223" s="178">
        <f t="shared" si="556"/>
        <v>0.1091</v>
      </c>
      <c r="BQ1223" s="179">
        <f t="shared" si="563"/>
        <v>8.6664107387064426E-3</v>
      </c>
      <c r="BR1223" s="179">
        <f t="shared" si="558"/>
        <v>3.714654589552493E-5</v>
      </c>
    </row>
    <row r="1224" spans="44:70">
      <c r="AR1224" s="69">
        <f t="shared" si="560"/>
        <v>102</v>
      </c>
      <c r="AS1224" s="70">
        <f t="shared" si="564"/>
        <v>1221</v>
      </c>
      <c r="AT1224" s="71">
        <f t="shared" si="559"/>
        <v>3.3774224676326865E-5</v>
      </c>
      <c r="AU1224" s="72">
        <f t="shared" si="561"/>
        <v>8.6664107387064426E-3</v>
      </c>
      <c r="AV1224" s="73">
        <f t="shared" si="562"/>
        <v>1.0086664107387064</v>
      </c>
      <c r="AW1224" s="74">
        <f>PRODUCT(AV$4:AV1224)</f>
        <v>27153.706661598942</v>
      </c>
      <c r="BO1224" s="70">
        <f t="shared" si="557"/>
        <v>1221</v>
      </c>
      <c r="BP1224" s="178">
        <f t="shared" ref="BP1224:BP1287" si="565">VLOOKUP(BO1224,$BT$4:$BX$13,5,TRUE)/100</f>
        <v>0.1091</v>
      </c>
      <c r="BQ1224" s="179">
        <f t="shared" si="563"/>
        <v>8.6664107387064426E-3</v>
      </c>
      <c r="BR1224" s="179">
        <f t="shared" si="558"/>
        <v>3.6827384653683774E-5</v>
      </c>
    </row>
    <row r="1225" spans="44:70">
      <c r="AR1225" s="69">
        <f t="shared" si="560"/>
        <v>102</v>
      </c>
      <c r="AS1225" s="70">
        <f t="shared" si="564"/>
        <v>1222</v>
      </c>
      <c r="AT1225" s="71">
        <f t="shared" si="559"/>
        <v>3.3481523372900459E-5</v>
      </c>
      <c r="AU1225" s="72">
        <f t="shared" si="561"/>
        <v>8.6664107387064426E-3</v>
      </c>
      <c r="AV1225" s="73">
        <f t="shared" si="562"/>
        <v>1.0086664107387064</v>
      </c>
      <c r="AW1225" s="74">
        <f>PRODUCT(AV$4:AV1225)</f>
        <v>27389.031836606708</v>
      </c>
      <c r="BO1225" s="70">
        <f t="shared" si="557"/>
        <v>1222</v>
      </c>
      <c r="BP1225" s="178">
        <f t="shared" si="565"/>
        <v>0.1091</v>
      </c>
      <c r="BQ1225" s="179">
        <f t="shared" si="563"/>
        <v>8.6664107387064426E-3</v>
      </c>
      <c r="BR1225" s="179">
        <f t="shared" si="558"/>
        <v>3.6510965629075413E-5</v>
      </c>
    </row>
    <row r="1226" spans="44:70">
      <c r="AR1226" s="69">
        <f t="shared" si="560"/>
        <v>102</v>
      </c>
      <c r="AS1226" s="70">
        <f t="shared" si="564"/>
        <v>1223</v>
      </c>
      <c r="AT1226" s="71">
        <f t="shared" si="559"/>
        <v>3.31913587391933E-5</v>
      </c>
      <c r="AU1226" s="72">
        <f t="shared" si="561"/>
        <v>8.6664107387064426E-3</v>
      </c>
      <c r="AV1226" s="73">
        <f t="shared" si="562"/>
        <v>1.0086664107387064</v>
      </c>
      <c r="AW1226" s="74">
        <f>PRODUCT(AV$4:AV1226)</f>
        <v>27626.39643623825</v>
      </c>
      <c r="BO1226" s="70">
        <f t="shared" si="557"/>
        <v>1223</v>
      </c>
      <c r="BP1226" s="178">
        <f t="shared" si="565"/>
        <v>0.1091</v>
      </c>
      <c r="BQ1226" s="179">
        <f t="shared" si="563"/>
        <v>8.6664107387064426E-3</v>
      </c>
      <c r="BR1226" s="179">
        <f t="shared" si="558"/>
        <v>3.6197265260708207E-5</v>
      </c>
    </row>
    <row r="1227" spans="44:70">
      <c r="AR1227" s="69">
        <f t="shared" si="560"/>
        <v>102</v>
      </c>
      <c r="AS1227" s="70">
        <f t="shared" si="564"/>
        <v>1224</v>
      </c>
      <c r="AT1227" s="71">
        <f t="shared" si="559"/>
        <v>3.2903708791383699E-5</v>
      </c>
      <c r="AU1227" s="72">
        <f t="shared" si="561"/>
        <v>8.6664107387064426E-3</v>
      </c>
      <c r="AV1227" s="73">
        <f t="shared" si="562"/>
        <v>1.0086664107387064</v>
      </c>
      <c r="AW1227" s="74">
        <f>PRODUCT(AV$4:AV1227)</f>
        <v>27865.818134985027</v>
      </c>
      <c r="BO1227" s="70">
        <f t="shared" si="557"/>
        <v>1224</v>
      </c>
      <c r="BP1227" s="178">
        <f t="shared" si="565"/>
        <v>0.1091</v>
      </c>
      <c r="BQ1227" s="179">
        <f t="shared" si="563"/>
        <v>8.6664107387064426E-3</v>
      </c>
      <c r="BR1227" s="179">
        <f t="shared" si="558"/>
        <v>3.5886260190025356E-5</v>
      </c>
    </row>
    <row r="1228" spans="44:70">
      <c r="AR1228" s="69">
        <f t="shared" si="560"/>
        <v>103</v>
      </c>
      <c r="AS1228" s="70">
        <f t="shared" si="564"/>
        <v>1225</v>
      </c>
      <c r="AT1228" s="71">
        <f t="shared" si="559"/>
        <v>3.261855173617078E-5</v>
      </c>
      <c r="AU1228" s="72">
        <f t="shared" si="561"/>
        <v>8.6664107387064426E-3</v>
      </c>
      <c r="AV1228" s="73">
        <f t="shared" si="562"/>
        <v>1.0086664107387064</v>
      </c>
      <c r="AW1228" s="74">
        <f>PRODUCT(AV$4:AV1228)</f>
        <v>28107.314760512902</v>
      </c>
      <c r="BO1228" s="70">
        <f t="shared" si="557"/>
        <v>1225</v>
      </c>
      <c r="BP1228" s="178">
        <f t="shared" si="565"/>
        <v>0.1091</v>
      </c>
      <c r="BQ1228" s="179">
        <f t="shared" si="563"/>
        <v>8.6664107387064426E-3</v>
      </c>
      <c r="BR1228" s="179">
        <f t="shared" si="558"/>
        <v>3.5577927259165604E-5</v>
      </c>
    </row>
    <row r="1229" spans="44:70">
      <c r="AR1229" s="69">
        <f t="shared" si="560"/>
        <v>103</v>
      </c>
      <c r="AS1229" s="70">
        <f t="shared" si="564"/>
        <v>1226</v>
      </c>
      <c r="AT1229" s="71">
        <f t="shared" si="559"/>
        <v>3.2335865969123376E-5</v>
      </c>
      <c r="AU1229" s="72">
        <f t="shared" si="561"/>
        <v>8.6664107387064426E-3</v>
      </c>
      <c r="AV1229" s="73">
        <f t="shared" si="562"/>
        <v>1.0086664107387064</v>
      </c>
      <c r="AW1229" s="74">
        <f>PRODUCT(AV$4:AV1229)</f>
        <v>28350.904294989614</v>
      </c>
      <c r="BO1229" s="70">
        <f t="shared" si="557"/>
        <v>1226</v>
      </c>
      <c r="BP1229" s="178">
        <f t="shared" si="565"/>
        <v>0.1091</v>
      </c>
      <c r="BQ1229" s="179">
        <f t="shared" si="563"/>
        <v>8.6664107387064426E-3</v>
      </c>
      <c r="BR1229" s="179">
        <f t="shared" si="558"/>
        <v>3.5272243509238866E-5</v>
      </c>
    </row>
    <row r="1230" spans="44:70">
      <c r="AR1230" s="69">
        <f t="shared" si="560"/>
        <v>103</v>
      </c>
      <c r="AS1230" s="70">
        <f t="shared" si="564"/>
        <v>1227</v>
      </c>
      <c r="AT1230" s="71">
        <f t="shared" si="559"/>
        <v>3.2055630073043196E-5</v>
      </c>
      <c r="AU1230" s="72">
        <f t="shared" si="561"/>
        <v>8.6664107387064426E-3</v>
      </c>
      <c r="AV1230" s="73">
        <f t="shared" si="562"/>
        <v>1.0086664107387064</v>
      </c>
      <c r="AW1230" s="74">
        <f>PRODUCT(AV$4:AV1230)</f>
        <v>28596.604876423749</v>
      </c>
      <c r="BO1230" s="70">
        <f t="shared" si="557"/>
        <v>1227</v>
      </c>
      <c r="BP1230" s="178">
        <f t="shared" si="565"/>
        <v>0.1091</v>
      </c>
      <c r="BQ1230" s="179">
        <f t="shared" si="563"/>
        <v>8.6664107387064426E-3</v>
      </c>
      <c r="BR1230" s="179">
        <f t="shared" si="558"/>
        <v>3.4969186178616676E-5</v>
      </c>
    </row>
    <row r="1231" spans="44:70">
      <c r="AR1231" s="69">
        <f t="shared" si="560"/>
        <v>103</v>
      </c>
      <c r="AS1231" s="70">
        <f t="shared" si="564"/>
        <v>1228</v>
      </c>
      <c r="AT1231" s="71">
        <f t="shared" si="559"/>
        <v>3.1777822816342171E-5</v>
      </c>
      <c r="AU1231" s="72">
        <f t="shared" si="561"/>
        <v>8.6664107387064426E-3</v>
      </c>
      <c r="AV1231" s="73">
        <f t="shared" si="562"/>
        <v>1.0086664107387064</v>
      </c>
      <c r="AW1231" s="74">
        <f>PRODUCT(AV$4:AV1231)</f>
        <v>28844.434800015333</v>
      </c>
      <c r="BO1231" s="70">
        <f t="shared" si="557"/>
        <v>1228</v>
      </c>
      <c r="BP1231" s="178">
        <f t="shared" si="565"/>
        <v>0.1091</v>
      </c>
      <c r="BQ1231" s="179">
        <f t="shared" si="563"/>
        <v>8.6664107387064426E-3</v>
      </c>
      <c r="BR1231" s="179">
        <f t="shared" si="558"/>
        <v>3.466873270123733E-5</v>
      </c>
    </row>
    <row r="1232" spans="44:70">
      <c r="AR1232" s="69">
        <f t="shared" si="560"/>
        <v>103</v>
      </c>
      <c r="AS1232" s="70">
        <f t="shared" si="564"/>
        <v>1229</v>
      </c>
      <c r="AT1232" s="71">
        <f t="shared" si="559"/>
        <v>3.1502423151433914E-5</v>
      </c>
      <c r="AU1232" s="72">
        <f t="shared" si="561"/>
        <v>8.6664107387064426E-3</v>
      </c>
      <c r="AV1232" s="73">
        <f t="shared" si="562"/>
        <v>1.0086664107387064</v>
      </c>
      <c r="AW1232" s="74">
        <f>PRODUCT(AV$4:AV1232)</f>
        <v>29094.412519518104</v>
      </c>
      <c r="BO1232" s="70">
        <f t="shared" si="557"/>
        <v>1229</v>
      </c>
      <c r="BP1232" s="178">
        <f t="shared" si="565"/>
        <v>0.1091</v>
      </c>
      <c r="BQ1232" s="179">
        <f t="shared" si="563"/>
        <v>8.6664107387064426E-3</v>
      </c>
      <c r="BR1232" s="179">
        <f t="shared" si="558"/>
        <v>3.4370860704925576E-5</v>
      </c>
    </row>
    <row r="1233" spans="44:70">
      <c r="AR1233" s="69">
        <f t="shared" si="560"/>
        <v>103</v>
      </c>
      <c r="AS1233" s="70">
        <f t="shared" si="564"/>
        <v>1230</v>
      </c>
      <c r="AT1233" s="71">
        <f t="shared" si="559"/>
        <v>3.1229410213139053E-5</v>
      </c>
      <c r="AU1233" s="72">
        <f t="shared" si="561"/>
        <v>8.6664107387064426E-3</v>
      </c>
      <c r="AV1233" s="73">
        <f t="shared" si="562"/>
        <v>1.0086664107387064</v>
      </c>
      <c r="AW1233" s="74">
        <f>PRODUCT(AV$4:AV1233)</f>
        <v>29346.556648613612</v>
      </c>
      <c r="BO1233" s="70">
        <f t="shared" si="557"/>
        <v>1230</v>
      </c>
      <c r="BP1233" s="178">
        <f t="shared" si="565"/>
        <v>0.1091</v>
      </c>
      <c r="BQ1233" s="179">
        <f t="shared" si="563"/>
        <v>8.6664107387064426E-3</v>
      </c>
      <c r="BR1233" s="179">
        <f t="shared" si="558"/>
        <v>3.4075548009726771E-5</v>
      </c>
    </row>
    <row r="1234" spans="44:70">
      <c r="AR1234" s="69">
        <f t="shared" si="560"/>
        <v>103</v>
      </c>
      <c r="AS1234" s="70">
        <f t="shared" si="564"/>
        <v>1231</v>
      </c>
      <c r="AT1234" s="71">
        <f t="shared" si="559"/>
        <v>3.0958763317104434E-5</v>
      </c>
      <c r="AU1234" s="72">
        <f t="shared" si="561"/>
        <v>8.6664107387064426E-3</v>
      </c>
      <c r="AV1234" s="73">
        <f t="shared" si="562"/>
        <v>1.0086664107387064</v>
      </c>
      <c r="AW1234" s="74">
        <f>PRODUCT(AV$4:AV1234)</f>
        <v>29600.885962297216</v>
      </c>
      <c r="BO1234" s="70">
        <f t="shared" ref="BO1234:BO1297" si="566">BO1233+1</f>
        <v>1231</v>
      </c>
      <c r="BP1234" s="178">
        <f t="shared" si="565"/>
        <v>0.1091</v>
      </c>
      <c r="BQ1234" s="179">
        <f t="shared" si="563"/>
        <v>8.6664107387064426E-3</v>
      </c>
      <c r="BR1234" s="179">
        <f t="shared" ref="BR1234:BR1297" si="567">BR1233/(1+BQ1234)</f>
        <v>3.3782772626255315E-5</v>
      </c>
    </row>
    <row r="1235" spans="44:70">
      <c r="AR1235" s="69">
        <f t="shared" si="560"/>
        <v>103</v>
      </c>
      <c r="AS1235" s="70">
        <f t="shared" si="564"/>
        <v>1232</v>
      </c>
      <c r="AT1235" s="71">
        <f t="shared" si="559"/>
        <v>3.0690461958236007E-5</v>
      </c>
      <c r="AU1235" s="72">
        <f t="shared" si="561"/>
        <v>8.6664107387064426E-3</v>
      </c>
      <c r="AV1235" s="73">
        <f t="shared" si="562"/>
        <v>1.0086664107387064</v>
      </c>
      <c r="AW1235" s="74">
        <f>PRODUCT(AV$4:AV1235)</f>
        <v>29857.419398276092</v>
      </c>
      <c r="BO1235" s="70">
        <f t="shared" si="566"/>
        <v>1232</v>
      </c>
      <c r="BP1235" s="178">
        <f t="shared" si="565"/>
        <v>0.1091</v>
      </c>
      <c r="BQ1235" s="179">
        <f t="shared" si="563"/>
        <v>8.6664107387064426E-3</v>
      </c>
      <c r="BR1235" s="179">
        <f t="shared" si="567"/>
        <v>3.3492512754057289E-5</v>
      </c>
    </row>
    <row r="1236" spans="44:70">
      <c r="AR1236" s="69">
        <f t="shared" si="560"/>
        <v>103</v>
      </c>
      <c r="AS1236" s="70">
        <f t="shared" si="564"/>
        <v>1233</v>
      </c>
      <c r="AT1236" s="71">
        <f t="shared" si="559"/>
        <v>3.0424485809145288E-5</v>
      </c>
      <c r="AU1236" s="72">
        <f t="shared" si="561"/>
        <v>8.6664107387064426E-3</v>
      </c>
      <c r="AV1236" s="73">
        <f t="shared" si="562"/>
        <v>1.0086664107387064</v>
      </c>
      <c r="AW1236" s="74">
        <f>PRODUCT(AV$4:AV1236)</f>
        <v>30116.176058379373</v>
      </c>
      <c r="BO1236" s="70">
        <f t="shared" si="566"/>
        <v>1233</v>
      </c>
      <c r="BP1236" s="178">
        <f t="shared" si="565"/>
        <v>0.1091</v>
      </c>
      <c r="BQ1236" s="179">
        <f t="shared" si="563"/>
        <v>8.6664107387064426E-3</v>
      </c>
      <c r="BR1236" s="179">
        <f t="shared" si="567"/>
        <v>3.3204746779987182E-5</v>
      </c>
    </row>
    <row r="1237" spans="44:70">
      <c r="AR1237" s="69">
        <f t="shared" si="560"/>
        <v>103</v>
      </c>
      <c r="AS1237" s="70">
        <f t="shared" si="564"/>
        <v>1234</v>
      </c>
      <c r="AT1237" s="71">
        <f t="shared" si="559"/>
        <v>3.0160814718609291E-5</v>
      </c>
      <c r="AU1237" s="72">
        <f t="shared" si="561"/>
        <v>8.6664107387064426E-3</v>
      </c>
      <c r="AV1237" s="73">
        <f t="shared" si="562"/>
        <v>1.0086664107387064</v>
      </c>
      <c r="AW1237" s="74">
        <f>PRODUCT(AV$4:AV1237)</f>
        <v>30377.175209980487</v>
      </c>
      <c r="BO1237" s="70">
        <f t="shared" si="566"/>
        <v>1234</v>
      </c>
      <c r="BP1237" s="178">
        <f t="shared" si="565"/>
        <v>0.1091</v>
      </c>
      <c r="BQ1237" s="179">
        <f t="shared" si="563"/>
        <v>8.6664107387064426E-3</v>
      </c>
      <c r="BR1237" s="179">
        <f t="shared" si="567"/>
        <v>3.2919453276598521E-5</v>
      </c>
    </row>
    <row r="1238" spans="44:70">
      <c r="AR1238" s="69">
        <f t="shared" si="560"/>
        <v>103</v>
      </c>
      <c r="AS1238" s="70">
        <f t="shared" si="564"/>
        <v>1235</v>
      </c>
      <c r="AT1238" s="71">
        <f t="shared" si="559"/>
        <v>2.98994287100438E-5</v>
      </c>
      <c r="AU1238" s="72">
        <f t="shared" si="561"/>
        <v>8.6664107387064426E-3</v>
      </c>
      <c r="AV1238" s="73">
        <f t="shared" si="562"/>
        <v>1.0086664107387064</v>
      </c>
      <c r="AW1238" s="74">
        <f>PRODUCT(AV$4:AV1238)</f>
        <v>30640.436287431829</v>
      </c>
      <c r="BO1238" s="70">
        <f t="shared" si="566"/>
        <v>1235</v>
      </c>
      <c r="BP1238" s="178">
        <f t="shared" si="565"/>
        <v>0.1091</v>
      </c>
      <c r="BQ1238" s="179">
        <f t="shared" si="563"/>
        <v>8.6664107387064426E-3</v>
      </c>
      <c r="BR1238" s="179">
        <f t="shared" si="567"/>
        <v>3.2636611000548385E-5</v>
      </c>
    </row>
    <row r="1239" spans="44:70">
      <c r="AR1239" s="69">
        <f t="shared" si="560"/>
        <v>103</v>
      </c>
      <c r="AS1239" s="70">
        <f t="shared" si="564"/>
        <v>1236</v>
      </c>
      <c r="AT1239" s="71">
        <f t="shared" ref="AT1239:AT1302" si="568">(1-AU1239)*AT1238</f>
        <v>2.964030797998989E-5</v>
      </c>
      <c r="AU1239" s="72">
        <f t="shared" si="561"/>
        <v>8.6664107387064426E-3</v>
      </c>
      <c r="AV1239" s="73">
        <f t="shared" si="562"/>
        <v>1.0086664107387064</v>
      </c>
      <c r="AW1239" s="74">
        <f>PRODUCT(AV$4:AV1239)</f>
        <v>30905.978893511878</v>
      </c>
      <c r="BO1239" s="70">
        <f t="shared" si="566"/>
        <v>1236</v>
      </c>
      <c r="BP1239" s="178">
        <f t="shared" si="565"/>
        <v>0.1091</v>
      </c>
      <c r="BQ1239" s="179">
        <f t="shared" si="563"/>
        <v>8.6664107387064426E-3</v>
      </c>
      <c r="BR1239" s="179">
        <f t="shared" si="567"/>
        <v>3.2356198891015568E-5</v>
      </c>
    </row>
    <row r="1240" spans="44:70">
      <c r="AR1240" s="69">
        <f t="shared" si="560"/>
        <v>104</v>
      </c>
      <c r="AS1240" s="70">
        <f t="shared" si="564"/>
        <v>1237</v>
      </c>
      <c r="AT1240" s="71">
        <f t="shared" si="568"/>
        <v>2.9383432896613541E-5</v>
      </c>
      <c r="AU1240" s="72">
        <f t="shared" si="561"/>
        <v>8.6664107387064426E-3</v>
      </c>
      <c r="AV1240" s="73">
        <f t="shared" si="562"/>
        <v>1.0086664107387064</v>
      </c>
      <c r="AW1240" s="74">
        <f>PRODUCT(AV$4:AV1240)</f>
        <v>31173.822800884845</v>
      </c>
      <c r="BO1240" s="70">
        <f t="shared" si="566"/>
        <v>1237</v>
      </c>
      <c r="BP1240" s="178">
        <f t="shared" si="565"/>
        <v>0.1091</v>
      </c>
      <c r="BQ1240" s="179">
        <f t="shared" si="563"/>
        <v>8.6664107387064426E-3</v>
      </c>
      <c r="BR1240" s="179">
        <f t="shared" si="567"/>
        <v>3.2078196068132372E-5</v>
      </c>
    </row>
    <row r="1241" spans="44:70">
      <c r="AR1241" s="69">
        <f t="shared" si="560"/>
        <v>104</v>
      </c>
      <c r="AS1241" s="70">
        <f t="shared" si="564"/>
        <v>1238</v>
      </c>
      <c r="AT1241" s="71">
        <f t="shared" si="568"/>
        <v>2.9128783998218271E-5</v>
      </c>
      <c r="AU1241" s="72">
        <f t="shared" si="561"/>
        <v>8.6664107387064426E-3</v>
      </c>
      <c r="AV1241" s="73">
        <f t="shared" si="562"/>
        <v>1.0086664107387064</v>
      </c>
      <c r="AW1241" s="74">
        <f>PRODUCT(AV$4:AV1241)</f>
        <v>31443.987953572967</v>
      </c>
      <c r="BO1241" s="70">
        <f t="shared" si="566"/>
        <v>1238</v>
      </c>
      <c r="BP1241" s="178">
        <f t="shared" si="565"/>
        <v>0.1091</v>
      </c>
      <c r="BQ1241" s="179">
        <f t="shared" si="563"/>
        <v>8.6664107387064426E-3</v>
      </c>
      <c r="BR1241" s="179">
        <f t="shared" si="567"/>
        <v>3.1802581831429876E-5</v>
      </c>
    </row>
    <row r="1242" spans="44:70">
      <c r="AR1242" s="69">
        <f t="shared" si="560"/>
        <v>104</v>
      </c>
      <c r="AS1242" s="70">
        <f t="shared" si="564"/>
        <v>1239</v>
      </c>
      <c r="AT1242" s="71">
        <f t="shared" si="568"/>
        <v>2.8876341991770653E-5</v>
      </c>
      <c r="AU1242" s="72">
        <f t="shared" si="561"/>
        <v>8.6664107387064426E-3</v>
      </c>
      <c r="AV1242" s="73">
        <f t="shared" si="562"/>
        <v>1.0086664107387064</v>
      </c>
      <c r="AW1242" s="74">
        <f>PRODUCT(AV$4:AV1242)</f>
        <v>31716.494468441568</v>
      </c>
      <c r="BO1242" s="70">
        <f t="shared" si="566"/>
        <v>1239</v>
      </c>
      <c r="BP1242" s="178">
        <f t="shared" si="565"/>
        <v>0.1091</v>
      </c>
      <c r="BQ1242" s="179">
        <f t="shared" si="563"/>
        <v>8.6664107387064426E-3</v>
      </c>
      <c r="BR1242" s="179">
        <f t="shared" si="567"/>
        <v>3.1529335658296536E-5</v>
      </c>
    </row>
    <row r="1243" spans="44:70">
      <c r="AR1243" s="69">
        <f t="shared" si="560"/>
        <v>104</v>
      </c>
      <c r="AS1243" s="70">
        <f t="shared" si="564"/>
        <v>1240</v>
      </c>
      <c r="AT1243" s="71">
        <f t="shared" si="568"/>
        <v>2.8626087751438613E-5</v>
      </c>
      <c r="AU1243" s="72">
        <f t="shared" si="561"/>
        <v>8.6664107387064426E-3</v>
      </c>
      <c r="AV1243" s="73">
        <f t="shared" si="562"/>
        <v>1.0086664107387064</v>
      </c>
      <c r="AW1243" s="74">
        <f>PRODUCT(AV$4:AV1243)</f>
        <v>31991.362636696995</v>
      </c>
      <c r="BO1243" s="70">
        <f t="shared" si="566"/>
        <v>1240</v>
      </c>
      <c r="BP1243" s="178">
        <f t="shared" si="565"/>
        <v>0.1091</v>
      </c>
      <c r="BQ1243" s="179">
        <f t="shared" si="563"/>
        <v>8.6664107387064426E-3</v>
      </c>
      <c r="BR1243" s="179">
        <f t="shared" si="567"/>
        <v>3.1258437202450043E-5</v>
      </c>
    </row>
    <row r="1244" spans="44:70">
      <c r="AR1244" s="69">
        <f t="shared" si="560"/>
        <v>104</v>
      </c>
      <c r="AS1244" s="70">
        <f t="shared" si="564"/>
        <v>1241</v>
      </c>
      <c r="AT1244" s="71">
        <f t="shared" si="568"/>
        <v>2.8378002317142394E-5</v>
      </c>
      <c r="AU1244" s="72">
        <f t="shared" si="561"/>
        <v>8.6664107387064426E-3</v>
      </c>
      <c r="AV1244" s="73">
        <f t="shared" si="562"/>
        <v>1.0086664107387064</v>
      </c>
      <c r="AW1244" s="74">
        <f>PRODUCT(AV$4:AV1244)</f>
        <v>32268.612925397516</v>
      </c>
      <c r="BO1244" s="70">
        <f t="shared" si="566"/>
        <v>1241</v>
      </c>
      <c r="BP1244" s="178">
        <f t="shared" si="565"/>
        <v>0.1091</v>
      </c>
      <c r="BQ1244" s="179">
        <f t="shared" si="563"/>
        <v>8.6664107387064426E-3</v>
      </c>
      <c r="BR1244" s="179">
        <f t="shared" si="567"/>
        <v>3.0989866292422316E-5</v>
      </c>
    </row>
    <row r="1245" spans="44:70">
      <c r="AR1245" s="69">
        <f t="shared" si="560"/>
        <v>104</v>
      </c>
      <c r="AS1245" s="70">
        <f t="shared" si="564"/>
        <v>1242</v>
      </c>
      <c r="AT1245" s="71">
        <f t="shared" si="568"/>
        <v>2.8132066893118073E-5</v>
      </c>
      <c r="AU1245" s="72">
        <f t="shared" si="561"/>
        <v>8.6664107387064426E-3</v>
      </c>
      <c r="AV1245" s="73">
        <f t="shared" si="562"/>
        <v>1.0086664107387064</v>
      </c>
      <c r="AW1245" s="74">
        <f>PRODUCT(AV$4:AV1245)</f>
        <v>32548.265978977342</v>
      </c>
      <c r="BO1245" s="70">
        <f t="shared" si="566"/>
        <v>1242</v>
      </c>
      <c r="BP1245" s="178">
        <f t="shared" si="565"/>
        <v>0.1091</v>
      </c>
      <c r="BQ1245" s="179">
        <f t="shared" si="563"/>
        <v>8.6664107387064426E-3</v>
      </c>
      <c r="BR1245" s="179">
        <f t="shared" si="567"/>
        <v>3.0723602930057515E-5</v>
      </c>
    </row>
    <row r="1246" spans="44:70">
      <c r="AR1246" s="69">
        <f t="shared" si="560"/>
        <v>104</v>
      </c>
      <c r="AS1246" s="70">
        <f t="shared" si="564"/>
        <v>1243</v>
      </c>
      <c r="AT1246" s="71">
        <f t="shared" si="568"/>
        <v>2.7888262846493548E-5</v>
      </c>
      <c r="AU1246" s="72">
        <f t="shared" si="561"/>
        <v>8.6664107387064426E-3</v>
      </c>
      <c r="AV1246" s="73">
        <f t="shared" si="562"/>
        <v>1.0086664107387064</v>
      </c>
      <c r="AW1246" s="74">
        <f>PRODUCT(AV$4:AV1246)</f>
        <v>32830.342620783827</v>
      </c>
      <c r="BO1246" s="70">
        <f t="shared" si="566"/>
        <v>1243</v>
      </c>
      <c r="BP1246" s="178">
        <f t="shared" si="565"/>
        <v>0.1091</v>
      </c>
      <c r="BQ1246" s="179">
        <f t="shared" si="563"/>
        <v>8.6664107387064426E-3</v>
      </c>
      <c r="BR1246" s="179">
        <f t="shared" si="567"/>
        <v>3.0459627289022932E-5</v>
      </c>
    </row>
    <row r="1247" spans="44:70">
      <c r="AR1247" s="69">
        <f t="shared" si="560"/>
        <v>104</v>
      </c>
      <c r="AS1247" s="70">
        <f t="shared" si="564"/>
        <v>1244</v>
      </c>
      <c r="AT1247" s="71">
        <f t="shared" si="568"/>
        <v>2.7646571705876829E-5</v>
      </c>
      <c r="AU1247" s="72">
        <f t="shared" si="561"/>
        <v>8.6664107387064426E-3</v>
      </c>
      <c r="AV1247" s="73">
        <f t="shared" si="562"/>
        <v>1.0086664107387064</v>
      </c>
      <c r="AW1247" s="74">
        <f>PRODUCT(AV$4:AV1247)</f>
        <v>33114.863854627998</v>
      </c>
      <c r="BO1247" s="70">
        <f t="shared" si="566"/>
        <v>1244</v>
      </c>
      <c r="BP1247" s="178">
        <f t="shared" si="565"/>
        <v>0.1091</v>
      </c>
      <c r="BQ1247" s="179">
        <f t="shared" si="563"/>
        <v>8.6664107387064426E-3</v>
      </c>
      <c r="BR1247" s="179">
        <f t="shared" si="567"/>
        <v>3.0197919713332709E-5</v>
      </c>
    </row>
    <row r="1248" spans="44:70">
      <c r="AR1248" s="69">
        <f t="shared" si="560"/>
        <v>104</v>
      </c>
      <c r="AS1248" s="70">
        <f t="shared" si="564"/>
        <v>1245</v>
      </c>
      <c r="AT1248" s="71">
        <f t="shared" si="568"/>
        <v>2.7406975159956601E-5</v>
      </c>
      <c r="AU1248" s="72">
        <f t="shared" si="561"/>
        <v>8.6664107387064426E-3</v>
      </c>
      <c r="AV1248" s="73">
        <f t="shared" si="562"/>
        <v>1.0086664107387064</v>
      </c>
      <c r="AW1248" s="74">
        <f>PRODUCT(AV$4:AV1248)</f>
        <v>33401.850866348548</v>
      </c>
      <c r="BO1248" s="70">
        <f t="shared" si="566"/>
        <v>1245</v>
      </c>
      <c r="BP1248" s="178">
        <f t="shared" si="565"/>
        <v>0.1091</v>
      </c>
      <c r="BQ1248" s="179">
        <f t="shared" si="563"/>
        <v>8.6664107387064426E-3</v>
      </c>
      <c r="BR1248" s="179">
        <f t="shared" si="567"/>
        <v>2.9938460715884229E-5</v>
      </c>
    </row>
    <row r="1249" spans="44:70">
      <c r="AR1249" s="69">
        <f t="shared" si="560"/>
        <v>104</v>
      </c>
      <c r="AS1249" s="70">
        <f t="shared" si="564"/>
        <v>1246</v>
      </c>
      <c r="AT1249" s="71">
        <f t="shared" si="568"/>
        <v>2.7169455056114891E-5</v>
      </c>
      <c r="AU1249" s="72">
        <f t="shared" si="561"/>
        <v>8.6664107387064426E-3</v>
      </c>
      <c r="AV1249" s="73">
        <f t="shared" si="562"/>
        <v>1.0086664107387064</v>
      </c>
      <c r="AW1249" s="74">
        <f>PRODUCT(AV$4:AV1249)</f>
        <v>33691.325025389342</v>
      </c>
      <c r="BO1249" s="70">
        <f t="shared" si="566"/>
        <v>1246</v>
      </c>
      <c r="BP1249" s="178">
        <f t="shared" si="565"/>
        <v>0.1091</v>
      </c>
      <c r="BQ1249" s="179">
        <f t="shared" si="563"/>
        <v>8.6664107387064426E-3</v>
      </c>
      <c r="BR1249" s="179">
        <f t="shared" si="567"/>
        <v>2.9681230977007068E-5</v>
      </c>
    </row>
    <row r="1250" spans="44:70">
      <c r="AR1250" s="69">
        <f t="shared" si="560"/>
        <v>104</v>
      </c>
      <c r="AS1250" s="70">
        <f t="shared" si="564"/>
        <v>1247</v>
      </c>
      <c r="AT1250" s="71">
        <f t="shared" si="568"/>
        <v>2.6933993399051774E-5</v>
      </c>
      <c r="AU1250" s="72">
        <f t="shared" si="561"/>
        <v>8.6664107387064426E-3</v>
      </c>
      <c r="AV1250" s="73">
        <f t="shared" si="562"/>
        <v>1.0086664107387064</v>
      </c>
      <c r="AW1250" s="74">
        <f>PRODUCT(AV$4:AV1250)</f>
        <v>33983.307886390627</v>
      </c>
      <c r="BO1250" s="70">
        <f t="shared" si="566"/>
        <v>1247</v>
      </c>
      <c r="BP1250" s="178">
        <f t="shared" si="565"/>
        <v>0.1091</v>
      </c>
      <c r="BQ1250" s="179">
        <f t="shared" si="563"/>
        <v>8.6664107387064426E-3</v>
      </c>
      <c r="BR1250" s="179">
        <f t="shared" si="567"/>
        <v>2.9426211343024437E-5</v>
      </c>
    </row>
    <row r="1251" spans="44:70">
      <c r="AR1251" s="69">
        <f t="shared" si="560"/>
        <v>104</v>
      </c>
      <c r="AS1251" s="70">
        <f t="shared" si="564"/>
        <v>1248</v>
      </c>
      <c r="AT1251" s="71">
        <f t="shared" si="568"/>
        <v>2.6700572349421985E-5</v>
      </c>
      <c r="AU1251" s="72">
        <f t="shared" si="561"/>
        <v>8.6664107387064426E-3</v>
      </c>
      <c r="AV1251" s="73">
        <f t="shared" si="562"/>
        <v>1.0086664107387064</v>
      </c>
      <c r="AW1251" s="74">
        <f>PRODUCT(AV$4:AV1251)</f>
        <v>34277.821190794013</v>
      </c>
      <c r="BO1251" s="70">
        <f t="shared" si="566"/>
        <v>1248</v>
      </c>
      <c r="BP1251" s="178">
        <f t="shared" si="565"/>
        <v>0.1091</v>
      </c>
      <c r="BQ1251" s="179">
        <f t="shared" si="563"/>
        <v>8.6664107387064426E-3</v>
      </c>
      <c r="BR1251" s="179">
        <f t="shared" si="567"/>
        <v>2.9173382824826964E-5</v>
      </c>
    </row>
    <row r="1252" spans="44:70">
      <c r="AR1252" s="69">
        <f t="shared" si="560"/>
        <v>105</v>
      </c>
      <c r="AS1252" s="70">
        <f t="shared" si="564"/>
        <v>1249</v>
      </c>
      <c r="AT1252" s="71">
        <f t="shared" si="568"/>
        <v>2.6469174222483347E-5</v>
      </c>
      <c r="AU1252" s="72">
        <f t="shared" si="561"/>
        <v>8.6664107387064426E-3</v>
      </c>
      <c r="AV1252" s="73">
        <f t="shared" si="562"/>
        <v>1.0086664107387064</v>
      </c>
      <c r="AW1252" s="74">
        <f>PRODUCT(AV$4:AV1252)</f>
        <v>34574.88686846137</v>
      </c>
      <c r="BO1252" s="70">
        <f t="shared" si="566"/>
        <v>1249</v>
      </c>
      <c r="BP1252" s="178">
        <f t="shared" si="565"/>
        <v>0.1091</v>
      </c>
      <c r="BQ1252" s="179">
        <f t="shared" si="563"/>
        <v>8.6664107387064426E-3</v>
      </c>
      <c r="BR1252" s="179">
        <f t="shared" si="567"/>
        <v>2.8922726596458742E-5</v>
      </c>
    </row>
    <row r="1253" spans="44:70">
      <c r="AR1253" s="69">
        <f t="shared" si="560"/>
        <v>105</v>
      </c>
      <c r="AS1253" s="70">
        <f t="shared" si="564"/>
        <v>1250</v>
      </c>
      <c r="AT1253" s="71">
        <f t="shared" si="568"/>
        <v>2.6239781486756926E-5</v>
      </c>
      <c r="AU1253" s="72">
        <f t="shared" si="561"/>
        <v>8.6664107387064426E-3</v>
      </c>
      <c r="AV1253" s="73">
        <f t="shared" si="562"/>
        <v>1.0086664107387064</v>
      </c>
      <c r="AW1253" s="74">
        <f>PRODUCT(AV$4:AV1253)</f>
        <v>34874.527039307766</v>
      </c>
      <c r="BO1253" s="70">
        <f t="shared" si="566"/>
        <v>1250</v>
      </c>
      <c r="BP1253" s="178">
        <f t="shared" si="565"/>
        <v>0.1091</v>
      </c>
      <c r="BQ1253" s="179">
        <f t="shared" si="563"/>
        <v>8.6664107387064426E-3</v>
      </c>
      <c r="BR1253" s="179">
        <f t="shared" si="567"/>
        <v>2.8674223993715534E-5</v>
      </c>
    </row>
    <row r="1254" spans="44:70">
      <c r="AR1254" s="69">
        <f t="shared" si="560"/>
        <v>105</v>
      </c>
      <c r="AS1254" s="70">
        <f t="shared" si="564"/>
        <v>1251</v>
      </c>
      <c r="AT1254" s="71">
        <f t="shared" si="568"/>
        <v>2.6012376762698786E-5</v>
      </c>
      <c r="AU1254" s="72">
        <f t="shared" si="561"/>
        <v>8.6664107387064426E-3</v>
      </c>
      <c r="AV1254" s="73">
        <f t="shared" si="562"/>
        <v>1.0086664107387064</v>
      </c>
      <c r="AW1254" s="74">
        <f>PRODUCT(AV$4:AV1254)</f>
        <v>35176.764014948531</v>
      </c>
      <c r="BO1254" s="70">
        <f t="shared" si="566"/>
        <v>1251</v>
      </c>
      <c r="BP1254" s="178">
        <f t="shared" si="565"/>
        <v>0.1091</v>
      </c>
      <c r="BQ1254" s="179">
        <f t="shared" si="563"/>
        <v>8.6664107387064426E-3</v>
      </c>
      <c r="BR1254" s="179">
        <f t="shared" si="567"/>
        <v>2.8427856512754988E-5</v>
      </c>
    </row>
    <row r="1255" spans="44:70">
      <c r="AR1255" s="69">
        <f t="shared" si="560"/>
        <v>105</v>
      </c>
      <c r="AS1255" s="70">
        <f t="shared" si="564"/>
        <v>1252</v>
      </c>
      <c r="AT1255" s="71">
        <f t="shared" si="568"/>
        <v>2.5786942821383255E-5</v>
      </c>
      <c r="AU1255" s="72">
        <f t="shared" si="561"/>
        <v>8.6664107387064426E-3</v>
      </c>
      <c r="AV1255" s="73">
        <f t="shared" si="562"/>
        <v>1.0086664107387064</v>
      </c>
      <c r="AW1255" s="74">
        <f>PRODUCT(AV$4:AV1255)</f>
        <v>35481.620300360621</v>
      </c>
      <c r="BO1255" s="70">
        <f t="shared" si="566"/>
        <v>1252</v>
      </c>
      <c r="BP1255" s="178">
        <f t="shared" si="565"/>
        <v>0.1091</v>
      </c>
      <c r="BQ1255" s="179">
        <f t="shared" si="563"/>
        <v>8.6664107387064426E-3</v>
      </c>
      <c r="BR1255" s="179">
        <f t="shared" si="567"/>
        <v>2.8183605808718838E-5</v>
      </c>
    </row>
    <row r="1256" spans="44:70">
      <c r="AR1256" s="69">
        <f t="shared" si="560"/>
        <v>105</v>
      </c>
      <c r="AS1256" s="70">
        <f t="shared" si="564"/>
        <v>1253</v>
      </c>
      <c r="AT1256" s="71">
        <f t="shared" si="568"/>
        <v>2.556346258319761E-5</v>
      </c>
      <c r="AU1256" s="72">
        <f t="shared" si="561"/>
        <v>8.6664107387064426E-3</v>
      </c>
      <c r="AV1256" s="73">
        <f t="shared" si="562"/>
        <v>1.0086664107387064</v>
      </c>
      <c r="AW1256" s="74">
        <f>PRODUCT(AV$4:AV1256)</f>
        <v>35789.118595558371</v>
      </c>
      <c r="BO1256" s="70">
        <f t="shared" si="566"/>
        <v>1253</v>
      </c>
      <c r="BP1256" s="178">
        <f t="shared" si="565"/>
        <v>0.1091</v>
      </c>
      <c r="BQ1256" s="179">
        <f t="shared" si="563"/>
        <v>8.6664107387064426E-3</v>
      </c>
      <c r="BR1256" s="179">
        <f t="shared" si="567"/>
        <v>2.7941453694366908E-5</v>
      </c>
    </row>
    <row r="1257" spans="44:70">
      <c r="AR1257" s="69">
        <f t="shared" si="560"/>
        <v>105</v>
      </c>
      <c r="AS1257" s="70">
        <f t="shared" si="564"/>
        <v>1254</v>
      </c>
      <c r="AT1257" s="71">
        <f t="shared" si="568"/>
        <v>2.5341919116548065E-5</v>
      </c>
      <c r="AU1257" s="72">
        <f t="shared" si="561"/>
        <v>8.6664107387064426E-3</v>
      </c>
      <c r="AV1257" s="73">
        <f t="shared" si="562"/>
        <v>1.0086664107387064</v>
      </c>
      <c r="AW1257" s="74">
        <f>PRODUCT(AV$4:AV1257)</f>
        <v>36099.281797283758</v>
      </c>
      <c r="BO1257" s="70">
        <f t="shared" si="566"/>
        <v>1254</v>
      </c>
      <c r="BP1257" s="178">
        <f t="shared" si="565"/>
        <v>0.1091</v>
      </c>
      <c r="BQ1257" s="179">
        <f t="shared" si="563"/>
        <v>8.6664107387064426E-3</v>
      </c>
      <c r="BR1257" s="179">
        <f t="shared" si="567"/>
        <v>2.7701382138722871E-5</v>
      </c>
    </row>
    <row r="1258" spans="44:70">
      <c r="AR1258" s="69">
        <f t="shared" si="560"/>
        <v>105</v>
      </c>
      <c r="AS1258" s="70">
        <f t="shared" si="564"/>
        <v>1255</v>
      </c>
      <c r="AT1258" s="71">
        <f t="shared" si="568"/>
        <v>2.5122295636576984E-5</v>
      </c>
      <c r="AU1258" s="72">
        <f t="shared" si="561"/>
        <v>8.6664107387064426E-3</v>
      </c>
      <c r="AV1258" s="73">
        <f t="shared" si="562"/>
        <v>1.0086664107387064</v>
      </c>
      <c r="AW1258" s="74">
        <f>PRODUCT(AV$4:AV1258)</f>
        <v>36412.133000711328</v>
      </c>
      <c r="BO1258" s="70">
        <f t="shared" si="566"/>
        <v>1255</v>
      </c>
      <c r="BP1258" s="178">
        <f t="shared" si="565"/>
        <v>0.1091</v>
      </c>
      <c r="BQ1258" s="179">
        <f t="shared" si="563"/>
        <v>8.6664107387064426E-3</v>
      </c>
      <c r="BR1258" s="179">
        <f t="shared" si="567"/>
        <v>2.7463373265731632E-5</v>
      </c>
    </row>
    <row r="1259" spans="44:70">
      <c r="AR1259" s="69">
        <f t="shared" si="560"/>
        <v>105</v>
      </c>
      <c r="AS1259" s="70">
        <f t="shared" si="564"/>
        <v>1256</v>
      </c>
      <c r="AT1259" s="71">
        <f t="shared" si="568"/>
        <v>2.4904575503891197E-5</v>
      </c>
      <c r="AU1259" s="72">
        <f t="shared" si="561"/>
        <v>8.6664107387064426E-3</v>
      </c>
      <c r="AV1259" s="73">
        <f t="shared" si="562"/>
        <v>1.0086664107387064</v>
      </c>
      <c r="AW1259" s="74">
        <f>PRODUCT(AV$4:AV1259)</f>
        <v>36727.695501167902</v>
      </c>
      <c r="BO1259" s="70">
        <f t="shared" si="566"/>
        <v>1256</v>
      </c>
      <c r="BP1259" s="178">
        <f t="shared" si="565"/>
        <v>0.1091</v>
      </c>
      <c r="BQ1259" s="179">
        <f t="shared" si="563"/>
        <v>8.6664107387064426E-3</v>
      </c>
      <c r="BR1259" s="179">
        <f t="shared" si="567"/>
        <v>2.7227409352928259E-5</v>
      </c>
    </row>
    <row r="1260" spans="44:70">
      <c r="AR1260" s="69">
        <f t="shared" si="560"/>
        <v>105</v>
      </c>
      <c r="AS1260" s="70">
        <f t="shared" si="564"/>
        <v>1257</v>
      </c>
      <c r="AT1260" s="71">
        <f t="shared" si="568"/>
        <v>2.4688742223301349E-5</v>
      </c>
      <c r="AU1260" s="72">
        <f t="shared" si="561"/>
        <v>8.6664107387064426E-3</v>
      </c>
      <c r="AV1260" s="73">
        <f t="shared" si="562"/>
        <v>1.0086664107387064</v>
      </c>
      <c r="AW1260" s="74">
        <f>PRODUCT(AV$4:AV1260)</f>
        <v>37045.992795867161</v>
      </c>
      <c r="BO1260" s="70">
        <f t="shared" si="566"/>
        <v>1257</v>
      </c>
      <c r="BP1260" s="178">
        <f t="shared" si="565"/>
        <v>0.1091</v>
      </c>
      <c r="BQ1260" s="179">
        <f t="shared" si="563"/>
        <v>8.6664107387064426E-3</v>
      </c>
      <c r="BR1260" s="179">
        <f t="shared" si="567"/>
        <v>2.6993472830118341E-5</v>
      </c>
    </row>
    <row r="1261" spans="44:70">
      <c r="AR1261" s="69">
        <f t="shared" si="560"/>
        <v>105</v>
      </c>
      <c r="AS1261" s="70">
        <f t="shared" si="564"/>
        <v>1258</v>
      </c>
      <c r="AT1261" s="71">
        <f t="shared" si="568"/>
        <v>2.4474779442572175E-5</v>
      </c>
      <c r="AU1261" s="72">
        <f t="shared" si="561"/>
        <v>8.6664107387064426E-3</v>
      </c>
      <c r="AV1261" s="73">
        <f t="shared" si="562"/>
        <v>1.0086664107387064</v>
      </c>
      <c r="AW1261" s="74">
        <f>PRODUCT(AV$4:AV1261)</f>
        <v>37367.048585659308</v>
      </c>
      <c r="BO1261" s="70">
        <f t="shared" si="566"/>
        <v>1258</v>
      </c>
      <c r="BP1261" s="178">
        <f t="shared" si="565"/>
        <v>0.1091</v>
      </c>
      <c r="BQ1261" s="179">
        <f t="shared" si="563"/>
        <v>8.6664107387064426E-3</v>
      </c>
      <c r="BR1261" s="179">
        <f t="shared" si="567"/>
        <v>2.6761546278069689E-5</v>
      </c>
    </row>
    <row r="1262" spans="44:70">
      <c r="AR1262" s="69">
        <f t="shared" si="560"/>
        <v>105</v>
      </c>
      <c r="AS1262" s="70">
        <f t="shared" si="564"/>
        <v>1259</v>
      </c>
      <c r="AT1262" s="71">
        <f t="shared" si="568"/>
        <v>2.4262670951183595E-5</v>
      </c>
      <c r="AU1262" s="72">
        <f t="shared" si="561"/>
        <v>8.6664107387064426E-3</v>
      </c>
      <c r="AV1262" s="73">
        <f t="shared" si="562"/>
        <v>1.0086664107387064</v>
      </c>
      <c r="AW1262" s="74">
        <f>PRODUCT(AV$4:AV1262)</f>
        <v>37690.886776795829</v>
      </c>
      <c r="BO1262" s="70">
        <f t="shared" si="566"/>
        <v>1259</v>
      </c>
      <c r="BP1262" s="178">
        <f t="shared" si="565"/>
        <v>0.1091</v>
      </c>
      <c r="BQ1262" s="179">
        <f t="shared" si="563"/>
        <v>8.6664107387064426E-3</v>
      </c>
      <c r="BR1262" s="179">
        <f t="shared" si="567"/>
        <v>2.6531612427215271E-5</v>
      </c>
    </row>
    <row r="1263" spans="44:70">
      <c r="AR1263" s="69">
        <f t="shared" si="560"/>
        <v>105</v>
      </c>
      <c r="AS1263" s="70">
        <f t="shared" si="564"/>
        <v>1260</v>
      </c>
      <c r="AT1263" s="71">
        <f t="shared" si="568"/>
        <v>2.4052400679102557E-5</v>
      </c>
      <c r="AU1263" s="72">
        <f t="shared" si="561"/>
        <v>8.6664107387064426E-3</v>
      </c>
      <c r="AV1263" s="73">
        <f t="shared" si="562"/>
        <v>1.0086664107387064</v>
      </c>
      <c r="AW1263" s="74">
        <f>PRODUCT(AV$4:AV1263)</f>
        <v>38017.531482709623</v>
      </c>
      <c r="BO1263" s="70">
        <f t="shared" si="566"/>
        <v>1260</v>
      </c>
      <c r="BP1263" s="178">
        <f t="shared" si="565"/>
        <v>0.1091</v>
      </c>
      <c r="BQ1263" s="179">
        <f t="shared" si="563"/>
        <v>8.6664107387064426E-3</v>
      </c>
      <c r="BR1263" s="179">
        <f t="shared" si="567"/>
        <v>2.6303654156367308E-5</v>
      </c>
    </row>
    <row r="1264" spans="44:70">
      <c r="AR1264" s="69">
        <f t="shared" si="560"/>
        <v>106</v>
      </c>
      <c r="AS1264" s="70">
        <f t="shared" si="564"/>
        <v>1261</v>
      </c>
      <c r="AT1264" s="71">
        <f t="shared" si="568"/>
        <v>2.3843952695565512E-5</v>
      </c>
      <c r="AU1264" s="72">
        <f t="shared" si="561"/>
        <v>8.6664107387064426E-3</v>
      </c>
      <c r="AV1264" s="73">
        <f t="shared" si="562"/>
        <v>1.0086664107387064</v>
      </c>
      <c r="AW1264" s="74">
        <f>PRODUCT(AV$4:AV1264)</f>
        <v>38347.00702581049</v>
      </c>
      <c r="BO1264" s="70">
        <f t="shared" si="566"/>
        <v>1261</v>
      </c>
      <c r="BP1264" s="178">
        <f t="shared" si="565"/>
        <v>0.1091</v>
      </c>
      <c r="BQ1264" s="179">
        <f t="shared" si="563"/>
        <v>8.6664107387064426E-3</v>
      </c>
      <c r="BR1264" s="179">
        <f t="shared" si="567"/>
        <v>2.6077654491442394E-5</v>
      </c>
    </row>
    <row r="1265" spans="44:70">
      <c r="AR1265" s="69">
        <f t="shared" si="560"/>
        <v>106</v>
      </c>
      <c r="AS1265" s="70">
        <f t="shared" si="564"/>
        <v>1262</v>
      </c>
      <c r="AT1265" s="71">
        <f t="shared" si="568"/>
        <v>2.3637311207871455E-5</v>
      </c>
      <c r="AU1265" s="72">
        <f t="shared" si="561"/>
        <v>8.6664107387064426E-3</v>
      </c>
      <c r="AV1265" s="73">
        <f t="shared" si="562"/>
        <v>1.0086664107387064</v>
      </c>
      <c r="AW1265" s="74">
        <f>PRODUCT(AV$4:AV1265)</f>
        <v>38679.337939296223</v>
      </c>
      <c r="BO1265" s="70">
        <f t="shared" si="566"/>
        <v>1262</v>
      </c>
      <c r="BP1265" s="178">
        <f t="shared" si="565"/>
        <v>0.1091</v>
      </c>
      <c r="BQ1265" s="179">
        <f t="shared" si="563"/>
        <v>8.6664107387064426E-3</v>
      </c>
      <c r="BR1265" s="179">
        <f t="shared" si="567"/>
        <v>2.5853596604197592E-5</v>
      </c>
    </row>
    <row r="1266" spans="44:70">
      <c r="AR1266" s="69">
        <f t="shared" si="560"/>
        <v>106</v>
      </c>
      <c r="AS1266" s="70">
        <f t="shared" si="564"/>
        <v>1263</v>
      </c>
      <c r="AT1266" s="71">
        <f t="shared" si="568"/>
        <v>2.3432460560185413E-5</v>
      </c>
      <c r="AU1266" s="72">
        <f t="shared" si="561"/>
        <v>8.6664107387064426E-3</v>
      </c>
      <c r="AV1266" s="73">
        <f t="shared" si="562"/>
        <v>1.0086664107387064</v>
      </c>
      <c r="AW1266" s="74">
        <f>PRODUCT(AV$4:AV1266)</f>
        <v>39014.548968979398</v>
      </c>
      <c r="BO1266" s="70">
        <f t="shared" si="566"/>
        <v>1263</v>
      </c>
      <c r="BP1266" s="178">
        <f t="shared" si="565"/>
        <v>0.1091</v>
      </c>
      <c r="BQ1266" s="179">
        <f t="shared" si="563"/>
        <v>8.6664107387064426E-3</v>
      </c>
      <c r="BR1266" s="179">
        <f t="shared" si="567"/>
        <v>2.5631463810977373E-5</v>
      </c>
    </row>
    <row r="1267" spans="44:70">
      <c r="AR1267" s="69">
        <f t="shared" si="560"/>
        <v>106</v>
      </c>
      <c r="AS1267" s="70">
        <f t="shared" si="564"/>
        <v>1264</v>
      </c>
      <c r="AT1267" s="71">
        <f t="shared" si="568"/>
        <v>2.3229385232352305E-5</v>
      </c>
      <c r="AU1267" s="72">
        <f t="shared" si="561"/>
        <v>8.6664107387064426E-3</v>
      </c>
      <c r="AV1267" s="73">
        <f t="shared" si="562"/>
        <v>1.0086664107387064</v>
      </c>
      <c r="AW1267" s="74">
        <f>PRODUCT(AV$4:AV1267)</f>
        <v>39352.665075129946</v>
      </c>
      <c r="BO1267" s="70">
        <f t="shared" si="566"/>
        <v>1264</v>
      </c>
      <c r="BP1267" s="178">
        <f t="shared" si="565"/>
        <v>0.1091</v>
      </c>
      <c r="BQ1267" s="179">
        <f t="shared" si="563"/>
        <v>8.6664107387064426E-3</v>
      </c>
      <c r="BR1267" s="179">
        <f t="shared" si="567"/>
        <v>2.5411239571471332E-5</v>
      </c>
    </row>
    <row r="1268" spans="44:70">
      <c r="AR1268" s="69">
        <f t="shared" si="560"/>
        <v>106</v>
      </c>
      <c r="AS1268" s="70">
        <f t="shared" si="564"/>
        <v>1265</v>
      </c>
      <c r="AT1268" s="71">
        <f t="shared" si="568"/>
        <v>2.3028069838721097E-5</v>
      </c>
      <c r="AU1268" s="72">
        <f t="shared" si="561"/>
        <v>8.6664107387064426E-3</v>
      </c>
      <c r="AV1268" s="73">
        <f t="shared" si="562"/>
        <v>1.0086664107387064</v>
      </c>
      <c r="AW1268" s="74">
        <f>PRODUCT(AV$4:AV1268)</f>
        <v>39693.711434333767</v>
      </c>
      <c r="BO1268" s="70">
        <f t="shared" si="566"/>
        <v>1265</v>
      </c>
      <c r="BP1268" s="178">
        <f t="shared" si="565"/>
        <v>0.1091</v>
      </c>
      <c r="BQ1268" s="179">
        <f t="shared" si="563"/>
        <v>8.6664107387064426E-3</v>
      </c>
      <c r="BR1268" s="179">
        <f t="shared" si="567"/>
        <v>2.5192907487482575E-5</v>
      </c>
    </row>
    <row r="1269" spans="44:70">
      <c r="AR1269" s="69">
        <f t="shared" si="560"/>
        <v>106</v>
      </c>
      <c r="AS1269" s="70">
        <f t="shared" si="564"/>
        <v>1266</v>
      </c>
      <c r="AT1269" s="71">
        <f t="shared" si="568"/>
        <v>2.2828499126979123E-5</v>
      </c>
      <c r="AU1269" s="72">
        <f t="shared" si="561"/>
        <v>8.6664107387064426E-3</v>
      </c>
      <c r="AV1269" s="73">
        <f t="shared" si="562"/>
        <v>1.0086664107387064</v>
      </c>
      <c r="AW1269" s="74">
        <f>PRODUCT(AV$4:AV1269)</f>
        <v>40037.713441367392</v>
      </c>
      <c r="BO1269" s="70">
        <f t="shared" si="566"/>
        <v>1266</v>
      </c>
      <c r="BP1269" s="178">
        <f t="shared" si="565"/>
        <v>0.1091</v>
      </c>
      <c r="BQ1269" s="179">
        <f t="shared" si="563"/>
        <v>8.6664107387064426E-3</v>
      </c>
      <c r="BR1269" s="179">
        <f t="shared" si="567"/>
        <v>2.4976451301706685E-5</v>
      </c>
    </row>
    <row r="1270" spans="44:70">
      <c r="AR1270" s="69">
        <f t="shared" si="560"/>
        <v>106</v>
      </c>
      <c r="AS1270" s="70">
        <f t="shared" si="564"/>
        <v>1267</v>
      </c>
      <c r="AT1270" s="71">
        <f t="shared" si="568"/>
        <v>2.2630657976996522E-5</v>
      </c>
      <c r="AU1270" s="72">
        <f t="shared" si="561"/>
        <v>8.6664107387064426E-3</v>
      </c>
      <c r="AV1270" s="73">
        <f t="shared" si="562"/>
        <v>1.0086664107387064</v>
      </c>
      <c r="AW1270" s="74">
        <f>PRODUCT(AV$4:AV1270)</f>
        <v>40384.696711088909</v>
      </c>
      <c r="BO1270" s="70">
        <f t="shared" si="566"/>
        <v>1267</v>
      </c>
      <c r="BP1270" s="178">
        <f t="shared" si="565"/>
        <v>0.1091</v>
      </c>
      <c r="BQ1270" s="179">
        <f t="shared" si="563"/>
        <v>8.6664107387064426E-3</v>
      </c>
      <c r="BR1270" s="179">
        <f t="shared" si="567"/>
        <v>2.4761854896521184E-5</v>
      </c>
    </row>
    <row r="1271" spans="44:70">
      <c r="AR1271" s="69">
        <f t="shared" si="560"/>
        <v>106</v>
      </c>
      <c r="AS1271" s="70">
        <f t="shared" si="564"/>
        <v>1268</v>
      </c>
      <c r="AT1271" s="71">
        <f t="shared" si="568"/>
        <v>2.2434531399680687E-5</v>
      </c>
      <c r="AU1271" s="72">
        <f t="shared" si="561"/>
        <v>8.6664107387064426E-3</v>
      </c>
      <c r="AV1271" s="73">
        <f t="shared" si="562"/>
        <v>1.0086664107387064</v>
      </c>
      <c r="AW1271" s="74">
        <f>PRODUCT(AV$4:AV1271)</f>
        <v>40734.687080345291</v>
      </c>
      <c r="BO1271" s="70">
        <f t="shared" si="566"/>
        <v>1268</v>
      </c>
      <c r="BP1271" s="178">
        <f t="shared" si="565"/>
        <v>0.1091</v>
      </c>
      <c r="BQ1271" s="179">
        <f t="shared" si="563"/>
        <v>8.6664107387064426E-3</v>
      </c>
      <c r="BR1271" s="179">
        <f t="shared" si="567"/>
        <v>2.4549102292785385E-5</v>
      </c>
    </row>
    <row r="1272" spans="44:70">
      <c r="AR1272" s="69">
        <f t="shared" si="560"/>
        <v>106</v>
      </c>
      <c r="AS1272" s="70">
        <f t="shared" si="564"/>
        <v>1269</v>
      </c>
      <c r="AT1272" s="71">
        <f t="shared" si="568"/>
        <v>2.2240104535840647E-5</v>
      </c>
      <c r="AU1272" s="72">
        <f t="shared" si="561"/>
        <v>8.6664107387064426E-3</v>
      </c>
      <c r="AV1272" s="73">
        <f t="shared" si="562"/>
        <v>1.0086664107387064</v>
      </c>
      <c r="AW1272" s="74">
        <f>PRODUCT(AV$4:AV1272)</f>
        <v>41087.710609896239</v>
      </c>
      <c r="BO1272" s="70">
        <f t="shared" si="566"/>
        <v>1269</v>
      </c>
      <c r="BP1272" s="178">
        <f t="shared" si="565"/>
        <v>0.1091</v>
      </c>
      <c r="BQ1272" s="179">
        <f t="shared" si="563"/>
        <v>8.6664107387064426E-3</v>
      </c>
      <c r="BR1272" s="179">
        <f t="shared" si="567"/>
        <v>2.4338177648650574E-5</v>
      </c>
    </row>
    <row r="1273" spans="44:70">
      <c r="AR1273" s="69">
        <f t="shared" si="560"/>
        <v>106</v>
      </c>
      <c r="AS1273" s="70">
        <f t="shared" si="564"/>
        <v>1270</v>
      </c>
      <c r="AT1273" s="71">
        <f t="shared" si="568"/>
        <v>2.2047362655061283E-5</v>
      </c>
      <c r="AU1273" s="72">
        <f t="shared" si="561"/>
        <v>8.6664107387064426E-3</v>
      </c>
      <c r="AV1273" s="73">
        <f t="shared" si="562"/>
        <v>1.0086664107387064</v>
      </c>
      <c r="AW1273" s="74">
        <f>PRODUCT(AV$4:AV1273)</f>
        <v>41443.79358635471</v>
      </c>
      <c r="BO1273" s="70">
        <f t="shared" si="566"/>
        <v>1270</v>
      </c>
      <c r="BP1273" s="178">
        <f t="shared" si="565"/>
        <v>0.1091</v>
      </c>
      <c r="BQ1273" s="179">
        <f t="shared" si="563"/>
        <v>8.6664107387064426E-3</v>
      </c>
      <c r="BR1273" s="179">
        <f t="shared" si="567"/>
        <v>2.4129065258380397E-5</v>
      </c>
    </row>
    <row r="1274" spans="44:70">
      <c r="AR1274" s="69">
        <f t="shared" si="560"/>
        <v>106</v>
      </c>
      <c r="AS1274" s="70">
        <f t="shared" si="564"/>
        <v>1271</v>
      </c>
      <c r="AT1274" s="71">
        <f t="shared" si="568"/>
        <v>2.1856291154587306E-5</v>
      </c>
      <c r="AU1274" s="72">
        <f t="shared" si="561"/>
        <v>8.6664107387064426E-3</v>
      </c>
      <c r="AV1274" s="73">
        <f t="shared" si="562"/>
        <v>1.0086664107387064</v>
      </c>
      <c r="AW1274" s="74">
        <f>PRODUCT(AV$4:AV1274)</f>
        <v>41802.962524144226</v>
      </c>
      <c r="BO1274" s="70">
        <f t="shared" si="566"/>
        <v>1271</v>
      </c>
      <c r="BP1274" s="178">
        <f t="shared" si="565"/>
        <v>0.1091</v>
      </c>
      <c r="BQ1274" s="179">
        <f t="shared" si="563"/>
        <v>8.6664107387064426E-3</v>
      </c>
      <c r="BR1274" s="179">
        <f t="shared" si="567"/>
        <v>2.3921749551181394E-5</v>
      </c>
    </row>
    <row r="1275" spans="44:70">
      <c r="AR1275" s="69">
        <f t="shared" si="560"/>
        <v>106</v>
      </c>
      <c r="AS1275" s="70">
        <f t="shared" si="564"/>
        <v>1272</v>
      </c>
      <c r="AT1275" s="71">
        <f t="shared" si="568"/>
        <v>2.1666875558216897E-5</v>
      </c>
      <c r="AU1275" s="72">
        <f t="shared" si="561"/>
        <v>8.6664107387064426E-3</v>
      </c>
      <c r="AV1275" s="73">
        <f t="shared" si="562"/>
        <v>1.0086664107387064</v>
      </c>
      <c r="AW1275" s="74">
        <f>PRODUCT(AV$4:AV1275)</f>
        <v>42165.244167473211</v>
      </c>
      <c r="BO1275" s="70">
        <f t="shared" si="566"/>
        <v>1272</v>
      </c>
      <c r="BP1275" s="178">
        <f t="shared" si="565"/>
        <v>0.1091</v>
      </c>
      <c r="BQ1275" s="179">
        <f t="shared" si="563"/>
        <v>8.6664107387064426E-3</v>
      </c>
      <c r="BR1275" s="179">
        <f t="shared" si="567"/>
        <v>2.3716215090043569E-5</v>
      </c>
    </row>
    <row r="1276" spans="44:70">
      <c r="AR1276" s="69">
        <f t="shared" si="560"/>
        <v>107</v>
      </c>
      <c r="AS1276" s="70">
        <f t="shared" si="564"/>
        <v>1273</v>
      </c>
      <c r="AT1276" s="71">
        <f t="shared" si="568"/>
        <v>2.1479101515204949E-5</v>
      </c>
      <c r="AU1276" s="72">
        <f t="shared" si="561"/>
        <v>8.6664107387064426E-3</v>
      </c>
      <c r="AV1276" s="73">
        <f t="shared" si="562"/>
        <v>1.0086664107387064</v>
      </c>
      <c r="AW1276" s="74">
        <f>PRODUCT(AV$4:AV1276)</f>
        <v>42530.665492326378</v>
      </c>
      <c r="BO1276" s="70">
        <f t="shared" si="566"/>
        <v>1273</v>
      </c>
      <c r="BP1276" s="178">
        <f t="shared" si="565"/>
        <v>0.1091</v>
      </c>
      <c r="BQ1276" s="179">
        <f t="shared" si="563"/>
        <v>8.6664107387064426E-3</v>
      </c>
      <c r="BR1276" s="179">
        <f t="shared" si="567"/>
        <v>2.3512446570590939E-5</v>
      </c>
    </row>
    <row r="1277" spans="44:70">
      <c r="AR1277" s="69">
        <f t="shared" si="560"/>
        <v>107</v>
      </c>
      <c r="AS1277" s="70">
        <f t="shared" si="564"/>
        <v>1274</v>
      </c>
      <c r="AT1277" s="71">
        <f t="shared" si="568"/>
        <v>2.1292954799175811E-5</v>
      </c>
      <c r="AU1277" s="72">
        <f t="shared" si="561"/>
        <v>8.6664107387064426E-3</v>
      </c>
      <c r="AV1277" s="73">
        <f t="shared" si="562"/>
        <v>1.0086664107387064</v>
      </c>
      <c r="AW1277" s="74">
        <f>PRODUCT(AV$4:AV1277)</f>
        <v>42899.253708473407</v>
      </c>
      <c r="BO1277" s="70">
        <f t="shared" si="566"/>
        <v>1274</v>
      </c>
      <c r="BP1277" s="178">
        <f t="shared" si="565"/>
        <v>0.1091</v>
      </c>
      <c r="BQ1277" s="179">
        <f t="shared" si="563"/>
        <v>8.6664107387064426E-3</v>
      </c>
      <c r="BR1277" s="179">
        <f t="shared" si="567"/>
        <v>2.3310428819941943E-5</v>
      </c>
    </row>
    <row r="1278" spans="44:70">
      <c r="AR1278" s="69">
        <f t="shared" si="560"/>
        <v>107</v>
      </c>
      <c r="AS1278" s="70">
        <f t="shared" si="564"/>
        <v>1275</v>
      </c>
      <c r="AT1278" s="71">
        <f t="shared" si="568"/>
        <v>2.1108421307045442E-5</v>
      </c>
      <c r="AU1278" s="72">
        <f t="shared" si="561"/>
        <v>8.6664107387064426E-3</v>
      </c>
      <c r="AV1278" s="73">
        <f t="shared" si="562"/>
        <v>1.0086664107387064</v>
      </c>
      <c r="AW1278" s="74">
        <f>PRODUCT(AV$4:AV1278)</f>
        <v>43271.036261495014</v>
      </c>
      <c r="BO1278" s="70">
        <f t="shared" si="566"/>
        <v>1275</v>
      </c>
      <c r="BP1278" s="178">
        <f t="shared" si="565"/>
        <v>0.1091</v>
      </c>
      <c r="BQ1278" s="179">
        <f t="shared" si="563"/>
        <v>8.6664107387064426E-3</v>
      </c>
      <c r="BR1278" s="179">
        <f t="shared" si="567"/>
        <v>2.311014679557965E-5</v>
      </c>
    </row>
    <row r="1279" spans="44:70">
      <c r="AR1279" s="69">
        <f t="shared" si="560"/>
        <v>107</v>
      </c>
      <c r="AS1279" s="70">
        <f t="shared" si="564"/>
        <v>1276</v>
      </c>
      <c r="AT1279" s="71">
        <f t="shared" si="568"/>
        <v>2.0925487057952923E-5</v>
      </c>
      <c r="AU1279" s="72">
        <f t="shared" si="561"/>
        <v>8.6664107387064426E-3</v>
      </c>
      <c r="AV1279" s="73">
        <f t="shared" si="562"/>
        <v>1.0086664107387064</v>
      </c>
      <c r="AW1279" s="74">
        <f>PRODUCT(AV$4:AV1279)</f>
        <v>43646.040834826592</v>
      </c>
      <c r="BO1279" s="70">
        <f t="shared" si="566"/>
        <v>1276</v>
      </c>
      <c r="BP1279" s="178">
        <f t="shared" si="565"/>
        <v>0.1091</v>
      </c>
      <c r="BQ1279" s="179">
        <f t="shared" si="563"/>
        <v>8.6664107387064426E-3</v>
      </c>
      <c r="BR1279" s="179">
        <f t="shared" si="567"/>
        <v>2.2911585584231673E-5</v>
      </c>
    </row>
    <row r="1280" spans="44:70">
      <c r="AR1280" s="69">
        <f t="shared" si="560"/>
        <v>107</v>
      </c>
      <c r="AS1280" s="70">
        <f t="shared" si="564"/>
        <v>1277</v>
      </c>
      <c r="AT1280" s="71">
        <f t="shared" si="568"/>
        <v>2.0744138192201216E-5</v>
      </c>
      <c r="AU1280" s="72">
        <f t="shared" si="561"/>
        <v>8.6664107387064426E-3</v>
      </c>
      <c r="AV1280" s="73">
        <f t="shared" si="562"/>
        <v>1.0086664107387064</v>
      </c>
      <c r="AW1280" s="74">
        <f>PRODUCT(AV$4:AV1280)</f>
        <v>44024.29535181955</v>
      </c>
      <c r="BO1280" s="70">
        <f t="shared" si="566"/>
        <v>1277</v>
      </c>
      <c r="BP1280" s="178">
        <f t="shared" si="565"/>
        <v>0.1091</v>
      </c>
      <c r="BQ1280" s="179">
        <f t="shared" si="563"/>
        <v>8.6664107387064426E-3</v>
      </c>
      <c r="BR1280" s="179">
        <f t="shared" si="567"/>
        <v>2.2714730400759707E-5</v>
      </c>
    </row>
    <row r="1281" spans="44:70">
      <c r="AR1281" s="69">
        <f t="shared" si="560"/>
        <v>107</v>
      </c>
      <c r="AS1281" s="70">
        <f t="shared" si="564"/>
        <v>1278</v>
      </c>
      <c r="AT1281" s="71">
        <f t="shared" si="568"/>
        <v>2.0564360970207113E-5</v>
      </c>
      <c r="AU1281" s="72">
        <f t="shared" si="561"/>
        <v>8.6664107387064426E-3</v>
      </c>
      <c r="AV1281" s="73">
        <f t="shared" si="562"/>
        <v>1.0086664107387064</v>
      </c>
      <c r="AW1281" s="74">
        <f>PRODUCT(AV$4:AV1281)</f>
        <v>44405.82797782054</v>
      </c>
      <c r="BO1281" s="70">
        <f t="shared" si="566"/>
        <v>1278</v>
      </c>
      <c r="BP1281" s="178">
        <f t="shared" si="565"/>
        <v>0.1091</v>
      </c>
      <c r="BQ1281" s="179">
        <f t="shared" si="563"/>
        <v>8.6664107387064426E-3</v>
      </c>
      <c r="BR1281" s="179">
        <f t="shared" si="567"/>
        <v>2.2519566587058607E-5</v>
      </c>
    </row>
    <row r="1282" spans="44:70">
      <c r="AR1282" s="69">
        <f t="shared" si="560"/>
        <v>107</v>
      </c>
      <c r="AS1282" s="70">
        <f t="shared" si="564"/>
        <v>1279</v>
      </c>
      <c r="AT1282" s="71">
        <f t="shared" si="568"/>
        <v>2.0386141771460275E-5</v>
      </c>
      <c r="AU1282" s="72">
        <f t="shared" si="561"/>
        <v>8.6664107387064426E-3</v>
      </c>
      <c r="AV1282" s="73">
        <f t="shared" si="562"/>
        <v>1.0086664107387064</v>
      </c>
      <c r="AW1282" s="74">
        <f>PRODUCT(AV$4:AV1282)</f>
        <v>44790.667122268678</v>
      </c>
      <c r="BO1282" s="70">
        <f t="shared" si="566"/>
        <v>1279</v>
      </c>
      <c r="BP1282" s="178">
        <f t="shared" si="565"/>
        <v>0.1091</v>
      </c>
      <c r="BQ1282" s="179">
        <f t="shared" si="563"/>
        <v>8.6664107387064426E-3</v>
      </c>
      <c r="BR1282" s="179">
        <f t="shared" si="567"/>
        <v>2.2326079610964925E-5</v>
      </c>
    </row>
    <row r="1283" spans="44:70">
      <c r="AR1283" s="69">
        <f t="shared" si="560"/>
        <v>107</v>
      </c>
      <c r="AS1283" s="70">
        <f t="shared" si="564"/>
        <v>1280</v>
      </c>
      <c r="AT1283" s="71">
        <f t="shared" si="568"/>
        <v>2.0209467093491299E-5</v>
      </c>
      <c r="AU1283" s="72">
        <f t="shared" si="561"/>
        <v>8.6664107387064426E-3</v>
      </c>
      <c r="AV1283" s="73">
        <f t="shared" si="562"/>
        <v>1.0086664107387064</v>
      </c>
      <c r="AW1283" s="74">
        <f>PRODUCT(AV$4:AV1283)</f>
        <v>45178.841440810931</v>
      </c>
      <c r="BO1283" s="70">
        <f t="shared" si="566"/>
        <v>1280</v>
      </c>
      <c r="BP1283" s="178">
        <f t="shared" si="565"/>
        <v>0.1091</v>
      </c>
      <c r="BQ1283" s="179">
        <f t="shared" si="563"/>
        <v>8.6664107387064426E-3</v>
      </c>
      <c r="BR1283" s="179">
        <f t="shared" si="567"/>
        <v>2.2134255065174828E-5</v>
      </c>
    </row>
    <row r="1284" spans="44:70">
      <c r="AR1284" s="69">
        <f t="shared" si="560"/>
        <v>107</v>
      </c>
      <c r="AS1284" s="70">
        <f t="shared" si="564"/>
        <v>1281</v>
      </c>
      <c r="AT1284" s="71">
        <f t="shared" si="568"/>
        <v>2.0034323550848733E-5</v>
      </c>
      <c r="AU1284" s="72">
        <f t="shared" si="561"/>
        <v>8.6664107387064426E-3</v>
      </c>
      <c r="AV1284" s="73">
        <f t="shared" si="562"/>
        <v>1.0086664107387064</v>
      </c>
      <c r="AW1284" s="74">
        <f>PRODUCT(AV$4:AV1284)</f>
        <v>45570.379837435888</v>
      </c>
      <c r="BO1284" s="70">
        <f t="shared" si="566"/>
        <v>1281</v>
      </c>
      <c r="BP1284" s="178">
        <f t="shared" si="565"/>
        <v>0.1091</v>
      </c>
      <c r="BQ1284" s="179">
        <f t="shared" si="563"/>
        <v>8.6664107387064426E-3</v>
      </c>
      <c r="BR1284" s="179">
        <f t="shared" si="567"/>
        <v>2.1944078666171303E-5</v>
      </c>
    </row>
    <row r="1285" spans="44:70">
      <c r="AR1285" s="69">
        <f t="shared" ref="AR1285:AR1348" si="569">ROUNDDOWN((AS1285-1)/12,0)+1</f>
        <v>107</v>
      </c>
      <c r="AS1285" s="70">
        <f t="shared" si="564"/>
        <v>1282</v>
      </c>
      <c r="AT1285" s="71">
        <f t="shared" si="568"/>
        <v>1.986069787408494E-5</v>
      </c>
      <c r="AU1285" s="72">
        <f t="shared" ref="AU1285:AU1348" si="570">IF($AU$2="Yes",BQ1285,((1+$AH$21)^(1/12))-1)</f>
        <v>8.6664107387064426E-3</v>
      </c>
      <c r="AV1285" s="73">
        <f t="shared" ref="AV1285:AV1348" si="571">(1+AU1285)</f>
        <v>1.0086664107387064</v>
      </c>
      <c r="AW1285" s="74">
        <f>PRODUCT(AV$4:AV1285)</f>
        <v>45965.311466625972</v>
      </c>
      <c r="BO1285" s="70">
        <f t="shared" si="566"/>
        <v>1282</v>
      </c>
      <c r="BP1285" s="178">
        <f t="shared" si="565"/>
        <v>0.1091</v>
      </c>
      <c r="BQ1285" s="179">
        <f t="shared" ref="BQ1285:BQ1348" si="572">(1+BP1285)^(1/12)-1</f>
        <v>8.6664107387064426E-3</v>
      </c>
      <c r="BR1285" s="179">
        <f t="shared" si="567"/>
        <v>2.1755536253160594E-5</v>
      </c>
    </row>
    <row r="1286" spans="44:70">
      <c r="AR1286" s="69">
        <f t="shared" si="569"/>
        <v>107</v>
      </c>
      <c r="AS1286" s="70">
        <f t="shared" ref="AS1286:AS1349" si="573">AS1285+1</f>
        <v>1283</v>
      </c>
      <c r="AT1286" s="71">
        <f t="shared" si="568"/>
        <v>1.9688576908750767E-5</v>
      </c>
      <c r="AU1286" s="72">
        <f t="shared" si="570"/>
        <v>8.6664107387064426E-3</v>
      </c>
      <c r="AV1286" s="73">
        <f t="shared" si="571"/>
        <v>1.0086664107387064</v>
      </c>
      <c r="AW1286" s="74">
        <f>PRODUCT(AV$4:AV1286)</f>
        <v>46363.665735528324</v>
      </c>
      <c r="BO1286" s="70">
        <f t="shared" si="566"/>
        <v>1283</v>
      </c>
      <c r="BP1286" s="178">
        <f t="shared" si="565"/>
        <v>0.1091</v>
      </c>
      <c r="BQ1286" s="179">
        <f t="shared" si="572"/>
        <v>8.6664107387064426E-3</v>
      </c>
      <c r="BR1286" s="179">
        <f t="shared" si="567"/>
        <v>2.1568613787017771E-5</v>
      </c>
    </row>
    <row r="1287" spans="44:70">
      <c r="AR1287" s="69">
        <f t="shared" si="569"/>
        <v>107</v>
      </c>
      <c r="AS1287" s="70">
        <f t="shared" si="573"/>
        <v>1284</v>
      </c>
      <c r="AT1287" s="71">
        <f t="shared" si="568"/>
        <v>1.9517947614398923E-5</v>
      </c>
      <c r="AU1287" s="72">
        <f t="shared" si="570"/>
        <v>8.6664107387064426E-3</v>
      </c>
      <c r="AV1287" s="73">
        <f t="shared" si="571"/>
        <v>1.0086664107387064</v>
      </c>
      <c r="AW1287" s="74">
        <f>PRODUCT(AV$4:AV1287)</f>
        <v>46765.472306144504</v>
      </c>
      <c r="BO1287" s="70">
        <f t="shared" si="566"/>
        <v>1284</v>
      </c>
      <c r="BP1287" s="178">
        <f t="shared" si="565"/>
        <v>0.1091</v>
      </c>
      <c r="BQ1287" s="179">
        <f t="shared" si="572"/>
        <v>8.6664107387064426E-3</v>
      </c>
      <c r="BR1287" s="179">
        <f t="shared" si="567"/>
        <v>2.1383297349241351E-5</v>
      </c>
    </row>
    <row r="1288" spans="44:70">
      <c r="AR1288" s="69">
        <f t="shared" si="569"/>
        <v>108</v>
      </c>
      <c r="AS1288" s="70">
        <f t="shared" si="573"/>
        <v>1285</v>
      </c>
      <c r="AT1288" s="71">
        <f t="shared" si="568"/>
        <v>1.9348797063595988E-5</v>
      </c>
      <c r="AU1288" s="72">
        <f t="shared" si="570"/>
        <v>8.6664107387064426E-3</v>
      </c>
      <c r="AV1288" s="73">
        <f t="shared" si="571"/>
        <v>1.0086664107387064</v>
      </c>
      <c r="AW1288" s="74">
        <f>PRODUCT(AV$4:AV1288)</f>
        <v>47170.761097539151</v>
      </c>
      <c r="BO1288" s="70">
        <f t="shared" si="566"/>
        <v>1285</v>
      </c>
      <c r="BP1288" s="178">
        <f t="shared" ref="BP1288:BP1351" si="574">VLOOKUP(BO1288,$BT$4:$BX$13,5,TRUE)/100</f>
        <v>0.1091</v>
      </c>
      <c r="BQ1288" s="179">
        <f t="shared" si="572"/>
        <v>8.6664107387064426E-3</v>
      </c>
      <c r="BR1288" s="179">
        <f t="shared" si="567"/>
        <v>2.1199573140916916E-5</v>
      </c>
    </row>
    <row r="1289" spans="44:70">
      <c r="AR1289" s="69">
        <f t="shared" si="569"/>
        <v>108</v>
      </c>
      <c r="AS1289" s="70">
        <f t="shared" si="573"/>
        <v>1286</v>
      </c>
      <c r="AT1289" s="71">
        <f t="shared" si="568"/>
        <v>1.9181112440942989E-5</v>
      </c>
      <c r="AU1289" s="72">
        <f t="shared" si="570"/>
        <v>8.6664107387064426E-3</v>
      </c>
      <c r="AV1289" s="73">
        <f t="shared" si="571"/>
        <v>1.0086664107387064</v>
      </c>
      <c r="AW1289" s="74">
        <f>PRODUCT(AV$4:AV1289)</f>
        <v>47579.56228806782</v>
      </c>
      <c r="BO1289" s="70">
        <f t="shared" si="566"/>
        <v>1286</v>
      </c>
      <c r="BP1289" s="178">
        <f t="shared" si="574"/>
        <v>0.1091</v>
      </c>
      <c r="BQ1289" s="179">
        <f t="shared" si="572"/>
        <v>8.6664107387064426E-3</v>
      </c>
      <c r="BR1289" s="179">
        <f t="shared" si="567"/>
        <v>2.1017427481689616E-5</v>
      </c>
    </row>
    <row r="1290" spans="44:70">
      <c r="AR1290" s="69">
        <f t="shared" si="569"/>
        <v>108</v>
      </c>
      <c r="AS1290" s="70">
        <f t="shared" si="573"/>
        <v>1287</v>
      </c>
      <c r="AT1290" s="71">
        <f t="shared" si="568"/>
        <v>1.9014881042104464E-5</v>
      </c>
      <c r="AU1290" s="72">
        <f t="shared" si="570"/>
        <v>8.6664107387064426E-3</v>
      </c>
      <c r="AV1290" s="73">
        <f t="shared" si="571"/>
        <v>1.0086664107387064</v>
      </c>
      <c r="AW1290" s="74">
        <f>PRODUCT(AV$4:AV1290)</f>
        <v>47991.906317624082</v>
      </c>
      <c r="BO1290" s="70">
        <f t="shared" si="566"/>
        <v>1287</v>
      </c>
      <c r="BP1290" s="178">
        <f t="shared" si="574"/>
        <v>0.1091</v>
      </c>
      <c r="BQ1290" s="179">
        <f t="shared" si="572"/>
        <v>8.6664107387064426E-3</v>
      </c>
      <c r="BR1290" s="179">
        <f t="shared" si="567"/>
        <v>2.0836846808745522E-5</v>
      </c>
    </row>
    <row r="1291" spans="44:70">
      <c r="AR1291" s="69">
        <f t="shared" si="569"/>
        <v>108</v>
      </c>
      <c r="AS1291" s="70">
        <f t="shared" si="573"/>
        <v>1288</v>
      </c>
      <c r="AT1291" s="71">
        <f t="shared" si="568"/>
        <v>1.8850090272845945E-5</v>
      </c>
      <c r="AU1291" s="72">
        <f t="shared" si="570"/>
        <v>8.6664107387064426E-3</v>
      </c>
      <c r="AV1291" s="73">
        <f t="shared" si="571"/>
        <v>1.0086664107387064</v>
      </c>
      <c r="AW1291" s="74">
        <f>PRODUCT(AV$4:AV1291)</f>
        <v>48407.823889906133</v>
      </c>
      <c r="BO1291" s="70">
        <f t="shared" si="566"/>
        <v>1288</v>
      </c>
      <c r="BP1291" s="178">
        <f t="shared" si="574"/>
        <v>0.1091</v>
      </c>
      <c r="BQ1291" s="179">
        <f t="shared" si="572"/>
        <v>8.6664107387064426E-3</v>
      </c>
      <c r="BR1291" s="179">
        <f t="shared" si="567"/>
        <v>2.0657817675801714E-5</v>
      </c>
    </row>
    <row r="1292" spans="44:70">
      <c r="AR1292" s="69">
        <f t="shared" si="569"/>
        <v>108</v>
      </c>
      <c r="AS1292" s="70">
        <f t="shared" si="573"/>
        <v>1289</v>
      </c>
      <c r="AT1292" s="71">
        <f t="shared" si="568"/>
        <v>1.8686727648079767E-5</v>
      </c>
      <c r="AU1292" s="72">
        <f t="shared" si="570"/>
        <v>8.6664107387064426E-3</v>
      </c>
      <c r="AV1292" s="73">
        <f t="shared" si="571"/>
        <v>1.0086664107387064</v>
      </c>
      <c r="AW1292" s="74">
        <f>PRODUCT(AV$4:AV1292)</f>
        <v>48827.345974703028</v>
      </c>
      <c r="BO1292" s="70">
        <f t="shared" si="566"/>
        <v>1289</v>
      </c>
      <c r="BP1292" s="178">
        <f t="shared" si="574"/>
        <v>0.1091</v>
      </c>
      <c r="BQ1292" s="179">
        <f t="shared" si="572"/>
        <v>8.6664107387064426E-3</v>
      </c>
      <c r="BR1292" s="179">
        <f t="shared" si="567"/>
        <v>2.0480326752105052E-5</v>
      </c>
    </row>
    <row r="1293" spans="44:70">
      <c r="AR1293" s="69">
        <f t="shared" si="569"/>
        <v>108</v>
      </c>
      <c r="AS1293" s="70">
        <f t="shared" si="573"/>
        <v>1290</v>
      </c>
      <c r="AT1293" s="71">
        <f t="shared" si="568"/>
        <v>1.8524780790919167E-5</v>
      </c>
      <c r="AU1293" s="72">
        <f t="shared" si="570"/>
        <v>8.6664107387064426E-3</v>
      </c>
      <c r="AV1293" s="73">
        <f t="shared" si="571"/>
        <v>1.0086664107387064</v>
      </c>
      <c r="AW1293" s="74">
        <f>PRODUCT(AV$4:AV1293)</f>
        <v>49250.503810200731</v>
      </c>
      <c r="BO1293" s="70">
        <f t="shared" si="566"/>
        <v>1290</v>
      </c>
      <c r="BP1293" s="178">
        <f t="shared" si="574"/>
        <v>0.1091</v>
      </c>
      <c r="BQ1293" s="179">
        <f t="shared" si="572"/>
        <v>8.6664107387064426E-3</v>
      </c>
      <c r="BR1293" s="179">
        <f t="shared" si="567"/>
        <v>2.0304360821439558E-5</v>
      </c>
    </row>
    <row r="1294" spans="44:70">
      <c r="AR1294" s="69">
        <f t="shared" si="569"/>
        <v>108</v>
      </c>
      <c r="AS1294" s="70">
        <f t="shared" si="573"/>
        <v>1291</v>
      </c>
      <c r="AT1294" s="71">
        <f t="shared" si="568"/>
        <v>1.8364237431740561E-5</v>
      </c>
      <c r="AU1294" s="72">
        <f t="shared" si="570"/>
        <v>8.6664107387064426E-3</v>
      </c>
      <c r="AV1294" s="73">
        <f t="shared" si="571"/>
        <v>1.0086664107387064</v>
      </c>
      <c r="AW1294" s="74">
        <f>PRODUCT(AV$4:AV1294)</f>
        <v>49677.328905308161</v>
      </c>
      <c r="BO1294" s="70">
        <f t="shared" si="566"/>
        <v>1291</v>
      </c>
      <c r="BP1294" s="178">
        <f t="shared" si="574"/>
        <v>0.1091</v>
      </c>
      <c r="BQ1294" s="179">
        <f t="shared" si="572"/>
        <v>8.6664107387064426E-3</v>
      </c>
      <c r="BR1294" s="179">
        <f t="shared" si="567"/>
        <v>2.0129906781142307E-5</v>
      </c>
    </row>
    <row r="1295" spans="44:70">
      <c r="AR1295" s="69">
        <f t="shared" si="569"/>
        <v>108</v>
      </c>
      <c r="AS1295" s="70">
        <f t="shared" si="573"/>
        <v>1292</v>
      </c>
      <c r="AT1295" s="71">
        <f t="shared" si="568"/>
        <v>1.8205085407253971E-5</v>
      </c>
      <c r="AU1295" s="72">
        <f t="shared" si="570"/>
        <v>8.6664107387064426E-3</v>
      </c>
      <c r="AV1295" s="73">
        <f t="shared" si="571"/>
        <v>1.0086664107387064</v>
      </c>
      <c r="AW1295" s="74">
        <f>PRODUCT(AV$4:AV1295)</f>
        <v>50107.853042003379</v>
      </c>
      <c r="BO1295" s="70">
        <f t="shared" si="566"/>
        <v>1292</v>
      </c>
      <c r="BP1295" s="178">
        <f t="shared" si="574"/>
        <v>0.1091</v>
      </c>
      <c r="BQ1295" s="179">
        <f t="shared" si="572"/>
        <v>8.6664107387064426E-3</v>
      </c>
      <c r="BR1295" s="179">
        <f t="shared" si="567"/>
        <v>1.9956951641127791E-5</v>
      </c>
    </row>
    <row r="1296" spans="44:70">
      <c r="AR1296" s="69">
        <f t="shared" si="569"/>
        <v>108</v>
      </c>
      <c r="AS1296" s="70">
        <f t="shared" si="573"/>
        <v>1293</v>
      </c>
      <c r="AT1296" s="71">
        <f t="shared" si="568"/>
        <v>1.8047312659581478E-5</v>
      </c>
      <c r="AU1296" s="72">
        <f t="shared" si="570"/>
        <v>8.6664107387064426E-3</v>
      </c>
      <c r="AV1296" s="73">
        <f t="shared" si="571"/>
        <v>1.0086664107387064</v>
      </c>
      <c r="AW1296" s="74">
        <f>PRODUCT(AV$4:AV1296)</f>
        <v>50542.108277700121</v>
      </c>
      <c r="BO1296" s="70">
        <f t="shared" si="566"/>
        <v>1293</v>
      </c>
      <c r="BP1296" s="178">
        <f t="shared" si="574"/>
        <v>0.1091</v>
      </c>
      <c r="BQ1296" s="179">
        <f t="shared" si="572"/>
        <v>8.6664107387064426E-3</v>
      </c>
      <c r="BR1296" s="179">
        <f t="shared" si="567"/>
        <v>1.9785482522920662E-5</v>
      </c>
    </row>
    <row r="1297" spans="44:70">
      <c r="AR1297" s="69">
        <f t="shared" si="569"/>
        <v>108</v>
      </c>
      <c r="AS1297" s="70">
        <f t="shared" si="573"/>
        <v>1294</v>
      </c>
      <c r="AT1297" s="71">
        <f t="shared" si="568"/>
        <v>1.7890907235343687E-5</v>
      </c>
      <c r="AU1297" s="72">
        <f t="shared" si="570"/>
        <v>8.6664107387064426E-3</v>
      </c>
      <c r="AV1297" s="73">
        <f t="shared" si="571"/>
        <v>1.0086664107387064</v>
      </c>
      <c r="AW1297" s="74">
        <f>PRODUCT(AV$4:AV1297)</f>
        <v>50980.126947634846</v>
      </c>
      <c r="BO1297" s="70">
        <f t="shared" si="566"/>
        <v>1294</v>
      </c>
      <c r="BP1297" s="178">
        <f t="shared" si="574"/>
        <v>0.1091</v>
      </c>
      <c r="BQ1297" s="179">
        <f t="shared" si="572"/>
        <v>8.6664107387064426E-3</v>
      </c>
      <c r="BR1297" s="179">
        <f t="shared" si="567"/>
        <v>1.9615486658696778E-5</v>
      </c>
    </row>
    <row r="1298" spans="44:70">
      <c r="AR1298" s="69">
        <f t="shared" si="569"/>
        <v>108</v>
      </c>
      <c r="AS1298" s="70">
        <f t="shared" si="573"/>
        <v>1295</v>
      </c>
      <c r="AT1298" s="71">
        <f t="shared" si="568"/>
        <v>1.7735857284754103E-5</v>
      </c>
      <c r="AU1298" s="72">
        <f t="shared" si="570"/>
        <v>8.6664107387064426E-3</v>
      </c>
      <c r="AV1298" s="73">
        <f t="shared" si="571"/>
        <v>1.0086664107387064</v>
      </c>
      <c r="AW1298" s="74">
        <f>PRODUCT(AV$4:AV1298)</f>
        <v>51421.941667274448</v>
      </c>
      <c r="BO1298" s="70">
        <f t="shared" ref="BO1298:BO1361" si="575">BO1297+1</f>
        <v>1295</v>
      </c>
      <c r="BP1298" s="178">
        <f t="shared" si="574"/>
        <v>0.1091</v>
      </c>
      <c r="BQ1298" s="179">
        <f t="shared" si="572"/>
        <v>8.6664107387064426E-3</v>
      </c>
      <c r="BR1298" s="179">
        <f t="shared" ref="BR1298:BR1361" si="576">BR1297/(1+BQ1298)</f>
        <v>1.9446951390332499E-5</v>
      </c>
    </row>
    <row r="1299" spans="44:70">
      <c r="AR1299" s="69">
        <f t="shared" si="569"/>
        <v>108</v>
      </c>
      <c r="AS1299" s="70">
        <f t="shared" si="573"/>
        <v>1296</v>
      </c>
      <c r="AT1299" s="71">
        <f t="shared" si="568"/>
        <v>1.7582151060721344E-5</v>
      </c>
      <c r="AU1299" s="72">
        <f t="shared" si="570"/>
        <v>8.6664107387064426E-3</v>
      </c>
      <c r="AV1299" s="73">
        <f t="shared" si="571"/>
        <v>1.0086664107387064</v>
      </c>
      <c r="AW1299" s="74">
        <f>PRODUCT(AV$4:AV1299)</f>
        <v>51867.58533474485</v>
      </c>
      <c r="BO1299" s="70">
        <f t="shared" si="575"/>
        <v>1296</v>
      </c>
      <c r="BP1299" s="178">
        <f t="shared" si="574"/>
        <v>0.1091</v>
      </c>
      <c r="BQ1299" s="179">
        <f t="shared" si="572"/>
        <v>8.6664107387064426E-3</v>
      </c>
      <c r="BR1299" s="179">
        <f t="shared" si="576"/>
        <v>1.9279864168462137E-5</v>
      </c>
    </row>
    <row r="1300" spans="44:70">
      <c r="AR1300" s="69">
        <f t="shared" si="569"/>
        <v>109</v>
      </c>
      <c r="AS1300" s="70">
        <f t="shared" si="573"/>
        <v>1297</v>
      </c>
      <c r="AT1300" s="71">
        <f t="shared" si="568"/>
        <v>1.7429776917959151E-5</v>
      </c>
      <c r="AU1300" s="72">
        <f t="shared" si="570"/>
        <v>8.6664107387064426E-3</v>
      </c>
      <c r="AV1300" s="73">
        <f t="shared" si="571"/>
        <v>1.0086664107387064</v>
      </c>
      <c r="AW1300" s="74">
        <f>PRODUCT(AV$4:AV1300)</f>
        <v>52317.091133280657</v>
      </c>
      <c r="BO1300" s="70">
        <f t="shared" si="575"/>
        <v>1297</v>
      </c>
      <c r="BP1300" s="178">
        <f t="shared" si="574"/>
        <v>0.1091</v>
      </c>
      <c r="BQ1300" s="179">
        <f t="shared" si="572"/>
        <v>8.6664107387064426E-3</v>
      </c>
      <c r="BR1300" s="179">
        <f t="shared" si="576"/>
        <v>1.9114212551543522E-5</v>
      </c>
    </row>
    <row r="1301" spans="44:70">
      <c r="AR1301" s="69">
        <f t="shared" si="569"/>
        <v>109</v>
      </c>
      <c r="AS1301" s="70">
        <f t="shared" si="573"/>
        <v>1298</v>
      </c>
      <c r="AT1301" s="71">
        <f t="shared" si="568"/>
        <v>1.7278723312104093E-5</v>
      </c>
      <c r="AU1301" s="72">
        <f t="shared" si="570"/>
        <v>8.6664107387064426E-3</v>
      </c>
      <c r="AV1301" s="73">
        <f t="shared" si="571"/>
        <v>1.0086664107387064</v>
      </c>
      <c r="AW1301" s="74">
        <f>PRODUCT(AV$4:AV1301)</f>
        <v>52770.492533696008</v>
      </c>
      <c r="BO1301" s="70">
        <f t="shared" si="575"/>
        <v>1298</v>
      </c>
      <c r="BP1301" s="178">
        <f t="shared" si="574"/>
        <v>0.1091</v>
      </c>
      <c r="BQ1301" s="179">
        <f t="shared" si="572"/>
        <v>8.6664107387064426E-3</v>
      </c>
      <c r="BR1301" s="179">
        <f t="shared" si="576"/>
        <v>1.8949984204931584E-5</v>
      </c>
    </row>
    <row r="1302" spans="44:70">
      <c r="AR1302" s="69">
        <f t="shared" si="569"/>
        <v>109</v>
      </c>
      <c r="AS1302" s="70">
        <f t="shared" si="573"/>
        <v>1299</v>
      </c>
      <c r="AT1302" s="71">
        <f t="shared" si="568"/>
        <v>1.7128978798840938E-5</v>
      </c>
      <c r="AU1302" s="72">
        <f t="shared" si="570"/>
        <v>8.6664107387064426E-3</v>
      </c>
      <c r="AV1302" s="73">
        <f t="shared" si="571"/>
        <v>1.0086664107387064</v>
      </c>
      <c r="AW1302" s="74">
        <f>PRODUCT(AV$4:AV1302)</f>
        <v>53227.823296876857</v>
      </c>
      <c r="BO1302" s="70">
        <f t="shared" si="575"/>
        <v>1299</v>
      </c>
      <c r="BP1302" s="178">
        <f t="shared" si="574"/>
        <v>0.1091</v>
      </c>
      <c r="BQ1302" s="179">
        <f t="shared" si="572"/>
        <v>8.6664107387064426E-3</v>
      </c>
      <c r="BR1302" s="179">
        <f t="shared" si="576"/>
        <v>1.8787166899959902E-5</v>
      </c>
    </row>
    <row r="1303" spans="44:70">
      <c r="AR1303" s="69">
        <f t="shared" si="569"/>
        <v>109</v>
      </c>
      <c r="AS1303" s="70">
        <f t="shared" si="573"/>
        <v>1300</v>
      </c>
      <c r="AT1303" s="71">
        <f t="shared" ref="AT1303:AT1366" si="577">(1-AU1303)*AT1302</f>
        <v>1.6980532033035588E-5</v>
      </c>
      <c r="AU1303" s="72">
        <f t="shared" si="570"/>
        <v>8.6664107387064426E-3</v>
      </c>
      <c r="AV1303" s="73">
        <f t="shared" si="571"/>
        <v>1.0086664107387064</v>
      </c>
      <c r="AW1303" s="74">
        <f>PRODUCT(AV$4:AV1303)</f>
        <v>53689.117476294879</v>
      </c>
      <c r="BO1303" s="70">
        <f t="shared" si="575"/>
        <v>1300</v>
      </c>
      <c r="BP1303" s="178">
        <f t="shared" si="574"/>
        <v>0.1091</v>
      </c>
      <c r="BQ1303" s="179">
        <f t="shared" si="572"/>
        <v>8.6664107387064426E-3</v>
      </c>
      <c r="BR1303" s="179">
        <f t="shared" si="576"/>
        <v>1.8625748513030131E-5</v>
      </c>
    </row>
    <row r="1304" spans="44:70">
      <c r="AR1304" s="69">
        <f t="shared" si="569"/>
        <v>109</v>
      </c>
      <c r="AS1304" s="70">
        <f t="shared" si="573"/>
        <v>1301</v>
      </c>
      <c r="AT1304" s="71">
        <f t="shared" si="577"/>
        <v>1.6833371767875541E-5</v>
      </c>
      <c r="AU1304" s="72">
        <f t="shared" si="570"/>
        <v>8.6664107387064426E-3</v>
      </c>
      <c r="AV1304" s="73">
        <f t="shared" si="571"/>
        <v>1.0086664107387064</v>
      </c>
      <c r="AW1304" s="74">
        <f>PRODUCT(AV$4:AV1304)</f>
        <v>54154.40942054311</v>
      </c>
      <c r="BO1304" s="70">
        <f t="shared" si="575"/>
        <v>1301</v>
      </c>
      <c r="BP1304" s="178">
        <f t="shared" si="574"/>
        <v>0.1091</v>
      </c>
      <c r="BQ1304" s="179">
        <f t="shared" si="572"/>
        <v>8.6664107387064426E-3</v>
      </c>
      <c r="BR1304" s="179">
        <f t="shared" si="576"/>
        <v>1.8465717024709277E-5</v>
      </c>
    </row>
    <row r="1305" spans="44:70">
      <c r="AR1305" s="69">
        <f t="shared" si="569"/>
        <v>109</v>
      </c>
      <c r="AS1305" s="70">
        <f t="shared" si="573"/>
        <v>1302</v>
      </c>
      <c r="AT1305" s="71">
        <f t="shared" si="577"/>
        <v>1.6687486854017785E-5</v>
      </c>
      <c r="AU1305" s="72">
        <f t="shared" si="570"/>
        <v>8.6664107387064426E-3</v>
      </c>
      <c r="AV1305" s="73">
        <f t="shared" si="571"/>
        <v>1.0086664107387064</v>
      </c>
      <c r="AW1305" s="74">
        <f>PRODUCT(AV$4:AV1305)</f>
        <v>54623.733775893612</v>
      </c>
      <c r="BO1305" s="70">
        <f t="shared" si="575"/>
        <v>1302</v>
      </c>
      <c r="BP1305" s="178">
        <f t="shared" si="574"/>
        <v>0.1091</v>
      </c>
      <c r="BQ1305" s="179">
        <f t="shared" si="572"/>
        <v>8.6664107387064426E-3</v>
      </c>
      <c r="BR1305" s="179">
        <f t="shared" si="576"/>
        <v>1.8307060518834701E-5</v>
      </c>
    </row>
    <row r="1306" spans="44:70">
      <c r="AR1306" s="69">
        <f t="shared" si="569"/>
        <v>109</v>
      </c>
      <c r="AS1306" s="70">
        <f t="shared" si="573"/>
        <v>1303</v>
      </c>
      <c r="AT1306" s="71">
        <f t="shared" si="577"/>
        <v>1.6542866238744104E-5</v>
      </c>
      <c r="AU1306" s="72">
        <f t="shared" si="570"/>
        <v>8.6664107387064426E-3</v>
      </c>
      <c r="AV1306" s="73">
        <f t="shared" si="571"/>
        <v>1.0086664107387064</v>
      </c>
      <c r="AW1306" s="74">
        <f>PRODUCT(AV$4:AV1306)</f>
        <v>55097.12548887726</v>
      </c>
      <c r="BO1306" s="70">
        <f t="shared" si="575"/>
        <v>1303</v>
      </c>
      <c r="BP1306" s="178">
        <f t="shared" si="574"/>
        <v>0.1091</v>
      </c>
      <c r="BQ1306" s="179">
        <f t="shared" si="572"/>
        <v>8.6664107387064426E-3</v>
      </c>
      <c r="BR1306" s="179">
        <f t="shared" si="576"/>
        <v>1.8149767181626829E-5</v>
      </c>
    </row>
    <row r="1307" spans="44:70">
      <c r="AR1307" s="69">
        <f t="shared" si="569"/>
        <v>109</v>
      </c>
      <c r="AS1307" s="70">
        <f t="shared" si="573"/>
        <v>1304</v>
      </c>
      <c r="AT1307" s="71">
        <f t="shared" si="577"/>
        <v>1.6399498965123667E-5</v>
      </c>
      <c r="AU1307" s="72">
        <f t="shared" si="570"/>
        <v>8.6664107387064426E-3</v>
      </c>
      <c r="AV1307" s="73">
        <f t="shared" si="571"/>
        <v>1.0086664107387064</v>
      </c>
      <c r="AW1307" s="74">
        <f>PRODUCT(AV$4:AV1307)</f>
        <v>55574.619808885924</v>
      </c>
      <c r="BO1307" s="70">
        <f t="shared" si="575"/>
        <v>1304</v>
      </c>
      <c r="BP1307" s="178">
        <f t="shared" si="574"/>
        <v>0.1091</v>
      </c>
      <c r="BQ1307" s="179">
        <f t="shared" si="572"/>
        <v>8.6664107387064426E-3</v>
      </c>
      <c r="BR1307" s="179">
        <f t="shared" si="576"/>
        <v>1.7993825300809486E-5</v>
      </c>
    </row>
    <row r="1308" spans="44:70">
      <c r="AR1308" s="69">
        <f t="shared" si="569"/>
        <v>109</v>
      </c>
      <c r="AS1308" s="70">
        <f t="shared" si="573"/>
        <v>1305</v>
      </c>
      <c r="AT1308" s="71">
        <f t="shared" si="577"/>
        <v>1.6257374171182916E-5</v>
      </c>
      <c r="AU1308" s="72">
        <f t="shared" si="570"/>
        <v>8.6664107387064426E-3</v>
      </c>
      <c r="AV1308" s="73">
        <f t="shared" si="571"/>
        <v>1.0086664107387064</v>
      </c>
      <c r="AW1308" s="74">
        <f>PRODUCT(AV$4:AV1308)</f>
        <v>56056.25229079718</v>
      </c>
      <c r="BO1308" s="70">
        <f t="shared" si="575"/>
        <v>1305</v>
      </c>
      <c r="BP1308" s="178">
        <f t="shared" si="574"/>
        <v>0.1091</v>
      </c>
      <c r="BQ1308" s="179">
        <f t="shared" si="572"/>
        <v>8.6664107387064426E-3</v>
      </c>
      <c r="BR1308" s="179">
        <f t="shared" si="576"/>
        <v>1.7839223264737779E-5</v>
      </c>
    </row>
    <row r="1309" spans="44:70">
      <c r="AR1309" s="69">
        <f t="shared" si="569"/>
        <v>109</v>
      </c>
      <c r="AS1309" s="70">
        <f t="shared" si="573"/>
        <v>1306</v>
      </c>
      <c r="AT1309" s="71">
        <f t="shared" si="577"/>
        <v>1.6116481089082606E-5</v>
      </c>
      <c r="AU1309" s="72">
        <f t="shared" si="570"/>
        <v>8.6664107387064426E-3</v>
      </c>
      <c r="AV1309" s="73">
        <f t="shared" si="571"/>
        <v>1.0086664107387064</v>
      </c>
      <c r="AW1309" s="74">
        <f>PRODUCT(AV$4:AV1309)</f>
        <v>56542.058797621779</v>
      </c>
      <c r="BO1309" s="70">
        <f t="shared" si="575"/>
        <v>1306</v>
      </c>
      <c r="BP1309" s="178">
        <f t="shared" si="574"/>
        <v>0.1091</v>
      </c>
      <c r="BQ1309" s="179">
        <f t="shared" si="572"/>
        <v>8.6664107387064426E-3</v>
      </c>
      <c r="BR1309" s="179">
        <f t="shared" si="576"/>
        <v>1.7685949561533486E-5</v>
      </c>
    </row>
    <row r="1310" spans="44:70">
      <c r="AR1310" s="69">
        <f t="shared" si="569"/>
        <v>109</v>
      </c>
      <c r="AS1310" s="70">
        <f t="shared" si="573"/>
        <v>1307</v>
      </c>
      <c r="AT1310" s="71">
        <f t="shared" si="577"/>
        <v>1.5976809044302023E-5</v>
      </c>
      <c r="AU1310" s="72">
        <f t="shared" si="570"/>
        <v>8.6664107387064426E-3</v>
      </c>
      <c r="AV1310" s="73">
        <f t="shared" si="571"/>
        <v>1.0086664107387064</v>
      </c>
      <c r="AW1310" s="74">
        <f>PRODUCT(AV$4:AV1310)</f>
        <v>57032.075503174063</v>
      </c>
      <c r="BO1310" s="70">
        <f t="shared" si="575"/>
        <v>1307</v>
      </c>
      <c r="BP1310" s="178">
        <f t="shared" si="574"/>
        <v>0.1091</v>
      </c>
      <c r="BQ1310" s="179">
        <f t="shared" si="572"/>
        <v>8.6664107387064426E-3</v>
      </c>
      <c r="BR1310" s="179">
        <f t="shared" si="576"/>
        <v>1.7533992778227851E-5</v>
      </c>
    </row>
    <row r="1311" spans="44:70">
      <c r="AR1311" s="69">
        <f t="shared" si="569"/>
        <v>109</v>
      </c>
      <c r="AS1311" s="70">
        <f t="shared" si="573"/>
        <v>1308</v>
      </c>
      <c r="AT1311" s="71">
        <f t="shared" si="577"/>
        <v>1.583834745483022E-5</v>
      </c>
      <c r="AU1311" s="72">
        <f t="shared" si="570"/>
        <v>8.6664107387064426E-3</v>
      </c>
      <c r="AV1311" s="73">
        <f t="shared" si="571"/>
        <v>1.0086664107387064</v>
      </c>
      <c r="AW1311" s="74">
        <f>PRODUCT(AV$4:AV1311)</f>
        <v>57526.338894765489</v>
      </c>
      <c r="BO1311" s="70">
        <f t="shared" si="575"/>
        <v>1308</v>
      </c>
      <c r="BP1311" s="178">
        <f t="shared" si="574"/>
        <v>0.1091</v>
      </c>
      <c r="BQ1311" s="179">
        <f t="shared" si="572"/>
        <v>8.6664107387064426E-3</v>
      </c>
      <c r="BR1311" s="179">
        <f t="shared" si="576"/>
        <v>1.7383341599911772E-5</v>
      </c>
    </row>
    <row r="1312" spans="44:70">
      <c r="AR1312" s="69">
        <f t="shared" si="569"/>
        <v>110</v>
      </c>
      <c r="AS1312" s="70">
        <f t="shared" si="573"/>
        <v>1309</v>
      </c>
      <c r="AT1312" s="71">
        <f t="shared" si="577"/>
        <v>1.5701085830364315E-5</v>
      </c>
      <c r="AU1312" s="72">
        <f t="shared" si="570"/>
        <v>8.6664107387064426E-3</v>
      </c>
      <c r="AV1312" s="73">
        <f t="shared" si="571"/>
        <v>1.0086664107387064</v>
      </c>
      <c r="AW1312" s="74">
        <f>PRODUCT(AV$4:AV1312)</f>
        <v>58024.885775921553</v>
      </c>
      <c r="BO1312" s="70">
        <f t="shared" si="575"/>
        <v>1309</v>
      </c>
      <c r="BP1312" s="178">
        <f t="shared" si="574"/>
        <v>0.1091</v>
      </c>
      <c r="BQ1312" s="179">
        <f t="shared" si="572"/>
        <v>8.6664107387064426E-3</v>
      </c>
      <c r="BR1312" s="179">
        <f t="shared" si="576"/>
        <v>1.7233984808893274E-5</v>
      </c>
    </row>
    <row r="1313" spans="44:70">
      <c r="AR1313" s="69">
        <f t="shared" si="569"/>
        <v>110</v>
      </c>
      <c r="AS1313" s="70">
        <f t="shared" si="573"/>
        <v>1310</v>
      </c>
      <c r="AT1313" s="71">
        <f t="shared" si="577"/>
        <v>1.5565013771514695E-5</v>
      </c>
      <c r="AU1313" s="72">
        <f t="shared" si="570"/>
        <v>8.6664107387064426E-3</v>
      </c>
      <c r="AV1313" s="73">
        <f t="shared" si="571"/>
        <v>1.0086664107387064</v>
      </c>
      <c r="AW1313" s="74">
        <f>PRODUCT(AV$4:AV1313)</f>
        <v>58527.753269122215</v>
      </c>
      <c r="BO1313" s="70">
        <f t="shared" si="575"/>
        <v>1310</v>
      </c>
      <c r="BP1313" s="178">
        <f t="shared" si="574"/>
        <v>0.1091</v>
      </c>
      <c r="BQ1313" s="179">
        <f t="shared" si="572"/>
        <v>8.6664107387064426E-3</v>
      </c>
      <c r="BR1313" s="179">
        <f t="shared" si="576"/>
        <v>1.7085911283862223E-5</v>
      </c>
    </row>
    <row r="1314" spans="44:70">
      <c r="AR1314" s="69">
        <f t="shared" si="569"/>
        <v>110</v>
      </c>
      <c r="AS1314" s="70">
        <f t="shared" si="573"/>
        <v>1311</v>
      </c>
      <c r="AT1314" s="71">
        <f t="shared" si="577"/>
        <v>1.5430120969017124E-5</v>
      </c>
      <c r="AU1314" s="72">
        <f t="shared" si="570"/>
        <v>8.6664107387064426E-3</v>
      </c>
      <c r="AV1314" s="73">
        <f t="shared" si="571"/>
        <v>1.0086664107387064</v>
      </c>
      <c r="AW1314" s="74">
        <f>PRODUCT(AV$4:AV1314)</f>
        <v>59034.978818566095</v>
      </c>
      <c r="BO1314" s="70">
        <f t="shared" si="575"/>
        <v>1311</v>
      </c>
      <c r="BP1314" s="178">
        <f t="shared" si="574"/>
        <v>0.1091</v>
      </c>
      <c r="BQ1314" s="179">
        <f t="shared" si="572"/>
        <v>8.6664107387064426E-3</v>
      </c>
      <c r="BR1314" s="179">
        <f t="shared" si="576"/>
        <v>1.6939109999062222E-5</v>
      </c>
    </row>
    <row r="1315" spans="44:70">
      <c r="AR1315" s="69">
        <f t="shared" si="569"/>
        <v>110</v>
      </c>
      <c r="AS1315" s="70">
        <f t="shared" si="573"/>
        <v>1312</v>
      </c>
      <c r="AT1315" s="71">
        <f t="shared" si="577"/>
        <v>1.5296397202951696E-5</v>
      </c>
      <c r="AU1315" s="72">
        <f t="shared" si="570"/>
        <v>8.6664107387064426E-3</v>
      </c>
      <c r="AV1315" s="73">
        <f t="shared" si="571"/>
        <v>1.0086664107387064</v>
      </c>
      <c r="AW1315" s="74">
        <f>PRODUCT(AV$4:AV1315)</f>
        <v>59546.60019295862</v>
      </c>
      <c r="BO1315" s="70">
        <f t="shared" si="575"/>
        <v>1312</v>
      </c>
      <c r="BP1315" s="178">
        <f t="shared" si="574"/>
        <v>0.1091</v>
      </c>
      <c r="BQ1315" s="179">
        <f t="shared" si="572"/>
        <v>8.6664107387064426E-3</v>
      </c>
      <c r="BR1315" s="179">
        <f t="shared" si="576"/>
        <v>1.6793570023469605E-5</v>
      </c>
    </row>
    <row r="1316" spans="44:70">
      <c r="AR1316" s="69">
        <f t="shared" si="569"/>
        <v>110</v>
      </c>
      <c r="AS1316" s="70">
        <f t="shared" si="573"/>
        <v>1313</v>
      </c>
      <c r="AT1316" s="71">
        <f t="shared" si="577"/>
        <v>1.5163832341968517E-5</v>
      </c>
      <c r="AU1316" s="72">
        <f t="shared" si="570"/>
        <v>8.6664107387064426E-3</v>
      </c>
      <c r="AV1316" s="73">
        <f t="shared" si="571"/>
        <v>1.0086664107387064</v>
      </c>
      <c r="AW1316" s="74">
        <f>PRODUCT(AV$4:AV1316)</f>
        <v>60062.655488324337</v>
      </c>
      <c r="BO1316" s="70">
        <f t="shared" si="575"/>
        <v>1313</v>
      </c>
      <c r="BP1316" s="178">
        <f t="shared" si="574"/>
        <v>0.1091</v>
      </c>
      <c r="BQ1316" s="179">
        <f t="shared" si="572"/>
        <v>8.6664107387064426E-3</v>
      </c>
      <c r="BR1316" s="179">
        <f t="shared" si="576"/>
        <v>1.6649280519979518E-5</v>
      </c>
    </row>
    <row r="1317" spans="44:70">
      <c r="AR1317" s="69">
        <f t="shared" si="569"/>
        <v>110</v>
      </c>
      <c r="AS1317" s="70">
        <f t="shared" si="573"/>
        <v>1314</v>
      </c>
      <c r="AT1317" s="71">
        <f t="shared" si="577"/>
        <v>1.5032416342520136E-5</v>
      </c>
      <c r="AU1317" s="72">
        <f t="shared" si="570"/>
        <v>8.6664107387064426E-3</v>
      </c>
      <c r="AV1317" s="73">
        <f t="shared" si="571"/>
        <v>1.0086664107387064</v>
      </c>
      <c r="AW1317" s="74">
        <f>PRODUCT(AV$4:AV1317)</f>
        <v>60583.183130843579</v>
      </c>
      <c r="BO1317" s="70">
        <f t="shared" si="575"/>
        <v>1314</v>
      </c>
      <c r="BP1317" s="178">
        <f t="shared" si="574"/>
        <v>0.1091</v>
      </c>
      <c r="BQ1317" s="179">
        <f t="shared" si="572"/>
        <v>8.6664107387064426E-3</v>
      </c>
      <c r="BR1317" s="179">
        <f t="shared" si="576"/>
        <v>1.6506230744598959E-5</v>
      </c>
    </row>
    <row r="1318" spans="44:70">
      <c r="AR1318" s="69">
        <f t="shared" si="569"/>
        <v>110</v>
      </c>
      <c r="AS1318" s="70">
        <f t="shared" si="573"/>
        <v>1315</v>
      </c>
      <c r="AT1318" s="71">
        <f t="shared" si="577"/>
        <v>1.4902139248100613E-5</v>
      </c>
      <c r="AU1318" s="72">
        <f t="shared" si="570"/>
        <v>8.6664107387064426E-3</v>
      </c>
      <c r="AV1318" s="73">
        <f t="shared" si="571"/>
        <v>1.0086664107387064</v>
      </c>
      <c r="AW1318" s="74">
        <f>PRODUCT(AV$4:AV1318)</f>
        <v>61108.221879713739</v>
      </c>
      <c r="BO1318" s="70">
        <f t="shared" si="575"/>
        <v>1315</v>
      </c>
      <c r="BP1318" s="178">
        <f t="shared" si="574"/>
        <v>0.1091</v>
      </c>
      <c r="BQ1318" s="179">
        <f t="shared" si="572"/>
        <v>8.6664107387064426E-3</v>
      </c>
      <c r="BR1318" s="179">
        <f t="shared" si="576"/>
        <v>1.6364410045646771E-5</v>
      </c>
    </row>
    <row r="1319" spans="44:70">
      <c r="AR1319" s="69">
        <f t="shared" si="569"/>
        <v>110</v>
      </c>
      <c r="AS1319" s="70">
        <f t="shared" si="573"/>
        <v>1316</v>
      </c>
      <c r="AT1319" s="71">
        <f t="shared" si="577"/>
        <v>1.4772991188491175E-5</v>
      </c>
      <c r="AU1319" s="72">
        <f t="shared" si="570"/>
        <v>8.6664107387064426E-3</v>
      </c>
      <c r="AV1319" s="73">
        <f t="shared" si="571"/>
        <v>1.0086664107387064</v>
      </c>
      <c r="AW1319" s="74">
        <f>PRODUCT(AV$4:AV1319)</f>
        <v>61637.810830035349</v>
      </c>
      <c r="BO1319" s="70">
        <f t="shared" si="575"/>
        <v>1316</v>
      </c>
      <c r="BP1319" s="178">
        <f t="shared" si="574"/>
        <v>0.1091</v>
      </c>
      <c r="BQ1319" s="179">
        <f t="shared" si="572"/>
        <v>8.6664107387064426E-3</v>
      </c>
      <c r="BR1319" s="179">
        <f t="shared" si="576"/>
        <v>1.6223807862960498E-5</v>
      </c>
    </row>
    <row r="1320" spans="44:70">
      <c r="AR1320" s="69">
        <f t="shared" si="569"/>
        <v>110</v>
      </c>
      <c r="AS1320" s="70">
        <f t="shared" si="573"/>
        <v>1317</v>
      </c>
      <c r="AT1320" s="71">
        <f t="shared" si="577"/>
        <v>1.464496237901242E-5</v>
      </c>
      <c r="AU1320" s="72">
        <f t="shared" si="570"/>
        <v>8.6664107387064426E-3</v>
      </c>
      <c r="AV1320" s="73">
        <f t="shared" si="571"/>
        <v>1.0086664107387064</v>
      </c>
      <c r="AW1320" s="74">
        <f>PRODUCT(AV$4:AV1320)</f>
        <v>62171.989415723125</v>
      </c>
      <c r="BO1320" s="70">
        <f t="shared" si="575"/>
        <v>1317</v>
      </c>
      <c r="BP1320" s="178">
        <f t="shared" si="574"/>
        <v>0.1091</v>
      </c>
      <c r="BQ1320" s="179">
        <f t="shared" si="572"/>
        <v>8.6664107387064426E-3</v>
      </c>
      <c r="BR1320" s="179">
        <f t="shared" si="576"/>
        <v>1.6084413727110074E-5</v>
      </c>
    </row>
    <row r="1321" spans="44:70">
      <c r="AR1321" s="69">
        <f t="shared" si="569"/>
        <v>110</v>
      </c>
      <c r="AS1321" s="70">
        <f t="shared" si="573"/>
        <v>1318</v>
      </c>
      <c r="AT1321" s="71">
        <f t="shared" si="577"/>
        <v>1.4518043119782995E-5</v>
      </c>
      <c r="AU1321" s="72">
        <f t="shared" si="570"/>
        <v>8.6664107387064426E-3</v>
      </c>
      <c r="AV1321" s="73">
        <f t="shared" si="571"/>
        <v>1.0086664107387064</v>
      </c>
      <c r="AW1321" s="74">
        <f>PRODUCT(AV$4:AV1321)</f>
        <v>62710.797412442291</v>
      </c>
      <c r="BO1321" s="70">
        <f t="shared" si="575"/>
        <v>1318</v>
      </c>
      <c r="BP1321" s="178">
        <f t="shared" si="574"/>
        <v>0.1091</v>
      </c>
      <c r="BQ1321" s="179">
        <f t="shared" si="572"/>
        <v>8.6664107387064426E-3</v>
      </c>
      <c r="BR1321" s="179">
        <f t="shared" si="576"/>
        <v>1.5946217258618237E-5</v>
      </c>
    </row>
    <row r="1322" spans="44:70">
      <c r="AR1322" s="69">
        <f t="shared" si="569"/>
        <v>110</v>
      </c>
      <c r="AS1322" s="70">
        <f t="shared" si="573"/>
        <v>1319</v>
      </c>
      <c r="AT1322" s="71">
        <f t="shared" si="577"/>
        <v>1.4392223794984704E-5</v>
      </c>
      <c r="AU1322" s="72">
        <f t="shared" si="570"/>
        <v>8.6664107387064426E-3</v>
      </c>
      <c r="AV1322" s="73">
        <f t="shared" si="571"/>
        <v>1.0086664107387064</v>
      </c>
      <c r="AW1322" s="74">
        <f>PRODUCT(AV$4:AV1322)</f>
        <v>63254.274940570322</v>
      </c>
      <c r="BO1322" s="70">
        <f t="shared" si="575"/>
        <v>1319</v>
      </c>
      <c r="BP1322" s="178">
        <f t="shared" si="574"/>
        <v>0.1091</v>
      </c>
      <c r="BQ1322" s="179">
        <f t="shared" si="572"/>
        <v>8.6664107387064426E-3</v>
      </c>
      <c r="BR1322" s="179">
        <f t="shared" si="576"/>
        <v>1.5809208167187678E-5</v>
      </c>
    </row>
    <row r="1323" spans="44:70">
      <c r="AR1323" s="69">
        <f t="shared" si="569"/>
        <v>110</v>
      </c>
      <c r="AS1323" s="70">
        <f t="shared" si="573"/>
        <v>1320</v>
      </c>
      <c r="AT1323" s="71">
        <f t="shared" si="577"/>
        <v>1.4267494872133983E-5</v>
      </c>
      <c r="AU1323" s="72">
        <f t="shared" si="570"/>
        <v>8.6664107387064426E-3</v>
      </c>
      <c r="AV1323" s="73">
        <f t="shared" si="571"/>
        <v>1.0086664107387064</v>
      </c>
      <c r="AW1323" s="74">
        <f>PRODUCT(AV$4:AV1323)</f>
        <v>63802.462468184371</v>
      </c>
      <c r="BO1323" s="70">
        <f t="shared" si="575"/>
        <v>1320</v>
      </c>
      <c r="BP1323" s="178">
        <f t="shared" si="574"/>
        <v>0.1091</v>
      </c>
      <c r="BQ1323" s="179">
        <f t="shared" si="572"/>
        <v>8.6664107387064426E-3</v>
      </c>
      <c r="BR1323" s="179">
        <f t="shared" si="576"/>
        <v>1.567337625093479E-5</v>
      </c>
    </row>
    <row r="1324" spans="44:70">
      <c r="AR1324" s="69">
        <f t="shared" si="569"/>
        <v>111</v>
      </c>
      <c r="AS1324" s="70">
        <f t="shared" si="573"/>
        <v>1321</v>
      </c>
      <c r="AT1324" s="71">
        <f t="shared" si="577"/>
        <v>1.4143846901359681E-5</v>
      </c>
      <c r="AU1324" s="72">
        <f t="shared" si="570"/>
        <v>8.6664107387064426E-3</v>
      </c>
      <c r="AV1324" s="73">
        <f t="shared" si="571"/>
        <v>1.0086664107387064</v>
      </c>
      <c r="AW1324" s="74">
        <f>PRODUCT(AV$4:AV1324)</f>
        <v>64355.400814074557</v>
      </c>
      <c r="BO1324" s="70">
        <f t="shared" si="575"/>
        <v>1321</v>
      </c>
      <c r="BP1324" s="178">
        <f t="shared" si="574"/>
        <v>0.1091</v>
      </c>
      <c r="BQ1324" s="179">
        <f t="shared" si="572"/>
        <v>8.6664107387064426E-3</v>
      </c>
      <c r="BR1324" s="179">
        <f t="shared" si="576"/>
        <v>1.5538711395630043E-5</v>
      </c>
    </row>
    <row r="1325" spans="44:70">
      <c r="AR1325" s="69">
        <f t="shared" si="569"/>
        <v>111</v>
      </c>
      <c r="AS1325" s="70">
        <f t="shared" si="573"/>
        <v>1322</v>
      </c>
      <c r="AT1325" s="71">
        <f t="shared" si="577"/>
        <v>1.4021270514687118E-5</v>
      </c>
      <c r="AU1325" s="72">
        <f t="shared" si="570"/>
        <v>8.6664107387064426E-3</v>
      </c>
      <c r="AV1325" s="73">
        <f t="shared" si="571"/>
        <v>1.0086664107387064</v>
      </c>
      <c r="AW1325" s="74">
        <f>PRODUCT(AV$4:AV1325)</f>
        <v>64913.131150783411</v>
      </c>
      <c r="BO1325" s="70">
        <f t="shared" si="575"/>
        <v>1322</v>
      </c>
      <c r="BP1325" s="178">
        <f t="shared" si="574"/>
        <v>0.1091</v>
      </c>
      <c r="BQ1325" s="179">
        <f t="shared" si="572"/>
        <v>8.6664107387064426E-3</v>
      </c>
      <c r="BR1325" s="179">
        <f t="shared" si="576"/>
        <v>1.5405203573944847E-5</v>
      </c>
    </row>
    <row r="1326" spans="44:70">
      <c r="AR1326" s="69">
        <f t="shared" si="569"/>
        <v>111</v>
      </c>
      <c r="AS1326" s="70">
        <f t="shared" si="573"/>
        <v>1323</v>
      </c>
      <c r="AT1326" s="71">
        <f t="shared" si="577"/>
        <v>1.3899756425328324E-5</v>
      </c>
      <c r="AU1326" s="72">
        <f t="shared" si="570"/>
        <v>8.6664107387064426E-3</v>
      </c>
      <c r="AV1326" s="73">
        <f t="shared" si="571"/>
        <v>1.0086664107387064</v>
      </c>
      <c r="AW1326" s="74">
        <f>PRODUCT(AV$4:AV1326)</f>
        <v>65475.695007671617</v>
      </c>
      <c r="BO1326" s="70">
        <f t="shared" si="575"/>
        <v>1323</v>
      </c>
      <c r="BP1326" s="178">
        <f t="shared" si="574"/>
        <v>0.1091</v>
      </c>
      <c r="BQ1326" s="179">
        <f t="shared" si="572"/>
        <v>8.6664107387064426E-3</v>
      </c>
      <c r="BR1326" s="179">
        <f t="shared" si="576"/>
        <v>1.527284284470492E-5</v>
      </c>
    </row>
    <row r="1327" spans="44:70">
      <c r="AR1327" s="69">
        <f t="shared" si="569"/>
        <v>111</v>
      </c>
      <c r="AS1327" s="70">
        <f t="shared" si="573"/>
        <v>1324</v>
      </c>
      <c r="AT1327" s="71">
        <f t="shared" si="577"/>
        <v>1.3779295426978455E-5</v>
      </c>
      <c r="AU1327" s="72">
        <f t="shared" si="570"/>
        <v>8.6664107387064426E-3</v>
      </c>
      <c r="AV1327" s="73">
        <f t="shared" si="571"/>
        <v>1.0086664107387064</v>
      </c>
      <c r="AW1327" s="74">
        <f>PRODUCT(AV$4:AV1327)</f>
        <v>66043.134274010372</v>
      </c>
      <c r="BO1327" s="70">
        <f t="shared" si="575"/>
        <v>1324</v>
      </c>
      <c r="BP1327" s="178">
        <f t="shared" si="574"/>
        <v>0.1091</v>
      </c>
      <c r="BQ1327" s="179">
        <f t="shared" si="572"/>
        <v>8.6664107387064426E-3</v>
      </c>
      <c r="BR1327" s="179">
        <f t="shared" si="576"/>
        <v>1.5141619352150041E-5</v>
      </c>
    </row>
    <row r="1328" spans="44:70">
      <c r="AR1328" s="69">
        <f t="shared" si="569"/>
        <v>111</v>
      </c>
      <c r="AS1328" s="70">
        <f t="shared" si="573"/>
        <v>1325</v>
      </c>
      <c r="AT1328" s="71">
        <f t="shared" si="577"/>
        <v>1.365987839311828E-5</v>
      </c>
      <c r="AU1328" s="72">
        <f t="shared" si="570"/>
        <v>8.6664107387064426E-3</v>
      </c>
      <c r="AV1328" s="73">
        <f t="shared" si="571"/>
        <v>1.0086664107387064</v>
      </c>
      <c r="AW1328" s="74">
        <f>PRODUCT(AV$4:AV1328)</f>
        <v>66615.491202100486</v>
      </c>
      <c r="BO1328" s="70">
        <f t="shared" si="575"/>
        <v>1325</v>
      </c>
      <c r="BP1328" s="178">
        <f t="shared" si="574"/>
        <v>0.1091</v>
      </c>
      <c r="BQ1328" s="179">
        <f t="shared" si="572"/>
        <v>8.6664107387064426E-3</v>
      </c>
      <c r="BR1328" s="179">
        <f t="shared" si="576"/>
        <v>1.5011523325200184E-5</v>
      </c>
    </row>
    <row r="1329" spans="44:70">
      <c r="AR1329" s="69">
        <f t="shared" si="569"/>
        <v>111</v>
      </c>
      <c r="AS1329" s="70">
        <f t="shared" si="573"/>
        <v>1326</v>
      </c>
      <c r="AT1329" s="71">
        <f t="shared" si="577"/>
        <v>1.3541496276322735E-5</v>
      </c>
      <c r="AU1329" s="72">
        <f t="shared" si="570"/>
        <v>8.6664107387064426E-3</v>
      </c>
      <c r="AV1329" s="73">
        <f t="shared" si="571"/>
        <v>1.0086664107387064</v>
      </c>
      <c r="AW1329" s="74">
        <f>PRODUCT(AV$4:AV1329)</f>
        <v>67192.808410418569</v>
      </c>
      <c r="BO1329" s="70">
        <f t="shared" si="575"/>
        <v>1326</v>
      </c>
      <c r="BP1329" s="178">
        <f t="shared" si="574"/>
        <v>0.1091</v>
      </c>
      <c r="BQ1329" s="179">
        <f t="shared" si="572"/>
        <v>8.6664107387064426E-3</v>
      </c>
      <c r="BR1329" s="179">
        <f t="shared" si="576"/>
        <v>1.4882545076727946E-5</v>
      </c>
    </row>
    <row r="1330" spans="44:70">
      <c r="AR1330" s="69">
        <f t="shared" si="569"/>
        <v>111</v>
      </c>
      <c r="AS1330" s="70">
        <f t="shared" si="573"/>
        <v>1327</v>
      </c>
      <c r="AT1330" s="71">
        <f t="shared" si="577"/>
        <v>1.3424140107575458E-5</v>
      </c>
      <c r="AU1330" s="72">
        <f t="shared" si="570"/>
        <v>8.6664107387064426E-3</v>
      </c>
      <c r="AV1330" s="73">
        <f t="shared" si="571"/>
        <v>1.0086664107387064</v>
      </c>
      <c r="AW1330" s="74">
        <f>PRODUCT(AV$4:AV1330)</f>
        <v>67775.128886790466</v>
      </c>
      <c r="BO1330" s="70">
        <f t="shared" si="575"/>
        <v>1327</v>
      </c>
      <c r="BP1330" s="178">
        <f t="shared" si="574"/>
        <v>0.1091</v>
      </c>
      <c r="BQ1330" s="179">
        <f t="shared" si="572"/>
        <v>8.6664107387064426E-3</v>
      </c>
      <c r="BR1330" s="179">
        <f t="shared" si="576"/>
        <v>1.4754675002837235E-5</v>
      </c>
    </row>
    <row r="1331" spans="44:70">
      <c r="AR1331" s="69">
        <f t="shared" si="569"/>
        <v>111</v>
      </c>
      <c r="AS1331" s="70">
        <f t="shared" si="573"/>
        <v>1328</v>
      </c>
      <c r="AT1331" s="71">
        <f t="shared" si="577"/>
        <v>1.3307800995589267E-5</v>
      </c>
      <c r="AU1331" s="72">
        <f t="shared" si="570"/>
        <v>8.6664107387064426E-3</v>
      </c>
      <c r="AV1331" s="73">
        <f t="shared" si="571"/>
        <v>1.0086664107387064</v>
      </c>
      <c r="AW1331" s="74">
        <f>PRODUCT(AV$4:AV1331)</f>
        <v>68362.495991592165</v>
      </c>
      <c r="BO1331" s="70">
        <f t="shared" si="575"/>
        <v>1328</v>
      </c>
      <c r="BP1331" s="178">
        <f t="shared" si="574"/>
        <v>0.1091</v>
      </c>
      <c r="BQ1331" s="179">
        <f t="shared" si="572"/>
        <v>8.6664107387064426E-3</v>
      </c>
      <c r="BR1331" s="179">
        <f t="shared" si="576"/>
        <v>1.4627903582148144E-5</v>
      </c>
    </row>
    <row r="1332" spans="44:70">
      <c r="AR1332" s="69">
        <f t="shared" si="569"/>
        <v>111</v>
      </c>
      <c r="AS1332" s="70">
        <f t="shared" si="573"/>
        <v>1329</v>
      </c>
      <c r="AT1332" s="71">
        <f t="shared" si="577"/>
        <v>1.3192470126132524E-5</v>
      </c>
      <c r="AU1332" s="72">
        <f t="shared" si="570"/>
        <v>8.6664107387064426E-3</v>
      </c>
      <c r="AV1332" s="73">
        <f t="shared" si="571"/>
        <v>1.0086664107387064</v>
      </c>
      <c r="AW1332" s="74">
        <f>PRODUCT(AV$4:AV1332)</f>
        <v>68954.953460978475</v>
      </c>
      <c r="BO1332" s="70">
        <f t="shared" si="575"/>
        <v>1329</v>
      </c>
      <c r="BP1332" s="178">
        <f t="shared" si="574"/>
        <v>0.1091</v>
      </c>
      <c r="BQ1332" s="179">
        <f t="shared" si="572"/>
        <v>8.6664107387064426E-3</v>
      </c>
      <c r="BR1332" s="179">
        <f t="shared" si="576"/>
        <v>1.4502221375087984E-5</v>
      </c>
    </row>
    <row r="1333" spans="44:70">
      <c r="AR1333" s="69">
        <f t="shared" si="569"/>
        <v>111</v>
      </c>
      <c r="AS1333" s="70">
        <f t="shared" si="573"/>
        <v>1330</v>
      </c>
      <c r="AT1333" s="71">
        <f t="shared" si="577"/>
        <v>1.3078138761361345E-5</v>
      </c>
      <c r="AU1333" s="72">
        <f t="shared" si="570"/>
        <v>8.6664107387064426E-3</v>
      </c>
      <c r="AV1333" s="73">
        <f t="shared" si="571"/>
        <v>1.0086664107387064</v>
      </c>
      <c r="AW1333" s="74">
        <f>PRODUCT(AV$4:AV1333)</f>
        <v>69552.545410139704</v>
      </c>
      <c r="BO1333" s="70">
        <f t="shared" si="575"/>
        <v>1330</v>
      </c>
      <c r="BP1333" s="178">
        <f t="shared" si="574"/>
        <v>0.1091</v>
      </c>
      <c r="BQ1333" s="179">
        <f t="shared" si="572"/>
        <v>8.6664107387064426E-3</v>
      </c>
      <c r="BR1333" s="179">
        <f t="shared" si="576"/>
        <v>1.4377619023188394E-5</v>
      </c>
    </row>
    <row r="1334" spans="44:70">
      <c r="AR1334" s="69">
        <f t="shared" si="569"/>
        <v>111</v>
      </c>
      <c r="AS1334" s="70">
        <f t="shared" si="573"/>
        <v>1331</v>
      </c>
      <c r="AT1334" s="71">
        <f t="shared" si="577"/>
        <v>1.296479823915759E-5</v>
      </c>
      <c r="AU1334" s="72">
        <f t="shared" si="570"/>
        <v>8.6664107387064426E-3</v>
      </c>
      <c r="AV1334" s="73">
        <f t="shared" si="571"/>
        <v>1.0086664107387064</v>
      </c>
      <c r="AW1334" s="74">
        <f>PRODUCT(AV$4:AV1334)</f>
        <v>70155.316336586504</v>
      </c>
      <c r="BO1334" s="70">
        <f t="shared" si="575"/>
        <v>1331</v>
      </c>
      <c r="BP1334" s="178">
        <f t="shared" si="574"/>
        <v>0.1091</v>
      </c>
      <c r="BQ1334" s="179">
        <f t="shared" si="572"/>
        <v>8.6664107387064426E-3</v>
      </c>
      <c r="BR1334" s="179">
        <f t="shared" si="576"/>
        <v>1.4254087248388501E-5</v>
      </c>
    </row>
    <row r="1335" spans="44:70">
      <c r="AR1335" s="69">
        <f t="shared" si="569"/>
        <v>111</v>
      </c>
      <c r="AS1335" s="70">
        <f t="shared" si="573"/>
        <v>1332</v>
      </c>
      <c r="AT1335" s="71">
        <f t="shared" si="577"/>
        <v>1.2852439972472593E-5</v>
      </c>
      <c r="AU1335" s="72">
        <f t="shared" si="570"/>
        <v>8.6664107387064426E-3</v>
      </c>
      <c r="AV1335" s="73">
        <f t="shared" si="571"/>
        <v>1.0086664107387064</v>
      </c>
      <c r="AW1335" s="74">
        <f>PRODUCT(AV$4:AV1335)</f>
        <v>70763.311123463238</v>
      </c>
      <c r="BO1335" s="70">
        <f t="shared" si="575"/>
        <v>1332</v>
      </c>
      <c r="BP1335" s="178">
        <f t="shared" si="574"/>
        <v>0.1091</v>
      </c>
      <c r="BQ1335" s="179">
        <f t="shared" si="572"/>
        <v>8.6664107387064426E-3</v>
      </c>
      <c r="BR1335" s="179">
        <f t="shared" si="576"/>
        <v>1.4131616852344061E-5</v>
      </c>
    </row>
    <row r="1336" spans="44:70">
      <c r="AR1336" s="69">
        <f t="shared" si="569"/>
        <v>112</v>
      </c>
      <c r="AS1336" s="70">
        <f t="shared" si="573"/>
        <v>1333</v>
      </c>
      <c r="AT1336" s="71">
        <f t="shared" si="577"/>
        <v>1.2741055448676577E-5</v>
      </c>
      <c r="AU1336" s="72">
        <f t="shared" si="570"/>
        <v>8.6664107387064426E-3</v>
      </c>
      <c r="AV1336" s="73">
        <f t="shared" si="571"/>
        <v>1.0086664107387064</v>
      </c>
      <c r="AW1336" s="74">
        <f>PRODUCT(AV$4:AV1336)</f>
        <v>71376.57504289005</v>
      </c>
      <c r="BO1336" s="70">
        <f t="shared" si="575"/>
        <v>1333</v>
      </c>
      <c r="BP1336" s="178">
        <f t="shared" si="574"/>
        <v>0.1091</v>
      </c>
      <c r="BQ1336" s="179">
        <f t="shared" si="572"/>
        <v>8.6664107387064426E-3</v>
      </c>
      <c r="BR1336" s="179">
        <f t="shared" si="576"/>
        <v>1.4010198715742539E-5</v>
      </c>
    </row>
    <row r="1337" spans="44:70">
      <c r="AR1337" s="69">
        <f t="shared" si="569"/>
        <v>112</v>
      </c>
      <c r="AS1337" s="70">
        <f t="shared" si="573"/>
        <v>1334</v>
      </c>
      <c r="AT1337" s="71">
        <f t="shared" si="577"/>
        <v>1.2630636228913713E-5</v>
      </c>
      <c r="AU1337" s="72">
        <f t="shared" si="570"/>
        <v>8.6664107387064426E-3</v>
      </c>
      <c r="AV1337" s="73">
        <f t="shared" si="571"/>
        <v>1.0086664107387064</v>
      </c>
      <c r="AW1337" s="74">
        <f>PRODUCT(AV$4:AV1337)</f>
        <v>71995.153759333843</v>
      </c>
      <c r="BO1337" s="70">
        <f t="shared" si="575"/>
        <v>1334</v>
      </c>
      <c r="BP1337" s="178">
        <f t="shared" si="574"/>
        <v>0.1091</v>
      </c>
      <c r="BQ1337" s="179">
        <f t="shared" si="572"/>
        <v>8.6664107387064426E-3</v>
      </c>
      <c r="BR1337" s="179">
        <f t="shared" si="576"/>
        <v>1.3889823797624069E-5</v>
      </c>
    </row>
    <row r="1338" spans="44:70">
      <c r="AR1338" s="69">
        <f t="shared" si="569"/>
        <v>112</v>
      </c>
      <c r="AS1338" s="70">
        <f t="shared" si="573"/>
        <v>1335</v>
      </c>
      <c r="AT1338" s="71">
        <f t="shared" si="577"/>
        <v>1.252117394746276E-5</v>
      </c>
      <c r="AU1338" s="72">
        <f t="shared" si="570"/>
        <v>8.6664107387064426E-3</v>
      </c>
      <c r="AV1338" s="73">
        <f t="shared" si="571"/>
        <v>1.0086664107387064</v>
      </c>
      <c r="AW1338" s="74">
        <f>PRODUCT(AV$4:AV1338)</f>
        <v>72619.093333008554</v>
      </c>
      <c r="BO1338" s="70">
        <f t="shared" si="575"/>
        <v>1335</v>
      </c>
      <c r="BP1338" s="178">
        <f t="shared" si="574"/>
        <v>0.1091</v>
      </c>
      <c r="BQ1338" s="179">
        <f t="shared" si="572"/>
        <v>8.6664107387064426E-3</v>
      </c>
      <c r="BR1338" s="179">
        <f t="shared" si="576"/>
        <v>1.3770483134708257E-5</v>
      </c>
    </row>
    <row r="1339" spans="44:70">
      <c r="AR1339" s="69">
        <f t="shared" si="569"/>
        <v>112</v>
      </c>
      <c r="AS1339" s="70">
        <f t="shared" si="573"/>
        <v>1336</v>
      </c>
      <c r="AT1339" s="71">
        <f t="shared" si="577"/>
        <v>1.2412660311103258E-5</v>
      </c>
      <c r="AU1339" s="72">
        <f t="shared" si="570"/>
        <v>8.6664107387064426E-3</v>
      </c>
      <c r="AV1339" s="73">
        <f t="shared" si="571"/>
        <v>1.0086664107387064</v>
      </c>
      <c r="AW1339" s="74">
        <f>PRODUCT(AV$4:AV1339)</f>
        <v>73248.44022330486</v>
      </c>
      <c r="BO1339" s="70">
        <f t="shared" si="575"/>
        <v>1336</v>
      </c>
      <c r="BP1339" s="178">
        <f t="shared" si="574"/>
        <v>0.1091</v>
      </c>
      <c r="BQ1339" s="179">
        <f t="shared" si="572"/>
        <v>8.6664107387064426E-3</v>
      </c>
      <c r="BR1339" s="179">
        <f t="shared" si="576"/>
        <v>1.3652167840726761E-5</v>
      </c>
    </row>
    <row r="1340" spans="44:70">
      <c r="AR1340" s="69">
        <f t="shared" si="569"/>
        <v>112</v>
      </c>
      <c r="AS1340" s="70">
        <f t="shared" si="573"/>
        <v>1337</v>
      </c>
      <c r="AT1340" s="71">
        <f t="shared" si="577"/>
        <v>1.2305087098487197E-5</v>
      </c>
      <c r="AU1340" s="72">
        <f t="shared" si="570"/>
        <v>8.6664107387064426E-3</v>
      </c>
      <c r="AV1340" s="73">
        <f t="shared" si="571"/>
        <v>1.0086664107387064</v>
      </c>
      <c r="AW1340" s="74">
        <f>PRODUCT(AV$4:AV1340)</f>
        <v>73883.241292249601</v>
      </c>
      <c r="BO1340" s="70">
        <f t="shared" si="575"/>
        <v>1337</v>
      </c>
      <c r="BP1340" s="178">
        <f t="shared" si="574"/>
        <v>0.1091</v>
      </c>
      <c r="BQ1340" s="179">
        <f t="shared" si="572"/>
        <v>8.6664107387064426E-3</v>
      </c>
      <c r="BR1340" s="179">
        <f t="shared" si="576"/>
        <v>1.3534869105761603E-5</v>
      </c>
    </row>
    <row r="1341" spans="44:70">
      <c r="AR1341" s="69">
        <f t="shared" si="569"/>
        <v>112</v>
      </c>
      <c r="AS1341" s="70">
        <f t="shared" si="573"/>
        <v>1338</v>
      </c>
      <c r="AT1341" s="71">
        <f t="shared" si="577"/>
        <v>1.2198446159516149E-5</v>
      </c>
      <c r="AU1341" s="72">
        <f t="shared" si="570"/>
        <v>8.6664107387064426E-3</v>
      </c>
      <c r="AV1341" s="73">
        <f t="shared" si="571"/>
        <v>1.0086664107387064</v>
      </c>
      <c r="AW1341" s="74">
        <f>PRODUCT(AV$4:AV1341)</f>
        <v>74523.543807995185</v>
      </c>
      <c r="BO1341" s="70">
        <f t="shared" si="575"/>
        <v>1338</v>
      </c>
      <c r="BP1341" s="178">
        <f t="shared" si="574"/>
        <v>0.1091</v>
      </c>
      <c r="BQ1341" s="179">
        <f t="shared" si="572"/>
        <v>8.6664107387064426E-3</v>
      </c>
      <c r="BR1341" s="179">
        <f t="shared" si="576"/>
        <v>1.3418578195589176E-5</v>
      </c>
    </row>
    <row r="1342" spans="44:70">
      <c r="AR1342" s="69">
        <f t="shared" si="569"/>
        <v>112</v>
      </c>
      <c r="AS1342" s="70">
        <f t="shared" si="573"/>
        <v>1339</v>
      </c>
      <c r="AT1342" s="71">
        <f t="shared" si="577"/>
        <v>1.2092729414723787E-5</v>
      </c>
      <c r="AU1342" s="72">
        <f t="shared" si="570"/>
        <v>8.6664107387064426E-3</v>
      </c>
      <c r="AV1342" s="73">
        <f t="shared" si="571"/>
        <v>1.0086664107387064</v>
      </c>
      <c r="AW1342" s="74">
        <f>PRODUCT(AV$4:AV1342)</f>
        <v>75169.395448339259</v>
      </c>
      <c r="BO1342" s="70">
        <f t="shared" si="575"/>
        <v>1339</v>
      </c>
      <c r="BP1342" s="178">
        <f t="shared" si="574"/>
        <v>0.1091</v>
      </c>
      <c r="BQ1342" s="179">
        <f t="shared" si="572"/>
        <v>8.6664107387064426E-3</v>
      </c>
      <c r="BR1342" s="179">
        <f t="shared" si="576"/>
        <v>1.3303286451029883E-5</v>
      </c>
    </row>
    <row r="1343" spans="44:70">
      <c r="AR1343" s="69">
        <f t="shared" si="569"/>
        <v>112</v>
      </c>
      <c r="AS1343" s="70">
        <f t="shared" si="573"/>
        <v>1340</v>
      </c>
      <c r="AT1343" s="71">
        <f t="shared" si="577"/>
        <v>1.1987928854663753E-5</v>
      </c>
      <c r="AU1343" s="72">
        <f t="shared" si="570"/>
        <v>8.6664107387064426E-3</v>
      </c>
      <c r="AV1343" s="73">
        <f t="shared" si="571"/>
        <v>1.0086664107387064</v>
      </c>
      <c r="AW1343" s="74">
        <f>PRODUCT(AV$4:AV1343)</f>
        <v>75820.844304274811</v>
      </c>
      <c r="BO1343" s="70">
        <f t="shared" si="575"/>
        <v>1340</v>
      </c>
      <c r="BP1343" s="178">
        <f t="shared" si="574"/>
        <v>0.1091</v>
      </c>
      <c r="BQ1343" s="179">
        <f t="shared" si="572"/>
        <v>8.6664107387064426E-3</v>
      </c>
      <c r="BR1343" s="179">
        <f t="shared" si="576"/>
        <v>1.3188985287303356E-5</v>
      </c>
    </row>
    <row r="1344" spans="44:70">
      <c r="AR1344" s="69">
        <f t="shared" si="569"/>
        <v>112</v>
      </c>
      <c r="AS1344" s="70">
        <f t="shared" si="573"/>
        <v>1341</v>
      </c>
      <c r="AT1344" s="71">
        <f t="shared" si="577"/>
        <v>1.1884036539302845E-5</v>
      </c>
      <c r="AU1344" s="72">
        <f t="shared" si="570"/>
        <v>8.6664107387064426E-3</v>
      </c>
      <c r="AV1344" s="73">
        <f t="shared" si="571"/>
        <v>1.0086664107387064</v>
      </c>
      <c r="AW1344" s="74">
        <f>PRODUCT(AV$4:AV1344)</f>
        <v>76477.938883571172</v>
      </c>
      <c r="BO1344" s="70">
        <f t="shared" si="575"/>
        <v>1341</v>
      </c>
      <c r="BP1344" s="178">
        <f t="shared" si="574"/>
        <v>0.1091</v>
      </c>
      <c r="BQ1344" s="179">
        <f t="shared" si="572"/>
        <v>8.6664107387064426E-3</v>
      </c>
      <c r="BR1344" s="179">
        <f t="shared" si="576"/>
        <v>1.3075666193389227E-5</v>
      </c>
    </row>
    <row r="1345" spans="44:70">
      <c r="AR1345" s="69">
        <f t="shared" si="569"/>
        <v>112</v>
      </c>
      <c r="AS1345" s="70">
        <f t="shared" si="573"/>
        <v>1342</v>
      </c>
      <c r="AT1345" s="71">
        <f t="shared" si="577"/>
        <v>1.1781044597419451E-5</v>
      </c>
      <c r="AU1345" s="72">
        <f t="shared" si="570"/>
        <v>8.6664107387064426E-3</v>
      </c>
      <c r="AV1345" s="73">
        <f t="shared" si="571"/>
        <v>1.0086664107387064</v>
      </c>
      <c r="AW1345" s="74">
        <f>PRODUCT(AV$4:AV1345)</f>
        <v>77140.728114385885</v>
      </c>
      <c r="BO1345" s="70">
        <f t="shared" si="575"/>
        <v>1342</v>
      </c>
      <c r="BP1345" s="178">
        <f t="shared" si="574"/>
        <v>0.1091</v>
      </c>
      <c r="BQ1345" s="179">
        <f t="shared" si="572"/>
        <v>8.6664107387064426E-3</v>
      </c>
      <c r="BR1345" s="179">
        <f t="shared" si="576"/>
        <v>1.2963320731393383E-5</v>
      </c>
    </row>
    <row r="1346" spans="44:70">
      <c r="AR1346" s="69">
        <f t="shared" si="569"/>
        <v>112</v>
      </c>
      <c r="AS1346" s="70">
        <f t="shared" si="573"/>
        <v>1343</v>
      </c>
      <c r="AT1346" s="71">
        <f t="shared" si="577"/>
        <v>1.1678945226007195E-5</v>
      </c>
      <c r="AU1346" s="72">
        <f t="shared" si="570"/>
        <v>8.6664107387064426E-3</v>
      </c>
      <c r="AV1346" s="73">
        <f t="shared" si="571"/>
        <v>1.0086664107387064</v>
      </c>
      <c r="AW1346" s="74">
        <f>PRODUCT(AV$4:AV1346)</f>
        <v>77809.26134890804</v>
      </c>
      <c r="BO1346" s="70">
        <f t="shared" si="575"/>
        <v>1343</v>
      </c>
      <c r="BP1346" s="178">
        <f t="shared" si="574"/>
        <v>0.1091</v>
      </c>
      <c r="BQ1346" s="179">
        <f t="shared" si="572"/>
        <v>8.6664107387064426E-3</v>
      </c>
      <c r="BR1346" s="179">
        <f t="shared" si="576"/>
        <v>1.2851940535919673E-5</v>
      </c>
    </row>
    <row r="1347" spans="44:70">
      <c r="AR1347" s="69">
        <f t="shared" si="569"/>
        <v>112</v>
      </c>
      <c r="AS1347" s="70">
        <f t="shared" si="573"/>
        <v>1344</v>
      </c>
      <c r="AT1347" s="71">
        <f t="shared" si="577"/>
        <v>1.1577730689683761E-5</v>
      </c>
      <c r="AU1347" s="72">
        <f t="shared" si="570"/>
        <v>8.6664107387064426E-3</v>
      </c>
      <c r="AV1347" s="73">
        <f t="shared" si="571"/>
        <v>1.0086664107387064</v>
      </c>
      <c r="AW1347" s="74">
        <f>PRODUCT(AV$4:AV1347)</f>
        <v>78483.588367033037</v>
      </c>
      <c r="BO1347" s="70">
        <f t="shared" si="575"/>
        <v>1344</v>
      </c>
      <c r="BP1347" s="178">
        <f t="shared" si="574"/>
        <v>0.1091</v>
      </c>
      <c r="BQ1347" s="179">
        <f t="shared" si="572"/>
        <v>8.6664107387064426E-3</v>
      </c>
      <c r="BR1347" s="179">
        <f t="shared" si="576"/>
        <v>1.2741517313447002E-5</v>
      </c>
    </row>
    <row r="1348" spans="44:70">
      <c r="AR1348" s="69">
        <f t="shared" si="569"/>
        <v>113</v>
      </c>
      <c r="AS1348" s="70">
        <f t="shared" si="573"/>
        <v>1345</v>
      </c>
      <c r="AT1348" s="71">
        <f t="shared" si="577"/>
        <v>1.1477393320104835E-5</v>
      </c>
      <c r="AU1348" s="72">
        <f t="shared" si="570"/>
        <v>8.6664107387064426E-3</v>
      </c>
      <c r="AV1348" s="73">
        <f t="shared" si="571"/>
        <v>1.0086664107387064</v>
      </c>
      <c r="AW1348" s="74">
        <f>PRODUCT(AV$4:AV1348)</f>
        <v>79163.759380069314</v>
      </c>
      <c r="BO1348" s="70">
        <f t="shared" si="575"/>
        <v>1345</v>
      </c>
      <c r="BP1348" s="178">
        <f t="shared" si="574"/>
        <v>0.1091</v>
      </c>
      <c r="BQ1348" s="179">
        <f t="shared" si="572"/>
        <v>8.6664107387064426E-3</v>
      </c>
      <c r="BR1348" s="179">
        <f t="shared" si="576"/>
        <v>1.263204284171179E-5</v>
      </c>
    </row>
    <row r="1349" spans="44:70">
      <c r="AR1349" s="69">
        <f t="shared" ref="AR1349:AR1412" si="578">ROUNDDOWN((AS1349-1)/12,0)+1</f>
        <v>113</v>
      </c>
      <c r="AS1349" s="70">
        <f t="shared" si="573"/>
        <v>1346</v>
      </c>
      <c r="AT1349" s="71">
        <f t="shared" si="577"/>
        <v>1.1377925515383121E-5</v>
      </c>
      <c r="AU1349" s="72">
        <f t="shared" ref="AU1349:AU1412" si="579">IF($AU$2="Yes",BQ1349,((1+$AH$21)^(1/12))-1)</f>
        <v>8.6664107387064426E-3</v>
      </c>
      <c r="AV1349" s="73">
        <f t="shared" ref="AV1349:AV1412" si="580">(1+AU1349)</f>
        <v>1.0086664107387064</v>
      </c>
      <c r="AW1349" s="74">
        <f>PRODUCT(AV$4:AV1349)</f>
        <v>79849.825034477122</v>
      </c>
      <c r="BO1349" s="70">
        <f t="shared" si="575"/>
        <v>1346</v>
      </c>
      <c r="BP1349" s="178">
        <f t="shared" si="574"/>
        <v>0.1091</v>
      </c>
      <c r="BQ1349" s="179">
        <f t="shared" ref="BQ1349:BQ1412" si="581">(1+BP1349)^(1/12)-1</f>
        <v>8.6664107387064426E-3</v>
      </c>
      <c r="BR1349" s="179">
        <f t="shared" si="576"/>
        <v>1.2523508969095733E-5</v>
      </c>
    </row>
    <row r="1350" spans="44:70">
      <c r="AR1350" s="69">
        <f t="shared" si="578"/>
        <v>113</v>
      </c>
      <c r="AS1350" s="70">
        <f t="shared" ref="AS1350:AS1413" si="582">AS1349+1</f>
        <v>1347</v>
      </c>
      <c r="AT1350" s="71">
        <f t="shared" si="577"/>
        <v>1.1279319739512402E-5</v>
      </c>
      <c r="AU1350" s="72">
        <f t="shared" si="579"/>
        <v>8.6664107387064426E-3</v>
      </c>
      <c r="AV1350" s="73">
        <f t="shared" si="580"/>
        <v>1.0086664107387064</v>
      </c>
      <c r="AW1350" s="74">
        <f>PRODUCT(AV$4:AV1350)</f>
        <v>80541.836415639744</v>
      </c>
      <c r="BO1350" s="70">
        <f t="shared" si="575"/>
        <v>1347</v>
      </c>
      <c r="BP1350" s="178">
        <f t="shared" si="574"/>
        <v>0.1091</v>
      </c>
      <c r="BQ1350" s="179">
        <f t="shared" si="581"/>
        <v>8.6664107387064426E-3</v>
      </c>
      <c r="BR1350" s="179">
        <f t="shared" si="576"/>
        <v>1.2415907614018813E-5</v>
      </c>
    </row>
    <row r="1351" spans="44:70">
      <c r="AR1351" s="69">
        <f t="shared" si="578"/>
        <v>113</v>
      </c>
      <c r="AS1351" s="70">
        <f t="shared" si="582"/>
        <v>1348</v>
      </c>
      <c r="AT1351" s="71">
        <f t="shared" si="577"/>
        <v>1.1181568521796587E-5</v>
      </c>
      <c r="AU1351" s="72">
        <f t="shared" si="579"/>
        <v>8.6664107387064426E-3</v>
      </c>
      <c r="AV1351" s="73">
        <f t="shared" si="580"/>
        <v>1.0086664107387064</v>
      </c>
      <c r="AW1351" s="74">
        <f>PRODUCT(AV$4:AV1351)</f>
        <v>81239.845051667377</v>
      </c>
      <c r="BO1351" s="70">
        <f t="shared" si="575"/>
        <v>1348</v>
      </c>
      <c r="BP1351" s="178">
        <f t="shared" si="574"/>
        <v>0.1091</v>
      </c>
      <c r="BQ1351" s="179">
        <f t="shared" si="581"/>
        <v>8.6664107387064426E-3</v>
      </c>
      <c r="BR1351" s="179">
        <f t="shared" si="576"/>
        <v>1.2309230764337544E-5</v>
      </c>
    </row>
    <row r="1352" spans="44:70">
      <c r="AR1352" s="69">
        <f t="shared" si="578"/>
        <v>113</v>
      </c>
      <c r="AS1352" s="70">
        <f t="shared" si="582"/>
        <v>1349</v>
      </c>
      <c r="AT1352" s="71">
        <f t="shared" si="577"/>
        <v>1.1084664456283707E-5</v>
      </c>
      <c r="AU1352" s="72">
        <f t="shared" si="579"/>
        <v>8.6664107387064426E-3</v>
      </c>
      <c r="AV1352" s="73">
        <f t="shared" si="580"/>
        <v>1.0086664107387064</v>
      </c>
      <c r="AW1352" s="74">
        <f>PRODUCT(AV$4:AV1352)</f>
        <v>81943.902917233994</v>
      </c>
      <c r="BO1352" s="70">
        <f t="shared" si="575"/>
        <v>1349</v>
      </c>
      <c r="BP1352" s="178">
        <f t="shared" ref="BP1352:BP1415" si="583">VLOOKUP(BO1352,$BT$4:$BX$13,5,TRUE)/100</f>
        <v>0.1091</v>
      </c>
      <c r="BQ1352" s="179">
        <f t="shared" si="581"/>
        <v>8.6664107387064426E-3</v>
      </c>
      <c r="BR1352" s="179">
        <f t="shared" si="576"/>
        <v>1.2203470476748365E-5</v>
      </c>
    </row>
    <row r="1353" spans="44:70">
      <c r="AR1353" s="69">
        <f t="shared" si="578"/>
        <v>113</v>
      </c>
      <c r="AS1353" s="70">
        <f t="shared" si="582"/>
        <v>1350</v>
      </c>
      <c r="AT1353" s="71">
        <f t="shared" si="577"/>
        <v>1.0988600201204811E-5</v>
      </c>
      <c r="AU1353" s="72">
        <f t="shared" si="579"/>
        <v>8.6664107387064426E-3</v>
      </c>
      <c r="AV1353" s="73">
        <f t="shared" si="580"/>
        <v>1.0086664107387064</v>
      </c>
      <c r="AW1353" s="74">
        <f>PRODUCT(AV$4:AV1353)</f>
        <v>82654.062437447428</v>
      </c>
      <c r="BO1353" s="70">
        <f t="shared" si="575"/>
        <v>1350</v>
      </c>
      <c r="BP1353" s="178">
        <f t="shared" si="583"/>
        <v>0.1091</v>
      </c>
      <c r="BQ1353" s="179">
        <f t="shared" si="581"/>
        <v>8.6664107387064426E-3</v>
      </c>
      <c r="BR1353" s="179">
        <f t="shared" si="576"/>
        <v>1.2098618876196182E-5</v>
      </c>
    </row>
    <row r="1354" spans="44:70">
      <c r="AR1354" s="69">
        <f t="shared" si="578"/>
        <v>113</v>
      </c>
      <c r="AS1354" s="70">
        <f t="shared" si="582"/>
        <v>1351</v>
      </c>
      <c r="AT1354" s="71">
        <f t="shared" si="577"/>
        <v>1.0893368478417738E-5</v>
      </c>
      <c r="AU1354" s="72">
        <f t="shared" si="579"/>
        <v>8.6664107387064426E-3</v>
      </c>
      <c r="AV1354" s="73">
        <f t="shared" si="580"/>
        <v>1.0086664107387064</v>
      </c>
      <c r="AW1354" s="74">
        <f>PRODUCT(AV$4:AV1354)</f>
        <v>83370.376491753035</v>
      </c>
      <c r="BO1354" s="70">
        <f t="shared" si="575"/>
        <v>1351</v>
      </c>
      <c r="BP1354" s="178">
        <f t="shared" si="583"/>
        <v>0.1091</v>
      </c>
      <c r="BQ1354" s="179">
        <f t="shared" si="581"/>
        <v>8.6664107387064426E-3</v>
      </c>
      <c r="BR1354" s="179">
        <f t="shared" si="576"/>
        <v>1.1994668155287975E-5</v>
      </c>
    </row>
    <row r="1355" spans="44:70">
      <c r="AR1355" s="69">
        <f t="shared" si="578"/>
        <v>113</v>
      </c>
      <c r="AS1355" s="70">
        <f t="shared" si="582"/>
        <v>1352</v>
      </c>
      <c r="AT1355" s="71">
        <f t="shared" si="577"/>
        <v>1.0798962072855693E-5</v>
      </c>
      <c r="AU1355" s="72">
        <f t="shared" si="579"/>
        <v>8.6664107387064426E-3</v>
      </c>
      <c r="AV1355" s="73">
        <f t="shared" si="580"/>
        <v>1.0086664107387064</v>
      </c>
      <c r="AW1355" s="74">
        <f>PRODUCT(AV$4:AV1355)</f>
        <v>84092.898417871169</v>
      </c>
      <c r="BO1355" s="70">
        <f t="shared" si="575"/>
        <v>1352</v>
      </c>
      <c r="BP1355" s="178">
        <f t="shared" si="583"/>
        <v>0.1091</v>
      </c>
      <c r="BQ1355" s="179">
        <f t="shared" si="581"/>
        <v>8.6664107387064426E-3</v>
      </c>
      <c r="BR1355" s="179">
        <f t="shared" si="576"/>
        <v>1.1891610573711447E-5</v>
      </c>
    </row>
    <row r="1356" spans="44:70">
      <c r="AR1356" s="69">
        <f t="shared" si="578"/>
        <v>113</v>
      </c>
      <c r="AS1356" s="70">
        <f t="shared" si="582"/>
        <v>1353</v>
      </c>
      <c r="AT1356" s="71">
        <f t="shared" si="577"/>
        <v>1.0705373831980613E-5</v>
      </c>
      <c r="AU1356" s="72">
        <f t="shared" si="579"/>
        <v>8.6664107387064426E-3</v>
      </c>
      <c r="AV1356" s="73">
        <f t="shared" si="580"/>
        <v>1.0086664107387064</v>
      </c>
      <c r="AW1356" s="74">
        <f>PRODUCT(AV$4:AV1356)</f>
        <v>84821.682015768762</v>
      </c>
      <c r="BO1356" s="70">
        <f t="shared" si="575"/>
        <v>1353</v>
      </c>
      <c r="BP1356" s="178">
        <f t="shared" si="583"/>
        <v>0.1091</v>
      </c>
      <c r="BQ1356" s="179">
        <f t="shared" si="581"/>
        <v>8.6664107387064426E-3</v>
      </c>
      <c r="BR1356" s="179">
        <f t="shared" si="576"/>
        <v>1.1789438457658674E-5</v>
      </c>
    </row>
    <row r="1357" spans="44:70">
      <c r="AR1357" s="69">
        <f t="shared" si="578"/>
        <v>113</v>
      </c>
      <c r="AS1357" s="70">
        <f t="shared" si="582"/>
        <v>1354</v>
      </c>
      <c r="AT1357" s="71">
        <f t="shared" si="577"/>
        <v>1.0612596665241269E-5</v>
      </c>
      <c r="AU1357" s="72">
        <f t="shared" si="579"/>
        <v>8.6664107387064426E-3</v>
      </c>
      <c r="AV1357" s="73">
        <f t="shared" si="580"/>
        <v>1.0086664107387064</v>
      </c>
      <c r="AW1357" s="74">
        <f>PRODUCT(AV$4:AV1357)</f>
        <v>85556.781551665365</v>
      </c>
      <c r="BO1357" s="70">
        <f t="shared" si="575"/>
        <v>1354</v>
      </c>
      <c r="BP1357" s="178">
        <f t="shared" si="583"/>
        <v>0.1091</v>
      </c>
      <c r="BQ1357" s="179">
        <f t="shared" si="581"/>
        <v>8.6664107387064426E-3</v>
      </c>
      <c r="BR1357" s="179">
        <f t="shared" si="576"/>
        <v>1.1688144199254704E-5</v>
      </c>
    </row>
    <row r="1358" spans="44:70">
      <c r="AR1358" s="69">
        <f t="shared" si="578"/>
        <v>113</v>
      </c>
      <c r="AS1358" s="70">
        <f t="shared" si="582"/>
        <v>1355</v>
      </c>
      <c r="AT1358" s="71">
        <f t="shared" si="577"/>
        <v>1.0520623543536062E-5</v>
      </c>
      <c r="AU1358" s="72">
        <f t="shared" si="579"/>
        <v>8.6664107387064426E-3</v>
      </c>
      <c r="AV1358" s="73">
        <f t="shared" si="580"/>
        <v>1.0086664107387064</v>
      </c>
      <c r="AW1358" s="74">
        <f>PRODUCT(AV$4:AV1358)</f>
        <v>86298.25176207388</v>
      </c>
      <c r="BO1358" s="70">
        <f t="shared" si="575"/>
        <v>1355</v>
      </c>
      <c r="BP1358" s="178">
        <f t="shared" si="583"/>
        <v>0.1091</v>
      </c>
      <c r="BQ1358" s="179">
        <f t="shared" si="581"/>
        <v>8.6664107387064426E-3</v>
      </c>
      <c r="BR1358" s="179">
        <f t="shared" si="576"/>
        <v>1.1587720255991057E-5</v>
      </c>
    </row>
    <row r="1359" spans="44:70">
      <c r="AR1359" s="69">
        <f t="shared" si="578"/>
        <v>113</v>
      </c>
      <c r="AS1359" s="70">
        <f t="shared" si="582"/>
        <v>1356</v>
      </c>
      <c r="AT1359" s="71">
        <f t="shared" si="577"/>
        <v>1.0429447498680474E-5</v>
      </c>
      <c r="AU1359" s="72">
        <f t="shared" si="579"/>
        <v>8.6664107387064426E-3</v>
      </c>
      <c r="AV1359" s="73">
        <f t="shared" si="580"/>
        <v>1.0086664107387064</v>
      </c>
      <c r="AW1359" s="74">
        <f>PRODUCT(AV$4:AV1359)</f>
        <v>87046.147857876305</v>
      </c>
      <c r="BO1359" s="70">
        <f t="shared" si="575"/>
        <v>1356</v>
      </c>
      <c r="BP1359" s="178">
        <f t="shared" si="583"/>
        <v>0.1091</v>
      </c>
      <c r="BQ1359" s="179">
        <f t="shared" si="581"/>
        <v>8.6664107387064426E-3</v>
      </c>
      <c r="BR1359" s="179">
        <f t="shared" si="576"/>
        <v>1.1488159150164106E-5</v>
      </c>
    </row>
    <row r="1360" spans="44:70">
      <c r="AR1360" s="69">
        <f t="shared" si="578"/>
        <v>114</v>
      </c>
      <c r="AS1360" s="70">
        <f t="shared" si="582"/>
        <v>1357</v>
      </c>
      <c r="AT1360" s="71">
        <f t="shared" si="577"/>
        <v>1.0339061622879134E-5</v>
      </c>
      <c r="AU1360" s="72">
        <f t="shared" si="579"/>
        <v>8.6664107387064426E-3</v>
      </c>
      <c r="AV1360" s="73">
        <f t="shared" si="580"/>
        <v>1.0086664107387064</v>
      </c>
      <c r="AW1360" s="74">
        <f>PRODUCT(AV$4:AV1360)</f>
        <v>87800.525528434839</v>
      </c>
      <c r="BO1360" s="70">
        <f t="shared" si="575"/>
        <v>1357</v>
      </c>
      <c r="BP1360" s="178">
        <f t="shared" si="583"/>
        <v>0.1091</v>
      </c>
      <c r="BQ1360" s="179">
        <f t="shared" si="581"/>
        <v>8.6664107387064426E-3</v>
      </c>
      <c r="BR1360" s="179">
        <f t="shared" si="576"/>
        <v>1.1389453468318275E-5</v>
      </c>
    </row>
    <row r="1361" spans="44:70">
      <c r="AR1361" s="69">
        <f t="shared" si="578"/>
        <v>114</v>
      </c>
      <c r="AS1361" s="70">
        <f t="shared" si="582"/>
        <v>1358</v>
      </c>
      <c r="AT1361" s="71">
        <f t="shared" si="577"/>
        <v>1.0249459068202466E-5</v>
      </c>
      <c r="AU1361" s="72">
        <f t="shared" si="579"/>
        <v>8.6664107387064426E-3</v>
      </c>
      <c r="AV1361" s="73">
        <f t="shared" si="580"/>
        <v>1.0086664107387064</v>
      </c>
      <c r="AW1361" s="74">
        <f>PRODUCT(AV$4:AV1361)</f>
        <v>88561.440945738534</v>
      </c>
      <c r="BO1361" s="70">
        <f t="shared" si="575"/>
        <v>1358</v>
      </c>
      <c r="BP1361" s="178">
        <f t="shared" si="583"/>
        <v>0.1091</v>
      </c>
      <c r="BQ1361" s="179">
        <f t="shared" si="581"/>
        <v>8.6664107387064426E-3</v>
      </c>
      <c r="BR1361" s="179">
        <f t="shared" si="576"/>
        <v>1.1291595860694023E-5</v>
      </c>
    </row>
    <row r="1362" spans="44:70">
      <c r="AR1362" s="69">
        <f t="shared" si="578"/>
        <v>114</v>
      </c>
      <c r="AS1362" s="70">
        <f t="shared" si="582"/>
        <v>1359</v>
      </c>
      <c r="AT1362" s="71">
        <f t="shared" si="577"/>
        <v>1.0160633046067865E-5</v>
      </c>
      <c r="AU1362" s="72">
        <f t="shared" si="579"/>
        <v>8.6664107387064426E-3</v>
      </c>
      <c r="AV1362" s="73">
        <f t="shared" si="580"/>
        <v>1.0086664107387064</v>
      </c>
      <c r="AW1362" s="74">
        <f>PRODUCT(AV$4:AV1362)</f>
        <v>89328.950768586001</v>
      </c>
      <c r="BO1362" s="70">
        <f t="shared" ref="BO1362:BO1425" si="584">BO1361+1</f>
        <v>1359</v>
      </c>
      <c r="BP1362" s="178">
        <f t="shared" si="583"/>
        <v>0.1091</v>
      </c>
      <c r="BQ1362" s="179">
        <f t="shared" si="581"/>
        <v>8.6664107387064426E-3</v>
      </c>
      <c r="BR1362" s="179">
        <f t="shared" ref="BR1362:BR1425" si="585">BR1361/(1+BQ1362)</f>
        <v>1.1194579040680572E-5</v>
      </c>
    </row>
    <row r="1363" spans="44:70">
      <c r="AR1363" s="69">
        <f t="shared" si="578"/>
        <v>114</v>
      </c>
      <c r="AS1363" s="70">
        <f t="shared" si="582"/>
        <v>1360</v>
      </c>
      <c r="AT1363" s="71">
        <f t="shared" si="577"/>
        <v>1.0072576826725366E-5</v>
      </c>
      <c r="AU1363" s="72">
        <f t="shared" si="579"/>
        <v>8.6664107387064426E-3</v>
      </c>
      <c r="AV1363" s="73">
        <f t="shared" si="580"/>
        <v>1.0086664107387064</v>
      </c>
      <c r="AW1363" s="74">
        <f>PRODUCT(AV$4:AV1363)</f>
        <v>90103.112146804255</v>
      </c>
      <c r="BO1363" s="70">
        <f t="shared" si="584"/>
        <v>1360</v>
      </c>
      <c r="BP1363" s="178">
        <f t="shared" si="583"/>
        <v>0.1091</v>
      </c>
      <c r="BQ1363" s="179">
        <f t="shared" si="581"/>
        <v>8.6664107387064426E-3</v>
      </c>
      <c r="BR1363" s="179">
        <f t="shared" si="585"/>
        <v>1.1098395784273332E-5</v>
      </c>
    </row>
    <row r="1364" spans="44:70">
      <c r="AR1364" s="69">
        <f t="shared" si="578"/>
        <v>114</v>
      </c>
      <c r="AS1364" s="70">
        <f t="shared" si="582"/>
        <v>1361</v>
      </c>
      <c r="AT1364" s="71">
        <f t="shared" si="577"/>
        <v>9.9852837387477887E-6</v>
      </c>
      <c r="AU1364" s="72">
        <f t="shared" si="579"/>
        <v>8.6664107387064426E-3</v>
      </c>
      <c r="AV1364" s="73">
        <f t="shared" si="580"/>
        <v>1.0086664107387064</v>
      </c>
      <c r="AW1364" s="74">
        <f>PRODUCT(AV$4:AV1364)</f>
        <v>90883.982725504189</v>
      </c>
      <c r="BO1364" s="70">
        <f t="shared" si="584"/>
        <v>1361</v>
      </c>
      <c r="BP1364" s="178">
        <f t="shared" si="583"/>
        <v>0.1091</v>
      </c>
      <c r="BQ1364" s="179">
        <f t="shared" si="581"/>
        <v>8.6664107387064426E-3</v>
      </c>
      <c r="BR1364" s="179">
        <f t="shared" si="585"/>
        <v>1.1003038929535996E-5</v>
      </c>
    </row>
    <row r="1365" spans="44:70">
      <c r="AR1365" s="69">
        <f t="shared" si="578"/>
        <v>114</v>
      </c>
      <c r="AS1365" s="70">
        <f t="shared" si="582"/>
        <v>1362</v>
      </c>
      <c r="AT1365" s="71">
        <f t="shared" si="577"/>
        <v>9.8987471685252745E-6</v>
      </c>
      <c r="AU1365" s="72">
        <f t="shared" si="579"/>
        <v>8.6664107387064426E-3</v>
      </c>
      <c r="AV1365" s="73">
        <f t="shared" si="580"/>
        <v>1.0086664107387064</v>
      </c>
      <c r="AW1365" s="74">
        <f>PRODUCT(AV$4:AV1365)</f>
        <v>91671.620649372911</v>
      </c>
      <c r="BO1365" s="70">
        <f t="shared" si="584"/>
        <v>1362</v>
      </c>
      <c r="BP1365" s="178">
        <f t="shared" si="583"/>
        <v>0.1091</v>
      </c>
      <c r="BQ1365" s="179">
        <f t="shared" si="581"/>
        <v>8.6664107387064426E-3</v>
      </c>
      <c r="BR1365" s="179">
        <f t="shared" si="585"/>
        <v>1.0908501376067253E-5</v>
      </c>
    </row>
    <row r="1366" spans="44:70">
      <c r="AR1366" s="69">
        <f t="shared" si="578"/>
        <v>114</v>
      </c>
      <c r="AS1366" s="70">
        <f t="shared" si="582"/>
        <v>1363</v>
      </c>
      <c r="AT1366" s="71">
        <f t="shared" si="577"/>
        <v>9.8129605597642267E-6</v>
      </c>
      <c r="AU1366" s="72">
        <f t="shared" si="579"/>
        <v>8.6664107387064426E-3</v>
      </c>
      <c r="AV1366" s="73">
        <f t="shared" si="580"/>
        <v>1.0086664107387064</v>
      </c>
      <c r="AW1366" s="74">
        <f>PRODUCT(AV$4:AV1366)</f>
        <v>92466.084567003258</v>
      </c>
      <c r="BO1366" s="70">
        <f t="shared" si="584"/>
        <v>1363</v>
      </c>
      <c r="BP1366" s="178">
        <f t="shared" si="583"/>
        <v>0.1091</v>
      </c>
      <c r="BQ1366" s="179">
        <f t="shared" si="581"/>
        <v>8.6664107387064426E-3</v>
      </c>
      <c r="BR1366" s="179">
        <f t="shared" si="585"/>
        <v>1.081477608447208E-5</v>
      </c>
    </row>
    <row r="1367" spans="44:70">
      <c r="AR1367" s="69">
        <f t="shared" si="578"/>
        <v>114</v>
      </c>
      <c r="AS1367" s="70">
        <f t="shared" si="582"/>
        <v>1364</v>
      </c>
      <c r="AT1367" s="71">
        <f t="shared" ref="AT1367:AT1430" si="586">(1-AU1367)*AT1366</f>
        <v>9.7279174129905836E-6</v>
      </c>
      <c r="AU1367" s="72">
        <f t="shared" si="579"/>
        <v>8.6664107387064426E-3</v>
      </c>
      <c r="AV1367" s="73">
        <f t="shared" si="580"/>
        <v>1.0086664107387064</v>
      </c>
      <c r="AW1367" s="74">
        <f>PRODUCT(AV$4:AV1367)</f>
        <v>93267.433635260866</v>
      </c>
      <c r="BO1367" s="70">
        <f t="shared" si="584"/>
        <v>1364</v>
      </c>
      <c r="BP1367" s="178">
        <f t="shared" si="583"/>
        <v>0.1091</v>
      </c>
      <c r="BQ1367" s="179">
        <f t="shared" si="581"/>
        <v>8.6664107387064426E-3</v>
      </c>
      <c r="BR1367" s="179">
        <f t="shared" si="585"/>
        <v>1.0721856075837576E-5</v>
      </c>
    </row>
    <row r="1368" spans="44:70">
      <c r="AR1368" s="69">
        <f t="shared" si="578"/>
        <v>114</v>
      </c>
      <c r="AS1368" s="70">
        <f t="shared" si="582"/>
        <v>1365</v>
      </c>
      <c r="AT1368" s="71">
        <f t="shared" si="586"/>
        <v>9.643611285057392E-6</v>
      </c>
      <c r="AU1368" s="72">
        <f t="shared" si="579"/>
        <v>8.6664107387064426E-3</v>
      </c>
      <c r="AV1368" s="73">
        <f t="shared" si="580"/>
        <v>1.0086664107387064</v>
      </c>
      <c r="AW1368" s="74">
        <f>PRODUCT(AV$4:AV1368)</f>
        <v>94075.727523689086</v>
      </c>
      <c r="BO1368" s="70">
        <f t="shared" si="584"/>
        <v>1365</v>
      </c>
      <c r="BP1368" s="178">
        <f t="shared" si="583"/>
        <v>0.1091</v>
      </c>
      <c r="BQ1368" s="179">
        <f t="shared" si="581"/>
        <v>8.6664107387064426E-3</v>
      </c>
      <c r="BR1368" s="179">
        <f t="shared" si="585"/>
        <v>1.0629734431213312E-5</v>
      </c>
    </row>
    <row r="1369" spans="44:70">
      <c r="AR1369" s="69">
        <f t="shared" si="578"/>
        <v>114</v>
      </c>
      <c r="AS1369" s="70">
        <f t="shared" si="582"/>
        <v>1366</v>
      </c>
      <c r="AT1369" s="71">
        <f t="shared" si="586"/>
        <v>9.5600357886566603E-6</v>
      </c>
      <c r="AU1369" s="72">
        <f t="shared" si="579"/>
        <v>8.6664107387064426E-3</v>
      </c>
      <c r="AV1369" s="73">
        <f t="shared" si="580"/>
        <v>1.0086664107387064</v>
      </c>
      <c r="AW1369" s="74">
        <f>PRODUCT(AV$4:AV1369)</f>
        <v>94891.026418952009</v>
      </c>
      <c r="BO1369" s="70">
        <f t="shared" si="584"/>
        <v>1366</v>
      </c>
      <c r="BP1369" s="178">
        <f t="shared" si="583"/>
        <v>0.1091</v>
      </c>
      <c r="BQ1369" s="179">
        <f t="shared" si="581"/>
        <v>8.6664107387064426E-3</v>
      </c>
      <c r="BR1369" s="179">
        <f t="shared" si="585"/>
        <v>1.0538404291096127E-5</v>
      </c>
    </row>
    <row r="1370" spans="44:70">
      <c r="AR1370" s="69">
        <f t="shared" si="578"/>
        <v>114</v>
      </c>
      <c r="AS1370" s="70">
        <f t="shared" si="582"/>
        <v>1367</v>
      </c>
      <c r="AT1370" s="71">
        <f t="shared" si="586"/>
        <v>9.4771845918354279E-6</v>
      </c>
      <c r="AU1370" s="72">
        <f t="shared" si="579"/>
        <v>8.6664107387064426E-3</v>
      </c>
      <c r="AV1370" s="73">
        <f t="shared" si="580"/>
        <v>1.0086664107387064</v>
      </c>
      <c r="AW1370" s="74">
        <f>PRODUCT(AV$4:AV1370)</f>
        <v>95713.391029316088</v>
      </c>
      <c r="BO1370" s="70">
        <f t="shared" si="584"/>
        <v>1367</v>
      </c>
      <c r="BP1370" s="178">
        <f t="shared" si="583"/>
        <v>0.1091</v>
      </c>
      <c r="BQ1370" s="179">
        <f t="shared" si="581"/>
        <v>8.6664107387064426E-3</v>
      </c>
      <c r="BR1370" s="179">
        <f t="shared" si="585"/>
        <v>1.0447858854919365E-5</v>
      </c>
    </row>
    <row r="1371" spans="44:70">
      <c r="AR1371" s="69">
        <f t="shared" si="578"/>
        <v>114</v>
      </c>
      <c r="AS1371" s="70">
        <f t="shared" si="582"/>
        <v>1368</v>
      </c>
      <c r="AT1371" s="71">
        <f t="shared" si="586"/>
        <v>9.3950514175160416E-6</v>
      </c>
      <c r="AU1371" s="72">
        <f t="shared" si="579"/>
        <v>8.6664107387064426E-3</v>
      </c>
      <c r="AV1371" s="73">
        <f t="shared" si="580"/>
        <v>1.0086664107387064</v>
      </c>
      <c r="AW1371" s="74">
        <f>PRODUCT(AV$4:AV1371)</f>
        <v>96542.882589170564</v>
      </c>
      <c r="BO1371" s="70">
        <f t="shared" si="584"/>
        <v>1368</v>
      </c>
      <c r="BP1371" s="178">
        <f t="shared" si="583"/>
        <v>0.1091</v>
      </c>
      <c r="BQ1371" s="179">
        <f t="shared" si="581"/>
        <v>8.6664107387064426E-3</v>
      </c>
      <c r="BR1371" s="179">
        <f t="shared" si="585"/>
        <v>1.0358091380546494E-5</v>
      </c>
    </row>
    <row r="1372" spans="44:70">
      <c r="AR1372" s="69">
        <f t="shared" si="578"/>
        <v>115</v>
      </c>
      <c r="AS1372" s="70">
        <f t="shared" si="582"/>
        <v>1369</v>
      </c>
      <c r="AT1372" s="71">
        <f t="shared" si="586"/>
        <v>9.3136300430205819E-6</v>
      </c>
      <c r="AU1372" s="72">
        <f t="shared" si="579"/>
        <v>8.6664107387064426E-3</v>
      </c>
      <c r="AV1372" s="73">
        <f t="shared" si="580"/>
        <v>1.0086664107387064</v>
      </c>
      <c r="AW1372" s="74">
        <f>PRODUCT(AV$4:AV1372)</f>
        <v>97379.562863587023</v>
      </c>
      <c r="BO1372" s="70">
        <f t="shared" si="584"/>
        <v>1369</v>
      </c>
      <c r="BP1372" s="178">
        <f t="shared" si="583"/>
        <v>0.1091</v>
      </c>
      <c r="BQ1372" s="179">
        <f t="shared" si="581"/>
        <v>8.6664107387064426E-3</v>
      </c>
      <c r="BR1372" s="179">
        <f t="shared" si="585"/>
        <v>1.0269095183769079E-5</v>
      </c>
    </row>
    <row r="1373" spans="44:70">
      <c r="AR1373" s="69">
        <f t="shared" si="578"/>
        <v>115</v>
      </c>
      <c r="AS1373" s="70">
        <f t="shared" si="582"/>
        <v>1370</v>
      </c>
      <c r="AT1373" s="71">
        <f t="shared" si="586"/>
        <v>9.2329142995994101E-6</v>
      </c>
      <c r="AU1373" s="72">
        <f t="shared" si="579"/>
        <v>8.6664107387064426E-3</v>
      </c>
      <c r="AV1373" s="73">
        <f t="shared" si="580"/>
        <v>1.0086664107387064</v>
      </c>
      <c r="AW1373" s="74">
        <f>PRODUCT(AV$4:AV1373)</f>
        <v>98223.49415291856</v>
      </c>
      <c r="BO1373" s="70">
        <f t="shared" si="584"/>
        <v>1370</v>
      </c>
      <c r="BP1373" s="178">
        <f t="shared" si="583"/>
        <v>0.1091</v>
      </c>
      <c r="BQ1373" s="179">
        <f t="shared" si="581"/>
        <v>8.6664107387064426E-3</v>
      </c>
      <c r="BR1373" s="179">
        <f t="shared" si="585"/>
        <v>1.0180863637809065E-5</v>
      </c>
    </row>
    <row r="1374" spans="44:70">
      <c r="AR1374" s="69">
        <f t="shared" si="578"/>
        <v>115</v>
      </c>
      <c r="AS1374" s="70">
        <f t="shared" si="582"/>
        <v>1371</v>
      </c>
      <c r="AT1374" s="71">
        <f t="shared" si="586"/>
        <v>9.1528980719638053E-6</v>
      </c>
      <c r="AU1374" s="72">
        <f t="shared" si="579"/>
        <v>8.6664107387064426E-3</v>
      </c>
      <c r="AV1374" s="73">
        <f t="shared" si="580"/>
        <v>1.0086664107387064</v>
      </c>
      <c r="AW1374" s="74">
        <f>PRODUCT(AV$4:AV1374)</f>
        <v>99074.739297438689</v>
      </c>
      <c r="BO1374" s="70">
        <f t="shared" si="584"/>
        <v>1371</v>
      </c>
      <c r="BP1374" s="178">
        <f t="shared" si="583"/>
        <v>0.1091</v>
      </c>
      <c r="BQ1374" s="179">
        <f t="shared" si="581"/>
        <v>8.6664107387064426E-3</v>
      </c>
      <c r="BR1374" s="179">
        <f t="shared" si="585"/>
        <v>1.0093390172825338E-5</v>
      </c>
    </row>
    <row r="1375" spans="44:70">
      <c r="AR1375" s="69">
        <f t="shared" si="578"/>
        <v>115</v>
      </c>
      <c r="AS1375" s="70">
        <f t="shared" si="582"/>
        <v>1372</v>
      </c>
      <c r="AT1375" s="71">
        <f t="shared" si="586"/>
        <v>9.0735752978226531E-6</v>
      </c>
      <c r="AU1375" s="72">
        <f t="shared" si="579"/>
        <v>8.6664107387064426E-3</v>
      </c>
      <c r="AV1375" s="73">
        <f t="shared" si="580"/>
        <v>1.0086664107387064</v>
      </c>
      <c r="AW1375" s="74">
        <f>PRODUCT(AV$4:AV1375)</f>
        <v>99933.36168202055</v>
      </c>
      <c r="BO1375" s="70">
        <f t="shared" si="584"/>
        <v>1372</v>
      </c>
      <c r="BP1375" s="178">
        <f t="shared" si="583"/>
        <v>0.1091</v>
      </c>
      <c r="BQ1375" s="179">
        <f t="shared" si="581"/>
        <v>8.6664107387064426E-3</v>
      </c>
      <c r="BR1375" s="179">
        <f t="shared" si="585"/>
        <v>1.0006668275424526E-5</v>
      </c>
    </row>
    <row r="1376" spans="44:70">
      <c r="AR1376" s="69">
        <f t="shared" si="578"/>
        <v>115</v>
      </c>
      <c r="AS1376" s="70">
        <f t="shared" si="582"/>
        <v>1373</v>
      </c>
      <c r="AT1376" s="71">
        <f t="shared" si="586"/>
        <v>8.994939967423142E-6</v>
      </c>
      <c r="AU1376" s="72">
        <f t="shared" si="579"/>
        <v>8.6664107387064426E-3</v>
      </c>
      <c r="AV1376" s="73">
        <f t="shared" si="580"/>
        <v>1.0086664107387064</v>
      </c>
      <c r="AW1376" s="74">
        <f>PRODUCT(AV$4:AV1376)</f>
        <v>100799.42524085665</v>
      </c>
      <c r="BO1376" s="70">
        <f t="shared" si="584"/>
        <v>1373</v>
      </c>
      <c r="BP1376" s="178">
        <f t="shared" si="583"/>
        <v>0.1091</v>
      </c>
      <c r="BQ1376" s="179">
        <f t="shared" si="581"/>
        <v>8.6664107387064426E-3</v>
      </c>
      <c r="BR1376" s="179">
        <f t="shared" si="585"/>
        <v>9.9206914881760043E-6</v>
      </c>
    </row>
    <row r="1377" spans="44:70">
      <c r="AR1377" s="69">
        <f t="shared" si="578"/>
        <v>115</v>
      </c>
      <c r="AS1377" s="70">
        <f t="shared" si="582"/>
        <v>1374</v>
      </c>
      <c r="AT1377" s="71">
        <f t="shared" si="586"/>
        <v>8.9169861230954455E-6</v>
      </c>
      <c r="AU1377" s="72">
        <f t="shared" si="579"/>
        <v>8.6664107387064426E-3</v>
      </c>
      <c r="AV1377" s="73">
        <f t="shared" si="580"/>
        <v>1.0086664107387064</v>
      </c>
      <c r="AW1377" s="74">
        <f>PRODUCT(AV$4:AV1377)</f>
        <v>101672.99446221945</v>
      </c>
      <c r="BO1377" s="70">
        <f t="shared" si="584"/>
        <v>1374</v>
      </c>
      <c r="BP1377" s="178">
        <f t="shared" si="583"/>
        <v>0.1091</v>
      </c>
      <c r="BQ1377" s="179">
        <f t="shared" si="581"/>
        <v>8.6664107387064426E-3</v>
      </c>
      <c r="BR1377" s="179">
        <f t="shared" si="585"/>
        <v>9.8354534091310648E-6</v>
      </c>
    </row>
    <row r="1378" spans="44:70">
      <c r="AR1378" s="69">
        <f t="shared" si="578"/>
        <v>115</v>
      </c>
      <c r="AS1378" s="70">
        <f t="shared" si="582"/>
        <v>1375</v>
      </c>
      <c r="AT1378" s="71">
        <f t="shared" si="586"/>
        <v>8.8397078588013556E-6</v>
      </c>
      <c r="AU1378" s="72">
        <f t="shared" si="579"/>
        <v>8.6664107387064426E-3</v>
      </c>
      <c r="AV1378" s="73">
        <f t="shared" si="580"/>
        <v>1.0086664107387064</v>
      </c>
      <c r="AW1378" s="74">
        <f>PRODUCT(AV$4:AV1378)</f>
        <v>102554.13439326326</v>
      </c>
      <c r="BO1378" s="70">
        <f t="shared" si="584"/>
        <v>1375</v>
      </c>
      <c r="BP1378" s="178">
        <f t="shared" si="583"/>
        <v>0.1091</v>
      </c>
      <c r="BQ1378" s="179">
        <f t="shared" si="581"/>
        <v>8.6664107387064426E-3</v>
      </c>
      <c r="BR1378" s="179">
        <f t="shared" si="585"/>
        <v>9.7509476913462167E-6</v>
      </c>
    </row>
    <row r="1379" spans="44:70">
      <c r="AR1379" s="69">
        <f t="shared" si="578"/>
        <v>115</v>
      </c>
      <c r="AS1379" s="70">
        <f t="shared" si="582"/>
        <v>1376</v>
      </c>
      <c r="AT1379" s="71">
        <f t="shared" si="586"/>
        <v>8.7630993196868122E-6</v>
      </c>
      <c r="AU1379" s="72">
        <f t="shared" si="579"/>
        <v>8.6664107387064426E-3</v>
      </c>
      <c r="AV1379" s="73">
        <f t="shared" si="580"/>
        <v>1.0086664107387064</v>
      </c>
      <c r="AW1379" s="74">
        <f>PRODUCT(AV$4:AV1379)</f>
        <v>103442.91064486778</v>
      </c>
      <c r="BO1379" s="70">
        <f t="shared" si="584"/>
        <v>1376</v>
      </c>
      <c r="BP1379" s="178">
        <f t="shared" si="583"/>
        <v>0.1091</v>
      </c>
      <c r="BQ1379" s="179">
        <f t="shared" si="581"/>
        <v>8.6664107387064426E-3</v>
      </c>
      <c r="BR1379" s="179">
        <f t="shared" si="585"/>
        <v>9.6671680424105893E-6</v>
      </c>
    </row>
    <row r="1380" spans="44:70">
      <c r="AR1380" s="69">
        <f t="shared" si="578"/>
        <v>115</v>
      </c>
      <c r="AS1380" s="70">
        <f t="shared" si="582"/>
        <v>1377</v>
      </c>
      <c r="AT1380" s="71">
        <f t="shared" si="586"/>
        <v>8.6871547016383269E-6</v>
      </c>
      <c r="AU1380" s="72">
        <f t="shared" si="579"/>
        <v>8.6664107387064426E-3</v>
      </c>
      <c r="AV1380" s="73">
        <f t="shared" si="580"/>
        <v>1.0086664107387064</v>
      </c>
      <c r="AW1380" s="74">
        <f>PRODUCT(AV$4:AV1380)</f>
        <v>104339.3893965235</v>
      </c>
      <c r="BO1380" s="70">
        <f t="shared" si="584"/>
        <v>1377</v>
      </c>
      <c r="BP1380" s="178">
        <f t="shared" si="583"/>
        <v>0.1091</v>
      </c>
      <c r="BQ1380" s="179">
        <f t="shared" si="581"/>
        <v>8.6664107387064426E-3</v>
      </c>
      <c r="BR1380" s="179">
        <f t="shared" si="585"/>
        <v>9.5841082239773872E-6</v>
      </c>
    </row>
    <row r="1381" spans="44:70">
      <c r="AR1381" s="69">
        <f t="shared" si="578"/>
        <v>115</v>
      </c>
      <c r="AS1381" s="70">
        <f t="shared" si="582"/>
        <v>1378</v>
      </c>
      <c r="AT1381" s="71">
        <f t="shared" si="586"/>
        <v>8.6118682508432445E-6</v>
      </c>
      <c r="AU1381" s="72">
        <f t="shared" si="579"/>
        <v>8.6664107387064426E-3</v>
      </c>
      <c r="AV1381" s="73">
        <f t="shared" si="580"/>
        <v>1.0086664107387064</v>
      </c>
      <c r="AW1381" s="74">
        <f>PRODUCT(AV$4:AV1381)</f>
        <v>105243.63740125961</v>
      </c>
      <c r="BO1381" s="70">
        <f t="shared" si="584"/>
        <v>1378</v>
      </c>
      <c r="BP1381" s="178">
        <f t="shared" si="583"/>
        <v>0.1091</v>
      </c>
      <c r="BQ1381" s="179">
        <f t="shared" si="581"/>
        <v>8.6664107387064426E-3</v>
      </c>
      <c r="BR1381" s="179">
        <f t="shared" si="585"/>
        <v>9.5017620512993735E-6</v>
      </c>
    </row>
    <row r="1382" spans="44:70">
      <c r="AR1382" s="69">
        <f t="shared" si="578"/>
        <v>115</v>
      </c>
      <c r="AS1382" s="70">
        <f t="shared" si="582"/>
        <v>1379</v>
      </c>
      <c r="AT1382" s="71">
        <f t="shared" si="586"/>
        <v>8.5372342633538121E-6</v>
      </c>
      <c r="AU1382" s="72">
        <f t="shared" si="579"/>
        <v>8.6664107387064426E-3</v>
      </c>
      <c r="AV1382" s="73">
        <f t="shared" si="580"/>
        <v>1.0086664107387064</v>
      </c>
      <c r="AW1382" s="74">
        <f>PRODUCT(AV$4:AV1382)</f>
        <v>106155.72199061442</v>
      </c>
      <c r="BO1382" s="70">
        <f t="shared" si="584"/>
        <v>1379</v>
      </c>
      <c r="BP1382" s="178">
        <f t="shared" si="583"/>
        <v>0.1091</v>
      </c>
      <c r="BQ1382" s="179">
        <f t="shared" si="581"/>
        <v>8.6664107387064426E-3</v>
      </c>
      <c r="BR1382" s="179">
        <f t="shared" si="585"/>
        <v>9.4201233927683469E-6</v>
      </c>
    </row>
    <row r="1383" spans="44:70">
      <c r="AR1383" s="69">
        <f t="shared" si="578"/>
        <v>115</v>
      </c>
      <c r="AS1383" s="70">
        <f t="shared" si="582"/>
        <v>1380</v>
      </c>
      <c r="AT1383" s="71">
        <f t="shared" si="586"/>
        <v>8.4632470846550299E-6</v>
      </c>
      <c r="AU1383" s="72">
        <f t="shared" si="579"/>
        <v>8.6664107387064426E-3</v>
      </c>
      <c r="AV1383" s="73">
        <f t="shared" si="580"/>
        <v>1.0086664107387064</v>
      </c>
      <c r="AW1383" s="74">
        <f>PRODUCT(AV$4:AV1383)</f>
        <v>107075.71107964902</v>
      </c>
      <c r="BO1383" s="70">
        <f t="shared" si="584"/>
        <v>1380</v>
      </c>
      <c r="BP1383" s="178">
        <f t="shared" si="583"/>
        <v>0.1091</v>
      </c>
      <c r="BQ1383" s="179">
        <f t="shared" si="581"/>
        <v>8.6664107387064426E-3</v>
      </c>
      <c r="BR1383" s="179">
        <f t="shared" si="585"/>
        <v>9.3391861694585722E-6</v>
      </c>
    </row>
    <row r="1384" spans="44:70">
      <c r="AR1384" s="69">
        <f t="shared" si="578"/>
        <v>116</v>
      </c>
      <c r="AS1384" s="70">
        <f t="shared" si="582"/>
        <v>1381</v>
      </c>
      <c r="AT1384" s="71">
        <f t="shared" si="586"/>
        <v>8.3899011092362489E-6</v>
      </c>
      <c r="AU1384" s="72">
        <f t="shared" si="579"/>
        <v>8.6664107387064426E-3</v>
      </c>
      <c r="AV1384" s="73">
        <f t="shared" si="580"/>
        <v>1.0086664107387064</v>
      </c>
      <c r="AW1384" s="74">
        <f>PRODUCT(AV$4:AV1384)</f>
        <v>108003.67317200432</v>
      </c>
      <c r="BO1384" s="70">
        <f t="shared" si="584"/>
        <v>1381</v>
      </c>
      <c r="BP1384" s="178">
        <f t="shared" si="583"/>
        <v>0.1091</v>
      </c>
      <c r="BQ1384" s="179">
        <f t="shared" si="581"/>
        <v>8.6664107387064426E-3</v>
      </c>
      <c r="BR1384" s="179">
        <f t="shared" si="585"/>
        <v>9.2589443546741393E-6</v>
      </c>
    </row>
    <row r="1385" spans="44:70">
      <c r="AR1385" s="69">
        <f t="shared" si="578"/>
        <v>116</v>
      </c>
      <c r="AS1385" s="70">
        <f t="shared" si="582"/>
        <v>1382</v>
      </c>
      <c r="AT1385" s="71">
        <f t="shared" si="586"/>
        <v>8.317190780166479E-6</v>
      </c>
      <c r="AU1385" s="72">
        <f t="shared" si="579"/>
        <v>8.6664107387064426E-3</v>
      </c>
      <c r="AV1385" s="73">
        <f t="shared" si="580"/>
        <v>1.0086664107387064</v>
      </c>
      <c r="AW1385" s="74">
        <f>PRODUCT(AV$4:AV1385)</f>
        <v>108939.67736500192</v>
      </c>
      <c r="BO1385" s="70">
        <f t="shared" si="584"/>
        <v>1382</v>
      </c>
      <c r="BP1385" s="178">
        <f t="shared" si="583"/>
        <v>0.1091</v>
      </c>
      <c r="BQ1385" s="179">
        <f t="shared" si="581"/>
        <v>8.6664107387064426E-3</v>
      </c>
      <c r="BR1385" s="179">
        <f t="shared" si="585"/>
        <v>9.1793919735002019E-6</v>
      </c>
    </row>
    <row r="1386" spans="44:70">
      <c r="AR1386" s="69">
        <f t="shared" si="578"/>
        <v>116</v>
      </c>
      <c r="AS1386" s="70">
        <f t="shared" si="582"/>
        <v>1383</v>
      </c>
      <c r="AT1386" s="71">
        <f t="shared" si="586"/>
        <v>8.2451105886733742E-6</v>
      </c>
      <c r="AU1386" s="72">
        <f t="shared" si="579"/>
        <v>8.6664107387064426E-3</v>
      </c>
      <c r="AV1386" s="73">
        <f t="shared" si="580"/>
        <v>1.0086664107387064</v>
      </c>
      <c r="AW1386" s="74">
        <f>PRODUCT(AV$4:AV1386)</f>
        <v>109883.79335478919</v>
      </c>
      <c r="BO1386" s="70">
        <f t="shared" si="584"/>
        <v>1383</v>
      </c>
      <c r="BP1386" s="178">
        <f t="shared" si="583"/>
        <v>0.1091</v>
      </c>
      <c r="BQ1386" s="179">
        <f t="shared" si="581"/>
        <v>8.6664107387064426E-3</v>
      </c>
      <c r="BR1386" s="179">
        <f t="shared" si="585"/>
        <v>9.1005231023580803E-6</v>
      </c>
    </row>
    <row r="1387" spans="44:70">
      <c r="AR1387" s="69">
        <f t="shared" si="578"/>
        <v>116</v>
      </c>
      <c r="AS1387" s="70">
        <f t="shared" si="582"/>
        <v>1384</v>
      </c>
      <c r="AT1387" s="71">
        <f t="shared" si="586"/>
        <v>8.1736550737258727E-6</v>
      </c>
      <c r="AU1387" s="72">
        <f t="shared" si="579"/>
        <v>8.6664107387064426E-3</v>
      </c>
      <c r="AV1387" s="73">
        <f t="shared" si="580"/>
        <v>1.0086664107387064</v>
      </c>
      <c r="AW1387" s="74">
        <f>PRODUCT(AV$4:AV1387)</f>
        <v>110836.09144152893</v>
      </c>
      <c r="BO1387" s="70">
        <f t="shared" si="584"/>
        <v>1384</v>
      </c>
      <c r="BP1387" s="178">
        <f t="shared" si="583"/>
        <v>0.1091</v>
      </c>
      <c r="BQ1387" s="179">
        <f t="shared" si="581"/>
        <v>8.6664107387064426E-3</v>
      </c>
      <c r="BR1387" s="179">
        <f t="shared" si="585"/>
        <v>9.0223318685641824E-6</v>
      </c>
    </row>
    <row r="1388" spans="44:70">
      <c r="AR1388" s="69">
        <f t="shared" si="578"/>
        <v>116</v>
      </c>
      <c r="AS1388" s="70">
        <f t="shared" si="582"/>
        <v>1385</v>
      </c>
      <c r="AT1388" s="71">
        <f t="shared" si="586"/>
        <v>8.1028188216204518E-6</v>
      </c>
      <c r="AU1388" s="72">
        <f t="shared" si="579"/>
        <v>8.6664107387064426E-3</v>
      </c>
      <c r="AV1388" s="73">
        <f t="shared" si="580"/>
        <v>1.0086664107387064</v>
      </c>
      <c r="AW1388" s="74">
        <f>PRODUCT(AV$4:AV1388)</f>
        <v>111796.64253463404</v>
      </c>
      <c r="BO1388" s="70">
        <f t="shared" si="584"/>
        <v>1385</v>
      </c>
      <c r="BP1388" s="178">
        <f t="shared" si="583"/>
        <v>0.1091</v>
      </c>
      <c r="BQ1388" s="179">
        <f t="shared" si="581"/>
        <v>8.6664107387064426E-3</v>
      </c>
      <c r="BR1388" s="179">
        <f t="shared" si="585"/>
        <v>8.9448124498927177E-6</v>
      </c>
    </row>
    <row r="1389" spans="44:70">
      <c r="AR1389" s="69">
        <f t="shared" si="578"/>
        <v>116</v>
      </c>
      <c r="AS1389" s="70">
        <f t="shared" si="582"/>
        <v>1386</v>
      </c>
      <c r="AT1389" s="71">
        <f t="shared" si="586"/>
        <v>8.0325964655709673E-6</v>
      </c>
      <c r="AU1389" s="72">
        <f t="shared" si="579"/>
        <v>8.6664107387064426E-3</v>
      </c>
      <c r="AV1389" s="73">
        <f t="shared" si="580"/>
        <v>1.0086664107387064</v>
      </c>
      <c r="AW1389" s="74">
        <f>PRODUCT(AV$4:AV1389)</f>
        <v>112765.51815804752</v>
      </c>
      <c r="BO1389" s="70">
        <f t="shared" si="584"/>
        <v>1386</v>
      </c>
      <c r="BP1389" s="178">
        <f t="shared" si="583"/>
        <v>0.1091</v>
      </c>
      <c r="BQ1389" s="179">
        <f t="shared" si="581"/>
        <v>8.6664107387064426E-3</v>
      </c>
      <c r="BR1389" s="179">
        <f t="shared" si="585"/>
        <v>8.8679590741421627E-6</v>
      </c>
    </row>
    <row r="1390" spans="44:70">
      <c r="AR1390" s="69">
        <f t="shared" si="578"/>
        <v>116</v>
      </c>
      <c r="AS1390" s="70">
        <f t="shared" si="582"/>
        <v>1387</v>
      </c>
      <c r="AT1390" s="71">
        <f t="shared" si="586"/>
        <v>7.9629826853020473E-6</v>
      </c>
      <c r="AU1390" s="72">
        <f t="shared" si="579"/>
        <v>8.6664107387064426E-3</v>
      </c>
      <c r="AV1390" s="73">
        <f t="shared" si="580"/>
        <v>1.0086664107387064</v>
      </c>
      <c r="AW1390" s="74">
        <f>PRODUCT(AV$4:AV1390)</f>
        <v>113742.79045556822</v>
      </c>
      <c r="BO1390" s="70">
        <f t="shared" si="584"/>
        <v>1387</v>
      </c>
      <c r="BP1390" s="178">
        <f t="shared" si="583"/>
        <v>0.1091</v>
      </c>
      <c r="BQ1390" s="179">
        <f t="shared" si="581"/>
        <v>8.6664107387064426E-3</v>
      </c>
      <c r="BR1390" s="179">
        <f t="shared" si="585"/>
        <v>8.7917660187054586E-6</v>
      </c>
    </row>
    <row r="1391" spans="44:70">
      <c r="AR1391" s="69">
        <f t="shared" si="578"/>
        <v>116</v>
      </c>
      <c r="AS1391" s="70">
        <f t="shared" si="582"/>
        <v>1388</v>
      </c>
      <c r="AT1391" s="71">
        <f t="shared" si="586"/>
        <v>7.8939722066460129E-6</v>
      </c>
      <c r="AU1391" s="72">
        <f t="shared" si="579"/>
        <v>8.6664107387064426E-3</v>
      </c>
      <c r="AV1391" s="73">
        <f t="shared" si="580"/>
        <v>1.0086664107387064</v>
      </c>
      <c r="AW1391" s="74">
        <f>PRODUCT(AV$4:AV1391)</f>
        <v>114728.53219622279</v>
      </c>
      <c r="BO1391" s="70">
        <f t="shared" si="584"/>
        <v>1388</v>
      </c>
      <c r="BP1391" s="178">
        <f t="shared" si="583"/>
        <v>0.1091</v>
      </c>
      <c r="BQ1391" s="179">
        <f t="shared" si="581"/>
        <v>8.6664107387064426E-3</v>
      </c>
      <c r="BR1391" s="179">
        <f t="shared" si="585"/>
        <v>8.7162276101438987E-6</v>
      </c>
    </row>
    <row r="1392" spans="44:70">
      <c r="AR1392" s="69">
        <f t="shared" si="578"/>
        <v>116</v>
      </c>
      <c r="AS1392" s="70">
        <f t="shared" si="582"/>
        <v>1389</v>
      </c>
      <c r="AT1392" s="71">
        <f t="shared" si="586"/>
        <v>7.8255598011432852E-6</v>
      </c>
      <c r="AU1392" s="72">
        <f t="shared" si="579"/>
        <v>8.6664107387064426E-3</v>
      </c>
      <c r="AV1392" s="73">
        <f t="shared" si="580"/>
        <v>1.0086664107387064</v>
      </c>
      <c r="AW1392" s="74">
        <f>PRODUCT(AV$4:AV1392)</f>
        <v>115722.81677968416</v>
      </c>
      <c r="BO1392" s="70">
        <f t="shared" si="584"/>
        <v>1389</v>
      </c>
      <c r="BP1392" s="178">
        <f t="shared" si="583"/>
        <v>0.1091</v>
      </c>
      <c r="BQ1392" s="179">
        <f t="shared" si="581"/>
        <v>8.6664107387064426E-3</v>
      </c>
      <c r="BR1392" s="179">
        <f t="shared" si="585"/>
        <v>8.64133822376467E-6</v>
      </c>
    </row>
    <row r="1393" spans="44:70">
      <c r="AR1393" s="69">
        <f t="shared" si="578"/>
        <v>116</v>
      </c>
      <c r="AS1393" s="70">
        <f t="shared" si="582"/>
        <v>1390</v>
      </c>
      <c r="AT1393" s="71">
        <f t="shared" si="586"/>
        <v>7.7577402856462673E-6</v>
      </c>
      <c r="AU1393" s="72">
        <f t="shared" si="579"/>
        <v>8.6664107387064426E-3</v>
      </c>
      <c r="AV1393" s="73">
        <f t="shared" si="580"/>
        <v>1.0086664107387064</v>
      </c>
      <c r="AW1393" s="74">
        <f>PRODUCT(AV$4:AV1393)</f>
        <v>116725.71824173698</v>
      </c>
      <c r="BO1393" s="70">
        <f t="shared" si="584"/>
        <v>1390</v>
      </c>
      <c r="BP1393" s="178">
        <f t="shared" si="583"/>
        <v>0.1091</v>
      </c>
      <c r="BQ1393" s="179">
        <f t="shared" si="581"/>
        <v>8.6664107387064426E-3</v>
      </c>
      <c r="BR1393" s="179">
        <f t="shared" si="585"/>
        <v>8.5670922832020383E-6</v>
      </c>
    </row>
    <row r="1394" spans="44:70">
      <c r="AR1394" s="69">
        <f t="shared" si="578"/>
        <v>116</v>
      </c>
      <c r="AS1394" s="70">
        <f t="shared" si="582"/>
        <v>1391</v>
      </c>
      <c r="AT1394" s="71">
        <f t="shared" si="586"/>
        <v>7.6905085219266475E-6</v>
      </c>
      <c r="AU1394" s="72">
        <f t="shared" si="579"/>
        <v>8.6664107387064426E-3</v>
      </c>
      <c r="AV1394" s="73">
        <f t="shared" si="580"/>
        <v>1.0086664107387064</v>
      </c>
      <c r="AW1394" s="74">
        <f>PRODUCT(AV$4:AV1394)</f>
        <v>117737.31125979038</v>
      </c>
      <c r="BO1394" s="70">
        <f t="shared" si="584"/>
        <v>1391</v>
      </c>
      <c r="BP1394" s="178">
        <f t="shared" si="583"/>
        <v>0.1091</v>
      </c>
      <c r="BQ1394" s="179">
        <f t="shared" si="581"/>
        <v>8.6664107387064426E-3</v>
      </c>
      <c r="BR1394" s="179">
        <f t="shared" si="585"/>
        <v>8.493484260002122E-6</v>
      </c>
    </row>
    <row r="1395" spans="44:70">
      <c r="AR1395" s="69">
        <f t="shared" si="578"/>
        <v>116</v>
      </c>
      <c r="AS1395" s="70">
        <f t="shared" si="582"/>
        <v>1392</v>
      </c>
      <c r="AT1395" s="71">
        <f t="shared" si="586"/>
        <v>7.6238594162861092E-6</v>
      </c>
      <c r="AU1395" s="72">
        <f t="shared" si="579"/>
        <v>8.6664107387064426E-3</v>
      </c>
      <c r="AV1395" s="73">
        <f t="shared" si="580"/>
        <v>1.0086664107387064</v>
      </c>
      <c r="AW1395" s="74">
        <f>PRODUCT(AV$4:AV1395)</f>
        <v>118757.67115843865</v>
      </c>
      <c r="BO1395" s="70">
        <f t="shared" si="584"/>
        <v>1392</v>
      </c>
      <c r="BP1395" s="178">
        <f t="shared" si="583"/>
        <v>0.1091</v>
      </c>
      <c r="BQ1395" s="179">
        <f t="shared" si="581"/>
        <v>8.6664107387064426E-3</v>
      </c>
      <c r="BR1395" s="179">
        <f t="shared" si="585"/>
        <v>8.4205086732112328E-6</v>
      </c>
    </row>
    <row r="1396" spans="44:70">
      <c r="AR1396" s="69">
        <f t="shared" si="578"/>
        <v>117</v>
      </c>
      <c r="AS1396" s="70">
        <f t="shared" si="582"/>
        <v>1393</v>
      </c>
      <c r="AT1396" s="71">
        <f t="shared" si="586"/>
        <v>7.5577879191704194E-6</v>
      </c>
      <c r="AU1396" s="72">
        <f t="shared" si="579"/>
        <v>8.6664107387064426E-3</v>
      </c>
      <c r="AV1396" s="73">
        <f t="shared" si="580"/>
        <v>1.0086664107387064</v>
      </c>
      <c r="AW1396" s="74">
        <f>PRODUCT(AV$4:AV1396)</f>
        <v>119786.87391506991</v>
      </c>
      <c r="BO1396" s="70">
        <f t="shared" si="584"/>
        <v>1393</v>
      </c>
      <c r="BP1396" s="178">
        <f t="shared" si="583"/>
        <v>0.1091</v>
      </c>
      <c r="BQ1396" s="179">
        <f t="shared" si="581"/>
        <v>8.6664107387064426E-3</v>
      </c>
      <c r="BR1396" s="179">
        <f t="shared" si="585"/>
        <v>8.3481600889677614E-6</v>
      </c>
    </row>
    <row r="1397" spans="44:70">
      <c r="AR1397" s="69">
        <f t="shared" si="578"/>
        <v>117</v>
      </c>
      <c r="AS1397" s="70">
        <f t="shared" si="582"/>
        <v>1394</v>
      </c>
      <c r="AT1397" s="71">
        <f t="shared" si="586"/>
        <v>7.4922890247868549E-6</v>
      </c>
      <c r="AU1397" s="72">
        <f t="shared" si="579"/>
        <v>8.6664107387064426E-3</v>
      </c>
      <c r="AV1397" s="73">
        <f t="shared" si="580"/>
        <v>1.0086664107387064</v>
      </c>
      <c r="AW1397" s="74">
        <f>PRODUCT(AV$4:AV1397)</f>
        <v>120824.99616552355</v>
      </c>
      <c r="BO1397" s="70">
        <f t="shared" si="584"/>
        <v>1394</v>
      </c>
      <c r="BP1397" s="178">
        <f t="shared" si="583"/>
        <v>0.1091</v>
      </c>
      <c r="BQ1397" s="179">
        <f t="shared" si="581"/>
        <v>8.6664107387064426E-3</v>
      </c>
      <c r="BR1397" s="179">
        <f t="shared" si="585"/>
        <v>8.276433120097562E-6</v>
      </c>
    </row>
    <row r="1398" spans="44:70">
      <c r="AR1398" s="69">
        <f t="shared" si="578"/>
        <v>117</v>
      </c>
      <c r="AS1398" s="70">
        <f t="shared" si="582"/>
        <v>1395</v>
      </c>
      <c r="AT1398" s="71">
        <f t="shared" si="586"/>
        <v>7.4273577707249494E-6</v>
      </c>
      <c r="AU1398" s="72">
        <f t="shared" si="579"/>
        <v>8.6664107387064426E-3</v>
      </c>
      <c r="AV1398" s="73">
        <f t="shared" si="580"/>
        <v>1.0086664107387064</v>
      </c>
      <c r="AW1398" s="74">
        <f>PRODUCT(AV$4:AV1398)</f>
        <v>121872.11520979661</v>
      </c>
      <c r="BO1398" s="70">
        <f t="shared" si="584"/>
        <v>1395</v>
      </c>
      <c r="BP1398" s="178">
        <f t="shared" si="583"/>
        <v>0.1091</v>
      </c>
      <c r="BQ1398" s="179">
        <f t="shared" si="581"/>
        <v>8.6664107387064426E-3</v>
      </c>
      <c r="BR1398" s="179">
        <f t="shared" si="585"/>
        <v>8.2053224257128159E-6</v>
      </c>
    </row>
    <row r="1399" spans="44:70">
      <c r="AR1399" s="69">
        <f t="shared" si="578"/>
        <v>117</v>
      </c>
      <c r="AS1399" s="70">
        <f t="shared" si="582"/>
        <v>1396</v>
      </c>
      <c r="AT1399" s="71">
        <f t="shared" si="586"/>
        <v>7.3629892375805236E-6</v>
      </c>
      <c r="AU1399" s="72">
        <f t="shared" si="579"/>
        <v>8.6664107387064426E-3</v>
      </c>
      <c r="AV1399" s="73">
        <f t="shared" si="580"/>
        <v>1.0086664107387064</v>
      </c>
      <c r="AW1399" s="74">
        <f>PRODUCT(AV$4:AV1399)</f>
        <v>122928.30901779966</v>
      </c>
      <c r="BO1399" s="70">
        <f t="shared" si="584"/>
        <v>1396</v>
      </c>
      <c r="BP1399" s="178">
        <f t="shared" si="583"/>
        <v>0.1091</v>
      </c>
      <c r="BQ1399" s="179">
        <f t="shared" si="581"/>
        <v>8.6664107387064426E-3</v>
      </c>
      <c r="BR1399" s="179">
        <f t="shared" si="585"/>
        <v>8.1348227108143409E-6</v>
      </c>
    </row>
    <row r="1400" spans="44:70">
      <c r="AR1400" s="69">
        <f t="shared" si="578"/>
        <v>117</v>
      </c>
      <c r="AS1400" s="70">
        <f t="shared" si="582"/>
        <v>1397</v>
      </c>
      <c r="AT1400" s="71">
        <f t="shared" si="586"/>
        <v>7.2991785485829755E-6</v>
      </c>
      <c r="AU1400" s="72">
        <f t="shared" si="579"/>
        <v>8.6664107387064426E-3</v>
      </c>
      <c r="AV1400" s="73">
        <f t="shared" si="580"/>
        <v>1.0086664107387064</v>
      </c>
      <c r="AW1400" s="74">
        <f>PRODUCT(AV$4:AV1400)</f>
        <v>123993.65623516255</v>
      </c>
      <c r="BO1400" s="70">
        <f t="shared" si="584"/>
        <v>1397</v>
      </c>
      <c r="BP1400" s="178">
        <f t="shared" si="583"/>
        <v>0.1091</v>
      </c>
      <c r="BQ1400" s="179">
        <f t="shared" si="581"/>
        <v>8.6664107387064426E-3</v>
      </c>
      <c r="BR1400" s="179">
        <f t="shared" si="585"/>
        <v>8.0649287258973217E-6</v>
      </c>
    </row>
    <row r="1401" spans="44:70">
      <c r="AR1401" s="69">
        <f t="shared" si="578"/>
        <v>117</v>
      </c>
      <c r="AS1401" s="70">
        <f t="shared" si="582"/>
        <v>1398</v>
      </c>
      <c r="AT1401" s="71">
        <f t="shared" si="586"/>
        <v>7.2359208692258002E-6</v>
      </c>
      <c r="AU1401" s="72">
        <f t="shared" si="579"/>
        <v>8.6664107387064426E-3</v>
      </c>
      <c r="AV1401" s="73">
        <f t="shared" si="580"/>
        <v>1.0086664107387064</v>
      </c>
      <c r="AW1401" s="74">
        <f>PRODUCT(AV$4:AV1401)</f>
        <v>125068.23618909043</v>
      </c>
      <c r="BO1401" s="70">
        <f t="shared" si="584"/>
        <v>1398</v>
      </c>
      <c r="BP1401" s="178">
        <f t="shared" si="583"/>
        <v>0.1091</v>
      </c>
      <c r="BQ1401" s="179">
        <f t="shared" si="581"/>
        <v>8.6664107387064426E-3</v>
      </c>
      <c r="BR1401" s="179">
        <f t="shared" si="585"/>
        <v>7.9956352665604224E-6</v>
      </c>
    </row>
    <row r="1402" spans="44:70">
      <c r="AR1402" s="69">
        <f t="shared" si="578"/>
        <v>117</v>
      </c>
      <c r="AS1402" s="70">
        <f t="shared" si="582"/>
        <v>1399</v>
      </c>
      <c r="AT1402" s="71">
        <f t="shared" si="586"/>
        <v>7.1732114069003116E-6</v>
      </c>
      <c r="AU1402" s="72">
        <f t="shared" si="579"/>
        <v>8.6664107387064426E-3</v>
      </c>
      <c r="AV1402" s="73">
        <f t="shared" si="580"/>
        <v>1.0086664107387064</v>
      </c>
      <c r="AW1402" s="74">
        <f>PRODUCT(AV$4:AV1402)</f>
        <v>126152.12889427063</v>
      </c>
      <c r="BO1402" s="70">
        <f t="shared" si="584"/>
        <v>1399</v>
      </c>
      <c r="BP1402" s="178">
        <f t="shared" si="583"/>
        <v>0.1091</v>
      </c>
      <c r="BQ1402" s="179">
        <f t="shared" si="581"/>
        <v>8.6664107387064426E-3</v>
      </c>
      <c r="BR1402" s="179">
        <f t="shared" si="585"/>
        <v>7.9269371731182589E-6</v>
      </c>
    </row>
    <row r="1403" spans="44:70">
      <c r="AR1403" s="69">
        <f t="shared" si="578"/>
        <v>117</v>
      </c>
      <c r="AS1403" s="70">
        <f t="shared" si="582"/>
        <v>1400</v>
      </c>
      <c r="AT1403" s="71">
        <f t="shared" si="586"/>
        <v>7.1110454105325393E-6</v>
      </c>
      <c r="AU1403" s="72">
        <f t="shared" si="579"/>
        <v>8.6664107387064426E-3</v>
      </c>
      <c r="AV1403" s="73">
        <f t="shared" si="580"/>
        <v>1.0086664107387064</v>
      </c>
      <c r="AW1403" s="74">
        <f>PRODUCT(AV$4:AV1403)</f>
        <v>127245.41505883062</v>
      </c>
      <c r="BO1403" s="70">
        <f t="shared" si="584"/>
        <v>1400</v>
      </c>
      <c r="BP1403" s="178">
        <f t="shared" si="583"/>
        <v>0.1091</v>
      </c>
      <c r="BQ1403" s="179">
        <f t="shared" si="581"/>
        <v>8.6664107387064426E-3</v>
      </c>
      <c r="BR1403" s="179">
        <f t="shared" si="585"/>
        <v>7.8588293302172033E-6</v>
      </c>
    </row>
    <row r="1404" spans="44:70">
      <c r="AR1404" s="69">
        <f t="shared" si="578"/>
        <v>117</v>
      </c>
      <c r="AS1404" s="70">
        <f t="shared" si="582"/>
        <v>1401</v>
      </c>
      <c r="AT1404" s="71">
        <f t="shared" si="586"/>
        <v>7.0494181702232705E-6</v>
      </c>
      <c r="AU1404" s="72">
        <f t="shared" si="579"/>
        <v>8.6664107387064426E-3</v>
      </c>
      <c r="AV1404" s="73">
        <f t="shared" si="580"/>
        <v>1.0086664107387064</v>
      </c>
      <c r="AW1404" s="74">
        <f>PRODUCT(AV$4:AV1404)</f>
        <v>128348.17609034762</v>
      </c>
      <c r="BO1404" s="70">
        <f t="shared" si="584"/>
        <v>1401</v>
      </c>
      <c r="BP1404" s="178">
        <f t="shared" si="583"/>
        <v>0.1091</v>
      </c>
      <c r="BQ1404" s="179">
        <f t="shared" si="581"/>
        <v>8.6664107387064426E-3</v>
      </c>
      <c r="BR1404" s="179">
        <f t="shared" si="585"/>
        <v>7.7913066664544871E-6</v>
      </c>
    </row>
    <row r="1405" spans="44:70">
      <c r="AR1405" s="69">
        <f t="shared" si="578"/>
        <v>117</v>
      </c>
      <c r="AS1405" s="70">
        <f t="shared" si="582"/>
        <v>1402</v>
      </c>
      <c r="AT1405" s="71">
        <f t="shared" si="586"/>
        <v>6.9883250168912156E-6</v>
      </c>
      <c r="AU1405" s="72">
        <f t="shared" si="579"/>
        <v>8.6664107387064426E-3</v>
      </c>
      <c r="AV1405" s="73">
        <f t="shared" si="580"/>
        <v>1.0086664107387064</v>
      </c>
      <c r="AW1405" s="74">
        <f>PRODUCT(AV$4:AV1405)</f>
        <v>129460.4941019104</v>
      </c>
      <c r="BO1405" s="70">
        <f t="shared" si="584"/>
        <v>1402</v>
      </c>
      <c r="BP1405" s="178">
        <f t="shared" si="583"/>
        <v>0.1091</v>
      </c>
      <c r="BQ1405" s="179">
        <f t="shared" si="581"/>
        <v>8.6664107387064426E-3</v>
      </c>
      <c r="BR1405" s="179">
        <f t="shared" si="585"/>
        <v>7.724364154000578E-6</v>
      </c>
    </row>
    <row r="1406" spans="44:70">
      <c r="AR1406" s="69">
        <f t="shared" si="578"/>
        <v>117</v>
      </c>
      <c r="AS1406" s="70">
        <f t="shared" si="582"/>
        <v>1403</v>
      </c>
      <c r="AT1406" s="71">
        <f t="shared" si="586"/>
        <v>6.9277613219192583E-6</v>
      </c>
      <c r="AU1406" s="72">
        <f t="shared" si="579"/>
        <v>8.6664107387064426E-3</v>
      </c>
      <c r="AV1406" s="73">
        <f t="shared" si="580"/>
        <v>1.0086664107387064</v>
      </c>
      <c r="AW1406" s="74">
        <f>PRODUCT(AV$4:AV1406)</f>
        <v>130582.45191823343</v>
      </c>
      <c r="BO1406" s="70">
        <f t="shared" si="584"/>
        <v>1403</v>
      </c>
      <c r="BP1406" s="178">
        <f t="shared" si="583"/>
        <v>0.1091</v>
      </c>
      <c r="BQ1406" s="179">
        <f t="shared" si="581"/>
        <v>8.6664107387064426E-3</v>
      </c>
      <c r="BR1406" s="179">
        <f t="shared" si="585"/>
        <v>7.6579968082247988E-6</v>
      </c>
    </row>
    <row r="1407" spans="44:70">
      <c r="AR1407" s="69">
        <f t="shared" si="578"/>
        <v>117</v>
      </c>
      <c r="AS1407" s="70">
        <f t="shared" si="582"/>
        <v>1404</v>
      </c>
      <c r="AT1407" s="71">
        <f t="shared" si="586"/>
        <v>6.8677224968037824E-6</v>
      </c>
      <c r="AU1407" s="72">
        <f t="shared" si="579"/>
        <v>8.6664107387064426E-3</v>
      </c>
      <c r="AV1407" s="73">
        <f t="shared" si="580"/>
        <v>1.0086664107387064</v>
      </c>
      <c r="AW1407" s="74">
        <f>PRODUCT(AV$4:AV1407)</f>
        <v>131714.13308182423</v>
      </c>
      <c r="BO1407" s="70">
        <f t="shared" si="584"/>
        <v>1404</v>
      </c>
      <c r="BP1407" s="178">
        <f t="shared" si="583"/>
        <v>0.1091</v>
      </c>
      <c r="BQ1407" s="179">
        <f t="shared" si="581"/>
        <v>8.6664107387064426E-3</v>
      </c>
      <c r="BR1407" s="179">
        <f t="shared" si="585"/>
        <v>7.592199687324169E-6</v>
      </c>
    </row>
    <row r="1408" spans="44:70">
      <c r="AR1408" s="69">
        <f t="shared" si="578"/>
        <v>118</v>
      </c>
      <c r="AS1408" s="70">
        <f t="shared" si="582"/>
        <v>1405</v>
      </c>
      <c r="AT1408" s="71">
        <f t="shared" si="586"/>
        <v>6.8082039928070263E-6</v>
      </c>
      <c r="AU1408" s="72">
        <f t="shared" si="579"/>
        <v>8.6664107387064426E-3</v>
      </c>
      <c r="AV1408" s="73">
        <f t="shared" si="580"/>
        <v>1.0086664107387064</v>
      </c>
      <c r="AW1408" s="74">
        <f>PRODUCT(AV$4:AV1408)</f>
        <v>132855.62185920397</v>
      </c>
      <c r="BO1408" s="70">
        <f t="shared" si="584"/>
        <v>1405</v>
      </c>
      <c r="BP1408" s="178">
        <f t="shared" si="583"/>
        <v>0.1091</v>
      </c>
      <c r="BQ1408" s="179">
        <f t="shared" si="581"/>
        <v>8.6664107387064426E-3</v>
      </c>
      <c r="BR1408" s="179">
        <f t="shared" si="585"/>
        <v>7.5269678919554275E-6</v>
      </c>
    </row>
    <row r="1409" spans="44:70">
      <c r="AR1409" s="69">
        <f t="shared" si="578"/>
        <v>118</v>
      </c>
      <c r="AS1409" s="70">
        <f t="shared" si="582"/>
        <v>1406</v>
      </c>
      <c r="AT1409" s="71">
        <f t="shared" si="586"/>
        <v>6.7492013006124596E-6</v>
      </c>
      <c r="AU1409" s="72">
        <f t="shared" si="579"/>
        <v>8.6664107387064426E-3</v>
      </c>
      <c r="AV1409" s="73">
        <f t="shared" si="580"/>
        <v>1.0086664107387064</v>
      </c>
      <c r="AW1409" s="74">
        <f>PRODUCT(AV$4:AV1409)</f>
        <v>134007.00324718209</v>
      </c>
      <c r="BO1409" s="70">
        <f t="shared" si="584"/>
        <v>1406</v>
      </c>
      <c r="BP1409" s="178">
        <f t="shared" si="583"/>
        <v>0.1091</v>
      </c>
      <c r="BQ1409" s="179">
        <f t="shared" si="581"/>
        <v>8.6664107387064426E-3</v>
      </c>
      <c r="BR1409" s="179">
        <f t="shared" si="585"/>
        <v>7.4622965648702242E-6</v>
      </c>
    </row>
    <row r="1410" spans="44:70">
      <c r="AR1410" s="69">
        <f t="shared" si="578"/>
        <v>118</v>
      </c>
      <c r="AS1410" s="70">
        <f t="shared" si="582"/>
        <v>1407</v>
      </c>
      <c r="AT1410" s="71">
        <f t="shared" si="586"/>
        <v>6.6907099499831407E-6</v>
      </c>
      <c r="AU1410" s="72">
        <f t="shared" si="579"/>
        <v>8.6664107387064426E-3</v>
      </c>
      <c r="AV1410" s="73">
        <f t="shared" si="580"/>
        <v>1.0086664107387064</v>
      </c>
      <c r="AW1410" s="74">
        <f>PRODUCT(AV$4:AV1410)</f>
        <v>135168.36297918533</v>
      </c>
      <c r="BO1410" s="70">
        <f t="shared" si="584"/>
        <v>1407</v>
      </c>
      <c r="BP1410" s="178">
        <f t="shared" si="583"/>
        <v>0.1091</v>
      </c>
      <c r="BQ1410" s="179">
        <f t="shared" si="581"/>
        <v>8.6664107387064426E-3</v>
      </c>
      <c r="BR1410" s="179">
        <f t="shared" si="585"/>
        <v>7.3981808905534391E-6</v>
      </c>
    </row>
    <row r="1411" spans="44:70">
      <c r="AR1411" s="69">
        <f t="shared" si="578"/>
        <v>118</v>
      </c>
      <c r="AS1411" s="70">
        <f t="shared" si="582"/>
        <v>1408</v>
      </c>
      <c r="AT1411" s="71">
        <f t="shared" si="586"/>
        <v>6.6327255094230363E-6</v>
      </c>
      <c r="AU1411" s="72">
        <f t="shared" si="579"/>
        <v>8.6664107387064426E-3</v>
      </c>
      <c r="AV1411" s="73">
        <f t="shared" si="580"/>
        <v>1.0086664107387064</v>
      </c>
      <c r="AW1411" s="74">
        <f>PRODUCT(AV$4:AV1411)</f>
        <v>136339.78753164152</v>
      </c>
      <c r="BO1411" s="70">
        <f t="shared" si="584"/>
        <v>1408</v>
      </c>
      <c r="BP1411" s="178">
        <f t="shared" si="583"/>
        <v>0.1091</v>
      </c>
      <c r="BQ1411" s="179">
        <f t="shared" si="581"/>
        <v>8.6664107387064426E-3</v>
      </c>
      <c r="BR1411" s="179">
        <f t="shared" si="585"/>
        <v>7.334616094864615E-6</v>
      </c>
    </row>
    <row r="1412" spans="44:70">
      <c r="AR1412" s="69">
        <f t="shared" si="578"/>
        <v>118</v>
      </c>
      <c r="AS1412" s="70">
        <f t="shared" si="582"/>
        <v>1409</v>
      </c>
      <c r="AT1412" s="71">
        <f t="shared" si="586"/>
        <v>6.5752435858412801E-6</v>
      </c>
      <c r="AU1412" s="72">
        <f t="shared" si="579"/>
        <v>8.6664107387064426E-3</v>
      </c>
      <c r="AV1412" s="73">
        <f t="shared" si="580"/>
        <v>1.0086664107387064</v>
      </c>
      <c r="AW1412" s="74">
        <f>PRODUCT(AV$4:AV1412)</f>
        <v>137521.36413041869</v>
      </c>
      <c r="BO1412" s="70">
        <f t="shared" si="584"/>
        <v>1409</v>
      </c>
      <c r="BP1412" s="178">
        <f t="shared" si="583"/>
        <v>0.1091</v>
      </c>
      <c r="BQ1412" s="179">
        <f t="shared" si="581"/>
        <v>8.6664107387064426E-3</v>
      </c>
      <c r="BR1412" s="179">
        <f t="shared" si="585"/>
        <v>7.2715974446824684E-6</v>
      </c>
    </row>
    <row r="1413" spans="44:70">
      <c r="AR1413" s="69">
        <f t="shared" ref="AR1413:AR1476" si="587">ROUNDDOWN((AS1413-1)/12,0)+1</f>
        <v>118</v>
      </c>
      <c r="AS1413" s="70">
        <f t="shared" si="582"/>
        <v>1410</v>
      </c>
      <c r="AT1413" s="71">
        <f t="shared" si="586"/>
        <v>6.5182598242193348E-6</v>
      </c>
      <c r="AU1413" s="72">
        <f t="shared" ref="AU1413:AU1476" si="588">IF($AU$2="Yes",BQ1413,((1+$AH$21)^(1/12))-1)</f>
        <v>8.6664107387064426E-3</v>
      </c>
      <c r="AV1413" s="73">
        <f t="shared" ref="AV1413:AV1476" si="589">(1+AU1413)</f>
        <v>1.0086664107387064</v>
      </c>
      <c r="AW1413" s="74">
        <f>PRODUCT(AV$4:AV1413)</f>
        <v>138713.18075732011</v>
      </c>
      <c r="BO1413" s="70">
        <f t="shared" si="584"/>
        <v>1410</v>
      </c>
      <c r="BP1413" s="178">
        <f t="shared" si="583"/>
        <v>0.1091</v>
      </c>
      <c r="BQ1413" s="179">
        <f t="shared" ref="BQ1413:BQ1476" si="590">(1+BP1413)^(1/12)-1</f>
        <v>8.6664107387064426E-3</v>
      </c>
      <c r="BR1413" s="179">
        <f t="shared" si="585"/>
        <v>7.209120247552454E-6</v>
      </c>
    </row>
    <row r="1414" spans="44:70">
      <c r="AR1414" s="69">
        <f t="shared" si="587"/>
        <v>118</v>
      </c>
      <c r="AS1414" s="70">
        <f t="shared" ref="AS1414:AS1477" si="591">AS1413+1</f>
        <v>1411</v>
      </c>
      <c r="AT1414" s="71">
        <f t="shared" si="586"/>
        <v>6.4617699072810412E-6</v>
      </c>
      <c r="AU1414" s="72">
        <f t="shared" si="588"/>
        <v>8.6664107387064426E-3</v>
      </c>
      <c r="AV1414" s="73">
        <f t="shared" si="589"/>
        <v>1.0086664107387064</v>
      </c>
      <c r="AW1414" s="74">
        <f>PRODUCT(AV$4:AV1414)</f>
        <v>139915.32615663548</v>
      </c>
      <c r="BO1414" s="70">
        <f t="shared" si="584"/>
        <v>1411</v>
      </c>
      <c r="BP1414" s="178">
        <f t="shared" si="583"/>
        <v>0.1091</v>
      </c>
      <c r="BQ1414" s="179">
        <f t="shared" si="590"/>
        <v>8.6664107387064426E-3</v>
      </c>
      <c r="BR1414" s="179">
        <f t="shared" si="585"/>
        <v>7.1471798513373578E-6</v>
      </c>
    </row>
    <row r="1415" spans="44:70">
      <c r="AR1415" s="69">
        <f t="shared" si="587"/>
        <v>118</v>
      </c>
      <c r="AS1415" s="70">
        <f t="shared" si="591"/>
        <v>1412</v>
      </c>
      <c r="AT1415" s="71">
        <f t="shared" si="586"/>
        <v>6.4057695551655309E-6</v>
      </c>
      <c r="AU1415" s="72">
        <f t="shared" si="588"/>
        <v>8.6664107387064426E-3</v>
      </c>
      <c r="AV1415" s="73">
        <f t="shared" si="589"/>
        <v>1.0086664107387064</v>
      </c>
      <c r="AW1415" s="74">
        <f>PRODUCT(AV$4:AV1415)</f>
        <v>141127.88984174895</v>
      </c>
      <c r="BO1415" s="70">
        <f t="shared" si="584"/>
        <v>1412</v>
      </c>
      <c r="BP1415" s="178">
        <f t="shared" si="583"/>
        <v>0.1091</v>
      </c>
      <c r="BQ1415" s="179">
        <f t="shared" si="590"/>
        <v>8.6664107387064426E-3</v>
      </c>
      <c r="BR1415" s="179">
        <f t="shared" si="585"/>
        <v>7.0857716438708936E-6</v>
      </c>
    </row>
    <row r="1416" spans="44:70">
      <c r="AR1416" s="69">
        <f t="shared" si="587"/>
        <v>118</v>
      </c>
      <c r="AS1416" s="70">
        <f t="shared" si="591"/>
        <v>1413</v>
      </c>
      <c r="AT1416" s="71">
        <f t="shared" si="586"/>
        <v>6.3502545251029654E-6</v>
      </c>
      <c r="AU1416" s="72">
        <f t="shared" si="588"/>
        <v>8.6664107387064426E-3</v>
      </c>
      <c r="AV1416" s="73">
        <f t="shared" si="589"/>
        <v>1.0086664107387064</v>
      </c>
      <c r="AW1416" s="74">
        <f>PRODUCT(AV$4:AV1416)</f>
        <v>142350.96210180447</v>
      </c>
      <c r="BO1416" s="70">
        <f t="shared" si="584"/>
        <v>1413</v>
      </c>
      <c r="BP1416" s="178">
        <f t="shared" ref="BP1416:BP1479" si="592">VLOOKUP(BO1416,$BT$4:$BX$13,5,TRUE)/100</f>
        <v>0.1091</v>
      </c>
      <c r="BQ1416" s="179">
        <f t="shared" si="590"/>
        <v>8.6664107387064426E-3</v>
      </c>
      <c r="BR1416" s="179">
        <f t="shared" si="585"/>
        <v>7.0248910526142747E-6</v>
      </c>
    </row>
    <row r="1417" spans="44:70">
      <c r="AR1417" s="69">
        <f t="shared" si="587"/>
        <v>118</v>
      </c>
      <c r="AS1417" s="70">
        <f t="shared" si="591"/>
        <v>1414</v>
      </c>
      <c r="AT1417" s="71">
        <f t="shared" si="586"/>
        <v>6.2952206110930938E-6</v>
      </c>
      <c r="AU1417" s="72">
        <f t="shared" si="588"/>
        <v>8.6664107387064426E-3</v>
      </c>
      <c r="AV1417" s="73">
        <f t="shared" si="589"/>
        <v>1.0086664107387064</v>
      </c>
      <c r="AW1417" s="74">
        <f>PRODUCT(AV$4:AV1417)</f>
        <v>143584.63400842875</v>
      </c>
      <c r="BO1417" s="70">
        <f t="shared" si="584"/>
        <v>1414</v>
      </c>
      <c r="BP1417" s="178">
        <f t="shared" si="592"/>
        <v>0.1091</v>
      </c>
      <c r="BQ1417" s="179">
        <f t="shared" si="590"/>
        <v>8.6664107387064426E-3</v>
      </c>
      <c r="BR1417" s="179">
        <f t="shared" si="585"/>
        <v>6.9645335443157355E-6</v>
      </c>
    </row>
    <row r="1418" spans="44:70">
      <c r="AR1418" s="69">
        <f t="shared" si="587"/>
        <v>118</v>
      </c>
      <c r="AS1418" s="70">
        <f t="shared" si="591"/>
        <v>1415</v>
      </c>
      <c r="AT1418" s="71">
        <f t="shared" si="586"/>
        <v>6.2406636435865904E-6</v>
      </c>
      <c r="AU1418" s="72">
        <f t="shared" si="588"/>
        <v>8.6664107387064426E-3</v>
      </c>
      <c r="AV1418" s="73">
        <f t="shared" si="589"/>
        <v>1.0086664107387064</v>
      </c>
      <c r="AW1418" s="74">
        <f>PRODUCT(AV$4:AV1418)</f>
        <v>144828.99742251262</v>
      </c>
      <c r="BO1418" s="70">
        <f t="shared" si="584"/>
        <v>1415</v>
      </c>
      <c r="BP1418" s="178">
        <f t="shared" si="592"/>
        <v>0.1091</v>
      </c>
      <c r="BQ1418" s="179">
        <f t="shared" si="590"/>
        <v>8.6664107387064426E-3</v>
      </c>
      <c r="BR1418" s="179">
        <f t="shared" si="585"/>
        <v>6.9046946246729805E-6</v>
      </c>
    </row>
    <row r="1419" spans="44:70">
      <c r="AR1419" s="69">
        <f t="shared" si="587"/>
        <v>118</v>
      </c>
      <c r="AS1419" s="70">
        <f t="shared" si="591"/>
        <v>1416</v>
      </c>
      <c r="AT1419" s="71">
        <f t="shared" si="586"/>
        <v>6.1865794891691565E-6</v>
      </c>
      <c r="AU1419" s="72">
        <f t="shared" si="588"/>
        <v>8.6664107387064426E-3</v>
      </c>
      <c r="AV1419" s="73">
        <f t="shared" si="589"/>
        <v>1.0086664107387064</v>
      </c>
      <c r="AW1419" s="74">
        <f>PRODUCT(AV$4:AV1419)</f>
        <v>146084.14500105116</v>
      </c>
      <c r="BO1419" s="70">
        <f t="shared" si="584"/>
        <v>1416</v>
      </c>
      <c r="BP1419" s="178">
        <f t="shared" si="592"/>
        <v>0.1091</v>
      </c>
      <c r="BQ1419" s="179">
        <f t="shared" si="590"/>
        <v>8.6664107387064426E-3</v>
      </c>
      <c r="BR1419" s="179">
        <f t="shared" si="585"/>
        <v>6.8453698379985327E-6</v>
      </c>
    </row>
    <row r="1420" spans="44:70">
      <c r="AR1420" s="69">
        <f t="shared" si="587"/>
        <v>119</v>
      </c>
      <c r="AS1420" s="70">
        <f t="shared" si="591"/>
        <v>1417</v>
      </c>
      <c r="AT1420" s="71">
        <f t="shared" si="586"/>
        <v>6.1329640502483596E-6</v>
      </c>
      <c r="AU1420" s="72">
        <f t="shared" si="588"/>
        <v>8.6664107387064426E-3</v>
      </c>
      <c r="AV1420" s="73">
        <f t="shared" si="589"/>
        <v>1.0086664107387064</v>
      </c>
      <c r="AW1420" s="74">
        <f>PRODUCT(AV$4:AV1420)</f>
        <v>147350.17020404301</v>
      </c>
      <c r="BO1420" s="70">
        <f t="shared" si="584"/>
        <v>1417</v>
      </c>
      <c r="BP1420" s="178">
        <f t="shared" si="592"/>
        <v>0.1091</v>
      </c>
      <c r="BQ1420" s="179">
        <f t="shared" si="590"/>
        <v>8.6664107387064426E-3</v>
      </c>
      <c r="BR1420" s="179">
        <f t="shared" si="585"/>
        <v>6.7865547668879556E-6</v>
      </c>
    </row>
    <row r="1421" spans="44:70">
      <c r="AR1421" s="69">
        <f t="shared" si="587"/>
        <v>119</v>
      </c>
      <c r="AS1421" s="70">
        <f t="shared" si="591"/>
        <v>1418</v>
      </c>
      <c r="AT1421" s="71">
        <f t="shared" si="586"/>
        <v>6.0798132647431863E-6</v>
      </c>
      <c r="AU1421" s="72">
        <f t="shared" si="588"/>
        <v>8.6664107387064426E-3</v>
      </c>
      <c r="AV1421" s="73">
        <f t="shared" si="589"/>
        <v>1.0086664107387064</v>
      </c>
      <c r="AW1421" s="74">
        <f>PRODUCT(AV$4:AV1421)</f>
        <v>148627.16730144955</v>
      </c>
      <c r="BO1421" s="70">
        <f t="shared" si="584"/>
        <v>1418</v>
      </c>
      <c r="BP1421" s="178">
        <f t="shared" si="592"/>
        <v>0.1091</v>
      </c>
      <c r="BQ1421" s="179">
        <f t="shared" si="590"/>
        <v>8.6664107387064426E-3</v>
      </c>
      <c r="BR1421" s="179">
        <f t="shared" si="585"/>
        <v>6.7282450318909277E-6</v>
      </c>
    </row>
    <row r="1422" spans="44:70">
      <c r="AR1422" s="69">
        <f t="shared" si="587"/>
        <v>119</v>
      </c>
      <c r="AS1422" s="70">
        <f t="shared" si="591"/>
        <v>1419</v>
      </c>
      <c r="AT1422" s="71">
        <f t="shared" si="586"/>
        <v>6.0271231057762859E-6</v>
      </c>
      <c r="AU1422" s="72">
        <f t="shared" si="588"/>
        <v>8.6664107387064426E-3</v>
      </c>
      <c r="AV1422" s="73">
        <f t="shared" si="589"/>
        <v>1.0086664107387064</v>
      </c>
      <c r="AW1422" s="74">
        <f>PRODUCT(AV$4:AV1422)</f>
        <v>149915.23138021436</v>
      </c>
      <c r="BO1422" s="70">
        <f t="shared" si="584"/>
        <v>1419</v>
      </c>
      <c r="BP1422" s="178">
        <f t="shared" si="592"/>
        <v>0.1091</v>
      </c>
      <c r="BQ1422" s="179">
        <f t="shared" si="590"/>
        <v>8.6664107387064426E-3</v>
      </c>
      <c r="BR1422" s="179">
        <f t="shared" si="585"/>
        <v>6.6704362911851438E-6</v>
      </c>
    </row>
    <row r="1423" spans="44:70">
      <c r="AR1423" s="69">
        <f t="shared" si="587"/>
        <v>119</v>
      </c>
      <c r="AS1423" s="70">
        <f t="shared" si="591"/>
        <v>1420</v>
      </c>
      <c r="AT1423" s="71">
        <f t="shared" si="586"/>
        <v>5.9748895813688807E-6</v>
      </c>
      <c r="AU1423" s="72">
        <f t="shared" si="588"/>
        <v>8.6664107387064426E-3</v>
      </c>
      <c r="AV1423" s="73">
        <f t="shared" si="589"/>
        <v>1.0086664107387064</v>
      </c>
      <c r="AW1423" s="74">
        <f>PRODUCT(AV$4:AV1423)</f>
        <v>151214.45835134352</v>
      </c>
      <c r="BO1423" s="70">
        <f t="shared" si="584"/>
        <v>1420</v>
      </c>
      <c r="BP1423" s="178">
        <f t="shared" si="592"/>
        <v>0.1091</v>
      </c>
      <c r="BQ1423" s="179">
        <f t="shared" si="590"/>
        <v>8.6664107387064426E-3</v>
      </c>
      <c r="BR1423" s="179">
        <f t="shared" si="585"/>
        <v>6.6131242402530148E-6</v>
      </c>
    </row>
    <row r="1424" spans="44:70">
      <c r="AR1424" s="69">
        <f t="shared" si="587"/>
        <v>119</v>
      </c>
      <c r="AS1424" s="70">
        <f t="shared" si="591"/>
        <v>1421</v>
      </c>
      <c r="AT1424" s="71">
        <f t="shared" si="586"/>
        <v>5.9231087341383203E-6</v>
      </c>
      <c r="AU1424" s="72">
        <f t="shared" si="588"/>
        <v>8.6664107387064426E-3</v>
      </c>
      <c r="AV1424" s="73">
        <f t="shared" si="589"/>
        <v>1.0086664107387064</v>
      </c>
      <c r="AW1424" s="74">
        <f>PRODUCT(AV$4:AV1424)</f>
        <v>152524.94495704729</v>
      </c>
      <c r="BO1424" s="70">
        <f t="shared" si="584"/>
        <v>1421</v>
      </c>
      <c r="BP1424" s="178">
        <f t="shared" si="592"/>
        <v>0.1091</v>
      </c>
      <c r="BQ1424" s="179">
        <f t="shared" si="590"/>
        <v>8.6664107387064426E-3</v>
      </c>
      <c r="BR1424" s="179">
        <f t="shared" si="585"/>
        <v>6.556304611561151E-6</v>
      </c>
    </row>
    <row r="1425" spans="44:70">
      <c r="AR1425" s="69">
        <f t="shared" si="587"/>
        <v>119</v>
      </c>
      <c r="AS1425" s="70">
        <f t="shared" si="591"/>
        <v>1422</v>
      </c>
      <c r="AT1425" s="71">
        <f t="shared" si="586"/>
        <v>5.8717766409982582E-6</v>
      </c>
      <c r="AU1425" s="72">
        <f t="shared" si="588"/>
        <v>8.6664107387064426E-3</v>
      </c>
      <c r="AV1425" s="73">
        <f t="shared" si="589"/>
        <v>1.0086664107387064</v>
      </c>
      <c r="AW1425" s="74">
        <f>PRODUCT(AV$4:AV1425)</f>
        <v>153846.78877794367</v>
      </c>
      <c r="BO1425" s="70">
        <f t="shared" si="584"/>
        <v>1422</v>
      </c>
      <c r="BP1425" s="178">
        <f t="shared" si="592"/>
        <v>0.1091</v>
      </c>
      <c r="BQ1425" s="179">
        <f t="shared" si="590"/>
        <v>8.6664107387064426E-3</v>
      </c>
      <c r="BR1425" s="179">
        <f t="shared" si="585"/>
        <v>6.499973174242591E-6</v>
      </c>
    </row>
    <row r="1426" spans="44:70">
      <c r="AR1426" s="69">
        <f t="shared" si="587"/>
        <v>119</v>
      </c>
      <c r="AS1426" s="70">
        <f t="shared" si="591"/>
        <v>1423</v>
      </c>
      <c r="AT1426" s="71">
        <f t="shared" si="586"/>
        <v>5.8208894128614255E-6</v>
      </c>
      <c r="AU1426" s="72">
        <f t="shared" si="588"/>
        <v>8.6664107387064426E-3</v>
      </c>
      <c r="AV1426" s="73">
        <f t="shared" si="589"/>
        <v>1.0086664107387064</v>
      </c>
      <c r="AW1426" s="74">
        <f>PRODUCT(AV$4:AV1426)</f>
        <v>155180.08824032434</v>
      </c>
      <c r="BO1426" s="70">
        <f t="shared" ref="BO1426:BO1489" si="593">BO1425+1</f>
        <v>1423</v>
      </c>
      <c r="BP1426" s="178">
        <f t="shared" si="592"/>
        <v>0.1091</v>
      </c>
      <c r="BQ1426" s="179">
        <f t="shared" si="590"/>
        <v>8.6664107387064426E-3</v>
      </c>
      <c r="BR1426" s="179">
        <f t="shared" ref="BR1426:BR1489" si="594">BR1425/(1+BQ1426)</f>
        <v>6.4441257337817698E-6</v>
      </c>
    </row>
    <row r="1427" spans="44:70">
      <c r="AR1427" s="69">
        <f t="shared" si="587"/>
        <v>119</v>
      </c>
      <c r="AS1427" s="70">
        <f t="shared" si="591"/>
        <v>1424</v>
      </c>
      <c r="AT1427" s="71">
        <f t="shared" si="586"/>
        <v>5.7704431943449809E-6</v>
      </c>
      <c r="AU1427" s="72">
        <f t="shared" si="588"/>
        <v>8.6664107387064426E-3</v>
      </c>
      <c r="AV1427" s="73">
        <f t="shared" si="589"/>
        <v>1.0086664107387064</v>
      </c>
      <c r="AW1427" s="74">
        <f>PRODUCT(AV$4:AV1427)</f>
        <v>156524.94262348372</v>
      </c>
      <c r="BO1427" s="70">
        <f t="shared" si="593"/>
        <v>1424</v>
      </c>
      <c r="BP1427" s="178">
        <f t="shared" si="592"/>
        <v>0.1091</v>
      </c>
      <c r="BQ1427" s="179">
        <f t="shared" si="590"/>
        <v>8.6664107387064426E-3</v>
      </c>
      <c r="BR1427" s="179">
        <f t="shared" si="594"/>
        <v>6.3887581317021882E-6</v>
      </c>
    </row>
    <row r="1428" spans="44:70">
      <c r="AR1428" s="69">
        <f t="shared" si="587"/>
        <v>119</v>
      </c>
      <c r="AS1428" s="70">
        <f t="shared" si="591"/>
        <v>1425</v>
      </c>
      <c r="AT1428" s="71">
        <f t="shared" si="586"/>
        <v>5.7204341634784142E-6</v>
      </c>
      <c r="AU1428" s="72">
        <f t="shared" si="588"/>
        <v>8.6664107387064426E-3</v>
      </c>
      <c r="AV1428" s="73">
        <f t="shared" si="589"/>
        <v>1.0086664107387064</v>
      </c>
      <c r="AW1428" s="74">
        <f>PRODUCT(AV$4:AV1428)</f>
        <v>157881.4520671113</v>
      </c>
      <c r="BO1428" s="70">
        <f t="shared" si="593"/>
        <v>1425</v>
      </c>
      <c r="BP1428" s="178">
        <f t="shared" si="592"/>
        <v>0.1091</v>
      </c>
      <c r="BQ1428" s="179">
        <f t="shared" si="590"/>
        <v>8.6664107387064426E-3</v>
      </c>
      <c r="BR1428" s="179">
        <f t="shared" si="594"/>
        <v>6.3338662452567644E-6</v>
      </c>
    </row>
    <row r="1429" spans="44:70">
      <c r="AR1429" s="69">
        <f t="shared" si="587"/>
        <v>119</v>
      </c>
      <c r="AS1429" s="70">
        <f t="shared" si="591"/>
        <v>1426</v>
      </c>
      <c r="AT1429" s="71">
        <f t="shared" si="586"/>
        <v>5.6708585314139821E-6</v>
      </c>
      <c r="AU1429" s="72">
        <f t="shared" si="588"/>
        <v>8.6664107387064426E-3</v>
      </c>
      <c r="AV1429" s="73">
        <f t="shared" si="589"/>
        <v>1.0086664107387064</v>
      </c>
      <c r="AW1429" s="74">
        <f>PRODUCT(AV$4:AV1429)</f>
        <v>159249.71757874827</v>
      </c>
      <c r="BO1429" s="70">
        <f t="shared" si="593"/>
        <v>1426</v>
      </c>
      <c r="BP1429" s="178">
        <f t="shared" si="592"/>
        <v>0.1091</v>
      </c>
      <c r="BQ1429" s="179">
        <f t="shared" si="590"/>
        <v>8.6664107387064426E-3</v>
      </c>
      <c r="BR1429" s="179">
        <f t="shared" si="594"/>
        <v>6.2794459871208534E-6</v>
      </c>
    </row>
    <row r="1430" spans="44:70">
      <c r="AR1430" s="69">
        <f t="shared" si="587"/>
        <v>119</v>
      </c>
      <c r="AS1430" s="70">
        <f t="shared" si="591"/>
        <v>1427</v>
      </c>
      <c r="AT1430" s="71">
        <f t="shared" si="586"/>
        <v>5.621712542139651E-6</v>
      </c>
      <c r="AU1430" s="72">
        <f t="shared" si="588"/>
        <v>8.6664107387064426E-3</v>
      </c>
      <c r="AV1430" s="73">
        <f t="shared" si="589"/>
        <v>1.0086664107387064</v>
      </c>
      <c r="AW1430" s="74">
        <f>PRODUCT(AV$4:AV1430)</f>
        <v>160629.84104130871</v>
      </c>
      <c r="BO1430" s="70">
        <f t="shared" si="593"/>
        <v>1427</v>
      </c>
      <c r="BP1430" s="178">
        <f t="shared" si="592"/>
        <v>0.1091</v>
      </c>
      <c r="BQ1430" s="179">
        <f t="shared" si="590"/>
        <v>8.6664107387064426E-3</v>
      </c>
      <c r="BR1430" s="179">
        <f t="shared" si="594"/>
        <v>6.2254933050878946E-6</v>
      </c>
    </row>
    <row r="1431" spans="44:70">
      <c r="AR1431" s="69">
        <f t="shared" si="587"/>
        <v>119</v>
      </c>
      <c r="AS1431" s="70">
        <f t="shared" si="591"/>
        <v>1428</v>
      </c>
      <c r="AT1431" s="71">
        <f t="shared" ref="AT1431:AT1494" si="595">(1-AU1431)*AT1430</f>
        <v>5.5729924721945309E-6</v>
      </c>
      <c r="AU1431" s="72">
        <f t="shared" si="588"/>
        <v>8.6664107387064426E-3</v>
      </c>
      <c r="AV1431" s="73">
        <f t="shared" si="589"/>
        <v>1.0086664107387064</v>
      </c>
      <c r="AW1431" s="74">
        <f>PRODUCT(AV$4:AV1431)</f>
        <v>162021.92522066581</v>
      </c>
      <c r="BO1431" s="70">
        <f t="shared" si="593"/>
        <v>1428</v>
      </c>
      <c r="BP1431" s="178">
        <f t="shared" si="592"/>
        <v>0.1091</v>
      </c>
      <c r="BQ1431" s="179">
        <f t="shared" si="590"/>
        <v>8.6664107387064426E-3</v>
      </c>
      <c r="BR1431" s="179">
        <f t="shared" si="594"/>
        <v>6.1720041817676822E-6</v>
      </c>
    </row>
    <row r="1432" spans="44:70">
      <c r="AR1432" s="69">
        <f t="shared" si="587"/>
        <v>120</v>
      </c>
      <c r="AS1432" s="70">
        <f t="shared" si="591"/>
        <v>1429</v>
      </c>
      <c r="AT1432" s="71">
        <f t="shared" si="595"/>
        <v>5.5246946303867739E-6</v>
      </c>
      <c r="AU1432" s="72">
        <f t="shared" si="588"/>
        <v>8.6664107387064426E-3</v>
      </c>
      <c r="AV1432" s="73">
        <f t="shared" si="589"/>
        <v>1.0086664107387064</v>
      </c>
      <c r="AW1432" s="74">
        <f>PRODUCT(AV$4:AV1432)</f>
        <v>163426.07377330409</v>
      </c>
      <c r="BO1432" s="70">
        <f t="shared" si="593"/>
        <v>1429</v>
      </c>
      <c r="BP1432" s="178">
        <f t="shared" si="592"/>
        <v>0.1091</v>
      </c>
      <c r="BQ1432" s="179">
        <f t="shared" si="590"/>
        <v>8.6664107387064426E-3</v>
      </c>
      <c r="BR1432" s="179">
        <f t="shared" si="594"/>
        <v>6.1189746342872232E-6</v>
      </c>
    </row>
    <row r="1433" spans="44:70">
      <c r="AR1433" s="69">
        <f t="shared" si="587"/>
        <v>120</v>
      </c>
      <c r="AS1433" s="70">
        <f t="shared" si="591"/>
        <v>1430</v>
      </c>
      <c r="AT1433" s="71">
        <f t="shared" si="595"/>
        <v>5.4768153575139164E-6</v>
      </c>
      <c r="AU1433" s="72">
        <f t="shared" si="588"/>
        <v>8.6664107387064426E-3</v>
      </c>
      <c r="AV1433" s="73">
        <f t="shared" si="589"/>
        <v>1.0086664107387064</v>
      </c>
      <c r="AW1433" s="74">
        <f>PRODUCT(AV$4:AV1433)</f>
        <v>164842.39125403768</v>
      </c>
      <c r="BO1433" s="70">
        <f t="shared" si="593"/>
        <v>1430</v>
      </c>
      <c r="BP1433" s="178">
        <f t="shared" si="592"/>
        <v>0.1091</v>
      </c>
      <c r="BQ1433" s="179">
        <f t="shared" si="590"/>
        <v>8.6664107387064426E-3</v>
      </c>
      <c r="BR1433" s="179">
        <f t="shared" si="594"/>
        <v>6.0664007139941681E-6</v>
      </c>
    </row>
    <row r="1434" spans="44:70">
      <c r="AR1434" s="69">
        <f t="shared" si="587"/>
        <v>120</v>
      </c>
      <c r="AS1434" s="70">
        <f t="shared" si="591"/>
        <v>1431</v>
      </c>
      <c r="AT1434" s="71">
        <f t="shared" si="595"/>
        <v>5.4293510260856453E-6</v>
      </c>
      <c r="AU1434" s="72">
        <f t="shared" si="588"/>
        <v>8.6664107387064426E-3</v>
      </c>
      <c r="AV1434" s="73">
        <f t="shared" si="589"/>
        <v>1.0086664107387064</v>
      </c>
      <c r="AW1434" s="74">
        <f>PRODUCT(AV$4:AV1434)</f>
        <v>166270.98312379571</v>
      </c>
      <c r="BO1434" s="70">
        <f t="shared" si="593"/>
        <v>1431</v>
      </c>
      <c r="BP1434" s="178">
        <f t="shared" si="592"/>
        <v>0.1091</v>
      </c>
      <c r="BQ1434" s="179">
        <f t="shared" si="590"/>
        <v>8.6664107387064426E-3</v>
      </c>
      <c r="BR1434" s="179">
        <f t="shared" si="594"/>
        <v>6.0142785061627878E-6</v>
      </c>
    </row>
    <row r="1435" spans="44:70">
      <c r="AR1435" s="69">
        <f t="shared" si="587"/>
        <v>120</v>
      </c>
      <c r="AS1435" s="70">
        <f t="shared" si="591"/>
        <v>1432</v>
      </c>
      <c r="AT1435" s="71">
        <f t="shared" si="595"/>
        <v>5.3822980400489701E-6</v>
      </c>
      <c r="AU1435" s="72">
        <f t="shared" si="588"/>
        <v>8.6664107387064426E-3</v>
      </c>
      <c r="AV1435" s="73">
        <f t="shared" si="589"/>
        <v>1.0086664107387064</v>
      </c>
      <c r="AW1435" s="74">
        <f>PRODUCT(AV$4:AV1435)</f>
        <v>167711.95575747505</v>
      </c>
      <c r="BO1435" s="70">
        <f t="shared" si="593"/>
        <v>1432</v>
      </c>
      <c r="BP1435" s="178">
        <f t="shared" si="592"/>
        <v>0.1091</v>
      </c>
      <c r="BQ1435" s="179">
        <f t="shared" si="590"/>
        <v>8.6664107387064426E-3</v>
      </c>
      <c r="BR1435" s="179">
        <f t="shared" si="594"/>
        <v>5.9626041297024787E-6</v>
      </c>
    </row>
    <row r="1436" spans="44:70">
      <c r="AR1436" s="69">
        <f t="shared" si="587"/>
        <v>120</v>
      </c>
      <c r="AS1436" s="70">
        <f t="shared" si="591"/>
        <v>1433</v>
      </c>
      <c r="AT1436" s="71">
        <f t="shared" si="595"/>
        <v>5.3356528345157713E-6</v>
      </c>
      <c r="AU1436" s="72">
        <f t="shared" si="588"/>
        <v>8.6664107387064426E-3</v>
      </c>
      <c r="AV1436" s="73">
        <f t="shared" si="589"/>
        <v>1.0086664107387064</v>
      </c>
      <c r="AW1436" s="74">
        <f>PRODUCT(AV$4:AV1436)</f>
        <v>169165.41645186109</v>
      </c>
      <c r="BO1436" s="70">
        <f t="shared" si="593"/>
        <v>1433</v>
      </c>
      <c r="BP1436" s="178">
        <f t="shared" si="592"/>
        <v>0.1091</v>
      </c>
      <c r="BQ1436" s="179">
        <f t="shared" si="590"/>
        <v>8.6664107387064426E-3</v>
      </c>
      <c r="BR1436" s="179">
        <f t="shared" si="594"/>
        <v>5.9113737368687715E-6</v>
      </c>
    </row>
    <row r="1437" spans="44:70">
      <c r="AR1437" s="69">
        <f t="shared" si="587"/>
        <v>120</v>
      </c>
      <c r="AS1437" s="70">
        <f t="shared" si="591"/>
        <v>1434</v>
      </c>
      <c r="AT1437" s="71">
        <f t="shared" si="595"/>
        <v>5.2894118754927145E-6</v>
      </c>
      <c r="AU1437" s="72">
        <f t="shared" si="588"/>
        <v>8.6664107387064426E-3</v>
      </c>
      <c r="AV1437" s="73">
        <f t="shared" si="589"/>
        <v>1.0086664107387064</v>
      </c>
      <c r="AW1437" s="74">
        <f>PRODUCT(AV$4:AV1437)</f>
        <v>170631.47343361724</v>
      </c>
      <c r="BO1437" s="70">
        <f t="shared" si="593"/>
        <v>1434</v>
      </c>
      <c r="BP1437" s="178">
        <f t="shared" si="592"/>
        <v>0.1091</v>
      </c>
      <c r="BQ1437" s="179">
        <f t="shared" si="590"/>
        <v>8.6664107387064426E-3</v>
      </c>
      <c r="BR1437" s="179">
        <f t="shared" si="594"/>
        <v>5.8605835129768236E-6</v>
      </c>
    </row>
    <row r="1438" spans="44:70">
      <c r="AR1438" s="69">
        <f t="shared" si="587"/>
        <v>120</v>
      </c>
      <c r="AS1438" s="70">
        <f t="shared" si="591"/>
        <v>1435</v>
      </c>
      <c r="AT1438" s="71">
        <f t="shared" si="595"/>
        <v>5.2435716596135033E-6</v>
      </c>
      <c r="AU1438" s="72">
        <f t="shared" si="588"/>
        <v>8.6664107387064426E-3</v>
      </c>
      <c r="AV1438" s="73">
        <f t="shared" si="589"/>
        <v>1.0086664107387064</v>
      </c>
      <c r="AW1438" s="74">
        <f>PRODUCT(AV$4:AV1438)</f>
        <v>172110.23586734364</v>
      </c>
      <c r="BO1438" s="70">
        <f t="shared" si="593"/>
        <v>1435</v>
      </c>
      <c r="BP1438" s="178">
        <f t="shared" si="592"/>
        <v>0.1091</v>
      </c>
      <c r="BQ1438" s="179">
        <f t="shared" si="590"/>
        <v>8.6664107387064426E-3</v>
      </c>
      <c r="BR1438" s="179">
        <f t="shared" si="594"/>
        <v>5.8102296761173695E-6</v>
      </c>
    </row>
    <row r="1439" spans="44:70">
      <c r="AR1439" s="69">
        <f t="shared" si="587"/>
        <v>120</v>
      </c>
      <c r="AS1439" s="70">
        <f t="shared" si="591"/>
        <v>1436</v>
      </c>
      <c r="AT1439" s="71">
        <f t="shared" si="595"/>
        <v>5.1981287138734525E-6</v>
      </c>
      <c r="AU1439" s="72">
        <f t="shared" si="588"/>
        <v>8.6664107387064426E-3</v>
      </c>
      <c r="AV1439" s="73">
        <f t="shared" si="589"/>
        <v>1.0086664107387064</v>
      </c>
      <c r="AW1439" s="74">
        <f>PRODUCT(AV$4:AV1439)</f>
        <v>173601.8138637057</v>
      </c>
      <c r="BO1439" s="70">
        <f t="shared" si="593"/>
        <v>1436</v>
      </c>
      <c r="BP1439" s="178">
        <f t="shared" si="592"/>
        <v>0.1091</v>
      </c>
      <c r="BQ1439" s="179">
        <f t="shared" si="590"/>
        <v>8.6664107387064426E-3</v>
      </c>
      <c r="BR1439" s="179">
        <f t="shared" si="594"/>
        <v>5.7603084768751176E-6</v>
      </c>
    </row>
    <row r="1440" spans="44:70">
      <c r="AR1440" s="69">
        <f t="shared" si="587"/>
        <v>120</v>
      </c>
      <c r="AS1440" s="70">
        <f t="shared" si="591"/>
        <v>1437</v>
      </c>
      <c r="AT1440" s="71">
        <f t="shared" si="595"/>
        <v>5.1530795953663609E-6</v>
      </c>
      <c r="AU1440" s="72">
        <f t="shared" si="588"/>
        <v>8.6664107387064426E-3</v>
      </c>
      <c r="AV1440" s="73">
        <f t="shared" si="589"/>
        <v>1.0086664107387064</v>
      </c>
      <c r="AW1440" s="74">
        <f>PRODUCT(AV$4:AV1440)</f>
        <v>175106.31848763302</v>
      </c>
      <c r="BO1440" s="70">
        <f t="shared" si="593"/>
        <v>1437</v>
      </c>
      <c r="BP1440" s="178">
        <f t="shared" si="592"/>
        <v>0.1091</v>
      </c>
      <c r="BQ1440" s="179">
        <f t="shared" si="590"/>
        <v>8.6664107387064426E-3</v>
      </c>
      <c r="BR1440" s="179">
        <f t="shared" si="594"/>
        <v>5.7108161980495626E-6</v>
      </c>
    </row>
    <row r="1441" spans="44:70">
      <c r="AR1441" s="69">
        <f t="shared" si="587"/>
        <v>120</v>
      </c>
      <c r="AS1441" s="70">
        <f t="shared" si="591"/>
        <v>1438</v>
      </c>
      <c r="AT1441" s="71">
        <f t="shared" si="595"/>
        <v>5.1084208910236684E-6</v>
      </c>
      <c r="AU1441" s="72">
        <f t="shared" si="588"/>
        <v>8.6664107387064426E-3</v>
      </c>
      <c r="AV1441" s="73">
        <f t="shared" si="589"/>
        <v>1.0086664107387064</v>
      </c>
      <c r="AW1441" s="74">
        <f>PRODUCT(AV$4:AV1441)</f>
        <v>176623.8617665896</v>
      </c>
      <c r="BO1441" s="70">
        <f t="shared" si="593"/>
        <v>1438</v>
      </c>
      <c r="BP1441" s="178">
        <f t="shared" si="592"/>
        <v>0.1091</v>
      </c>
      <c r="BQ1441" s="179">
        <f t="shared" si="590"/>
        <v>8.6664107387064426E-3</v>
      </c>
      <c r="BR1441" s="179">
        <f t="shared" si="594"/>
        <v>5.6617491543781974E-6</v>
      </c>
    </row>
    <row r="1442" spans="44:70">
      <c r="AR1442" s="69">
        <f t="shared" si="587"/>
        <v>120</v>
      </c>
      <c r="AS1442" s="70">
        <f t="shared" si="591"/>
        <v>1439</v>
      </c>
      <c r="AT1442" s="71">
        <f t="shared" si="595"/>
        <v>5.0641492173558687E-6</v>
      </c>
      <c r="AU1442" s="72">
        <f t="shared" si="588"/>
        <v>8.6664107387064426E-3</v>
      </c>
      <c r="AV1442" s="73">
        <f t="shared" si="589"/>
        <v>1.0086664107387064</v>
      </c>
      <c r="AW1442" s="74">
        <f>PRODUCT(AV$4:AV1442)</f>
        <v>178154.55669891537</v>
      </c>
      <c r="BO1442" s="70">
        <f t="shared" si="593"/>
        <v>1439</v>
      </c>
      <c r="BP1442" s="178">
        <f t="shared" si="592"/>
        <v>0.1091</v>
      </c>
      <c r="BQ1442" s="179">
        <f t="shared" si="590"/>
        <v>8.6664107387064426E-3</v>
      </c>
      <c r="BR1442" s="179">
        <f t="shared" si="594"/>
        <v>5.6131036922621041E-6</v>
      </c>
    </row>
    <row r="1443" spans="44:70">
      <c r="AR1443" s="69">
        <f t="shared" si="587"/>
        <v>120</v>
      </c>
      <c r="AS1443" s="70">
        <f t="shared" si="591"/>
        <v>1440</v>
      </c>
      <c r="AT1443" s="71">
        <f t="shared" si="595"/>
        <v>5.0202612201961639E-6</v>
      </c>
      <c r="AU1443" s="72">
        <f t="shared" si="588"/>
        <v>8.6664107387064426E-3</v>
      </c>
      <c r="AV1443" s="73">
        <f t="shared" si="589"/>
        <v>1.0086664107387064</v>
      </c>
      <c r="AW1443" s="74">
        <f>PRODUCT(AV$4:AV1443)</f>
        <v>179698.51726224035</v>
      </c>
      <c r="BO1443" s="70">
        <f t="shared" si="593"/>
        <v>1440</v>
      </c>
      <c r="BP1443" s="178">
        <f t="shared" si="592"/>
        <v>0.1091</v>
      </c>
      <c r="BQ1443" s="179">
        <f t="shared" si="590"/>
        <v>8.6664107387064426E-3</v>
      </c>
      <c r="BR1443" s="179">
        <f t="shared" si="594"/>
        <v>5.5648761894939022E-6</v>
      </c>
    </row>
    <row r="1444" spans="44:70">
      <c r="AR1444" s="69">
        <f t="shared" si="587"/>
        <v>121</v>
      </c>
      <c r="AS1444" s="70">
        <f t="shared" si="591"/>
        <v>1441</v>
      </c>
      <c r="AT1444" s="71">
        <f t="shared" si="595"/>
        <v>4.9767535744463447E-6</v>
      </c>
      <c r="AU1444" s="72">
        <f t="shared" si="588"/>
        <v>8.6664107387064426E-3</v>
      </c>
      <c r="AV1444" s="73">
        <f t="shared" si="589"/>
        <v>1.0086664107387064</v>
      </c>
      <c r="AW1444" s="74">
        <f>PRODUCT(AV$4:AV1444)</f>
        <v>181255.85842197144</v>
      </c>
      <c r="BO1444" s="70">
        <f t="shared" si="593"/>
        <v>1441</v>
      </c>
      <c r="BP1444" s="178">
        <f t="shared" si="592"/>
        <v>0.1091</v>
      </c>
      <c r="BQ1444" s="179">
        <f t="shared" si="590"/>
        <v>8.6664107387064426E-3</v>
      </c>
      <c r="BR1444" s="179">
        <f t="shared" si="594"/>
        <v>5.5170630549880335E-6</v>
      </c>
    </row>
    <row r="1445" spans="44:70">
      <c r="AR1445" s="69">
        <f t="shared" si="587"/>
        <v>121</v>
      </c>
      <c r="AS1445" s="70">
        <f t="shared" si="591"/>
        <v>1442</v>
      </c>
      <c r="AT1445" s="71">
        <f t="shared" si="595"/>
        <v>4.9336229838248675E-6</v>
      </c>
      <c r="AU1445" s="72">
        <f t="shared" si="588"/>
        <v>8.6664107387064426E-3</v>
      </c>
      <c r="AV1445" s="73">
        <f t="shared" si="589"/>
        <v>1.0086664107387064</v>
      </c>
      <c r="AW1445" s="74">
        <f>PRODUCT(AV$4:AV1445)</f>
        <v>182826.69613985307</v>
      </c>
      <c r="BO1445" s="70">
        <f t="shared" si="593"/>
        <v>1442</v>
      </c>
      <c r="BP1445" s="178">
        <f t="shared" si="592"/>
        <v>0.1091</v>
      </c>
      <c r="BQ1445" s="179">
        <f t="shared" si="590"/>
        <v>8.6664107387064426E-3</v>
      </c>
      <c r="BR1445" s="179">
        <f t="shared" si="594"/>
        <v>5.4696607285133648E-6</v>
      </c>
    </row>
    <row r="1446" spans="44:70">
      <c r="AR1446" s="69">
        <f t="shared" si="587"/>
        <v>121</v>
      </c>
      <c r="AS1446" s="70">
        <f t="shared" si="591"/>
        <v>1443</v>
      </c>
      <c r="AT1446" s="71">
        <f t="shared" si="595"/>
        <v>4.8908661806171183E-6</v>
      </c>
      <c r="AU1446" s="72">
        <f t="shared" si="588"/>
        <v>8.6664107387064426E-3</v>
      </c>
      <c r="AV1446" s="73">
        <f t="shared" si="589"/>
        <v>1.0086664107387064</v>
      </c>
      <c r="AW1446" s="74">
        <f>PRODUCT(AV$4:AV1446)</f>
        <v>184411.14738260172</v>
      </c>
      <c r="BO1446" s="70">
        <f t="shared" si="593"/>
        <v>1443</v>
      </c>
      <c r="BP1446" s="178">
        <f t="shared" si="592"/>
        <v>0.1091</v>
      </c>
      <c r="BQ1446" s="179">
        <f t="shared" si="590"/>
        <v>8.6664107387064426E-3</v>
      </c>
      <c r="BR1446" s="179">
        <f t="shared" si="594"/>
        <v>5.4226656804280877E-6</v>
      </c>
    </row>
    <row r="1447" spans="44:70">
      <c r="AR1447" s="69">
        <f t="shared" si="587"/>
        <v>121</v>
      </c>
      <c r="AS1447" s="70">
        <f t="shared" si="591"/>
        <v>1444</v>
      </c>
      <c r="AT1447" s="71">
        <f t="shared" si="595"/>
        <v>4.8484799254278416E-6</v>
      </c>
      <c r="AU1447" s="72">
        <f t="shared" si="588"/>
        <v>8.6664107387064426E-3</v>
      </c>
      <c r="AV1447" s="73">
        <f t="shared" si="589"/>
        <v>1.0086664107387064</v>
      </c>
      <c r="AW1447" s="74">
        <f>PRODUCT(AV$4:AV1447)</f>
        <v>186009.33013061548</v>
      </c>
      <c r="BO1447" s="70">
        <f t="shared" si="593"/>
        <v>1444</v>
      </c>
      <c r="BP1447" s="178">
        <f t="shared" si="592"/>
        <v>0.1091</v>
      </c>
      <c r="BQ1447" s="179">
        <f t="shared" si="590"/>
        <v>8.6664107387064426E-3</v>
      </c>
      <c r="BR1447" s="179">
        <f t="shared" si="594"/>
        <v>5.3760744114168991E-6</v>
      </c>
    </row>
    <row r="1448" spans="44:70">
      <c r="AR1448" s="69">
        <f t="shared" si="587"/>
        <v>121</v>
      </c>
      <c r="AS1448" s="70">
        <f t="shared" si="591"/>
        <v>1445</v>
      </c>
      <c r="AT1448" s="71">
        <f t="shared" si="595"/>
        <v>4.8064610069357112E-6</v>
      </c>
      <c r="AU1448" s="72">
        <f t="shared" si="588"/>
        <v>8.6664107387064426E-3</v>
      </c>
      <c r="AV1448" s="73">
        <f t="shared" si="589"/>
        <v>1.0086664107387064</v>
      </c>
      <c r="AW1448" s="74">
        <f>PRODUCT(AV$4:AV1448)</f>
        <v>187621.36338675904</v>
      </c>
      <c r="BO1448" s="70">
        <f t="shared" si="593"/>
        <v>1445</v>
      </c>
      <c r="BP1448" s="178">
        <f t="shared" si="592"/>
        <v>0.1091</v>
      </c>
      <c r="BQ1448" s="179">
        <f t="shared" si="590"/>
        <v>8.6664107387064426E-3</v>
      </c>
      <c r="BR1448" s="179">
        <f t="shared" si="594"/>
        <v>5.3298834522304354E-6</v>
      </c>
    </row>
    <row r="1449" spans="44:70">
      <c r="AR1449" s="69">
        <f t="shared" si="587"/>
        <v>121</v>
      </c>
      <c r="AS1449" s="70">
        <f t="shared" si="591"/>
        <v>1446</v>
      </c>
      <c r="AT1449" s="71">
        <f t="shared" si="595"/>
        <v>4.7648062416500298E-6</v>
      </c>
      <c r="AU1449" s="72">
        <f t="shared" si="588"/>
        <v>8.6664107387064426E-3</v>
      </c>
      <c r="AV1449" s="73">
        <f t="shared" si="589"/>
        <v>1.0086664107387064</v>
      </c>
      <c r="AW1449" s="74">
        <f>PRODUCT(AV$4:AV1449)</f>
        <v>189247.36718522478</v>
      </c>
      <c r="BO1449" s="70">
        <f t="shared" si="593"/>
        <v>1446</v>
      </c>
      <c r="BP1449" s="178">
        <f t="shared" si="592"/>
        <v>0.1091</v>
      </c>
      <c r="BQ1449" s="179">
        <f t="shared" si="590"/>
        <v>8.6664107387064426E-3</v>
      </c>
      <c r="BR1449" s="179">
        <f t="shared" si="594"/>
        <v>5.2840893634269474E-6</v>
      </c>
    </row>
    <row r="1450" spans="44:70">
      <c r="AR1450" s="69">
        <f t="shared" si="587"/>
        <v>121</v>
      </c>
      <c r="AS1450" s="70">
        <f t="shared" si="591"/>
        <v>1447</v>
      </c>
      <c r="AT1450" s="71">
        <f t="shared" si="595"/>
        <v>4.7235124736695385E-6</v>
      </c>
      <c r="AU1450" s="72">
        <f t="shared" si="588"/>
        <v>8.6664107387064426E-3</v>
      </c>
      <c r="AV1450" s="73">
        <f t="shared" si="589"/>
        <v>1.0086664107387064</v>
      </c>
      <c r="AW1450" s="74">
        <f>PRODUCT(AV$4:AV1450)</f>
        <v>190887.46260047072</v>
      </c>
      <c r="BO1450" s="70">
        <f t="shared" si="593"/>
        <v>1447</v>
      </c>
      <c r="BP1450" s="178">
        <f t="shared" si="592"/>
        <v>0.1091</v>
      </c>
      <c r="BQ1450" s="179">
        <f t="shared" si="590"/>
        <v>8.6664107387064426E-3</v>
      </c>
      <c r="BR1450" s="179">
        <f t="shared" si="594"/>
        <v>5.2386887351161958E-6</v>
      </c>
    </row>
    <row r="1451" spans="44:70">
      <c r="AR1451" s="69">
        <f t="shared" si="587"/>
        <v>121</v>
      </c>
      <c r="AS1451" s="70">
        <f t="shared" si="591"/>
        <v>1448</v>
      </c>
      <c r="AT1451" s="71">
        <f t="shared" si="595"/>
        <v>4.6825765744433148E-6</v>
      </c>
      <c r="AU1451" s="72">
        <f t="shared" si="588"/>
        <v>8.6664107387064426E-3</v>
      </c>
      <c r="AV1451" s="73">
        <f t="shared" si="589"/>
        <v>1.0086664107387064</v>
      </c>
      <c r="AW1451" s="74">
        <f>PRODUCT(AV$4:AV1451)</f>
        <v>192541.77175623586</v>
      </c>
      <c r="BO1451" s="70">
        <f t="shared" si="593"/>
        <v>1448</v>
      </c>
      <c r="BP1451" s="178">
        <f t="shared" si="592"/>
        <v>0.1091</v>
      </c>
      <c r="BQ1451" s="179">
        <f t="shared" si="590"/>
        <v>8.6664107387064426E-3</v>
      </c>
      <c r="BR1451" s="179">
        <f t="shared" si="594"/>
        <v>5.1936781867055456E-6</v>
      </c>
    </row>
    <row r="1452" spans="44:70">
      <c r="AR1452" s="69">
        <f t="shared" si="587"/>
        <v>121</v>
      </c>
      <c r="AS1452" s="70">
        <f t="shared" si="591"/>
        <v>1449</v>
      </c>
      <c r="AT1452" s="71">
        <f t="shared" si="595"/>
        <v>4.6419954425337442E-6</v>
      </c>
      <c r="AU1452" s="72">
        <f t="shared" si="588"/>
        <v>8.6664107387064426E-3</v>
      </c>
      <c r="AV1452" s="73">
        <f t="shared" si="589"/>
        <v>1.0086664107387064</v>
      </c>
      <c r="AW1452" s="74">
        <f>PRODUCT(AV$4:AV1452)</f>
        <v>194210.41783463367</v>
      </c>
      <c r="BO1452" s="70">
        <f t="shared" si="593"/>
        <v>1449</v>
      </c>
      <c r="BP1452" s="178">
        <f t="shared" si="592"/>
        <v>0.1091</v>
      </c>
      <c r="BQ1452" s="179">
        <f t="shared" si="590"/>
        <v>8.6664107387064426E-3</v>
      </c>
      <c r="BR1452" s="179">
        <f t="shared" si="594"/>
        <v>5.1490543666482422E-6</v>
      </c>
    </row>
    <row r="1453" spans="44:70">
      <c r="AR1453" s="69">
        <f t="shared" si="587"/>
        <v>121</v>
      </c>
      <c r="AS1453" s="70">
        <f t="shared" si="591"/>
        <v>1450</v>
      </c>
      <c r="AT1453" s="71">
        <f t="shared" si="595"/>
        <v>4.6017660033815436E-6</v>
      </c>
      <c r="AU1453" s="72">
        <f t="shared" si="588"/>
        <v>8.6664107387064426E-3</v>
      </c>
      <c r="AV1453" s="73">
        <f t="shared" si="589"/>
        <v>1.0086664107387064</v>
      </c>
      <c r="AW1453" s="74">
        <f>PRODUCT(AV$4:AV1453)</f>
        <v>195893.52508532439</v>
      </c>
      <c r="BO1453" s="70">
        <f t="shared" si="593"/>
        <v>1450</v>
      </c>
      <c r="BP1453" s="178">
        <f t="shared" si="592"/>
        <v>0.1091</v>
      </c>
      <c r="BQ1453" s="179">
        <f t="shared" si="590"/>
        <v>8.6664107387064426E-3</v>
      </c>
      <c r="BR1453" s="179">
        <f t="shared" si="594"/>
        <v>5.1048139521938507E-6</v>
      </c>
    </row>
    <row r="1454" spans="44:70">
      <c r="AR1454" s="69">
        <f t="shared" si="587"/>
        <v>121</v>
      </c>
      <c r="AS1454" s="70">
        <f t="shared" si="591"/>
        <v>1451</v>
      </c>
      <c r="AT1454" s="71">
        <f t="shared" si="595"/>
        <v>4.5618852090728232E-6</v>
      </c>
      <c r="AU1454" s="72">
        <f t="shared" si="588"/>
        <v>8.6664107387064426E-3</v>
      </c>
      <c r="AV1454" s="73">
        <f t="shared" si="589"/>
        <v>1.0086664107387064</v>
      </c>
      <c r="AW1454" s="74">
        <f>PRODUCT(AV$4:AV1454)</f>
        <v>197591.21883476691</v>
      </c>
      <c r="BO1454" s="70">
        <f t="shared" si="593"/>
        <v>1451</v>
      </c>
      <c r="BP1454" s="178">
        <f t="shared" si="592"/>
        <v>0.1091</v>
      </c>
      <c r="BQ1454" s="179">
        <f t="shared" si="590"/>
        <v>8.6664107387064426E-3</v>
      </c>
      <c r="BR1454" s="179">
        <f t="shared" si="594"/>
        <v>5.0609536491408406E-6</v>
      </c>
    </row>
    <row r="1455" spans="44:70">
      <c r="AR1455" s="69">
        <f t="shared" si="587"/>
        <v>121</v>
      </c>
      <c r="AS1455" s="70">
        <f t="shared" si="591"/>
        <v>1452</v>
      </c>
      <c r="AT1455" s="71">
        <f t="shared" si="595"/>
        <v>4.5223500381081681E-6</v>
      </c>
      <c r="AU1455" s="72">
        <f t="shared" si="588"/>
        <v>8.6664107387064426E-3</v>
      </c>
      <c r="AV1455" s="73">
        <f t="shared" si="589"/>
        <v>1.0086664107387064</v>
      </c>
      <c r="AW1455" s="74">
        <f>PRODUCT(AV$4:AV1455)</f>
        <v>199303.62549555063</v>
      </c>
      <c r="BO1455" s="70">
        <f t="shared" si="593"/>
        <v>1452</v>
      </c>
      <c r="BP1455" s="178">
        <f t="shared" si="592"/>
        <v>0.1091</v>
      </c>
      <c r="BQ1455" s="179">
        <f t="shared" si="590"/>
        <v>8.6664107387064426E-3</v>
      </c>
      <c r="BR1455" s="179">
        <f t="shared" si="594"/>
        <v>5.017470191591294E-6</v>
      </c>
    </row>
    <row r="1456" spans="44:70">
      <c r="AR1456" s="69">
        <f t="shared" si="587"/>
        <v>122</v>
      </c>
      <c r="AS1456" s="70">
        <f t="shared" si="591"/>
        <v>1453</v>
      </c>
      <c r="AT1456" s="71">
        <f t="shared" si="595"/>
        <v>4.4831574951737182E-6</v>
      </c>
      <c r="AU1456" s="72">
        <f t="shared" si="588"/>
        <v>8.6664107387064426E-3</v>
      </c>
      <c r="AV1456" s="73">
        <f t="shared" si="589"/>
        <v>1.0086664107387064</v>
      </c>
      <c r="AW1456" s="74">
        <f>PRODUCT(AV$4:AV1456)</f>
        <v>201030.8725758084</v>
      </c>
      <c r="BO1456" s="70">
        <f t="shared" si="593"/>
        <v>1453</v>
      </c>
      <c r="BP1456" s="178">
        <f t="shared" si="592"/>
        <v>0.1091</v>
      </c>
      <c r="BQ1456" s="179">
        <f t="shared" si="590"/>
        <v>8.6664107387064426E-3</v>
      </c>
      <c r="BR1456" s="179">
        <f t="shared" si="594"/>
        <v>4.9743603417077225E-6</v>
      </c>
    </row>
    <row r="1457" spans="44:70">
      <c r="AR1457" s="69">
        <f t="shared" si="587"/>
        <v>122</v>
      </c>
      <c r="AS1457" s="70">
        <f t="shared" si="591"/>
        <v>1454</v>
      </c>
      <c r="AT1457" s="71">
        <f t="shared" si="595"/>
        <v>4.4443046109142327E-6</v>
      </c>
      <c r="AU1457" s="72">
        <f t="shared" si="588"/>
        <v>8.6664107387064426E-3</v>
      </c>
      <c r="AV1457" s="73">
        <f t="shared" si="589"/>
        <v>1.0086664107387064</v>
      </c>
      <c r="AW1457" s="74">
        <f>PRODUCT(AV$4:AV1457)</f>
        <v>202773.08868871091</v>
      </c>
      <c r="BO1457" s="70">
        <f t="shared" si="593"/>
        <v>1454</v>
      </c>
      <c r="BP1457" s="178">
        <f t="shared" si="592"/>
        <v>0.1091</v>
      </c>
      <c r="BQ1457" s="179">
        <f t="shared" si="590"/>
        <v>8.6664107387064426E-3</v>
      </c>
      <c r="BR1457" s="179">
        <f t="shared" si="594"/>
        <v>4.9316208894719737E-6</v>
      </c>
    </row>
    <row r="1458" spans="44:70">
      <c r="AR1458" s="69">
        <f t="shared" si="587"/>
        <v>122</v>
      </c>
      <c r="AS1458" s="70">
        <f t="shared" si="591"/>
        <v>1455</v>
      </c>
      <c r="AT1458" s="71">
        <f t="shared" si="595"/>
        <v>4.4057884417081231E-6</v>
      </c>
      <c r="AU1458" s="72">
        <f t="shared" si="588"/>
        <v>8.6664107387064426E-3</v>
      </c>
      <c r="AV1458" s="73">
        <f t="shared" si="589"/>
        <v>1.0086664107387064</v>
      </c>
      <c r="AW1458" s="74">
        <f>PRODUCT(AV$4:AV1458)</f>
        <v>204530.40356204342</v>
      </c>
      <c r="BO1458" s="70">
        <f t="shared" si="593"/>
        <v>1455</v>
      </c>
      <c r="BP1458" s="178">
        <f t="shared" si="592"/>
        <v>0.1091</v>
      </c>
      <c r="BQ1458" s="179">
        <f t="shared" si="590"/>
        <v>8.6664107387064426E-3</v>
      </c>
      <c r="BR1458" s="179">
        <f t="shared" si="594"/>
        <v>4.8892486524462081E-6</v>
      </c>
    </row>
    <row r="1459" spans="44:70">
      <c r="AR1459" s="69">
        <f t="shared" si="587"/>
        <v>122</v>
      </c>
      <c r="AS1459" s="70">
        <f t="shared" si="591"/>
        <v>1456</v>
      </c>
      <c r="AT1459" s="71">
        <f t="shared" si="595"/>
        <v>4.367606069444435E-6</v>
      </c>
      <c r="AU1459" s="72">
        <f t="shared" si="588"/>
        <v>8.6664107387064426E-3</v>
      </c>
      <c r="AV1459" s="73">
        <f t="shared" si="589"/>
        <v>1.0086664107387064</v>
      </c>
      <c r="AW1459" s="74">
        <f>PRODUCT(AV$4:AV1459)</f>
        <v>206302.94804786547</v>
      </c>
      <c r="BO1459" s="70">
        <f t="shared" si="593"/>
        <v>1456</v>
      </c>
      <c r="BP1459" s="178">
        <f t="shared" si="592"/>
        <v>0.1091</v>
      </c>
      <c r="BQ1459" s="179">
        <f t="shared" si="590"/>
        <v>8.6664107387064426E-3</v>
      </c>
      <c r="BR1459" s="179">
        <f t="shared" si="594"/>
        <v>4.8472404755359308E-6</v>
      </c>
    </row>
    <row r="1460" spans="44:70">
      <c r="AR1460" s="69">
        <f t="shared" si="587"/>
        <v>122</v>
      </c>
      <c r="AS1460" s="70">
        <f t="shared" si="591"/>
        <v>1457</v>
      </c>
      <c r="AT1460" s="71">
        <f t="shared" si="595"/>
        <v>4.3297546013017627E-6</v>
      </c>
      <c r="AU1460" s="72">
        <f t="shared" si="588"/>
        <v>8.6664107387064426E-3</v>
      </c>
      <c r="AV1460" s="73">
        <f t="shared" si="589"/>
        <v>1.0086664107387064</v>
      </c>
      <c r="AW1460" s="74">
        <f>PRODUCT(AV$4:AV1460)</f>
        <v>208090.85413225429</v>
      </c>
      <c r="BO1460" s="70">
        <f t="shared" si="593"/>
        <v>1457</v>
      </c>
      <c r="BP1460" s="178">
        <f t="shared" si="592"/>
        <v>0.1091</v>
      </c>
      <c r="BQ1460" s="179">
        <f t="shared" si="590"/>
        <v>8.6664107387064426E-3</v>
      </c>
      <c r="BR1460" s="179">
        <f t="shared" si="594"/>
        <v>4.80559323075506E-6</v>
      </c>
    </row>
    <row r="1461" spans="44:70">
      <c r="AR1461" s="69">
        <f t="shared" si="587"/>
        <v>122</v>
      </c>
      <c r="AS1461" s="70">
        <f t="shared" si="591"/>
        <v>1458</v>
      </c>
      <c r="AT1461" s="71">
        <f t="shared" si="595"/>
        <v>4.2922311695290772E-6</v>
      </c>
      <c r="AU1461" s="72">
        <f t="shared" si="588"/>
        <v>8.6664107387064426E-3</v>
      </c>
      <c r="AV1461" s="73">
        <f t="shared" si="589"/>
        <v>1.0086664107387064</v>
      </c>
      <c r="AW1461" s="74">
        <f>PRODUCT(AV$4:AV1461)</f>
        <v>209894.25494513265</v>
      </c>
      <c r="BO1461" s="70">
        <f t="shared" si="593"/>
        <v>1458</v>
      </c>
      <c r="BP1461" s="178">
        <f t="shared" si="592"/>
        <v>0.1091</v>
      </c>
      <c r="BQ1461" s="179">
        <f t="shared" si="590"/>
        <v>8.6664107387064426E-3</v>
      </c>
      <c r="BR1461" s="179">
        <f t="shared" si="594"/>
        <v>4.764303816993012E-6</v>
      </c>
    </row>
    <row r="1462" spans="44:70">
      <c r="AR1462" s="69">
        <f t="shared" si="587"/>
        <v>122</v>
      </c>
      <c r="AS1462" s="70">
        <f t="shared" si="591"/>
        <v>1459</v>
      </c>
      <c r="AT1462" s="71">
        <f t="shared" si="595"/>
        <v>4.2550329312284601E-6</v>
      </c>
      <c r="AU1462" s="72">
        <f t="shared" si="588"/>
        <v>8.6664107387064426E-3</v>
      </c>
      <c r="AV1462" s="73">
        <f t="shared" si="589"/>
        <v>1.0086664107387064</v>
      </c>
      <c r="AW1462" s="74">
        <f>PRODUCT(AV$4:AV1462)</f>
        <v>211713.28477018193</v>
      </c>
      <c r="BO1462" s="70">
        <f t="shared" si="593"/>
        <v>1459</v>
      </c>
      <c r="BP1462" s="178">
        <f t="shared" si="592"/>
        <v>0.1091</v>
      </c>
      <c r="BQ1462" s="179">
        <f t="shared" si="590"/>
        <v>8.6664107387064426E-3</v>
      </c>
      <c r="BR1462" s="179">
        <f t="shared" si="594"/>
        <v>4.7233691597837867E-6</v>
      </c>
    </row>
    <row r="1463" spans="44:70">
      <c r="AR1463" s="69">
        <f t="shared" si="587"/>
        <v>122</v>
      </c>
      <c r="AS1463" s="70">
        <f t="shared" si="591"/>
        <v>1460</v>
      </c>
      <c r="AT1463" s="71">
        <f t="shared" si="595"/>
        <v>4.2181570681397124E-6</v>
      </c>
      <c r="AU1463" s="72">
        <f t="shared" si="588"/>
        <v>8.6664107387064426E-3</v>
      </c>
      <c r="AV1463" s="73">
        <f t="shared" si="589"/>
        <v>1.0086664107387064</v>
      </c>
      <c r="AW1463" s="74">
        <f>PRODUCT(AV$4:AV1463)</f>
        <v>213548.07905484104</v>
      </c>
      <c r="BO1463" s="70">
        <f t="shared" si="593"/>
        <v>1460</v>
      </c>
      <c r="BP1463" s="178">
        <f t="shared" si="592"/>
        <v>0.1091</v>
      </c>
      <c r="BQ1463" s="179">
        <f t="shared" si="590"/>
        <v>8.6664107387064426E-3</v>
      </c>
      <c r="BR1463" s="179">
        <f t="shared" si="594"/>
        <v>4.6827862110770422E-6</v>
      </c>
    </row>
    <row r="1464" spans="44:70">
      <c r="AR1464" s="69">
        <f t="shared" si="587"/>
        <v>122</v>
      </c>
      <c r="AS1464" s="70">
        <f t="shared" si="591"/>
        <v>1461</v>
      </c>
      <c r="AT1464" s="71">
        <f t="shared" si="595"/>
        <v>4.181600786426836E-6</v>
      </c>
      <c r="AU1464" s="72">
        <f t="shared" si="588"/>
        <v>8.6664107387064426E-3</v>
      </c>
      <c r="AV1464" s="73">
        <f t="shared" si="589"/>
        <v>1.0086664107387064</v>
      </c>
      <c r="AW1464" s="74">
        <f>PRODUCT(AV$4:AV1464)</f>
        <v>215398.77442039206</v>
      </c>
      <c r="BO1464" s="70">
        <f t="shared" si="593"/>
        <v>1461</v>
      </c>
      <c r="BP1464" s="178">
        <f t="shared" si="592"/>
        <v>0.1091</v>
      </c>
      <c r="BQ1464" s="179">
        <f t="shared" si="590"/>
        <v>8.6664107387064426E-3</v>
      </c>
      <c r="BR1464" s="179">
        <f t="shared" si="594"/>
        <v>4.6425519490111295E-6</v>
      </c>
    </row>
    <row r="1465" spans="44:70">
      <c r="AR1465" s="69">
        <f t="shared" si="587"/>
        <v>122</v>
      </c>
      <c r="AS1465" s="70">
        <f t="shared" si="591"/>
        <v>1462</v>
      </c>
      <c r="AT1465" s="71">
        <f t="shared" si="595"/>
        <v>4.1453613164663628E-6</v>
      </c>
      <c r="AU1465" s="72">
        <f t="shared" si="588"/>
        <v>8.6664107387064426E-3</v>
      </c>
      <c r="AV1465" s="73">
        <f t="shared" si="589"/>
        <v>1.0086664107387064</v>
      </c>
      <c r="AW1465" s="74">
        <f>PRODUCT(AV$4:AV1465)</f>
        <v>217265.50867213315</v>
      </c>
      <c r="BO1465" s="70">
        <f t="shared" si="593"/>
        <v>1462</v>
      </c>
      <c r="BP1465" s="178">
        <f t="shared" si="592"/>
        <v>0.1091</v>
      </c>
      <c r="BQ1465" s="179">
        <f t="shared" si="590"/>
        <v>8.6664107387064426E-3</v>
      </c>
      <c r="BR1465" s="179">
        <f t="shared" si="594"/>
        <v>4.6026633776880826E-6</v>
      </c>
    </row>
    <row r="1466" spans="44:70">
      <c r="AR1466" s="69">
        <f t="shared" si="587"/>
        <v>122</v>
      </c>
      <c r="AS1466" s="70">
        <f t="shared" si="591"/>
        <v>1463</v>
      </c>
      <c r="AT1466" s="71">
        <f t="shared" si="595"/>
        <v>4.1094359126375209E-6</v>
      </c>
      <c r="AU1466" s="72">
        <f t="shared" si="588"/>
        <v>8.6664107387064426E-3</v>
      </c>
      <c r="AV1466" s="73">
        <f t="shared" si="589"/>
        <v>1.0086664107387064</v>
      </c>
      <c r="AW1466" s="74">
        <f>PRODUCT(AV$4:AV1466)</f>
        <v>219148.42080963985</v>
      </c>
      <c r="BO1466" s="70">
        <f t="shared" si="593"/>
        <v>1463</v>
      </c>
      <c r="BP1466" s="178">
        <f t="shared" si="592"/>
        <v>0.1091</v>
      </c>
      <c r="BQ1466" s="179">
        <f t="shared" si="590"/>
        <v>8.6664107387064426E-3</v>
      </c>
      <c r="BR1466" s="179">
        <f t="shared" si="594"/>
        <v>4.5631175269505385E-6</v>
      </c>
    </row>
    <row r="1467" spans="44:70">
      <c r="AR1467" s="69">
        <f t="shared" si="587"/>
        <v>122</v>
      </c>
      <c r="AS1467" s="70">
        <f t="shared" si="591"/>
        <v>1464</v>
      </c>
      <c r="AT1467" s="71">
        <f t="shared" si="595"/>
        <v>4.0738218531142133E-6</v>
      </c>
      <c r="AU1467" s="72">
        <f t="shared" si="588"/>
        <v>8.6664107387064426E-3</v>
      </c>
      <c r="AV1467" s="73">
        <f t="shared" si="589"/>
        <v>1.0086664107387064</v>
      </c>
      <c r="AW1467" s="74">
        <f>PRODUCT(AV$4:AV1467)</f>
        <v>221047.65103711508</v>
      </c>
      <c r="BO1467" s="70">
        <f t="shared" si="593"/>
        <v>1464</v>
      </c>
      <c r="BP1467" s="178">
        <f t="shared" si="592"/>
        <v>0.1091</v>
      </c>
      <c r="BQ1467" s="179">
        <f t="shared" si="590"/>
        <v>8.6664107387064426E-3</v>
      </c>
      <c r="BR1467" s="179">
        <f t="shared" si="594"/>
        <v>4.5239114521605767E-6</v>
      </c>
    </row>
    <row r="1468" spans="44:70">
      <c r="AR1468" s="69">
        <f t="shared" si="587"/>
        <v>123</v>
      </c>
      <c r="AS1468" s="70">
        <f t="shared" si="591"/>
        <v>1465</v>
      </c>
      <c r="AT1468" s="71">
        <f t="shared" si="595"/>
        <v>4.0385164396588074E-6</v>
      </c>
      <c r="AU1468" s="72">
        <f t="shared" si="588"/>
        <v>8.6664107387064426E-3</v>
      </c>
      <c r="AV1468" s="73">
        <f t="shared" si="589"/>
        <v>1.0086664107387064</v>
      </c>
      <c r="AW1468" s="74">
        <f>PRODUCT(AV$4:AV1468)</f>
        <v>222963.34077382897</v>
      </c>
      <c r="BO1468" s="70">
        <f t="shared" si="593"/>
        <v>1465</v>
      </c>
      <c r="BP1468" s="178">
        <f t="shared" si="592"/>
        <v>0.1091</v>
      </c>
      <c r="BQ1468" s="179">
        <f t="shared" si="590"/>
        <v>8.6664107387064426E-3</v>
      </c>
      <c r="BR1468" s="179">
        <f t="shared" si="594"/>
        <v>4.4850422339804563E-6</v>
      </c>
    </row>
    <row r="1469" spans="44:70">
      <c r="AR1469" s="69">
        <f t="shared" si="587"/>
        <v>123</v>
      </c>
      <c r="AS1469" s="70">
        <f t="shared" si="591"/>
        <v>1466</v>
      </c>
      <c r="AT1469" s="71">
        <f t="shared" si="595"/>
        <v>4.0035169974177054E-6</v>
      </c>
      <c r="AU1469" s="72">
        <f t="shared" si="588"/>
        <v>8.6664107387064426E-3</v>
      </c>
      <c r="AV1469" s="73">
        <f t="shared" si="589"/>
        <v>1.0086664107387064</v>
      </c>
      <c r="AW1469" s="74">
        <f>PRODUCT(AV$4:AV1469)</f>
        <v>224895.63266464914</v>
      </c>
      <c r="BO1469" s="70">
        <f t="shared" si="593"/>
        <v>1466</v>
      </c>
      <c r="BP1469" s="178">
        <f t="shared" si="592"/>
        <v>0.1091</v>
      </c>
      <c r="BQ1469" s="179">
        <f t="shared" si="590"/>
        <v>8.6664107387064426E-3</v>
      </c>
      <c r="BR1469" s="179">
        <f t="shared" si="594"/>
        <v>4.4465069781552385E-6</v>
      </c>
    </row>
    <row r="1470" spans="44:70">
      <c r="AR1470" s="69">
        <f t="shared" si="587"/>
        <v>123</v>
      </c>
      <c r="AS1470" s="70">
        <f t="shared" si="591"/>
        <v>1467</v>
      </c>
      <c r="AT1470" s="71">
        <f t="shared" si="595"/>
        <v>3.9688208747186907E-6</v>
      </c>
      <c r="AU1470" s="72">
        <f t="shared" si="588"/>
        <v>8.6664107387064426E-3</v>
      </c>
      <c r="AV1470" s="73">
        <f t="shared" si="589"/>
        <v>1.0086664107387064</v>
      </c>
      <c r="AW1470" s="74">
        <f>PRODUCT(AV$4:AV1470)</f>
        <v>226844.67059066222</v>
      </c>
      <c r="BO1470" s="70">
        <f t="shared" si="593"/>
        <v>1467</v>
      </c>
      <c r="BP1470" s="178">
        <f t="shared" si="592"/>
        <v>0.1091</v>
      </c>
      <c r="BQ1470" s="179">
        <f t="shared" si="590"/>
        <v>8.6664107387064426E-3</v>
      </c>
      <c r="BR1470" s="179">
        <f t="shared" si="594"/>
        <v>4.4083028152972767E-6</v>
      </c>
    </row>
    <row r="1471" spans="44:70">
      <c r="AR1471" s="69">
        <f t="shared" si="587"/>
        <v>123</v>
      </c>
      <c r="AS1471" s="70">
        <f t="shared" si="591"/>
        <v>1468</v>
      </c>
      <c r="AT1471" s="71">
        <f t="shared" si="595"/>
        <v>3.9344254428700262E-6</v>
      </c>
      <c r="AU1471" s="72">
        <f t="shared" si="588"/>
        <v>8.6664107387064426E-3</v>
      </c>
      <c r="AV1471" s="73">
        <f t="shared" si="589"/>
        <v>1.0086664107387064</v>
      </c>
      <c r="AW1471" s="74">
        <f>PRODUCT(AV$4:AV1471)</f>
        <v>228810.59967988747</v>
      </c>
      <c r="BO1471" s="70">
        <f t="shared" si="593"/>
        <v>1468</v>
      </c>
      <c r="BP1471" s="178">
        <f t="shared" si="592"/>
        <v>0.1091</v>
      </c>
      <c r="BQ1471" s="179">
        <f t="shared" si="590"/>
        <v>8.6664107387064426E-3</v>
      </c>
      <c r="BR1471" s="179">
        <f t="shared" si="594"/>
        <v>4.3704269006725563E-6</v>
      </c>
    </row>
    <row r="1472" spans="44:70">
      <c r="AR1472" s="69">
        <f t="shared" si="587"/>
        <v>123</v>
      </c>
      <c r="AS1472" s="70">
        <f t="shared" si="591"/>
        <v>1469</v>
      </c>
      <c r="AT1472" s="71">
        <f t="shared" si="595"/>
        <v>3.9003280959612974E-6</v>
      </c>
      <c r="AU1472" s="72">
        <f t="shared" si="588"/>
        <v>8.6664107387064426E-3</v>
      </c>
      <c r="AV1472" s="73">
        <f t="shared" si="589"/>
        <v>1.0086664107387064</v>
      </c>
      <c r="AW1472" s="74">
        <f>PRODUCT(AV$4:AV1472)</f>
        <v>230793.56631808312</v>
      </c>
      <c r="BO1472" s="70">
        <f t="shared" si="593"/>
        <v>1469</v>
      </c>
      <c r="BP1472" s="178">
        <f t="shared" si="592"/>
        <v>0.1091</v>
      </c>
      <c r="BQ1472" s="179">
        <f t="shared" si="590"/>
        <v>8.6664107387064426E-3</v>
      </c>
      <c r="BR1472" s="179">
        <f t="shared" si="594"/>
        <v>4.3328764139888749E-6</v>
      </c>
    </row>
    <row r="1473" spans="44:70">
      <c r="AR1473" s="69">
        <f t="shared" si="587"/>
        <v>123</v>
      </c>
      <c r="AS1473" s="70">
        <f t="shared" si="591"/>
        <v>1470</v>
      </c>
      <c r="AT1473" s="71">
        <f t="shared" si="595"/>
        <v>3.86652625066598E-6</v>
      </c>
      <c r="AU1473" s="72">
        <f t="shared" si="588"/>
        <v>8.6664107387064426E-3</v>
      </c>
      <c r="AV1473" s="73">
        <f t="shared" si="589"/>
        <v>1.0086664107387064</v>
      </c>
      <c r="AW1473" s="74">
        <f>PRODUCT(AV$4:AV1473)</f>
        <v>232793.71815964652</v>
      </c>
      <c r="BO1473" s="70">
        <f t="shared" si="593"/>
        <v>1470</v>
      </c>
      <c r="BP1473" s="178">
        <f t="shared" si="592"/>
        <v>0.1091</v>
      </c>
      <c r="BQ1473" s="179">
        <f t="shared" si="590"/>
        <v>8.6664107387064426E-3</v>
      </c>
      <c r="BR1473" s="179">
        <f t="shared" si="594"/>
        <v>4.2956485591858378E-6</v>
      </c>
    </row>
    <row r="1474" spans="44:70">
      <c r="AR1474" s="69">
        <f t="shared" si="587"/>
        <v>123</v>
      </c>
      <c r="AS1474" s="70">
        <f t="shared" si="591"/>
        <v>1471</v>
      </c>
      <c r="AT1474" s="71">
        <f t="shared" si="595"/>
        <v>3.8330173460457182E-6</v>
      </c>
      <c r="AU1474" s="72">
        <f t="shared" si="588"/>
        <v>8.6664107387064426E-3</v>
      </c>
      <c r="AV1474" s="73">
        <f t="shared" si="589"/>
        <v>1.0086664107387064</v>
      </c>
      <c r="AW1474" s="74">
        <f>PRODUCT(AV$4:AV1474)</f>
        <v>234811.20413860868</v>
      </c>
      <c r="BO1474" s="70">
        <f t="shared" si="593"/>
        <v>1471</v>
      </c>
      <c r="BP1474" s="178">
        <f t="shared" si="592"/>
        <v>0.1091</v>
      </c>
      <c r="BQ1474" s="179">
        <f t="shared" si="590"/>
        <v>8.6664107387064426E-3</v>
      </c>
      <c r="BR1474" s="179">
        <f t="shared" si="594"/>
        <v>4.258740564226659E-6</v>
      </c>
    </row>
    <row r="1475" spans="44:70">
      <c r="AR1475" s="69">
        <f t="shared" si="587"/>
        <v>123</v>
      </c>
      <c r="AS1475" s="70">
        <f t="shared" si="591"/>
        <v>1472</v>
      </c>
      <c r="AT1475" s="71">
        <f t="shared" si="595"/>
        <v>3.7997988433562995E-6</v>
      </c>
      <c r="AU1475" s="72">
        <f t="shared" si="588"/>
        <v>8.6664107387064426E-3</v>
      </c>
      <c r="AV1475" s="73">
        <f t="shared" si="589"/>
        <v>1.0086664107387064</v>
      </c>
      <c r="AW1475" s="74">
        <f>PRODUCT(AV$4:AV1475)</f>
        <v>236846.17447972411</v>
      </c>
      <c r="BO1475" s="70">
        <f t="shared" si="593"/>
        <v>1472</v>
      </c>
      <c r="BP1475" s="178">
        <f t="shared" si="592"/>
        <v>0.1091</v>
      </c>
      <c r="BQ1475" s="179">
        <f t="shared" si="590"/>
        <v>8.6664107387064426E-3</v>
      </c>
      <c r="BR1475" s="179">
        <f t="shared" si="594"/>
        <v>4.2221496808917525E-6</v>
      </c>
    </row>
    <row r="1476" spans="44:70">
      <c r="AR1476" s="69">
        <f t="shared" si="587"/>
        <v>123</v>
      </c>
      <c r="AS1476" s="70">
        <f t="shared" si="591"/>
        <v>1473</v>
      </c>
      <c r="AT1476" s="71">
        <f t="shared" si="595"/>
        <v>3.766868225855312E-6</v>
      </c>
      <c r="AU1476" s="72">
        <f t="shared" si="588"/>
        <v>8.6664107387064426E-3</v>
      </c>
      <c r="AV1476" s="73">
        <f t="shared" si="589"/>
        <v>1.0086664107387064</v>
      </c>
      <c r="AW1476" s="74">
        <f>PRODUCT(AV$4:AV1476)</f>
        <v>238898.78070965674</v>
      </c>
      <c r="BO1476" s="70">
        <f t="shared" si="593"/>
        <v>1473</v>
      </c>
      <c r="BP1476" s="178">
        <f t="shared" si="592"/>
        <v>0.1091</v>
      </c>
      <c r="BQ1476" s="179">
        <f t="shared" si="590"/>
        <v>8.6664107387064426E-3</v>
      </c>
      <c r="BR1476" s="179">
        <f t="shared" si="594"/>
        <v>4.1858731845740962E-6</v>
      </c>
    </row>
    <row r="1477" spans="44:70">
      <c r="AR1477" s="69">
        <f t="shared" ref="AR1477:AR1540" si="596">ROUNDDOWN((AS1477-1)/12,0)+1</f>
        <v>123</v>
      </c>
      <c r="AS1477" s="70">
        <f t="shared" si="591"/>
        <v>1474</v>
      </c>
      <c r="AT1477" s="71">
        <f t="shared" si="595"/>
        <v>3.7342229986114675E-6</v>
      </c>
      <c r="AU1477" s="72">
        <f t="shared" ref="AU1477:AU1540" si="597">IF($AU$2="Yes",BQ1477,((1+$AH$21)^(1/12))-1)</f>
        <v>8.6664107387064426E-3</v>
      </c>
      <c r="AV1477" s="73">
        <f t="shared" ref="AV1477:AV1540" si="598">(1+AU1477)</f>
        <v>1.0086664107387064</v>
      </c>
      <c r="AW1477" s="74">
        <f>PRODUCT(AV$4:AV1477)</f>
        <v>240969.17566826279</v>
      </c>
      <c r="BO1477" s="70">
        <f t="shared" si="593"/>
        <v>1474</v>
      </c>
      <c r="BP1477" s="178">
        <f t="shared" si="592"/>
        <v>0.1091</v>
      </c>
      <c r="BQ1477" s="179">
        <f t="shared" ref="BQ1477:BQ1540" si="599">(1+BP1477)^(1/12)-1</f>
        <v>8.6664107387064426E-3</v>
      </c>
      <c r="BR1477" s="179">
        <f t="shared" si="594"/>
        <v>4.1499083740763532E-6</v>
      </c>
    </row>
    <row r="1478" spans="44:70">
      <c r="AR1478" s="69">
        <f t="shared" si="596"/>
        <v>123</v>
      </c>
      <c r="AS1478" s="70">
        <f t="shared" ref="AS1478:AS1541" si="600">AS1477+1</f>
        <v>1475</v>
      </c>
      <c r="AT1478" s="71">
        <f t="shared" si="595"/>
        <v>3.7018606883155767E-6</v>
      </c>
      <c r="AU1478" s="72">
        <f t="shared" si="597"/>
        <v>8.6664107387064426E-3</v>
      </c>
      <c r="AV1478" s="73">
        <f t="shared" si="598"/>
        <v>1.0086664107387064</v>
      </c>
      <c r="AW1478" s="74">
        <f>PRODUCT(AV$4:AV1478)</f>
        <v>243057.51351997146</v>
      </c>
      <c r="BO1478" s="70">
        <f t="shared" si="593"/>
        <v>1475</v>
      </c>
      <c r="BP1478" s="178">
        <f t="shared" si="592"/>
        <v>0.1091</v>
      </c>
      <c r="BQ1478" s="179">
        <f t="shared" si="599"/>
        <v>8.6664107387064426E-3</v>
      </c>
      <c r="BR1478" s="179">
        <f t="shared" si="594"/>
        <v>4.1142525714097375E-6</v>
      </c>
    </row>
    <row r="1479" spans="44:70">
      <c r="AR1479" s="69">
        <f t="shared" si="596"/>
        <v>123</v>
      </c>
      <c r="AS1479" s="70">
        <f t="shared" si="600"/>
        <v>1476</v>
      </c>
      <c r="AT1479" s="71">
        <f t="shared" si="595"/>
        <v>3.6697788430931635E-6</v>
      </c>
      <c r="AU1479" s="72">
        <f t="shared" si="597"/>
        <v>8.6664107387064426E-3</v>
      </c>
      <c r="AV1479" s="73">
        <f t="shared" si="598"/>
        <v>1.0086664107387064</v>
      </c>
      <c r="AW1479" s="74">
        <f>PRODUCT(AV$4:AV1479)</f>
        <v>245163.94976526423</v>
      </c>
      <c r="BO1479" s="70">
        <f t="shared" si="593"/>
        <v>1476</v>
      </c>
      <c r="BP1479" s="178">
        <f t="shared" si="592"/>
        <v>0.1091</v>
      </c>
      <c r="BQ1479" s="179">
        <f t="shared" si="599"/>
        <v>8.6664107387064426E-3</v>
      </c>
      <c r="BR1479" s="179">
        <f t="shared" si="594"/>
        <v>4.0789031215946068E-6</v>
      </c>
    </row>
    <row r="1480" spans="44:70">
      <c r="AR1480" s="69">
        <f t="shared" si="596"/>
        <v>124</v>
      </c>
      <c r="AS1480" s="70">
        <f t="shared" si="600"/>
        <v>1477</v>
      </c>
      <c r="AT1480" s="71">
        <f t="shared" si="595"/>
        <v>3.6379750323187031E-6</v>
      </c>
      <c r="AU1480" s="72">
        <f t="shared" si="597"/>
        <v>8.6664107387064426E-3</v>
      </c>
      <c r="AV1480" s="73">
        <f t="shared" si="598"/>
        <v>1.0086664107387064</v>
      </c>
      <c r="AW1480" s="74">
        <f>PRODUCT(AV$4:AV1480)</f>
        <v>247288.64125225361</v>
      </c>
      <c r="BO1480" s="70">
        <f t="shared" si="593"/>
        <v>1477</v>
      </c>
      <c r="BP1480" s="178">
        <f t="shared" ref="BP1480:BP1543" si="601">VLOOKUP(BO1480,$BT$4:$BX$13,5,TRUE)/100</f>
        <v>0.1091</v>
      </c>
      <c r="BQ1480" s="179">
        <f t="shared" si="599"/>
        <v>8.6664107387064426E-3</v>
      </c>
      <c r="BR1480" s="179">
        <f t="shared" si="594"/>
        <v>4.0438573924627696E-6</v>
      </c>
    </row>
    <row r="1481" spans="44:70">
      <c r="AR1481" s="69">
        <f t="shared" si="596"/>
        <v>124</v>
      </c>
      <c r="AS1481" s="70">
        <f t="shared" si="600"/>
        <v>1478</v>
      </c>
      <c r="AT1481" s="71">
        <f t="shared" si="595"/>
        <v>3.6064468464314703E-6</v>
      </c>
      <c r="AU1481" s="72">
        <f t="shared" si="597"/>
        <v>8.6664107387064426E-3</v>
      </c>
      <c r="AV1481" s="73">
        <f t="shared" si="598"/>
        <v>1.0086664107387064</v>
      </c>
      <c r="AW1481" s="74">
        <f>PRODUCT(AV$4:AV1481)</f>
        <v>249431.74618836227</v>
      </c>
      <c r="BO1481" s="70">
        <f t="shared" si="593"/>
        <v>1478</v>
      </c>
      <c r="BP1481" s="178">
        <f t="shared" si="601"/>
        <v>0.1091</v>
      </c>
      <c r="BQ1481" s="179">
        <f t="shared" si="599"/>
        <v>8.6664107387064426E-3</v>
      </c>
      <c r="BR1481" s="179">
        <f t="shared" si="594"/>
        <v>4.0091127744614918E-6</v>
      </c>
    </row>
    <row r="1482" spans="44:70">
      <c r="AR1482" s="69">
        <f t="shared" si="596"/>
        <v>124</v>
      </c>
      <c r="AS1482" s="70">
        <f t="shared" si="600"/>
        <v>1479</v>
      </c>
      <c r="AT1482" s="71">
        <f t="shared" si="595"/>
        <v>3.5751918967529826E-6</v>
      </c>
      <c r="AU1482" s="72">
        <f t="shared" si="597"/>
        <v>8.6664107387064426E-3</v>
      </c>
      <c r="AV1482" s="73">
        <f t="shared" si="598"/>
        <v>1.0086664107387064</v>
      </c>
      <c r="AW1482" s="74">
        <f>PRODUCT(AV$4:AV1482)</f>
        <v>251593.4241521034</v>
      </c>
      <c r="BO1482" s="70">
        <f t="shared" si="593"/>
        <v>1479</v>
      </c>
      <c r="BP1482" s="178">
        <f t="shared" si="601"/>
        <v>0.1091</v>
      </c>
      <c r="BQ1482" s="179">
        <f t="shared" si="599"/>
        <v>8.6664107387064426E-3</v>
      </c>
      <c r="BR1482" s="179">
        <f t="shared" si="594"/>
        <v>3.9746666804591813E-6</v>
      </c>
    </row>
    <row r="1483" spans="44:70">
      <c r="AR1483" s="69">
        <f t="shared" si="596"/>
        <v>124</v>
      </c>
      <c r="AS1483" s="70">
        <f t="shared" si="600"/>
        <v>1480</v>
      </c>
      <c r="AT1483" s="71">
        <f t="shared" si="595"/>
        <v>3.5442078153060262E-6</v>
      </c>
      <c r="AU1483" s="72">
        <f t="shared" si="597"/>
        <v>8.6664107387064426E-3</v>
      </c>
      <c r="AV1483" s="73">
        <f t="shared" si="598"/>
        <v>1.0086664107387064</v>
      </c>
      <c r="AW1483" s="74">
        <f>PRODUCT(AV$4:AV1483)</f>
        <v>253773.83610496312</v>
      </c>
      <c r="BO1483" s="70">
        <f t="shared" si="593"/>
        <v>1480</v>
      </c>
      <c r="BP1483" s="178">
        <f t="shared" si="601"/>
        <v>0.1091</v>
      </c>
      <c r="BQ1483" s="179">
        <f t="shared" si="599"/>
        <v>8.6664107387064426E-3</v>
      </c>
      <c r="BR1483" s="179">
        <f t="shared" si="594"/>
        <v>3.9405165455527525E-6</v>
      </c>
    </row>
    <row r="1484" spans="44:70">
      <c r="AR1484" s="69">
        <f t="shared" si="596"/>
        <v>124</v>
      </c>
      <c r="AS1484" s="70">
        <f t="shared" si="600"/>
        <v>1481</v>
      </c>
      <c r="AT1484" s="71">
        <f t="shared" si="595"/>
        <v>3.5134922546352505E-6</v>
      </c>
      <c r="AU1484" s="72">
        <f t="shared" si="597"/>
        <v>8.6664107387064426E-3</v>
      </c>
      <c r="AV1484" s="73">
        <f t="shared" si="598"/>
        <v>1.0086664107387064</v>
      </c>
      <c r="AW1484" s="74">
        <f>PRODUCT(AV$4:AV1484)</f>
        <v>255973.1444033859</v>
      </c>
      <c r="BO1484" s="70">
        <f t="shared" si="593"/>
        <v>1481</v>
      </c>
      <c r="BP1484" s="178">
        <f t="shared" si="601"/>
        <v>0.1091</v>
      </c>
      <c r="BQ1484" s="179">
        <f t="shared" si="599"/>
        <v>8.6664107387064426E-3</v>
      </c>
      <c r="BR1484" s="179">
        <f t="shared" si="594"/>
        <v>3.9066598268766359E-6</v>
      </c>
    </row>
    <row r="1485" spans="44:70">
      <c r="AR1485" s="69">
        <f t="shared" si="596"/>
        <v>124</v>
      </c>
      <c r="AS1485" s="70">
        <f t="shared" si="600"/>
        <v>1482</v>
      </c>
      <c r="AT1485" s="71">
        <f t="shared" si="595"/>
        <v>3.4830428876293177E-6</v>
      </c>
      <c r="AU1485" s="72">
        <f t="shared" si="597"/>
        <v>8.6664107387064426E-3</v>
      </c>
      <c r="AV1485" s="73">
        <f t="shared" si="598"/>
        <v>1.0086664107387064</v>
      </c>
      <c r="AW1485" s="74">
        <f>PRODUCT(AV$4:AV1485)</f>
        <v>258191.51281086385</v>
      </c>
      <c r="BO1485" s="70">
        <f t="shared" si="593"/>
        <v>1482</v>
      </c>
      <c r="BP1485" s="178">
        <f t="shared" si="601"/>
        <v>0.1091</v>
      </c>
      <c r="BQ1485" s="179">
        <f t="shared" si="599"/>
        <v>8.6664107387064426E-3</v>
      </c>
      <c r="BR1485" s="179">
        <f t="shared" si="594"/>
        <v>3.873094003413434E-6</v>
      </c>
    </row>
    <row r="1486" spans="44:70">
      <c r="AR1486" s="69">
        <f t="shared" si="596"/>
        <v>124</v>
      </c>
      <c r="AS1486" s="70">
        <f t="shared" si="600"/>
        <v>1483</v>
      </c>
      <c r="AT1486" s="71">
        <f t="shared" si="595"/>
        <v>3.4528574073445918E-6</v>
      </c>
      <c r="AU1486" s="72">
        <f t="shared" si="597"/>
        <v>8.6664107387064426E-3</v>
      </c>
      <c r="AV1486" s="73">
        <f t="shared" si="598"/>
        <v>1.0086664107387064</v>
      </c>
      <c r="AW1486" s="74">
        <f>PRODUCT(AV$4:AV1486)</f>
        <v>260429.10651013078</v>
      </c>
      <c r="BO1486" s="70">
        <f t="shared" si="593"/>
        <v>1483</v>
      </c>
      <c r="BP1486" s="178">
        <f t="shared" si="601"/>
        <v>0.1091</v>
      </c>
      <c r="BQ1486" s="179">
        <f t="shared" si="599"/>
        <v>8.6664107387064426E-3</v>
      </c>
      <c r="BR1486" s="179">
        <f t="shared" si="594"/>
        <v>3.839816575806204E-6</v>
      </c>
    </row>
    <row r="1487" spans="44:70">
      <c r="AR1487" s="69">
        <f t="shared" si="596"/>
        <v>124</v>
      </c>
      <c r="AS1487" s="70">
        <f t="shared" si="600"/>
        <v>1484</v>
      </c>
      <c r="AT1487" s="71">
        <f t="shared" si="595"/>
        <v>3.4229335268303584E-6</v>
      </c>
      <c r="AU1487" s="72">
        <f t="shared" si="597"/>
        <v>8.6664107387064426E-3</v>
      </c>
      <c r="AV1487" s="73">
        <f t="shared" si="598"/>
        <v>1.0086664107387064</v>
      </c>
      <c r="AW1487" s="74">
        <f>PRODUCT(AV$4:AV1487)</f>
        <v>262686.09211546188</v>
      </c>
      <c r="BO1487" s="70">
        <f t="shared" si="593"/>
        <v>1484</v>
      </c>
      <c r="BP1487" s="178">
        <f t="shared" si="601"/>
        <v>0.1091</v>
      </c>
      <c r="BQ1487" s="179">
        <f t="shared" si="599"/>
        <v>8.6664107387064426E-3</v>
      </c>
      <c r="BR1487" s="179">
        <f t="shared" si="594"/>
        <v>3.8068250661723511E-6</v>
      </c>
    </row>
    <row r="1488" spans="44:70">
      <c r="AR1488" s="69">
        <f t="shared" si="596"/>
        <v>124</v>
      </c>
      <c r="AS1488" s="70">
        <f t="shared" si="600"/>
        <v>1485</v>
      </c>
      <c r="AT1488" s="71">
        <f t="shared" si="595"/>
        <v>3.3932689789555575E-6</v>
      </c>
      <c r="AU1488" s="72">
        <f t="shared" si="597"/>
        <v>8.6664107387064426E-3</v>
      </c>
      <c r="AV1488" s="73">
        <f t="shared" si="598"/>
        <v>1.0086664107387064</v>
      </c>
      <c r="AW1488" s="74">
        <f>PRODUCT(AV$4:AV1488)</f>
        <v>264962.63768508018</v>
      </c>
      <c r="BO1488" s="70">
        <f t="shared" si="593"/>
        <v>1485</v>
      </c>
      <c r="BP1488" s="178">
        <f t="shared" si="601"/>
        <v>0.1091</v>
      </c>
      <c r="BQ1488" s="179">
        <f t="shared" si="599"/>
        <v>8.6664107387064426E-3</v>
      </c>
      <c r="BR1488" s="179">
        <f t="shared" si="594"/>
        <v>3.774117017919122E-6</v>
      </c>
    </row>
    <row r="1489" spans="44:70">
      <c r="AR1489" s="69">
        <f t="shared" si="596"/>
        <v>124</v>
      </c>
      <c r="AS1489" s="70">
        <f t="shared" si="600"/>
        <v>1486</v>
      </c>
      <c r="AT1489" s="71">
        <f t="shared" si="595"/>
        <v>3.3638615162370174E-6</v>
      </c>
      <c r="AU1489" s="72">
        <f t="shared" si="597"/>
        <v>8.6664107387064426E-3</v>
      </c>
      <c r="AV1489" s="73">
        <f t="shared" si="598"/>
        <v>1.0086664107387064</v>
      </c>
      <c r="AW1489" s="74">
        <f>PRODUCT(AV$4:AV1489)</f>
        <v>267258.91273367015</v>
      </c>
      <c r="BO1489" s="70">
        <f t="shared" si="593"/>
        <v>1486</v>
      </c>
      <c r="BP1489" s="178">
        <f t="shared" si="601"/>
        <v>0.1091</v>
      </c>
      <c r="BQ1489" s="179">
        <f t="shared" si="599"/>
        <v>8.6664107387064426E-3</v>
      </c>
      <c r="BR1489" s="179">
        <f t="shared" si="594"/>
        <v>3.7416899955606845E-6</v>
      </c>
    </row>
    <row r="1490" spans="44:70">
      <c r="AR1490" s="69">
        <f t="shared" si="596"/>
        <v>124</v>
      </c>
      <c r="AS1490" s="70">
        <f t="shared" si="600"/>
        <v>1487</v>
      </c>
      <c r="AT1490" s="71">
        <f t="shared" si="595"/>
        <v>3.3347089106691797E-6</v>
      </c>
      <c r="AU1490" s="72">
        <f t="shared" si="597"/>
        <v>8.6664107387064426E-3</v>
      </c>
      <c r="AV1490" s="73">
        <f t="shared" si="598"/>
        <v>1.0086664107387064</v>
      </c>
      <c r="AW1490" s="74">
        <f>PRODUCT(AV$4:AV1490)</f>
        <v>269575.08824500022</v>
      </c>
      <c r="BO1490" s="70">
        <f t="shared" ref="BO1490:BO1553" si="602">BO1489+1</f>
        <v>1487</v>
      </c>
      <c r="BP1490" s="178">
        <f t="shared" si="601"/>
        <v>0.1091</v>
      </c>
      <c r="BQ1490" s="179">
        <f t="shared" si="599"/>
        <v>8.6664107387064426E-3</v>
      </c>
      <c r="BR1490" s="179">
        <f t="shared" ref="BR1490:BR1553" si="603">BR1489/(1+BQ1490)</f>
        <v>3.7095415845367769E-6</v>
      </c>
    </row>
    <row r="1491" spans="44:70">
      <c r="AR1491" s="69">
        <f t="shared" si="596"/>
        <v>124</v>
      </c>
      <c r="AS1491" s="70">
        <f t="shared" si="600"/>
        <v>1488</v>
      </c>
      <c r="AT1491" s="71">
        <f t="shared" si="595"/>
        <v>3.3058089535552961E-6</v>
      </c>
      <c r="AU1491" s="72">
        <f t="shared" si="597"/>
        <v>8.6664107387064426E-3</v>
      </c>
      <c r="AV1491" s="73">
        <f t="shared" si="598"/>
        <v>1.0086664107387064</v>
      </c>
      <c r="AW1491" s="74">
        <f>PRODUCT(AV$4:AV1491)</f>
        <v>271911.33668465441</v>
      </c>
      <c r="BO1491" s="70">
        <f t="shared" si="602"/>
        <v>1488</v>
      </c>
      <c r="BP1491" s="178">
        <f t="shared" si="601"/>
        <v>0.1091</v>
      </c>
      <c r="BQ1491" s="179">
        <f t="shared" si="599"/>
        <v>8.6664107387064426E-3</v>
      </c>
      <c r="BR1491" s="179">
        <f t="shared" si="603"/>
        <v>3.6776693910329174E-6</v>
      </c>
    </row>
    <row r="1492" spans="44:70">
      <c r="AR1492" s="69">
        <f t="shared" si="596"/>
        <v>125</v>
      </c>
      <c r="AS1492" s="70">
        <f t="shared" si="600"/>
        <v>1489</v>
      </c>
      <c r="AT1492" s="71">
        <f t="shared" si="595"/>
        <v>3.2771594553400928E-6</v>
      </c>
      <c r="AU1492" s="72">
        <f t="shared" si="597"/>
        <v>8.6664107387064426E-3</v>
      </c>
      <c r="AV1492" s="73">
        <f t="shared" si="598"/>
        <v>1.0086664107387064</v>
      </c>
      <c r="AW1492" s="74">
        <f>PRODUCT(AV$4:AV1492)</f>
        <v>274267.83201287431</v>
      </c>
      <c r="BO1492" s="70">
        <f t="shared" si="602"/>
        <v>1489</v>
      </c>
      <c r="BP1492" s="178">
        <f t="shared" si="601"/>
        <v>0.1091</v>
      </c>
      <c r="BQ1492" s="179">
        <f t="shared" si="599"/>
        <v>8.6664107387064426E-3</v>
      </c>
      <c r="BR1492" s="179">
        <f t="shared" si="603"/>
        <v>3.6460710418021567E-6</v>
      </c>
    </row>
    <row r="1493" spans="44:70">
      <c r="AR1493" s="69">
        <f t="shared" si="596"/>
        <v>125</v>
      </c>
      <c r="AS1493" s="70">
        <f t="shared" si="600"/>
        <v>1490</v>
      </c>
      <c r="AT1493" s="71">
        <f t="shared" si="595"/>
        <v>3.2487582454438802E-6</v>
      </c>
      <c r="AU1493" s="72">
        <f t="shared" si="597"/>
        <v>8.6664107387064426E-3</v>
      </c>
      <c r="AV1493" s="73">
        <f t="shared" si="598"/>
        <v>1.0086664107387064</v>
      </c>
      <c r="AW1493" s="74">
        <f>PRODUCT(AV$4:AV1493)</f>
        <v>276644.74969751242</v>
      </c>
      <c r="BO1493" s="70">
        <f t="shared" si="602"/>
        <v>1490</v>
      </c>
      <c r="BP1493" s="178">
        <f t="shared" si="601"/>
        <v>0.1091</v>
      </c>
      <c r="BQ1493" s="179">
        <f t="shared" si="599"/>
        <v>8.6664107387064426E-3</v>
      </c>
      <c r="BR1493" s="179">
        <f t="shared" si="603"/>
        <v>3.6147441839883631E-6</v>
      </c>
    </row>
    <row r="1494" spans="44:70">
      <c r="AR1494" s="69">
        <f t="shared" si="596"/>
        <v>125</v>
      </c>
      <c r="AS1494" s="70">
        <f t="shared" si="600"/>
        <v>1491</v>
      </c>
      <c r="AT1494" s="71">
        <f t="shared" si="595"/>
        <v>3.2206031720981044E-6</v>
      </c>
      <c r="AU1494" s="72">
        <f t="shared" si="597"/>
        <v>8.6664107387064426E-3</v>
      </c>
      <c r="AV1494" s="73">
        <f t="shared" si="598"/>
        <v>1.0086664107387064</v>
      </c>
      <c r="AW1494" s="74">
        <f>PRODUCT(AV$4:AV1494)</f>
        <v>279042.26672709768</v>
      </c>
      <c r="BO1494" s="70">
        <f t="shared" si="602"/>
        <v>1491</v>
      </c>
      <c r="BP1494" s="178">
        <f t="shared" si="601"/>
        <v>0.1091</v>
      </c>
      <c r="BQ1494" s="179">
        <f t="shared" si="599"/>
        <v>8.6664107387064426E-3</v>
      </c>
      <c r="BR1494" s="179">
        <f t="shared" si="603"/>
        <v>3.5836864849510263E-6</v>
      </c>
    </row>
    <row r="1495" spans="44:70">
      <c r="AR1495" s="69">
        <f t="shared" si="596"/>
        <v>125</v>
      </c>
      <c r="AS1495" s="70">
        <f t="shared" si="600"/>
        <v>1492</v>
      </c>
      <c r="AT1495" s="71">
        <f t="shared" ref="AT1495:AT1558" si="604">(1-AU1495)*AT1494</f>
        <v>3.1926921021823212E-6</v>
      </c>
      <c r="AU1495" s="72">
        <f t="shared" si="597"/>
        <v>8.6664107387064426E-3</v>
      </c>
      <c r="AV1495" s="73">
        <f t="shared" si="598"/>
        <v>1.0086664107387064</v>
      </c>
      <c r="AW1495" s="74">
        <f>PRODUCT(AV$4:AV1495)</f>
        <v>281460.5616240144</v>
      </c>
      <c r="BO1495" s="70">
        <f t="shared" si="602"/>
        <v>1492</v>
      </c>
      <c r="BP1495" s="178">
        <f t="shared" si="601"/>
        <v>0.1091</v>
      </c>
      <c r="BQ1495" s="179">
        <f t="shared" si="599"/>
        <v>8.6664107387064426E-3</v>
      </c>
      <c r="BR1495" s="179">
        <f t="shared" si="603"/>
        <v>3.5528956320915648E-6</v>
      </c>
    </row>
    <row r="1496" spans="44:70">
      <c r="AR1496" s="69">
        <f t="shared" si="596"/>
        <v>125</v>
      </c>
      <c r="AS1496" s="70">
        <f t="shared" si="600"/>
        <v>1493</v>
      </c>
      <c r="AT1496" s="71">
        <f t="shared" si="604"/>
        <v>3.1650229210625849E-6</v>
      </c>
      <c r="AU1496" s="72">
        <f t="shared" si="597"/>
        <v>8.6664107387064426E-3</v>
      </c>
      <c r="AV1496" s="73">
        <f t="shared" si="598"/>
        <v>1.0086664107387064</v>
      </c>
      <c r="AW1496" s="74">
        <f>PRODUCT(AV$4:AV1496)</f>
        <v>283899.81445779512</v>
      </c>
      <c r="BO1496" s="70">
        <f t="shared" si="602"/>
        <v>1493</v>
      </c>
      <c r="BP1496" s="178">
        <f t="shared" si="601"/>
        <v>0.1091</v>
      </c>
      <c r="BQ1496" s="179">
        <f t="shared" si="599"/>
        <v>8.6664107387064426E-3</v>
      </c>
      <c r="BR1496" s="179">
        <f t="shared" si="603"/>
        <v>3.5223693326811268E-6</v>
      </c>
    </row>
    <row r="1497" spans="44:70">
      <c r="AR1497" s="69">
        <f t="shared" si="596"/>
        <v>125</v>
      </c>
      <c r="AS1497" s="70">
        <f t="shared" si="600"/>
        <v>1494</v>
      </c>
      <c r="AT1497" s="71">
        <f t="shared" si="604"/>
        <v>3.137593532431236E-6</v>
      </c>
      <c r="AU1497" s="72">
        <f t="shared" si="597"/>
        <v>8.6664107387064426E-3</v>
      </c>
      <c r="AV1497" s="73">
        <f t="shared" si="598"/>
        <v>1.0086664107387064</v>
      </c>
      <c r="AW1497" s="74">
        <f>PRODUCT(AV$4:AV1497)</f>
        <v>286360.20685852889</v>
      </c>
      <c r="BO1497" s="70">
        <f t="shared" si="602"/>
        <v>1494</v>
      </c>
      <c r="BP1497" s="178">
        <f t="shared" si="601"/>
        <v>0.1091</v>
      </c>
      <c r="BQ1497" s="179">
        <f t="shared" si="599"/>
        <v>8.6664107387064426E-3</v>
      </c>
      <c r="BR1497" s="179">
        <f t="shared" si="603"/>
        <v>3.4921053136898712E-6</v>
      </c>
    </row>
    <row r="1498" spans="44:70">
      <c r="AR1498" s="69">
        <f t="shared" si="596"/>
        <v>125</v>
      </c>
      <c r="AS1498" s="70">
        <f t="shared" si="600"/>
        <v>1495</v>
      </c>
      <c r="AT1498" s="71">
        <f t="shared" si="604"/>
        <v>3.110401858148078E-6</v>
      </c>
      <c r="AU1498" s="72">
        <f t="shared" si="597"/>
        <v>8.6664107387064426E-3</v>
      </c>
      <c r="AV1498" s="73">
        <f t="shared" si="598"/>
        <v>1.0086664107387064</v>
      </c>
      <c r="AW1498" s="74">
        <f>PRODUCT(AV$4:AV1498)</f>
        <v>288841.92203038587</v>
      </c>
      <c r="BO1498" s="70">
        <f t="shared" si="602"/>
        <v>1495</v>
      </c>
      <c r="BP1498" s="178">
        <f t="shared" si="601"/>
        <v>0.1091</v>
      </c>
      <c r="BQ1498" s="179">
        <f t="shared" si="599"/>
        <v>8.6664107387064426E-3</v>
      </c>
      <c r="BR1498" s="179">
        <f t="shared" si="603"/>
        <v>3.4621013216177135E-6</v>
      </c>
    </row>
    <row r="1499" spans="44:70">
      <c r="AR1499" s="69">
        <f t="shared" si="596"/>
        <v>125</v>
      </c>
      <c r="AS1499" s="70">
        <f t="shared" si="600"/>
        <v>1496</v>
      </c>
      <c r="AT1499" s="71">
        <f t="shared" si="604"/>
        <v>3.0834458380829309E-6</v>
      </c>
      <c r="AU1499" s="72">
        <f t="shared" si="597"/>
        <v>8.6664107387064426E-3</v>
      </c>
      <c r="AV1499" s="73">
        <f t="shared" si="598"/>
        <v>1.0086664107387064</v>
      </c>
      <c r="AW1499" s="74">
        <f>PRODUCT(AV$4:AV1499)</f>
        <v>291345.14476525859</v>
      </c>
      <c r="BO1499" s="70">
        <f t="shared" si="602"/>
        <v>1496</v>
      </c>
      <c r="BP1499" s="178">
        <f t="shared" si="601"/>
        <v>0.1091</v>
      </c>
      <c r="BQ1499" s="179">
        <f t="shared" si="599"/>
        <v>8.6664107387064426E-3</v>
      </c>
      <c r="BR1499" s="179">
        <f t="shared" si="603"/>
        <v>3.4323551223265287E-6</v>
      </c>
    </row>
    <row r="1500" spans="44:70">
      <c r="AR1500" s="69">
        <f t="shared" si="596"/>
        <v>125</v>
      </c>
      <c r="AS1500" s="70">
        <f t="shared" si="600"/>
        <v>1497</v>
      </c>
      <c r="AT1500" s="71">
        <f t="shared" si="604"/>
        <v>3.0567234299595495E-6</v>
      </c>
      <c r="AU1500" s="72">
        <f t="shared" si="597"/>
        <v>8.6664107387064426E-3</v>
      </c>
      <c r="AV1500" s="73">
        <f t="shared" si="598"/>
        <v>1.0086664107387064</v>
      </c>
      <c r="AW1500" s="74">
        <f>PRODUCT(AV$4:AV1500)</f>
        <v>293870.06145652221</v>
      </c>
      <c r="BO1500" s="70">
        <f t="shared" si="602"/>
        <v>1497</v>
      </c>
      <c r="BP1500" s="178">
        <f t="shared" si="601"/>
        <v>0.1091</v>
      </c>
      <c r="BQ1500" s="179">
        <f t="shared" si="599"/>
        <v>8.6664107387064426E-3</v>
      </c>
      <c r="BR1500" s="179">
        <f t="shared" si="603"/>
        <v>3.4028645008737929E-6</v>
      </c>
    </row>
    <row r="1501" spans="44:70">
      <c r="AR1501" s="69">
        <f t="shared" si="596"/>
        <v>125</v>
      </c>
      <c r="AS1501" s="70">
        <f t="shared" si="600"/>
        <v>1498</v>
      </c>
      <c r="AT1501" s="71">
        <f t="shared" si="604"/>
        <v>3.0302326092008923E-6</v>
      </c>
      <c r="AU1501" s="72">
        <f t="shared" si="597"/>
        <v>8.6664107387064426E-3</v>
      </c>
      <c r="AV1501" s="73">
        <f t="shared" si="598"/>
        <v>1.0086664107387064</v>
      </c>
      <c r="AW1501" s="74">
        <f>PRODUCT(AV$4:AV1501)</f>
        <v>296416.86011291336</v>
      </c>
      <c r="BO1501" s="70">
        <f t="shared" si="602"/>
        <v>1498</v>
      </c>
      <c r="BP1501" s="178">
        <f t="shared" si="601"/>
        <v>0.1091</v>
      </c>
      <c r="BQ1501" s="179">
        <f t="shared" si="599"/>
        <v>8.6664107387064426E-3</v>
      </c>
      <c r="BR1501" s="179">
        <f t="shared" si="603"/>
        <v>3.3736272613476569E-6</v>
      </c>
    </row>
    <row r="1502" spans="44:70">
      <c r="AR1502" s="69">
        <f t="shared" si="596"/>
        <v>125</v>
      </c>
      <c r="AS1502" s="70">
        <f t="shared" si="600"/>
        <v>1499</v>
      </c>
      <c r="AT1502" s="71">
        <f t="shared" si="604"/>
        <v>3.0039713687757351E-6</v>
      </c>
      <c r="AU1502" s="72">
        <f t="shared" si="597"/>
        <v>8.6664107387064426E-3</v>
      </c>
      <c r="AV1502" s="73">
        <f t="shared" si="598"/>
        <v>1.0086664107387064</v>
      </c>
      <c r="AW1502" s="74">
        <f>PRODUCT(AV$4:AV1502)</f>
        <v>298985.73037252954</v>
      </c>
      <c r="BO1502" s="70">
        <f t="shared" si="602"/>
        <v>1499</v>
      </c>
      <c r="BP1502" s="178">
        <f t="shared" si="601"/>
        <v>0.1091</v>
      </c>
      <c r="BQ1502" s="179">
        <f t="shared" si="599"/>
        <v>8.6664107387064426E-3</v>
      </c>
      <c r="BR1502" s="179">
        <f t="shared" si="603"/>
        <v>3.3446412267034341E-6</v>
      </c>
    </row>
    <row r="1503" spans="44:70">
      <c r="AR1503" s="69">
        <f t="shared" si="596"/>
        <v>125</v>
      </c>
      <c r="AS1503" s="70">
        <f t="shared" si="600"/>
        <v>1500</v>
      </c>
      <c r="AT1503" s="71">
        <f t="shared" si="604"/>
        <v>2.9779377190466101E-6</v>
      </c>
      <c r="AU1503" s="72">
        <f t="shared" si="597"/>
        <v>8.6664107387064426E-3</v>
      </c>
      <c r="AV1503" s="73">
        <f t="shared" si="598"/>
        <v>1.0086664107387064</v>
      </c>
      <c r="AW1503" s="74">
        <f>PRODUCT(AV$4:AV1503)</f>
        <v>301576.86351694999</v>
      </c>
      <c r="BO1503" s="70">
        <f t="shared" si="602"/>
        <v>1500</v>
      </c>
      <c r="BP1503" s="178">
        <f t="shared" si="601"/>
        <v>0.1091</v>
      </c>
      <c r="BQ1503" s="179">
        <f t="shared" si="599"/>
        <v>8.6664107387064426E-3</v>
      </c>
      <c r="BR1503" s="179">
        <f t="shared" si="603"/>
        <v>3.3159042386014961E-6</v>
      </c>
    </row>
    <row r="1504" spans="44:70">
      <c r="AR1504" s="69">
        <f t="shared" si="596"/>
        <v>126</v>
      </c>
      <c r="AS1504" s="70">
        <f t="shared" si="600"/>
        <v>1501</v>
      </c>
      <c r="AT1504" s="71">
        <f t="shared" si="604"/>
        <v>2.9521296876190658E-6</v>
      </c>
      <c r="AU1504" s="72">
        <f t="shared" si="597"/>
        <v>8.6664107387064426E-3</v>
      </c>
      <c r="AV1504" s="73">
        <f t="shared" si="598"/>
        <v>1.0086664107387064</v>
      </c>
      <c r="AW1504" s="74">
        <f>PRODUCT(AV$4:AV1504)</f>
        <v>304190.45248547872</v>
      </c>
      <c r="BO1504" s="70">
        <f t="shared" si="602"/>
        <v>1501</v>
      </c>
      <c r="BP1504" s="178">
        <f t="shared" si="601"/>
        <v>0.1091</v>
      </c>
      <c r="BQ1504" s="179">
        <f t="shared" si="599"/>
        <v>8.6664107387064426E-3</v>
      </c>
      <c r="BR1504" s="179">
        <f t="shared" si="603"/>
        <v>3.2874141572465591E-6</v>
      </c>
    </row>
    <row r="1505" spans="44:70">
      <c r="AR1505" s="69">
        <f t="shared" si="596"/>
        <v>126</v>
      </c>
      <c r="AS1505" s="70">
        <f t="shared" si="600"/>
        <v>1502</v>
      </c>
      <c r="AT1505" s="71">
        <f t="shared" si="604"/>
        <v>2.9265453191922299E-6</v>
      </c>
      <c r="AU1505" s="72">
        <f t="shared" si="597"/>
        <v>8.6664107387064426E-3</v>
      </c>
      <c r="AV1505" s="73">
        <f t="shared" si="598"/>
        <v>1.0086664107387064</v>
      </c>
      <c r="AW1505" s="74">
        <f>PRODUCT(AV$4:AV1505)</f>
        <v>306826.69188951084</v>
      </c>
      <c r="BO1505" s="70">
        <f t="shared" si="602"/>
        <v>1502</v>
      </c>
      <c r="BP1505" s="178">
        <f t="shared" si="601"/>
        <v>0.1091</v>
      </c>
      <c r="BQ1505" s="179">
        <f t="shared" si="599"/>
        <v>8.6664107387064426E-3</v>
      </c>
      <c r="BR1505" s="179">
        <f t="shared" si="603"/>
        <v>3.2591688612283521E-6</v>
      </c>
    </row>
    <row r="1506" spans="44:70">
      <c r="AR1506" s="69">
        <f t="shared" si="596"/>
        <v>126</v>
      </c>
      <c r="AS1506" s="70">
        <f t="shared" si="600"/>
        <v>1503</v>
      </c>
      <c r="AT1506" s="71">
        <f t="shared" si="604"/>
        <v>2.9011826754106714E-6</v>
      </c>
      <c r="AU1506" s="72">
        <f t="shared" si="597"/>
        <v>8.6664107387064426E-3</v>
      </c>
      <c r="AV1506" s="73">
        <f t="shared" si="598"/>
        <v>1.0086664107387064</v>
      </c>
      <c r="AW1506" s="74">
        <f>PRODUCT(AV$4:AV1506)</f>
        <v>309485.77802702389</v>
      </c>
      <c r="BO1506" s="70">
        <f t="shared" si="602"/>
        <v>1503</v>
      </c>
      <c r="BP1506" s="178">
        <f t="shared" si="601"/>
        <v>0.1091</v>
      </c>
      <c r="BQ1506" s="179">
        <f t="shared" si="599"/>
        <v>8.6664107387064426E-3</v>
      </c>
      <c r="BR1506" s="179">
        <f t="shared" si="603"/>
        <v>3.2311662473636538E-6</v>
      </c>
    </row>
    <row r="1507" spans="44:70">
      <c r="AR1507" s="69">
        <f t="shared" si="596"/>
        <v>126</v>
      </c>
      <c r="AS1507" s="70">
        <f t="shared" si="600"/>
        <v>1504</v>
      </c>
      <c r="AT1507" s="71">
        <f t="shared" si="604"/>
        <v>2.8760398347175432E-6</v>
      </c>
      <c r="AU1507" s="72">
        <f t="shared" si="597"/>
        <v>8.6664107387064426E-3</v>
      </c>
      <c r="AV1507" s="73">
        <f t="shared" si="598"/>
        <v>1.0086664107387064</v>
      </c>
      <c r="AW1507" s="74">
        <f>PRODUCT(AV$4:AV1507)</f>
        <v>312167.9088971942</v>
      </c>
      <c r="BO1507" s="70">
        <f t="shared" si="602"/>
        <v>1504</v>
      </c>
      <c r="BP1507" s="178">
        <f t="shared" si="601"/>
        <v>0.1091</v>
      </c>
      <c r="BQ1507" s="179">
        <f t="shared" si="599"/>
        <v>8.6664107387064426E-3</v>
      </c>
      <c r="BR1507" s="179">
        <f t="shared" si="603"/>
        <v>3.203404230539687E-6</v>
      </c>
    </row>
    <row r="1508" spans="44:70">
      <c r="AR1508" s="69">
        <f t="shared" si="596"/>
        <v>126</v>
      </c>
      <c r="AS1508" s="70">
        <f t="shared" si="600"/>
        <v>1505</v>
      </c>
      <c r="AT1508" s="71">
        <f t="shared" si="604"/>
        <v>2.8511148922089994E-6</v>
      </c>
      <c r="AU1508" s="72">
        <f t="shared" si="597"/>
        <v>8.6664107387064426E-3</v>
      </c>
      <c r="AV1508" s="73">
        <f t="shared" si="598"/>
        <v>1.0086664107387064</v>
      </c>
      <c r="AW1508" s="74">
        <f>PRODUCT(AV$4:AV1508)</f>
        <v>314873.28421514039</v>
      </c>
      <c r="BO1508" s="70">
        <f t="shared" si="602"/>
        <v>1505</v>
      </c>
      <c r="BP1508" s="178">
        <f t="shared" si="601"/>
        <v>0.1091</v>
      </c>
      <c r="BQ1508" s="179">
        <f t="shared" si="599"/>
        <v>8.6664107387064426E-3</v>
      </c>
      <c r="BR1508" s="179">
        <f t="shared" si="603"/>
        <v>3.1758807435588576E-6</v>
      </c>
    </row>
    <row r="1509" spans="44:70">
      <c r="AR1509" s="69">
        <f t="shared" si="596"/>
        <v>126</v>
      </c>
      <c r="AS1509" s="70">
        <f t="shared" si="600"/>
        <v>1506</v>
      </c>
      <c r="AT1509" s="71">
        <f t="shared" si="604"/>
        <v>2.8264059594898733E-6</v>
      </c>
      <c r="AU1509" s="72">
        <f t="shared" si="597"/>
        <v>8.6664107387064426E-3</v>
      </c>
      <c r="AV1509" s="73">
        <f t="shared" si="598"/>
        <v>1.0086664107387064</v>
      </c>
      <c r="AW1509" s="74">
        <f>PRODUCT(AV$4:AV1509)</f>
        <v>317602.10542679427</v>
      </c>
      <c r="BO1509" s="70">
        <f t="shared" si="602"/>
        <v>1506</v>
      </c>
      <c r="BP1509" s="178">
        <f t="shared" si="601"/>
        <v>0.1091</v>
      </c>
      <c r="BQ1509" s="179">
        <f t="shared" si="599"/>
        <v>8.6664107387064426E-3</v>
      </c>
      <c r="BR1509" s="179">
        <f t="shared" si="603"/>
        <v>3.1485937369848286E-6</v>
      </c>
    </row>
    <row r="1510" spans="44:70">
      <c r="AR1510" s="69">
        <f t="shared" si="596"/>
        <v>126</v>
      </c>
      <c r="AS1510" s="70">
        <f t="shared" si="600"/>
        <v>1507</v>
      </c>
      <c r="AT1510" s="71">
        <f t="shared" si="604"/>
        <v>2.8019111645306065E-6</v>
      </c>
      <c r="AU1510" s="72">
        <f t="shared" si="597"/>
        <v>8.6664107387064426E-3</v>
      </c>
      <c r="AV1510" s="73">
        <f t="shared" si="598"/>
        <v>1.0086664107387064</v>
      </c>
      <c r="AW1510" s="74">
        <f>PRODUCT(AV$4:AV1510)</f>
        <v>320354.57572390081</v>
      </c>
      <c r="BO1510" s="70">
        <f t="shared" si="602"/>
        <v>1507</v>
      </c>
      <c r="BP1510" s="178">
        <f t="shared" si="601"/>
        <v>0.1091</v>
      </c>
      <c r="BQ1510" s="179">
        <f t="shared" si="599"/>
        <v>8.6664107387064426E-3</v>
      </c>
      <c r="BR1510" s="179">
        <f t="shared" si="603"/>
        <v>3.1215411789899162E-6</v>
      </c>
    </row>
    <row r="1511" spans="44:70">
      <c r="AR1511" s="69">
        <f t="shared" si="596"/>
        <v>126</v>
      </c>
      <c r="AS1511" s="70">
        <f t="shared" si="600"/>
        <v>1508</v>
      </c>
      <c r="AT1511" s="71">
        <f t="shared" si="604"/>
        <v>2.7776286515254168E-6</v>
      </c>
      <c r="AU1511" s="72">
        <f t="shared" si="597"/>
        <v>8.6664107387064426E-3</v>
      </c>
      <c r="AV1511" s="73">
        <f t="shared" si="598"/>
        <v>1.0086664107387064</v>
      </c>
      <c r="AW1511" s="74">
        <f>PRODUCT(AV$4:AV1511)</f>
        <v>323130.90005914815</v>
      </c>
      <c r="BO1511" s="70">
        <f t="shared" si="602"/>
        <v>1508</v>
      </c>
      <c r="BP1511" s="178">
        <f t="shared" si="601"/>
        <v>0.1091</v>
      </c>
      <c r="BQ1511" s="179">
        <f t="shared" si="599"/>
        <v>8.6664107387064426E-3</v>
      </c>
      <c r="BR1511" s="179">
        <f t="shared" si="603"/>
        <v>3.094721055203797E-6</v>
      </c>
    </row>
    <row r="1512" spans="44:70">
      <c r="AR1512" s="69">
        <f t="shared" si="596"/>
        <v>126</v>
      </c>
      <c r="AS1512" s="70">
        <f t="shared" si="600"/>
        <v>1509</v>
      </c>
      <c r="AT1512" s="71">
        <f t="shared" si="604"/>
        <v>2.7535565807516984E-6</v>
      </c>
      <c r="AU1512" s="72">
        <f t="shared" si="597"/>
        <v>8.6664107387064426E-3</v>
      </c>
      <c r="AV1512" s="73">
        <f t="shared" si="598"/>
        <v>1.0086664107387064</v>
      </c>
      <c r="AW1512" s="74">
        <f>PRODUCT(AV$4:AV1512)</f>
        <v>325931.28516142862</v>
      </c>
      <c r="BO1512" s="70">
        <f t="shared" si="602"/>
        <v>1509</v>
      </c>
      <c r="BP1512" s="178">
        <f t="shared" si="601"/>
        <v>0.1091</v>
      </c>
      <c r="BQ1512" s="179">
        <f t="shared" si="599"/>
        <v>8.6664107387064426E-3</v>
      </c>
      <c r="BR1512" s="179">
        <f t="shared" si="603"/>
        <v>3.068131368563516E-6</v>
      </c>
    </row>
    <row r="1513" spans="44:70">
      <c r="AR1513" s="69">
        <f t="shared" si="596"/>
        <v>126</v>
      </c>
      <c r="AS1513" s="70">
        <f t="shared" si="600"/>
        <v>1510</v>
      </c>
      <c r="AT1513" s="71">
        <f t="shared" si="604"/>
        <v>2.7296931284306362E-6</v>
      </c>
      <c r="AU1513" s="72">
        <f t="shared" si="597"/>
        <v>8.6664107387064426E-3</v>
      </c>
      <c r="AV1513" s="73">
        <f t="shared" si="598"/>
        <v>1.0086664107387064</v>
      </c>
      <c r="AW1513" s="74">
        <f>PRODUCT(AV$4:AV1513)</f>
        <v>328755.93955123203</v>
      </c>
      <c r="BO1513" s="70">
        <f t="shared" si="602"/>
        <v>1510</v>
      </c>
      <c r="BP1513" s="178">
        <f t="shared" si="601"/>
        <v>0.1091</v>
      </c>
      <c r="BQ1513" s="179">
        <f t="shared" si="599"/>
        <v>8.6664107387064426E-3</v>
      </c>
      <c r="BR1513" s="179">
        <f t="shared" si="603"/>
        <v>3.0417701391647818E-6</v>
      </c>
    </row>
    <row r="1514" spans="44:70">
      <c r="AR1514" s="69">
        <f t="shared" si="596"/>
        <v>126</v>
      </c>
      <c r="AS1514" s="70">
        <f t="shared" si="600"/>
        <v>1511</v>
      </c>
      <c r="AT1514" s="71">
        <f t="shared" si="604"/>
        <v>2.7060364865890318E-6</v>
      </c>
      <c r="AU1514" s="72">
        <f t="shared" si="597"/>
        <v>8.6664107387064426E-3</v>
      </c>
      <c r="AV1514" s="73">
        <f t="shared" si="598"/>
        <v>1.0086664107387064</v>
      </c>
      <c r="AW1514" s="74">
        <f>PRODUCT(AV$4:AV1514)</f>
        <v>331605.07355617237</v>
      </c>
      <c r="BO1514" s="70">
        <f t="shared" si="602"/>
        <v>1511</v>
      </c>
      <c r="BP1514" s="178">
        <f t="shared" si="601"/>
        <v>0.1091</v>
      </c>
      <c r="BQ1514" s="179">
        <f t="shared" si="599"/>
        <v>8.6664107387064426E-3</v>
      </c>
      <c r="BR1514" s="179">
        <f t="shared" si="603"/>
        <v>3.0156354041145401E-6</v>
      </c>
    </row>
    <row r="1515" spans="44:70">
      <c r="AR1515" s="69">
        <f t="shared" si="596"/>
        <v>126</v>
      </c>
      <c r="AS1515" s="70">
        <f t="shared" si="600"/>
        <v>1512</v>
      </c>
      <c r="AT1515" s="71">
        <f t="shared" si="604"/>
        <v>2.6825848629223252E-6</v>
      </c>
      <c r="AU1515" s="72">
        <f t="shared" si="597"/>
        <v>8.6664107387064426E-3</v>
      </c>
      <c r="AV1515" s="73">
        <f t="shared" si="598"/>
        <v>1.0086664107387064</v>
      </c>
      <c r="AW1515" s="74">
        <f>PRODUCT(AV$4:AV1515)</f>
        <v>334478.89932664915</v>
      </c>
      <c r="BO1515" s="70">
        <f t="shared" si="602"/>
        <v>1512</v>
      </c>
      <c r="BP1515" s="178">
        <f t="shared" si="601"/>
        <v>0.1091</v>
      </c>
      <c r="BQ1515" s="179">
        <f t="shared" si="599"/>
        <v>8.6664107387064426E-3</v>
      </c>
      <c r="BR1515" s="179">
        <f t="shared" si="603"/>
        <v>2.9897252173848149E-6</v>
      </c>
    </row>
    <row r="1516" spans="44:70">
      <c r="AR1516" s="69">
        <f t="shared" si="596"/>
        <v>127</v>
      </c>
      <c r="AS1516" s="70">
        <f t="shared" si="600"/>
        <v>1513</v>
      </c>
      <c r="AT1516" s="71">
        <f t="shared" si="604"/>
        <v>2.6593364806588039E-6</v>
      </c>
      <c r="AU1516" s="72">
        <f t="shared" si="597"/>
        <v>8.6664107387064426E-3</v>
      </c>
      <c r="AV1516" s="73">
        <f t="shared" si="598"/>
        <v>1.0086664107387064</v>
      </c>
      <c r="AW1516" s="74">
        <f>PRODUCT(AV$4:AV1516)</f>
        <v>337377.63085164432</v>
      </c>
      <c r="BO1516" s="70">
        <f t="shared" si="602"/>
        <v>1513</v>
      </c>
      <c r="BP1516" s="178">
        <f t="shared" si="601"/>
        <v>0.1091</v>
      </c>
      <c r="BQ1516" s="179">
        <f t="shared" si="599"/>
        <v>8.6664107387064426E-3</v>
      </c>
      <c r="BR1516" s="179">
        <f t="shared" si="603"/>
        <v>2.9640376496678037E-6</v>
      </c>
    </row>
    <row r="1517" spans="44:70">
      <c r="AR1517" s="69">
        <f t="shared" si="596"/>
        <v>127</v>
      </c>
      <c r="AS1517" s="70">
        <f t="shared" si="600"/>
        <v>1514</v>
      </c>
      <c r="AT1517" s="71">
        <f t="shared" si="604"/>
        <v>2.6362895784249888E-6</v>
      </c>
      <c r="AU1517" s="72">
        <f t="shared" si="597"/>
        <v>8.6664107387064426E-3</v>
      </c>
      <c r="AV1517" s="73">
        <f t="shared" si="598"/>
        <v>1.0086664107387064</v>
      </c>
      <c r="AW1517" s="74">
        <f>PRODUCT(AV$4:AV1517)</f>
        <v>340301.48397465638</v>
      </c>
      <c r="BO1517" s="70">
        <f t="shared" si="602"/>
        <v>1514</v>
      </c>
      <c r="BP1517" s="178">
        <f t="shared" si="601"/>
        <v>0.1091</v>
      </c>
      <c r="BQ1517" s="179">
        <f t="shared" si="599"/>
        <v>8.6664107387064426E-3</v>
      </c>
      <c r="BR1517" s="179">
        <f t="shared" si="603"/>
        <v>2.9385707882322192E-6</v>
      </c>
    </row>
    <row r="1518" spans="44:70">
      <c r="AR1518" s="69">
        <f t="shared" si="596"/>
        <v>127</v>
      </c>
      <c r="AS1518" s="70">
        <f t="shared" si="600"/>
        <v>1515</v>
      </c>
      <c r="AT1518" s="71">
        <f t="shared" si="604"/>
        <v>2.6134424101121867E-6</v>
      </c>
      <c r="AU1518" s="72">
        <f t="shared" si="597"/>
        <v>8.6664107387064426E-3</v>
      </c>
      <c r="AV1518" s="73">
        <f t="shared" si="598"/>
        <v>1.0086664107387064</v>
      </c>
      <c r="AW1518" s="74">
        <f>PRODUCT(AV$4:AV1518)</f>
        <v>343250.67640977207</v>
      </c>
      <c r="BO1518" s="70">
        <f t="shared" si="602"/>
        <v>1515</v>
      </c>
      <c r="BP1518" s="178">
        <f t="shared" si="601"/>
        <v>0.1091</v>
      </c>
      <c r="BQ1518" s="179">
        <f t="shared" si="599"/>
        <v>8.6664107387064426E-3</v>
      </c>
      <c r="BR1518" s="179">
        <f t="shared" si="603"/>
        <v>2.913322736780864E-6</v>
      </c>
    </row>
    <row r="1519" spans="44:70">
      <c r="AR1519" s="69">
        <f t="shared" si="596"/>
        <v>127</v>
      </c>
      <c r="AS1519" s="70">
        <f t="shared" si="600"/>
        <v>1516</v>
      </c>
      <c r="AT1519" s="71">
        <f t="shared" si="604"/>
        <v>2.5907932447441996E-6</v>
      </c>
      <c r="AU1519" s="72">
        <f t="shared" si="597"/>
        <v>8.6664107387064426E-3</v>
      </c>
      <c r="AV1519" s="73">
        <f t="shared" si="598"/>
        <v>1.0086664107387064</v>
      </c>
      <c r="AW1519" s="74">
        <f>PRODUCT(AV$4:AV1519)</f>
        <v>346225.42775787797</v>
      </c>
      <c r="BO1519" s="70">
        <f t="shared" si="602"/>
        <v>1516</v>
      </c>
      <c r="BP1519" s="178">
        <f t="shared" si="601"/>
        <v>0.1091</v>
      </c>
      <c r="BQ1519" s="179">
        <f t="shared" si="599"/>
        <v>8.6664107387064426E-3</v>
      </c>
      <c r="BR1519" s="179">
        <f t="shared" si="603"/>
        <v>2.8882916153094306E-6</v>
      </c>
    </row>
    <row r="1520" spans="44:70">
      <c r="AR1520" s="69">
        <f t="shared" si="596"/>
        <v>127</v>
      </c>
      <c r="AS1520" s="70">
        <f t="shared" si="600"/>
        <v>1517</v>
      </c>
      <c r="AT1520" s="71">
        <f t="shared" si="604"/>
        <v>2.5683403663461804E-6</v>
      </c>
      <c r="AU1520" s="72">
        <f t="shared" si="597"/>
        <v>8.6664107387064426E-3</v>
      </c>
      <c r="AV1520" s="73">
        <f t="shared" si="598"/>
        <v>1.0086664107387064</v>
      </c>
      <c r="AW1520" s="74">
        <f>PRODUCT(AV$4:AV1520)</f>
        <v>349225.9595230121</v>
      </c>
      <c r="BO1520" s="70">
        <f t="shared" si="602"/>
        <v>1517</v>
      </c>
      <c r="BP1520" s="178">
        <f t="shared" si="601"/>
        <v>0.1091</v>
      </c>
      <c r="BQ1520" s="179">
        <f t="shared" si="599"/>
        <v>8.6664107387064426E-3</v>
      </c>
      <c r="BR1520" s="179">
        <f t="shared" si="603"/>
        <v>2.8634755599665135E-6</v>
      </c>
    </row>
    <row r="1521" spans="44:70">
      <c r="AR1521" s="69">
        <f t="shared" si="596"/>
        <v>127</v>
      </c>
      <c r="AS1521" s="70">
        <f t="shared" si="600"/>
        <v>1518</v>
      </c>
      <c r="AT1521" s="71">
        <f t="shared" si="604"/>
        <v>2.5460820738146248E-6</v>
      </c>
      <c r="AU1521" s="72">
        <f t="shared" si="597"/>
        <v>8.6664107387064426E-3</v>
      </c>
      <c r="AV1521" s="73">
        <f t="shared" si="598"/>
        <v>1.0086664107387064</v>
      </c>
      <c r="AW1521" s="74">
        <f>PRODUCT(AV$4:AV1521)</f>
        <v>352252.49512885738</v>
      </c>
      <c r="BO1521" s="70">
        <f t="shared" si="602"/>
        <v>1518</v>
      </c>
      <c r="BP1521" s="178">
        <f t="shared" si="601"/>
        <v>0.1091</v>
      </c>
      <c r="BQ1521" s="179">
        <f t="shared" si="599"/>
        <v>8.6664107387064426E-3</v>
      </c>
      <c r="BR1521" s="179">
        <f t="shared" si="603"/>
        <v>2.8388727229148235E-6</v>
      </c>
    </row>
    <row r="1522" spans="44:70">
      <c r="AR1522" s="69">
        <f t="shared" si="596"/>
        <v>127</v>
      </c>
      <c r="AS1522" s="70">
        <f t="shared" si="600"/>
        <v>1519</v>
      </c>
      <c r="AT1522" s="71">
        <f t="shared" si="604"/>
        <v>2.5240166807884897E-6</v>
      </c>
      <c r="AU1522" s="72">
        <f t="shared" si="597"/>
        <v>8.6664107387064426E-3</v>
      </c>
      <c r="AV1522" s="73">
        <f t="shared" si="598"/>
        <v>1.0086664107387064</v>
      </c>
      <c r="AW1522" s="74">
        <f>PRODUCT(AV$4:AV1522)</f>
        <v>355305.25993537827</v>
      </c>
      <c r="BO1522" s="70">
        <f t="shared" si="602"/>
        <v>1519</v>
      </c>
      <c r="BP1522" s="178">
        <f t="shared" si="601"/>
        <v>0.1091</v>
      </c>
      <c r="BQ1522" s="179">
        <f t="shared" si="599"/>
        <v>8.6664107387064426E-3</v>
      </c>
      <c r="BR1522" s="179">
        <f t="shared" si="603"/>
        <v>2.8144812721935967E-6</v>
      </c>
    </row>
    <row r="1523" spans="44:70">
      <c r="AR1523" s="69">
        <f t="shared" si="596"/>
        <v>127</v>
      </c>
      <c r="AS1523" s="70">
        <f t="shared" si="600"/>
        <v>1520</v>
      </c>
      <c r="AT1523" s="71">
        <f t="shared" si="604"/>
        <v>2.50214251552143E-6</v>
      </c>
      <c r="AU1523" s="72">
        <f t="shared" si="597"/>
        <v>8.6664107387064426E-3</v>
      </c>
      <c r="AV1523" s="73">
        <f t="shared" si="598"/>
        <v>1.0086664107387064</v>
      </c>
      <c r="AW1523" s="74">
        <f>PRODUCT(AV$4:AV1523)</f>
        <v>358384.4812556011</v>
      </c>
      <c r="BO1523" s="70">
        <f t="shared" si="602"/>
        <v>1520</v>
      </c>
      <c r="BP1523" s="178">
        <f t="shared" si="601"/>
        <v>0.1091</v>
      </c>
      <c r="BQ1523" s="179">
        <f t="shared" si="599"/>
        <v>8.6664107387064426E-3</v>
      </c>
      <c r="BR1523" s="179">
        <f t="shared" si="603"/>
        <v>2.7902993915821829E-6</v>
      </c>
    </row>
    <row r="1524" spans="44:70">
      <c r="AR1524" s="69">
        <f t="shared" si="596"/>
        <v>127</v>
      </c>
      <c r="AS1524" s="70">
        <f t="shared" si="600"/>
        <v>1521</v>
      </c>
      <c r="AT1524" s="71">
        <f t="shared" si="604"/>
        <v>2.4804579207551409E-6</v>
      </c>
      <c r="AU1524" s="72">
        <f t="shared" si="597"/>
        <v>8.6664107387064426E-3</v>
      </c>
      <c r="AV1524" s="73">
        <f t="shared" si="598"/>
        <v>1.0086664107387064</v>
      </c>
      <c r="AW1524" s="74">
        <f>PRODUCT(AV$4:AV1524)</f>
        <v>361490.38837254036</v>
      </c>
      <c r="BO1524" s="70">
        <f t="shared" si="602"/>
        <v>1521</v>
      </c>
      <c r="BP1524" s="178">
        <f t="shared" si="601"/>
        <v>0.1091</v>
      </c>
      <c r="BQ1524" s="179">
        <f t="shared" si="599"/>
        <v>8.6664107387064426E-3</v>
      </c>
      <c r="BR1524" s="179">
        <f t="shared" si="603"/>
        <v>2.7663252804648075E-6</v>
      </c>
    </row>
    <row r="1525" spans="44:70">
      <c r="AR1525" s="69">
        <f t="shared" si="596"/>
        <v>127</v>
      </c>
      <c r="AS1525" s="70">
        <f t="shared" si="600"/>
        <v>1522</v>
      </c>
      <c r="AT1525" s="71">
        <f t="shared" si="604"/>
        <v>2.4589612535937989E-6</v>
      </c>
      <c r="AU1525" s="72">
        <f t="shared" si="597"/>
        <v>8.6664107387064426E-3</v>
      </c>
      <c r="AV1525" s="73">
        <f t="shared" si="598"/>
        <v>1.0086664107387064</v>
      </c>
      <c r="AW1525" s="74">
        <f>PRODUCT(AV$4:AV1525)</f>
        <v>364623.21255627129</v>
      </c>
      <c r="BO1525" s="70">
        <f t="shared" si="602"/>
        <v>1522</v>
      </c>
      <c r="BP1525" s="178">
        <f t="shared" si="601"/>
        <v>0.1091</v>
      </c>
      <c r="BQ1525" s="179">
        <f t="shared" si="599"/>
        <v>8.6664107387064426E-3</v>
      </c>
      <c r="BR1525" s="179">
        <f t="shared" si="603"/>
        <v>2.7425571536964963E-6</v>
      </c>
    </row>
    <row r="1526" spans="44:70">
      <c r="AR1526" s="69">
        <f t="shared" si="596"/>
        <v>127</v>
      </c>
      <c r="AS1526" s="70">
        <f t="shared" si="600"/>
        <v>1523</v>
      </c>
      <c r="AT1526" s="71">
        <f t="shared" si="604"/>
        <v>2.4376508853795906E-6</v>
      </c>
      <c r="AU1526" s="72">
        <f t="shared" si="597"/>
        <v>8.6664107387064426E-3</v>
      </c>
      <c r="AV1526" s="73">
        <f t="shared" si="598"/>
        <v>1.0086664107387064</v>
      </c>
      <c r="AW1526" s="74">
        <f>PRODUCT(AV$4:AV1526)</f>
        <v>367783.18708115059</v>
      </c>
      <c r="BO1526" s="70">
        <f t="shared" si="602"/>
        <v>1523</v>
      </c>
      <c r="BP1526" s="178">
        <f t="shared" si="601"/>
        <v>0.1091</v>
      </c>
      <c r="BQ1526" s="179">
        <f t="shared" si="599"/>
        <v>8.6664107387064426E-3</v>
      </c>
      <c r="BR1526" s="179">
        <f t="shared" si="603"/>
        <v>2.7189932414701491E-6</v>
      </c>
    </row>
    <row r="1527" spans="44:70">
      <c r="AR1527" s="69">
        <f t="shared" si="596"/>
        <v>127</v>
      </c>
      <c r="AS1527" s="70">
        <f t="shared" si="600"/>
        <v>1524</v>
      </c>
      <c r="AT1527" s="71">
        <f t="shared" si="604"/>
        <v>2.4165252015693195E-6</v>
      </c>
      <c r="AU1527" s="72">
        <f t="shared" si="597"/>
        <v>8.6664107387064426E-3</v>
      </c>
      <c r="AV1527" s="73">
        <f t="shared" si="598"/>
        <v>1.0086664107387064</v>
      </c>
      <c r="AW1527" s="74">
        <f>PRODUCT(AV$4:AV1527)</f>
        <v>370970.54724318633</v>
      </c>
      <c r="BO1527" s="70">
        <f t="shared" si="602"/>
        <v>1524</v>
      </c>
      <c r="BP1527" s="178">
        <f t="shared" si="601"/>
        <v>0.1091</v>
      </c>
      <c r="BQ1527" s="179">
        <f t="shared" si="599"/>
        <v>8.6664107387064426E-3</v>
      </c>
      <c r="BR1527" s="179">
        <f t="shared" si="603"/>
        <v>2.69563178918476E-6</v>
      </c>
    </row>
    <row r="1528" spans="44:70">
      <c r="AR1528" s="69">
        <f t="shared" si="596"/>
        <v>128</v>
      </c>
      <c r="AS1528" s="70">
        <f t="shared" si="600"/>
        <v>1525</v>
      </c>
      <c r="AT1528" s="71">
        <f t="shared" si="604"/>
        <v>2.3955826016120845E-6</v>
      </c>
      <c r="AU1528" s="72">
        <f t="shared" si="597"/>
        <v>8.6664107387064426E-3</v>
      </c>
      <c r="AV1528" s="73">
        <f t="shared" si="598"/>
        <v>1.0086664107387064</v>
      </c>
      <c r="AW1528" s="74">
        <f>PRODUCT(AV$4:AV1528)</f>
        <v>374185.53037755849</v>
      </c>
      <c r="BO1528" s="70">
        <f t="shared" si="602"/>
        <v>1525</v>
      </c>
      <c r="BP1528" s="178">
        <f t="shared" si="601"/>
        <v>0.1091</v>
      </c>
      <c r="BQ1528" s="179">
        <f t="shared" si="599"/>
        <v>8.6664107387064426E-3</v>
      </c>
      <c r="BR1528" s="179">
        <f t="shared" si="603"/>
        <v>2.6724710573147652E-6</v>
      </c>
    </row>
    <row r="1529" spans="44:70">
      <c r="AR1529" s="69">
        <f t="shared" si="596"/>
        <v>128</v>
      </c>
      <c r="AS1529" s="70">
        <f t="shared" si="600"/>
        <v>1526</v>
      </c>
      <c r="AT1529" s="71">
        <f t="shared" si="604"/>
        <v>2.3748214988280153E-6</v>
      </c>
      <c r="AU1529" s="72">
        <f t="shared" si="597"/>
        <v>8.6664107387064426E-3</v>
      </c>
      <c r="AV1529" s="73">
        <f t="shared" si="598"/>
        <v>1.0086664107387064</v>
      </c>
      <c r="AW1529" s="74">
        <f>PRODUCT(AV$4:AV1529)</f>
        <v>377428.37587629113</v>
      </c>
      <c r="BO1529" s="70">
        <f t="shared" si="602"/>
        <v>1526</v>
      </c>
      <c r="BP1529" s="178">
        <f t="shared" si="601"/>
        <v>0.1091</v>
      </c>
      <c r="BQ1529" s="179">
        <f t="shared" si="599"/>
        <v>8.6664107387064426E-3</v>
      </c>
      <c r="BR1529" s="179">
        <f t="shared" si="603"/>
        <v>2.649509321280517E-6</v>
      </c>
    </row>
    <row r="1530" spans="44:70">
      <c r="AR1530" s="69">
        <f t="shared" si="596"/>
        <v>128</v>
      </c>
      <c r="AS1530" s="70">
        <f t="shared" si="600"/>
        <v>1527</v>
      </c>
      <c r="AT1530" s="71">
        <f t="shared" si="604"/>
        <v>2.3542403202880615E-6</v>
      </c>
      <c r="AU1530" s="72">
        <f t="shared" si="597"/>
        <v>8.6664107387064426E-3</v>
      </c>
      <c r="AV1530" s="73">
        <f t="shared" si="598"/>
        <v>1.0086664107387064</v>
      </c>
      <c r="AW1530" s="74">
        <f>PRODUCT(AV$4:AV1530)</f>
        <v>380699.32520607795</v>
      </c>
      <c r="BO1530" s="70">
        <f t="shared" si="602"/>
        <v>1527</v>
      </c>
      <c r="BP1530" s="178">
        <f t="shared" si="601"/>
        <v>0.1091</v>
      </c>
      <c r="BQ1530" s="179">
        <f t="shared" si="599"/>
        <v>8.6664107387064426E-3</v>
      </c>
      <c r="BR1530" s="179">
        <f t="shared" si="603"/>
        <v>2.6267448713198685E-6</v>
      </c>
    </row>
    <row r="1531" spans="44:70">
      <c r="AR1531" s="69">
        <f t="shared" si="596"/>
        <v>128</v>
      </c>
      <c r="AS1531" s="70">
        <f t="shared" si="600"/>
        <v>1528</v>
      </c>
      <c r="AT1531" s="71">
        <f t="shared" si="604"/>
        <v>2.3338375066948214E-6</v>
      </c>
      <c r="AU1531" s="72">
        <f t="shared" si="597"/>
        <v>8.6664107387064426E-3</v>
      </c>
      <c r="AV1531" s="73">
        <f t="shared" si="598"/>
        <v>1.0086664107387064</v>
      </c>
      <c r="AW1531" s="74">
        <f>PRODUCT(AV$4:AV1531)</f>
        <v>383998.62192626222</v>
      </c>
      <c r="BO1531" s="70">
        <f t="shared" si="602"/>
        <v>1528</v>
      </c>
      <c r="BP1531" s="178">
        <f t="shared" si="601"/>
        <v>0.1091</v>
      </c>
      <c r="BQ1531" s="179">
        <f t="shared" si="599"/>
        <v>8.6664107387064426E-3</v>
      </c>
      <c r="BR1531" s="179">
        <f t="shared" si="603"/>
        <v>2.6041760123608625E-6</v>
      </c>
    </row>
    <row r="1532" spans="44:70">
      <c r="AR1532" s="69">
        <f t="shared" si="596"/>
        <v>128</v>
      </c>
      <c r="AS1532" s="70">
        <f t="shared" si="600"/>
        <v>1529</v>
      </c>
      <c r="AT1532" s="71">
        <f t="shared" si="604"/>
        <v>2.3136115122644056E-6</v>
      </c>
      <c r="AU1532" s="72">
        <f t="shared" si="597"/>
        <v>8.6664107387064426E-3</v>
      </c>
      <c r="AV1532" s="73">
        <f t="shared" si="598"/>
        <v>1.0086664107387064</v>
      </c>
      <c r="AW1532" s="74">
        <f>PRODUCT(AV$4:AV1532)</f>
        <v>387326.51170697244</v>
      </c>
      <c r="BO1532" s="70">
        <f t="shared" si="602"/>
        <v>1529</v>
      </c>
      <c r="BP1532" s="178">
        <f t="shared" si="601"/>
        <v>0.1091</v>
      </c>
      <c r="BQ1532" s="179">
        <f t="shared" si="599"/>
        <v>8.6664107387064426E-3</v>
      </c>
      <c r="BR1532" s="179">
        <f t="shared" si="603"/>
        <v>2.5818010638955147E-6</v>
      </c>
    </row>
    <row r="1533" spans="44:70">
      <c r="AR1533" s="69">
        <f t="shared" si="596"/>
        <v>128</v>
      </c>
      <c r="AS1533" s="70">
        <f t="shared" si="600"/>
        <v>1530</v>
      </c>
      <c r="AT1533" s="71">
        <f t="shared" si="604"/>
        <v>2.2935608046093225E-6</v>
      </c>
      <c r="AU1533" s="72">
        <f t="shared" si="597"/>
        <v>8.6664107387064426E-3</v>
      </c>
      <c r="AV1533" s="73">
        <f t="shared" si="598"/>
        <v>1.0086664107387064</v>
      </c>
      <c r="AW1533" s="74">
        <f>PRODUCT(AV$4:AV1533)</f>
        <v>390683.24234741542</v>
      </c>
      <c r="BO1533" s="70">
        <f t="shared" si="602"/>
        <v>1530</v>
      </c>
      <c r="BP1533" s="178">
        <f t="shared" si="601"/>
        <v>0.1091</v>
      </c>
      <c r="BQ1533" s="179">
        <f t="shared" si="599"/>
        <v>8.6664107387064426E-3</v>
      </c>
      <c r="BR1533" s="179">
        <f t="shared" si="603"/>
        <v>2.5596183598546798E-6</v>
      </c>
    </row>
    <row r="1534" spans="44:70">
      <c r="AR1534" s="69">
        <f t="shared" si="596"/>
        <v>128</v>
      </c>
      <c r="AS1534" s="70">
        <f t="shared" si="600"/>
        <v>1531</v>
      </c>
      <c r="AT1534" s="71">
        <f t="shared" si="604"/>
        <v>2.2736838646223802E-6</v>
      </c>
      <c r="AU1534" s="72">
        <f t="shared" si="597"/>
        <v>8.6664107387064426E-3</v>
      </c>
      <c r="AV1534" s="73">
        <f t="shared" si="598"/>
        <v>1.0086664107387064</v>
      </c>
      <c r="AW1534" s="74">
        <f>PRODUCT(AV$4:AV1534)</f>
        <v>394069.06379432773</v>
      </c>
      <c r="BO1534" s="70">
        <f t="shared" si="602"/>
        <v>1531</v>
      </c>
      <c r="BP1534" s="178">
        <f t="shared" si="601"/>
        <v>0.1091</v>
      </c>
      <c r="BQ1534" s="179">
        <f t="shared" si="599"/>
        <v>8.6664107387064426E-3</v>
      </c>
      <c r="BR1534" s="179">
        <f t="shared" si="603"/>
        <v>2.5376262484839946E-6</v>
      </c>
    </row>
    <row r="1535" spans="44:70">
      <c r="AR1535" s="69">
        <f t="shared" si="596"/>
        <v>128</v>
      </c>
      <c r="AS1535" s="70">
        <f t="shared" si="600"/>
        <v>1532</v>
      </c>
      <c r="AT1535" s="71">
        <f t="shared" si="604"/>
        <v>2.2539791863615933E-6</v>
      </c>
      <c r="AU1535" s="72">
        <f t="shared" si="597"/>
        <v>8.6664107387064426E-3</v>
      </c>
      <c r="AV1535" s="73">
        <f t="shared" si="598"/>
        <v>1.0086664107387064</v>
      </c>
      <c r="AW1535" s="74">
        <f>PRODUCT(AV$4:AV1535)</f>
        <v>397484.22816058691</v>
      </c>
      <c r="BO1535" s="70">
        <f t="shared" si="602"/>
        <v>1532</v>
      </c>
      <c r="BP1535" s="178">
        <f t="shared" si="601"/>
        <v>0.1091</v>
      </c>
      <c r="BQ1535" s="179">
        <f t="shared" si="599"/>
        <v>8.6664107387064426E-3</v>
      </c>
      <c r="BR1535" s="179">
        <f t="shared" si="603"/>
        <v>2.5158230922208859E-6</v>
      </c>
    </row>
    <row r="1536" spans="44:70">
      <c r="AR1536" s="69">
        <f t="shared" si="596"/>
        <v>128</v>
      </c>
      <c r="AS1536" s="70">
        <f t="shared" si="600"/>
        <v>1533</v>
      </c>
      <c r="AT1536" s="71">
        <f t="shared" si="604"/>
        <v>2.2344452769360884E-6</v>
      </c>
      <c r="AU1536" s="72">
        <f t="shared" si="597"/>
        <v>8.6664107387064426E-3</v>
      </c>
      <c r="AV1536" s="73">
        <f t="shared" si="598"/>
        <v>1.0086664107387064</v>
      </c>
      <c r="AW1536" s="74">
        <f>PRODUCT(AV$4:AV1536)</f>
        <v>400928.98974398425</v>
      </c>
      <c r="BO1536" s="70">
        <f t="shared" si="602"/>
        <v>1533</v>
      </c>
      <c r="BP1536" s="178">
        <f t="shared" si="601"/>
        <v>0.1091</v>
      </c>
      <c r="BQ1536" s="179">
        <f t="shared" si="599"/>
        <v>8.6664107387064426E-3</v>
      </c>
      <c r="BR1536" s="179">
        <f t="shared" si="603"/>
        <v>2.4942072675726349E-6</v>
      </c>
    </row>
    <row r="1537" spans="44:70">
      <c r="AR1537" s="69">
        <f t="shared" si="596"/>
        <v>128</v>
      </c>
      <c r="AS1537" s="70">
        <f t="shared" si="600"/>
        <v>1534</v>
      </c>
      <c r="AT1537" s="71">
        <f t="shared" si="604"/>
        <v>2.2150806563929974E-6</v>
      </c>
      <c r="AU1537" s="72">
        <f t="shared" si="597"/>
        <v>8.6664107387064426E-3</v>
      </c>
      <c r="AV1537" s="73">
        <f t="shared" si="598"/>
        <v>1.0086664107387064</v>
      </c>
      <c r="AW1537" s="74">
        <f>PRODUCT(AV$4:AV1537)</f>
        <v>404403.60504616023</v>
      </c>
      <c r="BO1537" s="70">
        <f t="shared" si="602"/>
        <v>1534</v>
      </c>
      <c r="BP1537" s="178">
        <f t="shared" si="601"/>
        <v>0.1091</v>
      </c>
      <c r="BQ1537" s="179">
        <f t="shared" si="599"/>
        <v>8.6664107387064426E-3</v>
      </c>
      <c r="BR1537" s="179">
        <f t="shared" si="603"/>
        <v>2.4727771649954899E-6</v>
      </c>
    </row>
    <row r="1538" spans="44:70">
      <c r="AR1538" s="69">
        <f t="shared" si="596"/>
        <v>128</v>
      </c>
      <c r="AS1538" s="70">
        <f t="shared" si="600"/>
        <v>1535</v>
      </c>
      <c r="AT1538" s="71">
        <f t="shared" si="604"/>
        <v>2.1958838576053323E-6</v>
      </c>
      <c r="AU1538" s="72">
        <f t="shared" si="597"/>
        <v>8.6664107387064426E-3</v>
      </c>
      <c r="AV1538" s="73">
        <f t="shared" si="598"/>
        <v>1.0086664107387064</v>
      </c>
      <c r="AW1538" s="74">
        <f>PRODUCT(AV$4:AV1538)</f>
        <v>407908.33279170387</v>
      </c>
      <c r="BO1538" s="70">
        <f t="shared" si="602"/>
        <v>1535</v>
      </c>
      <c r="BP1538" s="178">
        <f t="shared" si="601"/>
        <v>0.1091</v>
      </c>
      <c r="BQ1538" s="179">
        <f t="shared" si="599"/>
        <v>8.6664107387064426E-3</v>
      </c>
      <c r="BR1538" s="179">
        <f t="shared" si="603"/>
        <v>2.4515311887748181E-6</v>
      </c>
    </row>
    <row r="1539" spans="44:70">
      <c r="AR1539" s="69">
        <f t="shared" si="596"/>
        <v>128</v>
      </c>
      <c r="AS1539" s="70">
        <f t="shared" si="600"/>
        <v>1536</v>
      </c>
      <c r="AT1539" s="71">
        <f t="shared" si="604"/>
        <v>2.1768534261608292E-6</v>
      </c>
      <c r="AU1539" s="72">
        <f t="shared" si="597"/>
        <v>8.6664107387064426E-3</v>
      </c>
      <c r="AV1539" s="73">
        <f t="shared" si="598"/>
        <v>1.0086664107387064</v>
      </c>
      <c r="AW1539" s="74">
        <f>PRODUCT(AV$4:AV1539)</f>
        <v>411443.43394741771</v>
      </c>
      <c r="BO1539" s="70">
        <f t="shared" si="602"/>
        <v>1536</v>
      </c>
      <c r="BP1539" s="178">
        <f t="shared" si="601"/>
        <v>0.1091</v>
      </c>
      <c r="BQ1539" s="179">
        <f t="shared" si="599"/>
        <v>8.6664107387064426E-3</v>
      </c>
      <c r="BR1539" s="179">
        <f t="shared" si="603"/>
        <v>2.4304677569062856E-6</v>
      </c>
    </row>
    <row r="1540" spans="44:70">
      <c r="AR1540" s="69">
        <f t="shared" si="596"/>
        <v>129</v>
      </c>
      <c r="AS1540" s="70">
        <f t="shared" si="600"/>
        <v>1537</v>
      </c>
      <c r="AT1540" s="71">
        <f t="shared" si="604"/>
        <v>2.1579879202517591E-6</v>
      </c>
      <c r="AU1540" s="72">
        <f t="shared" si="597"/>
        <v>8.6664107387064426E-3</v>
      </c>
      <c r="AV1540" s="73">
        <f t="shared" si="598"/>
        <v>1.0086664107387064</v>
      </c>
      <c r="AW1540" s="74">
        <f>PRODUCT(AV$4:AV1540)</f>
        <v>415009.17174174986</v>
      </c>
      <c r="BO1540" s="70">
        <f t="shared" si="602"/>
        <v>1537</v>
      </c>
      <c r="BP1540" s="178">
        <f t="shared" si="601"/>
        <v>0.1091</v>
      </c>
      <c r="BQ1540" s="179">
        <f t="shared" si="599"/>
        <v>8.6664107387064426E-3</v>
      </c>
      <c r="BR1540" s="179">
        <f t="shared" si="603"/>
        <v>2.4095853009780603E-6</v>
      </c>
    </row>
    <row r="1541" spans="44:70">
      <c r="AR1541" s="69">
        <f t="shared" ref="AR1541:AR1604" si="605">ROUNDDOWN((AS1541-1)/12,0)+1</f>
        <v>129</v>
      </c>
      <c r="AS1541" s="70">
        <f t="shared" si="600"/>
        <v>1538</v>
      </c>
      <c r="AT1541" s="71">
        <f t="shared" si="604"/>
        <v>2.1392859105656905E-6</v>
      </c>
      <c r="AU1541" s="72">
        <f t="shared" ref="AU1541:AU1604" si="606">IF($AU$2="Yes",BQ1541,((1+$AH$21)^(1/12))-1)</f>
        <v>8.6664107387064426E-3</v>
      </c>
      <c r="AV1541" s="73">
        <f t="shared" ref="AV1541:AV1604" si="607">(1+AU1541)</f>
        <v>1.0086664107387064</v>
      </c>
      <c r="AW1541" s="74">
        <f>PRODUCT(AV$4:AV1541)</f>
        <v>418605.8116843942</v>
      </c>
      <c r="BO1541" s="70">
        <f t="shared" si="602"/>
        <v>1538</v>
      </c>
      <c r="BP1541" s="178">
        <f t="shared" si="601"/>
        <v>0.1091</v>
      </c>
      <c r="BQ1541" s="179">
        <f t="shared" ref="BQ1541:BQ1604" si="608">(1+BP1541)^(1/12)-1</f>
        <v>8.6664107387064426E-3</v>
      </c>
      <c r="BR1541" s="179">
        <f t="shared" si="603"/>
        <v>2.3888822660540241E-6</v>
      </c>
    </row>
    <row r="1542" spans="44:70">
      <c r="AR1542" s="69">
        <f t="shared" si="605"/>
        <v>129</v>
      </c>
      <c r="AS1542" s="70">
        <f t="shared" ref="AS1542:AS1605" si="609">AS1541+1</f>
        <v>1539</v>
      </c>
      <c r="AT1542" s="71">
        <f t="shared" si="604"/>
        <v>2.1207459801772004E-6</v>
      </c>
      <c r="AU1542" s="72">
        <f t="shared" si="606"/>
        <v>8.6664107387064426E-3</v>
      </c>
      <c r="AV1542" s="73">
        <f t="shared" si="607"/>
        <v>1.0086664107387064</v>
      </c>
      <c r="AW1542" s="74">
        <f>PRODUCT(AV$4:AV1542)</f>
        <v>422233.62158606073</v>
      </c>
      <c r="BO1542" s="70">
        <f t="shared" si="602"/>
        <v>1539</v>
      </c>
      <c r="BP1542" s="178">
        <f t="shared" si="601"/>
        <v>0.1091</v>
      </c>
      <c r="BQ1542" s="179">
        <f t="shared" si="608"/>
        <v>8.6664107387064426E-3</v>
      </c>
      <c r="BR1542" s="179">
        <f t="shared" si="603"/>
        <v>2.3683571105579924E-6</v>
      </c>
    </row>
    <row r="1543" spans="44:70">
      <c r="AR1543" s="69">
        <f t="shared" si="605"/>
        <v>129</v>
      </c>
      <c r="AS1543" s="70">
        <f t="shared" si="609"/>
        <v>1540</v>
      </c>
      <c r="AT1543" s="71">
        <f t="shared" si="604"/>
        <v>2.102366724440524E-6</v>
      </c>
      <c r="AU1543" s="72">
        <f t="shared" si="606"/>
        <v>8.6664107387064426E-3</v>
      </c>
      <c r="AV1543" s="73">
        <f t="shared" si="607"/>
        <v>1.0086664107387064</v>
      </c>
      <c r="AW1543" s="74">
        <f>PRODUCT(AV$4:AV1543)</f>
        <v>425892.87157841708</v>
      </c>
      <c r="BO1543" s="70">
        <f t="shared" si="602"/>
        <v>1540</v>
      </c>
      <c r="BP1543" s="178">
        <f t="shared" si="601"/>
        <v>0.1091</v>
      </c>
      <c r="BQ1543" s="179">
        <f t="shared" si="608"/>
        <v>8.6664107387064426E-3</v>
      </c>
      <c r="BR1543" s="179">
        <f t="shared" si="603"/>
        <v>2.3480083061589246E-6</v>
      </c>
    </row>
    <row r="1544" spans="44:70">
      <c r="AR1544" s="69">
        <f t="shared" si="605"/>
        <v>129</v>
      </c>
      <c r="AS1544" s="70">
        <f t="shared" si="609"/>
        <v>1541</v>
      </c>
      <c r="AT1544" s="71">
        <f t="shared" si="604"/>
        <v>2.0841467508831335E-6</v>
      </c>
      <c r="AU1544" s="72">
        <f t="shared" si="606"/>
        <v>8.6664107387064426E-3</v>
      </c>
      <c r="AV1544" s="73">
        <f t="shared" si="607"/>
        <v>1.0086664107387064</v>
      </c>
      <c r="AW1544" s="74">
        <f>PRODUCT(AV$4:AV1544)</f>
        <v>429583.8341342028</v>
      </c>
      <c r="BO1544" s="70">
        <f t="shared" si="602"/>
        <v>1541</v>
      </c>
      <c r="BP1544" s="178">
        <f t="shared" ref="BP1544:BP1607" si="610">VLOOKUP(BO1544,$BT$4:$BX$13,5,TRUE)/100</f>
        <v>0.1091</v>
      </c>
      <c r="BQ1544" s="179">
        <f t="shared" si="608"/>
        <v>8.6664107387064426E-3</v>
      </c>
      <c r="BR1544" s="179">
        <f t="shared" si="603"/>
        <v>2.3278343376571234E-6</v>
      </c>
    </row>
    <row r="1545" spans="44:70">
      <c r="AR1545" s="69">
        <f t="shared" si="605"/>
        <v>129</v>
      </c>
      <c r="AS1545" s="70">
        <f t="shared" si="609"/>
        <v>1542</v>
      </c>
      <c r="AT1545" s="71">
        <f t="shared" si="604"/>
        <v>2.06608467910024E-6</v>
      </c>
      <c r="AU1545" s="72">
        <f t="shared" si="606"/>
        <v>8.6664107387064426E-3</v>
      </c>
      <c r="AV1545" s="73">
        <f t="shared" si="607"/>
        <v>1.0086664107387064</v>
      </c>
      <c r="AW1545" s="74">
        <f>PRODUCT(AV$4:AV1545)</f>
        <v>433306.78408751811</v>
      </c>
      <c r="BO1545" s="70">
        <f t="shared" si="602"/>
        <v>1542</v>
      </c>
      <c r="BP1545" s="178">
        <f t="shared" si="610"/>
        <v>0.1091</v>
      </c>
      <c r="BQ1545" s="179">
        <f t="shared" si="608"/>
        <v>8.6664107387064426E-3</v>
      </c>
      <c r="BR1545" s="179">
        <f t="shared" si="603"/>
        <v>2.3078337028714099E-6</v>
      </c>
    </row>
    <row r="1546" spans="44:70">
      <c r="AR1546" s="69">
        <f t="shared" si="605"/>
        <v>129</v>
      </c>
      <c r="AS1546" s="70">
        <f t="shared" si="609"/>
        <v>1543</v>
      </c>
      <c r="AT1546" s="71">
        <f t="shared" si="604"/>
        <v>2.048179140650209E-6</v>
      </c>
      <c r="AU1546" s="72">
        <f t="shared" si="606"/>
        <v>8.6664107387064426E-3</v>
      </c>
      <c r="AV1546" s="73">
        <f t="shared" si="607"/>
        <v>1.0086664107387064</v>
      </c>
      <c r="AW1546" s="74">
        <f>PRODUCT(AV$4:AV1546)</f>
        <v>437061.99865428853</v>
      </c>
      <c r="BO1546" s="70">
        <f t="shared" si="602"/>
        <v>1543</v>
      </c>
      <c r="BP1546" s="178">
        <f t="shared" si="610"/>
        <v>0.1091</v>
      </c>
      <c r="BQ1546" s="179">
        <f t="shared" si="608"/>
        <v>8.6664107387064426E-3</v>
      </c>
      <c r="BR1546" s="179">
        <f t="shared" si="603"/>
        <v>2.2880049125272704E-6</v>
      </c>
    </row>
    <row r="1547" spans="44:70">
      <c r="AR1547" s="69">
        <f t="shared" si="605"/>
        <v>129</v>
      </c>
      <c r="AS1547" s="70">
        <f t="shared" si="609"/>
        <v>1544</v>
      </c>
      <c r="AT1547" s="71">
        <f t="shared" si="604"/>
        <v>2.0304287789508835E-6</v>
      </c>
      <c r="AU1547" s="72">
        <f t="shared" si="606"/>
        <v>8.6664107387064426E-3</v>
      </c>
      <c r="AV1547" s="73">
        <f t="shared" si="607"/>
        <v>1.0086664107387064</v>
      </c>
      <c r="AW1547" s="74">
        <f>PRODUCT(AV$4:AV1547)</f>
        <v>440849.75745290658</v>
      </c>
      <c r="BO1547" s="70">
        <f t="shared" si="602"/>
        <v>1544</v>
      </c>
      <c r="BP1547" s="178">
        <f t="shared" si="610"/>
        <v>0.1091</v>
      </c>
      <c r="BQ1547" s="179">
        <f t="shared" si="608"/>
        <v>8.6664107387064426E-3</v>
      </c>
      <c r="BR1547" s="179">
        <f t="shared" si="603"/>
        <v>2.2683464901459622E-6</v>
      </c>
    </row>
    <row r="1548" spans="44:70">
      <c r="AR1548" s="69">
        <f t="shared" si="605"/>
        <v>129</v>
      </c>
      <c r="AS1548" s="70">
        <f t="shared" si="609"/>
        <v>1545</v>
      </c>
      <c r="AT1548" s="71">
        <f t="shared" si="604"/>
        <v>2.012832249176805E-6</v>
      </c>
      <c r="AU1548" s="72">
        <f t="shared" si="606"/>
        <v>8.6664107387064426E-3</v>
      </c>
      <c r="AV1548" s="73">
        <f t="shared" si="607"/>
        <v>1.0086664107387064</v>
      </c>
      <c r="AW1548" s="74">
        <f>PRODUCT(AV$4:AV1548)</f>
        <v>444670.34252505255</v>
      </c>
      <c r="BO1548" s="70">
        <f t="shared" si="602"/>
        <v>1545</v>
      </c>
      <c r="BP1548" s="178">
        <f t="shared" si="610"/>
        <v>0.1091</v>
      </c>
      <c r="BQ1548" s="179">
        <f t="shared" si="608"/>
        <v>8.6664107387064426E-3</v>
      </c>
      <c r="BR1548" s="179">
        <f t="shared" si="603"/>
        <v>2.2488569719345734E-6</v>
      </c>
    </row>
    <row r="1549" spans="44:70">
      <c r="AR1549" s="69">
        <f t="shared" si="605"/>
        <v>129</v>
      </c>
      <c r="AS1549" s="70">
        <f t="shared" si="609"/>
        <v>1546</v>
      </c>
      <c r="AT1549" s="71">
        <f t="shared" si="604"/>
        <v>1.9953882181573243E-6</v>
      </c>
      <c r="AU1549" s="72">
        <f t="shared" si="606"/>
        <v>8.6664107387064426E-3</v>
      </c>
      <c r="AV1549" s="73">
        <f t="shared" si="607"/>
        <v>1.0086664107387064</v>
      </c>
      <c r="AW1549" s="74">
        <f>PRODUCT(AV$4:AV1549)</f>
        <v>448524.03835669591</v>
      </c>
      <c r="BO1549" s="70">
        <f t="shared" si="602"/>
        <v>1546</v>
      </c>
      <c r="BP1549" s="178">
        <f t="shared" si="610"/>
        <v>0.1091</v>
      </c>
      <c r="BQ1549" s="179">
        <f t="shared" si="608"/>
        <v>8.6664107387064426E-3</v>
      </c>
      <c r="BR1549" s="179">
        <f t="shared" si="603"/>
        <v>2.2295349066770269E-6</v>
      </c>
    </row>
    <row r="1550" spans="44:70">
      <c r="AR1550" s="69">
        <f t="shared" si="605"/>
        <v>129</v>
      </c>
      <c r="AS1550" s="70">
        <f t="shared" si="609"/>
        <v>1547</v>
      </c>
      <c r="AT1550" s="71">
        <f t="shared" si="604"/>
        <v>1.9780953642755973E-6</v>
      </c>
      <c r="AU1550" s="72">
        <f t="shared" si="606"/>
        <v>8.6664107387064426E-3</v>
      </c>
      <c r="AV1550" s="73">
        <f t="shared" si="607"/>
        <v>1.0086664107387064</v>
      </c>
      <c r="AW1550" s="74">
        <f>PRODUCT(AV$4:AV1550)</f>
        <v>452411.13189927838</v>
      </c>
      <c r="BO1550" s="70">
        <f t="shared" si="602"/>
        <v>1547</v>
      </c>
      <c r="BP1550" s="178">
        <f t="shared" si="610"/>
        <v>0.1091</v>
      </c>
      <c r="BQ1550" s="179">
        <f t="shared" si="608"/>
        <v>8.6664107387064426E-3</v>
      </c>
      <c r="BR1550" s="179">
        <f t="shared" si="603"/>
        <v>2.2103788556260197E-6</v>
      </c>
    </row>
    <row r="1551" spans="44:70">
      <c r="AR1551" s="69">
        <f t="shared" si="605"/>
        <v>129</v>
      </c>
      <c r="AS1551" s="70">
        <f t="shared" si="609"/>
        <v>1548</v>
      </c>
      <c r="AT1551" s="71">
        <f t="shared" si="604"/>
        <v>1.9609523773684537E-6</v>
      </c>
      <c r="AU1551" s="72">
        <f t="shared" si="606"/>
        <v>8.6664107387064426E-3</v>
      </c>
      <c r="AV1551" s="73">
        <f t="shared" si="607"/>
        <v>1.0086664107387064</v>
      </c>
      <c r="AW1551" s="74">
        <f>PRODUCT(AV$4:AV1551)</f>
        <v>456331.91259108065</v>
      </c>
      <c r="BO1551" s="70">
        <f t="shared" si="602"/>
        <v>1548</v>
      </c>
      <c r="BP1551" s="178">
        <f t="shared" si="610"/>
        <v>0.1091</v>
      </c>
      <c r="BQ1551" s="179">
        <f t="shared" si="608"/>
        <v>8.6664107387064426E-3</v>
      </c>
      <c r="BR1551" s="179">
        <f t="shared" si="603"/>
        <v>2.1913873923958942E-6</v>
      </c>
    </row>
    <row r="1552" spans="44:70">
      <c r="AR1552" s="69">
        <f t="shared" si="605"/>
        <v>130</v>
      </c>
      <c r="AS1552" s="70">
        <f t="shared" si="609"/>
        <v>1549</v>
      </c>
      <c r="AT1552" s="71">
        <f t="shared" si="604"/>
        <v>1.9439579586271357E-6</v>
      </c>
      <c r="AU1552" s="72">
        <f t="shared" si="606"/>
        <v>8.6664107387064426E-3</v>
      </c>
      <c r="AV1552" s="73">
        <f t="shared" si="607"/>
        <v>1.0086664107387064</v>
      </c>
      <c r="AW1552" s="74">
        <f>PRODUCT(AV$4:AV1552)</f>
        <v>460286.67237877444</v>
      </c>
      <c r="BO1552" s="70">
        <f t="shared" si="602"/>
        <v>1549</v>
      </c>
      <c r="BP1552" s="178">
        <f t="shared" si="610"/>
        <v>0.1091</v>
      </c>
      <c r="BQ1552" s="179">
        <f t="shared" si="608"/>
        <v>8.6664107387064426E-3</v>
      </c>
      <c r="BR1552" s="179">
        <f t="shared" si="603"/>
        <v>2.1725591028564247E-6</v>
      </c>
    </row>
    <row r="1553" spans="44:70">
      <c r="AR1553" s="69">
        <f t="shared" si="605"/>
        <v>130</v>
      </c>
      <c r="AS1553" s="70">
        <f t="shared" si="609"/>
        <v>1550</v>
      </c>
      <c r="AT1553" s="71">
        <f t="shared" si="604"/>
        <v>1.9271108204988956E-6</v>
      </c>
      <c r="AU1553" s="72">
        <f t="shared" si="606"/>
        <v>8.6664107387064426E-3</v>
      </c>
      <c r="AV1553" s="73">
        <f t="shared" si="607"/>
        <v>1.0086664107387064</v>
      </c>
      <c r="AW1553" s="74">
        <f>PRODUCT(AV$4:AV1553)</f>
        <v>464275.70573916129</v>
      </c>
      <c r="BO1553" s="70">
        <f t="shared" si="602"/>
        <v>1550</v>
      </c>
      <c r="BP1553" s="178">
        <f t="shared" si="610"/>
        <v>0.1091</v>
      </c>
      <c r="BQ1553" s="179">
        <f t="shared" si="608"/>
        <v>8.6664107387064426E-3</v>
      </c>
      <c r="BR1553" s="179">
        <f t="shared" si="603"/>
        <v>2.1538925850275221E-6</v>
      </c>
    </row>
    <row r="1554" spans="44:70">
      <c r="AR1554" s="69">
        <f t="shared" si="605"/>
        <v>130</v>
      </c>
      <c r="AS1554" s="70">
        <f t="shared" si="609"/>
        <v>1551</v>
      </c>
      <c r="AT1554" s="71">
        <f t="shared" si="604"/>
        <v>1.9104096865894466E-6</v>
      </c>
      <c r="AU1554" s="72">
        <f t="shared" si="606"/>
        <v>8.6664107387064426E-3</v>
      </c>
      <c r="AV1554" s="73">
        <f t="shared" si="607"/>
        <v>1.0086664107387064</v>
      </c>
      <c r="AW1554" s="74">
        <f>PRODUCT(AV$4:AV1554)</f>
        <v>468299.30970109964</v>
      </c>
      <c r="BO1554" s="70">
        <f t="shared" ref="BO1554:BO1617" si="611">BO1553+1</f>
        <v>1551</v>
      </c>
      <c r="BP1554" s="178">
        <f t="shared" si="610"/>
        <v>0.1091</v>
      </c>
      <c r="BQ1554" s="179">
        <f t="shared" si="608"/>
        <v>8.6664107387064426E-3</v>
      </c>
      <c r="BR1554" s="179">
        <f t="shared" ref="BR1554:BR1617" si="612">BR1553/(1+BQ1554)</f>
        <v>2.1353864489748382E-6</v>
      </c>
    </row>
    <row r="1555" spans="44:70">
      <c r="AR1555" s="69">
        <f t="shared" si="605"/>
        <v>130</v>
      </c>
      <c r="AS1555" s="70">
        <f t="shared" si="609"/>
        <v>1552</v>
      </c>
      <c r="AT1555" s="71">
        <f t="shared" si="604"/>
        <v>1.893853291566259E-6</v>
      </c>
      <c r="AU1555" s="72">
        <f t="shared" si="606"/>
        <v>8.6664107387064426E-3</v>
      </c>
      <c r="AV1555" s="73">
        <f t="shared" si="607"/>
        <v>1.0086664107387064</v>
      </c>
      <c r="AW1555" s="74">
        <f>PRODUCT(AV$4:AV1555)</f>
        <v>472357.78386762209</v>
      </c>
      <c r="BO1555" s="70">
        <f t="shared" si="611"/>
        <v>1552</v>
      </c>
      <c r="BP1555" s="178">
        <f t="shared" si="610"/>
        <v>0.1091</v>
      </c>
      <c r="BQ1555" s="179">
        <f t="shared" si="608"/>
        <v>8.6664107387064426E-3</v>
      </c>
      <c r="BR1555" s="179">
        <f t="shared" si="612"/>
        <v>2.1170393167062714E-6</v>
      </c>
    </row>
    <row r="1556" spans="44:70">
      <c r="AR1556" s="69">
        <f t="shared" si="605"/>
        <v>130</v>
      </c>
      <c r="AS1556" s="70">
        <f t="shared" si="609"/>
        <v>1553</v>
      </c>
      <c r="AT1556" s="71">
        <f t="shared" si="604"/>
        <v>1.8774403810626945E-6</v>
      </c>
      <c r="AU1556" s="72">
        <f t="shared" si="606"/>
        <v>8.6664107387064426E-3</v>
      </c>
      <c r="AV1556" s="73">
        <f t="shared" si="607"/>
        <v>1.0086664107387064</v>
      </c>
      <c r="AW1556" s="74">
        <f>PRODUCT(AV$4:AV1556)</f>
        <v>476451.43043824402</v>
      </c>
      <c r="BO1556" s="70">
        <f t="shared" si="611"/>
        <v>1553</v>
      </c>
      <c r="BP1556" s="178">
        <f t="shared" si="610"/>
        <v>0.1091</v>
      </c>
      <c r="BQ1556" s="179">
        <f t="shared" si="608"/>
        <v>8.6664107387064426E-3</v>
      </c>
      <c r="BR1556" s="179">
        <f t="shared" si="612"/>
        <v>2.0988498220693574E-6</v>
      </c>
    </row>
    <row r="1557" spans="44:70">
      <c r="AR1557" s="69">
        <f t="shared" si="605"/>
        <v>130</v>
      </c>
      <c r="AS1557" s="70">
        <f t="shared" si="609"/>
        <v>1554</v>
      </c>
      <c r="AT1557" s="71">
        <f t="shared" si="604"/>
        <v>1.8611697115829717E-6</v>
      </c>
      <c r="AU1557" s="72">
        <f t="shared" si="606"/>
        <v>8.6664107387064426E-3</v>
      </c>
      <c r="AV1557" s="73">
        <f t="shared" si="607"/>
        <v>1.0086664107387064</v>
      </c>
      <c r="AW1557" s="74">
        <f>PRODUCT(AV$4:AV1557)</f>
        <v>480580.55423146609</v>
      </c>
      <c r="BO1557" s="70">
        <f t="shared" si="611"/>
        <v>1554</v>
      </c>
      <c r="BP1557" s="178">
        <f t="shared" si="610"/>
        <v>0.1091</v>
      </c>
      <c r="BQ1557" s="179">
        <f t="shared" si="608"/>
        <v>8.6664107387064426E-3</v>
      </c>
      <c r="BR1557" s="179">
        <f t="shared" si="612"/>
        <v>2.0808166106495455E-6</v>
      </c>
    </row>
    <row r="1558" spans="44:70">
      <c r="AR1558" s="69">
        <f t="shared" si="605"/>
        <v>130</v>
      </c>
      <c r="AS1558" s="70">
        <f t="shared" si="609"/>
        <v>1555</v>
      </c>
      <c r="AT1558" s="71">
        <f t="shared" si="604"/>
        <v>1.8450400504079539E-6</v>
      </c>
      <c r="AU1558" s="72">
        <f t="shared" si="606"/>
        <v>8.6664107387064426E-3</v>
      </c>
      <c r="AV1558" s="73">
        <f t="shared" si="607"/>
        <v>1.0086664107387064</v>
      </c>
      <c r="AW1558" s="74">
        <f>PRODUCT(AV$4:AV1558)</f>
        <v>484745.46270747116</v>
      </c>
      <c r="BO1558" s="70">
        <f t="shared" si="611"/>
        <v>1555</v>
      </c>
      <c r="BP1558" s="178">
        <f t="shared" si="610"/>
        <v>0.1091</v>
      </c>
      <c r="BQ1558" s="179">
        <f t="shared" si="608"/>
        <v>8.6664107387064426E-3</v>
      </c>
      <c r="BR1558" s="179">
        <f t="shared" si="612"/>
        <v>2.0629383396693458E-6</v>
      </c>
    </row>
    <row r="1559" spans="44:70">
      <c r="AR1559" s="69">
        <f t="shared" si="605"/>
        <v>130</v>
      </c>
      <c r="AS1559" s="70">
        <f t="shared" si="609"/>
        <v>1556</v>
      </c>
      <c r="AT1559" s="71">
        <f t="shared" ref="AT1559:AT1614" si="613">(1-AU1559)*AT1558</f>
        <v>1.829050175501755E-6</v>
      </c>
      <c r="AU1559" s="72">
        <f t="shared" si="606"/>
        <v>8.6664107387064426E-3</v>
      </c>
      <c r="AV1559" s="73">
        <f t="shared" si="607"/>
        <v>1.0086664107387064</v>
      </c>
      <c r="AW1559" s="74">
        <f>PRODUCT(AV$4:AV1559)</f>
        <v>488946.4659910184</v>
      </c>
      <c r="BO1559" s="70">
        <f t="shared" si="611"/>
        <v>1556</v>
      </c>
      <c r="BP1559" s="178">
        <f t="shared" si="610"/>
        <v>0.1091</v>
      </c>
      <c r="BQ1559" s="179">
        <f t="shared" si="608"/>
        <v>8.6664107387064426E-3</v>
      </c>
      <c r="BR1559" s="179">
        <f t="shared" si="612"/>
        <v>2.0452136778883447E-6</v>
      </c>
    </row>
    <row r="1560" spans="44:70">
      <c r="AR1560" s="69">
        <f t="shared" si="605"/>
        <v>130</v>
      </c>
      <c r="AS1560" s="70">
        <f t="shared" si="609"/>
        <v>1557</v>
      </c>
      <c r="AT1560" s="71">
        <f t="shared" si="613"/>
        <v>1.8131988754191537E-6</v>
      </c>
      <c r="AU1560" s="72">
        <f t="shared" si="606"/>
        <v>8.6664107387064426E-3</v>
      </c>
      <c r="AV1560" s="73">
        <f t="shared" si="607"/>
        <v>1.0086664107387064</v>
      </c>
      <c r="AW1560" s="74">
        <f>PRODUCT(AV$4:AV1560)</f>
        <v>493183.8768945355</v>
      </c>
      <c r="BO1560" s="70">
        <f t="shared" si="611"/>
        <v>1557</v>
      </c>
      <c r="BP1560" s="178">
        <f t="shared" si="610"/>
        <v>0.1091</v>
      </c>
      <c r="BQ1560" s="179">
        <f t="shared" si="608"/>
        <v>8.6664107387064426E-3</v>
      </c>
      <c r="BR1560" s="179">
        <f t="shared" si="612"/>
        <v>2.0276413055040796E-6</v>
      </c>
    </row>
    <row r="1561" spans="44:70">
      <c r="AR1561" s="69">
        <f t="shared" si="605"/>
        <v>130</v>
      </c>
      <c r="AS1561" s="70">
        <f t="shared" si="609"/>
        <v>1558</v>
      </c>
      <c r="AT1561" s="71">
        <f t="shared" si="613"/>
        <v>1.7974849492138107E-6</v>
      </c>
      <c r="AU1561" s="72">
        <f t="shared" si="606"/>
        <v>8.6664107387064426E-3</v>
      </c>
      <c r="AV1561" s="73">
        <f t="shared" si="607"/>
        <v>1.0086664107387064</v>
      </c>
      <c r="AW1561" s="74">
        <f>PRODUCT(AV$4:AV1561)</f>
        <v>497458.01094141119</v>
      </c>
      <c r="BO1561" s="70">
        <f t="shared" si="611"/>
        <v>1558</v>
      </c>
      <c r="BP1561" s="178">
        <f t="shared" si="610"/>
        <v>0.1091</v>
      </c>
      <c r="BQ1561" s="179">
        <f t="shared" si="608"/>
        <v>8.6664107387064426E-3</v>
      </c>
      <c r="BR1561" s="179">
        <f t="shared" si="612"/>
        <v>2.0102199140537623E-6</v>
      </c>
    </row>
    <row r="1562" spans="44:70">
      <c r="AR1562" s="69">
        <f t="shared" si="605"/>
        <v>130</v>
      </c>
      <c r="AS1562" s="70">
        <f t="shared" si="609"/>
        <v>1559</v>
      </c>
      <c r="AT1562" s="71">
        <f t="shared" si="613"/>
        <v>1.7819072063472809E-6</v>
      </c>
      <c r="AU1562" s="72">
        <f t="shared" si="606"/>
        <v>8.6664107387064426E-3</v>
      </c>
      <c r="AV1562" s="73">
        <f t="shared" si="607"/>
        <v>1.0086664107387064</v>
      </c>
      <c r="AW1562" s="74">
        <f>PRODUCT(AV$4:AV1562)</f>
        <v>501769.18638948939</v>
      </c>
      <c r="BO1562" s="70">
        <f t="shared" si="611"/>
        <v>1559</v>
      </c>
      <c r="BP1562" s="178">
        <f t="shared" si="610"/>
        <v>0.1091</v>
      </c>
      <c r="BQ1562" s="179">
        <f t="shared" si="608"/>
        <v>8.6664107387064426E-3</v>
      </c>
      <c r="BR1562" s="179">
        <f t="shared" si="612"/>
        <v>1.9929482063168523E-6</v>
      </c>
    </row>
    <row r="1563" spans="44:70">
      <c r="AR1563" s="69">
        <f t="shared" si="605"/>
        <v>130</v>
      </c>
      <c r="AS1563" s="70">
        <f t="shared" si="609"/>
        <v>1560</v>
      </c>
      <c r="AT1563" s="71">
        <f t="shared" si="613"/>
        <v>1.7664644665988144E-6</v>
      </c>
      <c r="AU1563" s="72">
        <f t="shared" si="606"/>
        <v>8.6664107387064426E-3</v>
      </c>
      <c r="AV1563" s="73">
        <f t="shared" si="607"/>
        <v>1.0086664107387064</v>
      </c>
      <c r="AW1563" s="74">
        <f>PRODUCT(AV$4:AV1563)</f>
        <v>506117.72425476724</v>
      </c>
      <c r="BO1563" s="70">
        <f t="shared" si="611"/>
        <v>1560</v>
      </c>
      <c r="BP1563" s="178">
        <f t="shared" si="610"/>
        <v>0.1091</v>
      </c>
      <c r="BQ1563" s="179">
        <f t="shared" si="608"/>
        <v>8.6664107387064426E-3</v>
      </c>
      <c r="BR1563" s="179">
        <f t="shared" si="612"/>
        <v>1.9758248962184611E-6</v>
      </c>
    </row>
    <row r="1564" spans="44:70">
      <c r="AR1564" s="69">
        <f t="shared" si="605"/>
        <v>131</v>
      </c>
      <c r="AS1564" s="70">
        <f t="shared" si="609"/>
        <v>1561</v>
      </c>
      <c r="AT1564" s="71">
        <f t="shared" si="613"/>
        <v>1.751155559975939E-6</v>
      </c>
      <c r="AU1564" s="72">
        <f t="shared" si="606"/>
        <v>8.6664107387064426E-3</v>
      </c>
      <c r="AV1564" s="73">
        <f t="shared" si="607"/>
        <v>1.0086664107387064</v>
      </c>
      <c r="AW1564" s="74">
        <f>PRODUCT(AV$4:AV1564)</f>
        <v>510503.9483352984</v>
      </c>
      <c r="BO1564" s="70">
        <f t="shared" si="611"/>
        <v>1561</v>
      </c>
      <c r="BP1564" s="178">
        <f t="shared" si="610"/>
        <v>0.1091</v>
      </c>
      <c r="BQ1564" s="179">
        <f t="shared" si="608"/>
        <v>8.6664107387064426E-3</v>
      </c>
      <c r="BR1564" s="179">
        <f t="shared" si="612"/>
        <v>1.958848708733591E-6</v>
      </c>
    </row>
    <row r="1565" spans="44:70">
      <c r="AR1565" s="69">
        <f t="shared" si="605"/>
        <v>131</v>
      </c>
      <c r="AS1565" s="70">
        <f t="shared" si="609"/>
        <v>1562</v>
      </c>
      <c r="AT1565" s="71">
        <f t="shared" si="613"/>
        <v>1.735979326625818E-6</v>
      </c>
      <c r="AU1565" s="72">
        <f t="shared" si="606"/>
        <v>8.6664107387064426E-3</v>
      </c>
      <c r="AV1565" s="73">
        <f t="shared" si="607"/>
        <v>1.0086664107387064</v>
      </c>
      <c r="AW1565" s="74">
        <f>PRODUCT(AV$4:AV1565)</f>
        <v>514928.18523530348</v>
      </c>
      <c r="BO1565" s="70">
        <f t="shared" si="611"/>
        <v>1562</v>
      </c>
      <c r="BP1565" s="178">
        <f t="shared" si="610"/>
        <v>0.1091</v>
      </c>
      <c r="BQ1565" s="179">
        <f t="shared" si="608"/>
        <v>8.6664107387064426E-3</v>
      </c>
      <c r="BR1565" s="179">
        <f t="shared" si="612"/>
        <v>1.9420183797921944E-6</v>
      </c>
    </row>
    <row r="1566" spans="44:70">
      <c r="AR1566" s="69">
        <f t="shared" si="605"/>
        <v>131</v>
      </c>
      <c r="AS1566" s="70">
        <f t="shared" si="609"/>
        <v>1563</v>
      </c>
      <c r="AT1566" s="71">
        <f t="shared" si="613"/>
        <v>1.7209346167473756E-6</v>
      </c>
      <c r="AU1566" s="72">
        <f t="shared" si="606"/>
        <v>8.6664107387064426E-3</v>
      </c>
      <c r="AV1566" s="73">
        <f t="shared" si="607"/>
        <v>1.0086664107387064</v>
      </c>
      <c r="AW1566" s="74">
        <f>PRODUCT(AV$4:AV1566)</f>
        <v>519390.76438948931</v>
      </c>
      <c r="BO1566" s="70">
        <f t="shared" si="611"/>
        <v>1563</v>
      </c>
      <c r="BP1566" s="178">
        <f t="shared" si="610"/>
        <v>0.1091</v>
      </c>
      <c r="BQ1566" s="179">
        <f t="shared" si="608"/>
        <v>8.6664107387064426E-3</v>
      </c>
      <c r="BR1566" s="179">
        <f t="shared" si="612"/>
        <v>1.9253326561850499E-6</v>
      </c>
    </row>
    <row r="1567" spans="44:70">
      <c r="AR1567" s="69">
        <f t="shared" si="605"/>
        <v>131</v>
      </c>
      <c r="AS1567" s="70">
        <f t="shared" si="609"/>
        <v>1564</v>
      </c>
      <c r="AT1567" s="71">
        <f t="shared" si="613"/>
        <v>1.7060202905041845E-6</v>
      </c>
      <c r="AU1567" s="72">
        <f t="shared" si="606"/>
        <v>8.6664107387064426E-3</v>
      </c>
      <c r="AV1567" s="73">
        <f t="shared" si="607"/>
        <v>1.0086664107387064</v>
      </c>
      <c r="AW1567" s="74">
        <f>PRODUCT(AV$4:AV1567)</f>
        <v>523892.01808757934</v>
      </c>
      <c r="BO1567" s="70">
        <f t="shared" si="611"/>
        <v>1564</v>
      </c>
      <c r="BP1567" s="178">
        <f t="shared" si="610"/>
        <v>0.1091</v>
      </c>
      <c r="BQ1567" s="179">
        <f t="shared" si="608"/>
        <v>8.6664107387064426E-3</v>
      </c>
      <c r="BR1567" s="179">
        <f t="shared" si="612"/>
        <v>1.9087902954704462E-6</v>
      </c>
    </row>
    <row r="1568" spans="44:70">
      <c r="AR1568" s="69">
        <f t="shared" si="605"/>
        <v>131</v>
      </c>
      <c r="AS1568" s="70">
        <f t="shared" si="609"/>
        <v>1565</v>
      </c>
      <c r="AT1568" s="71">
        <f t="shared" si="613"/>
        <v>1.691235217938108E-6</v>
      </c>
      <c r="AU1568" s="72">
        <f t="shared" si="606"/>
        <v>8.6664107387064426E-3</v>
      </c>
      <c r="AV1568" s="73">
        <f t="shared" si="607"/>
        <v>1.0086664107387064</v>
      </c>
      <c r="AW1568" s="74">
        <f>PRODUCT(AV$4:AV1568)</f>
        <v>528432.28149905615</v>
      </c>
      <c r="BO1568" s="70">
        <f t="shared" si="611"/>
        <v>1565</v>
      </c>
      <c r="BP1568" s="178">
        <f t="shared" si="610"/>
        <v>0.1091</v>
      </c>
      <c r="BQ1568" s="179">
        <f t="shared" si="608"/>
        <v>8.6664107387064426E-3</v>
      </c>
      <c r="BR1568" s="179">
        <f t="shared" si="612"/>
        <v>1.8923900658816679E-6</v>
      </c>
    </row>
    <row r="1569" spans="44:70">
      <c r="AR1569" s="69">
        <f t="shared" si="605"/>
        <v>131</v>
      </c>
      <c r="AS1569" s="70">
        <f t="shared" si="609"/>
        <v>1566</v>
      </c>
      <c r="AT1569" s="71">
        <f t="shared" si="613"/>
        <v>1.6765782788836906E-6</v>
      </c>
      <c r="AU1569" s="72">
        <f t="shared" si="606"/>
        <v>8.6664107387064426E-3</v>
      </c>
      <c r="AV1569" s="73">
        <f t="shared" si="607"/>
        <v>1.0086664107387064</v>
      </c>
      <c r="AW1569" s="74">
        <f>PRODUCT(AV$4:AV1569)</f>
        <v>533011.8926981187</v>
      </c>
      <c r="BO1569" s="70">
        <f t="shared" si="611"/>
        <v>1566</v>
      </c>
      <c r="BP1569" s="178">
        <f t="shared" si="610"/>
        <v>0.1091</v>
      </c>
      <c r="BQ1569" s="179">
        <f t="shared" si="608"/>
        <v>8.6664107387064426E-3</v>
      </c>
      <c r="BR1569" s="179">
        <f t="shared" si="612"/>
        <v>1.876130746235277E-6</v>
      </c>
    </row>
    <row r="1570" spans="44:70">
      <c r="AR1570" s="69">
        <f t="shared" si="605"/>
        <v>131</v>
      </c>
      <c r="AS1570" s="70">
        <f t="shared" si="609"/>
        <v>1567</v>
      </c>
      <c r="AT1570" s="71">
        <f t="shared" si="613"/>
        <v>1.6620483628832911E-6</v>
      </c>
      <c r="AU1570" s="72">
        <f t="shared" si="606"/>
        <v>8.6664107387064426E-3</v>
      </c>
      <c r="AV1570" s="73">
        <f t="shared" si="607"/>
        <v>1.0086664107387064</v>
      </c>
      <c r="AW1570" s="74">
        <f>PRODUCT(AV$4:AV1570)</f>
        <v>537631.19268885592</v>
      </c>
      <c r="BO1570" s="70">
        <f t="shared" si="611"/>
        <v>1567</v>
      </c>
      <c r="BP1570" s="178">
        <f t="shared" si="610"/>
        <v>0.1091</v>
      </c>
      <c r="BQ1570" s="179">
        <f t="shared" si="608"/>
        <v>8.6664107387064426E-3</v>
      </c>
      <c r="BR1570" s="179">
        <f t="shared" si="612"/>
        <v>1.8600111258401821E-6</v>
      </c>
    </row>
    <row r="1571" spans="44:70">
      <c r="AR1571" s="69">
        <f t="shared" si="605"/>
        <v>131</v>
      </c>
      <c r="AS1571" s="70">
        <f t="shared" si="609"/>
        <v>1568</v>
      </c>
      <c r="AT1571" s="71">
        <f t="shared" si="613"/>
        <v>1.6476443691029499E-6</v>
      </c>
      <c r="AU1571" s="72">
        <f t="shared" si="606"/>
        <v>8.6664107387064426E-3</v>
      </c>
      <c r="AV1571" s="73">
        <f t="shared" si="607"/>
        <v>1.0086664107387064</v>
      </c>
      <c r="AW1571" s="74">
        <f>PRODUCT(AV$4:AV1571)</f>
        <v>542290.52543063823</v>
      </c>
      <c r="BO1571" s="70">
        <f t="shared" si="611"/>
        <v>1568</v>
      </c>
      <c r="BP1571" s="178">
        <f t="shared" si="610"/>
        <v>0.1091</v>
      </c>
      <c r="BQ1571" s="179">
        <f t="shared" si="608"/>
        <v>8.6664107387064426E-3</v>
      </c>
      <c r="BR1571" s="179">
        <f t="shared" si="612"/>
        <v>1.8440300044074881E-6</v>
      </c>
    </row>
    <row r="1572" spans="44:70">
      <c r="AR1572" s="69">
        <f t="shared" si="605"/>
        <v>131</v>
      </c>
      <c r="AS1572" s="70">
        <f t="shared" si="609"/>
        <v>1569</v>
      </c>
      <c r="AT1572" s="71">
        <f t="shared" si="613"/>
        <v>1.6333652062489869E-6</v>
      </c>
      <c r="AU1572" s="72">
        <f t="shared" si="606"/>
        <v>8.6664107387064426E-3</v>
      </c>
      <c r="AV1572" s="73">
        <f t="shared" si="607"/>
        <v>1.0086664107387064</v>
      </c>
      <c r="AW1572" s="74">
        <f>PRODUCT(AV$4:AV1572)</f>
        <v>546990.23786372913</v>
      </c>
      <c r="BO1572" s="70">
        <f t="shared" si="611"/>
        <v>1569</v>
      </c>
      <c r="BP1572" s="178">
        <f t="shared" si="610"/>
        <v>0.1091</v>
      </c>
      <c r="BQ1572" s="179">
        <f t="shared" si="608"/>
        <v>8.6664107387064426E-3</v>
      </c>
      <c r="BR1572" s="179">
        <f t="shared" si="612"/>
        <v>1.8281861919611214E-6</v>
      </c>
    </row>
    <row r="1573" spans="44:70">
      <c r="AR1573" s="69">
        <f t="shared" si="605"/>
        <v>131</v>
      </c>
      <c r="AS1573" s="70">
        <f t="shared" si="609"/>
        <v>1570</v>
      </c>
      <c r="AT1573" s="71">
        <f t="shared" si="613"/>
        <v>1.6192097924853213E-6</v>
      </c>
      <c r="AU1573" s="72">
        <f t="shared" si="606"/>
        <v>8.6664107387064426E-3</v>
      </c>
      <c r="AV1573" s="73">
        <f t="shared" si="607"/>
        <v>1.0086664107387064</v>
      </c>
      <c r="AW1573" s="74">
        <f>PRODUCT(AV$4:AV1573)</f>
        <v>551730.67993511888</v>
      </c>
      <c r="BO1573" s="70">
        <f t="shared" si="611"/>
        <v>1570</v>
      </c>
      <c r="BP1573" s="178">
        <f t="shared" si="610"/>
        <v>0.1091</v>
      </c>
      <c r="BQ1573" s="179">
        <f t="shared" si="608"/>
        <v>8.6664107387064426E-3</v>
      </c>
      <c r="BR1573" s="179">
        <f t="shared" si="612"/>
        <v>1.8124785087492224E-6</v>
      </c>
    </row>
    <row r="1574" spans="44:70">
      <c r="AR1574" s="69">
        <f t="shared" si="605"/>
        <v>131</v>
      </c>
      <c r="AS1574" s="70">
        <f t="shared" si="609"/>
        <v>1571</v>
      </c>
      <c r="AT1574" s="71">
        <f t="shared" si="613"/>
        <v>1.6051770553515079E-6</v>
      </c>
      <c r="AU1574" s="72">
        <f t="shared" si="606"/>
        <v>8.6664107387064426E-3</v>
      </c>
      <c r="AV1574" s="73">
        <f t="shared" si="607"/>
        <v>1.0086664107387064</v>
      </c>
      <c r="AW1574" s="74">
        <f>PRODUCT(AV$4:AV1574)</f>
        <v>556512.20462458243</v>
      </c>
      <c r="BO1574" s="70">
        <f t="shared" si="611"/>
        <v>1571</v>
      </c>
      <c r="BP1574" s="178">
        <f t="shared" si="610"/>
        <v>0.1091</v>
      </c>
      <c r="BQ1574" s="179">
        <f t="shared" si="608"/>
        <v>8.6664107387064426E-3</v>
      </c>
      <c r="BR1574" s="179">
        <f t="shared" si="612"/>
        <v>1.7969057851563E-6</v>
      </c>
    </row>
    <row r="1575" spans="44:70">
      <c r="AR1575" s="69">
        <f t="shared" si="605"/>
        <v>131</v>
      </c>
      <c r="AS1575" s="70">
        <f t="shared" si="609"/>
        <v>1572</v>
      </c>
      <c r="AT1575" s="71">
        <f t="shared" si="613"/>
        <v>1.5912659316814843E-6</v>
      </c>
      <c r="AU1575" s="72">
        <f t="shared" si="606"/>
        <v>8.6664107387064426E-3</v>
      </c>
      <c r="AV1575" s="73">
        <f t="shared" si="607"/>
        <v>1.0086664107387064</v>
      </c>
      <c r="AW1575" s="74">
        <f>PRODUCT(AV$4:AV1575)</f>
        <v>561335.16797096212</v>
      </c>
      <c r="BO1575" s="70">
        <f t="shared" si="611"/>
        <v>1572</v>
      </c>
      <c r="BP1575" s="178">
        <f t="shared" si="610"/>
        <v>0.1091</v>
      </c>
      <c r="BQ1575" s="179">
        <f t="shared" si="608"/>
        <v>8.6664107387064426E-3</v>
      </c>
      <c r="BR1575" s="179">
        <f t="shared" si="612"/>
        <v>1.7814668616161402E-6</v>
      </c>
    </row>
    <row r="1576" spans="44:70">
      <c r="AR1576" s="69">
        <f t="shared" si="605"/>
        <v>132</v>
      </c>
      <c r="AS1576" s="70">
        <f t="shared" si="609"/>
        <v>1573</v>
      </c>
      <c r="AT1576" s="71">
        <f t="shared" si="613"/>
        <v>1.5774753675230221E-6</v>
      </c>
      <c r="AU1576" s="72">
        <f t="shared" si="606"/>
        <v>8.6664107387064426E-3</v>
      </c>
      <c r="AV1576" s="73">
        <f t="shared" si="607"/>
        <v>1.0086664107387064</v>
      </c>
      <c r="AW1576" s="74">
        <f>PRODUCT(AV$4:AV1576)</f>
        <v>566199.92909867922</v>
      </c>
      <c r="BO1576" s="70">
        <f t="shared" si="611"/>
        <v>1573</v>
      </c>
      <c r="BP1576" s="178">
        <f t="shared" si="610"/>
        <v>0.1091</v>
      </c>
      <c r="BQ1576" s="179">
        <f t="shared" si="608"/>
        <v>8.6664107387064426E-3</v>
      </c>
      <c r="BR1576" s="179">
        <f t="shared" si="612"/>
        <v>1.7661605885254631E-6</v>
      </c>
    </row>
    <row r="1577" spans="44:70">
      <c r="AR1577" s="69">
        <f t="shared" si="605"/>
        <v>132</v>
      </c>
      <c r="AS1577" s="70">
        <f t="shared" si="609"/>
        <v>1574</v>
      </c>
      <c r="AT1577" s="71">
        <f t="shared" si="613"/>
        <v>1.5638043180578758E-6</v>
      </c>
      <c r="AU1577" s="72">
        <f t="shared" si="606"/>
        <v>8.6664107387064426E-3</v>
      </c>
      <c r="AV1577" s="73">
        <f t="shared" si="607"/>
        <v>1.0086664107387064</v>
      </c>
      <c r="AW1577" s="74">
        <f>PRODUCT(AV$4:AV1577)</f>
        <v>571106.85024447483</v>
      </c>
      <c r="BO1577" s="70">
        <f t="shared" si="611"/>
        <v>1574</v>
      </c>
      <c r="BP1577" s="178">
        <f t="shared" si="610"/>
        <v>0.1091</v>
      </c>
      <c r="BQ1577" s="179">
        <f t="shared" si="608"/>
        <v>8.6664107387064426E-3</v>
      </c>
      <c r="BR1577" s="179">
        <f t="shared" si="612"/>
        <v>1.750985826158322E-6</v>
      </c>
    </row>
    <row r="1578" spans="44:70">
      <c r="AR1578" s="69">
        <f t="shared" si="605"/>
        <v>132</v>
      </c>
      <c r="AS1578" s="70">
        <f t="shared" si="609"/>
        <v>1575</v>
      </c>
      <c r="AT1578" s="71">
        <f t="shared" si="613"/>
        <v>1.5502517475226235E-6</v>
      </c>
      <c r="AU1578" s="72">
        <f t="shared" si="606"/>
        <v>8.6664107387064426E-3</v>
      </c>
      <c r="AV1578" s="73">
        <f t="shared" si="607"/>
        <v>1.0086664107387064</v>
      </c>
      <c r="AW1578" s="74">
        <f>PRODUCT(AV$4:AV1578)</f>
        <v>576056.29678438231</v>
      </c>
      <c r="BO1578" s="70">
        <f t="shared" si="611"/>
        <v>1575</v>
      </c>
      <c r="BP1578" s="178">
        <f t="shared" si="610"/>
        <v>0.1091</v>
      </c>
      <c r="BQ1578" s="179">
        <f t="shared" si="608"/>
        <v>8.6664107387064426E-3</v>
      </c>
      <c r="BR1578" s="179">
        <f t="shared" si="612"/>
        <v>1.7359414445812376E-6</v>
      </c>
    </row>
    <row r="1579" spans="44:70">
      <c r="AR1579" s="69">
        <f t="shared" si="605"/>
        <v>132</v>
      </c>
      <c r="AS1579" s="70">
        <f t="shared" si="609"/>
        <v>1576</v>
      </c>
      <c r="AT1579" s="71">
        <f t="shared" si="613"/>
        <v>1.536816629130195E-6</v>
      </c>
      <c r="AU1579" s="72">
        <f t="shared" si="606"/>
        <v>8.6664107387064426E-3</v>
      </c>
      <c r="AV1579" s="73">
        <f t="shared" si="607"/>
        <v>1.0086664107387064</v>
      </c>
      <c r="AW1579" s="74">
        <f>PRODUCT(AV$4:AV1579)</f>
        <v>581048.63726093399</v>
      </c>
      <c r="BO1579" s="70">
        <f t="shared" si="611"/>
        <v>1576</v>
      </c>
      <c r="BP1579" s="178">
        <f t="shared" si="610"/>
        <v>0.1091</v>
      </c>
      <c r="BQ1579" s="179">
        <f t="shared" si="608"/>
        <v>8.6664107387064426E-3</v>
      </c>
      <c r="BR1579" s="179">
        <f t="shared" si="612"/>
        <v>1.7210263235690621E-6</v>
      </c>
    </row>
    <row r="1580" spans="44:70">
      <c r="AR1580" s="69">
        <f t="shared" si="605"/>
        <v>132</v>
      </c>
      <c r="AS1580" s="70">
        <f t="shared" si="609"/>
        <v>1577</v>
      </c>
      <c r="AT1580" s="71">
        <f t="shared" si="613"/>
        <v>1.5234979449920785E-6</v>
      </c>
      <c r="AU1580" s="72">
        <f t="shared" si="606"/>
        <v>8.6664107387064426E-3</v>
      </c>
      <c r="AV1580" s="73">
        <f t="shared" si="607"/>
        <v>1.0086664107387064</v>
      </c>
      <c r="AW1580" s="74">
        <f>PRODUCT(AV$4:AV1580)</f>
        <v>586084.24341060291</v>
      </c>
      <c r="BO1580" s="70">
        <f t="shared" si="611"/>
        <v>1577</v>
      </c>
      <c r="BP1580" s="178">
        <f t="shared" si="610"/>
        <v>0.1091</v>
      </c>
      <c r="BQ1580" s="179">
        <f t="shared" si="608"/>
        <v>8.6664107387064426E-3</v>
      </c>
      <c r="BR1580" s="179">
        <f t="shared" si="612"/>
        <v>1.7062393525215657E-6</v>
      </c>
    </row>
    <row r="1581" spans="44:70">
      <c r="AR1581" s="69">
        <f t="shared" si="605"/>
        <v>132</v>
      </c>
      <c r="AS1581" s="70">
        <f t="shared" si="609"/>
        <v>1578</v>
      </c>
      <c r="AT1581" s="71">
        <f t="shared" si="613"/>
        <v>1.510294686041202E-6</v>
      </c>
      <c r="AU1581" s="72">
        <f t="shared" si="606"/>
        <v>8.6664107387064426E-3</v>
      </c>
      <c r="AV1581" s="73">
        <f t="shared" si="607"/>
        <v>1.0086664107387064</v>
      </c>
      <c r="AW1581" s="74">
        <f>PRODUCT(AV$4:AV1581)</f>
        <v>591163.49019148317</v>
      </c>
      <c r="BO1581" s="70">
        <f t="shared" si="611"/>
        <v>1578</v>
      </c>
      <c r="BP1581" s="178">
        <f t="shared" si="610"/>
        <v>0.1091</v>
      </c>
      <c r="BQ1581" s="179">
        <f t="shared" si="608"/>
        <v>8.6664107387064426E-3</v>
      </c>
      <c r="BR1581" s="179">
        <f t="shared" si="612"/>
        <v>1.6915794303807391E-6</v>
      </c>
    </row>
    <row r="1582" spans="44:70">
      <c r="AR1582" s="69">
        <f t="shared" si="605"/>
        <v>132</v>
      </c>
      <c r="AS1582" s="70">
        <f t="shared" si="609"/>
        <v>1579</v>
      </c>
      <c r="AT1582" s="71">
        <f t="shared" si="613"/>
        <v>1.4972058519554832E-6</v>
      </c>
      <c r="AU1582" s="72">
        <f t="shared" si="606"/>
        <v>8.6664107387064426E-3</v>
      </c>
      <c r="AV1582" s="73">
        <f t="shared" si="607"/>
        <v>1.0086664107387064</v>
      </c>
      <c r="AW1582" s="74">
        <f>PRODUCT(AV$4:AV1582)</f>
        <v>596286.75581120979</v>
      </c>
      <c r="BO1582" s="70">
        <f t="shared" si="611"/>
        <v>1579</v>
      </c>
      <c r="BP1582" s="178">
        <f t="shared" si="610"/>
        <v>0.1091</v>
      </c>
      <c r="BQ1582" s="179">
        <f t="shared" si="608"/>
        <v>8.6664107387064426E-3</v>
      </c>
      <c r="BR1582" s="179">
        <f t="shared" si="612"/>
        <v>1.677045465548808E-6</v>
      </c>
    </row>
    <row r="1583" spans="44:70">
      <c r="AR1583" s="69">
        <f t="shared" si="605"/>
        <v>132</v>
      </c>
      <c r="AS1583" s="70">
        <f t="shared" si="609"/>
        <v>1580</v>
      </c>
      <c r="AT1583" s="71">
        <f t="shared" si="613"/>
        <v>1.4842304510820421E-6</v>
      </c>
      <c r="AU1583" s="72">
        <f t="shared" si="606"/>
        <v>8.6664107387064426E-3</v>
      </c>
      <c r="AV1583" s="73">
        <f t="shared" si="607"/>
        <v>1.0086664107387064</v>
      </c>
      <c r="AW1583" s="74">
        <f>PRODUCT(AV$4:AV1583)</f>
        <v>601454.42175512051</v>
      </c>
      <c r="BO1583" s="70">
        <f t="shared" si="611"/>
        <v>1580</v>
      </c>
      <c r="BP1583" s="178">
        <f t="shared" si="610"/>
        <v>0.1091</v>
      </c>
      <c r="BQ1583" s="179">
        <f t="shared" si="608"/>
        <v>8.6664107387064426E-3</v>
      </c>
      <c r="BR1583" s="179">
        <f t="shared" si="612"/>
        <v>1.6626363758069506E-6</v>
      </c>
    </row>
    <row r="1584" spans="44:70">
      <c r="AR1584" s="69">
        <f t="shared" si="605"/>
        <v>132</v>
      </c>
      <c r="AS1584" s="70">
        <f t="shared" si="609"/>
        <v>1581</v>
      </c>
      <c r="AT1584" s="71">
        <f t="shared" si="613"/>
        <v>1.4713675003620696E-6</v>
      </c>
      <c r="AU1584" s="72">
        <f t="shared" si="606"/>
        <v>8.6664107387064426E-3</v>
      </c>
      <c r="AV1584" s="73">
        <f t="shared" si="607"/>
        <v>1.0086664107387064</v>
      </c>
      <c r="AW1584" s="74">
        <f>PRODUCT(AV$4:AV1584)</f>
        <v>606666.87281466159</v>
      </c>
      <c r="BO1584" s="70">
        <f t="shared" si="611"/>
        <v>1581</v>
      </c>
      <c r="BP1584" s="178">
        <f t="shared" si="610"/>
        <v>0.1091</v>
      </c>
      <c r="BQ1584" s="179">
        <f t="shared" si="608"/>
        <v>8.6664107387064426E-3</v>
      </c>
      <c r="BR1584" s="179">
        <f t="shared" si="612"/>
        <v>1.6483510882347147E-6</v>
      </c>
    </row>
    <row r="1585" spans="44:70">
      <c r="AR1585" s="69">
        <f t="shared" si="605"/>
        <v>132</v>
      </c>
      <c r="AS1585" s="70">
        <f t="shared" si="609"/>
        <v>1582</v>
      </c>
      <c r="AT1585" s="71">
        <f t="shared" si="613"/>
        <v>1.4586160252563481E-6</v>
      </c>
      <c r="AU1585" s="72">
        <f t="shared" si="606"/>
        <v>8.6664107387064426E-3</v>
      </c>
      <c r="AV1585" s="73">
        <f t="shared" si="607"/>
        <v>1.0086664107387064</v>
      </c>
      <c r="AW1585" s="74">
        <f>PRODUCT(AV$4:AV1585)</f>
        <v>611924.49711603997</v>
      </c>
      <c r="BO1585" s="70">
        <f t="shared" si="611"/>
        <v>1582</v>
      </c>
      <c r="BP1585" s="178">
        <f t="shared" si="610"/>
        <v>0.1091</v>
      </c>
      <c r="BQ1585" s="179">
        <f t="shared" si="608"/>
        <v>8.6664107387064426E-3</v>
      </c>
      <c r="BR1585" s="179">
        <f t="shared" si="612"/>
        <v>1.6341885391301265E-6</v>
      </c>
    </row>
    <row r="1586" spans="44:70">
      <c r="AR1586" s="69">
        <f t="shared" si="605"/>
        <v>132</v>
      </c>
      <c r="AS1586" s="70">
        <f t="shared" si="609"/>
        <v>1583</v>
      </c>
      <c r="AT1586" s="71">
        <f t="shared" si="613"/>
        <v>1.4459750596714172E-6</v>
      </c>
      <c r="AU1586" s="72">
        <f t="shared" si="606"/>
        <v>8.6664107387064426E-3</v>
      </c>
      <c r="AV1586" s="73">
        <f t="shared" si="607"/>
        <v>1.0086664107387064</v>
      </c>
      <c r="AW1586" s="74">
        <f>PRODUCT(AV$4:AV1586)</f>
        <v>617227.68614912394</v>
      </c>
      <c r="BO1586" s="70">
        <f t="shared" si="611"/>
        <v>1583</v>
      </c>
      <c r="BP1586" s="178">
        <f t="shared" si="610"/>
        <v>0.1091</v>
      </c>
      <c r="BQ1586" s="179">
        <f t="shared" si="608"/>
        <v>8.6664107387064426E-3</v>
      </c>
      <c r="BR1586" s="179">
        <f t="shared" si="612"/>
        <v>1.6201476739304852E-6</v>
      </c>
    </row>
    <row r="1587" spans="44:70">
      <c r="AR1587" s="69">
        <f t="shared" si="605"/>
        <v>132</v>
      </c>
      <c r="AS1587" s="70">
        <f t="shared" si="609"/>
        <v>1584</v>
      </c>
      <c r="AT1587" s="71">
        <f t="shared" si="613"/>
        <v>1.4334436458863793E-6</v>
      </c>
      <c r="AU1587" s="72">
        <f t="shared" si="606"/>
        <v>8.6664107387064426E-3</v>
      </c>
      <c r="AV1587" s="73">
        <f t="shared" si="607"/>
        <v>1.0086664107387064</v>
      </c>
      <c r="AW1587" s="74">
        <f>PRODUCT(AV$4:AV1587)</f>
        <v>622576.83479659364</v>
      </c>
      <c r="BO1587" s="70">
        <f t="shared" si="611"/>
        <v>1584</v>
      </c>
      <c r="BP1587" s="178">
        <f t="shared" si="610"/>
        <v>0.1091</v>
      </c>
      <c r="BQ1587" s="179">
        <f t="shared" si="608"/>
        <v>8.6664107387064426E-3</v>
      </c>
      <c r="BR1587" s="179">
        <f t="shared" si="612"/>
        <v>1.6062274471338394E-6</v>
      </c>
    </row>
    <row r="1588" spans="44:70">
      <c r="AR1588" s="69">
        <f t="shared" si="605"/>
        <v>133</v>
      </c>
      <c r="AS1588" s="70">
        <f t="shared" si="609"/>
        <v>1585</v>
      </c>
      <c r="AT1588" s="71">
        <f t="shared" si="613"/>
        <v>1.4210208344803391E-6</v>
      </c>
      <c r="AU1588" s="72">
        <f t="shared" si="606"/>
        <v>8.6664107387064426E-3</v>
      </c>
      <c r="AV1588" s="73">
        <f t="shared" si="607"/>
        <v>1.0086664107387064</v>
      </c>
      <c r="AW1588" s="74">
        <f>PRODUCT(AV$4:AV1588)</f>
        <v>627972.34136334469</v>
      </c>
      <c r="BO1588" s="70">
        <f t="shared" si="611"/>
        <v>1585</v>
      </c>
      <c r="BP1588" s="178">
        <f t="shared" si="610"/>
        <v>0.1091</v>
      </c>
      <c r="BQ1588" s="179">
        <f t="shared" si="608"/>
        <v>8.6664107387064426E-3</v>
      </c>
      <c r="BR1588" s="179">
        <f t="shared" si="612"/>
        <v>1.5924268222211379E-6</v>
      </c>
    </row>
    <row r="1589" spans="44:70">
      <c r="AR1589" s="69">
        <f t="shared" si="605"/>
        <v>133</v>
      </c>
      <c r="AS1589" s="70">
        <f t="shared" si="609"/>
        <v>1586</v>
      </c>
      <c r="AT1589" s="71">
        <f t="shared" si="613"/>
        <v>1.408705684260473E-6</v>
      </c>
      <c r="AU1589" s="72">
        <f t="shared" si="606"/>
        <v>8.6664107387064426E-3</v>
      </c>
      <c r="AV1589" s="73">
        <f t="shared" si="607"/>
        <v>1.0086664107387064</v>
      </c>
      <c r="AW1589" s="74">
        <f>PRODUCT(AV$4:AV1589)</f>
        <v>633414.6076061466</v>
      </c>
      <c r="BO1589" s="70">
        <f t="shared" si="611"/>
        <v>1586</v>
      </c>
      <c r="BP1589" s="178">
        <f t="shared" si="610"/>
        <v>0.1091</v>
      </c>
      <c r="BQ1589" s="179">
        <f t="shared" si="608"/>
        <v>8.6664107387064426E-3</v>
      </c>
      <c r="BR1589" s="179">
        <f t="shared" si="612"/>
        <v>1.5787447715790486E-6</v>
      </c>
    </row>
    <row r="1590" spans="44:70">
      <c r="AR1590" s="69">
        <f t="shared" si="605"/>
        <v>133</v>
      </c>
      <c r="AS1590" s="70">
        <f t="shared" si="609"/>
        <v>1587</v>
      </c>
      <c r="AT1590" s="71">
        <f t="shared" si="613"/>
        <v>1.3964972621907212E-6</v>
      </c>
      <c r="AU1590" s="72">
        <f t="shared" si="606"/>
        <v>8.6664107387064426E-3</v>
      </c>
      <c r="AV1590" s="73">
        <f t="shared" si="607"/>
        <v>1.0086664107387064</v>
      </c>
      <c r="AW1590" s="74">
        <f>PRODUCT(AV$4:AV1590)</f>
        <v>638904.03876355803</v>
      </c>
      <c r="BO1590" s="70">
        <f t="shared" si="611"/>
        <v>1587</v>
      </c>
      <c r="BP1590" s="178">
        <f t="shared" si="610"/>
        <v>0.1091</v>
      </c>
      <c r="BQ1590" s="179">
        <f t="shared" si="608"/>
        <v>8.6664107387064426E-3</v>
      </c>
      <c r="BR1590" s="179">
        <f t="shared" si="612"/>
        <v>1.565180276423441E-6</v>
      </c>
    </row>
    <row r="1591" spans="44:70">
      <c r="AR1591" s="69">
        <f t="shared" si="605"/>
        <v>133</v>
      </c>
      <c r="AS1591" s="70">
        <f t="shared" si="609"/>
        <v>1588</v>
      </c>
      <c r="AT1591" s="71">
        <f t="shared" si="613"/>
        <v>1.3843946433210975E-6</v>
      </c>
      <c r="AU1591" s="72">
        <f t="shared" si="606"/>
        <v>8.6664107387064426E-3</v>
      </c>
      <c r="AV1591" s="73">
        <f t="shared" si="607"/>
        <v>1.0086664107387064</v>
      </c>
      <c r="AW1591" s="74">
        <f>PRODUCT(AV$4:AV1591)</f>
        <v>644441.0435861015</v>
      </c>
      <c r="BO1591" s="70">
        <f t="shared" si="611"/>
        <v>1588</v>
      </c>
      <c r="BP1591" s="178">
        <f t="shared" si="610"/>
        <v>0.1091</v>
      </c>
      <c r="BQ1591" s="179">
        <f t="shared" si="608"/>
        <v>8.6664107387064426E-3</v>
      </c>
      <c r="BR1591" s="179">
        <f t="shared" si="612"/>
        <v>1.5517323267235263E-6</v>
      </c>
    </row>
    <row r="1592" spans="44:70">
      <c r="AR1592" s="69">
        <f t="shared" si="605"/>
        <v>133</v>
      </c>
      <c r="AS1592" s="70">
        <f t="shared" si="609"/>
        <v>1589</v>
      </c>
      <c r="AT1592" s="71">
        <f t="shared" si="613"/>
        <v>1.3723969107176118E-6</v>
      </c>
      <c r="AU1592" s="72">
        <f t="shared" si="606"/>
        <v>8.6664107387064426E-3</v>
      </c>
      <c r="AV1592" s="73">
        <f t="shared" si="607"/>
        <v>1.0086664107387064</v>
      </c>
      <c r="AW1592" s="74">
        <f>PRODUCT(AV$4:AV1592)</f>
        <v>650026.03436669928</v>
      </c>
      <c r="BO1592" s="70">
        <f t="shared" si="611"/>
        <v>1589</v>
      </c>
      <c r="BP1592" s="178">
        <f t="shared" si="610"/>
        <v>0.1091</v>
      </c>
      <c r="BQ1592" s="179">
        <f t="shared" si="608"/>
        <v>8.6664107387064426E-3</v>
      </c>
      <c r="BR1592" s="179">
        <f t="shared" si="612"/>
        <v>1.5383999211266492E-6</v>
      </c>
    </row>
    <row r="1593" spans="44:70">
      <c r="AR1593" s="69">
        <f t="shared" si="605"/>
        <v>133</v>
      </c>
      <c r="AS1593" s="70">
        <f t="shared" si="609"/>
        <v>1590</v>
      </c>
      <c r="AT1593" s="71">
        <f t="shared" si="613"/>
        <v>1.3605031553928012E-6</v>
      </c>
      <c r="AU1593" s="72">
        <f t="shared" si="606"/>
        <v>8.6664107387064426E-3</v>
      </c>
      <c r="AV1593" s="73">
        <f t="shared" si="607"/>
        <v>1.0086664107387064</v>
      </c>
      <c r="AW1593" s="74">
        <f>PRODUCT(AV$4:AV1593)</f>
        <v>655659.42697137361</v>
      </c>
      <c r="BO1593" s="70">
        <f t="shared" si="611"/>
        <v>1590</v>
      </c>
      <c r="BP1593" s="178">
        <f t="shared" si="610"/>
        <v>0.1091</v>
      </c>
      <c r="BQ1593" s="179">
        <f t="shared" si="608"/>
        <v>8.6664107387064426E-3</v>
      </c>
      <c r="BR1593" s="179">
        <f t="shared" si="612"/>
        <v>1.5251820668837255E-6</v>
      </c>
    </row>
    <row r="1594" spans="44:70">
      <c r="AR1594" s="69">
        <f t="shared" si="605"/>
        <v>133</v>
      </c>
      <c r="AS1594" s="70">
        <f t="shared" si="609"/>
        <v>1591</v>
      </c>
      <c r="AT1594" s="71">
        <f t="shared" si="613"/>
        <v>1.348712476236861E-6</v>
      </c>
      <c r="AU1594" s="72">
        <f t="shared" si="606"/>
        <v>8.6664107387064426E-3</v>
      </c>
      <c r="AV1594" s="73">
        <f t="shared" si="607"/>
        <v>1.0086664107387064</v>
      </c>
      <c r="AW1594" s="74">
        <f>PRODUCT(AV$4:AV1594)</f>
        <v>661341.64087021246</v>
      </c>
      <c r="BO1594" s="70">
        <f t="shared" si="611"/>
        <v>1591</v>
      </c>
      <c r="BP1594" s="178">
        <f t="shared" si="610"/>
        <v>0.1091</v>
      </c>
      <c r="BQ1594" s="179">
        <f t="shared" si="608"/>
        <v>8.6664107387064426E-3</v>
      </c>
      <c r="BR1594" s="179">
        <f t="shared" si="612"/>
        <v>1.5120777797753213E-6</v>
      </c>
    </row>
    <row r="1595" spans="44:70">
      <c r="AR1595" s="69">
        <f t="shared" si="605"/>
        <v>133</v>
      </c>
      <c r="AS1595" s="70">
        <f t="shared" si="609"/>
        <v>1592</v>
      </c>
      <c r="AT1595" s="71">
        <f t="shared" si="613"/>
        <v>1.3370239799493746E-6</v>
      </c>
      <c r="AU1595" s="72">
        <f t="shared" si="606"/>
        <v>8.6664107387064426E-3</v>
      </c>
      <c r="AV1595" s="73">
        <f t="shared" si="607"/>
        <v>1.0086664107387064</v>
      </c>
      <c r="AW1595" s="74">
        <f>PRODUCT(AV$4:AV1595)</f>
        <v>667073.09916860377</v>
      </c>
      <c r="BO1595" s="70">
        <f t="shared" si="611"/>
        <v>1592</v>
      </c>
      <c r="BP1595" s="178">
        <f t="shared" si="610"/>
        <v>0.1091</v>
      </c>
      <c r="BQ1595" s="179">
        <f t="shared" si="608"/>
        <v>8.6664107387064426E-3</v>
      </c>
      <c r="BR1595" s="179">
        <f t="shared" si="612"/>
        <v>1.4990860840383658E-6</v>
      </c>
    </row>
    <row r="1596" spans="44:70">
      <c r="AR1596" s="69">
        <f t="shared" si="605"/>
        <v>133</v>
      </c>
      <c r="AS1596" s="70">
        <f t="shared" si="609"/>
        <v>1593</v>
      </c>
      <c r="AT1596" s="71">
        <f t="shared" si="613"/>
        <v>1.3254367809716332E-6</v>
      </c>
      <c r="AU1596" s="72">
        <f t="shared" si="606"/>
        <v>8.6664107387064426E-3</v>
      </c>
      <c r="AV1596" s="73">
        <f t="shared" si="607"/>
        <v>1.0086664107387064</v>
      </c>
      <c r="AW1596" s="74">
        <f>PRODUCT(AV$4:AV1596)</f>
        <v>672854.22863874072</v>
      </c>
      <c r="BO1596" s="70">
        <f t="shared" si="611"/>
        <v>1593</v>
      </c>
      <c r="BP1596" s="178">
        <f t="shared" si="610"/>
        <v>0.1091</v>
      </c>
      <c r="BQ1596" s="179">
        <f t="shared" si="608"/>
        <v>8.6664107387064426E-3</v>
      </c>
      <c r="BR1596" s="179">
        <f t="shared" si="612"/>
        <v>1.4862060122934955E-6</v>
      </c>
    </row>
    <row r="1597" spans="44:70">
      <c r="AR1597" s="69">
        <f t="shared" si="605"/>
        <v>133</v>
      </c>
      <c r="AS1597" s="70">
        <f t="shared" si="609"/>
        <v>1594</v>
      </c>
      <c r="AT1597" s="71">
        <f t="shared" si="613"/>
        <v>1.3139500014195441E-6</v>
      </c>
      <c r="AU1597" s="72">
        <f t="shared" si="606"/>
        <v>8.6664107387064426E-3</v>
      </c>
      <c r="AV1597" s="73">
        <f t="shared" si="607"/>
        <v>1.0086664107387064</v>
      </c>
      <c r="AW1597" s="74">
        <f>PRODUCT(AV$4:AV1597)</f>
        <v>678685.45975139958</v>
      </c>
      <c r="BO1597" s="70">
        <f t="shared" si="611"/>
        <v>1594</v>
      </c>
      <c r="BP1597" s="178">
        <f t="shared" si="610"/>
        <v>0.1091</v>
      </c>
      <c r="BQ1597" s="179">
        <f t="shared" si="608"/>
        <v>8.6664107387064426E-3</v>
      </c>
      <c r="BR1597" s="179">
        <f t="shared" si="612"/>
        <v>1.473436605473021E-6</v>
      </c>
    </row>
    <row r="1598" spans="44:70">
      <c r="AR1598" s="69">
        <f t="shared" si="605"/>
        <v>133</v>
      </c>
      <c r="AS1598" s="70">
        <f t="shared" si="609"/>
        <v>1595</v>
      </c>
      <c r="AT1598" s="71">
        <f t="shared" si="613"/>
        <v>1.3025627710171185E-6</v>
      </c>
      <c r="AU1598" s="72">
        <f t="shared" si="606"/>
        <v>8.6664107387064426E-3</v>
      </c>
      <c r="AV1598" s="73">
        <f t="shared" si="607"/>
        <v>1.0086664107387064</v>
      </c>
      <c r="AW1598" s="74">
        <f>PRODUCT(AV$4:AV1598)</f>
        <v>684567.22670799308</v>
      </c>
      <c r="BO1598" s="70">
        <f t="shared" si="611"/>
        <v>1595</v>
      </c>
      <c r="BP1598" s="178">
        <f t="shared" si="610"/>
        <v>0.1091</v>
      </c>
      <c r="BQ1598" s="179">
        <f t="shared" si="608"/>
        <v>8.6664107387064426E-3</v>
      </c>
      <c r="BR1598" s="179">
        <f t="shared" si="612"/>
        <v>1.4607769127495142E-6</v>
      </c>
    </row>
    <row r="1599" spans="44:70">
      <c r="AR1599" s="69">
        <f t="shared" si="605"/>
        <v>133</v>
      </c>
      <c r="AS1599" s="70">
        <f t="shared" si="609"/>
        <v>1596</v>
      </c>
      <c r="AT1599" s="71">
        <f t="shared" si="613"/>
        <v>1.2912742270305366E-6</v>
      </c>
      <c r="AU1599" s="72">
        <f t="shared" si="606"/>
        <v>8.6664107387064426E-3</v>
      </c>
      <c r="AV1599" s="73">
        <f t="shared" si="607"/>
        <v>1.0086664107387064</v>
      </c>
      <c r="AW1599" s="74">
        <f>PRODUCT(AV$4:AV1599)</f>
        <v>690499.96747290168</v>
      </c>
      <c r="BO1599" s="70">
        <f t="shared" si="611"/>
        <v>1596</v>
      </c>
      <c r="BP1599" s="178">
        <f t="shared" si="610"/>
        <v>0.1091</v>
      </c>
      <c r="BQ1599" s="179">
        <f t="shared" si="608"/>
        <v>8.6664107387064426E-3</v>
      </c>
      <c r="BR1599" s="179">
        <f t="shared" si="612"/>
        <v>1.4482259914650081E-6</v>
      </c>
    </row>
    <row r="1600" spans="44:70">
      <c r="AR1600" s="69">
        <f t="shared" si="605"/>
        <v>134</v>
      </c>
      <c r="AS1600" s="70">
        <f t="shared" si="609"/>
        <v>1597</v>
      </c>
      <c r="AT1600" s="71">
        <f t="shared" si="613"/>
        <v>1.2800835142027843E-6</v>
      </c>
      <c r="AU1600" s="72">
        <f t="shared" si="606"/>
        <v>8.6664107387064426E-3</v>
      </c>
      <c r="AV1600" s="73">
        <f t="shared" si="607"/>
        <v>1.0086664107387064</v>
      </c>
      <c r="AW1600" s="74">
        <f>PRODUCT(AV$4:AV1600)</f>
        <v>696484.12380608532</v>
      </c>
      <c r="BO1600" s="70">
        <f t="shared" si="611"/>
        <v>1597</v>
      </c>
      <c r="BP1600" s="178">
        <f t="shared" si="610"/>
        <v>0.1091</v>
      </c>
      <c r="BQ1600" s="179">
        <f t="shared" si="608"/>
        <v>8.6664107387064426E-3</v>
      </c>
      <c r="BR1600" s="179">
        <f t="shared" si="612"/>
        <v>1.4357829070608051E-6</v>
      </c>
    </row>
    <row r="1601" spans="44:70">
      <c r="AR1601" s="69">
        <f t="shared" si="605"/>
        <v>134</v>
      </c>
      <c r="AS1601" s="70">
        <f t="shared" si="609"/>
        <v>1598</v>
      </c>
      <c r="AT1601" s="71">
        <f t="shared" si="613"/>
        <v>1.2689897846888562E-6</v>
      </c>
      <c r="AU1601" s="72">
        <f t="shared" si="606"/>
        <v>8.6664107387064426E-3</v>
      </c>
      <c r="AV1601" s="73">
        <f t="shared" si="607"/>
        <v>1.0086664107387064</v>
      </c>
      <c r="AW1601" s="74">
        <f>PRODUCT(AV$4:AV1601)</f>
        <v>702520.14129597694</v>
      </c>
      <c r="BO1601" s="70">
        <f t="shared" si="611"/>
        <v>1598</v>
      </c>
      <c r="BP1601" s="178">
        <f t="shared" si="610"/>
        <v>0.1091</v>
      </c>
      <c r="BQ1601" s="179">
        <f t="shared" si="608"/>
        <v>8.6664107387064426E-3</v>
      </c>
      <c r="BR1601" s="179">
        <f t="shared" si="612"/>
        <v>1.4234467330078889E-6</v>
      </c>
    </row>
    <row r="1602" spans="44:70">
      <c r="AR1602" s="69">
        <f t="shared" si="605"/>
        <v>134</v>
      </c>
      <c r="AS1602" s="70">
        <f t="shared" si="609"/>
        <v>1599</v>
      </c>
      <c r="AT1602" s="71">
        <f t="shared" si="613"/>
        <v>1.2579921979915199E-6</v>
      </c>
      <c r="AU1602" s="72">
        <f t="shared" si="606"/>
        <v>8.6664107387064426E-3</v>
      </c>
      <c r="AV1602" s="73">
        <f t="shared" si="607"/>
        <v>1.0086664107387064</v>
      </c>
      <c r="AW1602" s="74">
        <f>PRODUCT(AV$4:AV1602)</f>
        <v>708608.46939266194</v>
      </c>
      <c r="BO1602" s="70">
        <f t="shared" si="611"/>
        <v>1599</v>
      </c>
      <c r="BP1602" s="178">
        <f t="shared" si="610"/>
        <v>0.1091</v>
      </c>
      <c r="BQ1602" s="179">
        <f t="shared" si="608"/>
        <v>8.6664107387064426E-3</v>
      </c>
      <c r="BR1602" s="179">
        <f t="shared" si="612"/>
        <v>1.4112165507379334E-6</v>
      </c>
    </row>
    <row r="1603" spans="44:70">
      <c r="AR1603" s="69">
        <f t="shared" si="605"/>
        <v>134</v>
      </c>
      <c r="AS1603" s="70">
        <f t="shared" si="609"/>
        <v>1600</v>
      </c>
      <c r="AT1603" s="71">
        <f t="shared" si="613"/>
        <v>1.2470899208976372E-6</v>
      </c>
      <c r="AU1603" s="72">
        <f t="shared" si="606"/>
        <v>8.6664107387064426E-3</v>
      </c>
      <c r="AV1603" s="73">
        <f t="shared" si="607"/>
        <v>1.0086664107387064</v>
      </c>
      <c r="AW1603" s="74">
        <f>PRODUCT(AV$4:AV1603)</f>
        <v>714749.56144134479</v>
      </c>
      <c r="BO1603" s="70">
        <f t="shared" si="611"/>
        <v>1600</v>
      </c>
      <c r="BP1603" s="178">
        <f t="shared" si="610"/>
        <v>0.1091</v>
      </c>
      <c r="BQ1603" s="179">
        <f t="shared" si="608"/>
        <v>8.6664107387064426E-3</v>
      </c>
      <c r="BR1603" s="179">
        <f t="shared" si="612"/>
        <v>1.3990914495749051E-6</v>
      </c>
    </row>
    <row r="1604" spans="44:70">
      <c r="AR1604" s="69">
        <f t="shared" si="605"/>
        <v>134</v>
      </c>
      <c r="AS1604" s="70">
        <f t="shared" si="609"/>
        <v>1601</v>
      </c>
      <c r="AT1604" s="71">
        <f t="shared" si="613"/>
        <v>1.2362821274150372E-6</v>
      </c>
      <c r="AU1604" s="72">
        <f t="shared" si="606"/>
        <v>8.6664107387064426E-3</v>
      </c>
      <c r="AV1604" s="73">
        <f t="shared" si="607"/>
        <v>1.0086664107387064</v>
      </c>
      <c r="AW1604" s="74">
        <f>PRODUCT(AV$4:AV1604)</f>
        <v>720943.87471610575</v>
      </c>
      <c r="BO1604" s="70">
        <f t="shared" si="611"/>
        <v>1601</v>
      </c>
      <c r="BP1604" s="178">
        <f t="shared" si="610"/>
        <v>0.1091</v>
      </c>
      <c r="BQ1604" s="179">
        <f t="shared" si="608"/>
        <v>8.6664107387064426E-3</v>
      </c>
      <c r="BR1604" s="179">
        <f t="shared" si="612"/>
        <v>1.3870705266672528E-6</v>
      </c>
    </row>
    <row r="1605" spans="44:70">
      <c r="AR1605" s="69">
        <f t="shared" ref="AR1605:AR1668" si="614">ROUNDDOWN((AS1605-1)/12,0)+1</f>
        <v>134</v>
      </c>
      <c r="AS1605" s="70">
        <f t="shared" si="609"/>
        <v>1602</v>
      </c>
      <c r="AT1605" s="71">
        <f t="shared" si="613"/>
        <v>1.2255679987099368E-6</v>
      </c>
      <c r="AU1605" s="72">
        <f t="shared" ref="AU1605:AU1668" si="615">IF($AU$2="Yes",BQ1605,((1+$AH$21)^(1/12))-1)</f>
        <v>8.6664107387064426E-3</v>
      </c>
      <c r="AV1605" s="73">
        <f t="shared" ref="AV1605:AV1668" si="616">(1+AU1605)</f>
        <v>1.0086664107387064</v>
      </c>
      <c r="AW1605" s="74">
        <f>PRODUCT(AV$4:AV1605)</f>
        <v>727191.87045395002</v>
      </c>
      <c r="BO1605" s="70">
        <f t="shared" si="611"/>
        <v>1602</v>
      </c>
      <c r="BP1605" s="178">
        <f t="shared" si="610"/>
        <v>0.1091</v>
      </c>
      <c r="BQ1605" s="179">
        <f t="shared" ref="BQ1605:BQ1668" si="617">(1+BP1605)^(1/12)-1</f>
        <v>8.6664107387064426E-3</v>
      </c>
      <c r="BR1605" s="179">
        <f t="shared" si="612"/>
        <v>1.3751528869206803E-6</v>
      </c>
    </row>
    <row r="1606" spans="44:70">
      <c r="AR1606" s="69">
        <f t="shared" si="614"/>
        <v>134</v>
      </c>
      <c r="AS1606" s="70">
        <f t="shared" ref="AS1606:AS1669" si="618">AS1605+1</f>
        <v>1603</v>
      </c>
      <c r="AT1606" s="71">
        <f t="shared" si="613"/>
        <v>1.214946723044902E-6</v>
      </c>
      <c r="AU1606" s="72">
        <f t="shared" si="615"/>
        <v>8.6664107387064426E-3</v>
      </c>
      <c r="AV1606" s="73">
        <f t="shared" si="616"/>
        <v>1.0086664107387064</v>
      </c>
      <c r="AW1606" s="74">
        <f>PRODUCT(AV$4:AV1606)</f>
        <v>733494.01388915221</v>
      </c>
      <c r="BO1606" s="70">
        <f t="shared" si="611"/>
        <v>1603</v>
      </c>
      <c r="BP1606" s="178">
        <f t="shared" si="610"/>
        <v>0.1091</v>
      </c>
      <c r="BQ1606" s="179">
        <f t="shared" si="617"/>
        <v>8.6664107387064426E-3</v>
      </c>
      <c r="BR1606" s="179">
        <f t="shared" si="612"/>
        <v>1.363337642931496E-6</v>
      </c>
    </row>
    <row r="1607" spans="44:70">
      <c r="AR1607" s="69">
        <f t="shared" si="614"/>
        <v>134</v>
      </c>
      <c r="AS1607" s="70">
        <f t="shared" si="618"/>
        <v>1604</v>
      </c>
      <c r="AT1607" s="71">
        <f t="shared" si="613"/>
        <v>1.2044174957173496E-6</v>
      </c>
      <c r="AU1607" s="72">
        <f t="shared" si="615"/>
        <v>8.6664107387064426E-3</v>
      </c>
      <c r="AV1607" s="73">
        <f t="shared" si="616"/>
        <v>1.0086664107387064</v>
      </c>
      <c r="AW1607" s="74">
        <f>PRODUCT(AV$4:AV1607)</f>
        <v>739850.77428789809</v>
      </c>
      <c r="BO1607" s="70">
        <f t="shared" si="611"/>
        <v>1604</v>
      </c>
      <c r="BP1607" s="178">
        <f t="shared" si="610"/>
        <v>0.1091</v>
      </c>
      <c r="BQ1607" s="179">
        <f t="shared" si="617"/>
        <v>8.6664107387064426E-3</v>
      </c>
      <c r="BR1607" s="179">
        <f t="shared" si="612"/>
        <v>1.3516239149205362E-6</v>
      </c>
    </row>
    <row r="1608" spans="44:70">
      <c r="AR1608" s="69">
        <f t="shared" si="614"/>
        <v>134</v>
      </c>
      <c r="AS1608" s="70">
        <f t="shared" si="618"/>
        <v>1605</v>
      </c>
      <c r="AT1608" s="71">
        <f t="shared" si="613"/>
        <v>1.1939795189985787E-6</v>
      </c>
      <c r="AU1608" s="72">
        <f t="shared" si="615"/>
        <v>8.6664107387064426E-3</v>
      </c>
      <c r="AV1608" s="73">
        <f t="shared" si="616"/>
        <v>1.0086664107387064</v>
      </c>
      <c r="AW1608" s="74">
        <f>PRODUCT(AV$4:AV1608)</f>
        <v>746262.624983227</v>
      </c>
      <c r="BO1608" s="70">
        <f t="shared" si="611"/>
        <v>1605</v>
      </c>
      <c r="BP1608" s="178">
        <f t="shared" ref="BP1608:BP1671" si="619">VLOOKUP(BO1608,$BT$4:$BX$13,5,TRUE)/100</f>
        <v>0.1091</v>
      </c>
      <c r="BQ1608" s="179">
        <f t="shared" si="617"/>
        <v>8.6664107387064426E-3</v>
      </c>
      <c r="BR1608" s="179">
        <f t="shared" si="612"/>
        <v>1.3400108306676551E-6</v>
      </c>
    </row>
    <row r="1609" spans="44:70">
      <c r="AR1609" s="69">
        <f t="shared" si="614"/>
        <v>134</v>
      </c>
      <c r="AS1609" s="70">
        <f t="shared" si="618"/>
        <v>1606</v>
      </c>
      <c r="AT1609" s="71">
        <f t="shared" si="613"/>
        <v>1.1836320020733338E-6</v>
      </c>
      <c r="AU1609" s="72">
        <f t="shared" si="615"/>
        <v>8.6664107387064426E-3</v>
      </c>
      <c r="AV1609" s="73">
        <f t="shared" si="616"/>
        <v>1.0086664107387064</v>
      </c>
      <c r="AW1609" s="74">
        <f>PRODUCT(AV$4:AV1609)</f>
        <v>752730.04341027688</v>
      </c>
      <c r="BO1609" s="70">
        <f t="shared" si="611"/>
        <v>1606</v>
      </c>
      <c r="BP1609" s="178">
        <f t="shared" si="619"/>
        <v>0.1091</v>
      </c>
      <c r="BQ1609" s="179">
        <f t="shared" si="617"/>
        <v>8.6664107387064426E-3</v>
      </c>
      <c r="BR1609" s="179">
        <f t="shared" si="612"/>
        <v>1.3284975254467782E-6</v>
      </c>
    </row>
    <row r="1610" spans="44:70">
      <c r="AR1610" s="69">
        <f t="shared" si="614"/>
        <v>134</v>
      </c>
      <c r="AS1610" s="70">
        <f t="shared" si="618"/>
        <v>1607</v>
      </c>
      <c r="AT1610" s="71">
        <f t="shared" si="613"/>
        <v>1.1733741609798889E-6</v>
      </c>
      <c r="AU1610" s="72">
        <f t="shared" si="615"/>
        <v>8.6664107387064426E-3</v>
      </c>
      <c r="AV1610" s="73">
        <f t="shared" si="616"/>
        <v>1.0086664107387064</v>
      </c>
      <c r="AW1610" s="74">
        <f>PRODUCT(AV$4:AV1610)</f>
        <v>759253.51114183466</v>
      </c>
      <c r="BO1610" s="70">
        <f t="shared" si="611"/>
        <v>1607</v>
      </c>
      <c r="BP1610" s="178">
        <f t="shared" si="619"/>
        <v>0.1091</v>
      </c>
      <c r="BQ1610" s="179">
        <f t="shared" si="617"/>
        <v>8.6664107387064426E-3</v>
      </c>
      <c r="BR1610" s="179">
        <f t="shared" si="612"/>
        <v>1.3170831419615137E-6</v>
      </c>
    </row>
    <row r="1611" spans="44:70">
      <c r="AR1611" s="69">
        <f t="shared" si="614"/>
        <v>134</v>
      </c>
      <c r="AS1611" s="70">
        <f t="shared" si="618"/>
        <v>1608</v>
      </c>
      <c r="AT1611" s="71">
        <f t="shared" si="613"/>
        <v>1.1632052185506521E-6</v>
      </c>
      <c r="AU1611" s="72">
        <f t="shared" si="615"/>
        <v>8.6664107387064426E-3</v>
      </c>
      <c r="AV1611" s="73">
        <f t="shared" si="616"/>
        <v>1.0086664107387064</v>
      </c>
      <c r="AW1611" s="74">
        <f>PRODUCT(AV$4:AV1611)</f>
        <v>765833.51392419485</v>
      </c>
      <c r="BO1611" s="70">
        <f t="shared" si="611"/>
        <v>1608</v>
      </c>
      <c r="BP1611" s="178">
        <f t="shared" si="619"/>
        <v>0.1091</v>
      </c>
      <c r="BQ1611" s="179">
        <f t="shared" si="617"/>
        <v>8.6664107387064426E-3</v>
      </c>
      <c r="BR1611" s="179">
        <f t="shared" si="612"/>
        <v>1.305766830281317E-6</v>
      </c>
    </row>
    <row r="1612" spans="44:70">
      <c r="AR1612" s="69">
        <f t="shared" si="614"/>
        <v>135</v>
      </c>
      <c r="AS1612" s="70">
        <f t="shared" si="618"/>
        <v>1609</v>
      </c>
      <c r="AT1612" s="71">
        <f t="shared" si="613"/>
        <v>1.1531244043532854E-6</v>
      </c>
      <c r="AU1612" s="72">
        <f t="shared" si="615"/>
        <v>8.6664107387064426E-3</v>
      </c>
      <c r="AV1612" s="73">
        <f t="shared" si="616"/>
        <v>1.0086664107387064</v>
      </c>
      <c r="AW1612" s="74">
        <f>PRODUCT(AV$4:AV1612)</f>
        <v>772470.5417133288</v>
      </c>
      <c r="BO1612" s="70">
        <f t="shared" si="611"/>
        <v>1609</v>
      </c>
      <c r="BP1612" s="178">
        <f t="shared" si="619"/>
        <v>0.1091</v>
      </c>
      <c r="BQ1612" s="179">
        <f t="shared" si="617"/>
        <v>8.6664107387064426E-3</v>
      </c>
      <c r="BR1612" s="179">
        <f t="shared" si="612"/>
        <v>1.2945477477782038E-6</v>
      </c>
    </row>
    <row r="1613" spans="44:70">
      <c r="AR1613" s="69">
        <f t="shared" si="614"/>
        <v>135</v>
      </c>
      <c r="AS1613" s="70">
        <f t="shared" si="618"/>
        <v>1610</v>
      </c>
      <c r="AT1613" s="71">
        <f t="shared" si="613"/>
        <v>1.1431309546323336E-6</v>
      </c>
      <c r="AU1613" s="72">
        <f t="shared" si="615"/>
        <v>8.6664107387064426E-3</v>
      </c>
      <c r="AV1613" s="73">
        <f t="shared" si="616"/>
        <v>1.0086664107387064</v>
      </c>
      <c r="AW1613" s="74">
        <f>PRODUCT(AV$4:AV1613)</f>
        <v>779165.08871136757</v>
      </c>
      <c r="BO1613" s="70">
        <f t="shared" si="611"/>
        <v>1610</v>
      </c>
      <c r="BP1613" s="178">
        <f t="shared" si="619"/>
        <v>0.1091</v>
      </c>
      <c r="BQ1613" s="179">
        <f t="shared" si="617"/>
        <v>8.6664107387064426E-3</v>
      </c>
      <c r="BR1613" s="179">
        <f t="shared" si="612"/>
        <v>1.2834250590640065E-6</v>
      </c>
    </row>
    <row r="1614" spans="44:70">
      <c r="AR1614" s="69">
        <f t="shared" si="614"/>
        <v>135</v>
      </c>
      <c r="AS1614" s="70">
        <f t="shared" si="618"/>
        <v>1611</v>
      </c>
      <c r="AT1614" s="71">
        <f t="shared" si="613"/>
        <v>1.1332241122513602E-6</v>
      </c>
      <c r="AU1614" s="72">
        <f t="shared" si="615"/>
        <v>8.6664107387064426E-3</v>
      </c>
      <c r="AV1614" s="73">
        <f t="shared" si="616"/>
        <v>1.0086664107387064</v>
      </c>
      <c r="AW1614" s="74">
        <f>PRODUCT(AV$4:AV1614)</f>
        <v>785917.65340340091</v>
      </c>
      <c r="BO1614" s="70">
        <f t="shared" si="611"/>
        <v>1611</v>
      </c>
      <c r="BP1614" s="178">
        <f t="shared" si="619"/>
        <v>0.1091</v>
      </c>
      <c r="BQ1614" s="179">
        <f t="shared" si="617"/>
        <v>8.6664107387064426E-3</v>
      </c>
      <c r="BR1614" s="179">
        <f t="shared" si="612"/>
        <v>1.2723979359281708E-6</v>
      </c>
    </row>
    <row r="1615" spans="44:70">
      <c r="AR1615" s="69">
        <f t="shared" si="614"/>
        <v>135</v>
      </c>
      <c r="AS1615" s="70">
        <f t="shared" si="618"/>
        <v>1612</v>
      </c>
      <c r="AT1615" s="71">
        <f t="shared" ref="AT1615:AT1678" si="620">(1-AU1615)*AT1614</f>
        <v>1.1234031266355839E-6</v>
      </c>
      <c r="AU1615" s="72">
        <f t="shared" si="615"/>
        <v>8.6664107387064426E-3</v>
      </c>
      <c r="AV1615" s="73">
        <f t="shared" si="616"/>
        <v>1.0086664107387064</v>
      </c>
      <c r="AW1615" s="74">
        <f>PRODUCT(AV$4:AV1615)</f>
        <v>792728.73859459511</v>
      </c>
      <c r="BO1615" s="70">
        <f t="shared" si="611"/>
        <v>1612</v>
      </c>
      <c r="BP1615" s="178">
        <f t="shared" si="619"/>
        <v>0.1091</v>
      </c>
      <c r="BQ1615" s="179">
        <f t="shared" si="617"/>
        <v>8.6664107387064426E-3</v>
      </c>
      <c r="BR1615" s="179">
        <f t="shared" si="612"/>
        <v>1.2614655572760851E-6</v>
      </c>
    </row>
    <row r="1616" spans="44:70">
      <c r="AR1616" s="69">
        <f t="shared" si="614"/>
        <v>135</v>
      </c>
      <c r="AS1616" s="70">
        <f t="shared" si="618"/>
        <v>1613</v>
      </c>
      <c r="AT1616" s="71">
        <f t="shared" si="620"/>
        <v>1.1136672537150128E-6</v>
      </c>
      <c r="AU1616" s="72">
        <f t="shared" si="615"/>
        <v>8.6664107387064426E-3</v>
      </c>
      <c r="AV1616" s="73">
        <f t="shared" si="616"/>
        <v>1.0086664107387064</v>
      </c>
      <c r="AW1616" s="74">
        <f>PRODUCT(AV$4:AV1616)</f>
        <v>799598.85144763254</v>
      </c>
      <c r="BO1616" s="70">
        <f t="shared" si="611"/>
        <v>1613</v>
      </c>
      <c r="BP1616" s="178">
        <f t="shared" si="619"/>
        <v>0.1091</v>
      </c>
      <c r="BQ1616" s="179">
        <f t="shared" si="617"/>
        <v>8.6664107387064426E-3</v>
      </c>
      <c r="BR1616" s="179">
        <f t="shared" si="612"/>
        <v>1.2506271090679413E-6</v>
      </c>
    </row>
    <row r="1617" spans="44:70">
      <c r="AR1617" s="69">
        <f t="shared" si="614"/>
        <v>135</v>
      </c>
      <c r="AS1617" s="70">
        <f t="shared" si="618"/>
        <v>1614</v>
      </c>
      <c r="AT1617" s="71">
        <f t="shared" si="620"/>
        <v>1.1040157558680714E-6</v>
      </c>
      <c r="AU1617" s="72">
        <f t="shared" si="615"/>
        <v>8.6664107387064426E-3</v>
      </c>
      <c r="AV1617" s="73">
        <f t="shared" si="616"/>
        <v>1.0086664107387064</v>
      </c>
      <c r="AW1617" s="74">
        <f>PRODUCT(AV$4:AV1617)</f>
        <v>806528.50352047558</v>
      </c>
      <c r="BO1617" s="70">
        <f t="shared" si="611"/>
        <v>1614</v>
      </c>
      <c r="BP1617" s="178">
        <f t="shared" si="619"/>
        <v>0.1091</v>
      </c>
      <c r="BQ1617" s="179">
        <f t="shared" si="617"/>
        <v>8.6664107387064426E-3</v>
      </c>
      <c r="BR1617" s="179">
        <f t="shared" si="612"/>
        <v>1.2398817842581201E-6</v>
      </c>
    </row>
    <row r="1618" spans="44:70">
      <c r="AR1618" s="69">
        <f t="shared" si="614"/>
        <v>135</v>
      </c>
      <c r="AS1618" s="70">
        <f t="shared" si="618"/>
        <v>1615</v>
      </c>
      <c r="AT1618" s="71">
        <f t="shared" si="620"/>
        <v>1.0944479018657152E-6</v>
      </c>
      <c r="AU1618" s="72">
        <f t="shared" si="615"/>
        <v>8.6664107387064426E-3</v>
      </c>
      <c r="AV1618" s="73">
        <f t="shared" si="616"/>
        <v>1.0086664107387064</v>
      </c>
      <c r="AW1618" s="74">
        <f>PRODUCT(AV$4:AV1618)</f>
        <v>813518.21080445824</v>
      </c>
      <c r="BO1618" s="70">
        <f t="shared" ref="BO1618:BO1681" si="621">BO1617+1</f>
        <v>1615</v>
      </c>
      <c r="BP1618" s="178">
        <f t="shared" si="619"/>
        <v>0.1091</v>
      </c>
      <c r="BQ1618" s="179">
        <f t="shared" si="617"/>
        <v>8.6664107387064426E-3</v>
      </c>
      <c r="BR1618" s="179">
        <f t="shared" ref="BR1618:BR1681" si="622">BR1617/(1+BQ1618)</f>
        <v>1.2292287827350976E-6</v>
      </c>
    </row>
    <row r="1619" spans="44:70">
      <c r="AR1619" s="69">
        <f t="shared" si="614"/>
        <v>135</v>
      </c>
      <c r="AS1619" s="70">
        <f t="shared" si="618"/>
        <v>1616</v>
      </c>
      <c r="AT1619" s="71">
        <f t="shared" si="620"/>
        <v>1.0849629668160314E-6</v>
      </c>
      <c r="AU1619" s="72">
        <f t="shared" si="615"/>
        <v>8.6664107387064426E-3</v>
      </c>
      <c r="AV1619" s="73">
        <f t="shared" si="616"/>
        <v>1.0086664107387064</v>
      </c>
      <c r="AW1619" s="74">
        <f>PRODUCT(AV$4:AV1619)</f>
        <v>820568.49376270722</v>
      </c>
      <c r="BO1619" s="70">
        <f t="shared" si="621"/>
        <v>1616</v>
      </c>
      <c r="BP1619" s="178">
        <f t="shared" si="619"/>
        <v>0.1091</v>
      </c>
      <c r="BQ1619" s="179">
        <f t="shared" si="617"/>
        <v>8.6664107387064426E-3</v>
      </c>
      <c r="BR1619" s="179">
        <f t="shared" si="622"/>
        <v>1.2186673112618672E-6</v>
      </c>
    </row>
    <row r="1620" spans="44:70">
      <c r="AR1620" s="69">
        <f t="shared" si="614"/>
        <v>135</v>
      </c>
      <c r="AS1620" s="70">
        <f t="shared" si="618"/>
        <v>1617</v>
      </c>
      <c r="AT1620" s="71">
        <f t="shared" si="620"/>
        <v>1.0755602321093182E-6</v>
      </c>
      <c r="AU1620" s="72">
        <f t="shared" si="615"/>
        <v>8.6664107387064426E-3</v>
      </c>
      <c r="AV1620" s="73">
        <f t="shared" si="616"/>
        <v>1.0086664107387064</v>
      </c>
      <c r="AW1620" s="74">
        <f>PRODUCT(AV$4:AV1620)</f>
        <v>827679.8773688965</v>
      </c>
      <c r="BO1620" s="70">
        <f t="shared" si="621"/>
        <v>1617</v>
      </c>
      <c r="BP1620" s="178">
        <f t="shared" si="619"/>
        <v>0.1091</v>
      </c>
      <c r="BQ1620" s="179">
        <f t="shared" si="617"/>
        <v>8.6664107387064426E-3</v>
      </c>
      <c r="BR1620" s="179">
        <f t="shared" si="622"/>
        <v>1.2081965834168748E-6</v>
      </c>
    </row>
    <row r="1621" spans="44:70">
      <c r="AR1621" s="69">
        <f t="shared" si="614"/>
        <v>135</v>
      </c>
      <c r="AS1621" s="70">
        <f t="shared" si="618"/>
        <v>1618</v>
      </c>
      <c r="AT1621" s="71">
        <f t="shared" si="620"/>
        <v>1.0662389853636403E-6</v>
      </c>
      <c r="AU1621" s="72">
        <f t="shared" si="615"/>
        <v>8.6664107387064426E-3</v>
      </c>
      <c r="AV1621" s="73">
        <f t="shared" si="616"/>
        <v>1.0086664107387064</v>
      </c>
      <c r="AW1621" s="74">
        <f>PRODUCT(AV$4:AV1621)</f>
        <v>834852.8911463375</v>
      </c>
      <c r="BO1621" s="70">
        <f t="shared" si="621"/>
        <v>1618</v>
      </c>
      <c r="BP1621" s="178">
        <f t="shared" si="619"/>
        <v>0.1091</v>
      </c>
      <c r="BQ1621" s="179">
        <f t="shared" si="617"/>
        <v>8.6664107387064426E-3</v>
      </c>
      <c r="BR1621" s="179">
        <f t="shared" si="622"/>
        <v>1.1978158195354602E-6</v>
      </c>
    </row>
    <row r="1622" spans="44:70">
      <c r="AR1622" s="69">
        <f t="shared" si="614"/>
        <v>135</v>
      </c>
      <c r="AS1622" s="70">
        <f t="shared" si="618"/>
        <v>1619</v>
      </c>
      <c r="AT1622" s="71">
        <f t="shared" si="620"/>
        <v>1.0569985203708574E-6</v>
      </c>
      <c r="AU1622" s="72">
        <f t="shared" si="615"/>
        <v>8.6664107387064426E-3</v>
      </c>
      <c r="AV1622" s="73">
        <f t="shared" si="616"/>
        <v>1.0086664107387064</v>
      </c>
      <c r="AW1622" s="74">
        <f>PRODUCT(AV$4:AV1622)</f>
        <v>842088.06920740823</v>
      </c>
      <c r="BO1622" s="70">
        <f t="shared" si="621"/>
        <v>1619</v>
      </c>
      <c r="BP1622" s="178">
        <f t="shared" si="619"/>
        <v>0.1091</v>
      </c>
      <c r="BQ1622" s="179">
        <f t="shared" si="617"/>
        <v>8.6664107387064426E-3</v>
      </c>
      <c r="BR1622" s="179">
        <f t="shared" si="622"/>
        <v>1.1875242466518028E-6</v>
      </c>
    </row>
    <row r="1623" spans="44:70">
      <c r="AR1623" s="69">
        <f t="shared" si="614"/>
        <v>135</v>
      </c>
      <c r="AS1623" s="70">
        <f t="shared" si="618"/>
        <v>1620</v>
      </c>
      <c r="AT1623" s="71">
        <f t="shared" si="620"/>
        <v>1.0478381370431185E-6</v>
      </c>
      <c r="AU1623" s="72">
        <f t="shared" si="615"/>
        <v>8.6664107387064426E-3</v>
      </c>
      <c r="AV1623" s="73">
        <f t="shared" si="616"/>
        <v>1.0086664107387064</v>
      </c>
      <c r="AW1623" s="74">
        <f>PRODUCT(AV$4:AV1623)</f>
        <v>849385.95029332384</v>
      </c>
      <c r="BO1623" s="70">
        <f t="shared" si="621"/>
        <v>1620</v>
      </c>
      <c r="BP1623" s="178">
        <f t="shared" si="619"/>
        <v>0.1091</v>
      </c>
      <c r="BQ1623" s="179">
        <f t="shared" si="617"/>
        <v>8.6664107387064426E-3</v>
      </c>
      <c r="BR1623" s="179">
        <f t="shared" si="622"/>
        <v>1.177321098441365E-6</v>
      </c>
    </row>
    <row r="1624" spans="44:70">
      <c r="AR1624" s="69">
        <f t="shared" si="614"/>
        <v>136</v>
      </c>
      <c r="AS1624" s="70">
        <f t="shared" si="618"/>
        <v>1621</v>
      </c>
      <c r="AT1624" s="71">
        <f t="shared" si="620"/>
        <v>1.0387571413598219E-6</v>
      </c>
      <c r="AU1624" s="72">
        <f t="shared" si="615"/>
        <v>8.6664107387064426E-3</v>
      </c>
      <c r="AV1624" s="73">
        <f t="shared" si="616"/>
        <v>1.0086664107387064</v>
      </c>
      <c r="AW1624" s="74">
        <f>PRODUCT(AV$4:AV1624)</f>
        <v>856747.07781425223</v>
      </c>
      <c r="BO1624" s="70">
        <f t="shared" si="621"/>
        <v>1621</v>
      </c>
      <c r="BP1624" s="178">
        <f t="shared" si="619"/>
        <v>0.1091</v>
      </c>
      <c r="BQ1624" s="179">
        <f t="shared" si="617"/>
        <v>8.6664107387064426E-3</v>
      </c>
      <c r="BR1624" s="179">
        <f t="shared" si="622"/>
        <v>1.1672056151638307E-6</v>
      </c>
    </row>
    <row r="1625" spans="44:70">
      <c r="AR1625" s="69">
        <f t="shared" si="614"/>
        <v>136</v>
      </c>
      <c r="AS1625" s="70">
        <f t="shared" si="618"/>
        <v>1622</v>
      </c>
      <c r="AT1625" s="71">
        <f t="shared" si="620"/>
        <v>1.0297548453150332E-6</v>
      </c>
      <c r="AU1625" s="72">
        <f t="shared" si="615"/>
        <v>8.6664107387064426E-3</v>
      </c>
      <c r="AV1625" s="73">
        <f t="shared" si="616"/>
        <v>1.0086664107387064</v>
      </c>
      <c r="AW1625" s="74">
        <f>PRODUCT(AV$4:AV1625)</f>
        <v>864171.99988977704</v>
      </c>
      <c r="BO1625" s="70">
        <f t="shared" si="621"/>
        <v>1622</v>
      </c>
      <c r="BP1625" s="178">
        <f t="shared" si="619"/>
        <v>0.1091</v>
      </c>
      <c r="BQ1625" s="179">
        <f t="shared" si="617"/>
        <v>8.6664107387064426E-3</v>
      </c>
      <c r="BR1625" s="179">
        <f t="shared" si="622"/>
        <v>1.1571770436065344E-6</v>
      </c>
    </row>
    <row r="1626" spans="44:70">
      <c r="AR1626" s="69">
        <f t="shared" si="614"/>
        <v>136</v>
      </c>
      <c r="AS1626" s="70">
        <f t="shared" si="618"/>
        <v>1623</v>
      </c>
      <c r="AT1626" s="71">
        <f t="shared" si="620"/>
        <v>1.0208305668653599E-6</v>
      </c>
      <c r="AU1626" s="72">
        <f t="shared" si="615"/>
        <v>8.6664107387064426E-3</v>
      </c>
      <c r="AV1626" s="73">
        <f t="shared" si="616"/>
        <v>1.0086664107387064</v>
      </c>
      <c r="AW1626" s="74">
        <f>PRODUCT(AV$4:AV1626)</f>
        <v>871661.2693897112</v>
      </c>
      <c r="BO1626" s="70">
        <f t="shared" si="621"/>
        <v>1623</v>
      </c>
      <c r="BP1626" s="178">
        <f t="shared" si="619"/>
        <v>0.1091</v>
      </c>
      <c r="BQ1626" s="179">
        <f t="shared" si="617"/>
        <v>8.6664107387064426E-3</v>
      </c>
      <c r="BR1626" s="179">
        <f t="shared" si="622"/>
        <v>1.1472346370283758E-6</v>
      </c>
    </row>
    <row r="1627" spans="44:70">
      <c r="AR1627" s="69">
        <f t="shared" si="614"/>
        <v>136</v>
      </c>
      <c r="AS1627" s="70">
        <f t="shared" si="618"/>
        <v>1624</v>
      </c>
      <c r="AT1627" s="71">
        <f t="shared" si="620"/>
        <v>1.0119836298782781E-6</v>
      </c>
      <c r="AU1627" s="72">
        <f t="shared" si="615"/>
        <v>8.6664107387064426E-3</v>
      </c>
      <c r="AV1627" s="73">
        <f t="shared" si="616"/>
        <v>1.0086664107387064</v>
      </c>
      <c r="AW1627" s="74">
        <f>PRODUCT(AV$4:AV1627)</f>
        <v>879215.44397526467</v>
      </c>
      <c r="BO1627" s="70">
        <f t="shared" si="621"/>
        <v>1624</v>
      </c>
      <c r="BP1627" s="178">
        <f t="shared" si="619"/>
        <v>0.1091</v>
      </c>
      <c r="BQ1627" s="179">
        <f t="shared" si="617"/>
        <v>8.6664107387064426E-3</v>
      </c>
      <c r="BR1627" s="179">
        <f t="shared" si="622"/>
        <v>1.1373776551042158E-6</v>
      </c>
    </row>
    <row r="1628" spans="44:70">
      <c r="AR1628" s="69">
        <f t="shared" si="614"/>
        <v>136</v>
      </c>
      <c r="AS1628" s="70">
        <f t="shared" si="618"/>
        <v>1625</v>
      </c>
      <c r="AT1628" s="71">
        <f t="shared" si="620"/>
        <v>1.0032133640809058E-6</v>
      </c>
      <c r="AU1628" s="72">
        <f t="shared" si="615"/>
        <v>8.6664107387064426E-3</v>
      </c>
      <c r="AV1628" s="73">
        <f t="shared" si="616"/>
        <v>1.0086664107387064</v>
      </c>
      <c r="AW1628" s="74">
        <f>PRODUCT(AV$4:AV1628)</f>
        <v>886835.08614056848</v>
      </c>
      <c r="BO1628" s="70">
        <f t="shared" si="621"/>
        <v>1625</v>
      </c>
      <c r="BP1628" s="178">
        <f t="shared" si="619"/>
        <v>0.1091</v>
      </c>
      <c r="BQ1628" s="179">
        <f t="shared" si="617"/>
        <v>8.6664107387064426E-3</v>
      </c>
      <c r="BR1628" s="179">
        <f t="shared" si="622"/>
        <v>1.1276053638697519E-6</v>
      </c>
    </row>
    <row r="1629" spans="44:70">
      <c r="AR1629" s="69">
        <f t="shared" si="614"/>
        <v>136</v>
      </c>
      <c r="AS1629" s="70">
        <f t="shared" si="618"/>
        <v>1626</v>
      </c>
      <c r="AT1629" s="71">
        <f t="shared" si="620"/>
        <v>9.9451910500922114E-7</v>
      </c>
      <c r="AU1629" s="72">
        <f t="shared" si="615"/>
        <v>8.6664107387064426E-3</v>
      </c>
      <c r="AV1629" s="73">
        <f t="shared" si="616"/>
        <v>1.0086664107387064</v>
      </c>
      <c r="AW1629" s="74">
        <f>PRODUCT(AV$4:AV1629)</f>
        <v>894520.76325455878</v>
      </c>
      <c r="BO1629" s="70">
        <f t="shared" si="621"/>
        <v>1626</v>
      </c>
      <c r="BP1629" s="178">
        <f t="shared" si="619"/>
        <v>0.1091</v>
      </c>
      <c r="BQ1629" s="179">
        <f t="shared" si="617"/>
        <v>8.6664107387064426E-3</v>
      </c>
      <c r="BR1629" s="179">
        <f t="shared" si="622"/>
        <v>1.1179170356668658E-6</v>
      </c>
    </row>
    <row r="1630" spans="44:70">
      <c r="AR1630" s="69">
        <f t="shared" si="614"/>
        <v>136</v>
      </c>
      <c r="AS1630" s="70">
        <f t="shared" si="618"/>
        <v>1627</v>
      </c>
      <c r="AT1630" s="71">
        <f t="shared" si="620"/>
        <v>9.8590019395772058E-7</v>
      </c>
      <c r="AU1630" s="72">
        <f t="shared" si="615"/>
        <v>8.6664107387064426E-3</v>
      </c>
      <c r="AV1630" s="73">
        <f t="shared" si="616"/>
        <v>1.0086664107387064</v>
      </c>
      <c r="AW1630" s="74">
        <f>PRODUCT(AV$4:AV1630)</f>
        <v>902273.04760322394</v>
      </c>
      <c r="BO1630" s="70">
        <f t="shared" si="621"/>
        <v>1627</v>
      </c>
      <c r="BP1630" s="178">
        <f t="shared" si="619"/>
        <v>0.1091</v>
      </c>
      <c r="BQ1630" s="179">
        <f t="shared" si="617"/>
        <v>8.6664107387064426E-3</v>
      </c>
      <c r="BR1630" s="179">
        <f t="shared" si="622"/>
        <v>1.1083119490894404E-6</v>
      </c>
    </row>
    <row r="1631" spans="44:70">
      <c r="AR1631" s="69">
        <f t="shared" si="614"/>
        <v>136</v>
      </c>
      <c r="AS1631" s="70">
        <f t="shared" si="618"/>
        <v>1628</v>
      </c>
      <c r="AT1631" s="71">
        <f t="shared" si="620"/>
        <v>9.773559779295126E-7</v>
      </c>
      <c r="AU1631" s="72">
        <f t="shared" si="615"/>
        <v>8.6664107387064426E-3</v>
      </c>
      <c r="AV1631" s="73">
        <f t="shared" si="616"/>
        <v>1.0086664107387064</v>
      </c>
      <c r="AW1631" s="74">
        <f>PRODUCT(AV$4:AV1631)</f>
        <v>910092.5164322179</v>
      </c>
      <c r="BO1631" s="70">
        <f t="shared" si="621"/>
        <v>1628</v>
      </c>
      <c r="BP1631" s="178">
        <f t="shared" si="619"/>
        <v>0.1091</v>
      </c>
      <c r="BQ1631" s="179">
        <f t="shared" si="617"/>
        <v>8.6664107387064426E-3</v>
      </c>
      <c r="BR1631" s="179">
        <f t="shared" si="622"/>
        <v>1.0987893889296439E-6</v>
      </c>
    </row>
    <row r="1632" spans="44:70">
      <c r="AR1632" s="69">
        <f t="shared" si="614"/>
        <v>136</v>
      </c>
      <c r="AS1632" s="70">
        <f t="shared" si="618"/>
        <v>1629</v>
      </c>
      <c r="AT1632" s="71">
        <f t="shared" si="620"/>
        <v>9.6888580958684542E-7</v>
      </c>
      <c r="AU1632" s="72">
        <f t="shared" si="615"/>
        <v>8.6664107387064426E-3</v>
      </c>
      <c r="AV1632" s="73">
        <f t="shared" si="616"/>
        <v>1.0086664107387064</v>
      </c>
      <c r="AW1632" s="74">
        <f>PRODUCT(AV$4:AV1632)</f>
        <v>917979.75198984239</v>
      </c>
      <c r="BO1632" s="70">
        <f t="shared" si="621"/>
        <v>1629</v>
      </c>
      <c r="BP1632" s="178">
        <f t="shared" si="619"/>
        <v>0.1091</v>
      </c>
      <c r="BQ1632" s="179">
        <f t="shared" si="617"/>
        <v>8.6664107387064426E-3</v>
      </c>
      <c r="BR1632" s="179">
        <f t="shared" si="622"/>
        <v>1.0893486461246737E-6</v>
      </c>
    </row>
    <row r="1633" spans="44:70">
      <c r="AR1633" s="69">
        <f t="shared" si="614"/>
        <v>136</v>
      </c>
      <c r="AS1633" s="70">
        <f t="shared" si="618"/>
        <v>1630</v>
      </c>
      <c r="AT1633" s="71">
        <f t="shared" si="620"/>
        <v>9.6048904720206175E-7</v>
      </c>
      <c r="AU1633" s="72">
        <f t="shared" si="615"/>
        <v>8.6664107387064426E-3</v>
      </c>
      <c r="AV1633" s="73">
        <f t="shared" si="616"/>
        <v>1.0086664107387064</v>
      </c>
      <c r="AW1633" s="74">
        <f>PRODUCT(AV$4:AV1633)</f>
        <v>925935.34157040226</v>
      </c>
      <c r="BO1633" s="70">
        <f t="shared" si="621"/>
        <v>1630</v>
      </c>
      <c r="BP1633" s="178">
        <f t="shared" si="619"/>
        <v>0.1091</v>
      </c>
      <c r="BQ1633" s="179">
        <f t="shared" si="617"/>
        <v>8.6664107387064426E-3</v>
      </c>
      <c r="BR1633" s="179">
        <f t="shared" si="622"/>
        <v>1.079989017703959E-6</v>
      </c>
    </row>
    <row r="1634" spans="44:70">
      <c r="AR1634" s="69">
        <f t="shared" si="614"/>
        <v>136</v>
      </c>
      <c r="AS1634" s="70">
        <f t="shared" si="618"/>
        <v>1631</v>
      </c>
      <c r="AT1634" s="71">
        <f t="shared" si="620"/>
        <v>9.5216505460897988E-7</v>
      </c>
      <c r="AU1634" s="72">
        <f t="shared" si="615"/>
        <v>8.6664107387064426E-3</v>
      </c>
      <c r="AV1634" s="73">
        <f t="shared" si="616"/>
        <v>1.0086664107387064</v>
      </c>
      <c r="AW1634" s="74">
        <f>PRODUCT(AV$4:AV1634)</f>
        <v>933959.87755793578</v>
      </c>
      <c r="BO1634" s="70">
        <f t="shared" si="621"/>
        <v>1631</v>
      </c>
      <c r="BP1634" s="178">
        <f t="shared" si="619"/>
        <v>0.1091</v>
      </c>
      <c r="BQ1634" s="179">
        <f t="shared" si="617"/>
        <v>8.6664107387064426E-3</v>
      </c>
      <c r="BR1634" s="179">
        <f t="shared" si="622"/>
        <v>1.0707098067368168E-6</v>
      </c>
    </row>
    <row r="1635" spans="44:70">
      <c r="AR1635" s="69">
        <f t="shared" si="614"/>
        <v>136</v>
      </c>
      <c r="AS1635" s="70">
        <f t="shared" si="618"/>
        <v>1632</v>
      </c>
      <c r="AT1635" s="71">
        <f t="shared" si="620"/>
        <v>9.4391320115469564E-7</v>
      </c>
      <c r="AU1635" s="72">
        <f t="shared" si="615"/>
        <v>8.6664107387064426E-3</v>
      </c>
      <c r="AV1635" s="73">
        <f t="shared" si="616"/>
        <v>1.0086664107387064</v>
      </c>
      <c r="AW1635" s="74">
        <f>PRODUCT(AV$4:AV1635)</f>
        <v>942053.95747032482</v>
      </c>
      <c r="BO1635" s="70">
        <f t="shared" si="621"/>
        <v>1632</v>
      </c>
      <c r="BP1635" s="178">
        <f t="shared" si="619"/>
        <v>0.1091</v>
      </c>
      <c r="BQ1635" s="179">
        <f t="shared" si="617"/>
        <v>8.6664107387064426E-3</v>
      </c>
      <c r="BR1635" s="179">
        <f t="shared" si="622"/>
        <v>1.0615103222805569E-6</v>
      </c>
    </row>
    <row r="1636" spans="44:70">
      <c r="AR1636" s="69">
        <f t="shared" si="614"/>
        <v>137</v>
      </c>
      <c r="AS1636" s="70">
        <f t="shared" si="618"/>
        <v>1633</v>
      </c>
      <c r="AT1636" s="71">
        <f t="shared" si="620"/>
        <v>9.3573286165180178E-7</v>
      </c>
      <c r="AU1636" s="72">
        <f t="shared" si="615"/>
        <v>8.6664107387064426E-3</v>
      </c>
      <c r="AV1636" s="73">
        <f t="shared" si="616"/>
        <v>1.0086664107387064</v>
      </c>
      <c r="AW1636" s="74">
        <f>PRODUCT(AV$4:AV1636)</f>
        <v>950218.18400378653</v>
      </c>
      <c r="BO1636" s="70">
        <f t="shared" si="621"/>
        <v>1633</v>
      </c>
      <c r="BP1636" s="178">
        <f t="shared" si="619"/>
        <v>0.1091</v>
      </c>
      <c r="BQ1636" s="179">
        <f t="shared" si="617"/>
        <v>8.6664107387064426E-3</v>
      </c>
      <c r="BR1636" s="179">
        <f t="shared" si="622"/>
        <v>1.0523898793290339E-6</v>
      </c>
    </row>
    <row r="1637" spans="44:70">
      <c r="AR1637" s="69">
        <f t="shared" si="614"/>
        <v>137</v>
      </c>
      <c r="AS1637" s="70">
        <f t="shared" si="618"/>
        <v>1634</v>
      </c>
      <c r="AT1637" s="71">
        <f t="shared" si="620"/>
        <v>9.2762341633102211E-7</v>
      </c>
      <c r="AU1637" s="72">
        <f t="shared" si="615"/>
        <v>8.6664107387064426E-3</v>
      </c>
      <c r="AV1637" s="73">
        <f t="shared" si="616"/>
        <v>1.0086664107387064</v>
      </c>
      <c r="AW1637" s="74">
        <f>PRODUCT(AV$4:AV1637)</f>
        <v>958453.16507775104</v>
      </c>
      <c r="BO1637" s="70">
        <f t="shared" si="621"/>
        <v>1634</v>
      </c>
      <c r="BP1637" s="178">
        <f t="shared" si="619"/>
        <v>0.1091</v>
      </c>
      <c r="BQ1637" s="179">
        <f t="shared" si="617"/>
        <v>8.6664107387064426E-3</v>
      </c>
      <c r="BR1637" s="179">
        <f t="shared" si="622"/>
        <v>1.0433477987616402E-6</v>
      </c>
    </row>
    <row r="1638" spans="44:70">
      <c r="AR1638" s="69">
        <f t="shared" si="614"/>
        <v>137</v>
      </c>
      <c r="AS1638" s="70">
        <f t="shared" si="618"/>
        <v>1635</v>
      </c>
      <c r="AT1638" s="71">
        <f t="shared" si="620"/>
        <v>9.1958425079425537E-7</v>
      </c>
      <c r="AU1638" s="72">
        <f t="shared" si="615"/>
        <v>8.6664107387064426E-3</v>
      </c>
      <c r="AV1638" s="73">
        <f t="shared" si="616"/>
        <v>1.0086664107387064</v>
      </c>
      <c r="AW1638" s="74">
        <f>PRODUCT(AV$4:AV1638)</f>
        <v>966759.51388012804</v>
      </c>
      <c r="BO1638" s="70">
        <f t="shared" si="621"/>
        <v>1635</v>
      </c>
      <c r="BP1638" s="178">
        <f t="shared" si="619"/>
        <v>0.1091</v>
      </c>
      <c r="BQ1638" s="179">
        <f t="shared" si="617"/>
        <v>8.6664107387064426E-3</v>
      </c>
      <c r="BR1638" s="179">
        <f t="shared" si="622"/>
        <v>1.0343834072927387E-6</v>
      </c>
    </row>
    <row r="1639" spans="44:70">
      <c r="AR1639" s="69">
        <f t="shared" si="614"/>
        <v>137</v>
      </c>
      <c r="AS1639" s="70">
        <f t="shared" si="618"/>
        <v>1636</v>
      </c>
      <c r="AT1639" s="71">
        <f t="shared" si="620"/>
        <v>9.1161475596802677E-7</v>
      </c>
      <c r="AU1639" s="72">
        <f t="shared" si="615"/>
        <v>8.6664107387064426E-3</v>
      </c>
      <c r="AV1639" s="73">
        <f t="shared" si="616"/>
        <v>1.0086664107387064</v>
      </c>
      <c r="AW1639" s="74">
        <f>PRODUCT(AV$4:AV1639)</f>
        <v>975137.84891296539</v>
      </c>
      <c r="BO1639" s="70">
        <f t="shared" si="621"/>
        <v>1636</v>
      </c>
      <c r="BP1639" s="178">
        <f t="shared" si="619"/>
        <v>0.1091</v>
      </c>
      <c r="BQ1639" s="179">
        <f t="shared" si="617"/>
        <v>8.6664107387064426E-3</v>
      </c>
      <c r="BR1639" s="179">
        <f t="shared" si="622"/>
        <v>1.0254960374215277E-6</v>
      </c>
    </row>
    <row r="1640" spans="44:70">
      <c r="AR1640" s="69">
        <f t="shared" si="614"/>
        <v>137</v>
      </c>
      <c r="AS1640" s="70">
        <f t="shared" si="618"/>
        <v>1637</v>
      </c>
      <c r="AT1640" s="71">
        <f t="shared" si="620"/>
        <v>9.0371432805734224E-7</v>
      </c>
      <c r="AU1640" s="72">
        <f t="shared" si="615"/>
        <v>8.6664107387064426E-3</v>
      </c>
      <c r="AV1640" s="73">
        <f t="shared" si="616"/>
        <v>1.0086664107387064</v>
      </c>
      <c r="AW1640" s="74">
        <f>PRODUCT(AV$4:AV1640)</f>
        <v>983588.79403850378</v>
      </c>
      <c r="BO1640" s="70">
        <f t="shared" si="621"/>
        <v>1637</v>
      </c>
      <c r="BP1640" s="178">
        <f t="shared" si="619"/>
        <v>0.1091</v>
      </c>
      <c r="BQ1640" s="179">
        <f t="shared" si="617"/>
        <v>8.6664107387064426E-3</v>
      </c>
      <c r="BR1640" s="179">
        <f t="shared" si="622"/>
        <v>1.0166850273823394E-6</v>
      </c>
    </row>
    <row r="1641" spans="44:70">
      <c r="AR1641" s="69">
        <f t="shared" si="614"/>
        <v>137</v>
      </c>
      <c r="AS1641" s="70">
        <f t="shared" si="618"/>
        <v>1638</v>
      </c>
      <c r="AT1641" s="71">
        <f t="shared" si="620"/>
        <v>8.9588236849994316E-7</v>
      </c>
      <c r="AU1641" s="72">
        <f t="shared" si="615"/>
        <v>8.6664107387064426E-3</v>
      </c>
      <c r="AV1641" s="73">
        <f t="shared" si="616"/>
        <v>1.0086664107387064</v>
      </c>
      <c r="AW1641" s="74">
        <f>PRODUCT(AV$4:AV1641)</f>
        <v>992112.97852563043</v>
      </c>
      <c r="BO1641" s="70">
        <f t="shared" si="621"/>
        <v>1638</v>
      </c>
      <c r="BP1641" s="178">
        <f t="shared" si="619"/>
        <v>0.1091</v>
      </c>
      <c r="BQ1641" s="179">
        <f t="shared" si="617"/>
        <v>8.6664107387064426E-3</v>
      </c>
      <c r="BR1641" s="179">
        <f t="shared" si="622"/>
        <v>1.0079497210953623E-6</v>
      </c>
    </row>
    <row r="1642" spans="44:70">
      <c r="AR1642" s="69">
        <f t="shared" si="614"/>
        <v>137</v>
      </c>
      <c r="AS1642" s="70">
        <f t="shared" si="618"/>
        <v>1639</v>
      </c>
      <c r="AT1642" s="71">
        <f t="shared" si="620"/>
        <v>8.8811828392095749E-7</v>
      </c>
      <c r="AU1642" s="72">
        <f t="shared" si="615"/>
        <v>8.6664107387064426E-3</v>
      </c>
      <c r="AV1642" s="73">
        <f t="shared" si="616"/>
        <v>1.0086664107387064</v>
      </c>
      <c r="AW1642" s="74">
        <f>PRODUCT(AV$4:AV1642)</f>
        <v>1000711.037096735</v>
      </c>
      <c r="BO1642" s="70">
        <f t="shared" si="621"/>
        <v>1639</v>
      </c>
      <c r="BP1642" s="178">
        <f t="shared" si="619"/>
        <v>0.1091</v>
      </c>
      <c r="BQ1642" s="179">
        <f t="shared" si="617"/>
        <v>8.6664107387064426E-3</v>
      </c>
      <c r="BR1642" s="179">
        <f t="shared" si="622"/>
        <v>9.9928946811779012E-7</v>
      </c>
    </row>
    <row r="1643" spans="44:70">
      <c r="AR1643" s="69">
        <f t="shared" si="614"/>
        <v>137</v>
      </c>
      <c r="AS1643" s="70">
        <f t="shared" si="618"/>
        <v>1640</v>
      </c>
      <c r="AT1643" s="71">
        <f t="shared" si="620"/>
        <v>8.8042148608794339E-7</v>
      </c>
      <c r="AU1643" s="72">
        <f t="shared" si="615"/>
        <v>8.6664107387064426E-3</v>
      </c>
      <c r="AV1643" s="73">
        <f t="shared" si="616"/>
        <v>1.0086664107387064</v>
      </c>
      <c r="AW1643" s="74">
        <f>PRODUCT(AV$4:AV1643)</f>
        <v>1009383.6099749722</v>
      </c>
      <c r="BO1643" s="70">
        <f t="shared" si="621"/>
        <v>1640</v>
      </c>
      <c r="BP1643" s="178">
        <f t="shared" si="619"/>
        <v>0.1091</v>
      </c>
      <c r="BQ1643" s="179">
        <f t="shared" si="617"/>
        <v>8.6664107387064426E-3</v>
      </c>
      <c r="BR1643" s="179">
        <f t="shared" si="622"/>
        <v>9.9070362359538773E-7</v>
      </c>
    </row>
    <row r="1644" spans="44:70">
      <c r="AR1644" s="69">
        <f t="shared" si="614"/>
        <v>137</v>
      </c>
      <c r="AS1644" s="70">
        <f t="shared" si="618"/>
        <v>1641</v>
      </c>
      <c r="AT1644" s="71">
        <f t="shared" si="620"/>
        <v>8.72791391866323E-7</v>
      </c>
      <c r="AU1644" s="72">
        <f t="shared" si="615"/>
        <v>8.6664107387064426E-3</v>
      </c>
      <c r="AV1644" s="73">
        <f t="shared" si="616"/>
        <v>1.0086664107387064</v>
      </c>
      <c r="AW1644" s="74">
        <f>PRODUCT(AV$4:AV1644)</f>
        <v>1018131.3429319336</v>
      </c>
      <c r="BO1644" s="70">
        <f t="shared" si="621"/>
        <v>1641</v>
      </c>
      <c r="BP1644" s="178">
        <f t="shared" si="619"/>
        <v>0.1091</v>
      </c>
      <c r="BQ1644" s="179">
        <f t="shared" si="617"/>
        <v>8.6664107387064426E-3</v>
      </c>
      <c r="BR1644" s="179">
        <f t="shared" si="622"/>
        <v>9.8219154821447503E-7</v>
      </c>
    </row>
    <row r="1645" spans="44:70">
      <c r="AR1645" s="69">
        <f t="shared" si="614"/>
        <v>137</v>
      </c>
      <c r="AS1645" s="70">
        <f t="shared" si="618"/>
        <v>1642</v>
      </c>
      <c r="AT1645" s="71">
        <f t="shared" si="620"/>
        <v>8.6522742317520214E-7</v>
      </c>
      <c r="AU1645" s="72">
        <f t="shared" si="615"/>
        <v>8.6664107387064426E-3</v>
      </c>
      <c r="AV1645" s="73">
        <f t="shared" si="616"/>
        <v>1.0086664107387064</v>
      </c>
      <c r="AW1645" s="74">
        <f>PRODUCT(AV$4:AV1645)</f>
        <v>1026954.8873357325</v>
      </c>
      <c r="BO1645" s="70">
        <f t="shared" si="621"/>
        <v>1642</v>
      </c>
      <c r="BP1645" s="178">
        <f t="shared" si="619"/>
        <v>0.1091</v>
      </c>
      <c r="BQ1645" s="179">
        <f t="shared" si="617"/>
        <v>8.6664107387064426E-3</v>
      </c>
      <c r="BR1645" s="179">
        <f t="shared" si="622"/>
        <v>9.7375260815432298E-7</v>
      </c>
    </row>
    <row r="1646" spans="44:70">
      <c r="AR1646" s="69">
        <f t="shared" si="614"/>
        <v>137</v>
      </c>
      <c r="AS1646" s="70">
        <f t="shared" si="618"/>
        <v>1643</v>
      </c>
      <c r="AT1646" s="71">
        <f t="shared" si="620"/>
        <v>8.5772900694357325E-7</v>
      </c>
      <c r="AU1646" s="72">
        <f t="shared" si="615"/>
        <v>8.6664107387064426E-3</v>
      </c>
      <c r="AV1646" s="73">
        <f t="shared" si="616"/>
        <v>1.0086664107387064</v>
      </c>
      <c r="AW1646" s="74">
        <f>PRODUCT(AV$4:AV1646)</f>
        <v>1035854.900199506</v>
      </c>
      <c r="BO1646" s="70">
        <f t="shared" si="621"/>
        <v>1643</v>
      </c>
      <c r="BP1646" s="178">
        <f t="shared" si="619"/>
        <v>0.1091</v>
      </c>
      <c r="BQ1646" s="179">
        <f t="shared" si="617"/>
        <v>8.6664107387064426E-3</v>
      </c>
      <c r="BR1646" s="179">
        <f t="shared" si="622"/>
        <v>9.6538617503995797E-7</v>
      </c>
    </row>
    <row r="1647" spans="44:70">
      <c r="AR1647" s="69">
        <f t="shared" si="614"/>
        <v>137</v>
      </c>
      <c r="AS1647" s="70">
        <f t="shared" si="618"/>
        <v>1644</v>
      </c>
      <c r="AT1647" s="71">
        <f t="shared" si="620"/>
        <v>8.5029557506689747E-7</v>
      </c>
      <c r="AU1647" s="72">
        <f t="shared" si="615"/>
        <v>8.6664107387064426E-3</v>
      </c>
      <c r="AV1647" s="73">
        <f t="shared" si="616"/>
        <v>1.0086664107387064</v>
      </c>
      <c r="AW1647" s="74">
        <f>PRODUCT(AV$4:AV1647)</f>
        <v>1044832.0442303367</v>
      </c>
      <c r="BO1647" s="70">
        <f t="shared" si="621"/>
        <v>1644</v>
      </c>
      <c r="BP1647" s="178">
        <f t="shared" si="619"/>
        <v>0.1091</v>
      </c>
      <c r="BQ1647" s="179">
        <f t="shared" si="617"/>
        <v>8.6664107387064426E-3</v>
      </c>
      <c r="BR1647" s="179">
        <f t="shared" si="622"/>
        <v>9.570916258953724E-7</v>
      </c>
    </row>
    <row r="1648" spans="44:70">
      <c r="AR1648" s="69">
        <f t="shared" si="614"/>
        <v>138</v>
      </c>
      <c r="AS1648" s="70">
        <f t="shared" si="618"/>
        <v>1645</v>
      </c>
      <c r="AT1648" s="71">
        <f t="shared" si="620"/>
        <v>8.4292656436406315E-7</v>
      </c>
      <c r="AU1648" s="72">
        <f t="shared" si="615"/>
        <v>8.6664107387064426E-3</v>
      </c>
      <c r="AV1648" s="73">
        <f t="shared" si="616"/>
        <v>1.0086664107387064</v>
      </c>
      <c r="AW1648" s="74">
        <f>PRODUCT(AV$4:AV1648)</f>
        <v>1053886.987878599</v>
      </c>
      <c r="BO1648" s="70">
        <f t="shared" si="621"/>
        <v>1645</v>
      </c>
      <c r="BP1648" s="178">
        <f t="shared" si="619"/>
        <v>0.1091</v>
      </c>
      <c r="BQ1648" s="179">
        <f t="shared" si="617"/>
        <v>8.6664107387064426E-3</v>
      </c>
      <c r="BR1648" s="179">
        <f t="shared" si="622"/>
        <v>9.4886834309713676E-7</v>
      </c>
    </row>
    <row r="1649" spans="44:70">
      <c r="AR1649" s="69">
        <f t="shared" si="614"/>
        <v>138</v>
      </c>
      <c r="AS1649" s="70">
        <f t="shared" si="618"/>
        <v>1646</v>
      </c>
      <c r="AT1649" s="71">
        <f t="shared" si="620"/>
        <v>8.3562141653471746E-7</v>
      </c>
      <c r="AU1649" s="72">
        <f t="shared" si="615"/>
        <v>8.6664107387064426E-3</v>
      </c>
      <c r="AV1649" s="73">
        <f t="shared" si="616"/>
        <v>1.0086664107387064</v>
      </c>
      <c r="AW1649" s="74">
        <f>PRODUCT(AV$4:AV1649)</f>
        <v>1063020.4053877331</v>
      </c>
      <c r="BO1649" s="70">
        <f t="shared" si="621"/>
        <v>1646</v>
      </c>
      <c r="BP1649" s="178">
        <f t="shared" si="619"/>
        <v>0.1091</v>
      </c>
      <c r="BQ1649" s="179">
        <f t="shared" si="617"/>
        <v>8.6664107387064426E-3</v>
      </c>
      <c r="BR1649" s="179">
        <f t="shared" si="622"/>
        <v>9.4071571432841107E-7</v>
      </c>
    </row>
    <row r="1650" spans="44:70">
      <c r="AR1650" s="69">
        <f t="shared" si="614"/>
        <v>138</v>
      </c>
      <c r="AS1650" s="70">
        <f t="shared" si="618"/>
        <v>1647</v>
      </c>
      <c r="AT1650" s="71">
        <f t="shared" si="620"/>
        <v>8.2837957811696785E-7</v>
      </c>
      <c r="AU1650" s="72">
        <f t="shared" si="615"/>
        <v>8.6664107387064426E-3</v>
      </c>
      <c r="AV1650" s="73">
        <f t="shared" si="616"/>
        <v>1.0086664107387064</v>
      </c>
      <c r="AW1650" s="74">
        <f>PRODUCT(AV$4:AV1650)</f>
        <v>1072232.9768444495</v>
      </c>
      <c r="BO1650" s="70">
        <f t="shared" si="621"/>
        <v>1647</v>
      </c>
      <c r="BP1650" s="178">
        <f t="shared" si="619"/>
        <v>0.1091</v>
      </c>
      <c r="BQ1650" s="179">
        <f t="shared" si="617"/>
        <v>8.6664107387064426E-3</v>
      </c>
      <c r="BR1650" s="179">
        <f t="shared" si="622"/>
        <v>9.3263313253335059E-7</v>
      </c>
    </row>
    <row r="1651" spans="44:70">
      <c r="AR1651" s="69">
        <f t="shared" si="614"/>
        <v>138</v>
      </c>
      <c r="AS1651" s="70">
        <f t="shared" si="618"/>
        <v>1648</v>
      </c>
      <c r="AT1651" s="71">
        <f t="shared" si="620"/>
        <v>8.2120050044544984E-7</v>
      </c>
      <c r="AU1651" s="72">
        <f t="shared" si="615"/>
        <v>8.6664107387064426E-3</v>
      </c>
      <c r="AV1651" s="73">
        <f t="shared" si="616"/>
        <v>1.0086664107387064</v>
      </c>
      <c r="AW1651" s="74">
        <f>PRODUCT(AV$4:AV1651)</f>
        <v>1081525.3882293694</v>
      </c>
      <c r="BO1651" s="70">
        <f t="shared" si="621"/>
        <v>1648</v>
      </c>
      <c r="BP1651" s="178">
        <f t="shared" si="619"/>
        <v>0.1091</v>
      </c>
      <c r="BQ1651" s="179">
        <f t="shared" si="617"/>
        <v>8.6664107387064426E-3</v>
      </c>
      <c r="BR1651" s="179">
        <f t="shared" si="622"/>
        <v>9.2461999587190365E-7</v>
      </c>
    </row>
    <row r="1652" spans="44:70">
      <c r="AR1652" s="69">
        <f t="shared" si="614"/>
        <v>138</v>
      </c>
      <c r="AS1652" s="70">
        <f t="shared" si="618"/>
        <v>1649</v>
      </c>
      <c r="AT1652" s="71">
        <f t="shared" si="620"/>
        <v>8.1408363960975828E-7</v>
      </c>
      <c r="AU1652" s="72">
        <f t="shared" si="615"/>
        <v>8.6664107387064426E-3</v>
      </c>
      <c r="AV1652" s="73">
        <f t="shared" si="616"/>
        <v>1.0086664107387064</v>
      </c>
      <c r="AW1652" s="74">
        <f>PRODUCT(AV$4:AV1652)</f>
        <v>1090898.3314681042</v>
      </c>
      <c r="BO1652" s="70">
        <f t="shared" si="621"/>
        <v>1649</v>
      </c>
      <c r="BP1652" s="178">
        <f t="shared" si="619"/>
        <v>0.1091</v>
      </c>
      <c r="BQ1652" s="179">
        <f t="shared" si="617"/>
        <v>8.6664107387064426E-3</v>
      </c>
      <c r="BR1652" s="179">
        <f t="shared" si="622"/>
        <v>9.1667570767499771E-7</v>
      </c>
    </row>
    <row r="1653" spans="44:70">
      <c r="AR1653" s="69">
        <f t="shared" si="614"/>
        <v>138</v>
      </c>
      <c r="AS1653" s="70">
        <f t="shared" si="618"/>
        <v>1650</v>
      </c>
      <c r="AT1653" s="71">
        <f t="shared" si="620"/>
        <v>8.0702845641323906E-7</v>
      </c>
      <c r="AU1653" s="72">
        <f t="shared" si="615"/>
        <v>8.6664107387064426E-3</v>
      </c>
      <c r="AV1653" s="73">
        <f t="shared" si="616"/>
        <v>1.0086664107387064</v>
      </c>
      <c r="AW1653" s="74">
        <f>PRODUCT(AV$4:AV1653)</f>
        <v>1100352.5044827762</v>
      </c>
      <c r="BO1653" s="70">
        <f t="shared" si="621"/>
        <v>1650</v>
      </c>
      <c r="BP1653" s="178">
        <f t="shared" si="619"/>
        <v>0.1091</v>
      </c>
      <c r="BQ1653" s="179">
        <f t="shared" si="617"/>
        <v>8.6664107387064426E-3</v>
      </c>
      <c r="BR1653" s="179">
        <f t="shared" si="622"/>
        <v>9.0879967640011081E-7</v>
      </c>
    </row>
    <row r="1654" spans="44:70">
      <c r="AR1654" s="69">
        <f t="shared" si="614"/>
        <v>138</v>
      </c>
      <c r="AS1654" s="70">
        <f t="shared" si="618"/>
        <v>1651</v>
      </c>
      <c r="AT1654" s="71">
        <f t="shared" si="620"/>
        <v>8.0003441633213769E-7</v>
      </c>
      <c r="AU1654" s="72">
        <f t="shared" si="615"/>
        <v>8.6664107387064426E-3</v>
      </c>
      <c r="AV1654" s="73">
        <f t="shared" si="616"/>
        <v>1.0086664107387064</v>
      </c>
      <c r="AW1654" s="74">
        <f>PRODUCT(AV$4:AV1654)</f>
        <v>1109888.6112439882</v>
      </c>
      <c r="BO1654" s="70">
        <f t="shared" si="621"/>
        <v>1651</v>
      </c>
      <c r="BP1654" s="178">
        <f t="shared" si="619"/>
        <v>0.1091</v>
      </c>
      <c r="BQ1654" s="179">
        <f t="shared" si="617"/>
        <v>8.6664107387064426E-3</v>
      </c>
      <c r="BR1654" s="179">
        <f t="shared" si="622"/>
        <v>9.0099131558722441E-7</v>
      </c>
    </row>
    <row r="1655" spans="44:70">
      <c r="AR1655" s="69">
        <f t="shared" si="614"/>
        <v>138</v>
      </c>
      <c r="AS1655" s="70">
        <f t="shared" si="618"/>
        <v>1652</v>
      </c>
      <c r="AT1655" s="71">
        <f t="shared" si="620"/>
        <v>7.9310098947510212E-7</v>
      </c>
      <c r="AU1655" s="72">
        <f t="shared" si="615"/>
        <v>8.6664107387064426E-3</v>
      </c>
      <c r="AV1655" s="73">
        <f t="shared" si="616"/>
        <v>1.0086664107387064</v>
      </c>
      <c r="AW1655" s="74">
        <f>PRODUCT(AV$4:AV1655)</f>
        <v>1119507.361823241</v>
      </c>
      <c r="BO1655" s="70">
        <f t="shared" si="621"/>
        <v>1652</v>
      </c>
      <c r="BP1655" s="178">
        <f t="shared" si="619"/>
        <v>0.1091</v>
      </c>
      <c r="BQ1655" s="179">
        <f t="shared" si="617"/>
        <v>8.6664107387064426E-3</v>
      </c>
      <c r="BR1655" s="179">
        <f t="shared" si="622"/>
        <v>8.9325004381515479E-7</v>
      </c>
    </row>
    <row r="1656" spans="44:70">
      <c r="AR1656" s="69">
        <f t="shared" si="614"/>
        <v>138</v>
      </c>
      <c r="AS1656" s="70">
        <f t="shared" si="618"/>
        <v>1653</v>
      </c>
      <c r="AT1656" s="71">
        <f t="shared" si="620"/>
        <v>7.8622765054303644E-7</v>
      </c>
      <c r="AU1656" s="72">
        <f t="shared" si="615"/>
        <v>8.6664107387064426E-3</v>
      </c>
      <c r="AV1656" s="73">
        <f t="shared" si="616"/>
        <v>1.0086664107387064</v>
      </c>
      <c r="AW1656" s="74">
        <f>PRODUCT(AV$4:AV1656)</f>
        <v>1129209.472445807</v>
      </c>
      <c r="BO1656" s="70">
        <f t="shared" si="621"/>
        <v>1653</v>
      </c>
      <c r="BP1656" s="178">
        <f t="shared" si="619"/>
        <v>0.1091</v>
      </c>
      <c r="BQ1656" s="179">
        <f t="shared" si="617"/>
        <v>8.6664107387064426E-3</v>
      </c>
      <c r="BR1656" s="179">
        <f t="shared" si="622"/>
        <v>8.8557528465825944E-7</v>
      </c>
    </row>
    <row r="1657" spans="44:70">
      <c r="AR1657" s="69">
        <f t="shared" si="614"/>
        <v>138</v>
      </c>
      <c r="AS1657" s="70">
        <f t="shared" si="618"/>
        <v>1654</v>
      </c>
      <c r="AT1657" s="71">
        <f t="shared" si="620"/>
        <v>7.7941387878930231E-7</v>
      </c>
      <c r="AU1657" s="72">
        <f t="shared" si="615"/>
        <v>8.6664107387064426E-3</v>
      </c>
      <c r="AV1657" s="73">
        <f t="shared" si="616"/>
        <v>1.0086664107387064</v>
      </c>
      <c r="AW1657" s="74">
        <f>PRODUCT(AV$4:AV1657)</f>
        <v>1138995.6655440603</v>
      </c>
      <c r="BO1657" s="70">
        <f t="shared" si="621"/>
        <v>1654</v>
      </c>
      <c r="BP1657" s="178">
        <f t="shared" si="619"/>
        <v>0.1091</v>
      </c>
      <c r="BQ1657" s="179">
        <f t="shared" si="617"/>
        <v>8.6664107387064426E-3</v>
      </c>
      <c r="BR1657" s="179">
        <f t="shared" si="622"/>
        <v>8.7796646664351593E-7</v>
      </c>
    </row>
    <row r="1658" spans="44:70">
      <c r="AR1658" s="69">
        <f t="shared" si="614"/>
        <v>138</v>
      </c>
      <c r="AS1658" s="70">
        <f t="shared" si="618"/>
        <v>1655</v>
      </c>
      <c r="AT1658" s="71">
        <f t="shared" si="620"/>
        <v>7.7265915798026583E-7</v>
      </c>
      <c r="AU1658" s="72">
        <f t="shared" si="615"/>
        <v>8.6664107387064426E-3</v>
      </c>
      <c r="AV1658" s="73">
        <f t="shared" si="616"/>
        <v>1.0086664107387064</v>
      </c>
      <c r="AW1658" s="74">
        <f>PRODUCT(AV$4:AV1658)</f>
        <v>1148866.6698112714</v>
      </c>
      <c r="BO1658" s="70">
        <f t="shared" si="621"/>
        <v>1655</v>
      </c>
      <c r="BP1658" s="178">
        <f t="shared" si="619"/>
        <v>0.1091</v>
      </c>
      <c r="BQ1658" s="179">
        <f t="shared" si="617"/>
        <v>8.6664107387064426E-3</v>
      </c>
      <c r="BR1658" s="179">
        <f t="shared" si="622"/>
        <v>8.7042302320796908E-7</v>
      </c>
    </row>
    <row r="1659" spans="44:70">
      <c r="AR1659" s="69">
        <f t="shared" si="614"/>
        <v>138</v>
      </c>
      <c r="AS1659" s="70">
        <f t="shared" si="618"/>
        <v>1656</v>
      </c>
      <c r="AT1659" s="71">
        <f t="shared" si="620"/>
        <v>7.6596297635618573E-7</v>
      </c>
      <c r="AU1659" s="72">
        <f t="shared" si="615"/>
        <v>8.6664107387064426E-3</v>
      </c>
      <c r="AV1659" s="73">
        <f t="shared" si="616"/>
        <v>1.0086664107387064</v>
      </c>
      <c r="AW1659" s="74">
        <f>PRODUCT(AV$4:AV1659)</f>
        <v>1158823.2202558657</v>
      </c>
      <c r="BO1659" s="70">
        <f t="shared" si="621"/>
        <v>1656</v>
      </c>
      <c r="BP1659" s="178">
        <f t="shared" si="619"/>
        <v>0.1091</v>
      </c>
      <c r="BQ1659" s="179">
        <f t="shared" si="617"/>
        <v>8.6664107387064426E-3</v>
      </c>
      <c r="BR1659" s="179">
        <f t="shared" si="622"/>
        <v>8.6294439265654394E-7</v>
      </c>
    </row>
    <row r="1660" spans="44:70">
      <c r="AR1660" s="69">
        <f t="shared" si="614"/>
        <v>139</v>
      </c>
      <c r="AS1660" s="70">
        <f t="shared" si="618"/>
        <v>1657</v>
      </c>
      <c r="AT1660" s="71">
        <f t="shared" si="620"/>
        <v>7.5932482659244093E-7</v>
      </c>
      <c r="AU1660" s="72">
        <f t="shared" si="615"/>
        <v>8.6664107387064426E-3</v>
      </c>
      <c r="AV1660" s="73">
        <f t="shared" si="616"/>
        <v>1.0086664107387064</v>
      </c>
      <c r="AW1660" s="74">
        <f>PRODUCT(AV$4:AV1660)</f>
        <v>1168866.0582561535</v>
      </c>
      <c r="BO1660" s="70">
        <f t="shared" si="621"/>
        <v>1657</v>
      </c>
      <c r="BP1660" s="178">
        <f t="shared" si="619"/>
        <v>0.1091</v>
      </c>
      <c r="BQ1660" s="179">
        <f t="shared" si="617"/>
        <v>8.6664107387064426E-3</v>
      </c>
      <c r="BR1660" s="179">
        <f t="shared" si="622"/>
        <v>8.5553001812022113E-7</v>
      </c>
    </row>
    <row r="1661" spans="44:70">
      <c r="AR1661" s="69">
        <f t="shared" si="614"/>
        <v>139</v>
      </c>
      <c r="AS1661" s="70">
        <f t="shared" si="618"/>
        <v>1658</v>
      </c>
      <c r="AT1661" s="71">
        <f t="shared" si="620"/>
        <v>7.5274420576109379E-7</v>
      </c>
      <c r="AU1661" s="72">
        <f t="shared" si="615"/>
        <v>8.6664107387064426E-3</v>
      </c>
      <c r="AV1661" s="73">
        <f t="shared" si="616"/>
        <v>1.0086664107387064</v>
      </c>
      <c r="AW1661" s="74">
        <f>PRODUCT(AV$4:AV1661)</f>
        <v>1178995.931615534</v>
      </c>
      <c r="BO1661" s="70">
        <f t="shared" si="621"/>
        <v>1658</v>
      </c>
      <c r="BP1661" s="178">
        <f t="shared" si="619"/>
        <v>0.1091</v>
      </c>
      <c r="BQ1661" s="179">
        <f t="shared" si="617"/>
        <v>8.6664107387064426E-3</v>
      </c>
      <c r="BR1661" s="179">
        <f t="shared" si="622"/>
        <v>8.481793475145718E-7</v>
      </c>
    </row>
    <row r="1662" spans="44:70">
      <c r="AR1662" s="69">
        <f t="shared" si="614"/>
        <v>139</v>
      </c>
      <c r="AS1662" s="70">
        <f t="shared" si="618"/>
        <v>1659</v>
      </c>
      <c r="AT1662" s="71">
        <f t="shared" si="620"/>
        <v>7.4622061529278676E-7</v>
      </c>
      <c r="AU1662" s="72">
        <f t="shared" si="615"/>
        <v>8.6664107387064426E-3</v>
      </c>
      <c r="AV1662" s="73">
        <f t="shared" si="616"/>
        <v>1.0086664107387064</v>
      </c>
      <c r="AW1662" s="74">
        <f>PRODUCT(AV$4:AV1662)</f>
        <v>1189213.594618178</v>
      </c>
      <c r="BO1662" s="70">
        <f t="shared" si="621"/>
        <v>1659</v>
      </c>
      <c r="BP1662" s="178">
        <f t="shared" si="619"/>
        <v>0.1091</v>
      </c>
      <c r="BQ1662" s="179">
        <f t="shared" si="617"/>
        <v>8.6664107387064426E-3</v>
      </c>
      <c r="BR1662" s="179">
        <f t="shared" si="622"/>
        <v>8.408918334986486E-7</v>
      </c>
    </row>
    <row r="1663" spans="44:70">
      <c r="AR1663" s="69">
        <f t="shared" si="614"/>
        <v>139</v>
      </c>
      <c r="AS1663" s="70">
        <f t="shared" si="618"/>
        <v>1660</v>
      </c>
      <c r="AT1663" s="71">
        <f t="shared" si="620"/>
        <v>7.3975356093896925E-7</v>
      </c>
      <c r="AU1663" s="72">
        <f t="shared" si="615"/>
        <v>8.6664107387064426E-3</v>
      </c>
      <c r="AV1663" s="73">
        <f t="shared" si="616"/>
        <v>1.0086664107387064</v>
      </c>
      <c r="AW1663" s="74">
        <f>PRODUCT(AV$4:AV1663)</f>
        <v>1199519.8080851927</v>
      </c>
      <c r="BO1663" s="70">
        <f t="shared" si="621"/>
        <v>1660</v>
      </c>
      <c r="BP1663" s="178">
        <f t="shared" si="619"/>
        <v>0.1091</v>
      </c>
      <c r="BQ1663" s="179">
        <f t="shared" si="617"/>
        <v>8.6664107387064426E-3</v>
      </c>
      <c r="BR1663" s="179">
        <f t="shared" si="622"/>
        <v>8.3366693343422971E-7</v>
      </c>
    </row>
    <row r="1664" spans="44:70">
      <c r="AR1664" s="69">
        <f t="shared" si="614"/>
        <v>139</v>
      </c>
      <c r="AS1664" s="70">
        <f t="shared" si="618"/>
        <v>1661</v>
      </c>
      <c r="AT1664" s="71">
        <f t="shared" si="620"/>
        <v>7.3334255273445149E-7</v>
      </c>
      <c r="AU1664" s="72">
        <f t="shared" si="615"/>
        <v>8.6664107387064426E-3</v>
      </c>
      <c r="AV1664" s="73">
        <f t="shared" si="616"/>
        <v>1.0086664107387064</v>
      </c>
      <c r="AW1664" s="74">
        <f>PRODUCT(AV$4:AV1664)</f>
        <v>1209915.3394312733</v>
      </c>
      <c r="BO1664" s="70">
        <f t="shared" si="621"/>
        <v>1661</v>
      </c>
      <c r="BP1664" s="178">
        <f t="shared" si="619"/>
        <v>0.1091</v>
      </c>
      <c r="BQ1664" s="179">
        <f t="shared" si="617"/>
        <v>8.6664107387064426E-3</v>
      </c>
      <c r="BR1664" s="179">
        <f t="shared" si="622"/>
        <v>8.265041093454136E-7</v>
      </c>
    </row>
    <row r="1665" spans="44:70">
      <c r="AR1665" s="69">
        <f t="shared" si="614"/>
        <v>139</v>
      </c>
      <c r="AS1665" s="70">
        <f t="shared" si="618"/>
        <v>1662</v>
      </c>
      <c r="AT1665" s="71">
        <f t="shared" si="620"/>
        <v>7.2698710496028327E-7</v>
      </c>
      <c r="AU1665" s="72">
        <f t="shared" si="615"/>
        <v>8.6664107387064426E-3</v>
      </c>
      <c r="AV1665" s="73">
        <f t="shared" si="616"/>
        <v>1.0086664107387064</v>
      </c>
      <c r="AW1665" s="74">
        <f>PRODUCT(AV$4:AV1665)</f>
        <v>1220400.9627218461</v>
      </c>
      <c r="BO1665" s="70">
        <f t="shared" si="621"/>
        <v>1662</v>
      </c>
      <c r="BP1665" s="178">
        <f t="shared" si="619"/>
        <v>0.1091</v>
      </c>
      <c r="BQ1665" s="179">
        <f t="shared" si="617"/>
        <v>8.6664107387064426E-3</v>
      </c>
      <c r="BR1665" s="179">
        <f t="shared" si="622"/>
        <v>8.1940282787856039E-7</v>
      </c>
    </row>
    <row r="1666" spans="44:70">
      <c r="AR1666" s="69">
        <f t="shared" si="614"/>
        <v>139</v>
      </c>
      <c r="AS1666" s="70">
        <f t="shared" si="618"/>
        <v>1663</v>
      </c>
      <c r="AT1666" s="71">
        <f t="shared" si="620"/>
        <v>7.2068673610695432E-7</v>
      </c>
      <c r="AU1666" s="72">
        <f t="shared" si="615"/>
        <v>8.6664107387064426E-3</v>
      </c>
      <c r="AV1666" s="73">
        <f t="shared" si="616"/>
        <v>1.0086664107387064</v>
      </c>
      <c r="AW1666" s="74">
        <f>PRODUCT(AV$4:AV1666)</f>
        <v>1230977.4587307062</v>
      </c>
      <c r="BO1666" s="70">
        <f t="shared" si="621"/>
        <v>1663</v>
      </c>
      <c r="BP1666" s="178">
        <f t="shared" si="619"/>
        <v>0.1091</v>
      </c>
      <c r="BQ1666" s="179">
        <f t="shared" si="617"/>
        <v>8.6664107387064426E-3</v>
      </c>
      <c r="BR1666" s="179">
        <f t="shared" si="622"/>
        <v>8.1236256026257775E-7</v>
      </c>
    </row>
    <row r="1667" spans="44:70">
      <c r="AR1667" s="69">
        <f t="shared" si="614"/>
        <v>139</v>
      </c>
      <c r="AS1667" s="70">
        <f t="shared" si="618"/>
        <v>1664</v>
      </c>
      <c r="AT1667" s="71">
        <f t="shared" si="620"/>
        <v>7.1444096883791374E-7</v>
      </c>
      <c r="AU1667" s="72">
        <f t="shared" si="615"/>
        <v>8.6664107387064426E-3</v>
      </c>
      <c r="AV1667" s="73">
        <f t="shared" si="616"/>
        <v>1.0086664107387064</v>
      </c>
      <c r="AW1667" s="74">
        <f>PRODUCT(AV$4:AV1667)</f>
        <v>1241645.6149981555</v>
      </c>
      <c r="BO1667" s="70">
        <f t="shared" si="621"/>
        <v>1664</v>
      </c>
      <c r="BP1667" s="178">
        <f t="shared" si="619"/>
        <v>0.1091</v>
      </c>
      <c r="BQ1667" s="179">
        <f t="shared" si="617"/>
        <v>8.6664107387064426E-3</v>
      </c>
      <c r="BR1667" s="179">
        <f t="shared" si="622"/>
        <v>8.0538278226954765E-7</v>
      </c>
    </row>
    <row r="1668" spans="44:70">
      <c r="AR1668" s="69">
        <f t="shared" si="614"/>
        <v>139</v>
      </c>
      <c r="AS1668" s="70">
        <f t="shared" si="618"/>
        <v>1665</v>
      </c>
      <c r="AT1668" s="71">
        <f t="shared" si="620"/>
        <v>7.0824932995340499E-7</v>
      </c>
      <c r="AU1668" s="72">
        <f t="shared" si="615"/>
        <v>8.6664107387064426E-3</v>
      </c>
      <c r="AV1668" s="73">
        <f t="shared" si="616"/>
        <v>1.0086664107387064</v>
      </c>
      <c r="AW1668" s="74">
        <f>PRODUCT(AV$4:AV1668)</f>
        <v>1252406.2258896432</v>
      </c>
      <c r="BO1668" s="70">
        <f t="shared" si="621"/>
        <v>1665</v>
      </c>
      <c r="BP1668" s="178">
        <f t="shared" si="619"/>
        <v>0.1091</v>
      </c>
      <c r="BQ1668" s="179">
        <f t="shared" si="617"/>
        <v>8.6664107387064426E-3</v>
      </c>
      <c r="BR1668" s="179">
        <f t="shared" si="622"/>
        <v>7.984629741756919E-7</v>
      </c>
    </row>
    <row r="1669" spans="44:70">
      <c r="AR1669" s="69">
        <f t="shared" ref="AR1669:AR1732" si="623">ROUNDDOWN((AS1669-1)/12,0)+1</f>
        <v>139</v>
      </c>
      <c r="AS1669" s="70">
        <f t="shared" si="618"/>
        <v>1666</v>
      </c>
      <c r="AT1669" s="71">
        <f t="shared" si="620"/>
        <v>7.0211135035461511E-7</v>
      </c>
      <c r="AU1669" s="72">
        <f t="shared" ref="AU1669:AU1732" si="624">IF($AU$2="Yes",BQ1669,((1+$AH$21)^(1/12))-1)</f>
        <v>8.6664107387064426E-3</v>
      </c>
      <c r="AV1669" s="73">
        <f t="shared" ref="AV1669:AV1732" si="625">(1+AU1669)</f>
        <v>1.0086664107387064</v>
      </c>
      <c r="AW1669" s="74">
        <f>PRODUCT(AV$4:AV1669)</f>
        <v>1263260.092654916</v>
      </c>
      <c r="BO1669" s="70">
        <f t="shared" si="621"/>
        <v>1666</v>
      </c>
      <c r="BP1669" s="178">
        <f t="shared" si="619"/>
        <v>0.1091</v>
      </c>
      <c r="BQ1669" s="179">
        <f t="shared" ref="BQ1669:BQ1732" si="626">(1+BP1669)^(1/12)-1</f>
        <v>8.6664107387064426E-3</v>
      </c>
      <c r="BR1669" s="179">
        <f t="shared" si="622"/>
        <v>7.9160262072267278E-7</v>
      </c>
    </row>
    <row r="1670" spans="44:70">
      <c r="AR1670" s="69">
        <f t="shared" si="623"/>
        <v>139</v>
      </c>
      <c r="AS1670" s="70">
        <f t="shared" ref="AS1670:AS1733" si="627">AS1669+1</f>
        <v>1667</v>
      </c>
      <c r="AT1670" s="71">
        <f t="shared" si="620"/>
        <v>6.9602656500813416E-7</v>
      </c>
      <c r="AU1670" s="72">
        <f t="shared" si="624"/>
        <v>8.6664107387064426E-3</v>
      </c>
      <c r="AV1670" s="73">
        <f t="shared" si="625"/>
        <v>1.0086664107387064</v>
      </c>
      <c r="AW1670" s="74">
        <f>PRODUCT(AV$4:AV1670)</f>
        <v>1274208.0234876799</v>
      </c>
      <c r="BO1670" s="70">
        <f t="shared" si="621"/>
        <v>1667</v>
      </c>
      <c r="BP1670" s="178">
        <f t="shared" si="619"/>
        <v>0.1091</v>
      </c>
      <c r="BQ1670" s="179">
        <f t="shared" si="626"/>
        <v>8.6664107387064426E-3</v>
      </c>
      <c r="BR1670" s="179">
        <f t="shared" si="622"/>
        <v>7.8480121107922599E-7</v>
      </c>
    </row>
    <row r="1671" spans="44:70">
      <c r="AR1671" s="69">
        <f t="shared" si="623"/>
        <v>139</v>
      </c>
      <c r="AS1671" s="70">
        <f t="shared" si="627"/>
        <v>1668</v>
      </c>
      <c r="AT1671" s="71">
        <f t="shared" si="620"/>
        <v>6.8999451291072269E-7</v>
      </c>
      <c r="AU1671" s="72">
        <f t="shared" si="624"/>
        <v>8.6664107387064426E-3</v>
      </c>
      <c r="AV1671" s="73">
        <f t="shared" si="625"/>
        <v>1.0086664107387064</v>
      </c>
      <c r="AW1671" s="74">
        <f>PRODUCT(AV$4:AV1671)</f>
        <v>1285250.8335857794</v>
      </c>
      <c r="BO1671" s="70">
        <f t="shared" si="621"/>
        <v>1668</v>
      </c>
      <c r="BP1671" s="178">
        <f t="shared" si="619"/>
        <v>0.1091</v>
      </c>
      <c r="BQ1671" s="179">
        <f t="shared" si="626"/>
        <v>8.6664107387064426E-3</v>
      </c>
      <c r="BR1671" s="179">
        <f t="shared" si="622"/>
        <v>7.7805823880312353E-7</v>
      </c>
    </row>
    <row r="1672" spans="44:70">
      <c r="AR1672" s="69">
        <f t="shared" si="623"/>
        <v>140</v>
      </c>
      <c r="AS1672" s="70">
        <f t="shared" si="627"/>
        <v>1669</v>
      </c>
      <c r="AT1672" s="71">
        <f t="shared" si="620"/>
        <v>6.8401473705438473E-7</v>
      </c>
      <c r="AU1672" s="72">
        <f t="shared" si="624"/>
        <v>8.6664107387064426E-3</v>
      </c>
      <c r="AV1672" s="73">
        <f t="shared" si="625"/>
        <v>1.0086664107387064</v>
      </c>
      <c r="AW1672" s="74">
        <f>PRODUCT(AV$4:AV1672)</f>
        <v>1296389.3452118987</v>
      </c>
      <c r="BO1672" s="70">
        <f t="shared" si="621"/>
        <v>1669</v>
      </c>
      <c r="BP1672" s="178">
        <f t="shared" ref="BP1672:BP1735" si="628">VLOOKUP(BO1672,$BT$4:$BX$13,5,TRUE)/100</f>
        <v>0.1091</v>
      </c>
      <c r="BQ1672" s="179">
        <f t="shared" si="626"/>
        <v>8.6664107387064426E-3</v>
      </c>
      <c r="BR1672" s="179">
        <f t="shared" si="622"/>
        <v>7.7137320180346361E-7</v>
      </c>
    </row>
    <row r="1673" spans="44:70">
      <c r="AR1673" s="69">
        <f t="shared" si="623"/>
        <v>140</v>
      </c>
      <c r="AS1673" s="70">
        <f t="shared" si="627"/>
        <v>1670</v>
      </c>
      <c r="AT1673" s="71">
        <f t="shared" si="620"/>
        <v>6.7808678439174314E-7</v>
      </c>
      <c r="AU1673" s="72">
        <f t="shared" si="624"/>
        <v>8.6664107387064426E-3</v>
      </c>
      <c r="AV1673" s="73">
        <f t="shared" si="625"/>
        <v>1.0086664107387064</v>
      </c>
      <c r="AW1673" s="74">
        <f>PRODUCT(AV$4:AV1673)</f>
        <v>1307624.3877547877</v>
      </c>
      <c r="BO1673" s="70">
        <f t="shared" si="621"/>
        <v>1670</v>
      </c>
      <c r="BP1673" s="178">
        <f t="shared" si="628"/>
        <v>0.1091</v>
      </c>
      <c r="BQ1673" s="179">
        <f t="shared" si="626"/>
        <v>8.6664107387064426E-3</v>
      </c>
      <c r="BR1673" s="179">
        <f t="shared" si="622"/>
        <v>7.6474560230328385E-7</v>
      </c>
    </row>
    <row r="1674" spans="44:70">
      <c r="AR1674" s="69">
        <f t="shared" si="623"/>
        <v>140</v>
      </c>
      <c r="AS1674" s="70">
        <f t="shared" si="627"/>
        <v>1671</v>
      </c>
      <c r="AT1674" s="71">
        <f t="shared" si="620"/>
        <v>6.7221020580171558E-7</v>
      </c>
      <c r="AU1674" s="72">
        <f t="shared" si="624"/>
        <v>8.6664107387064426E-3</v>
      </c>
      <c r="AV1674" s="73">
        <f t="shared" si="625"/>
        <v>1.0086664107387064</v>
      </c>
      <c r="AW1674" s="74">
        <f>PRODUCT(AV$4:AV1674)</f>
        <v>1318956.7977910202</v>
      </c>
      <c r="BO1674" s="70">
        <f t="shared" si="621"/>
        <v>1671</v>
      </c>
      <c r="BP1674" s="178">
        <f t="shared" si="628"/>
        <v>0.1091</v>
      </c>
      <c r="BQ1674" s="179">
        <f t="shared" si="626"/>
        <v>8.6664107387064426E-3</v>
      </c>
      <c r="BR1674" s="179">
        <f t="shared" si="622"/>
        <v>7.5817494680249655E-7</v>
      </c>
    </row>
    <row r="1675" spans="44:70">
      <c r="AR1675" s="69">
        <f t="shared" si="623"/>
        <v>140</v>
      </c>
      <c r="AS1675" s="70">
        <f t="shared" si="627"/>
        <v>1672</v>
      </c>
      <c r="AT1675" s="71">
        <f t="shared" si="620"/>
        <v>6.6638455605548751E-7</v>
      </c>
      <c r="AU1675" s="72">
        <f t="shared" si="624"/>
        <v>8.6664107387064426E-3</v>
      </c>
      <c r="AV1675" s="73">
        <f t="shared" si="625"/>
        <v>1.0086664107387064</v>
      </c>
      <c r="AW1675" s="74">
        <f>PRODUCT(AV$4:AV1675)</f>
        <v>1330387.4191472861</v>
      </c>
      <c r="BO1675" s="70">
        <f t="shared" si="621"/>
        <v>1672</v>
      </c>
      <c r="BP1675" s="178">
        <f t="shared" si="628"/>
        <v>0.1091</v>
      </c>
      <c r="BQ1675" s="179">
        <f t="shared" si="626"/>
        <v>8.6664107387064426E-3</v>
      </c>
      <c r="BR1675" s="179">
        <f t="shared" si="622"/>
        <v>7.516607460411415E-7</v>
      </c>
    </row>
    <row r="1676" spans="44:70">
      <c r="AR1676" s="69">
        <f t="shared" si="623"/>
        <v>140</v>
      </c>
      <c r="AS1676" s="70">
        <f t="shared" si="627"/>
        <v>1673</v>
      </c>
      <c r="AT1676" s="71">
        <f t="shared" si="620"/>
        <v>6.6060939378278016E-7</v>
      </c>
      <c r="AU1676" s="72">
        <f t="shared" si="624"/>
        <v>8.6664107387064426E-3</v>
      </c>
      <c r="AV1676" s="73">
        <f t="shared" si="625"/>
        <v>1.0086664107387064</v>
      </c>
      <c r="AW1676" s="74">
        <f>PRODUCT(AV$4:AV1676)</f>
        <v>1341917.1029632241</v>
      </c>
      <c r="BO1676" s="70">
        <f t="shared" si="621"/>
        <v>1673</v>
      </c>
      <c r="BP1676" s="178">
        <f t="shared" si="628"/>
        <v>0.1091</v>
      </c>
      <c r="BQ1676" s="179">
        <f t="shared" si="626"/>
        <v>8.6664107387064426E-3</v>
      </c>
      <c r="BR1676" s="179">
        <f t="shared" si="622"/>
        <v>7.4520251496295554E-7</v>
      </c>
    </row>
    <row r="1677" spans="44:70">
      <c r="AR1677" s="69">
        <f t="shared" si="623"/>
        <v>140</v>
      </c>
      <c r="AS1677" s="70">
        <f t="shared" si="627"/>
        <v>1674</v>
      </c>
      <c r="AT1677" s="71">
        <f t="shared" si="620"/>
        <v>6.5488428143841072E-7</v>
      </c>
      <c r="AU1677" s="72">
        <f t="shared" si="624"/>
        <v>8.6664107387064426E-3</v>
      </c>
      <c r="AV1677" s="73">
        <f t="shared" si="625"/>
        <v>1.0086664107387064</v>
      </c>
      <c r="AW1677" s="74">
        <f>PRODUCT(AV$4:AV1677)</f>
        <v>1353546.7077547985</v>
      </c>
      <c r="BO1677" s="70">
        <f t="shared" si="621"/>
        <v>1674</v>
      </c>
      <c r="BP1677" s="178">
        <f t="shared" si="628"/>
        <v>0.1091</v>
      </c>
      <c r="BQ1677" s="179">
        <f t="shared" si="626"/>
        <v>8.6664107387064426E-3</v>
      </c>
      <c r="BR1677" s="179">
        <f t="shared" si="622"/>
        <v>7.3879977267925419E-7</v>
      </c>
    </row>
    <row r="1678" spans="44:70">
      <c r="AR1678" s="69">
        <f t="shared" si="623"/>
        <v>140</v>
      </c>
      <c r="AS1678" s="70">
        <f t="shared" si="627"/>
        <v>1675</v>
      </c>
      <c r="AT1678" s="71">
        <f t="shared" si="620"/>
        <v>6.4920878526914277E-7</v>
      </c>
      <c r="AU1678" s="72">
        <f t="shared" si="624"/>
        <v>8.6664107387064426E-3</v>
      </c>
      <c r="AV1678" s="73">
        <f t="shared" si="625"/>
        <v>1.0086664107387064</v>
      </c>
      <c r="AW1678" s="74">
        <f>PRODUCT(AV$4:AV1678)</f>
        <v>1365277.0994782255</v>
      </c>
      <c r="BO1678" s="70">
        <f t="shared" si="621"/>
        <v>1675</v>
      </c>
      <c r="BP1678" s="178">
        <f t="shared" si="628"/>
        <v>0.1091</v>
      </c>
      <c r="BQ1678" s="179">
        <f t="shared" si="626"/>
        <v>8.6664107387064426E-3</v>
      </c>
      <c r="BR1678" s="179">
        <f t="shared" si="622"/>
        <v>7.3245204243312434E-7</v>
      </c>
    </row>
    <row r="1679" spans="44:70">
      <c r="AR1679" s="69">
        <f t="shared" si="623"/>
        <v>140</v>
      </c>
      <c r="AS1679" s="70">
        <f t="shared" si="627"/>
        <v>1676</v>
      </c>
      <c r="AT1679" s="71">
        <f t="shared" ref="AT1679:AT1742" si="629">(1-AU1679)*AT1678</f>
        <v>6.4358247528082374E-7</v>
      </c>
      <c r="AU1679" s="72">
        <f t="shared" si="624"/>
        <v>8.6664107387064426E-3</v>
      </c>
      <c r="AV1679" s="73">
        <f t="shared" si="625"/>
        <v>1.0086664107387064</v>
      </c>
      <c r="AW1679" s="74">
        <f>PRODUCT(AV$4:AV1679)</f>
        <v>1377109.1515944535</v>
      </c>
      <c r="BO1679" s="70">
        <f t="shared" si="621"/>
        <v>1676</v>
      </c>
      <c r="BP1679" s="178">
        <f t="shared" si="628"/>
        <v>0.1091</v>
      </c>
      <c r="BQ1679" s="179">
        <f t="shared" si="626"/>
        <v>8.6664107387064426E-3</v>
      </c>
      <c r="BR1679" s="179">
        <f t="shared" si="622"/>
        <v>7.2615885156392399E-7</v>
      </c>
    </row>
    <row r="1680" spans="44:70">
      <c r="AR1680" s="69">
        <f t="shared" si="623"/>
        <v>140</v>
      </c>
      <c r="AS1680" s="70">
        <f t="shared" si="627"/>
        <v>1677</v>
      </c>
      <c r="AT1680" s="71">
        <f t="shared" si="629"/>
        <v>6.3800492520580671E-7</v>
      </c>
      <c r="AU1680" s="72">
        <f t="shared" si="624"/>
        <v>8.6664107387064426E-3</v>
      </c>
      <c r="AV1680" s="73">
        <f t="shared" si="625"/>
        <v>1.0086664107387064</v>
      </c>
      <c r="AW1680" s="74">
        <f>PRODUCT(AV$4:AV1680)</f>
        <v>1389043.7451342025</v>
      </c>
      <c r="BO1680" s="70">
        <f t="shared" si="621"/>
        <v>1677</v>
      </c>
      <c r="BP1680" s="178">
        <f t="shared" si="628"/>
        <v>0.1091</v>
      </c>
      <c r="BQ1680" s="179">
        <f t="shared" si="626"/>
        <v>8.6664107387064426E-3</v>
      </c>
      <c r="BR1680" s="179">
        <f t="shared" si="622"/>
        <v>7.1991973147208765E-7</v>
      </c>
    </row>
    <row r="1681" spans="44:70">
      <c r="AR1681" s="69">
        <f t="shared" si="623"/>
        <v>140</v>
      </c>
      <c r="AS1681" s="70">
        <f t="shared" si="627"/>
        <v>1678</v>
      </c>
      <c r="AT1681" s="71">
        <f t="shared" si="629"/>
        <v>6.3247571247065552E-7</v>
      </c>
      <c r="AU1681" s="72">
        <f t="shared" si="624"/>
        <v>8.6664107387064426E-3</v>
      </c>
      <c r="AV1681" s="73">
        <f t="shared" si="625"/>
        <v>1.0086664107387064</v>
      </c>
      <c r="AW1681" s="74">
        <f>PRODUCT(AV$4:AV1681)</f>
        <v>1401081.7687635666</v>
      </c>
      <c r="BO1681" s="70">
        <f t="shared" si="621"/>
        <v>1678</v>
      </c>
      <c r="BP1681" s="178">
        <f t="shared" si="628"/>
        <v>0.1091</v>
      </c>
      <c r="BQ1681" s="179">
        <f t="shared" si="626"/>
        <v>8.6664107387064426E-3</v>
      </c>
      <c r="BR1681" s="179">
        <f t="shared" si="622"/>
        <v>7.1373421758423343E-7</v>
      </c>
    </row>
    <row r="1682" spans="44:70">
      <c r="AR1682" s="69">
        <f t="shared" si="623"/>
        <v>140</v>
      </c>
      <c r="AS1682" s="70">
        <f t="shared" si="627"/>
        <v>1679</v>
      </c>
      <c r="AT1682" s="71">
        <f t="shared" si="629"/>
        <v>6.269944181641288E-7</v>
      </c>
      <c r="AU1682" s="72">
        <f t="shared" si="624"/>
        <v>8.6664107387064426E-3</v>
      </c>
      <c r="AV1682" s="73">
        <f t="shared" si="625"/>
        <v>1.0086664107387064</v>
      </c>
      <c r="AW1682" s="74">
        <f>PRODUCT(AV$4:AV1682)</f>
        <v>1413224.1188501851</v>
      </c>
      <c r="BO1682" s="70">
        <f t="shared" ref="BO1682:BO1745" si="630">BO1681+1</f>
        <v>1679</v>
      </c>
      <c r="BP1682" s="178">
        <f t="shared" si="628"/>
        <v>0.1091</v>
      </c>
      <c r="BQ1682" s="179">
        <f t="shared" si="626"/>
        <v>8.6664107387064426E-3</v>
      </c>
      <c r="BR1682" s="179">
        <f t="shared" ref="BR1682:BR1745" si="631">BR1681/(1+BQ1682)</f>
        <v>7.0760184931857041E-7</v>
      </c>
    </row>
    <row r="1683" spans="44:70">
      <c r="AR1683" s="69">
        <f t="shared" si="623"/>
        <v>140</v>
      </c>
      <c r="AS1683" s="70">
        <f t="shared" si="627"/>
        <v>1680</v>
      </c>
      <c r="AT1683" s="71">
        <f t="shared" si="629"/>
        <v>6.215606270054422E-7</v>
      </c>
      <c r="AU1683" s="72">
        <f t="shared" si="624"/>
        <v>8.6664107387064426E-3</v>
      </c>
      <c r="AV1683" s="73">
        <f t="shared" si="625"/>
        <v>1.0086664107387064</v>
      </c>
      <c r="AW1683" s="74">
        <f>PRODUCT(AV$4:AV1683)</f>
        <v>1425471.6995299873</v>
      </c>
      <c r="BO1683" s="70">
        <f t="shared" si="630"/>
        <v>1680</v>
      </c>
      <c r="BP1683" s="178">
        <f t="shared" si="628"/>
        <v>0.1091</v>
      </c>
      <c r="BQ1683" s="179">
        <f t="shared" si="626"/>
        <v>8.6664107387064426E-3</v>
      </c>
      <c r="BR1683" s="179">
        <f t="shared" si="631"/>
        <v>7.0152217005060326E-7</v>
      </c>
    </row>
    <row r="1684" spans="44:70">
      <c r="AR1684" s="69">
        <f t="shared" si="623"/>
        <v>141</v>
      </c>
      <c r="AS1684" s="70">
        <f t="shared" si="627"/>
        <v>1681</v>
      </c>
      <c r="AT1684" s="71">
        <f t="shared" si="629"/>
        <v>6.1617392731280513E-7</v>
      </c>
      <c r="AU1684" s="72">
        <f t="shared" si="624"/>
        <v>8.6664107387064426E-3</v>
      </c>
      <c r="AV1684" s="73">
        <f t="shared" si="625"/>
        <v>1.0086664107387064</v>
      </c>
      <c r="AW1684" s="74">
        <f>PRODUCT(AV$4:AV1684)</f>
        <v>1437825.422774516</v>
      </c>
      <c r="BO1684" s="70">
        <f t="shared" si="630"/>
        <v>1681</v>
      </c>
      <c r="BP1684" s="178">
        <f t="shared" si="628"/>
        <v>0.1091</v>
      </c>
      <c r="BQ1684" s="179">
        <f t="shared" si="626"/>
        <v>8.6664107387064426E-3</v>
      </c>
      <c r="BR1684" s="179">
        <f t="shared" si="631"/>
        <v>6.9549472707913097E-7</v>
      </c>
    </row>
    <row r="1685" spans="44:70">
      <c r="AR1685" s="69">
        <f t="shared" si="623"/>
        <v>141</v>
      </c>
      <c r="AS1685" s="70">
        <f t="shared" si="627"/>
        <v>1682</v>
      </c>
      <c r="AT1685" s="71">
        <f t="shared" si="629"/>
        <v>6.1083391097223047E-7</v>
      </c>
      <c r="AU1685" s="72">
        <f t="shared" si="624"/>
        <v>8.6664107387064426E-3</v>
      </c>
      <c r="AV1685" s="73">
        <f t="shared" si="625"/>
        <v>1.0086664107387064</v>
      </c>
      <c r="AW1685" s="74">
        <f>PRODUCT(AV$4:AV1685)</f>
        <v>1450286.2084588343</v>
      </c>
      <c r="BO1685" s="70">
        <f t="shared" si="630"/>
        <v>1682</v>
      </c>
      <c r="BP1685" s="178">
        <f t="shared" si="628"/>
        <v>0.1091</v>
      </c>
      <c r="BQ1685" s="179">
        <f t="shared" si="626"/>
        <v>8.6664107387064426E-3</v>
      </c>
      <c r="BR1685" s="179">
        <f t="shared" si="631"/>
        <v>6.8951907159253847E-7</v>
      </c>
    </row>
    <row r="1686" spans="44:70">
      <c r="AR1686" s="69">
        <f t="shared" si="623"/>
        <v>141</v>
      </c>
      <c r="AS1686" s="70">
        <f t="shared" si="627"/>
        <v>1683</v>
      </c>
      <c r="AT1686" s="71">
        <f t="shared" si="629"/>
        <v>6.0554017340661467E-7</v>
      </c>
      <c r="AU1686" s="72">
        <f t="shared" si="624"/>
        <v>8.6664107387064426E-3</v>
      </c>
      <c r="AV1686" s="73">
        <f t="shared" si="625"/>
        <v>1.0086664107387064</v>
      </c>
      <c r="AW1686" s="74">
        <f>PRODUCT(AV$4:AV1686)</f>
        <v>1462854.9844300197</v>
      </c>
      <c r="BO1686" s="70">
        <f t="shared" si="630"/>
        <v>1683</v>
      </c>
      <c r="BP1686" s="178">
        <f t="shared" si="628"/>
        <v>0.1091</v>
      </c>
      <c r="BQ1686" s="179">
        <f t="shared" si="626"/>
        <v>8.6664107387064426E-3</v>
      </c>
      <c r="BR1686" s="179">
        <f t="shared" si="631"/>
        <v>6.8359475863537736E-7</v>
      </c>
    </row>
    <row r="1687" spans="44:70">
      <c r="AR1687" s="69">
        <f t="shared" si="623"/>
        <v>141</v>
      </c>
      <c r="AS1687" s="70">
        <f t="shared" si="627"/>
        <v>1684</v>
      </c>
      <c r="AT1687" s="71">
        <f t="shared" si="629"/>
        <v>6.0029231354508546E-7</v>
      </c>
      <c r="AU1687" s="72">
        <f t="shared" si="624"/>
        <v>8.6664107387064426E-3</v>
      </c>
      <c r="AV1687" s="73">
        <f t="shared" si="625"/>
        <v>1.0086664107387064</v>
      </c>
      <c r="AW1687" s="74">
        <f>PRODUCT(AV$4:AV1687)</f>
        <v>1475532.6865762542</v>
      </c>
      <c r="BO1687" s="70">
        <f t="shared" si="630"/>
        <v>1684</v>
      </c>
      <c r="BP1687" s="178">
        <f t="shared" si="628"/>
        <v>0.1091</v>
      </c>
      <c r="BQ1687" s="179">
        <f t="shared" si="626"/>
        <v>8.6664107387064426E-3</v>
      </c>
      <c r="BR1687" s="179">
        <f t="shared" si="631"/>
        <v>6.7772134707523392E-7</v>
      </c>
    </row>
    <row r="1688" spans="44:70">
      <c r="AR1688" s="69">
        <f t="shared" si="623"/>
        <v>141</v>
      </c>
      <c r="AS1688" s="70">
        <f t="shared" si="627"/>
        <v>1685</v>
      </c>
      <c r="AT1688" s="71">
        <f t="shared" si="629"/>
        <v>5.9508993379261535E-7</v>
      </c>
      <c r="AU1688" s="72">
        <f t="shared" si="624"/>
        <v>8.6664107387064426E-3</v>
      </c>
      <c r="AV1688" s="73">
        <f t="shared" si="625"/>
        <v>1.0086664107387064</v>
      </c>
      <c r="AW1688" s="74">
        <f>PRODUCT(AV$4:AV1688)</f>
        <v>1488320.258896511</v>
      </c>
      <c r="BO1688" s="70">
        <f t="shared" si="630"/>
        <v>1685</v>
      </c>
      <c r="BP1688" s="178">
        <f t="shared" si="628"/>
        <v>0.1091</v>
      </c>
      <c r="BQ1688" s="179">
        <f t="shared" si="626"/>
        <v>8.6664107387064426E-3</v>
      </c>
      <c r="BR1688" s="179">
        <f t="shared" si="631"/>
        <v>6.7189839956988185E-7</v>
      </c>
    </row>
    <row r="1689" spans="44:70">
      <c r="AR1689" s="69">
        <f t="shared" si="623"/>
        <v>141</v>
      </c>
      <c r="AS1689" s="70">
        <f t="shared" si="627"/>
        <v>1686</v>
      </c>
      <c r="AT1689" s="71">
        <f t="shared" si="629"/>
        <v>5.8993263999989898E-7</v>
      </c>
      <c r="AU1689" s="72">
        <f t="shared" si="624"/>
        <v>8.6664107387064426E-3</v>
      </c>
      <c r="AV1689" s="73">
        <f t="shared" si="625"/>
        <v>1.0086664107387064</v>
      </c>
      <c r="AW1689" s="74">
        <f>PRODUCT(AV$4:AV1689)</f>
        <v>1501218.6535708462</v>
      </c>
      <c r="BO1689" s="70">
        <f t="shared" si="630"/>
        <v>1686</v>
      </c>
      <c r="BP1689" s="178">
        <f t="shared" si="628"/>
        <v>0.1091</v>
      </c>
      <c r="BQ1689" s="179">
        <f t="shared" si="626"/>
        <v>8.6664107387064426E-3</v>
      </c>
      <c r="BR1689" s="179">
        <f t="shared" si="631"/>
        <v>6.6612548253471694E-7</v>
      </c>
    </row>
    <row r="1690" spans="44:70">
      <c r="AR1690" s="69">
        <f t="shared" si="623"/>
        <v>141</v>
      </c>
      <c r="AS1690" s="70">
        <f t="shared" si="627"/>
        <v>1687</v>
      </c>
      <c r="AT1690" s="71">
        <f t="shared" si="629"/>
        <v>5.8482004143349045E-7</v>
      </c>
      <c r="AU1690" s="72">
        <f t="shared" si="624"/>
        <v>8.6664107387064426E-3</v>
      </c>
      <c r="AV1690" s="73">
        <f t="shared" si="625"/>
        <v>1.0086664107387064</v>
      </c>
      <c r="AW1690" s="74">
        <f>PRODUCT(AV$4:AV1690)</f>
        <v>1514228.831031299</v>
      </c>
      <c r="BO1690" s="70">
        <f t="shared" si="630"/>
        <v>1687</v>
      </c>
      <c r="BP1690" s="178">
        <f t="shared" si="628"/>
        <v>0.1091</v>
      </c>
      <c r="BQ1690" s="179">
        <f t="shared" si="626"/>
        <v>8.6664107387064426E-3</v>
      </c>
      <c r="BR1690" s="179">
        <f t="shared" si="631"/>
        <v>6.6040216611047213E-7</v>
      </c>
    </row>
    <row r="1691" spans="44:70">
      <c r="AR1691" s="69">
        <f t="shared" si="623"/>
        <v>141</v>
      </c>
      <c r="AS1691" s="70">
        <f t="shared" si="627"/>
        <v>1688</v>
      </c>
      <c r="AT1691" s="71">
        <f t="shared" si="629"/>
        <v>5.7975175074620049E-7</v>
      </c>
      <c r="AU1691" s="72">
        <f t="shared" si="624"/>
        <v>8.6664107387064426E-3</v>
      </c>
      <c r="AV1691" s="73">
        <f t="shared" si="625"/>
        <v>1.0086664107387064</v>
      </c>
      <c r="AW1691" s="74">
        <f>PRODUCT(AV$4:AV1691)</f>
        <v>1527351.7600334075</v>
      </c>
      <c r="BO1691" s="70">
        <f t="shared" si="630"/>
        <v>1688</v>
      </c>
      <c r="BP1691" s="178">
        <f t="shared" si="628"/>
        <v>0.1091</v>
      </c>
      <c r="BQ1691" s="179">
        <f t="shared" si="626"/>
        <v>8.6664107387064426E-3</v>
      </c>
      <c r="BR1691" s="179">
        <f t="shared" si="631"/>
        <v>6.5472802413120939E-7</v>
      </c>
    </row>
    <row r="1692" spans="44:70">
      <c r="AR1692" s="69">
        <f t="shared" si="623"/>
        <v>141</v>
      </c>
      <c r="AS1692" s="70">
        <f t="shared" si="627"/>
        <v>1689</v>
      </c>
      <c r="AT1692" s="71">
        <f t="shared" si="629"/>
        <v>5.7472738394774971E-7</v>
      </c>
      <c r="AU1692" s="72">
        <f t="shared" si="624"/>
        <v>8.6664107387064426E-3</v>
      </c>
      <c r="AV1692" s="73">
        <f t="shared" si="625"/>
        <v>1.0086664107387064</v>
      </c>
      <c r="AW1692" s="74">
        <f>PRODUCT(AV$4:AV1692)</f>
        <v>1540588.4177283433</v>
      </c>
      <c r="BO1692" s="70">
        <f t="shared" si="630"/>
        <v>1689</v>
      </c>
      <c r="BP1692" s="178">
        <f t="shared" si="628"/>
        <v>0.1091</v>
      </c>
      <c r="BQ1692" s="179">
        <f t="shared" si="626"/>
        <v>8.6664107387064426E-3</v>
      </c>
      <c r="BR1692" s="179">
        <f t="shared" si="631"/>
        <v>6.4910263409258672E-7</v>
      </c>
    </row>
    <row r="1693" spans="44:70">
      <c r="AR1693" s="69">
        <f t="shared" si="623"/>
        <v>141</v>
      </c>
      <c r="AS1693" s="70">
        <f t="shared" si="627"/>
        <v>1690</v>
      </c>
      <c r="AT1693" s="71">
        <f t="shared" si="629"/>
        <v>5.6974656037567631E-7</v>
      </c>
      <c r="AU1693" s="72">
        <f t="shared" si="624"/>
        <v>8.6664107387064426E-3</v>
      </c>
      <c r="AV1693" s="73">
        <f t="shared" si="625"/>
        <v>1.0086664107387064</v>
      </c>
      <c r="AW1693" s="74">
        <f>PRODUCT(AV$4:AV1693)</f>
        <v>1553939.7897356709</v>
      </c>
      <c r="BO1693" s="70">
        <f t="shared" si="630"/>
        <v>1690</v>
      </c>
      <c r="BP1693" s="178">
        <f t="shared" si="628"/>
        <v>0.1091</v>
      </c>
      <c r="BQ1693" s="179">
        <f t="shared" si="626"/>
        <v>8.6664107387064426E-3</v>
      </c>
      <c r="BR1693" s="179">
        <f t="shared" si="631"/>
        <v>6.4352557712039821E-7</v>
      </c>
    </row>
    <row r="1694" spans="44:70">
      <c r="AR1694" s="69">
        <f t="shared" si="623"/>
        <v>141</v>
      </c>
      <c r="AS1694" s="70">
        <f t="shared" si="627"/>
        <v>1691</v>
      </c>
      <c r="AT1694" s="71">
        <f t="shared" si="629"/>
        <v>5.6480890266649547E-7</v>
      </c>
      <c r="AU1694" s="72">
        <f t="shared" si="624"/>
        <v>8.6664107387064426E-3</v>
      </c>
      <c r="AV1694" s="73">
        <f t="shared" si="625"/>
        <v>1.0086664107387064</v>
      </c>
      <c r="AW1694" s="74">
        <f>PRODUCT(AV$4:AV1694)</f>
        <v>1567406.8702167394</v>
      </c>
      <c r="BO1694" s="70">
        <f t="shared" si="630"/>
        <v>1691</v>
      </c>
      <c r="BP1694" s="178">
        <f t="shared" si="628"/>
        <v>0.1091</v>
      </c>
      <c r="BQ1694" s="179">
        <f t="shared" si="626"/>
        <v>8.6664107387064426E-3</v>
      </c>
      <c r="BR1694" s="179">
        <f t="shared" si="631"/>
        <v>6.3799643793938385E-7</v>
      </c>
    </row>
    <row r="1695" spans="44:70">
      <c r="AR1695" s="69">
        <f t="shared" si="623"/>
        <v>141</v>
      </c>
      <c r="AS1695" s="70">
        <f t="shared" si="627"/>
        <v>1692</v>
      </c>
      <c r="AT1695" s="71">
        <f t="shared" si="629"/>
        <v>5.5991403672710951E-7</v>
      </c>
      <c r="AU1695" s="72">
        <f t="shared" si="624"/>
        <v>8.6664107387064426E-3</v>
      </c>
      <c r="AV1695" s="73">
        <f t="shared" si="625"/>
        <v>1.0086664107387064</v>
      </c>
      <c r="AW1695" s="74">
        <f>PRODUCT(AV$4:AV1695)</f>
        <v>1580990.6619487079</v>
      </c>
      <c r="BO1695" s="70">
        <f t="shared" si="630"/>
        <v>1692</v>
      </c>
      <c r="BP1695" s="178">
        <f t="shared" si="628"/>
        <v>0.1091</v>
      </c>
      <c r="BQ1695" s="179">
        <f t="shared" si="626"/>
        <v>8.6664107387064426E-3</v>
      </c>
      <c r="BR1695" s="179">
        <f t="shared" si="631"/>
        <v>6.3251480484230767E-7</v>
      </c>
    </row>
    <row r="1696" spans="44:70">
      <c r="AR1696" s="69">
        <f t="shared" si="623"/>
        <v>142</v>
      </c>
      <c r="AS1696" s="70">
        <f t="shared" si="627"/>
        <v>1693</v>
      </c>
      <c r="AT1696" s="71">
        <f t="shared" si="629"/>
        <v>5.5506159170646518E-7</v>
      </c>
      <c r="AU1696" s="72">
        <f t="shared" si="624"/>
        <v>8.6664107387064426E-3</v>
      </c>
      <c r="AV1696" s="73">
        <f t="shared" si="625"/>
        <v>1.0086664107387064</v>
      </c>
      <c r="AW1696" s="74">
        <f>PRODUCT(AV$4:AV1696)</f>
        <v>1594692.1763992147</v>
      </c>
      <c r="BO1696" s="70">
        <f t="shared" si="630"/>
        <v>1693</v>
      </c>
      <c r="BP1696" s="178">
        <f t="shared" si="628"/>
        <v>0.1091</v>
      </c>
      <c r="BQ1696" s="179">
        <f t="shared" si="626"/>
        <v>8.6664107387064426E-3</v>
      </c>
      <c r="BR1696" s="179">
        <f t="shared" si="631"/>
        <v>6.2708026965930133E-7</v>
      </c>
    </row>
    <row r="1697" spans="44:70">
      <c r="AR1697" s="69">
        <f t="shared" si="623"/>
        <v>142</v>
      </c>
      <c r="AS1697" s="70">
        <f t="shared" si="627"/>
        <v>1694</v>
      </c>
      <c r="AT1697" s="71">
        <f t="shared" si="629"/>
        <v>5.5025119996745674E-7</v>
      </c>
      <c r="AU1697" s="72">
        <f t="shared" si="624"/>
        <v>8.6664107387064426E-3</v>
      </c>
      <c r="AV1697" s="73">
        <f t="shared" si="625"/>
        <v>1.0086664107387064</v>
      </c>
      <c r="AW1697" s="74">
        <f>PRODUCT(AV$4:AV1697)</f>
        <v>1608512.433801692</v>
      </c>
      <c r="BO1697" s="70">
        <f t="shared" si="630"/>
        <v>1694</v>
      </c>
      <c r="BP1697" s="178">
        <f t="shared" si="628"/>
        <v>0.1091</v>
      </c>
      <c r="BQ1697" s="179">
        <f t="shared" si="626"/>
        <v>8.6664107387064426E-3</v>
      </c>
      <c r="BR1697" s="179">
        <f t="shared" si="631"/>
        <v>6.2169242772747146E-7</v>
      </c>
    </row>
    <row r="1698" spans="44:70">
      <c r="AR1698" s="69">
        <f t="shared" si="623"/>
        <v>142</v>
      </c>
      <c r="AS1698" s="70">
        <f t="shared" si="627"/>
        <v>1695</v>
      </c>
      <c r="AT1698" s="71">
        <f t="shared" si="629"/>
        <v>5.4548249705907265E-7</v>
      </c>
      <c r="AU1698" s="72">
        <f t="shared" si="624"/>
        <v>8.6664107387064426E-3</v>
      </c>
      <c r="AV1698" s="73">
        <f t="shared" si="625"/>
        <v>1.0086664107387064</v>
      </c>
      <c r="AW1698" s="74">
        <f>PRODUCT(AV$4:AV1698)</f>
        <v>1622452.4632313338</v>
      </c>
      <c r="BO1698" s="70">
        <f t="shared" si="630"/>
        <v>1695</v>
      </c>
      <c r="BP1698" s="178">
        <f t="shared" si="628"/>
        <v>0.1091</v>
      </c>
      <c r="BQ1698" s="179">
        <f t="shared" si="626"/>
        <v>8.6664107387064426E-3</v>
      </c>
      <c r="BR1698" s="179">
        <f t="shared" si="631"/>
        <v>6.1635087786076773E-7</v>
      </c>
    </row>
    <row r="1699" spans="44:70">
      <c r="AR1699" s="69">
        <f t="shared" si="623"/>
        <v>142</v>
      </c>
      <c r="AS1699" s="70">
        <f t="shared" si="627"/>
        <v>1696</v>
      </c>
      <c r="AT1699" s="71">
        <f t="shared" si="629"/>
        <v>5.4075512168878349E-7</v>
      </c>
      <c r="AU1699" s="72">
        <f t="shared" si="624"/>
        <v>8.6664107387064426E-3</v>
      </c>
      <c r="AV1699" s="73">
        <f t="shared" si="625"/>
        <v>1.0086664107387064</v>
      </c>
      <c r="AW1699" s="74">
        <f>PRODUCT(AV$4:AV1699)</f>
        <v>1636513.3026817224</v>
      </c>
      <c r="BO1699" s="70">
        <f t="shared" si="630"/>
        <v>1696</v>
      </c>
      <c r="BP1699" s="178">
        <f t="shared" si="628"/>
        <v>0.1091</v>
      </c>
      <c r="BQ1699" s="179">
        <f t="shared" si="626"/>
        <v>8.6664107387064426E-3</v>
      </c>
      <c r="BR1699" s="179">
        <f t="shared" si="631"/>
        <v>6.1105522232011011E-7</v>
      </c>
    </row>
    <row r="1700" spans="44:70">
      <c r="AR1700" s="69">
        <f t="shared" si="623"/>
        <v>142</v>
      </c>
      <c r="AS1700" s="70">
        <f t="shared" si="627"/>
        <v>1697</v>
      </c>
      <c r="AT1700" s="71">
        <f t="shared" si="629"/>
        <v>5.3606871569516932E-7</v>
      </c>
      <c r="AU1700" s="72">
        <f t="shared" si="624"/>
        <v>8.6664107387064426E-3</v>
      </c>
      <c r="AV1700" s="73">
        <f t="shared" si="625"/>
        <v>1.0086664107387064</v>
      </c>
      <c r="AW1700" s="74">
        <f>PRODUCT(AV$4:AV1700)</f>
        <v>1650695.9991421192</v>
      </c>
      <c r="BO1700" s="70">
        <f t="shared" si="630"/>
        <v>1697</v>
      </c>
      <c r="BP1700" s="178">
        <f t="shared" si="628"/>
        <v>0.1091</v>
      </c>
      <c r="BQ1700" s="179">
        <f t="shared" si="626"/>
        <v>8.6664107387064426E-3</v>
      </c>
      <c r="BR1700" s="179">
        <f t="shared" si="631"/>
        <v>6.0580506678377244E-7</v>
      </c>
    </row>
    <row r="1701" spans="44:70">
      <c r="AR1701" s="69">
        <f t="shared" si="623"/>
        <v>142</v>
      </c>
      <c r="AS1701" s="70">
        <f t="shared" si="627"/>
        <v>1698</v>
      </c>
      <c r="AT1701" s="71">
        <f t="shared" si="629"/>
        <v>5.3142292402078412E-7</v>
      </c>
      <c r="AU1701" s="72">
        <f t="shared" si="624"/>
        <v>8.6664107387064426E-3</v>
      </c>
      <c r="AV1701" s="73">
        <f t="shared" si="625"/>
        <v>1.0086664107387064</v>
      </c>
      <c r="AW1701" s="74">
        <f>PRODUCT(AV$4:AV1701)</f>
        <v>1665001.6086754242</v>
      </c>
      <c r="BO1701" s="70">
        <f t="shared" si="630"/>
        <v>1698</v>
      </c>
      <c r="BP1701" s="178">
        <f t="shared" si="628"/>
        <v>0.1091</v>
      </c>
      <c r="BQ1701" s="179">
        <f t="shared" si="626"/>
        <v>8.6664107387064426E-3</v>
      </c>
      <c r="BR1701" s="179">
        <f t="shared" si="631"/>
        <v>6.0060002031802105E-7</v>
      </c>
    </row>
    <row r="1702" spans="44:70">
      <c r="AR1702" s="69">
        <f t="shared" si="623"/>
        <v>142</v>
      </c>
      <c r="AS1702" s="70">
        <f t="shared" si="627"/>
        <v>1699</v>
      </c>
      <c r="AT1702" s="71">
        <f t="shared" si="629"/>
        <v>5.2681739468525566E-7</v>
      </c>
      <c r="AU1702" s="72">
        <f t="shared" si="624"/>
        <v>8.6664107387064426E-3</v>
      </c>
      <c r="AV1702" s="73">
        <f t="shared" si="625"/>
        <v>1.0086664107387064</v>
      </c>
      <c r="AW1702" s="74">
        <f>PRODUCT(AV$4:AV1702)</f>
        <v>1679431.1964968124</v>
      </c>
      <c r="BO1702" s="70">
        <f t="shared" si="630"/>
        <v>1699</v>
      </c>
      <c r="BP1702" s="178">
        <f t="shared" si="628"/>
        <v>0.1091</v>
      </c>
      <c r="BQ1702" s="179">
        <f t="shared" si="626"/>
        <v>8.6664107387064426E-3</v>
      </c>
      <c r="BR1702" s="179">
        <f t="shared" si="631"/>
        <v>5.9543969534800502E-7</v>
      </c>
    </row>
    <row r="1703" spans="44:70">
      <c r="AR1703" s="69">
        <f t="shared" si="623"/>
        <v>142</v>
      </c>
      <c r="AS1703" s="70">
        <f t="shared" si="627"/>
        <v>1700</v>
      </c>
      <c r="AT1703" s="71">
        <f t="shared" si="629"/>
        <v>5.2225177875861801E-7</v>
      </c>
      <c r="AU1703" s="72">
        <f t="shared" si="624"/>
        <v>8.6664107387064426E-3</v>
      </c>
      <c r="AV1703" s="73">
        <f t="shared" si="625"/>
        <v>1.0086664107387064</v>
      </c>
      <c r="AW1703" s="74">
        <f>PRODUCT(AV$4:AV1703)</f>
        <v>1693985.837053051</v>
      </c>
      <c r="BO1703" s="70">
        <f t="shared" si="630"/>
        <v>1700</v>
      </c>
      <c r="BP1703" s="178">
        <f t="shared" si="628"/>
        <v>0.1091</v>
      </c>
      <c r="BQ1703" s="179">
        <f t="shared" si="626"/>
        <v>8.6664107387064426E-3</v>
      </c>
      <c r="BR1703" s="179">
        <f t="shared" si="631"/>
        <v>5.9032370762889698E-7</v>
      </c>
    </row>
    <row r="1704" spans="44:70">
      <c r="AR1704" s="69">
        <f t="shared" si="623"/>
        <v>142</v>
      </c>
      <c r="AS1704" s="70">
        <f t="shared" si="627"/>
        <v>1701</v>
      </c>
      <c r="AT1704" s="71">
        <f t="shared" si="629"/>
        <v>5.1772573033487573E-7</v>
      </c>
      <c r="AU1704" s="72">
        <f t="shared" si="624"/>
        <v>8.6664107387064426E-3</v>
      </c>
      <c r="AV1704" s="73">
        <f t="shared" si="625"/>
        <v>1.0086664107387064</v>
      </c>
      <c r="AW1704" s="74">
        <f>PRODUCT(AV$4:AV1704)</f>
        <v>1708666.6141025042</v>
      </c>
      <c r="BO1704" s="70">
        <f t="shared" si="630"/>
        <v>1701</v>
      </c>
      <c r="BP1704" s="178">
        <f t="shared" si="628"/>
        <v>0.1091</v>
      </c>
      <c r="BQ1704" s="179">
        <f t="shared" si="626"/>
        <v>8.6664107387064426E-3</v>
      </c>
      <c r="BR1704" s="179">
        <f t="shared" si="631"/>
        <v>5.852516762172816E-7</v>
      </c>
    </row>
    <row r="1705" spans="44:70">
      <c r="AR1705" s="69">
        <f t="shared" si="623"/>
        <v>142</v>
      </c>
      <c r="AS1705" s="70">
        <f t="shared" si="627"/>
        <v>1702</v>
      </c>
      <c r="AT1705" s="71">
        <f t="shared" si="629"/>
        <v>5.1323890650579695E-7</v>
      </c>
      <c r="AU1705" s="72">
        <f t="shared" si="624"/>
        <v>8.6664107387064426E-3</v>
      </c>
      <c r="AV1705" s="73">
        <f t="shared" si="625"/>
        <v>1.0086664107387064</v>
      </c>
      <c r="AW1705" s="74">
        <f>PRODUCT(AV$4:AV1705)</f>
        <v>1723474.6207958313</v>
      </c>
      <c r="BO1705" s="70">
        <f t="shared" si="630"/>
        <v>1702</v>
      </c>
      <c r="BP1705" s="178">
        <f t="shared" si="628"/>
        <v>0.1091</v>
      </c>
      <c r="BQ1705" s="179">
        <f t="shared" si="626"/>
        <v>8.6664107387064426E-3</v>
      </c>
      <c r="BR1705" s="179">
        <f t="shared" si="631"/>
        <v>5.8022322344279011E-7</v>
      </c>
    </row>
    <row r="1706" spans="44:70">
      <c r="AR1706" s="69">
        <f t="shared" si="623"/>
        <v>142</v>
      </c>
      <c r="AS1706" s="70">
        <f t="shared" si="627"/>
        <v>1703</v>
      </c>
      <c r="AT1706" s="71">
        <f t="shared" si="629"/>
        <v>5.0879096733493319E-7</v>
      </c>
      <c r="AU1706" s="72">
        <f t="shared" si="624"/>
        <v>8.6664107387064426E-3</v>
      </c>
      <c r="AV1706" s="73">
        <f t="shared" si="625"/>
        <v>1.0086664107387064</v>
      </c>
      <c r="AW1706" s="74">
        <f>PRODUCT(AV$4:AV1706)</f>
        <v>1738410.9597573844</v>
      </c>
      <c r="BO1706" s="70">
        <f t="shared" si="630"/>
        <v>1703</v>
      </c>
      <c r="BP1706" s="178">
        <f t="shared" si="628"/>
        <v>0.1091</v>
      </c>
      <c r="BQ1706" s="179">
        <f t="shared" si="626"/>
        <v>8.6664107387064426E-3</v>
      </c>
      <c r="BR1706" s="179">
        <f t="shared" si="631"/>
        <v>5.7523797487997852E-7</v>
      </c>
    </row>
    <row r="1707" spans="44:70">
      <c r="AR1707" s="69">
        <f t="shared" si="623"/>
        <v>142</v>
      </c>
      <c r="AS1707" s="70">
        <f t="shared" si="627"/>
        <v>1704</v>
      </c>
      <c r="AT1707" s="71">
        <f t="shared" si="629"/>
        <v>5.0438157583186488E-7</v>
      </c>
      <c r="AU1707" s="72">
        <f t="shared" si="624"/>
        <v>8.6664107387064426E-3</v>
      </c>
      <c r="AV1707" s="73">
        <f t="shared" si="625"/>
        <v>1.0086664107387064</v>
      </c>
      <c r="AW1707" s="74">
        <f>PRODUCT(AV$4:AV1707)</f>
        <v>1753476.7431673107</v>
      </c>
      <c r="BO1707" s="70">
        <f t="shared" si="630"/>
        <v>1704</v>
      </c>
      <c r="BP1707" s="178">
        <f t="shared" si="628"/>
        <v>0.1091</v>
      </c>
      <c r="BQ1707" s="179">
        <f t="shared" si="626"/>
        <v>8.6664107387064426E-3</v>
      </c>
      <c r="BR1707" s="179">
        <f t="shared" si="631"/>
        <v>5.7029555932044723E-7</v>
      </c>
    </row>
    <row r="1708" spans="44:70">
      <c r="AR1708" s="69">
        <f t="shared" si="623"/>
        <v>143</v>
      </c>
      <c r="AS1708" s="70">
        <f t="shared" si="627"/>
        <v>1705</v>
      </c>
      <c r="AT1708" s="71">
        <f t="shared" si="629"/>
        <v>5.0001039792666993E-7</v>
      </c>
      <c r="AU1708" s="72">
        <f t="shared" si="624"/>
        <v>8.6664107387064426E-3</v>
      </c>
      <c r="AV1708" s="73">
        <f t="shared" si="625"/>
        <v>1.0086664107387064</v>
      </c>
      <c r="AW1708" s="74">
        <f>PRODUCT(AV$4:AV1708)</f>
        <v>1768673.092844368</v>
      </c>
      <c r="BO1708" s="70">
        <f t="shared" si="630"/>
        <v>1705</v>
      </c>
      <c r="BP1708" s="178">
        <f t="shared" si="628"/>
        <v>0.1091</v>
      </c>
      <c r="BQ1708" s="179">
        <f t="shared" si="626"/>
        <v>8.6664107387064426E-3</v>
      </c>
      <c r="BR1708" s="179">
        <f t="shared" si="631"/>
        <v>5.6539560874520039E-7</v>
      </c>
    </row>
    <row r="1709" spans="44:70">
      <c r="AR1709" s="69">
        <f t="shared" si="623"/>
        <v>143</v>
      </c>
      <c r="AS1709" s="70">
        <f t="shared" si="627"/>
        <v>1706</v>
      </c>
      <c r="AT1709" s="71">
        <f t="shared" si="629"/>
        <v>4.9567710244461334E-7</v>
      </c>
      <c r="AU1709" s="72">
        <f t="shared" si="624"/>
        <v>8.6664107387064426E-3</v>
      </c>
      <c r="AV1709" s="73">
        <f t="shared" si="625"/>
        <v>1.0086664107387064</v>
      </c>
      <c r="AW1709" s="74">
        <f>PRODUCT(AV$4:AV1709)</f>
        <v>1784001.1403294555</v>
      </c>
      <c r="BO1709" s="70">
        <f t="shared" si="630"/>
        <v>1706</v>
      </c>
      <c r="BP1709" s="178">
        <f t="shared" si="628"/>
        <v>0.1091</v>
      </c>
      <c r="BQ1709" s="179">
        <f t="shared" si="626"/>
        <v>8.6664107387064426E-3</v>
      </c>
      <c r="BR1709" s="179">
        <f t="shared" si="631"/>
        <v>5.6053775829724274E-7</v>
      </c>
    </row>
    <row r="1710" spans="44:70">
      <c r="AR1710" s="69">
        <f t="shared" si="623"/>
        <v>143</v>
      </c>
      <c r="AS1710" s="70">
        <f t="shared" si="627"/>
        <v>1707</v>
      </c>
      <c r="AT1710" s="71">
        <f t="shared" si="629"/>
        <v>4.913813610810564E-7</v>
      </c>
      <c r="AU1710" s="72">
        <f t="shared" si="624"/>
        <v>8.6664107387064426E-3</v>
      </c>
      <c r="AV1710" s="73">
        <f t="shared" si="625"/>
        <v>1.0086664107387064</v>
      </c>
      <c r="AW1710" s="74">
        <f>PRODUCT(AV$4:AV1710)</f>
        <v>1799462.0269698713</v>
      </c>
      <c r="BO1710" s="70">
        <f t="shared" si="630"/>
        <v>1707</v>
      </c>
      <c r="BP1710" s="178">
        <f t="shared" si="628"/>
        <v>0.1091</v>
      </c>
      <c r="BQ1710" s="179">
        <f t="shared" si="626"/>
        <v>8.6664107387064426E-3</v>
      </c>
      <c r="BR1710" s="179">
        <f t="shared" si="631"/>
        <v>5.5572164625441184E-7</v>
      </c>
    </row>
    <row r="1711" spans="44:70">
      <c r="AR1711" s="69">
        <f t="shared" si="623"/>
        <v>143</v>
      </c>
      <c r="AS1711" s="70">
        <f t="shared" si="627"/>
        <v>1708</v>
      </c>
      <c r="AT1711" s="71">
        <f t="shared" si="629"/>
        <v>4.8712284837658338E-7</v>
      </c>
      <c r="AU1711" s="72">
        <f t="shared" si="624"/>
        <v>8.6664107387064426E-3</v>
      </c>
      <c r="AV1711" s="73">
        <f t="shared" si="625"/>
        <v>1.0086664107387064</v>
      </c>
      <c r="AW1711" s="74">
        <f>PRODUCT(AV$4:AV1711)</f>
        <v>1815056.9040042975</v>
      </c>
      <c r="BO1711" s="70">
        <f t="shared" si="630"/>
        <v>1708</v>
      </c>
      <c r="BP1711" s="178">
        <f t="shared" si="628"/>
        <v>0.1091</v>
      </c>
      <c r="BQ1711" s="179">
        <f t="shared" si="626"/>
        <v>8.6664107387064426E-3</v>
      </c>
      <c r="BR1711" s="179">
        <f t="shared" si="631"/>
        <v>5.5094691400244392E-7</v>
      </c>
    </row>
    <row r="1712" spans="44:70">
      <c r="AR1712" s="69">
        <f t="shared" si="623"/>
        <v>143</v>
      </c>
      <c r="AS1712" s="70">
        <f t="shared" si="627"/>
        <v>1709</v>
      </c>
      <c r="AT1712" s="71">
        <f t="shared" si="629"/>
        <v>4.8290124169234326E-7</v>
      </c>
      <c r="AU1712" s="72">
        <f t="shared" si="624"/>
        <v>8.6664107387064426E-3</v>
      </c>
      <c r="AV1712" s="73">
        <f t="shared" si="625"/>
        <v>1.0086664107387064</v>
      </c>
      <c r="AW1712" s="74">
        <f>PRODUCT(AV$4:AV1712)</f>
        <v>1830786.9326485235</v>
      </c>
      <c r="BO1712" s="70">
        <f t="shared" si="630"/>
        <v>1709</v>
      </c>
      <c r="BP1712" s="178">
        <f t="shared" si="628"/>
        <v>0.1091</v>
      </c>
      <c r="BQ1712" s="179">
        <f t="shared" si="626"/>
        <v>8.6664107387064426E-3</v>
      </c>
      <c r="BR1712" s="179">
        <f t="shared" si="631"/>
        <v>5.4621320600827054E-7</v>
      </c>
    </row>
    <row r="1713" spans="44:70">
      <c r="AR1713" s="69">
        <f t="shared" si="623"/>
        <v>143</v>
      </c>
      <c r="AS1713" s="70">
        <f t="shared" si="627"/>
        <v>1710</v>
      </c>
      <c r="AT1713" s="71">
        <f t="shared" si="629"/>
        <v>4.7871622118560603E-7</v>
      </c>
      <c r="AU1713" s="72">
        <f t="shared" si="624"/>
        <v>8.6664107387064426E-3</v>
      </c>
      <c r="AV1713" s="73">
        <f t="shared" si="625"/>
        <v>1.0086664107387064</v>
      </c>
      <c r="AW1713" s="74">
        <f>PRODUCT(AV$4:AV1713)</f>
        <v>1846653.284181912</v>
      </c>
      <c r="BO1713" s="70">
        <f t="shared" si="630"/>
        <v>1710</v>
      </c>
      <c r="BP1713" s="178">
        <f t="shared" si="628"/>
        <v>0.1091</v>
      </c>
      <c r="BQ1713" s="179">
        <f t="shared" si="626"/>
        <v>8.6664107387064426E-3</v>
      </c>
      <c r="BR1713" s="179">
        <f t="shared" si="631"/>
        <v>5.4152016979354559E-7</v>
      </c>
    </row>
    <row r="1714" spans="44:70">
      <c r="AR1714" s="69">
        <f t="shared" si="623"/>
        <v>143</v>
      </c>
      <c r="AS1714" s="70">
        <f t="shared" si="627"/>
        <v>1711</v>
      </c>
      <c r="AT1714" s="71">
        <f t="shared" si="629"/>
        <v>4.7456746978553012E-7</v>
      </c>
      <c r="AU1714" s="72">
        <f t="shared" si="624"/>
        <v>8.6664107387064426E-3</v>
      </c>
      <c r="AV1714" s="73">
        <f t="shared" si="625"/>
        <v>1.0086664107387064</v>
      </c>
      <c r="AW1714" s="74">
        <f>PRODUCT(AV$4:AV1714)</f>
        <v>1862657.1400346137</v>
      </c>
      <c r="BO1714" s="70">
        <f t="shared" si="630"/>
        <v>1711</v>
      </c>
      <c r="BP1714" s="178">
        <f t="shared" si="628"/>
        <v>0.1091</v>
      </c>
      <c r="BQ1714" s="179">
        <f t="shared" si="626"/>
        <v>8.6664107387064426E-3</v>
      </c>
      <c r="BR1714" s="179">
        <f t="shared" si="631"/>
        <v>5.36867455908399E-7</v>
      </c>
    </row>
    <row r="1715" spans="44:70">
      <c r="AR1715" s="69">
        <f t="shared" si="623"/>
        <v>143</v>
      </c>
      <c r="AS1715" s="70">
        <f t="shared" si="627"/>
        <v>1712</v>
      </c>
      <c r="AT1715" s="71">
        <f t="shared" si="629"/>
        <v>4.7045467316914008E-7</v>
      </c>
      <c r="AU1715" s="72">
        <f t="shared" si="624"/>
        <v>8.6664107387064426E-3</v>
      </c>
      <c r="AV1715" s="73">
        <f t="shared" si="625"/>
        <v>1.0086664107387064</v>
      </c>
      <c r="AW1715" s="74">
        <f>PRODUCT(AV$4:AV1715)</f>
        <v>1878799.6918755379</v>
      </c>
      <c r="BO1715" s="70">
        <f t="shared" si="630"/>
        <v>1712</v>
      </c>
      <c r="BP1715" s="178">
        <f t="shared" si="628"/>
        <v>0.1091</v>
      </c>
      <c r="BQ1715" s="179">
        <f t="shared" si="626"/>
        <v>8.6664107387064426E-3</v>
      </c>
      <c r="BR1715" s="179">
        <f t="shared" si="631"/>
        <v>5.3225471790541631E-7</v>
      </c>
    </row>
    <row r="1716" spans="44:70">
      <c r="AR1716" s="69">
        <f t="shared" si="623"/>
        <v>143</v>
      </c>
      <c r="AS1716" s="70">
        <f t="shared" si="627"/>
        <v>1713</v>
      </c>
      <c r="AT1716" s="71">
        <f t="shared" si="629"/>
        <v>4.6637751973751241E-7</v>
      </c>
      <c r="AU1716" s="72">
        <f t="shared" si="624"/>
        <v>8.6664107387064426E-3</v>
      </c>
      <c r="AV1716" s="73">
        <f t="shared" si="625"/>
        <v>1.0086664107387064</v>
      </c>
      <c r="AW1716" s="74">
        <f>PRODUCT(AV$4:AV1716)</f>
        <v>1895082.1417010864</v>
      </c>
      <c r="BO1716" s="70">
        <f t="shared" si="630"/>
        <v>1713</v>
      </c>
      <c r="BP1716" s="178">
        <f t="shared" si="628"/>
        <v>0.1091</v>
      </c>
      <c r="BQ1716" s="179">
        <f t="shared" si="626"/>
        <v>8.6664107387064426E-3</v>
      </c>
      <c r="BR1716" s="179">
        <f t="shared" si="631"/>
        <v>5.2768161231384174E-7</v>
      </c>
    </row>
    <row r="1717" spans="44:70">
      <c r="AR1717" s="69">
        <f t="shared" si="623"/>
        <v>143</v>
      </c>
      <c r="AS1717" s="70">
        <f t="shared" si="627"/>
        <v>1714</v>
      </c>
      <c r="AT1717" s="71">
        <f t="shared" si="629"/>
        <v>4.6233570059216795E-7</v>
      </c>
      <c r="AU1717" s="72">
        <f t="shared" si="624"/>
        <v>8.6664107387064426E-3</v>
      </c>
      <c r="AV1717" s="73">
        <f t="shared" si="625"/>
        <v>1.0086664107387064</v>
      </c>
      <c r="AW1717" s="74">
        <f>PRODUCT(AV$4:AV1717)</f>
        <v>1911505.7019246556</v>
      </c>
      <c r="BO1717" s="70">
        <f t="shared" si="630"/>
        <v>1714</v>
      </c>
      <c r="BP1717" s="178">
        <f t="shared" si="628"/>
        <v>0.1091</v>
      </c>
      <c r="BQ1717" s="179">
        <f t="shared" si="626"/>
        <v>8.6664107387064426E-3</v>
      </c>
      <c r="BR1717" s="179">
        <f t="shared" si="631"/>
        <v>5.2314779861400272E-7</v>
      </c>
    </row>
    <row r="1718" spans="44:70">
      <c r="AR1718" s="69">
        <f t="shared" si="623"/>
        <v>143</v>
      </c>
      <c r="AS1718" s="70">
        <f t="shared" si="627"/>
        <v>1715</v>
      </c>
      <c r="AT1718" s="71">
        <f t="shared" si="629"/>
        <v>4.5832890951166864E-7</v>
      </c>
      <c r="AU1718" s="72">
        <f t="shared" si="624"/>
        <v>8.6664107387064426E-3</v>
      </c>
      <c r="AV1718" s="73">
        <f t="shared" si="625"/>
        <v>1.0086664107387064</v>
      </c>
      <c r="AW1718" s="74">
        <f>PRODUCT(AV$4:AV1718)</f>
        <v>1928071.5954669141</v>
      </c>
      <c r="BO1718" s="70">
        <f t="shared" si="630"/>
        <v>1715</v>
      </c>
      <c r="BP1718" s="178">
        <f t="shared" si="628"/>
        <v>0.1091</v>
      </c>
      <c r="BQ1718" s="179">
        <f t="shared" si="626"/>
        <v>8.6664107387064426E-3</v>
      </c>
      <c r="BR1718" s="179">
        <f t="shared" si="631"/>
        <v>5.1865293921195461E-7</v>
      </c>
    </row>
    <row r="1719" spans="44:70">
      <c r="AR1719" s="69">
        <f t="shared" si="623"/>
        <v>143</v>
      </c>
      <c r="AS1719" s="70">
        <f t="shared" si="627"/>
        <v>1716</v>
      </c>
      <c r="AT1719" s="71">
        <f t="shared" si="629"/>
        <v>4.5435684292841712E-7</v>
      </c>
      <c r="AU1719" s="72">
        <f t="shared" si="624"/>
        <v>8.6664107387064426E-3</v>
      </c>
      <c r="AV1719" s="73">
        <f t="shared" si="625"/>
        <v>1.0086664107387064</v>
      </c>
      <c r="AW1719" s="74">
        <f>PRODUCT(AV$4:AV1719)</f>
        <v>1944781.0558468634</v>
      </c>
      <c r="BO1719" s="70">
        <f t="shared" si="630"/>
        <v>1716</v>
      </c>
      <c r="BP1719" s="178">
        <f t="shared" si="628"/>
        <v>0.1091</v>
      </c>
      <c r="BQ1719" s="179">
        <f t="shared" si="626"/>
        <v>8.6664107387064426E-3</v>
      </c>
      <c r="BR1719" s="179">
        <f t="shared" si="631"/>
        <v>5.1419669941434276E-7</v>
      </c>
    </row>
    <row r="1720" spans="44:70">
      <c r="AR1720" s="69">
        <f t="shared" si="623"/>
        <v>144</v>
      </c>
      <c r="AS1720" s="70">
        <f t="shared" si="627"/>
        <v>1717</v>
      </c>
      <c r="AT1720" s="71">
        <f t="shared" si="629"/>
        <v>4.5041919990565751E-7</v>
      </c>
      <c r="AU1720" s="72">
        <f t="shared" si="624"/>
        <v>8.6664107387064426E-3</v>
      </c>
      <c r="AV1720" s="73">
        <f t="shared" si="625"/>
        <v>1.0086664107387064</v>
      </c>
      <c r="AW1720" s="74">
        <f>PRODUCT(AV$4:AV1720)</f>
        <v>1961635.3272736876</v>
      </c>
      <c r="BO1720" s="70">
        <f t="shared" si="630"/>
        <v>1717</v>
      </c>
      <c r="BP1720" s="178">
        <f t="shared" si="628"/>
        <v>0.1091</v>
      </c>
      <c r="BQ1720" s="179">
        <f t="shared" si="626"/>
        <v>8.6664107387064426E-3</v>
      </c>
      <c r="BR1720" s="179">
        <f t="shared" si="631"/>
        <v>5.0977874740348093E-7</v>
      </c>
    </row>
    <row r="1721" spans="44:70">
      <c r="AR1721" s="69">
        <f t="shared" si="623"/>
        <v>144</v>
      </c>
      <c r="AS1721" s="70">
        <f t="shared" si="627"/>
        <v>1718</v>
      </c>
      <c r="AT1721" s="71">
        <f t="shared" si="629"/>
        <v>4.4651568211467557E-7</v>
      </c>
      <c r="AU1721" s="72">
        <f t="shared" si="624"/>
        <v>8.6664107387064426E-3</v>
      </c>
      <c r="AV1721" s="73">
        <f t="shared" si="625"/>
        <v>1.0086664107387064</v>
      </c>
      <c r="AW1721" s="74">
        <f>PRODUCT(AV$4:AV1721)</f>
        <v>1978635.6647393983</v>
      </c>
      <c r="BO1721" s="70">
        <f t="shared" si="630"/>
        <v>1718</v>
      </c>
      <c r="BP1721" s="178">
        <f t="shared" si="628"/>
        <v>0.1091</v>
      </c>
      <c r="BQ1721" s="179">
        <f t="shared" si="626"/>
        <v>8.6664107387064426E-3</v>
      </c>
      <c r="BR1721" s="179">
        <f t="shared" si="631"/>
        <v>5.0539875421264359E-7</v>
      </c>
    </row>
    <row r="1722" spans="44:70">
      <c r="AR1722" s="69">
        <f t="shared" si="623"/>
        <v>144</v>
      </c>
      <c r="AS1722" s="70">
        <f t="shared" si="627"/>
        <v>1719</v>
      </c>
      <c r="AT1722" s="71">
        <f t="shared" si="629"/>
        <v>4.426459938121961E-7</v>
      </c>
      <c r="AU1722" s="72">
        <f t="shared" si="624"/>
        <v>8.6664107387064426E-3</v>
      </c>
      <c r="AV1722" s="73">
        <f t="shared" si="625"/>
        <v>1.0086664107387064</v>
      </c>
      <c r="AW1722" s="74">
        <f>PRODUCT(AV$4:AV1722)</f>
        <v>1995783.3341122833</v>
      </c>
      <c r="BO1722" s="70">
        <f t="shared" si="630"/>
        <v>1719</v>
      </c>
      <c r="BP1722" s="178">
        <f t="shared" si="628"/>
        <v>0.1091</v>
      </c>
      <c r="BQ1722" s="179">
        <f t="shared" si="626"/>
        <v>8.6664107387064426E-3</v>
      </c>
      <c r="BR1722" s="179">
        <f t="shared" si="631"/>
        <v>5.0105639370157077E-7</v>
      </c>
    </row>
    <row r="1723" spans="44:70">
      <c r="AR1723" s="69">
        <f t="shared" si="623"/>
        <v>144</v>
      </c>
      <c r="AS1723" s="70">
        <f t="shared" si="627"/>
        <v>1720</v>
      </c>
      <c r="AT1723" s="71">
        <f t="shared" si="629"/>
        <v>4.388098418179767E-7</v>
      </c>
      <c r="AU1723" s="72">
        <f t="shared" si="624"/>
        <v>8.6664107387064426E-3</v>
      </c>
      <c r="AV1723" s="73">
        <f t="shared" si="625"/>
        <v>1.0086664107387064</v>
      </c>
      <c r="AW1723" s="74">
        <f>PRODUCT(AV$4:AV1723)</f>
        <v>2013079.6122311654</v>
      </c>
      <c r="BO1723" s="70">
        <f t="shared" si="630"/>
        <v>1720</v>
      </c>
      <c r="BP1723" s="178">
        <f t="shared" si="628"/>
        <v>0.1091</v>
      </c>
      <c r="BQ1723" s="179">
        <f t="shared" si="626"/>
        <v>8.6664107387064426E-3</v>
      </c>
      <c r="BR1723" s="179">
        <f t="shared" si="631"/>
        <v>4.9675134253218301E-7</v>
      </c>
    </row>
    <row r="1724" spans="44:70">
      <c r="AR1724" s="69">
        <f t="shared" si="623"/>
        <v>144</v>
      </c>
      <c r="AS1724" s="70">
        <f t="shared" si="627"/>
        <v>1721</v>
      </c>
      <c r="AT1724" s="71">
        <f t="shared" si="629"/>
        <v>4.3500693549259532E-7</v>
      </c>
      <c r="AU1724" s="72">
        <f t="shared" si="624"/>
        <v>8.6664107387064426E-3</v>
      </c>
      <c r="AV1724" s="73">
        <f t="shared" si="625"/>
        <v>1.0086664107387064</v>
      </c>
      <c r="AW1724" s="74">
        <f>PRODUCT(AV$4:AV1724)</f>
        <v>2030525.7870004766</v>
      </c>
      <c r="BO1724" s="70">
        <f t="shared" si="630"/>
        <v>1721</v>
      </c>
      <c r="BP1724" s="178">
        <f t="shared" si="628"/>
        <v>0.1091</v>
      </c>
      <c r="BQ1724" s="179">
        <f t="shared" si="626"/>
        <v>8.6664107387064426E-3</v>
      </c>
      <c r="BR1724" s="179">
        <f t="shared" si="631"/>
        <v>4.9248328014450526E-7</v>
      </c>
    </row>
    <row r="1725" spans="44:70">
      <c r="AR1725" s="69">
        <f t="shared" si="623"/>
        <v>144</v>
      </c>
      <c r="AS1725" s="70">
        <f t="shared" si="627"/>
        <v>1722</v>
      </c>
      <c r="AT1725" s="71">
        <f t="shared" si="629"/>
        <v>4.3123698671543051E-7</v>
      </c>
      <c r="AU1725" s="72">
        <f t="shared" si="624"/>
        <v>8.6664107387064426E-3</v>
      </c>
      <c r="AV1725" s="73">
        <f t="shared" si="625"/>
        <v>1.0086664107387064</v>
      </c>
      <c r="AW1725" s="74">
        <f>PRODUCT(AV$4:AV1725)</f>
        <v>2048123.157486158</v>
      </c>
      <c r="BO1725" s="70">
        <f t="shared" si="630"/>
        <v>1722</v>
      </c>
      <c r="BP1725" s="178">
        <f t="shared" si="628"/>
        <v>0.1091</v>
      </c>
      <c r="BQ1725" s="179">
        <f t="shared" si="626"/>
        <v>8.6664107387064426E-3</v>
      </c>
      <c r="BR1725" s="179">
        <f t="shared" si="631"/>
        <v>4.8825188873279765E-7</v>
      </c>
    </row>
    <row r="1726" spans="44:70">
      <c r="AR1726" s="69">
        <f t="shared" si="623"/>
        <v>144</v>
      </c>
      <c r="AS1726" s="70">
        <f t="shared" si="627"/>
        <v>1723</v>
      </c>
      <c r="AT1726" s="71">
        <f t="shared" si="629"/>
        <v>4.2749970986283248E-7</v>
      </c>
      <c r="AU1726" s="72">
        <f t="shared" si="624"/>
        <v>8.6664107387064426E-3</v>
      </c>
      <c r="AV1726" s="73">
        <f t="shared" si="625"/>
        <v>1.0086664107387064</v>
      </c>
      <c r="AW1726" s="74">
        <f>PRODUCT(AV$4:AV1726)</f>
        <v>2065873.0340123894</v>
      </c>
      <c r="BO1726" s="70">
        <f t="shared" si="630"/>
        <v>1723</v>
      </c>
      <c r="BP1726" s="178">
        <f t="shared" si="628"/>
        <v>0.1091</v>
      </c>
      <c r="BQ1726" s="179">
        <f t="shared" si="626"/>
        <v>8.6664107387064426E-3</v>
      </c>
      <c r="BR1726" s="179">
        <f t="shared" si="631"/>
        <v>4.84056853221891E-7</v>
      </c>
    </row>
    <row r="1727" spans="44:70">
      <c r="AR1727" s="69">
        <f t="shared" si="623"/>
        <v>144</v>
      </c>
      <c r="AS1727" s="70">
        <f t="shared" si="627"/>
        <v>1724</v>
      </c>
      <c r="AT1727" s="71">
        <f t="shared" si="629"/>
        <v>4.2379482178648336E-7</v>
      </c>
      <c r="AU1727" s="72">
        <f t="shared" si="624"/>
        <v>8.6664107387064426E-3</v>
      </c>
      <c r="AV1727" s="73">
        <f t="shared" si="625"/>
        <v>1.0086664107387064</v>
      </c>
      <c r="AW1727" s="74">
        <f>PRODUCT(AV$4:AV1727)</f>
        <v>2083776.7382591583</v>
      </c>
      <c r="BO1727" s="70">
        <f t="shared" si="630"/>
        <v>1724</v>
      </c>
      <c r="BP1727" s="178">
        <f t="shared" si="628"/>
        <v>0.1091</v>
      </c>
      <c r="BQ1727" s="179">
        <f t="shared" si="626"/>
        <v>8.6664107387064426E-3</v>
      </c>
      <c r="BR1727" s="179">
        <f t="shared" si="631"/>
        <v>4.7989786124372613E-7</v>
      </c>
    </row>
    <row r="1728" spans="44:70">
      <c r="AR1728" s="69">
        <f t="shared" si="623"/>
        <v>144</v>
      </c>
      <c r="AS1728" s="70">
        <f t="shared" si="627"/>
        <v>1725</v>
      </c>
      <c r="AT1728" s="71">
        <f t="shared" si="629"/>
        <v>4.2012204179194481E-7</v>
      </c>
      <c r="AU1728" s="72">
        <f t="shared" si="624"/>
        <v>8.6664107387064426E-3</v>
      </c>
      <c r="AV1728" s="73">
        <f t="shared" si="625"/>
        <v>1.0086664107387064</v>
      </c>
      <c r="AW1728" s="74">
        <f>PRODUCT(AV$4:AV1728)</f>
        <v>2101835.6033606743</v>
      </c>
      <c r="BO1728" s="70">
        <f t="shared" si="630"/>
        <v>1725</v>
      </c>
      <c r="BP1728" s="178">
        <f t="shared" si="628"/>
        <v>0.1091</v>
      </c>
      <c r="BQ1728" s="179">
        <f t="shared" si="626"/>
        <v>8.6664107387064426E-3</v>
      </c>
      <c r="BR1728" s="179">
        <f t="shared" si="631"/>
        <v>4.7577460311409433E-7</v>
      </c>
    </row>
    <row r="1729" spans="44:70">
      <c r="AR1729" s="69">
        <f t="shared" si="623"/>
        <v>144</v>
      </c>
      <c r="AS1729" s="70">
        <f t="shared" si="627"/>
        <v>1726</v>
      </c>
      <c r="AT1729" s="71">
        <f t="shared" si="629"/>
        <v>4.164810916173918E-7</v>
      </c>
      <c r="AU1729" s="72">
        <f t="shared" si="624"/>
        <v>8.6664107387064426E-3</v>
      </c>
      <c r="AV1729" s="73">
        <f t="shared" si="625"/>
        <v>1.0086664107387064</v>
      </c>
      <c r="AW1729" s="74">
        <f>PRODUCT(AV$4:AV1729)</f>
        <v>2120050.9740046347</v>
      </c>
      <c r="BO1729" s="70">
        <f t="shared" si="630"/>
        <v>1726</v>
      </c>
      <c r="BP1729" s="178">
        <f t="shared" si="628"/>
        <v>0.1091</v>
      </c>
      <c r="BQ1729" s="179">
        <f t="shared" si="626"/>
        <v>8.6664107387064426E-3</v>
      </c>
      <c r="BR1729" s="179">
        <f t="shared" si="631"/>
        <v>4.7168677180957805E-7</v>
      </c>
    </row>
    <row r="1730" spans="44:70">
      <c r="AR1730" s="69">
        <f t="shared" si="623"/>
        <v>144</v>
      </c>
      <c r="AS1730" s="70">
        <f t="shared" si="627"/>
        <v>1727</v>
      </c>
      <c r="AT1730" s="71">
        <f t="shared" si="629"/>
        <v>4.1287169541253064E-7</v>
      </c>
      <c r="AU1730" s="72">
        <f t="shared" si="624"/>
        <v>8.6664107387064426E-3</v>
      </c>
      <c r="AV1730" s="73">
        <f t="shared" si="625"/>
        <v>1.0086664107387064</v>
      </c>
      <c r="AW1730" s="74">
        <f>PRODUCT(AV$4:AV1730)</f>
        <v>2138424.2065323535</v>
      </c>
      <c r="BO1730" s="70">
        <f t="shared" si="630"/>
        <v>1727</v>
      </c>
      <c r="BP1730" s="178">
        <f t="shared" si="628"/>
        <v>0.1091</v>
      </c>
      <c r="BQ1730" s="179">
        <f t="shared" si="626"/>
        <v>8.6664107387064426E-3</v>
      </c>
      <c r="BR1730" s="179">
        <f t="shared" si="631"/>
        <v>4.6763406294468926E-7</v>
      </c>
    </row>
    <row r="1731" spans="44:70">
      <c r="AR1731" s="69">
        <f t="shared" si="623"/>
        <v>144</v>
      </c>
      <c r="AS1731" s="70">
        <f t="shared" si="627"/>
        <v>1728</v>
      </c>
      <c r="AT1731" s="71">
        <f t="shared" si="629"/>
        <v>4.0929357971769953E-7</v>
      </c>
      <c r="AU1731" s="72">
        <f t="shared" si="624"/>
        <v>8.6664107387064426E-3</v>
      </c>
      <c r="AV1731" s="73">
        <f t="shared" si="625"/>
        <v>1.0086664107387064</v>
      </c>
      <c r="AW1731" s="74">
        <f>PRODUCT(AV$4:AV1731)</f>
        <v>2156956.6690397551</v>
      </c>
      <c r="BO1731" s="70">
        <f t="shared" si="630"/>
        <v>1728</v>
      </c>
      <c r="BP1731" s="178">
        <f t="shared" si="628"/>
        <v>0.1091</v>
      </c>
      <c r="BQ1731" s="179">
        <f t="shared" si="626"/>
        <v>8.6664107387064426E-3</v>
      </c>
      <c r="BR1731" s="179">
        <f t="shared" si="631"/>
        <v>4.6361617474920473E-7</v>
      </c>
    </row>
    <row r="1732" spans="44:70">
      <c r="AR1732" s="69">
        <f t="shared" si="623"/>
        <v>145</v>
      </c>
      <c r="AS1732" s="70">
        <f t="shared" si="627"/>
        <v>1729</v>
      </c>
      <c r="AT1732" s="71">
        <f t="shared" si="629"/>
        <v>4.0574647344315044E-7</v>
      </c>
      <c r="AU1732" s="72">
        <f t="shared" si="624"/>
        <v>8.6664107387064426E-3</v>
      </c>
      <c r="AV1732" s="73">
        <f t="shared" si="625"/>
        <v>1.0086664107387064</v>
      </c>
      <c r="AW1732" s="74">
        <f>PRODUCT(AV$4:AV1732)</f>
        <v>2175649.7414792459</v>
      </c>
      <c r="BO1732" s="70">
        <f t="shared" si="630"/>
        <v>1729</v>
      </c>
      <c r="BP1732" s="178">
        <f t="shared" si="628"/>
        <v>0.1091</v>
      </c>
      <c r="BQ1732" s="179">
        <f t="shared" si="626"/>
        <v>8.6664107387064426E-3</v>
      </c>
      <c r="BR1732" s="179">
        <f t="shared" si="631"/>
        <v>4.596328080456957E-7</v>
      </c>
    </row>
    <row r="1733" spans="44:70">
      <c r="AR1733" s="69">
        <f t="shared" ref="AR1733:AR1796" si="632">ROUNDDOWN((AS1733-1)/12,0)+1</f>
        <v>145</v>
      </c>
      <c r="AS1733" s="70">
        <f t="shared" si="627"/>
        <v>1730</v>
      </c>
      <c r="AT1733" s="71">
        <f t="shared" si="629"/>
        <v>4.0223010784851048E-7</v>
      </c>
      <c r="AU1733" s="72">
        <f t="shared" ref="AU1733:AU1796" si="633">IF($AU$2="Yes",BQ1733,((1+$AH$21)^(1/12))-1)</f>
        <v>8.6664107387064426E-3</v>
      </c>
      <c r="AV1733" s="73">
        <f t="shared" ref="AV1733:AV1796" si="634">(1+AU1733)</f>
        <v>1.0086664107387064</v>
      </c>
      <c r="AW1733" s="74">
        <f>PRODUCT(AV$4:AV1733)</f>
        <v>2194504.8157624654</v>
      </c>
      <c r="BO1733" s="70">
        <f t="shared" si="630"/>
        <v>1730</v>
      </c>
      <c r="BP1733" s="178">
        <f t="shared" si="628"/>
        <v>0.1091</v>
      </c>
      <c r="BQ1733" s="179">
        <f t="shared" ref="BQ1733:BQ1796" si="635">(1+BP1733)^(1/12)-1</f>
        <v>8.6664107387064426E-3</v>
      </c>
      <c r="BR1733" s="179">
        <f t="shared" si="631"/>
        <v>4.5568366622725071E-7</v>
      </c>
    </row>
    <row r="1734" spans="44:70">
      <c r="AR1734" s="69">
        <f t="shared" si="632"/>
        <v>145</v>
      </c>
      <c r="AS1734" s="70">
        <f t="shared" ref="AS1734:AS1797" si="636">AS1733+1</f>
        <v>1731</v>
      </c>
      <c r="AT1734" s="71">
        <f t="shared" si="629"/>
        <v>3.987442165224211E-7</v>
      </c>
      <c r="AU1734" s="72">
        <f t="shared" si="633"/>
        <v>8.6664107387064426E-3</v>
      </c>
      <c r="AV1734" s="73">
        <f t="shared" si="634"/>
        <v>1.0086664107387064</v>
      </c>
      <c r="AW1734" s="74">
        <f>PRODUCT(AV$4:AV1734)</f>
        <v>2213523.295863932</v>
      </c>
      <c r="BO1734" s="70">
        <f t="shared" si="630"/>
        <v>1731</v>
      </c>
      <c r="BP1734" s="178">
        <f t="shared" si="628"/>
        <v>0.1091</v>
      </c>
      <c r="BQ1734" s="179">
        <f t="shared" si="635"/>
        <v>8.6664107387064426E-3</v>
      </c>
      <c r="BR1734" s="179">
        <f t="shared" si="631"/>
        <v>4.5176845523538991E-7</v>
      </c>
    </row>
    <row r="1735" spans="44:70">
      <c r="AR1735" s="69">
        <f t="shared" si="632"/>
        <v>145</v>
      </c>
      <c r="AS1735" s="70">
        <f t="shared" si="636"/>
        <v>1732</v>
      </c>
      <c r="AT1735" s="71">
        <f t="shared" si="629"/>
        <v>3.952885353623541E-7</v>
      </c>
      <c r="AU1735" s="72">
        <f t="shared" si="633"/>
        <v>8.6664107387064426E-3</v>
      </c>
      <c r="AV1735" s="73">
        <f t="shared" si="634"/>
        <v>1.0086664107387064</v>
      </c>
      <c r="AW1735" s="74">
        <f>PRODUCT(AV$4:AV1735)</f>
        <v>2232706.5979255838</v>
      </c>
      <c r="BO1735" s="70">
        <f t="shared" si="630"/>
        <v>1732</v>
      </c>
      <c r="BP1735" s="178">
        <f t="shared" si="628"/>
        <v>0.1091</v>
      </c>
      <c r="BQ1735" s="179">
        <f t="shared" si="635"/>
        <v>8.6664107387064426E-3</v>
      </c>
      <c r="BR1735" s="179">
        <f t="shared" si="631"/>
        <v>4.4788688353816894E-7</v>
      </c>
    </row>
    <row r="1736" spans="44:70">
      <c r="AR1736" s="69">
        <f t="shared" si="632"/>
        <v>145</v>
      </c>
      <c r="AS1736" s="70">
        <f t="shared" si="636"/>
        <v>1733</v>
      </c>
      <c r="AT1736" s="71">
        <f t="shared" si="629"/>
        <v>3.9186280255460225E-7</v>
      </c>
      <c r="AU1736" s="72">
        <f t="shared" si="633"/>
        <v>8.6664107387064426E-3</v>
      </c>
      <c r="AV1736" s="73">
        <f t="shared" si="634"/>
        <v>1.0086664107387064</v>
      </c>
      <c r="AW1736" s="74">
        <f>PRODUCT(AV$4:AV1736)</f>
        <v>2252056.1503622266</v>
      </c>
      <c r="BO1736" s="70">
        <f t="shared" si="630"/>
        <v>1733</v>
      </c>
      <c r="BP1736" s="178">
        <f t="shared" ref="BP1736:BP1799" si="637">VLOOKUP(BO1736,$BT$4:$BX$13,5,TRUE)/100</f>
        <v>0.1091</v>
      </c>
      <c r="BQ1736" s="179">
        <f t="shared" si="635"/>
        <v>8.6664107387064426E-3</v>
      </c>
      <c r="BR1736" s="179">
        <f t="shared" si="631"/>
        <v>4.4403866210847127E-7</v>
      </c>
    </row>
    <row r="1737" spans="44:70">
      <c r="AR1737" s="69">
        <f t="shared" si="632"/>
        <v>145</v>
      </c>
      <c r="AS1737" s="70">
        <f t="shared" si="636"/>
        <v>1734</v>
      </c>
      <c r="AT1737" s="71">
        <f t="shared" si="629"/>
        <v>3.8846675855444344E-7</v>
      </c>
      <c r="AU1737" s="72">
        <f t="shared" si="633"/>
        <v>8.6664107387064426E-3</v>
      </c>
      <c r="AV1737" s="73">
        <f t="shared" si="634"/>
        <v>1.0086664107387064</v>
      </c>
      <c r="AW1737" s="74">
        <f>PRODUCT(AV$4:AV1737)</f>
        <v>2271573.3939678958</v>
      </c>
      <c r="BO1737" s="70">
        <f t="shared" si="630"/>
        <v>1734</v>
      </c>
      <c r="BP1737" s="178">
        <f t="shared" si="637"/>
        <v>0.1091</v>
      </c>
      <c r="BQ1737" s="179">
        <f t="shared" si="635"/>
        <v>8.6664107387064426E-3</v>
      </c>
      <c r="BR1737" s="179">
        <f t="shared" si="631"/>
        <v>4.4022350440248656E-7</v>
      </c>
    </row>
    <row r="1738" spans="44:70">
      <c r="AR1738" s="69">
        <f t="shared" si="632"/>
        <v>145</v>
      </c>
      <c r="AS1738" s="70">
        <f t="shared" si="636"/>
        <v>1735</v>
      </c>
      <c r="AT1738" s="71">
        <f t="shared" si="629"/>
        <v>3.8510014606647671E-7</v>
      </c>
      <c r="AU1738" s="72">
        <f t="shared" si="633"/>
        <v>8.6664107387064426E-3</v>
      </c>
      <c r="AV1738" s="73">
        <f t="shared" si="634"/>
        <v>1.0086664107387064</v>
      </c>
      <c r="AW1738" s="74">
        <f>PRODUCT(AV$4:AV1738)</f>
        <v>2291259.7820231388</v>
      </c>
      <c r="BO1738" s="70">
        <f t="shared" si="630"/>
        <v>1735</v>
      </c>
      <c r="BP1738" s="178">
        <f t="shared" si="637"/>
        <v>0.1091</v>
      </c>
      <c r="BQ1738" s="179">
        <f t="shared" si="635"/>
        <v>8.6664107387064426E-3</v>
      </c>
      <c r="BR1738" s="179">
        <f t="shared" si="631"/>
        <v>4.3644112633837454E-7</v>
      </c>
    </row>
    <row r="1739" spans="44:70">
      <c r="AR1739" s="69">
        <f t="shared" si="632"/>
        <v>145</v>
      </c>
      <c r="AS1739" s="70">
        <f t="shared" si="636"/>
        <v>1736</v>
      </c>
      <c r="AT1739" s="71">
        <f t="shared" si="629"/>
        <v>3.8176271002512875E-7</v>
      </c>
      <c r="AU1739" s="72">
        <f t="shared" si="633"/>
        <v>8.6664107387064426E-3</v>
      </c>
      <c r="AV1739" s="73">
        <f t="shared" si="634"/>
        <v>1.0086664107387064</v>
      </c>
      <c r="AW1739" s="74">
        <f>PRODUCT(AV$4:AV1739)</f>
        <v>2311116.7804032303</v>
      </c>
      <c r="BO1739" s="70">
        <f t="shared" si="630"/>
        <v>1736</v>
      </c>
      <c r="BP1739" s="178">
        <f t="shared" si="637"/>
        <v>0.1091</v>
      </c>
      <c r="BQ1739" s="179">
        <f t="shared" si="635"/>
        <v>8.6664107387064426E-3</v>
      </c>
      <c r="BR1739" s="179">
        <f t="shared" si="631"/>
        <v>4.3269124627511165E-7</v>
      </c>
    </row>
    <row r="1740" spans="44:70">
      <c r="AR1740" s="69">
        <f t="shared" si="632"/>
        <v>145</v>
      </c>
      <c r="AS1740" s="70">
        <f t="shared" si="636"/>
        <v>1737</v>
      </c>
      <c r="AT1740" s="71">
        <f t="shared" si="629"/>
        <v>3.7845419757532932E-7</v>
      </c>
      <c r="AU1740" s="72">
        <f t="shared" si="633"/>
        <v>8.6664107387064426E-3</v>
      </c>
      <c r="AV1740" s="73">
        <f t="shared" si="634"/>
        <v>1.0086664107387064</v>
      </c>
      <c r="AW1740" s="74">
        <f>PRODUCT(AV$4:AV1740)</f>
        <v>2331145.8676873217</v>
      </c>
      <c r="BO1740" s="70">
        <f t="shared" si="630"/>
        <v>1737</v>
      </c>
      <c r="BP1740" s="178">
        <f t="shared" si="637"/>
        <v>0.1091</v>
      </c>
      <c r="BQ1740" s="179">
        <f t="shared" si="635"/>
        <v>8.6664107387064426E-3</v>
      </c>
      <c r="BR1740" s="179">
        <f t="shared" si="631"/>
        <v>4.2897358499151976E-7</v>
      </c>
    </row>
    <row r="1741" spans="44:70">
      <c r="AR1741" s="69">
        <f t="shared" si="632"/>
        <v>145</v>
      </c>
      <c r="AS1741" s="70">
        <f t="shared" si="636"/>
        <v>1738</v>
      </c>
      <c r="AT1741" s="71">
        <f t="shared" si="629"/>
        <v>3.7517435805335394E-7</v>
      </c>
      <c r="AU1741" s="72">
        <f t="shared" si="633"/>
        <v>8.6664107387064426E-3</v>
      </c>
      <c r="AV1741" s="73">
        <f t="shared" si="634"/>
        <v>1.0086664107387064</v>
      </c>
      <c r="AW1741" s="74">
        <f>PRODUCT(AV$4:AV1741)</f>
        <v>2351348.5352685382</v>
      </c>
      <c r="BO1741" s="70">
        <f t="shared" si="630"/>
        <v>1738</v>
      </c>
      <c r="BP1741" s="178">
        <f t="shared" si="637"/>
        <v>0.1091</v>
      </c>
      <c r="BQ1741" s="179">
        <f t="shared" si="635"/>
        <v>8.6664107387064426E-3</v>
      </c>
      <c r="BR1741" s="179">
        <f t="shared" si="631"/>
        <v>4.2528786566547493E-7</v>
      </c>
    </row>
    <row r="1742" spans="44:70">
      <c r="AR1742" s="69">
        <f t="shared" si="632"/>
        <v>145</v>
      </c>
      <c r="AS1742" s="70">
        <f t="shared" si="636"/>
        <v>1739</v>
      </c>
      <c r="AT1742" s="71">
        <f t="shared" si="629"/>
        <v>3.7192294296783307E-7</v>
      </c>
      <c r="AU1742" s="72">
        <f t="shared" si="633"/>
        <v>8.6664107387064426E-3</v>
      </c>
      <c r="AV1742" s="73">
        <f t="shared" si="634"/>
        <v>1.0086664107387064</v>
      </c>
      <c r="AW1742" s="74">
        <f>PRODUCT(AV$4:AV1742)</f>
        <v>2371726.2874650313</v>
      </c>
      <c r="BO1742" s="70">
        <f t="shared" si="630"/>
        <v>1739</v>
      </c>
      <c r="BP1742" s="178">
        <f t="shared" si="637"/>
        <v>0.1091</v>
      </c>
      <c r="BQ1742" s="179">
        <f t="shared" si="635"/>
        <v>8.6664107387064426E-3</v>
      </c>
      <c r="BR1742" s="179">
        <f t="shared" si="631"/>
        <v>4.2163381385329497E-7</v>
      </c>
    </row>
    <row r="1743" spans="44:70">
      <c r="AR1743" s="69">
        <f t="shared" si="632"/>
        <v>145</v>
      </c>
      <c r="AS1743" s="70">
        <f t="shared" si="636"/>
        <v>1740</v>
      </c>
      <c r="AT1743" s="71">
        <f t="shared" ref="AT1743:AT1774" si="638">(1-AU1743)*AT1742</f>
        <v>3.6869970598092535E-7</v>
      </c>
      <c r="AU1743" s="72">
        <f t="shared" si="633"/>
        <v>8.6664107387064426E-3</v>
      </c>
      <c r="AV1743" s="73">
        <f t="shared" si="634"/>
        <v>1.0086664107387064</v>
      </c>
      <c r="AW1743" s="74">
        <f>PRODUCT(AV$4:AV1743)</f>
        <v>2392280.6416319907</v>
      </c>
      <c r="BO1743" s="70">
        <f t="shared" si="630"/>
        <v>1740</v>
      </c>
      <c r="BP1743" s="178">
        <f t="shared" si="637"/>
        <v>0.1091</v>
      </c>
      <c r="BQ1743" s="179">
        <f t="shared" si="635"/>
        <v>8.6664107387064426E-3</v>
      </c>
      <c r="BR1743" s="179">
        <f t="shared" si="631"/>
        <v>4.1801115746930388E-7</v>
      </c>
    </row>
    <row r="1744" spans="44:70">
      <c r="AR1744" s="69">
        <f t="shared" si="632"/>
        <v>146</v>
      </c>
      <c r="AS1744" s="70">
        <f t="shared" si="636"/>
        <v>1741</v>
      </c>
      <c r="AT1744" s="71">
        <f t="shared" si="638"/>
        <v>3.6550440288965434E-7</v>
      </c>
      <c r="AU1744" s="72">
        <f t="shared" si="633"/>
        <v>8.6664107387064426E-3</v>
      </c>
      <c r="AV1744" s="73">
        <f t="shared" si="634"/>
        <v>1.0086664107387064</v>
      </c>
      <c r="AW1744" s="74">
        <f>PRODUCT(AV$4:AV1744)</f>
        <v>2413013.1282746298</v>
      </c>
      <c r="BO1744" s="70">
        <f t="shared" si="630"/>
        <v>1741</v>
      </c>
      <c r="BP1744" s="178">
        <f t="shared" si="637"/>
        <v>0.1091</v>
      </c>
      <c r="BQ1744" s="179">
        <f t="shared" si="635"/>
        <v>8.6664107387064426E-3</v>
      </c>
      <c r="BR1744" s="179">
        <f t="shared" si="631"/>
        <v>4.1441962676557204E-7</v>
      </c>
    </row>
    <row r="1745" spans="44:70">
      <c r="AR1745" s="69">
        <f t="shared" si="632"/>
        <v>146</v>
      </c>
      <c r="AS1745" s="70">
        <f t="shared" si="636"/>
        <v>1742</v>
      </c>
      <c r="AT1745" s="71">
        <f t="shared" si="638"/>
        <v>3.6233679160740696E-7</v>
      </c>
      <c r="AU1745" s="72">
        <f t="shared" si="633"/>
        <v>8.6664107387064426E-3</v>
      </c>
      <c r="AV1745" s="73">
        <f t="shared" si="634"/>
        <v>1.0086664107387064</v>
      </c>
      <c r="AW1745" s="74">
        <f>PRODUCT(AV$4:AV1745)</f>
        <v>2433925.2911621486</v>
      </c>
      <c r="BO1745" s="70">
        <f t="shared" si="630"/>
        <v>1742</v>
      </c>
      <c r="BP1745" s="178">
        <f t="shared" si="637"/>
        <v>0.1091</v>
      </c>
      <c r="BQ1745" s="179">
        <f t="shared" si="635"/>
        <v>8.6664107387064426E-3</v>
      </c>
      <c r="BR1745" s="179">
        <f t="shared" si="631"/>
        <v>4.1085895431183029E-7</v>
      </c>
    </row>
    <row r="1746" spans="44:70">
      <c r="AR1746" s="69">
        <f t="shared" si="632"/>
        <v>146</v>
      </c>
      <c r="AS1746" s="70">
        <f t="shared" si="636"/>
        <v>1743</v>
      </c>
      <c r="AT1746" s="71">
        <f t="shared" si="638"/>
        <v>3.591966321455921E-7</v>
      </c>
      <c r="AU1746" s="72">
        <f t="shared" si="633"/>
        <v>8.6664107387064426E-3</v>
      </c>
      <c r="AV1746" s="73">
        <f t="shared" si="634"/>
        <v>1.0086664107387064</v>
      </c>
      <c r="AW1746" s="74">
        <f>PRODUCT(AV$4:AV1746)</f>
        <v>2455018.6874426855</v>
      </c>
      <c r="BO1746" s="70">
        <f t="shared" ref="BO1746:BO1803" si="639">BO1745+1</f>
        <v>1743</v>
      </c>
      <c r="BP1746" s="178">
        <f t="shared" si="637"/>
        <v>0.1091</v>
      </c>
      <c r="BQ1746" s="179">
        <f t="shared" si="635"/>
        <v>8.6664107387064426E-3</v>
      </c>
      <c r="BR1746" s="179">
        <f t="shared" ref="BR1746:BR1803" si="640">BR1745/(1+BQ1746)</f>
        <v>4.0732887497555688E-7</v>
      </c>
    </row>
    <row r="1747" spans="44:70">
      <c r="AR1747" s="69">
        <f t="shared" si="632"/>
        <v>146</v>
      </c>
      <c r="AS1747" s="70">
        <f t="shared" si="636"/>
        <v>1744</v>
      </c>
      <c r="AT1747" s="71">
        <f t="shared" si="638"/>
        <v>3.5608368659545836E-7</v>
      </c>
      <c r="AU1747" s="72">
        <f t="shared" si="633"/>
        <v>8.6664107387064426E-3</v>
      </c>
      <c r="AV1747" s="73">
        <f t="shared" si="634"/>
        <v>1.0086664107387064</v>
      </c>
      <c r="AW1747" s="74">
        <f>PRODUCT(AV$4:AV1747)</f>
        <v>2476294.8877592636</v>
      </c>
      <c r="BO1747" s="70">
        <f t="shared" si="639"/>
        <v>1744</v>
      </c>
      <c r="BP1747" s="178">
        <f t="shared" si="637"/>
        <v>0.1091</v>
      </c>
      <c r="BQ1747" s="179">
        <f t="shared" si="635"/>
        <v>8.6664107387064426E-3</v>
      </c>
      <c r="BR1747" s="179">
        <f t="shared" si="640"/>
        <v>4.0382912590223534E-7</v>
      </c>
    </row>
    <row r="1748" spans="44:70">
      <c r="AR1748" s="69">
        <f t="shared" si="632"/>
        <v>146</v>
      </c>
      <c r="AS1748" s="70">
        <f t="shared" si="636"/>
        <v>1745</v>
      </c>
      <c r="AT1748" s="71">
        <f t="shared" si="638"/>
        <v>3.5299771911006932E-7</v>
      </c>
      <c r="AU1748" s="72">
        <f t="shared" si="633"/>
        <v>8.6664107387064426E-3</v>
      </c>
      <c r="AV1748" s="73">
        <f t="shared" si="634"/>
        <v>1.0086664107387064</v>
      </c>
      <c r="AW1748" s="74">
        <f>PRODUCT(AV$4:AV1748)</f>
        <v>2497755.4763667444</v>
      </c>
      <c r="BO1748" s="70">
        <f t="shared" si="639"/>
        <v>1745</v>
      </c>
      <c r="BP1748" s="178">
        <f t="shared" si="637"/>
        <v>0.1091</v>
      </c>
      <c r="BQ1748" s="179">
        <f t="shared" si="635"/>
        <v>8.6664107387064426E-3</v>
      </c>
      <c r="BR1748" s="179">
        <f t="shared" si="640"/>
        <v>4.0035944649578175E-7</v>
      </c>
    </row>
    <row r="1749" spans="44:70">
      <c r="AR1749" s="69">
        <f t="shared" si="632"/>
        <v>146</v>
      </c>
      <c r="AS1749" s="70">
        <f t="shared" si="636"/>
        <v>1746</v>
      </c>
      <c r="AT1749" s="71">
        <f t="shared" si="638"/>
        <v>3.4993849588643492E-7</v>
      </c>
      <c r="AU1749" s="72">
        <f t="shared" si="633"/>
        <v>8.6664107387064426E-3</v>
      </c>
      <c r="AV1749" s="73">
        <f t="shared" si="634"/>
        <v>1.0086664107387064</v>
      </c>
      <c r="AW1749" s="74">
        <f>PRODUCT(AV$4:AV1749)</f>
        <v>2519402.0512497919</v>
      </c>
      <c r="BO1749" s="70">
        <f t="shared" si="639"/>
        <v>1746</v>
      </c>
      <c r="BP1749" s="178">
        <f t="shared" si="637"/>
        <v>0.1091</v>
      </c>
      <c r="BQ1749" s="179">
        <f t="shared" si="635"/>
        <v>8.6664107387064426E-3</v>
      </c>
      <c r="BR1749" s="179">
        <f t="shared" si="640"/>
        <v>3.969195783991406E-7</v>
      </c>
    </row>
    <row r="1750" spans="44:70">
      <c r="AR1750" s="69">
        <f t="shared" si="632"/>
        <v>146</v>
      </c>
      <c r="AS1750" s="70">
        <f t="shared" si="636"/>
        <v>1747</v>
      </c>
      <c r="AT1750" s="71">
        <f t="shared" si="638"/>
        <v>3.4690578514779797E-7</v>
      </c>
      <c r="AU1750" s="72">
        <f t="shared" si="633"/>
        <v>8.6664107387064426E-3</v>
      </c>
      <c r="AV1750" s="73">
        <f t="shared" si="634"/>
        <v>1.0086664107387064</v>
      </c>
      <c r="AW1750" s="74">
        <f>PRODUCT(AV$4:AV1750)</f>
        <v>2541236.2242418621</v>
      </c>
      <c r="BO1750" s="70">
        <f t="shared" si="639"/>
        <v>1747</v>
      </c>
      <c r="BP1750" s="178">
        <f t="shared" si="637"/>
        <v>0.1091</v>
      </c>
      <c r="BQ1750" s="179">
        <f t="shared" si="635"/>
        <v>8.6664107387064426E-3</v>
      </c>
      <c r="BR1750" s="179">
        <f t="shared" si="640"/>
        <v>3.9350926547504717E-7</v>
      </c>
    </row>
    <row r="1751" spans="44:70">
      <c r="AR1751" s="69">
        <f t="shared" si="632"/>
        <v>146</v>
      </c>
      <c r="AS1751" s="70">
        <f t="shared" si="636"/>
        <v>1748</v>
      </c>
      <c r="AT1751" s="71">
        <f t="shared" si="638"/>
        <v>3.4389935712607371E-7</v>
      </c>
      <c r="AU1751" s="72">
        <f t="shared" si="633"/>
        <v>8.6664107387064426E-3</v>
      </c>
      <c r="AV1751" s="73">
        <f t="shared" si="634"/>
        <v>1.0086664107387064</v>
      </c>
      <c r="AW1751" s="74">
        <f>PRODUCT(AV$4:AV1751)</f>
        <v>2563259.6211452214</v>
      </c>
      <c r="BO1751" s="70">
        <f t="shared" si="639"/>
        <v>1748</v>
      </c>
      <c r="BP1751" s="178">
        <f t="shared" si="637"/>
        <v>0.1091</v>
      </c>
      <c r="BQ1751" s="179">
        <f t="shared" si="635"/>
        <v>8.6664107387064426E-3</v>
      </c>
      <c r="BR1751" s="179">
        <f t="shared" si="640"/>
        <v>3.901282537869551E-7</v>
      </c>
    </row>
    <row r="1752" spans="44:70">
      <c r="AR1752" s="69">
        <f t="shared" si="632"/>
        <v>146</v>
      </c>
      <c r="AS1752" s="70">
        <f t="shared" si="636"/>
        <v>1749</v>
      </c>
      <c r="AT1752" s="71">
        <f t="shared" si="638"/>
        <v>3.4091898404444205E-7</v>
      </c>
      <c r="AU1752" s="72">
        <f t="shared" si="633"/>
        <v>8.6664107387064426E-3</v>
      </c>
      <c r="AV1752" s="73">
        <f t="shared" si="634"/>
        <v>1.0086664107387064</v>
      </c>
      <c r="AW1752" s="74">
        <f>PRODUCT(AV$4:AV1752)</f>
        <v>2585473.881852007</v>
      </c>
      <c r="BO1752" s="70">
        <f t="shared" si="639"/>
        <v>1749</v>
      </c>
      <c r="BP1752" s="178">
        <f t="shared" si="637"/>
        <v>0.1091</v>
      </c>
      <c r="BQ1752" s="179">
        <f t="shared" si="635"/>
        <v>8.6664107387064426E-3</v>
      </c>
      <c r="BR1752" s="179">
        <f t="shared" si="640"/>
        <v>3.8677629158012801E-7</v>
      </c>
    </row>
    <row r="1753" spans="44:70">
      <c r="AR1753" s="69">
        <f t="shared" si="632"/>
        <v>146</v>
      </c>
      <c r="AS1753" s="70">
        <f t="shared" si="636"/>
        <v>1750</v>
      </c>
      <c r="AT1753" s="71">
        <f t="shared" si="638"/>
        <v>3.3796444010009039E-7</v>
      </c>
      <c r="AU1753" s="72">
        <f t="shared" si="633"/>
        <v>8.6664107387064426E-3</v>
      </c>
      <c r="AV1753" s="73">
        <f t="shared" si="634"/>
        <v>1.0086664107387064</v>
      </c>
      <c r="AW1753" s="74">
        <f>PRODUCT(AV$4:AV1753)</f>
        <v>2607880.6604663343</v>
      </c>
      <c r="BO1753" s="70">
        <f t="shared" si="639"/>
        <v>1750</v>
      </c>
      <c r="BP1753" s="178">
        <f t="shared" si="637"/>
        <v>0.1091</v>
      </c>
      <c r="BQ1753" s="179">
        <f t="shared" si="635"/>
        <v>8.6664107387064426E-3</v>
      </c>
      <c r="BR1753" s="179">
        <f t="shared" si="640"/>
        <v>3.8345312926289349E-7</v>
      </c>
    </row>
    <row r="1754" spans="44:70">
      <c r="AR1754" s="69">
        <f t="shared" si="632"/>
        <v>146</v>
      </c>
      <c r="AS1754" s="70">
        <f t="shared" si="636"/>
        <v>1751</v>
      </c>
      <c r="AT1754" s="71">
        <f t="shared" si="638"/>
        <v>3.3503550144710608E-7</v>
      </c>
      <c r="AU1754" s="72">
        <f t="shared" si="633"/>
        <v>8.6664107387064426E-3</v>
      </c>
      <c r="AV1754" s="73">
        <f t="shared" si="634"/>
        <v>1.0086664107387064</v>
      </c>
      <c r="AW1754" s="74">
        <f>PRODUCT(AV$4:AV1754)</f>
        <v>2630481.6254274645</v>
      </c>
      <c r="BO1754" s="70">
        <f t="shared" si="639"/>
        <v>1751</v>
      </c>
      <c r="BP1754" s="178">
        <f t="shared" si="637"/>
        <v>0.1091</v>
      </c>
      <c r="BQ1754" s="179">
        <f t="shared" si="635"/>
        <v>8.6664107387064426E-3</v>
      </c>
      <c r="BR1754" s="179">
        <f t="shared" si="640"/>
        <v>3.801585193880581E-7</v>
      </c>
    </row>
    <row r="1755" spans="44:70">
      <c r="AR1755" s="69">
        <f t="shared" si="632"/>
        <v>146</v>
      </c>
      <c r="AS1755" s="70">
        <f t="shared" si="636"/>
        <v>1752</v>
      </c>
      <c r="AT1755" s="71">
        <f t="shared" si="638"/>
        <v>3.32131946179517E-7</v>
      </c>
      <c r="AU1755" s="72">
        <f t="shared" si="633"/>
        <v>8.6664107387064426E-3</v>
      </c>
      <c r="AV1755" s="73">
        <f t="shared" si="634"/>
        <v>1.0086664107387064</v>
      </c>
      <c r="AW1755" s="74">
        <f>PRODUCT(AV$4:AV1755)</f>
        <v>2653278.4596340391</v>
      </c>
      <c r="BO1755" s="70">
        <f t="shared" si="639"/>
        <v>1752</v>
      </c>
      <c r="BP1755" s="178">
        <f t="shared" si="637"/>
        <v>0.1091</v>
      </c>
      <c r="BQ1755" s="179">
        <f t="shared" si="635"/>
        <v>8.6664107387064426E-3</v>
      </c>
      <c r="BR1755" s="179">
        <f t="shared" si="640"/>
        <v>3.7689221663448213E-7</v>
      </c>
    </row>
    <row r="1756" spans="44:70">
      <c r="AR1756" s="69">
        <f t="shared" si="632"/>
        <v>147</v>
      </c>
      <c r="AS1756" s="70">
        <f t="shared" si="636"/>
        <v>1753</v>
      </c>
      <c r="AT1756" s="71">
        <f t="shared" si="638"/>
        <v>3.2925355431447934E-7</v>
      </c>
      <c r="AU1756" s="72">
        <f t="shared" si="633"/>
        <v>8.6664107387064426E-3</v>
      </c>
      <c r="AV1756" s="73">
        <f t="shared" si="634"/>
        <v>1.0086664107387064</v>
      </c>
      <c r="AW1756" s="74">
        <f>PRODUCT(AV$4:AV1756)</f>
        <v>2676272.86056939</v>
      </c>
      <c r="BO1756" s="70">
        <f t="shared" si="639"/>
        <v>1753</v>
      </c>
      <c r="BP1756" s="178">
        <f t="shared" si="637"/>
        <v>0.1091</v>
      </c>
      <c r="BQ1756" s="179">
        <f t="shared" si="635"/>
        <v>8.6664107387064426E-3</v>
      </c>
      <c r="BR1756" s="179">
        <f t="shared" si="640"/>
        <v>3.7365397778881276E-7</v>
      </c>
    </row>
    <row r="1757" spans="44:70">
      <c r="AR1757" s="69">
        <f t="shared" si="632"/>
        <v>147</v>
      </c>
      <c r="AS1757" s="70">
        <f t="shared" si="636"/>
        <v>1754</v>
      </c>
      <c r="AT1757" s="71">
        <f t="shared" si="638"/>
        <v>3.2640010777561105E-7</v>
      </c>
      <c r="AU1757" s="72">
        <f t="shared" si="633"/>
        <v>8.6664107387064426E-3</v>
      </c>
      <c r="AV1757" s="73">
        <f t="shared" si="634"/>
        <v>1.0086664107387064</v>
      </c>
      <c r="AW1757" s="74">
        <f>PRODUCT(AV$4:AV1757)</f>
        <v>2699466.5404279372</v>
      </c>
      <c r="BO1757" s="70">
        <f t="shared" si="639"/>
        <v>1754</v>
      </c>
      <c r="BP1757" s="178">
        <f t="shared" si="637"/>
        <v>0.1091</v>
      </c>
      <c r="BQ1757" s="179">
        <f t="shared" si="635"/>
        <v>8.6664107387064426E-3</v>
      </c>
      <c r="BR1757" s="179">
        <f t="shared" si="640"/>
        <v>3.7044356172737401E-7</v>
      </c>
    </row>
    <row r="1758" spans="44:70">
      <c r="AR1758" s="69">
        <f t="shared" si="632"/>
        <v>147</v>
      </c>
      <c r="AS1758" s="70">
        <f t="shared" si="636"/>
        <v>1755</v>
      </c>
      <c r="AT1758" s="71">
        <f t="shared" si="638"/>
        <v>3.2357139037646956E-7</v>
      </c>
      <c r="AU1758" s="72">
        <f t="shared" si="633"/>
        <v>8.6664107387064426E-3</v>
      </c>
      <c r="AV1758" s="73">
        <f t="shared" si="634"/>
        <v>1.0086664107387064</v>
      </c>
      <c r="AW1758" s="74">
        <f>PRODUCT(AV$4:AV1758)</f>
        <v>2722861.2262426806</v>
      </c>
      <c r="BO1758" s="70">
        <f t="shared" si="639"/>
        <v>1755</v>
      </c>
      <c r="BP1758" s="178">
        <f t="shared" si="637"/>
        <v>0.1091</v>
      </c>
      <c r="BQ1758" s="179">
        <f t="shared" si="635"/>
        <v>8.6664107387064426E-3</v>
      </c>
      <c r="BR1758" s="179">
        <f t="shared" si="640"/>
        <v>3.6726072939821218E-7</v>
      </c>
    </row>
    <row r="1759" spans="44:70">
      <c r="AR1759" s="69">
        <f t="shared" si="632"/>
        <v>147</v>
      </c>
      <c r="AS1759" s="70">
        <f t="shared" si="636"/>
        <v>1756</v>
      </c>
      <c r="AT1759" s="71">
        <f t="shared" si="638"/>
        <v>3.2076718780417276E-7</v>
      </c>
      <c r="AU1759" s="72">
        <f t="shared" si="633"/>
        <v>8.6664107387064426E-3</v>
      </c>
      <c r="AV1759" s="73">
        <f t="shared" si="634"/>
        <v>1.0086664107387064</v>
      </c>
      <c r="AW1759" s="74">
        <f>PRODUCT(AV$4:AV1759)</f>
        <v>2746458.6600137977</v>
      </c>
      <c r="BO1759" s="70">
        <f t="shared" si="639"/>
        <v>1756</v>
      </c>
      <c r="BP1759" s="178">
        <f t="shared" si="637"/>
        <v>0.1091</v>
      </c>
      <c r="BQ1759" s="179">
        <f t="shared" si="635"/>
        <v>8.6664107387064426E-3</v>
      </c>
      <c r="BR1759" s="179">
        <f t="shared" si="640"/>
        <v>3.6410524380329598E-7</v>
      </c>
    </row>
    <row r="1760" spans="44:70">
      <c r="AR1760" s="69">
        <f t="shared" si="632"/>
        <v>147</v>
      </c>
      <c r="AS1760" s="70">
        <f t="shared" si="636"/>
        <v>1757</v>
      </c>
      <c r="AT1760" s="71">
        <f t="shared" si="638"/>
        <v>3.1798728760316201E-7</v>
      </c>
      <c r="AU1760" s="72">
        <f t="shared" si="633"/>
        <v>8.6664107387064426E-3</v>
      </c>
      <c r="AV1760" s="73">
        <f t="shared" si="634"/>
        <v>1.0086664107387064</v>
      </c>
      <c r="AW1760" s="74">
        <f>PRODUCT(AV$4:AV1760)</f>
        <v>2770260.5988383545</v>
      </c>
      <c r="BO1760" s="70">
        <f t="shared" si="639"/>
        <v>1757</v>
      </c>
      <c r="BP1760" s="178">
        <f t="shared" si="637"/>
        <v>0.1091</v>
      </c>
      <c r="BQ1760" s="179">
        <f t="shared" si="635"/>
        <v>8.6664107387064426E-3</v>
      </c>
      <c r="BR1760" s="179">
        <f t="shared" si="640"/>
        <v>3.6097686998086915E-7</v>
      </c>
    </row>
    <row r="1761" spans="44:70">
      <c r="AR1761" s="69">
        <f t="shared" si="632"/>
        <v>147</v>
      </c>
      <c r="AS1761" s="70">
        <f t="shared" si="636"/>
        <v>1758</v>
      </c>
      <c r="AT1761" s="71">
        <f t="shared" si="638"/>
        <v>3.1523147915910584E-7</v>
      </c>
      <c r="AU1761" s="72">
        <f t="shared" si="633"/>
        <v>8.6664107387064426E-3</v>
      </c>
      <c r="AV1761" s="73">
        <f t="shared" si="634"/>
        <v>1.0086664107387064</v>
      </c>
      <c r="AW1761" s="74">
        <f>PRODUCT(AV$4:AV1761)</f>
        <v>2794268.8150411425</v>
      </c>
      <c r="BO1761" s="70">
        <f t="shared" si="639"/>
        <v>1758</v>
      </c>
      <c r="BP1761" s="178">
        <f t="shared" si="637"/>
        <v>0.1091</v>
      </c>
      <c r="BQ1761" s="179">
        <f t="shared" si="635"/>
        <v>8.6664107387064426E-3</v>
      </c>
      <c r="BR1761" s="179">
        <f t="shared" si="640"/>
        <v>3.5787537498795496E-7</v>
      </c>
    </row>
    <row r="1762" spans="44:70">
      <c r="AR1762" s="69">
        <f t="shared" si="632"/>
        <v>147</v>
      </c>
      <c r="AS1762" s="70">
        <f t="shared" si="636"/>
        <v>1759</v>
      </c>
      <c r="AT1762" s="71">
        <f t="shared" si="638"/>
        <v>3.1249955368294307E-7</v>
      </c>
      <c r="AU1762" s="72">
        <f t="shared" si="633"/>
        <v>8.6664107387064426E-3</v>
      </c>
      <c r="AV1762" s="73">
        <f t="shared" si="634"/>
        <v>1.0086664107387064</v>
      </c>
      <c r="AW1762" s="74">
        <f>PRODUCT(AV$4:AV1762)</f>
        <v>2818485.0963066476</v>
      </c>
      <c r="BO1762" s="70">
        <f t="shared" si="639"/>
        <v>1759</v>
      </c>
      <c r="BP1762" s="178">
        <f t="shared" si="637"/>
        <v>0.1091</v>
      </c>
      <c r="BQ1762" s="179">
        <f t="shared" si="635"/>
        <v>8.6664107387064426E-3</v>
      </c>
      <c r="BR1762" s="179">
        <f t="shared" si="640"/>
        <v>3.5480052788301092E-7</v>
      </c>
    </row>
    <row r="1763" spans="44:70">
      <c r="AR1763" s="69">
        <f t="shared" si="632"/>
        <v>147</v>
      </c>
      <c r="AS1763" s="70">
        <f t="shared" si="636"/>
        <v>1760</v>
      </c>
      <c r="AT1763" s="71">
        <f t="shared" si="638"/>
        <v>3.0979130419506427E-7</v>
      </c>
      <c r="AU1763" s="72">
        <f t="shared" si="633"/>
        <v>8.6664107387064426E-3</v>
      </c>
      <c r="AV1763" s="73">
        <f t="shared" si="634"/>
        <v>1.0086664107387064</v>
      </c>
      <c r="AW1763" s="74">
        <f>PRODUCT(AV$4:AV1763)</f>
        <v>2842911.2458121637</v>
      </c>
      <c r="BO1763" s="70">
        <f t="shared" si="639"/>
        <v>1760</v>
      </c>
      <c r="BP1763" s="178">
        <f t="shared" si="637"/>
        <v>0.1091</v>
      </c>
      <c r="BQ1763" s="179">
        <f t="shared" si="635"/>
        <v>8.6664107387064426E-3</v>
      </c>
      <c r="BR1763" s="179">
        <f t="shared" si="640"/>
        <v>3.5175209970873264E-7</v>
      </c>
    </row>
    <row r="1764" spans="44:70">
      <c r="AR1764" s="69">
        <f t="shared" si="632"/>
        <v>147</v>
      </c>
      <c r="AS1764" s="70">
        <f t="shared" si="636"/>
        <v>1761</v>
      </c>
      <c r="AT1764" s="71">
        <f t="shared" si="638"/>
        <v>3.0710652550963029E-7</v>
      </c>
      <c r="AU1764" s="72">
        <f t="shared" si="633"/>
        <v>8.6664107387064426E-3</v>
      </c>
      <c r="AV1764" s="73">
        <f t="shared" si="634"/>
        <v>1.0086664107387064</v>
      </c>
      <c r="AW1764" s="74">
        <f>PRODUCT(AV$4:AV1764)</f>
        <v>2867549.0823620595</v>
      </c>
      <c r="BO1764" s="70">
        <f t="shared" si="639"/>
        <v>1761</v>
      </c>
      <c r="BP1764" s="178">
        <f t="shared" si="637"/>
        <v>0.1091</v>
      </c>
      <c r="BQ1764" s="179">
        <f t="shared" si="635"/>
        <v>8.6664107387064426E-3</v>
      </c>
      <c r="BR1764" s="179">
        <f t="shared" si="640"/>
        <v>3.4872986347500523E-7</v>
      </c>
    </row>
    <row r="1765" spans="44:70">
      <c r="AR1765" s="69">
        <f t="shared" si="632"/>
        <v>147</v>
      </c>
      <c r="AS1765" s="70">
        <f t="shared" si="636"/>
        <v>1762</v>
      </c>
      <c r="AT1765" s="71">
        <f t="shared" si="638"/>
        <v>3.0444501421902681E-7</v>
      </c>
      <c r="AU1765" s="72">
        <f t="shared" si="633"/>
        <v>8.6664107387064426E-3</v>
      </c>
      <c r="AV1765" s="73">
        <f t="shared" si="634"/>
        <v>1.0086664107387064</v>
      </c>
      <c r="AW1765" s="74">
        <f>PRODUCT(AV$4:AV1765)</f>
        <v>2892400.44052321</v>
      </c>
      <c r="BO1765" s="70">
        <f t="shared" si="639"/>
        <v>1762</v>
      </c>
      <c r="BP1765" s="178">
        <f t="shared" si="637"/>
        <v>0.1091</v>
      </c>
      <c r="BQ1765" s="179">
        <f t="shared" si="635"/>
        <v>8.6664107387064426E-3</v>
      </c>
      <c r="BR1765" s="179">
        <f t="shared" si="640"/>
        <v>3.4573359414200139E-7</v>
      </c>
    </row>
    <row r="1766" spans="44:70">
      <c r="AR1766" s="69">
        <f t="shared" si="632"/>
        <v>147</v>
      </c>
      <c r="AS1766" s="70">
        <f t="shared" si="636"/>
        <v>1763</v>
      </c>
      <c r="AT1766" s="71">
        <f t="shared" si="638"/>
        <v>3.018065686784534E-7</v>
      </c>
      <c r="AU1766" s="72">
        <f t="shared" si="633"/>
        <v>8.6664107387064426E-3</v>
      </c>
      <c r="AV1766" s="73">
        <f t="shared" si="634"/>
        <v>1.0086664107387064</v>
      </c>
      <c r="AW1766" s="74">
        <f>PRODUCT(AV$4:AV1766)</f>
        <v>2917467.1707615997</v>
      </c>
      <c r="BO1766" s="70">
        <f t="shared" si="639"/>
        <v>1763</v>
      </c>
      <c r="BP1766" s="178">
        <f t="shared" si="637"/>
        <v>0.1091</v>
      </c>
      <c r="BQ1766" s="179">
        <f t="shared" si="635"/>
        <v>8.6664107387064426E-3</v>
      </c>
      <c r="BR1766" s="179">
        <f t="shared" si="640"/>
        <v>3.4276306860342468E-7</v>
      </c>
    </row>
    <row r="1767" spans="44:70">
      <c r="AR1767" s="69">
        <f t="shared" si="632"/>
        <v>147</v>
      </c>
      <c r="AS1767" s="70">
        <f t="shared" si="636"/>
        <v>1764</v>
      </c>
      <c r="AT1767" s="71">
        <f t="shared" si="638"/>
        <v>2.9919098899064633E-7</v>
      </c>
      <c r="AU1767" s="72">
        <f t="shared" si="633"/>
        <v>8.6664107387064426E-3</v>
      </c>
      <c r="AV1767" s="73">
        <f t="shared" si="634"/>
        <v>1.0086664107387064</v>
      </c>
      <c r="AW1767" s="74">
        <f>PRODUCT(AV$4:AV1767)</f>
        <v>2942751.1395801115</v>
      </c>
      <c r="BO1767" s="70">
        <f t="shared" si="639"/>
        <v>1764</v>
      </c>
      <c r="BP1767" s="178">
        <f t="shared" si="637"/>
        <v>0.1091</v>
      </c>
      <c r="BQ1767" s="179">
        <f t="shared" si="635"/>
        <v>8.6664107387064426E-3</v>
      </c>
      <c r="BR1767" s="179">
        <f t="shared" si="640"/>
        <v>3.3981806566989666E-7</v>
      </c>
    </row>
    <row r="1768" spans="44:70">
      <c r="AR1768" s="69">
        <f t="shared" si="632"/>
        <v>148</v>
      </c>
      <c r="AS1768" s="70">
        <f t="shared" si="636"/>
        <v>1765</v>
      </c>
      <c r="AT1768" s="71">
        <f t="shared" si="638"/>
        <v>2.9659807699073357E-7</v>
      </c>
      <c r="AU1768" s="72">
        <f t="shared" si="633"/>
        <v>8.6664107387064426E-3</v>
      </c>
      <c r="AV1768" s="73">
        <f t="shared" si="634"/>
        <v>1.0086664107387064</v>
      </c>
      <c r="AW1768" s="74">
        <f>PRODUCT(AV$4:AV1768)</f>
        <v>2968254.2296575094</v>
      </c>
      <c r="BO1768" s="70">
        <f t="shared" si="639"/>
        <v>1765</v>
      </c>
      <c r="BP1768" s="178">
        <f t="shared" si="637"/>
        <v>0.1091</v>
      </c>
      <c r="BQ1768" s="179">
        <f t="shared" si="635"/>
        <v>8.6664107387064426E-3</v>
      </c>
      <c r="BR1768" s="179">
        <f t="shared" si="640"/>
        <v>3.3689836605248672E-7</v>
      </c>
    </row>
    <row r="1769" spans="44:70">
      <c r="AR1769" s="69">
        <f t="shared" si="632"/>
        <v>148</v>
      </c>
      <c r="AS1769" s="70">
        <f t="shared" si="636"/>
        <v>1766</v>
      </c>
      <c r="AT1769" s="71">
        <f t="shared" si="638"/>
        <v>2.9402763623122141E-7</v>
      </c>
      <c r="AU1769" s="72">
        <f t="shared" si="633"/>
        <v>8.6664107387064426E-3</v>
      </c>
      <c r="AV1769" s="73">
        <f t="shared" si="634"/>
        <v>1.0086664107387064</v>
      </c>
      <c r="AW1769" s="74">
        <f>PRODUCT(AV$4:AV1769)</f>
        <v>2993978.3399886242</v>
      </c>
      <c r="BO1769" s="70">
        <f t="shared" si="639"/>
        <v>1766</v>
      </c>
      <c r="BP1769" s="178">
        <f t="shared" si="637"/>
        <v>0.1091</v>
      </c>
      <c r="BQ1769" s="179">
        <f t="shared" si="635"/>
        <v>8.6664107387064426E-3</v>
      </c>
      <c r="BR1769" s="179">
        <f t="shared" si="640"/>
        <v>3.3400375234638375E-7</v>
      </c>
    </row>
    <row r="1770" spans="44:70">
      <c r="AR1770" s="69">
        <f t="shared" si="632"/>
        <v>148</v>
      </c>
      <c r="AS1770" s="70">
        <f t="shared" si="636"/>
        <v>1767</v>
      </c>
      <c r="AT1770" s="71">
        <f t="shared" si="638"/>
        <v>2.9147947196711067E-7</v>
      </c>
      <c r="AU1770" s="72">
        <f t="shared" si="633"/>
        <v>8.6664107387064426E-3</v>
      </c>
      <c r="AV1770" s="73">
        <f t="shared" si="634"/>
        <v>1.0086664107387064</v>
      </c>
      <c r="AW1770" s="74">
        <f>PRODUCT(AV$4:AV1770)</f>
        <v>3019925.3860257561</v>
      </c>
      <c r="BO1770" s="70">
        <f t="shared" si="639"/>
        <v>1767</v>
      </c>
      <c r="BP1770" s="178">
        <f t="shared" si="637"/>
        <v>0.1091</v>
      </c>
      <c r="BQ1770" s="179">
        <f t="shared" si="635"/>
        <v>8.6664107387064426E-3</v>
      </c>
      <c r="BR1770" s="179">
        <f t="shared" si="640"/>
        <v>3.3113400901470779E-7</v>
      </c>
    </row>
    <row r="1771" spans="44:70">
      <c r="AR1771" s="69">
        <f t="shared" si="632"/>
        <v>148</v>
      </c>
      <c r="AS1771" s="70">
        <f t="shared" si="636"/>
        <v>1768</v>
      </c>
      <c r="AT1771" s="71">
        <f t="shared" si="638"/>
        <v>2.8895339114114239E-7</v>
      </c>
      <c r="AU1771" s="72">
        <f t="shared" si="633"/>
        <v>8.6664107387064426E-3</v>
      </c>
      <c r="AV1771" s="73">
        <f t="shared" si="634"/>
        <v>1.0086664107387064</v>
      </c>
      <c r="AW1771" s="74">
        <f>PRODUCT(AV$4:AV1771)</f>
        <v>3046097.2998213018</v>
      </c>
      <c r="BO1771" s="70">
        <f t="shared" si="639"/>
        <v>1768</v>
      </c>
      <c r="BP1771" s="178">
        <f t="shared" si="637"/>
        <v>0.1091</v>
      </c>
      <c r="BQ1771" s="179">
        <f t="shared" si="635"/>
        <v>8.6664107387064426E-3</v>
      </c>
      <c r="BR1771" s="179">
        <f t="shared" si="640"/>
        <v>3.2828892237246071E-7</v>
      </c>
    </row>
    <row r="1772" spans="44:70">
      <c r="AR1772" s="69">
        <f t="shared" si="632"/>
        <v>148</v>
      </c>
      <c r="AS1772" s="70">
        <f t="shared" si="636"/>
        <v>1769</v>
      </c>
      <c r="AT1772" s="71">
        <f t="shared" si="638"/>
        <v>2.8644920236917115E-7</v>
      </c>
      <c r="AU1772" s="72">
        <f t="shared" si="633"/>
        <v>8.6664107387064426E-3</v>
      </c>
      <c r="AV1772" s="73">
        <f t="shared" si="634"/>
        <v>1.0086664107387064</v>
      </c>
      <c r="AW1772" s="74">
        <f>PRODUCT(AV$4:AV1772)</f>
        <v>3072496.0301716179</v>
      </c>
      <c r="BO1772" s="70">
        <f t="shared" si="639"/>
        <v>1769</v>
      </c>
      <c r="BP1772" s="178">
        <f t="shared" si="637"/>
        <v>0.1091</v>
      </c>
      <c r="BQ1772" s="179">
        <f t="shared" si="635"/>
        <v>8.6664107387064426E-3</v>
      </c>
      <c r="BR1772" s="179">
        <f t="shared" si="640"/>
        <v>3.254682805706152E-7</v>
      </c>
    </row>
    <row r="1773" spans="44:70">
      <c r="AR1773" s="69">
        <f t="shared" si="632"/>
        <v>148</v>
      </c>
      <c r="AS1773" s="70">
        <f t="shared" si="636"/>
        <v>1770</v>
      </c>
      <c r="AT1773" s="71">
        <f t="shared" si="638"/>
        <v>2.8396671592566504E-7</v>
      </c>
      <c r="AU1773" s="72">
        <f t="shared" si="633"/>
        <v>8.6664107387064426E-3</v>
      </c>
      <c r="AV1773" s="73">
        <f t="shared" si="634"/>
        <v>1.0086664107387064</v>
      </c>
      <c r="AW1773" s="74">
        <f>PRODUCT(AV$4:AV1773)</f>
        <v>3099123.54276213</v>
      </c>
      <c r="BO1773" s="70">
        <f t="shared" si="639"/>
        <v>1770</v>
      </c>
      <c r="BP1773" s="178">
        <f t="shared" si="637"/>
        <v>0.1091</v>
      </c>
      <c r="BQ1773" s="179">
        <f t="shared" si="635"/>
        <v>8.6664107387064426E-3</v>
      </c>
      <c r="BR1773" s="179">
        <f t="shared" si="640"/>
        <v>3.2267187358034E-7</v>
      </c>
    </row>
    <row r="1774" spans="44:70">
      <c r="AR1774" s="69">
        <f t="shared" si="632"/>
        <v>148</v>
      </c>
      <c r="AS1774" s="70">
        <f t="shared" si="636"/>
        <v>1771</v>
      </c>
      <c r="AT1774" s="71">
        <f t="shared" si="638"/>
        <v>2.8150574372933168E-7</v>
      </c>
      <c r="AU1774" s="72">
        <f t="shared" si="633"/>
        <v>8.6664107387064426E-3</v>
      </c>
      <c r="AV1774" s="73">
        <f t="shared" si="634"/>
        <v>1.0086664107387064</v>
      </c>
      <c r="AW1774" s="74">
        <f>PRODUCT(AV$4:AV1774)</f>
        <v>3125981.8203137019</v>
      </c>
      <c r="BO1774" s="70">
        <f t="shared" si="639"/>
        <v>1771</v>
      </c>
      <c r="BP1774" s="178">
        <f t="shared" si="637"/>
        <v>0.1091</v>
      </c>
      <c r="BQ1774" s="179">
        <f t="shared" si="635"/>
        <v>8.6664107387064426E-3</v>
      </c>
      <c r="BR1774" s="179">
        <f t="shared" si="640"/>
        <v>3.1989949317736098E-7</v>
      </c>
    </row>
    <row r="1775" spans="44:70">
      <c r="AR1775" s="69">
        <f t="shared" si="632"/>
        <v>148</v>
      </c>
      <c r="AS1775" s="70">
        <f t="shared" si="636"/>
        <v>1772</v>
      </c>
      <c r="AT1775" s="71">
        <f t="shared" ref="AT1775:AT1803" si="641">(1-AU1775)*AT1774</f>
        <v>2.7906609932886828E-7</v>
      </c>
      <c r="AU1775" s="72">
        <f t="shared" si="633"/>
        <v>8.6664107387064426E-3</v>
      </c>
      <c r="AV1775" s="73">
        <f t="shared" si="634"/>
        <v>1.0086664107387064</v>
      </c>
      <c r="AW1775" s="74">
        <f>PRODUCT(AV$4:AV1775)</f>
        <v>3153072.8627302698</v>
      </c>
      <c r="BO1775" s="70">
        <f t="shared" si="639"/>
        <v>1772</v>
      </c>
      <c r="BP1775" s="178">
        <f t="shared" si="637"/>
        <v>0.1091</v>
      </c>
      <c r="BQ1775" s="179">
        <f t="shared" si="635"/>
        <v>8.6664107387064426E-3</v>
      </c>
      <c r="BR1775" s="179">
        <f t="shared" si="640"/>
        <v>3.1715093292645637E-7</v>
      </c>
    </row>
    <row r="1776" spans="44:70">
      <c r="AR1776" s="69">
        <f t="shared" si="632"/>
        <v>148</v>
      </c>
      <c r="AS1776" s="70">
        <f t="shared" si="636"/>
        <v>1773</v>
      </c>
      <c r="AT1776" s="71">
        <f t="shared" si="641"/>
        <v>2.7664759788883566E-7</v>
      </c>
      <c r="AU1776" s="72">
        <f t="shared" si="633"/>
        <v>8.6664107387064426E-3</v>
      </c>
      <c r="AV1776" s="73">
        <f t="shared" si="634"/>
        <v>1.0086664107387064</v>
      </c>
      <c r="AW1776" s="74">
        <f>PRODUCT(AV$4:AV1776)</f>
        <v>3180398.6872477592</v>
      </c>
      <c r="BO1776" s="70">
        <f t="shared" si="639"/>
        <v>1773</v>
      </c>
      <c r="BP1776" s="178">
        <f t="shared" si="637"/>
        <v>0.1091</v>
      </c>
      <c r="BQ1776" s="179">
        <f t="shared" si="635"/>
        <v>8.6664107387064426E-3</v>
      </c>
      <c r="BR1776" s="179">
        <f t="shared" si="640"/>
        <v>3.1442598816608542E-7</v>
      </c>
    </row>
    <row r="1777" spans="44:70">
      <c r="AR1777" s="69">
        <f t="shared" si="632"/>
        <v>148</v>
      </c>
      <c r="AS1777" s="70">
        <f t="shared" si="636"/>
        <v>1774</v>
      </c>
      <c r="AT1777" s="71">
        <f t="shared" si="641"/>
        <v>2.7425005617565452E-7</v>
      </c>
      <c r="AU1777" s="72">
        <f t="shared" si="633"/>
        <v>8.6664107387064426E-3</v>
      </c>
      <c r="AV1777" s="73">
        <f t="shared" si="634"/>
        <v>1.0086664107387064</v>
      </c>
      <c r="AW1777" s="74">
        <f>PRODUCT(AV$4:AV1777)</f>
        <v>3207961.328584291</v>
      </c>
      <c r="BO1777" s="70">
        <f t="shared" si="639"/>
        <v>1774</v>
      </c>
      <c r="BP1777" s="178">
        <f t="shared" si="637"/>
        <v>0.1091</v>
      </c>
      <c r="BQ1777" s="179">
        <f t="shared" si="635"/>
        <v>8.6664107387064426E-3</v>
      </c>
      <c r="BR1777" s="179">
        <f t="shared" si="640"/>
        <v>3.1172445599314899E-7</v>
      </c>
    </row>
    <row r="1778" spans="44:70">
      <c r="AR1778" s="69">
        <f t="shared" si="632"/>
        <v>148</v>
      </c>
      <c r="AS1778" s="70">
        <f t="shared" si="636"/>
        <v>1775</v>
      </c>
      <c r="AT1778" s="71">
        <f t="shared" si="641"/>
        <v>2.7187329254372298E-7</v>
      </c>
      <c r="AU1778" s="72">
        <f t="shared" si="633"/>
        <v>8.6664107387064426E-3</v>
      </c>
      <c r="AV1778" s="73">
        <f t="shared" si="634"/>
        <v>1.0086664107387064</v>
      </c>
      <c r="AW1778" s="74">
        <f>PRODUCT(AV$4:AV1778)</f>
        <v>3235762.8390916889</v>
      </c>
      <c r="BO1778" s="70">
        <f t="shared" si="639"/>
        <v>1775</v>
      </c>
      <c r="BP1778" s="178">
        <f t="shared" si="637"/>
        <v>0.1091</v>
      </c>
      <c r="BQ1778" s="179">
        <f t="shared" si="635"/>
        <v>8.6664107387064426E-3</v>
      </c>
      <c r="BR1778" s="179">
        <f t="shared" si="640"/>
        <v>3.0904613524788106E-7</v>
      </c>
    </row>
    <row r="1779" spans="44:70">
      <c r="AR1779" s="69">
        <f t="shared" si="632"/>
        <v>148</v>
      </c>
      <c r="AS1779" s="70">
        <f t="shared" si="636"/>
        <v>1776</v>
      </c>
      <c r="AT1779" s="71">
        <f t="shared" si="641"/>
        <v>2.6951712692165459E-7</v>
      </c>
      <c r="AU1779" s="72">
        <f t="shared" si="633"/>
        <v>8.6664107387064426E-3</v>
      </c>
      <c r="AV1779" s="73">
        <f t="shared" si="634"/>
        <v>1.0086664107387064</v>
      </c>
      <c r="AW1779" s="74">
        <f>PRODUCT(AV$4:AV1779)</f>
        <v>3263805.2889083005</v>
      </c>
      <c r="BO1779" s="70">
        <f t="shared" si="639"/>
        <v>1776</v>
      </c>
      <c r="BP1779" s="178">
        <f t="shared" si="637"/>
        <v>0.1091</v>
      </c>
      <c r="BQ1779" s="179">
        <f t="shared" si="635"/>
        <v>8.6664107387064426E-3</v>
      </c>
      <c r="BR1779" s="179">
        <f t="shared" si="640"/>
        <v>3.0639082649887012E-7</v>
      </c>
    </row>
    <row r="1780" spans="44:70">
      <c r="AR1780" s="69">
        <f t="shared" si="632"/>
        <v>149</v>
      </c>
      <c r="AS1780" s="70">
        <f t="shared" si="636"/>
        <v>1777</v>
      </c>
      <c r="AT1780" s="71">
        <f t="shared" si="641"/>
        <v>2.6718138079863546E-7</v>
      </c>
      <c r="AU1780" s="72">
        <f t="shared" si="633"/>
        <v>8.6664107387064426E-3</v>
      </c>
      <c r="AV1780" s="73">
        <f t="shared" si="634"/>
        <v>1.0086664107387064</v>
      </c>
      <c r="AW1780" s="74">
        <f>PRODUCT(AV$4:AV1780)</f>
        <v>3292090.766113142</v>
      </c>
      <c r="BO1780" s="70">
        <f t="shared" si="639"/>
        <v>1777</v>
      </c>
      <c r="BP1780" s="178">
        <f t="shared" si="637"/>
        <v>0.1091</v>
      </c>
      <c r="BQ1780" s="179">
        <f t="shared" si="635"/>
        <v>8.6664107387064426E-3</v>
      </c>
      <c r="BR1780" s="179">
        <f t="shared" si="640"/>
        <v>3.0375833202820932E-7</v>
      </c>
    </row>
    <row r="1781" spans="44:70">
      <c r="AR1781" s="69">
        <f t="shared" si="632"/>
        <v>149</v>
      </c>
      <c r="AS1781" s="70">
        <f t="shared" si="636"/>
        <v>1778</v>
      </c>
      <c r="AT1781" s="71">
        <f t="shared" si="641"/>
        <v>2.6486587721089976E-7</v>
      </c>
      <c r="AU1781" s="72">
        <f t="shared" si="633"/>
        <v>8.6664107387064426E-3</v>
      </c>
      <c r="AV1781" s="73">
        <f t="shared" si="634"/>
        <v>1.0086664107387064</v>
      </c>
      <c r="AW1781" s="74">
        <f>PRODUCT(AV$4:AV1781)</f>
        <v>3320621.3768813815</v>
      </c>
      <c r="BO1781" s="70">
        <f t="shared" si="639"/>
        <v>1778</v>
      </c>
      <c r="BP1781" s="178">
        <f t="shared" si="637"/>
        <v>0.1091</v>
      </c>
      <c r="BQ1781" s="179">
        <f t="shared" si="635"/>
        <v>8.6664107387064426E-3</v>
      </c>
      <c r="BR1781" s="179">
        <f t="shared" si="640"/>
        <v>3.0114845581677399E-7</v>
      </c>
    </row>
    <row r="1782" spans="44:70">
      <c r="AR1782" s="69">
        <f t="shared" si="632"/>
        <v>149</v>
      </c>
      <c r="AS1782" s="70">
        <f t="shared" si="636"/>
        <v>1779</v>
      </c>
      <c r="AT1782" s="71">
        <f t="shared" si="641"/>
        <v>2.6257044072832229E-7</v>
      </c>
      <c r="AU1782" s="72">
        <f t="shared" si="633"/>
        <v>8.6664107387064426E-3</v>
      </c>
      <c r="AV1782" s="73">
        <f t="shared" si="634"/>
        <v>1.0086664107387064</v>
      </c>
      <c r="AW1782" s="74">
        <f>PRODUCT(AV$4:AV1782)</f>
        <v>3349399.2456411645</v>
      </c>
      <c r="BO1782" s="70">
        <f t="shared" si="639"/>
        <v>1779</v>
      </c>
      <c r="BP1782" s="178">
        <f t="shared" si="637"/>
        <v>0.1091</v>
      </c>
      <c r="BQ1782" s="179">
        <f t="shared" si="635"/>
        <v>8.6664107387064426E-3</v>
      </c>
      <c r="BR1782" s="179">
        <f t="shared" si="640"/>
        <v>2.9856100352962586E-7</v>
      </c>
    </row>
    <row r="1783" spans="44:70">
      <c r="AR1783" s="69">
        <f t="shared" si="632"/>
        <v>149</v>
      </c>
      <c r="AS1783" s="70">
        <f t="shared" si="636"/>
        <v>1780</v>
      </c>
      <c r="AT1783" s="71">
        <f t="shared" si="641"/>
        <v>2.6029489744112749E-7</v>
      </c>
      <c r="AU1783" s="72">
        <f t="shared" si="633"/>
        <v>8.6664107387064426E-3</v>
      </c>
      <c r="AV1783" s="73">
        <f t="shared" si="634"/>
        <v>1.0086664107387064</v>
      </c>
      <c r="AW1783" s="74">
        <f>PRODUCT(AV$4:AV1783)</f>
        <v>3378426.5152318045</v>
      </c>
      <c r="BO1783" s="70">
        <f t="shared" si="639"/>
        <v>1780</v>
      </c>
      <c r="BP1783" s="178">
        <f t="shared" si="637"/>
        <v>0.1091</v>
      </c>
      <c r="BQ1783" s="179">
        <f t="shared" si="635"/>
        <v>8.6664107387064426E-3</v>
      </c>
      <c r="BR1783" s="179">
        <f t="shared" si="640"/>
        <v>2.9599578250154266E-7</v>
      </c>
    </row>
    <row r="1784" spans="44:70">
      <c r="AR1784" s="69">
        <f t="shared" si="632"/>
        <v>149</v>
      </c>
      <c r="AS1784" s="70">
        <f t="shared" si="636"/>
        <v>1781</v>
      </c>
      <c r="AT1784" s="71">
        <f t="shared" si="641"/>
        <v>2.5803907494671319E-7</v>
      </c>
      <c r="AU1784" s="72">
        <f t="shared" si="633"/>
        <v>8.6664107387064426E-3</v>
      </c>
      <c r="AV1784" s="73">
        <f t="shared" si="634"/>
        <v>1.0086664107387064</v>
      </c>
      <c r="AW1784" s="74">
        <f>PRODUCT(AV$4:AV1784)</f>
        <v>3407705.3470633398</v>
      </c>
      <c r="BO1784" s="70">
        <f t="shared" si="639"/>
        <v>1781</v>
      </c>
      <c r="BP1784" s="178">
        <f t="shared" si="637"/>
        <v>0.1091</v>
      </c>
      <c r="BQ1784" s="179">
        <f t="shared" si="635"/>
        <v>8.6664107387064426E-3</v>
      </c>
      <c r="BR1784" s="179">
        <f t="shared" si="640"/>
        <v>2.9345260172267198E-7</v>
      </c>
    </row>
    <row r="1785" spans="44:70">
      <c r="AR1785" s="69">
        <f t="shared" si="632"/>
        <v>149</v>
      </c>
      <c r="AS1785" s="70">
        <f t="shared" si="636"/>
        <v>1782</v>
      </c>
      <c r="AT1785" s="71">
        <f t="shared" si="641"/>
        <v>2.5580280233658914E-7</v>
      </c>
      <c r="AU1785" s="72">
        <f t="shared" si="633"/>
        <v>8.6664107387064426E-3</v>
      </c>
      <c r="AV1785" s="73">
        <f t="shared" si="634"/>
        <v>1.0086664107387064</v>
      </c>
      <c r="AW1785" s="74">
        <f>PRODUCT(AV$4:AV1785)</f>
        <v>3437237.9212774769</v>
      </c>
      <c r="BO1785" s="70">
        <f t="shared" si="639"/>
        <v>1782</v>
      </c>
      <c r="BP1785" s="178">
        <f t="shared" si="637"/>
        <v>0.1091</v>
      </c>
      <c r="BQ1785" s="179">
        <f t="shared" si="635"/>
        <v>8.6664107387064426E-3</v>
      </c>
      <c r="BR1785" s="179">
        <f t="shared" si="640"/>
        <v>2.9093127182430825E-7</v>
      </c>
    </row>
    <row r="1786" spans="44:70">
      <c r="AR1786" s="69">
        <f t="shared" si="632"/>
        <v>149</v>
      </c>
      <c r="AS1786" s="70">
        <f t="shared" si="636"/>
        <v>1783</v>
      </c>
      <c r="AT1786" s="71">
        <f t="shared" si="641"/>
        <v>2.5358591018342813E-7</v>
      </c>
      <c r="AU1786" s="72">
        <f t="shared" si="633"/>
        <v>8.6664107387064426E-3</v>
      </c>
      <c r="AV1786" s="73">
        <f t="shared" si="634"/>
        <v>1.0086664107387064</v>
      </c>
      <c r="AW1786" s="74">
        <f>PRODUCT(AV$4:AV1786)</f>
        <v>3467026.4369099252</v>
      </c>
      <c r="BO1786" s="70">
        <f t="shared" si="639"/>
        <v>1783</v>
      </c>
      <c r="BP1786" s="178">
        <f t="shared" si="637"/>
        <v>0.1091</v>
      </c>
      <c r="BQ1786" s="179">
        <f t="shared" si="635"/>
        <v>8.6664107387064426E-3</v>
      </c>
      <c r="BR1786" s="179">
        <f t="shared" si="640"/>
        <v>2.884316050647924E-7</v>
      </c>
    </row>
    <row r="1787" spans="44:70">
      <c r="AR1787" s="69">
        <f t="shared" si="632"/>
        <v>149</v>
      </c>
      <c r="AS1787" s="70">
        <f t="shared" si="636"/>
        <v>1784</v>
      </c>
      <c r="AT1787" s="71">
        <f t="shared" si="641"/>
        <v>2.5138823052822982E-7</v>
      </c>
      <c r="AU1787" s="72">
        <f t="shared" si="633"/>
        <v>8.6664107387064426E-3</v>
      </c>
      <c r="AV1787" s="73">
        <f t="shared" si="634"/>
        <v>1.0086664107387064</v>
      </c>
      <c r="AW1787" s="74">
        <f>PRODUCT(AV$4:AV1787)</f>
        <v>3497073.1120541403</v>
      </c>
      <c r="BO1787" s="70">
        <f t="shared" si="639"/>
        <v>1784</v>
      </c>
      <c r="BP1787" s="178">
        <f t="shared" si="637"/>
        <v>0.1091</v>
      </c>
      <c r="BQ1787" s="179">
        <f t="shared" si="635"/>
        <v>8.6664107387064426E-3</v>
      </c>
      <c r="BR1787" s="179">
        <f t="shared" si="640"/>
        <v>2.859534153155321E-7</v>
      </c>
    </row>
    <row r="1788" spans="44:70">
      <c r="AR1788" s="69">
        <f t="shared" si="632"/>
        <v>149</v>
      </c>
      <c r="AS1788" s="70">
        <f t="shared" si="636"/>
        <v>1785</v>
      </c>
      <c r="AT1788" s="71">
        <f t="shared" si="641"/>
        <v>2.4920959686759558E-7</v>
      </c>
      <c r="AU1788" s="72">
        <f t="shared" si="633"/>
        <v>8.6664107387064426E-3</v>
      </c>
      <c r="AV1788" s="73">
        <f t="shared" si="634"/>
        <v>1.0086664107387064</v>
      </c>
      <c r="AW1788" s="74">
        <f>PRODUCT(AV$4:AV1788)</f>
        <v>3527380.1840264876</v>
      </c>
      <c r="BO1788" s="70">
        <f t="shared" si="639"/>
        <v>1785</v>
      </c>
      <c r="BP1788" s="178">
        <f t="shared" si="637"/>
        <v>0.1091</v>
      </c>
      <c r="BQ1788" s="179">
        <f t="shared" si="635"/>
        <v>8.6664107387064426E-3</v>
      </c>
      <c r="BR1788" s="179">
        <f t="shared" si="640"/>
        <v>2.8349651804714245E-7</v>
      </c>
    </row>
    <row r="1789" spans="44:70">
      <c r="AR1789" s="69">
        <f t="shared" si="632"/>
        <v>149</v>
      </c>
      <c r="AS1789" s="70">
        <f t="shared" si="636"/>
        <v>1786</v>
      </c>
      <c r="AT1789" s="71">
        <f t="shared" si="641"/>
        <v>2.4704984414111357E-7</v>
      </c>
      <c r="AU1789" s="72">
        <f t="shared" si="633"/>
        <v>8.6664107387064426E-3</v>
      </c>
      <c r="AV1789" s="73">
        <f t="shared" si="634"/>
        <v>1.0086664107387064</v>
      </c>
      <c r="AW1789" s="74">
        <f>PRODUCT(AV$4:AV1789)</f>
        <v>3557949.9095328352</v>
      </c>
      <c r="BO1789" s="70">
        <f t="shared" si="639"/>
        <v>1786</v>
      </c>
      <c r="BP1789" s="178">
        <f t="shared" si="637"/>
        <v>0.1091</v>
      </c>
      <c r="BQ1789" s="179">
        <f t="shared" si="635"/>
        <v>8.6664107387064426E-3</v>
      </c>
      <c r="BR1789" s="179">
        <f t="shared" si="640"/>
        <v>2.8106073031570575E-7</v>
      </c>
    </row>
    <row r="1790" spans="44:70">
      <c r="AR1790" s="69">
        <f t="shared" si="632"/>
        <v>149</v>
      </c>
      <c r="AS1790" s="70">
        <f t="shared" si="636"/>
        <v>1787</v>
      </c>
      <c r="AT1790" s="71">
        <f t="shared" si="641"/>
        <v>2.4490880871885326E-7</v>
      </c>
      <c r="AU1790" s="72">
        <f t="shared" si="633"/>
        <v>8.6664107387064426E-3</v>
      </c>
      <c r="AV1790" s="73">
        <f t="shared" si="634"/>
        <v>1.0086664107387064</v>
      </c>
      <c r="AW1790" s="74">
        <f>PRODUCT(AV$4:AV1790)</f>
        <v>3588784.5648365901</v>
      </c>
      <c r="BO1790" s="70">
        <f t="shared" si="639"/>
        <v>1787</v>
      </c>
      <c r="BP1790" s="178">
        <f t="shared" si="637"/>
        <v>0.1091</v>
      </c>
      <c r="BQ1790" s="179">
        <f t="shared" si="635"/>
        <v>8.6664107387064426E-3</v>
      </c>
      <c r="BR1790" s="179">
        <f t="shared" si="640"/>
        <v>2.786458707491491E-7</v>
      </c>
    </row>
    <row r="1791" spans="44:70">
      <c r="AR1791" s="69">
        <f t="shared" si="632"/>
        <v>149</v>
      </c>
      <c r="AS1791" s="70">
        <f t="shared" si="636"/>
        <v>1788</v>
      </c>
      <c r="AT1791" s="71">
        <f t="shared" si="641"/>
        <v>2.4278632838896837E-7</v>
      </c>
      <c r="AU1791" s="72">
        <f t="shared" si="633"/>
        <v>8.6664107387064426E-3</v>
      </c>
      <c r="AV1791" s="73">
        <f t="shared" si="634"/>
        <v>1.0086664107387064</v>
      </c>
      <c r="AW1791" s="74">
        <f>PRODUCT(AV$4:AV1791)</f>
        <v>3619886.4459281936</v>
      </c>
      <c r="BO1791" s="70">
        <f t="shared" si="639"/>
        <v>1788</v>
      </c>
      <c r="BP1791" s="178">
        <f t="shared" si="637"/>
        <v>0.1091</v>
      </c>
      <c r="BQ1791" s="179">
        <f t="shared" si="635"/>
        <v>8.6664107387064426E-3</v>
      </c>
      <c r="BR1791" s="179">
        <f t="shared" si="640"/>
        <v>2.7625175953373937E-7</v>
      </c>
    </row>
    <row r="1792" spans="44:70">
      <c r="AR1792" s="69">
        <f t="shared" si="632"/>
        <v>150</v>
      </c>
      <c r="AS1792" s="70">
        <f t="shared" si="636"/>
        <v>1789</v>
      </c>
      <c r="AT1792" s="71">
        <f t="shared" si="641"/>
        <v>2.4068224234540711E-7</v>
      </c>
      <c r="AU1792" s="72">
        <f t="shared" si="633"/>
        <v>8.6664107387064426E-3</v>
      </c>
      <c r="AV1792" s="73">
        <f t="shared" si="634"/>
        <v>1.0086664107387064</v>
      </c>
      <c r="AW1792" s="74">
        <f>PRODUCT(AV$4:AV1792)</f>
        <v>3651257.8686960838</v>
      </c>
      <c r="BO1792" s="70">
        <f t="shared" si="639"/>
        <v>1789</v>
      </c>
      <c r="BP1792" s="178">
        <f t="shared" si="637"/>
        <v>0.1091</v>
      </c>
      <c r="BQ1792" s="179">
        <f t="shared" si="635"/>
        <v>8.6664107387064426E-3</v>
      </c>
      <c r="BR1792" s="179">
        <f t="shared" si="640"/>
        <v>2.7387821840069382E-7</v>
      </c>
    </row>
    <row r="1793" spans="9:70">
      <c r="AR1793" s="69">
        <f t="shared" si="632"/>
        <v>150</v>
      </c>
      <c r="AS1793" s="70">
        <f t="shared" si="636"/>
        <v>1790</v>
      </c>
      <c r="AT1793" s="71">
        <f t="shared" si="641"/>
        <v>2.3859639117572891E-7</v>
      </c>
      <c r="AU1793" s="72">
        <f t="shared" si="633"/>
        <v>8.6664107387064426E-3</v>
      </c>
      <c r="AV1793" s="73">
        <f t="shared" si="634"/>
        <v>1.0086664107387064</v>
      </c>
      <c r="AW1793" s="74">
        <f>PRODUCT(AV$4:AV1793)</f>
        <v>3682901.1690991381</v>
      </c>
      <c r="BO1793" s="70">
        <f t="shared" si="639"/>
        <v>1790</v>
      </c>
      <c r="BP1793" s="178">
        <f t="shared" si="637"/>
        <v>0.1091</v>
      </c>
      <c r="BQ1793" s="179">
        <f t="shared" si="635"/>
        <v>8.6664107387064426E-3</v>
      </c>
      <c r="BR1793" s="179">
        <f t="shared" si="640"/>
        <v>2.7152507061290611E-7</v>
      </c>
    </row>
    <row r="1794" spans="9:70">
      <c r="AR1794" s="69">
        <f t="shared" si="632"/>
        <v>150</v>
      </c>
      <c r="AS1794" s="70">
        <f t="shared" si="636"/>
        <v>1791</v>
      </c>
      <c r="AT1794" s="71">
        <f t="shared" si="641"/>
        <v>2.3652861684902697E-7</v>
      </c>
      <c r="AU1794" s="72">
        <f t="shared" si="633"/>
        <v>8.6664107387064426E-3</v>
      </c>
      <c r="AV1794" s="73">
        <f t="shared" si="634"/>
        <v>1.0086664107387064</v>
      </c>
      <c r="AW1794" s="74">
        <f>PRODUCT(AV$4:AV1794)</f>
        <v>3714818.7033406133</v>
      </c>
      <c r="BO1794" s="70">
        <f t="shared" si="639"/>
        <v>1791</v>
      </c>
      <c r="BP1794" s="178">
        <f t="shared" si="637"/>
        <v>0.1091</v>
      </c>
      <c r="BQ1794" s="179">
        <f t="shared" si="635"/>
        <v>8.6664107387064426E-3</v>
      </c>
      <c r="BR1794" s="179">
        <f t="shared" si="640"/>
        <v>2.6919214095178617E-7</v>
      </c>
    </row>
    <row r="1795" spans="9:70">
      <c r="AR1795" s="69">
        <f t="shared" si="632"/>
        <v>150</v>
      </c>
      <c r="AS1795" s="70">
        <f t="shared" si="636"/>
        <v>1792</v>
      </c>
      <c r="AT1795" s="71">
        <f t="shared" si="641"/>
        <v>2.3447876270395519E-7</v>
      </c>
      <c r="AU1795" s="72">
        <f t="shared" si="633"/>
        <v>8.6664107387064426E-3</v>
      </c>
      <c r="AV1795" s="73">
        <f t="shared" si="634"/>
        <v>1.0086664107387064</v>
      </c>
      <c r="AW1795" s="74">
        <f>PRODUCT(AV$4:AV1795)</f>
        <v>3747012.8480435917</v>
      </c>
      <c r="BO1795" s="70">
        <f t="shared" si="639"/>
        <v>1792</v>
      </c>
      <c r="BP1795" s="178">
        <f t="shared" si="637"/>
        <v>0.1091</v>
      </c>
      <c r="BQ1795" s="179">
        <f t="shared" si="635"/>
        <v>8.6664107387064426E-3</v>
      </c>
      <c r="BR1795" s="179">
        <f t="shared" si="640"/>
        <v>2.668792557042132E-7</v>
      </c>
    </row>
    <row r="1796" spans="9:70">
      <c r="AR1796" s="69">
        <f t="shared" si="632"/>
        <v>150</v>
      </c>
      <c r="AS1796" s="70">
        <f t="shared" si="636"/>
        <v>1793</v>
      </c>
      <c r="AT1796" s="71">
        <f t="shared" si="641"/>
        <v>2.3244667343685904E-7</v>
      </c>
      <c r="AU1796" s="72">
        <f t="shared" si="633"/>
        <v>8.6664107387064426E-3</v>
      </c>
      <c r="AV1796" s="73">
        <f t="shared" si="634"/>
        <v>1.0086664107387064</v>
      </c>
      <c r="AW1796" s="74">
        <f>PRODUCT(AV$4:AV1796)</f>
        <v>3779486.0004279478</v>
      </c>
      <c r="BO1796" s="70">
        <f t="shared" si="639"/>
        <v>1793</v>
      </c>
      <c r="BP1796" s="178">
        <f t="shared" si="637"/>
        <v>0.1091</v>
      </c>
      <c r="BQ1796" s="179">
        <f t="shared" si="635"/>
        <v>8.6664107387064426E-3</v>
      </c>
      <c r="BR1796" s="179">
        <f t="shared" si="640"/>
        <v>2.6458624264960073E-7</v>
      </c>
    </row>
    <row r="1797" spans="9:70">
      <c r="AR1797" s="69">
        <f t="shared" ref="AR1797:AR1803" si="642">ROUNDDOWN((AS1797-1)/12,0)+1</f>
        <v>150</v>
      </c>
      <c r="AS1797" s="70">
        <f t="shared" si="636"/>
        <v>1794</v>
      </c>
      <c r="AT1797" s="71">
        <f t="shared" si="641"/>
        <v>2.3043219509000924E-7</v>
      </c>
      <c r="AU1797" s="72">
        <f t="shared" ref="AU1797:AU1803" si="643">IF($AU$2="Yes",BQ1797,((1+$AH$21)^(1/12))-1)</f>
        <v>8.6664107387064426E-3</v>
      </c>
      <c r="AV1797" s="73">
        <f t="shared" ref="AV1797:AV1803" si="644">(1+AU1797)</f>
        <v>1.0086664107387064</v>
      </c>
      <c r="AW1797" s="74">
        <f>PRODUCT(AV$4:AV1797)</f>
        <v>3812240.5784888472</v>
      </c>
      <c r="BO1797" s="70">
        <f t="shared" si="639"/>
        <v>1794</v>
      </c>
      <c r="BP1797" s="178">
        <f t="shared" si="637"/>
        <v>0.1091</v>
      </c>
      <c r="BQ1797" s="179">
        <f t="shared" ref="BQ1797:BQ1803" si="645">(1+BP1797)^(1/12)-1</f>
        <v>8.6664107387064426E-3</v>
      </c>
      <c r="BR1797" s="179">
        <f t="shared" si="640"/>
        <v>2.6231293104707281E-7</v>
      </c>
    </row>
    <row r="1798" spans="9:70">
      <c r="AR1798" s="69">
        <f t="shared" si="642"/>
        <v>150</v>
      </c>
      <c r="AS1798" s="70">
        <f t="shared" ref="AS1798:AS1803" si="646">AS1797+1</f>
        <v>1795</v>
      </c>
      <c r="AT1798" s="71">
        <f t="shared" si="641"/>
        <v>2.2843517503993749E-7</v>
      </c>
      <c r="AU1798" s="72">
        <f t="shared" si="643"/>
        <v>8.6664107387064426E-3</v>
      </c>
      <c r="AV1798" s="73">
        <f t="shared" si="644"/>
        <v>1.0086664107387064</v>
      </c>
      <c r="AW1798" s="74">
        <f>PRODUCT(AV$4:AV1798)</f>
        <v>3845279.0211767955</v>
      </c>
      <c r="BO1798" s="70">
        <f t="shared" si="639"/>
        <v>1795</v>
      </c>
      <c r="BP1798" s="178">
        <f t="shared" si="637"/>
        <v>0.1091</v>
      </c>
      <c r="BQ1798" s="179">
        <f t="shared" si="645"/>
        <v>8.6664107387064426E-3</v>
      </c>
      <c r="BR1798" s="179">
        <f t="shared" si="640"/>
        <v>2.6005915162275054E-7</v>
      </c>
    </row>
    <row r="1799" spans="9:70">
      <c r="AR1799" s="69">
        <f t="shared" si="642"/>
        <v>150</v>
      </c>
      <c r="AS1799" s="70">
        <f t="shared" si="646"/>
        <v>1796</v>
      </c>
      <c r="AT1799" s="71">
        <f t="shared" si="641"/>
        <v>2.2645546198587309E-7</v>
      </c>
      <c r="AU1799" s="72">
        <f t="shared" si="643"/>
        <v>8.6664107387064426E-3</v>
      </c>
      <c r="AV1799" s="73">
        <f t="shared" si="644"/>
        <v>1.0086664107387064</v>
      </c>
      <c r="AW1799" s="74">
        <f>PRODUCT(AV$4:AV1799)</f>
        <v>3878603.7885792446</v>
      </c>
      <c r="BO1799" s="70">
        <f t="shared" si="639"/>
        <v>1796</v>
      </c>
      <c r="BP1799" s="178">
        <f t="shared" si="637"/>
        <v>0.1091</v>
      </c>
      <c r="BQ1799" s="179">
        <f t="shared" si="645"/>
        <v>8.6664107387064426E-3</v>
      </c>
      <c r="BR1799" s="179">
        <f t="shared" si="640"/>
        <v>2.578247365571475E-7</v>
      </c>
    </row>
    <row r="1800" spans="9:70">
      <c r="AR1800" s="69">
        <f t="shared" si="642"/>
        <v>150</v>
      </c>
      <c r="AS1800" s="70">
        <f t="shared" si="646"/>
        <v>1797</v>
      </c>
      <c r="AT1800" s="71">
        <f t="shared" si="641"/>
        <v>2.2449290593827999E-7</v>
      </c>
      <c r="AU1800" s="72">
        <f t="shared" si="643"/>
        <v>8.6664107387064426E-3</v>
      </c>
      <c r="AV1800" s="73">
        <f t="shared" si="644"/>
        <v>1.0086664107387064</v>
      </c>
      <c r="AW1800" s="74">
        <f>PRODUCT(AV$4:AV1800)</f>
        <v>3912217.3621037751</v>
      </c>
      <c r="BO1800" s="70">
        <f t="shared" si="639"/>
        <v>1797</v>
      </c>
      <c r="BP1800" s="178">
        <f t="shared" ref="BP1800:BP1803" si="647">VLOOKUP(BO1800,$BT$4:$BX$13,5,TRUE)/100</f>
        <v>0.1091</v>
      </c>
      <c r="BQ1800" s="179">
        <f t="shared" si="645"/>
        <v>8.6664107387064426E-3</v>
      </c>
      <c r="BR1800" s="179">
        <f t="shared" si="640"/>
        <v>2.5560951947267392E-7</v>
      </c>
    </row>
    <row r="1801" spans="9:70">
      <c r="AR1801" s="69">
        <f t="shared" si="642"/>
        <v>150</v>
      </c>
      <c r="AS1801" s="70">
        <f t="shared" si="646"/>
        <v>1798</v>
      </c>
      <c r="AT1801" s="71">
        <f t="shared" si="641"/>
        <v>2.2254735820749307E-7</v>
      </c>
      <c r="AU1801" s="72">
        <f t="shared" si="643"/>
        <v>8.6664107387064426E-3</v>
      </c>
      <c r="AV1801" s="73">
        <f t="shared" si="644"/>
        <v>1.0086664107387064</v>
      </c>
      <c r="AW1801" s="74">
        <f>PRODUCT(AV$4:AV1801)</f>
        <v>3946122.2446628651</v>
      </c>
      <c r="BO1801" s="70">
        <f t="shared" si="639"/>
        <v>1798</v>
      </c>
      <c r="BP1801" s="178">
        <f t="shared" si="647"/>
        <v>0.1091</v>
      </c>
      <c r="BQ1801" s="179">
        <f t="shared" si="645"/>
        <v>8.6664107387064426E-3</v>
      </c>
      <c r="BR1801" s="179">
        <f t="shared" si="640"/>
        <v>2.5341333542124782E-7</v>
      </c>
    </row>
    <row r="1802" spans="9:70">
      <c r="AR1802" s="69">
        <f t="shared" si="642"/>
        <v>150</v>
      </c>
      <c r="AS1802" s="70">
        <f t="shared" si="646"/>
        <v>1799</v>
      </c>
      <c r="AT1802" s="71">
        <f t="shared" si="641"/>
        <v>2.2061867139245291E-7</v>
      </c>
      <c r="AU1802" s="72">
        <f t="shared" si="643"/>
        <v>8.6664107387064426E-3</v>
      </c>
      <c r="AV1802" s="73">
        <f t="shared" si="644"/>
        <v>1.0086664107387064</v>
      </c>
      <c r="AW1802" s="74">
        <f>PRODUCT(AV$4:AV1802)</f>
        <v>3980320.9608602598</v>
      </c>
      <c r="BO1802" s="70">
        <f t="shared" si="639"/>
        <v>1799</v>
      </c>
      <c r="BP1802" s="178">
        <f t="shared" si="647"/>
        <v>0.1091</v>
      </c>
      <c r="BQ1802" s="179">
        <f t="shared" si="645"/>
        <v>8.6664107387064426E-3</v>
      </c>
      <c r="BR1802" s="179">
        <f t="shared" si="640"/>
        <v>2.5123602087201272E-7</v>
      </c>
    </row>
    <row r="1803" spans="9:70">
      <c r="AR1803" s="132">
        <f t="shared" si="642"/>
        <v>150</v>
      </c>
      <c r="AS1803" s="133">
        <f t="shared" si="646"/>
        <v>1800</v>
      </c>
      <c r="AT1803" s="134">
        <f t="shared" si="641"/>
        <v>2.1870669936953821E-7</v>
      </c>
      <c r="AU1803" s="135">
        <f t="shared" si="643"/>
        <v>8.6664107387064426E-3</v>
      </c>
      <c r="AV1803" s="136">
        <f t="shared" si="644"/>
        <v>1.0086664107387064</v>
      </c>
      <c r="AW1803" s="137">
        <f>PRODUCT(AV$4:AV1803)</f>
        <v>4014816.0571789574</v>
      </c>
      <c r="BO1803" s="70">
        <f t="shared" si="639"/>
        <v>1800</v>
      </c>
      <c r="BP1803" s="178">
        <f t="shared" si="647"/>
        <v>0.1091</v>
      </c>
      <c r="BQ1803" s="179">
        <f t="shared" si="645"/>
        <v>8.6664107387064426E-3</v>
      </c>
      <c r="BR1803" s="179">
        <f t="shared" si="640"/>
        <v>2.490774136991611E-7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1">
    <mergeCell ref="B13:C13"/>
    <mergeCell ref="B29:C32"/>
    <mergeCell ref="B22:C26"/>
    <mergeCell ref="F2:F3"/>
    <mergeCell ref="S2:S3"/>
    <mergeCell ref="P2:P3"/>
    <mergeCell ref="M2:M3"/>
    <mergeCell ref="L2:L3"/>
    <mergeCell ref="K2:K3"/>
    <mergeCell ref="J2:J3"/>
    <mergeCell ref="N2:N3"/>
    <mergeCell ref="O2:O3"/>
    <mergeCell ref="F1:P1"/>
    <mergeCell ref="S1:AC1"/>
    <mergeCell ref="AC2:AC3"/>
    <mergeCell ref="W2:W3"/>
    <mergeCell ref="X2:X3"/>
    <mergeCell ref="Y2:Y3"/>
    <mergeCell ref="Z2:Z3"/>
    <mergeCell ref="AA2:AA3"/>
    <mergeCell ref="AB2:AB3"/>
  </mergeCells>
  <dataValidations count="9">
    <dataValidation type="list" allowBlank="1" showInputMessage="1" showErrorMessage="1" prompt="Annual or Monthly Payments" sqref="C7" xr:uid="{2FA87D83-F5F1-4C4A-BC84-D117480EA309}">
      <formula1>"Annual, Monthly"</formula1>
    </dataValidation>
    <dataValidation type="decimal" allowBlank="1" showInputMessage="1" showErrorMessage="1" error="Starting age must be between 50 and 85" prompt="Starting age must be between 50 and 85" sqref="C3" xr:uid="{C02D0A90-E7F6-4970-8B43-B4D686456D74}">
      <formula1>45</formula1>
      <formula2>85</formula2>
    </dataValidation>
    <dataValidation type="whole" operator="greaterThanOrEqual" allowBlank="1" showInputMessage="1" showErrorMessage="1" error="The Minimum Investment is BP 300,000 " prompt="The Minimum Investment is BP 300,000 " sqref="C4" xr:uid="{D9C2F5F5-8F57-4BC5-948D-634A885BA9C7}">
      <formula1>300000</formula1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C939D0D9-BE4E-4FCD-A4A9-EE89048BB4FB}">
      <formula1>0</formula1>
      <formula2>0.02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920696EA-8B19-44B3-A916-88DF47009E88}">
      <formula1>0</formula1>
      <formula2>0.015</formula2>
    </dataValidation>
    <dataValidation type="decimal" allowBlank="1" showInputMessage="1" showErrorMessage="1" error="The annuity percentage must be between 0.0% and 1.0% per annum" prompt="The annuity percentage must be between 0.0% and 1.0% per annum" sqref="C16:D16 C18" xr:uid="{4729DCEF-45D3-4C7E-9105-08C8C7FB577B}">
      <formula1>0</formula1>
      <formula2>0.01</formula2>
    </dataValidation>
    <dataValidation type="whole" operator="greaterThanOrEqual" allowBlank="1" showInputMessage="1" showErrorMessage="1" sqref="C6" xr:uid="{E3D5E1CF-5B55-41E0-9952-667A153B4437}">
      <formula1>C3</formula1>
    </dataValidation>
    <dataValidation type="list" allowBlank="1" showInputMessage="1" showErrorMessage="1" sqref="C8" xr:uid="{195AE4C5-9BEF-48D1-AEDC-8B99393E5821}">
      <formula1>"5 years, 10 years, 15 years, 20 years"</formula1>
    </dataValidation>
    <dataValidation type="list" allowBlank="1" showInputMessage="1" showErrorMessage="1" sqref="AU2" xr:uid="{E3C5221D-A3DE-4D8F-AD2D-AF24E3288A6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1" r:id="rId4" name="Button 5489">
              <controlPr defaultSize="0" print="0" autoFill="0" autoPict="0" macro="[0]!GoalSeek_RAAfterLA">
                <anchor moveWithCells="1" sizeWithCells="1">
                  <from>
                    <xdr:col>1</xdr:col>
                    <xdr:colOff>2882900</xdr:colOff>
                    <xdr:row>23</xdr:row>
                    <xdr:rowOff>38100</xdr:rowOff>
                  </from>
                  <to>
                    <xdr:col>2</xdr:col>
                    <xdr:colOff>673100</xdr:colOff>
                    <xdr:row>25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EFFFA-6F36-4519-9D10-8257B0C232F3}">
  <sheetPr codeName="Sheet3"/>
  <dimension ref="B1:BZ2218"/>
  <sheetViews>
    <sheetView showGridLines="0" tabSelected="1" zoomScale="70" zoomScaleNormal="70" workbookViewId="0">
      <selection activeCell="C49" sqref="C49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bestFit="1" customWidth="1"/>
    <col min="5" max="5" width="8.1640625" customWidth="1"/>
    <col min="6" max="6" width="8" customWidth="1"/>
    <col min="7" max="7" width="7.6640625" bestFit="1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7.1640625" style="131" bestFit="1" customWidth="1"/>
    <col min="13" max="13" width="8.33203125" style="131" bestFit="1" customWidth="1"/>
    <col min="14" max="14" width="7.5" style="131" bestFit="1" customWidth="1"/>
    <col min="15" max="15" width="7.6640625" bestFit="1" customWidth="1"/>
    <col min="16" max="16" width="9.83203125" bestFit="1" customWidth="1"/>
    <col min="17" max="17" width="2.5" customWidth="1"/>
    <col min="18" max="18" width="6.33203125" customWidth="1"/>
    <col min="19" max="20" width="7.6640625" customWidth="1"/>
    <col min="21" max="21" width="6.1640625" bestFit="1" customWidth="1"/>
    <col min="22" max="22" width="12.83203125" customWidth="1"/>
    <col min="23" max="23" width="7.33203125" customWidth="1"/>
    <col min="24" max="24" width="6.83203125" style="131" customWidth="1"/>
    <col min="25" max="25" width="7.1640625" style="131" bestFit="1" customWidth="1"/>
    <col min="26" max="26" width="8.33203125" style="131" bestFit="1" customWidth="1"/>
    <col min="27" max="27" width="7.5" style="131" customWidth="1"/>
    <col min="28" max="28" width="7.6640625" customWidth="1"/>
    <col min="29" max="29" width="9.83203125" bestFit="1" customWidth="1"/>
    <col min="30" max="30" width="2.5" customWidth="1"/>
    <col min="31" max="31" width="9.83203125" customWidth="1"/>
    <col min="32" max="32" width="5.66406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customWidth="1"/>
    <col min="73" max="73" width="6.6640625" customWidth="1"/>
    <col min="74" max="74" width="10.83203125" customWidth="1"/>
    <col min="75" max="75" width="7.6640625" customWidth="1"/>
  </cols>
  <sheetData>
    <row r="1" spans="2:78">
      <c r="E1" s="33" t="s">
        <v>79</v>
      </c>
      <c r="F1" s="188" t="s">
        <v>77</v>
      </c>
      <c r="G1" s="189"/>
      <c r="H1" s="189"/>
      <c r="I1" s="189"/>
      <c r="J1" s="189"/>
      <c r="K1" s="189"/>
      <c r="L1" s="189"/>
      <c r="M1" s="189"/>
      <c r="N1" s="189"/>
      <c r="O1" s="189"/>
      <c r="P1" s="189"/>
      <c r="R1" s="33" t="s">
        <v>79</v>
      </c>
      <c r="S1" s="188" t="s">
        <v>78</v>
      </c>
      <c r="T1" s="189"/>
      <c r="U1" s="189"/>
      <c r="V1" s="189"/>
      <c r="W1" s="189"/>
      <c r="X1" s="189"/>
      <c r="Y1" s="189"/>
      <c r="Z1" s="189"/>
      <c r="AA1" s="189"/>
      <c r="AB1" s="189"/>
      <c r="AC1" s="189"/>
      <c r="AF1" s="34"/>
      <c r="AG1" s="35"/>
      <c r="AH1" s="36"/>
      <c r="AU1" s="175" t="s">
        <v>106</v>
      </c>
    </row>
    <row r="2" spans="2:78">
      <c r="B2" s="33" t="s">
        <v>42</v>
      </c>
      <c r="C2" s="33" t="s">
        <v>71</v>
      </c>
      <c r="E2" s="37"/>
      <c r="F2" s="203" t="s">
        <v>64</v>
      </c>
      <c r="G2" s="38"/>
      <c r="H2" s="38"/>
      <c r="I2" s="37" t="s">
        <v>33</v>
      </c>
      <c r="J2" s="190" t="s">
        <v>3</v>
      </c>
      <c r="K2" s="192" t="s">
        <v>34</v>
      </c>
      <c r="L2" s="192" t="s">
        <v>53</v>
      </c>
      <c r="M2" s="192" t="s">
        <v>54</v>
      </c>
      <c r="N2" s="192" t="s">
        <v>55</v>
      </c>
      <c r="O2" s="194" t="s">
        <v>56</v>
      </c>
      <c r="P2" s="190" t="s">
        <v>4</v>
      </c>
      <c r="R2" s="37"/>
      <c r="S2" s="205" t="s">
        <v>64</v>
      </c>
      <c r="T2" s="37"/>
      <c r="U2" s="37"/>
      <c r="V2" s="37" t="s">
        <v>33</v>
      </c>
      <c r="W2" s="190" t="s">
        <v>3</v>
      </c>
      <c r="X2" s="192" t="s">
        <v>34</v>
      </c>
      <c r="Y2" s="192" t="s">
        <v>53</v>
      </c>
      <c r="Z2" s="192" t="s">
        <v>54</v>
      </c>
      <c r="AA2" s="192" t="s">
        <v>55</v>
      </c>
      <c r="AB2" s="194" t="s">
        <v>56</v>
      </c>
      <c r="AC2" s="190" t="s">
        <v>4</v>
      </c>
      <c r="AE2" s="37" t="s">
        <v>98</v>
      </c>
      <c r="AF2" s="37"/>
      <c r="AH2" s="36"/>
      <c r="AU2" s="176" t="s">
        <v>107</v>
      </c>
      <c r="BX2" s="1" t="s">
        <v>111</v>
      </c>
    </row>
    <row r="3" spans="2:78">
      <c r="B3" s="39" t="s">
        <v>92</v>
      </c>
      <c r="C3" s="22">
        <v>68</v>
      </c>
      <c r="E3" s="40" t="s">
        <v>6</v>
      </c>
      <c r="F3" s="204"/>
      <c r="G3" s="41" t="s">
        <v>62</v>
      </c>
      <c r="H3" s="41" t="s">
        <v>8</v>
      </c>
      <c r="I3" s="40" t="s">
        <v>2</v>
      </c>
      <c r="J3" s="191"/>
      <c r="K3" s="193"/>
      <c r="L3" s="193"/>
      <c r="M3" s="193"/>
      <c r="N3" s="193"/>
      <c r="O3" s="195"/>
      <c r="P3" s="191"/>
      <c r="R3" s="40" t="s">
        <v>6</v>
      </c>
      <c r="S3" s="206"/>
      <c r="T3" s="41" t="s">
        <v>62</v>
      </c>
      <c r="U3" s="41" t="s">
        <v>8</v>
      </c>
      <c r="V3" s="40" t="s">
        <v>2</v>
      </c>
      <c r="W3" s="191"/>
      <c r="X3" s="193"/>
      <c r="Y3" s="193"/>
      <c r="Z3" s="193"/>
      <c r="AA3" s="193"/>
      <c r="AB3" s="195"/>
      <c r="AC3" s="191"/>
      <c r="AE3" s="41" t="s">
        <v>62</v>
      </c>
      <c r="AF3" s="41" t="s">
        <v>8</v>
      </c>
      <c r="AG3" s="42" t="s">
        <v>35</v>
      </c>
      <c r="AH3" s="43">
        <f ca="1">-SUM(O:O)</f>
        <v>1385849.1355909475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7"/>
      <c r="BP3" s="180" t="s">
        <v>100</v>
      </c>
      <c r="BQ3" s="181" t="s">
        <v>104</v>
      </c>
      <c r="BR3" s="181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87"/>
    </row>
    <row r="4" spans="2:78">
      <c r="B4" t="s">
        <v>0</v>
      </c>
      <c r="C4" s="23">
        <v>1514213</v>
      </c>
      <c r="D4" s="64"/>
      <c r="E4">
        <v>1</v>
      </c>
      <c r="F4" s="54">
        <f>$C$3</f>
        <v>68</v>
      </c>
      <c r="G4" s="55">
        <f>(1-(1-IF(F4&gt;$AJ$90,0,VLOOKUP(ROUND(F4,0),$AJ$4:$AK$90,2,FALSE)))^(1/12))</f>
        <v>2.9921707961534372E-3</v>
      </c>
      <c r="H4" s="56">
        <v>1</v>
      </c>
      <c r="I4" s="57">
        <f>C4*(1-$C$14-$C$15*(1+$C$20))</f>
        <v>1514213</v>
      </c>
      <c r="J4" s="57">
        <f t="shared" ref="J4" si="0">(I4)*$AU4</f>
        <v>10329.193934153831</v>
      </c>
      <c r="K4" s="58">
        <f t="shared" ref="K4" si="1">IF(I4=0,0,-$C$19)*H4</f>
        <v>-20</v>
      </c>
      <c r="L4" s="58">
        <f>-I4*($C$16/12)</f>
        <v>-1261.8441666666668</v>
      </c>
      <c r="M4" s="58">
        <f>-IF(MOD(E4-1,12)=0,1,0)*I4*($C$17)</f>
        <v>-11356.5975</v>
      </c>
      <c r="N4" s="58">
        <f>-I4*($C$18*(1+$C$20))/12</f>
        <v>0</v>
      </c>
      <c r="O4" s="59">
        <f t="shared" ref="O4:O67" ca="1" si="2">-MIN(IF(MOD(R4,IF($C$5="Annual",12,1))=0,1,0)*$C$33*U4/IF($C$5="Monthly",12,1),I4)</f>
        <v>-9477.1679582653305</v>
      </c>
      <c r="P4" s="57">
        <f t="shared" ref="P4:P67" ca="1" si="3">SUM(I4:O4)</f>
        <v>1502426.5843092217</v>
      </c>
      <c r="Q4" s="35"/>
      <c r="R4" s="60">
        <f ca="1">OFFSET($E$3,MATCH(C3,F4:F784,1),0)</f>
        <v>1</v>
      </c>
      <c r="S4" s="56">
        <f>$C$3</f>
        <v>68</v>
      </c>
      <c r="T4" s="55">
        <f ca="1">(1-(1-IF(S4&gt;$AJ$90,0,VLOOKUP(ROUND(S4,0),$AJ$4:$AK$90,2,FALSE)))^(1/12))
*IF(S5-S$4&lt;SUBSTITUTE($C$6, "years", "", 1)/1,0,1)</f>
        <v>0</v>
      </c>
      <c r="U4" s="61">
        <f ca="1">OFFSET($H$3,MATCH(C3,F4:F784,1),0)*(1-T4)</f>
        <v>1</v>
      </c>
      <c r="V4" s="57">
        <f ca="1">OFFSET($I$4,MATCH(C3,$F$4:$F$784,1)-1,0)</f>
        <v>1514213</v>
      </c>
      <c r="W4" s="57">
        <f ca="1">(V4)*$AU4</f>
        <v>10329.193934153831</v>
      </c>
      <c r="X4" s="58">
        <f t="shared" ref="X4:X67" ca="1" si="4">IF(V4=0,0,-$C$19)*U4</f>
        <v>-20</v>
      </c>
      <c r="Y4" s="58">
        <f ca="1">-V4*($C$16/12)</f>
        <v>-1261.8441666666668</v>
      </c>
      <c r="Z4" s="58">
        <f t="shared" ref="Z4:Z67" ca="1" si="5">-IF(MOD(R4-1,12)=0,1,0)*V4*($C$17)</f>
        <v>-11356.5975</v>
      </c>
      <c r="AA4" s="58">
        <f ca="1">-V4*($C$18*(1+$C$20))/12</f>
        <v>0</v>
      </c>
      <c r="AB4" s="59">
        <f t="shared" ref="AB4:AB67" ca="1" si="6">-MIN(IF(MOD(R4,IF($C$5="Annual",12,1))=0,1,0)*$C$33*U4/IF($C$5="Monthly",12,1),V4)</f>
        <v>-9477.1679582653305</v>
      </c>
      <c r="AC4" s="57">
        <f t="shared" ref="AC4:AC67" ca="1" si="7">SUM(V4:AB4)</f>
        <v>1502426.5843092217</v>
      </c>
      <c r="AD4" s="149"/>
      <c r="AE4" s="55">
        <f>(1-(1-IF(S4&gt;$AJ$90,0,VLOOKUP(ROUND(S4,0),$AJ$4:$AK$90,2,FALSE)))^(1/12))</f>
        <v>2.9921707961534372E-3</v>
      </c>
      <c r="AF4" s="61">
        <f ca="1">OFFSET($H$3,MATCH(C3,F4:F784,1),0)*(1-AE4)</f>
        <v>0.99700782920384656</v>
      </c>
      <c r="AG4" s="63" t="s">
        <v>36</v>
      </c>
      <c r="AH4" s="35">
        <f ca="1">-SUMPRODUCT(O4:O1803,AT4:AT1803)</f>
        <v>803110.5347060418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0.96467899999999995</v>
      </c>
      <c r="AP4" s="68">
        <f>AO4</f>
        <v>0.96467899999999995</v>
      </c>
      <c r="AR4" s="69">
        <f>ROUNDDOWN((AS4-1)/12,0)+1</f>
        <v>1</v>
      </c>
      <c r="AS4" s="70">
        <v>1</v>
      </c>
      <c r="AT4" s="71">
        <f>1-AU4</f>
        <v>0.99317850663403773</v>
      </c>
      <c r="AU4" s="72">
        <f>IF($AU$2="Yes",BQ4,((1+$AH$21)^(1/12))-1)</f>
        <v>6.8214933659622723E-3</v>
      </c>
      <c r="AV4" s="73">
        <f>(1+AU4)</f>
        <v>1.0068214933659623</v>
      </c>
      <c r="AW4" s="74">
        <f>AV4</f>
        <v>1.0068214933659623</v>
      </c>
      <c r="AY4" s="75">
        <f>1</f>
        <v>1</v>
      </c>
      <c r="AZ4" s="76">
        <f t="shared" ref="AZ4:BK4" ca="1" si="8">OFFSET($AV$3,($AY4*12-11)*AZ$3,0)</f>
        <v>1.0068214933659623</v>
      </c>
      <c r="BA4" s="76">
        <f t="shared" ca="1" si="8"/>
        <v>1.0068214933659623</v>
      </c>
      <c r="BB4" s="76">
        <f t="shared" ca="1" si="8"/>
        <v>1.0068214933659623</v>
      </c>
      <c r="BC4" s="76">
        <f t="shared" ca="1" si="8"/>
        <v>1.0068214933659623</v>
      </c>
      <c r="BD4" s="76">
        <f t="shared" ca="1" si="8"/>
        <v>1.0068214933659623</v>
      </c>
      <c r="BE4" s="76">
        <f t="shared" ca="1" si="8"/>
        <v>1.0068214933659623</v>
      </c>
      <c r="BF4" s="76">
        <f t="shared" ca="1" si="8"/>
        <v>1.0068214933659623</v>
      </c>
      <c r="BG4" s="76">
        <f t="shared" ca="1" si="8"/>
        <v>1.0068214933659623</v>
      </c>
      <c r="BH4" s="76">
        <f t="shared" ca="1" si="8"/>
        <v>1.0068214933659623</v>
      </c>
      <c r="BI4" s="76">
        <f t="shared" ca="1" si="8"/>
        <v>1.0068214933659623</v>
      </c>
      <c r="BJ4" s="76">
        <f t="shared" ca="1" si="8"/>
        <v>1.0068214933659623</v>
      </c>
      <c r="BK4" s="76">
        <f t="shared" ca="1" si="8"/>
        <v>1.0068214933659623</v>
      </c>
      <c r="BL4" s="76">
        <f t="shared" ref="BL4:BL35" ca="1" si="9">PRODUCT(AZ4:BK4)-1</f>
        <v>8.5000000000000853E-2</v>
      </c>
      <c r="BM4" s="77">
        <f ca="1">PRODUCT(AZ4:BK4)</f>
        <v>1.0850000000000009</v>
      </c>
      <c r="BO4" s="70">
        <v>1</v>
      </c>
      <c r="BP4" s="178">
        <f t="shared" ref="BP4" si="10">VLOOKUP(BO4,$BT$4:$BX$13,5,TRUE)/100</f>
        <v>8.5000000000000006E-2</v>
      </c>
      <c r="BQ4" s="179">
        <f>(1+BP4)^(1/12)-1</f>
        <v>6.8214933659622723E-3</v>
      </c>
      <c r="BR4" s="179">
        <f>1/(1+BQ4)</f>
        <v>0.99322472413341423</v>
      </c>
      <c r="BT4" s="171">
        <v>1</v>
      </c>
      <c r="BU4" s="172">
        <f t="shared" ref="BU4:BU12" si="11">BT4/12</f>
        <v>8.3333333333333329E-2</v>
      </c>
      <c r="BV4" s="173">
        <f>BV3+BT4</f>
        <v>45840</v>
      </c>
      <c r="BW4" s="174">
        <f>BW5</f>
        <v>5.28</v>
      </c>
      <c r="BX4" s="183">
        <v>8.5</v>
      </c>
      <c r="BY4" s="186" t="s">
        <v>109</v>
      </c>
    </row>
    <row r="5" spans="2:78">
      <c r="B5" t="s">
        <v>31</v>
      </c>
      <c r="C5" s="145" t="s">
        <v>58</v>
      </c>
      <c r="D5" s="64"/>
      <c r="E5">
        <f>E4+1</f>
        <v>2</v>
      </c>
      <c r="F5" s="64">
        <f>(E5-E4)/12+F4</f>
        <v>68.083333333333329</v>
      </c>
      <c r="G5" s="55">
        <f t="shared" ref="G5:G68" si="12">(1-(1-IF(F5&gt;$AJ$90,0,VLOOKUP(ROUND(F5,0),$AJ$4:$AK$90,2,FALSE)))^(1/12))</f>
        <v>2.9921707961534372E-3</v>
      </c>
      <c r="H5" s="78">
        <f>H4*(1-G4)</f>
        <v>0.99700782920384656</v>
      </c>
      <c r="I5" s="79">
        <f t="shared" ref="I5:I68" ca="1" si="13">MAX(P4,0)*(1-G5)</f>
        <v>1497931.0673602871</v>
      </c>
      <c r="J5" s="79">
        <f t="shared" ref="J5:J68" ca="1" si="14">(I5)*$AU5</f>
        <v>10218.126838666984</v>
      </c>
      <c r="K5" s="80">
        <f t="shared" ref="K5:K68" ca="1" si="15">IF(I5=0,0,-$C$19)*H5</f>
        <v>-19.940156584076931</v>
      </c>
      <c r="L5" s="80">
        <f t="shared" ref="L5:L68" ca="1" si="16">IF(OR(I4+O4=0,K4=0),0,-I5*($C$16/12))</f>
        <v>-1248.2758894669059</v>
      </c>
      <c r="M5" s="80">
        <f t="shared" ref="M5:M68" ca="1" si="17">IF(OR(I4+O4=0,K4=0),0,-IF(MOD(E5-1,12)=0,1,0)*I5*($C$17))</f>
        <v>0</v>
      </c>
      <c r="N5" s="80">
        <f t="shared" ref="N5:N68" ca="1" si="18">IF(OR(I4+O4=0,K4=0),0,-I5*($C$18*(1+$C$20))/12)</f>
        <v>0</v>
      </c>
      <c r="O5" s="81">
        <f t="shared" ca="1" si="2"/>
        <v>-9477.1679582653305</v>
      </c>
      <c r="P5" s="79">
        <f t="shared" ca="1" si="3"/>
        <v>1497403.8101946376</v>
      </c>
      <c r="Q5" s="35"/>
      <c r="R5">
        <f t="shared" ref="R5:R68" ca="1" si="19">R4+1</f>
        <v>2</v>
      </c>
      <c r="S5" s="78">
        <f ca="1">(R5-R4)/12+S4</f>
        <v>68.083333333333329</v>
      </c>
      <c r="T5" s="55">
        <f t="shared" ref="T5:T68" ca="1" si="20">(1-(1-IF(S5&gt;$AJ$90,0,VLOOKUP(ROUND(S5,0),$AJ$4:$AK$90,2,FALSE)))^(1/12))
*IF(S6-S$4&lt;SUBSTITUTE($C$6, "years", "", 1)/1,0,1)</f>
        <v>0</v>
      </c>
      <c r="U5" s="78">
        <f ca="1">IF(S6-S$4&lt;SUBSTITUTE($C$6, "years", "", 1)/1,U4,AF4)*
(1-T5)</f>
        <v>1</v>
      </c>
      <c r="V5" s="79">
        <f ca="1">MAX(AC4,0)*(1-AE5)</f>
        <v>1497931.0673602871</v>
      </c>
      <c r="W5" s="79">
        <f t="shared" ref="W5:W67" ca="1" si="21">(V5)*$AU5</f>
        <v>10218.126838666984</v>
      </c>
      <c r="X5" s="80">
        <f t="shared" ca="1" si="4"/>
        <v>-20</v>
      </c>
      <c r="Y5" s="80">
        <f t="shared" ref="Y5:Y68" ca="1" si="22">IF(OR(V4+AB4=0,X4=0),0,-V5*($C$16/12))</f>
        <v>-1248.2758894669059</v>
      </c>
      <c r="Z5" s="80">
        <f t="shared" ca="1" si="5"/>
        <v>0</v>
      </c>
      <c r="AA5" s="80">
        <f t="shared" ref="AA5:AA68" ca="1" si="23">IF(OR(V4+AB4=0,X4=0),0,-V5*($C$18*(1+$C$20))/12)</f>
        <v>0</v>
      </c>
      <c r="AB5" s="81">
        <f t="shared" ca="1" si="6"/>
        <v>-9477.1679582653305</v>
      </c>
      <c r="AC5" s="79">
        <f t="shared" ca="1" si="7"/>
        <v>1497403.7503512218</v>
      </c>
      <c r="AD5" s="35"/>
      <c r="AE5" s="55">
        <f ca="1">(1-(1-IF(S5&gt;$AJ$90,0,VLOOKUP(ROUND(S5,0),$AJ$4:$AK$90,2,FALSE)))^(1/12))</f>
        <v>2.9921707961534372E-3</v>
      </c>
      <c r="AF5" s="78">
        <f ca="1">AF4*(1-AE5)</f>
        <v>0.99402461149376653</v>
      </c>
      <c r="AG5" s="63" t="s">
        <v>37</v>
      </c>
      <c r="AH5" s="35">
        <f>C4</f>
        <v>1514213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>$C$3+E5-1</f>
        <v>69</v>
      </c>
      <c r="AN5" s="66">
        <f>IF(AM5&gt;$AJ$90,0,VLOOKUP($C$3+E5-1,$AJ$4:$AK$90,2,FALSE))</f>
        <v>3.8643000000000004E-2</v>
      </c>
      <c r="AO5" s="67">
        <f>(1-IFERROR(AN5,1))*AO4</f>
        <v>0.92740090940300002</v>
      </c>
      <c r="AP5" s="68">
        <f t="shared" ref="AP5:AP36" ca="1" si="24">AO5/BM4</f>
        <v>0.85474738193824817</v>
      </c>
      <c r="AR5" s="69">
        <f t="shared" ref="AR5:AR68" si="25">ROUNDDOWN((AS5-1)/12,0)+1</f>
        <v>1</v>
      </c>
      <c r="AS5" s="70">
        <f>AS4+1</f>
        <v>2</v>
      </c>
      <c r="AT5" s="71">
        <f>(1-AU5)*AT4</f>
        <v>0.98640354603981728</v>
      </c>
      <c r="AU5" s="72">
        <f t="shared" ref="AU5:AU68" si="26">IF($AU$2="Yes",BQ5,((1+$AH$21)^(1/12))-1)</f>
        <v>6.8214933659622723E-3</v>
      </c>
      <c r="AV5" s="73">
        <f t="shared" ref="AV5:AV68" si="27">(1+AU5)</f>
        <v>1.0068214933659623</v>
      </c>
      <c r="AW5" s="74">
        <f>PRODUCT(AV$4:AV5)</f>
        <v>1.0136895195036664</v>
      </c>
      <c r="AY5" s="75">
        <f>AY4+1</f>
        <v>2</v>
      </c>
      <c r="AZ5" s="76">
        <f t="shared" ref="AZ5:BK14" ca="1" si="28">OFFSET($AV$3,($AY5*12-12)+AZ$3,0)</f>
        <v>1.0068214933659623</v>
      </c>
      <c r="BA5" s="76">
        <f t="shared" ca="1" si="28"/>
        <v>1.0068214933659623</v>
      </c>
      <c r="BB5" s="76">
        <f t="shared" ca="1" si="28"/>
        <v>1.0068214933659623</v>
      </c>
      <c r="BC5" s="76">
        <f t="shared" ca="1" si="28"/>
        <v>1.0068214933659623</v>
      </c>
      <c r="BD5" s="76">
        <f t="shared" ca="1" si="28"/>
        <v>1.0068214933659623</v>
      </c>
      <c r="BE5" s="76">
        <f t="shared" ca="1" si="28"/>
        <v>1.0068214933659623</v>
      </c>
      <c r="BF5" s="76">
        <f t="shared" ca="1" si="28"/>
        <v>1.0068214933659623</v>
      </c>
      <c r="BG5" s="76">
        <f t="shared" ca="1" si="28"/>
        <v>1.0068214933659623</v>
      </c>
      <c r="BH5" s="76">
        <f t="shared" ca="1" si="28"/>
        <v>1.0068214933659623</v>
      </c>
      <c r="BI5" s="76">
        <f t="shared" ca="1" si="28"/>
        <v>1.0068214933659623</v>
      </c>
      <c r="BJ5" s="76">
        <f t="shared" ca="1" si="28"/>
        <v>1.0068214933659623</v>
      </c>
      <c r="BK5" s="76">
        <f t="shared" ca="1" si="28"/>
        <v>1.0068214933659623</v>
      </c>
      <c r="BL5" s="76">
        <f t="shared" ca="1" si="9"/>
        <v>8.5000000000000853E-2</v>
      </c>
      <c r="BM5" s="77">
        <f t="shared" ref="BM5:BM36" ca="1" si="29">PRODUCT(AZ5:BK5)*BM4</f>
        <v>1.1772250000000017</v>
      </c>
      <c r="BO5" s="70">
        <f>BO4+1</f>
        <v>2</v>
      </c>
      <c r="BP5" s="178">
        <f>VLOOKUP(BO5,$BT$4:$BX$13,5,TRUE)/100</f>
        <v>8.5000000000000006E-2</v>
      </c>
      <c r="BQ5" s="179">
        <f t="shared" ref="BQ5:BQ68" si="30">(1+BP5)^(1/12)-1</f>
        <v>6.8214933659622723E-3</v>
      </c>
      <c r="BR5" s="179">
        <f>BR4/(1+BQ5)</f>
        <v>0.98649535262989674</v>
      </c>
      <c r="BT5" s="161">
        <f t="shared" ref="BT5:BT13" si="31">(BV5-BV$3)/30.4375</f>
        <v>4.1724845995893221</v>
      </c>
      <c r="BU5" s="162">
        <f t="shared" si="11"/>
        <v>0.34770704996577684</v>
      </c>
      <c r="BV5" s="159">
        <v>45966</v>
      </c>
      <c r="BW5" s="160">
        <v>5.28</v>
      </c>
      <c r="BX5" s="183">
        <v>8.5</v>
      </c>
      <c r="BY5" s="186" t="s">
        <v>109</v>
      </c>
    </row>
    <row r="6" spans="2:78">
      <c r="B6" s="82" t="s">
        <v>94</v>
      </c>
      <c r="C6" s="182" t="s">
        <v>97</v>
      </c>
      <c r="E6">
        <f t="shared" ref="E6:E69" si="32">E5+1</f>
        <v>3</v>
      </c>
      <c r="F6" s="64">
        <f t="shared" ref="F6:F69" si="33">(E6-E5)/12+F5</f>
        <v>68.166666666666657</v>
      </c>
      <c r="G6" s="55">
        <f t="shared" si="12"/>
        <v>2.9921707961534372E-3</v>
      </c>
      <c r="H6" s="78">
        <f>H5*(1-G6)</f>
        <v>0.99402461149376653</v>
      </c>
      <c r="I6" s="79">
        <f t="shared" ca="1" si="13"/>
        <v>1492923.3222437243</v>
      </c>
      <c r="J6" s="79">
        <f t="shared" ca="1" si="14"/>
        <v>10183.96653857592</v>
      </c>
      <c r="K6" s="80">
        <f t="shared" ca="1" si="15"/>
        <v>-19.88049222987533</v>
      </c>
      <c r="L6" s="80">
        <f t="shared" ca="1" si="16"/>
        <v>-1244.102768536437</v>
      </c>
      <c r="M6" s="80">
        <f t="shared" ca="1" si="17"/>
        <v>0</v>
      </c>
      <c r="N6" s="80">
        <f t="shared" ca="1" si="18"/>
        <v>0</v>
      </c>
      <c r="O6" s="81">
        <f t="shared" ca="1" si="2"/>
        <v>-9477.1679582653305</v>
      </c>
      <c r="P6" s="79">
        <f t="shared" ca="1" si="3"/>
        <v>1492366.1375632684</v>
      </c>
      <c r="Q6" s="35"/>
      <c r="R6">
        <f t="shared" ca="1" si="19"/>
        <v>3</v>
      </c>
      <c r="S6" s="78">
        <f t="shared" ref="S6:S69" ca="1" si="34">(R6-R5)/12+S5</f>
        <v>68.166666666666657</v>
      </c>
      <c r="T6" s="55">
        <f t="shared" ca="1" si="20"/>
        <v>0</v>
      </c>
      <c r="U6" s="78">
        <f t="shared" ref="U6:U69" ca="1" si="35">IF(S7-S$4&lt;SUBSTITUTE($C$6, "years", "", 1)/1,U5,AF5)*
(1-T6)</f>
        <v>1</v>
      </c>
      <c r="V6" s="79">
        <f t="shared" ref="V6:V69" ca="1" si="36">MAX(AC5,0)*(1-AE6)</f>
        <v>1492923.2625793703</v>
      </c>
      <c r="W6" s="79">
        <f t="shared" ca="1" si="21"/>
        <v>10183.966131575926</v>
      </c>
      <c r="X6" s="80">
        <f t="shared" ca="1" si="4"/>
        <v>-20</v>
      </c>
      <c r="Y6" s="80">
        <f t="shared" ca="1" si="22"/>
        <v>-1244.102718816142</v>
      </c>
      <c r="Z6" s="80">
        <f t="shared" ca="1" si="5"/>
        <v>0</v>
      </c>
      <c r="AA6" s="80">
        <f t="shared" ca="1" si="23"/>
        <v>0</v>
      </c>
      <c r="AB6" s="81">
        <f t="shared" ca="1" si="6"/>
        <v>-9477.1679582653305</v>
      </c>
      <c r="AC6" s="79">
        <f t="shared" ca="1" si="7"/>
        <v>1492365.9580338646</v>
      </c>
      <c r="AD6" s="35"/>
      <c r="AE6" s="55">
        <f t="shared" ref="AE6:AE69" ca="1" si="37">(1-(1-IF(S6&gt;$AJ$90,0,VLOOKUP(ROUND(S6,0),$AJ$4:$AK$90,2,FALSE)))^(1/12))</f>
        <v>2.9921707961534372E-3</v>
      </c>
      <c r="AF6" s="78">
        <f t="shared" ref="AF6:AF69" ca="1" si="38">AF5*(1-AE6)</f>
        <v>0.99105032008059712</v>
      </c>
      <c r="AG6" s="1"/>
      <c r="AH6" s="35"/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ref="AM6:AM69" si="39">$C$3+E6-1</f>
        <v>70</v>
      </c>
      <c r="AN6" s="66">
        <f t="shared" ref="AN6:AN69" si="40">IF(AM6&gt;$AJ$90,0,VLOOKUP($C$3+E6-1,$AJ$4:$AK$90,2,FALSE))</f>
        <v>4.224E-2</v>
      </c>
      <c r="AO6" s="67">
        <f t="shared" ref="AO6:AO69" si="41">(1-IFERROR(AN6,1))*AO5</f>
        <v>0.88822749498981723</v>
      </c>
      <c r="AP6" s="68">
        <f t="shared" ca="1" si="24"/>
        <v>0.75450954149785798</v>
      </c>
      <c r="AR6" s="69">
        <f t="shared" si="25"/>
        <v>1</v>
      </c>
      <c r="AS6" s="70">
        <f t="shared" ref="AS6:AS69" si="42">AS5+1</f>
        <v>3</v>
      </c>
      <c r="AT6" s="71">
        <f t="shared" ref="AT6:AT69" si="43">(1-AU6)*AT5</f>
        <v>0.97967480079434499</v>
      </c>
      <c r="AU6" s="72">
        <f t="shared" si="26"/>
        <v>6.8214933659622723E-3</v>
      </c>
      <c r="AV6" s="73">
        <f t="shared" si="27"/>
        <v>1.0068214933659623</v>
      </c>
      <c r="AW6" s="74">
        <f>PRODUCT(AV$4:AV6)</f>
        <v>1.0206043958361062</v>
      </c>
      <c r="AY6" s="75">
        <f t="shared" ref="AY6:AY69" si="44">AY5+1</f>
        <v>3</v>
      </c>
      <c r="AZ6" s="76">
        <f t="shared" ca="1" si="28"/>
        <v>1.0068214933659623</v>
      </c>
      <c r="BA6" s="76">
        <f t="shared" ca="1" si="28"/>
        <v>1.0068214933659623</v>
      </c>
      <c r="BB6" s="76">
        <f t="shared" ca="1" si="28"/>
        <v>1.0068214933659623</v>
      </c>
      <c r="BC6" s="76">
        <f t="shared" ca="1" si="28"/>
        <v>1.0068214933659623</v>
      </c>
      <c r="BD6" s="76">
        <f t="shared" ca="1" si="28"/>
        <v>1.0068214933659623</v>
      </c>
      <c r="BE6" s="76">
        <f t="shared" ca="1" si="28"/>
        <v>1.0068214933659623</v>
      </c>
      <c r="BF6" s="76">
        <f t="shared" ca="1" si="28"/>
        <v>1.0068214933659623</v>
      </c>
      <c r="BG6" s="76">
        <f t="shared" ca="1" si="28"/>
        <v>1.0068214933659623</v>
      </c>
      <c r="BH6" s="76">
        <f t="shared" ca="1" si="28"/>
        <v>1.0068214933659623</v>
      </c>
      <c r="BI6" s="76">
        <f t="shared" ca="1" si="28"/>
        <v>1.0068214933659623</v>
      </c>
      <c r="BJ6" s="76">
        <f t="shared" ca="1" si="28"/>
        <v>1.0068214933659623</v>
      </c>
      <c r="BK6" s="76">
        <f t="shared" ca="1" si="28"/>
        <v>1.0068214933659623</v>
      </c>
      <c r="BL6" s="76">
        <f t="shared" ca="1" si="9"/>
        <v>8.5000000000000853E-2</v>
      </c>
      <c r="BM6" s="77">
        <f t="shared" ca="1" si="29"/>
        <v>1.2772891250000029</v>
      </c>
      <c r="BO6" s="70">
        <f t="shared" ref="BO6:BO69" si="45">BO5+1</f>
        <v>3</v>
      </c>
      <c r="BP6" s="178">
        <f t="shared" ref="BP6:BP69" si="46">VLOOKUP(BO6,$BT$4:$BX$13,5,TRUE)/100</f>
        <v>8.5000000000000006E-2</v>
      </c>
      <c r="BQ6" s="179">
        <f t="shared" si="30"/>
        <v>6.8214933659622723E-3</v>
      </c>
      <c r="BR6" s="179">
        <f>BR5/(1+BQ6)</f>
        <v>0.97981157447472433</v>
      </c>
      <c r="BT6" s="165">
        <f t="shared" si="31"/>
        <v>7.1622176591375766</v>
      </c>
      <c r="BU6" s="166">
        <f t="shared" si="11"/>
        <v>0.59685147159479801</v>
      </c>
      <c r="BV6" s="163">
        <v>46057</v>
      </c>
      <c r="BW6" s="164">
        <v>6.53</v>
      </c>
      <c r="BX6" s="183">
        <v>8.5</v>
      </c>
      <c r="BY6" s="186" t="s">
        <v>109</v>
      </c>
    </row>
    <row r="7" spans="2:78">
      <c r="C7" s="2">
        <f ca="1">LivingAnnuity!V4/(1-$C$14-$C$15*(1+$C$20))</f>
        <v>1533724.0412756323</v>
      </c>
      <c r="E7">
        <f t="shared" si="32"/>
        <v>4</v>
      </c>
      <c r="F7" s="64">
        <f t="shared" si="33"/>
        <v>68.249999999999986</v>
      </c>
      <c r="G7" s="55">
        <f t="shared" si="12"/>
        <v>2.9921707961534372E-3</v>
      </c>
      <c r="H7" s="78">
        <f t="shared" ref="H7:H70" si="47">H6*(1-G7)</f>
        <v>0.99105032008059712</v>
      </c>
      <c r="I7" s="79">
        <f t="shared" ca="1" si="13"/>
        <v>1487900.7231892834</v>
      </c>
      <c r="J7" s="79">
        <f t="shared" ca="1" si="14"/>
        <v>10149.704912446165</v>
      </c>
      <c r="K7" s="80">
        <f t="shared" ca="1" si="15"/>
        <v>-19.821006401611942</v>
      </c>
      <c r="L7" s="80">
        <f t="shared" ca="1" si="16"/>
        <v>-1239.9172693244029</v>
      </c>
      <c r="M7" s="80">
        <f t="shared" ca="1" si="17"/>
        <v>0</v>
      </c>
      <c r="N7" s="80">
        <f t="shared" ca="1" si="18"/>
        <v>0</v>
      </c>
      <c r="O7" s="81">
        <f t="shared" ca="1" si="2"/>
        <v>-9477.1679582653305</v>
      </c>
      <c r="P7" s="79">
        <f t="shared" ca="1" si="3"/>
        <v>1487313.5218677381</v>
      </c>
      <c r="Q7" s="35"/>
      <c r="R7">
        <f t="shared" ca="1" si="19"/>
        <v>4</v>
      </c>
      <c r="S7" s="78">
        <f ca="1">(R7-R6)/12+S6</f>
        <v>68.249999999999986</v>
      </c>
      <c r="T7" s="55">
        <f t="shared" ca="1" si="20"/>
        <v>0</v>
      </c>
      <c r="U7" s="78">
        <f t="shared" ca="1" si="35"/>
        <v>1</v>
      </c>
      <c r="V7" s="79">
        <f t="shared" ca="1" si="36"/>
        <v>1487900.544197062</v>
      </c>
      <c r="W7" s="79">
        <f t="shared" ca="1" si="21"/>
        <v>10149.703691451914</v>
      </c>
      <c r="X7" s="80">
        <f t="shared" ca="1" si="4"/>
        <v>-20</v>
      </c>
      <c r="Y7" s="80">
        <f t="shared" ca="1" si="22"/>
        <v>-1239.9171201642184</v>
      </c>
      <c r="Z7" s="80">
        <f t="shared" ca="1" si="5"/>
        <v>0</v>
      </c>
      <c r="AA7" s="80">
        <f t="shared" ca="1" si="23"/>
        <v>0</v>
      </c>
      <c r="AB7" s="81">
        <f t="shared" ca="1" si="6"/>
        <v>-9477.1679582653305</v>
      </c>
      <c r="AC7" s="79">
        <f t="shared" ca="1" si="7"/>
        <v>1487313.1628100842</v>
      </c>
      <c r="AD7" s="35"/>
      <c r="AE7" s="55">
        <f t="shared" ca="1" si="37"/>
        <v>2.9921707961534372E-3</v>
      </c>
      <c r="AF7" s="78">
        <f t="shared" ca="1" si="38"/>
        <v>0.98808492825533345</v>
      </c>
      <c r="AG7" s="63"/>
      <c r="AH7" s="35"/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39"/>
        <v>71</v>
      </c>
      <c r="AN7" s="66">
        <f t="shared" si="40"/>
        <v>4.6112E-2</v>
      </c>
      <c r="AO7" s="67">
        <f t="shared" si="41"/>
        <v>0.8472695487408467</v>
      </c>
      <c r="AP7" s="68">
        <f t="shared" ca="1" si="24"/>
        <v>0.66333419126295678</v>
      </c>
      <c r="AR7" s="69">
        <f t="shared" si="25"/>
        <v>1</v>
      </c>
      <c r="AS7" s="70">
        <f t="shared" si="42"/>
        <v>4</v>
      </c>
      <c r="AT7" s="71">
        <f t="shared" si="43"/>
        <v>0.97299195563992591</v>
      </c>
      <c r="AU7" s="72">
        <f t="shared" si="26"/>
        <v>6.8214933659622723E-3</v>
      </c>
      <c r="AV7" s="73">
        <f t="shared" si="27"/>
        <v>1.0068214933659623</v>
      </c>
      <c r="AW7" s="74">
        <f>PRODUCT(AV$4:AV7)</f>
        <v>1.0275664419515742</v>
      </c>
      <c r="AY7" s="75">
        <f t="shared" si="44"/>
        <v>4</v>
      </c>
      <c r="AZ7" s="76">
        <f t="shared" ca="1" si="28"/>
        <v>1.0068214933659623</v>
      </c>
      <c r="BA7" s="76">
        <f t="shared" ca="1" si="28"/>
        <v>1.0068214933659623</v>
      </c>
      <c r="BB7" s="76">
        <f t="shared" ca="1" si="28"/>
        <v>1.0068214933659623</v>
      </c>
      <c r="BC7" s="76">
        <f t="shared" ca="1" si="28"/>
        <v>1.0068214933659623</v>
      </c>
      <c r="BD7" s="76">
        <f t="shared" ca="1" si="28"/>
        <v>1.0068214933659623</v>
      </c>
      <c r="BE7" s="76">
        <f t="shared" ca="1" si="28"/>
        <v>1.0068214933659623</v>
      </c>
      <c r="BF7" s="76">
        <f t="shared" ca="1" si="28"/>
        <v>1.0068214933659623</v>
      </c>
      <c r="BG7" s="76">
        <f t="shared" ca="1" si="28"/>
        <v>1.0068214933659623</v>
      </c>
      <c r="BH7" s="76">
        <f t="shared" ca="1" si="28"/>
        <v>1.0068214933659623</v>
      </c>
      <c r="BI7" s="76">
        <f t="shared" ca="1" si="28"/>
        <v>1.0068214933659623</v>
      </c>
      <c r="BJ7" s="76">
        <f t="shared" ca="1" si="28"/>
        <v>1.0068214933659623</v>
      </c>
      <c r="BK7" s="76">
        <f t="shared" ca="1" si="28"/>
        <v>1.0068214933659623</v>
      </c>
      <c r="BL7" s="76">
        <f t="shared" ca="1" si="9"/>
        <v>8.5000000000000853E-2</v>
      </c>
      <c r="BM7" s="77">
        <f t="shared" ca="1" si="29"/>
        <v>1.3858587006250043</v>
      </c>
      <c r="BO7" s="70">
        <f t="shared" si="45"/>
        <v>4</v>
      </c>
      <c r="BP7" s="178">
        <f t="shared" si="46"/>
        <v>8.5000000000000006E-2</v>
      </c>
      <c r="BQ7" s="179">
        <f t="shared" si="30"/>
        <v>6.8214933659622723E-3</v>
      </c>
      <c r="BR7" s="179">
        <f t="shared" ref="BR7:BR70" si="48">BR6/(1+BQ7)</f>
        <v>0.97317308076038433</v>
      </c>
      <c r="BT7" s="165">
        <f t="shared" si="31"/>
        <v>13.141683778234086</v>
      </c>
      <c r="BU7" s="166">
        <f t="shared" si="11"/>
        <v>1.0951403148528405</v>
      </c>
      <c r="BV7" s="163">
        <v>46239</v>
      </c>
      <c r="BW7" s="164">
        <v>6.62</v>
      </c>
      <c r="BX7" s="183">
        <v>8.5</v>
      </c>
      <c r="BY7" s="186" t="s">
        <v>109</v>
      </c>
    </row>
    <row r="8" spans="2:78">
      <c r="B8" s="83"/>
      <c r="C8" s="84"/>
      <c r="E8">
        <f t="shared" si="32"/>
        <v>5</v>
      </c>
      <c r="F8" s="64">
        <f t="shared" si="33"/>
        <v>68.333333333333314</v>
      </c>
      <c r="G8" s="55">
        <f t="shared" si="12"/>
        <v>2.9921707961534372E-3</v>
      </c>
      <c r="H8" s="78">
        <f t="shared" si="47"/>
        <v>0.98808492825533345</v>
      </c>
      <c r="I8" s="79">
        <f t="shared" ca="1" si="13"/>
        <v>1482863.2257828813</v>
      </c>
      <c r="J8" s="79">
        <f t="shared" ca="1" si="14"/>
        <v>10115.341657307339</v>
      </c>
      <c r="K8" s="80">
        <f t="shared" ca="1" si="15"/>
        <v>-19.76169856510667</v>
      </c>
      <c r="L8" s="80">
        <f t="shared" ca="1" si="16"/>
        <v>-1235.7193548190678</v>
      </c>
      <c r="M8" s="80">
        <f t="shared" ca="1" si="17"/>
        <v>0</v>
      </c>
      <c r="N8" s="80">
        <f t="shared" ca="1" si="18"/>
        <v>0</v>
      </c>
      <c r="O8" s="81">
        <f t="shared" ca="1" si="2"/>
        <v>-9477.1679582653305</v>
      </c>
      <c r="P8" s="79">
        <f t="shared" ca="1" si="3"/>
        <v>1482245.9184285388</v>
      </c>
      <c r="Q8" s="35"/>
      <c r="R8">
        <f t="shared" ca="1" si="19"/>
        <v>5</v>
      </c>
      <c r="S8" s="78">
        <f t="shared" ca="1" si="34"/>
        <v>68.333333333333314</v>
      </c>
      <c r="T8" s="55">
        <f t="shared" ca="1" si="20"/>
        <v>0</v>
      </c>
      <c r="U8" s="78">
        <f t="shared" ca="1" si="35"/>
        <v>1</v>
      </c>
      <c r="V8" s="79">
        <f t="shared" ca="1" si="36"/>
        <v>1482862.8677995892</v>
      </c>
      <c r="W8" s="79">
        <f t="shared" ca="1" si="21"/>
        <v>10115.339215326687</v>
      </c>
      <c r="X8" s="80">
        <f t="shared" ca="1" si="4"/>
        <v>-20</v>
      </c>
      <c r="Y8" s="80">
        <f t="shared" ca="1" si="22"/>
        <v>-1235.7190564996577</v>
      </c>
      <c r="Z8" s="80">
        <f t="shared" ca="1" si="5"/>
        <v>0</v>
      </c>
      <c r="AA8" s="80">
        <f t="shared" ca="1" si="23"/>
        <v>0</v>
      </c>
      <c r="AB8" s="81">
        <f t="shared" ca="1" si="6"/>
        <v>-9477.1679582653305</v>
      </c>
      <c r="AC8" s="79">
        <f t="shared" ca="1" si="7"/>
        <v>1482245.3200001507</v>
      </c>
      <c r="AD8" s="35"/>
      <c r="AE8" s="55">
        <f t="shared" ca="1" si="37"/>
        <v>2.9921707961534372E-3</v>
      </c>
      <c r="AF8" s="78">
        <f t="shared" ca="1" si="38"/>
        <v>0.98512840938888846</v>
      </c>
      <c r="AG8" s="63"/>
      <c r="AH8" s="35"/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39"/>
        <v>72</v>
      </c>
      <c r="AN8" s="66">
        <f t="shared" si="40"/>
        <v>5.0292000000000003E-2</v>
      </c>
      <c r="AO8" s="67">
        <f t="shared" si="41"/>
        <v>0.804658668595572</v>
      </c>
      <c r="AP8" s="68">
        <f t="shared" ca="1" si="24"/>
        <v>0.58062100287185225</v>
      </c>
      <c r="AR8" s="69">
        <f t="shared" si="25"/>
        <v>1</v>
      </c>
      <c r="AS8" s="70">
        <f t="shared" si="42"/>
        <v>5</v>
      </c>
      <c r="AT8" s="71">
        <f t="shared" si="43"/>
        <v>0.96635469746939351</v>
      </c>
      <c r="AU8" s="72">
        <f t="shared" si="26"/>
        <v>6.8214933659622723E-3</v>
      </c>
      <c r="AV8" s="73">
        <f t="shared" si="27"/>
        <v>1.0068214933659623</v>
      </c>
      <c r="AW8" s="74">
        <f>PRODUCT(AV$4:AV8)</f>
        <v>1.0345759796184324</v>
      </c>
      <c r="AY8" s="75">
        <f t="shared" si="44"/>
        <v>5</v>
      </c>
      <c r="AZ8" s="76">
        <f t="shared" ca="1" si="28"/>
        <v>1.0068214933659623</v>
      </c>
      <c r="BA8" s="76">
        <f t="shared" ca="1" si="28"/>
        <v>1.0068214933659623</v>
      </c>
      <c r="BB8" s="76">
        <f t="shared" ca="1" si="28"/>
        <v>1.0068214933659623</v>
      </c>
      <c r="BC8" s="76">
        <f t="shared" ca="1" si="28"/>
        <v>1.0068214933659623</v>
      </c>
      <c r="BD8" s="76">
        <f t="shared" ca="1" si="28"/>
        <v>1.0068214933659623</v>
      </c>
      <c r="BE8" s="76">
        <f t="shared" ca="1" si="28"/>
        <v>1.0068214933659623</v>
      </c>
      <c r="BF8" s="76">
        <f t="shared" ca="1" si="28"/>
        <v>1.0068214933659623</v>
      </c>
      <c r="BG8" s="76">
        <f t="shared" ca="1" si="28"/>
        <v>1.0068214933659623</v>
      </c>
      <c r="BH8" s="76">
        <f t="shared" ca="1" si="28"/>
        <v>1.0068214933659623</v>
      </c>
      <c r="BI8" s="76">
        <f t="shared" ca="1" si="28"/>
        <v>1.0068214933659623</v>
      </c>
      <c r="BJ8" s="76">
        <f t="shared" ca="1" si="28"/>
        <v>1.0068214933659623</v>
      </c>
      <c r="BK8" s="76">
        <f t="shared" ca="1" si="28"/>
        <v>1.0068214933659623</v>
      </c>
      <c r="BL8" s="76">
        <f t="shared" ca="1" si="9"/>
        <v>8.5000000000000853E-2</v>
      </c>
      <c r="BM8" s="77">
        <f t="shared" ca="1" si="29"/>
        <v>1.5036566901781308</v>
      </c>
      <c r="BO8" s="70">
        <f t="shared" si="45"/>
        <v>5</v>
      </c>
      <c r="BP8" s="178">
        <f t="shared" si="46"/>
        <v>8.5000000000000006E-2</v>
      </c>
      <c r="BQ8" s="179">
        <f t="shared" si="30"/>
        <v>6.8214933659622723E-3</v>
      </c>
      <c r="BR8" s="179">
        <f t="shared" si="48"/>
        <v>0.96657956467229755</v>
      </c>
      <c r="BT8" s="165">
        <f t="shared" si="31"/>
        <v>22.11088295687885</v>
      </c>
      <c r="BU8" s="166">
        <f t="shared" si="11"/>
        <v>1.8425735797399041</v>
      </c>
      <c r="BV8" s="163">
        <v>46512</v>
      </c>
      <c r="BW8" s="164">
        <v>6.73</v>
      </c>
      <c r="BX8" s="183">
        <v>8.5</v>
      </c>
      <c r="BY8" s="186" t="s">
        <v>109</v>
      </c>
    </row>
    <row r="9" spans="2:78">
      <c r="B9" s="83"/>
      <c r="C9" s="84"/>
      <c r="D9" s="147" t="s">
        <v>95</v>
      </c>
      <c r="E9">
        <f t="shared" si="32"/>
        <v>6</v>
      </c>
      <c r="F9" s="64">
        <f t="shared" si="33"/>
        <v>68.416666666666643</v>
      </c>
      <c r="G9" s="55">
        <f t="shared" si="12"/>
        <v>2.9921707961534372E-3</v>
      </c>
      <c r="H9" s="78">
        <f t="shared" si="47"/>
        <v>0.98512840938888846</v>
      </c>
      <c r="I9" s="79">
        <f t="shared" ca="1" si="13"/>
        <v>1477810.7854786993</v>
      </c>
      <c r="J9" s="79">
        <f t="shared" ca="1" si="14"/>
        <v>10080.876469290442</v>
      </c>
      <c r="K9" s="80">
        <f t="shared" ca="1" si="15"/>
        <v>-19.702568187777768</v>
      </c>
      <c r="L9" s="80">
        <f t="shared" ca="1" si="16"/>
        <v>-1231.5089878989161</v>
      </c>
      <c r="M9" s="80">
        <f t="shared" ca="1" si="17"/>
        <v>0</v>
      </c>
      <c r="N9" s="80">
        <f t="shared" ca="1" si="18"/>
        <v>0</v>
      </c>
      <c r="O9" s="81">
        <f t="shared" ca="1" si="2"/>
        <v>-9477.1679582653305</v>
      </c>
      <c r="P9" s="79">
        <f t="shared" ca="1" si="3"/>
        <v>1477163.2824336374</v>
      </c>
      <c r="Q9" s="35"/>
      <c r="R9">
        <f t="shared" ca="1" si="19"/>
        <v>6</v>
      </c>
      <c r="S9" s="78">
        <f t="shared" ca="1" si="34"/>
        <v>68.416666666666643</v>
      </c>
      <c r="T9" s="55">
        <f t="shared" ca="1" si="20"/>
        <v>0</v>
      </c>
      <c r="U9" s="78">
        <f t="shared" ca="1" si="35"/>
        <v>1</v>
      </c>
      <c r="V9" s="79">
        <f t="shared" ca="1" si="36"/>
        <v>1477810.1888409113</v>
      </c>
      <c r="W9" s="79">
        <f t="shared" ca="1" si="21"/>
        <v>10080.87239932973</v>
      </c>
      <c r="X9" s="80">
        <f t="shared" ca="1" si="4"/>
        <v>-20</v>
      </c>
      <c r="Y9" s="80">
        <f t="shared" ca="1" si="22"/>
        <v>-1231.5084907007595</v>
      </c>
      <c r="Z9" s="80">
        <f t="shared" ca="1" si="5"/>
        <v>0</v>
      </c>
      <c r="AA9" s="80">
        <f t="shared" ca="1" si="23"/>
        <v>0</v>
      </c>
      <c r="AB9" s="81">
        <f t="shared" ca="1" si="6"/>
        <v>-9477.1679582653305</v>
      </c>
      <c r="AC9" s="79">
        <f t="shared" ca="1" si="7"/>
        <v>1477162.3847912748</v>
      </c>
      <c r="AD9" s="35"/>
      <c r="AE9" s="55">
        <f t="shared" ca="1" si="37"/>
        <v>2.9921707961534372E-3</v>
      </c>
      <c r="AF9" s="78">
        <f t="shared" ca="1" si="38"/>
        <v>0.98218073693185393</v>
      </c>
      <c r="AG9" s="85"/>
      <c r="AH9" s="86"/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39"/>
        <v>73</v>
      </c>
      <c r="AN9" s="66">
        <f t="shared" si="40"/>
        <v>5.4780000000000002E-2</v>
      </c>
      <c r="AO9" s="67">
        <f t="shared" si="41"/>
        <v>0.76057946672990651</v>
      </c>
      <c r="AP9" s="68">
        <f t="shared" ca="1" si="24"/>
        <v>0.50581989339588174</v>
      </c>
      <c r="AR9" s="69">
        <f t="shared" si="25"/>
        <v>1</v>
      </c>
      <c r="AS9" s="70">
        <f t="shared" si="42"/>
        <v>6</v>
      </c>
      <c r="AT9" s="71">
        <f t="shared" si="43"/>
        <v>0.95976271531143953</v>
      </c>
      <c r="AU9" s="72">
        <f t="shared" si="26"/>
        <v>6.8214933659622723E-3</v>
      </c>
      <c r="AV9" s="73">
        <f t="shared" si="27"/>
        <v>1.0068214933659623</v>
      </c>
      <c r="AW9" s="74">
        <f>PRODUCT(AV$4:AV9)</f>
        <v>1.0416333327999834</v>
      </c>
      <c r="AY9" s="75">
        <f t="shared" si="44"/>
        <v>6</v>
      </c>
      <c r="AZ9" s="76">
        <f t="shared" ca="1" si="28"/>
        <v>1.0068214933659623</v>
      </c>
      <c r="BA9" s="76">
        <f t="shared" ca="1" si="28"/>
        <v>1.0068214933659623</v>
      </c>
      <c r="BB9" s="76">
        <f t="shared" ca="1" si="28"/>
        <v>1.0068214933659623</v>
      </c>
      <c r="BC9" s="76">
        <f t="shared" ca="1" si="28"/>
        <v>1.0068214933659623</v>
      </c>
      <c r="BD9" s="76">
        <f t="shared" ca="1" si="28"/>
        <v>1.0068214933659623</v>
      </c>
      <c r="BE9" s="76">
        <f t="shared" ca="1" si="28"/>
        <v>1.0068214933659623</v>
      </c>
      <c r="BF9" s="76">
        <f t="shared" ca="1" si="28"/>
        <v>1.0068214933659623</v>
      </c>
      <c r="BG9" s="76">
        <f t="shared" ca="1" si="28"/>
        <v>1.0068214933659623</v>
      </c>
      <c r="BH9" s="76">
        <f t="shared" ca="1" si="28"/>
        <v>1.0068214933659623</v>
      </c>
      <c r="BI9" s="76">
        <f t="shared" ca="1" si="28"/>
        <v>1.0068214933659623</v>
      </c>
      <c r="BJ9" s="76">
        <f t="shared" ca="1" si="28"/>
        <v>1.0068214933659623</v>
      </c>
      <c r="BK9" s="76">
        <f t="shared" ca="1" si="28"/>
        <v>1.0068214933659623</v>
      </c>
      <c r="BL9" s="76">
        <f t="shared" ca="1" si="9"/>
        <v>8.5000000000000853E-2</v>
      </c>
      <c r="BM9" s="77">
        <f t="shared" ca="1" si="29"/>
        <v>1.6314675088432731</v>
      </c>
      <c r="BO9" s="70">
        <f t="shared" si="45"/>
        <v>6</v>
      </c>
      <c r="BP9" s="178">
        <f t="shared" si="46"/>
        <v>8.5000000000000006E-2</v>
      </c>
      <c r="BQ9" s="179">
        <f t="shared" si="30"/>
        <v>6.8214933659622723E-3</v>
      </c>
      <c r="BR9" s="179">
        <f t="shared" si="48"/>
        <v>0.9600307214746383</v>
      </c>
      <c r="BT9" s="165">
        <f t="shared" si="31"/>
        <v>50.168377823408626</v>
      </c>
      <c r="BU9" s="166">
        <f t="shared" si="11"/>
        <v>4.1806981519507191</v>
      </c>
      <c r="BV9" s="163">
        <v>47366</v>
      </c>
      <c r="BW9" s="164">
        <v>8.36</v>
      </c>
      <c r="BX9" s="183">
        <v>8.5</v>
      </c>
      <c r="BY9" s="186" t="s">
        <v>109</v>
      </c>
    </row>
    <row r="10" spans="2:78">
      <c r="B10" s="94" t="str">
        <f>"Retirement Annuity per "&amp;IF($C$5="Annual", "Annum", "Month")&amp; " starting at "&amp;ROUND(C3,0)</f>
        <v>Retirement Annuity per Month starting at 68</v>
      </c>
      <c r="C10" s="95">
        <f>SolveLifeAnnuity/IF($C$5="Monthly",12,1)</f>
        <v>9477.1679582653305</v>
      </c>
      <c r="D10" s="96">
        <f>C10*IF($C$5="Monthly",12,1)</f>
        <v>113726.01549918397</v>
      </c>
      <c r="E10">
        <f t="shared" si="32"/>
        <v>7</v>
      </c>
      <c r="F10" s="64">
        <f t="shared" si="33"/>
        <v>68.499999999999972</v>
      </c>
      <c r="G10" s="55">
        <f t="shared" si="12"/>
        <v>3.2787340871175408E-3</v>
      </c>
      <c r="H10" s="78">
        <f t="shared" si="47"/>
        <v>0.98189843529283727</v>
      </c>
      <c r="I10" s="79">
        <f t="shared" ca="1" si="13"/>
        <v>1472320.0568272839</v>
      </c>
      <c r="J10" s="79">
        <f t="shared" ca="1" si="14"/>
        <v>10043.421500220513</v>
      </c>
      <c r="K10" s="80">
        <f t="shared" ca="1" si="15"/>
        <v>-19.637968705856746</v>
      </c>
      <c r="L10" s="80">
        <f t="shared" ca="1" si="16"/>
        <v>-1226.9333806894033</v>
      </c>
      <c r="M10" s="80">
        <f t="shared" ca="1" si="17"/>
        <v>0</v>
      </c>
      <c r="N10" s="80">
        <f t="shared" ca="1" si="18"/>
        <v>0</v>
      </c>
      <c r="O10" s="81">
        <f t="shared" ca="1" si="2"/>
        <v>-9477.1679582653305</v>
      </c>
      <c r="P10" s="79">
        <f t="shared" ca="1" si="3"/>
        <v>1471639.7390198435</v>
      </c>
      <c r="Q10" s="35"/>
      <c r="R10">
        <f t="shared" ca="1" si="19"/>
        <v>7</v>
      </c>
      <c r="S10" s="78">
        <f t="shared" ca="1" si="34"/>
        <v>68.499999999999972</v>
      </c>
      <c r="T10" s="55">
        <f t="shared" ca="1" si="20"/>
        <v>0</v>
      </c>
      <c r="U10" s="78">
        <f t="shared" ca="1" si="35"/>
        <v>1</v>
      </c>
      <c r="V10" s="79">
        <f t="shared" ca="1" si="36"/>
        <v>1472319.1621280517</v>
      </c>
      <c r="W10" s="79">
        <f t="shared" ca="1" si="21"/>
        <v>10043.415397035636</v>
      </c>
      <c r="X10" s="80">
        <f t="shared" ca="1" si="4"/>
        <v>-20</v>
      </c>
      <c r="Y10" s="80">
        <f t="shared" ca="1" si="22"/>
        <v>-1226.9326351067098</v>
      </c>
      <c r="Z10" s="80">
        <f t="shared" ca="1" si="5"/>
        <v>0</v>
      </c>
      <c r="AA10" s="80">
        <f t="shared" ca="1" si="23"/>
        <v>0</v>
      </c>
      <c r="AB10" s="81">
        <f t="shared" ca="1" si="6"/>
        <v>-9477.1679582653305</v>
      </c>
      <c r="AC10" s="79">
        <f t="shared" ca="1" si="7"/>
        <v>1471638.4769317154</v>
      </c>
      <c r="AD10" s="35"/>
      <c r="AE10" s="55">
        <f t="shared" ca="1" si="37"/>
        <v>3.2787340871175408E-3</v>
      </c>
      <c r="AF10" s="78">
        <f t="shared" ca="1" si="38"/>
        <v>0.97896042746996526</v>
      </c>
      <c r="AG10" s="88" t="s">
        <v>91</v>
      </c>
      <c r="AH10" s="89" t="str">
        <f>TEXT(SUM(AO:AO),"##0,00")&amp;" "&amp;"Years"</f>
        <v>11,49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39"/>
        <v>74</v>
      </c>
      <c r="AN10" s="66">
        <f t="shared" si="40"/>
        <v>5.9609000000000009E-2</v>
      </c>
      <c r="AO10" s="67">
        <f t="shared" si="41"/>
        <v>0.71524208529760347</v>
      </c>
      <c r="AP10" s="68">
        <f t="shared" ca="1" si="24"/>
        <v>0.43840412476538826</v>
      </c>
      <c r="AR10" s="69">
        <f t="shared" si="25"/>
        <v>1</v>
      </c>
      <c r="AS10" s="70">
        <f t="shared" si="42"/>
        <v>7</v>
      </c>
      <c r="AT10" s="71">
        <f t="shared" si="43"/>
        <v>0.95321570031604463</v>
      </c>
      <c r="AU10" s="72">
        <f t="shared" si="26"/>
        <v>6.8214933659622723E-3</v>
      </c>
      <c r="AV10" s="73">
        <f t="shared" si="27"/>
        <v>1.0068214933659623</v>
      </c>
      <c r="AW10" s="74">
        <f>PRODUCT(AV$4:AV10)</f>
        <v>1.0487388276694436</v>
      </c>
      <c r="AY10" s="75">
        <f t="shared" si="44"/>
        <v>7</v>
      </c>
      <c r="AZ10" s="76">
        <f t="shared" ca="1" si="28"/>
        <v>1.0068214933659623</v>
      </c>
      <c r="BA10" s="76">
        <f t="shared" ca="1" si="28"/>
        <v>1.0068214933659623</v>
      </c>
      <c r="BB10" s="76">
        <f t="shared" ca="1" si="28"/>
        <v>1.0069683003697136</v>
      </c>
      <c r="BC10" s="76">
        <f t="shared" ca="1" si="28"/>
        <v>1.0069683003697136</v>
      </c>
      <c r="BD10" s="76">
        <f t="shared" ca="1" si="28"/>
        <v>1.0069683003697136</v>
      </c>
      <c r="BE10" s="76">
        <f t="shared" ca="1" si="28"/>
        <v>1.0069683003697136</v>
      </c>
      <c r="BF10" s="76">
        <f t="shared" ca="1" si="28"/>
        <v>1.0069683003697136</v>
      </c>
      <c r="BG10" s="76">
        <f t="shared" ca="1" si="28"/>
        <v>1.0069683003697136</v>
      </c>
      <c r="BH10" s="76">
        <f t="shared" ca="1" si="28"/>
        <v>1.0069683003697136</v>
      </c>
      <c r="BI10" s="76">
        <f t="shared" ca="1" si="28"/>
        <v>1.0069683003697136</v>
      </c>
      <c r="BJ10" s="76">
        <f t="shared" ca="1" si="28"/>
        <v>1.0069683003697136</v>
      </c>
      <c r="BK10" s="76">
        <f t="shared" ca="1" si="28"/>
        <v>1.0069683003697136</v>
      </c>
      <c r="BL10" s="76">
        <f t="shared" ca="1" si="9"/>
        <v>8.6583102435744852E-2</v>
      </c>
      <c r="BM10" s="77">
        <f t="shared" ca="1" si="29"/>
        <v>1.7727250272820396</v>
      </c>
      <c r="BO10" s="70">
        <f t="shared" si="45"/>
        <v>7</v>
      </c>
      <c r="BP10" s="178">
        <f t="shared" si="46"/>
        <v>8.5000000000000006E-2</v>
      </c>
      <c r="BQ10" s="179">
        <f t="shared" si="30"/>
        <v>6.8214933659622723E-3</v>
      </c>
      <c r="BR10" s="179">
        <f t="shared" si="48"/>
        <v>0.95352624849625023</v>
      </c>
      <c r="BT10" s="165">
        <f t="shared" si="31"/>
        <v>74.316221765913753</v>
      </c>
      <c r="BU10" s="166">
        <f t="shared" si="11"/>
        <v>6.193018480492813</v>
      </c>
      <c r="BV10" s="163">
        <v>48101</v>
      </c>
      <c r="BW10" s="164">
        <v>8.69</v>
      </c>
      <c r="BX10" s="184">
        <f>BW10</f>
        <v>8.69</v>
      </c>
      <c r="BY10" t="s">
        <v>110</v>
      </c>
    </row>
    <row r="11" spans="2:78">
      <c r="B11" s="207" t="s">
        <v>93</v>
      </c>
      <c r="C11" s="207"/>
      <c r="D11" s="146">
        <f>C10/C4*IF(C5="Annual",1,12)</f>
        <v>7.5105692197322271E-2</v>
      </c>
      <c r="E11">
        <f t="shared" si="32"/>
        <v>8</v>
      </c>
      <c r="F11" s="64">
        <f t="shared" si="33"/>
        <v>68.5833333333333</v>
      </c>
      <c r="G11" s="55">
        <f t="shared" si="12"/>
        <v>3.2787340871175408E-3</v>
      </c>
      <c r="H11" s="78">
        <f t="shared" si="47"/>
        <v>0.9786790514229553</v>
      </c>
      <c r="I11" s="79">
        <f t="shared" ca="1" si="13"/>
        <v>1466814.6236435624</v>
      </c>
      <c r="J11" s="79">
        <f t="shared" ca="1" si="14"/>
        <v>10005.866224281008</v>
      </c>
      <c r="K11" s="80">
        <f t="shared" ca="1" si="15"/>
        <v>-19.573581028459106</v>
      </c>
      <c r="L11" s="80">
        <f t="shared" ca="1" si="16"/>
        <v>-1222.3455197029687</v>
      </c>
      <c r="M11" s="80">
        <f t="shared" ca="1" si="17"/>
        <v>0</v>
      </c>
      <c r="N11" s="80">
        <f t="shared" ca="1" si="18"/>
        <v>0</v>
      </c>
      <c r="O11" s="81">
        <f t="shared" ca="1" si="2"/>
        <v>-9477.1679582653305</v>
      </c>
      <c r="P11" s="79">
        <f t="shared" ca="1" si="3"/>
        <v>1466101.4028088467</v>
      </c>
      <c r="Q11" s="35"/>
      <c r="R11">
        <f t="shared" ca="1" si="19"/>
        <v>8</v>
      </c>
      <c r="S11" s="78">
        <f t="shared" ca="1" si="34"/>
        <v>68.5833333333333</v>
      </c>
      <c r="T11" s="55">
        <f t="shared" ca="1" si="20"/>
        <v>0</v>
      </c>
      <c r="U11" s="78">
        <f t="shared" ca="1" si="35"/>
        <v>1</v>
      </c>
      <c r="V11" s="79">
        <f t="shared" ca="1" si="36"/>
        <v>1466813.3656934856</v>
      </c>
      <c r="W11" s="79">
        <f t="shared" ca="1" si="21"/>
        <v>10005.857643182904</v>
      </c>
      <c r="X11" s="80">
        <f t="shared" ca="1" si="4"/>
        <v>-20</v>
      </c>
      <c r="Y11" s="80">
        <f t="shared" ca="1" si="22"/>
        <v>-1222.3444714112381</v>
      </c>
      <c r="Z11" s="80">
        <f t="shared" ca="1" si="5"/>
        <v>0</v>
      </c>
      <c r="AA11" s="80">
        <f t="shared" ca="1" si="23"/>
        <v>0</v>
      </c>
      <c r="AB11" s="81">
        <f t="shared" ca="1" si="6"/>
        <v>-9477.1679582653305</v>
      </c>
      <c r="AC11" s="79">
        <f t="shared" ca="1" si="7"/>
        <v>1466099.7109069917</v>
      </c>
      <c r="AD11" s="35"/>
      <c r="AE11" s="55">
        <f t="shared" ca="1" si="37"/>
        <v>3.2787340871175408E-3</v>
      </c>
      <c r="AF11" s="78">
        <f t="shared" ca="1" si="38"/>
        <v>0.97575067654648029</v>
      </c>
      <c r="AG11" s="92" t="s">
        <v>38</v>
      </c>
      <c r="AH11" s="93">
        <f ca="1">-SUM(L4:L1803)+$C$14*C4</f>
        <v>146237.47020322009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39"/>
        <v>75</v>
      </c>
      <c r="AN11" s="66">
        <f t="shared" si="40"/>
        <v>6.4834000000000003E-2</v>
      </c>
      <c r="AO11" s="67">
        <f t="shared" si="41"/>
        <v>0.6688700799394186</v>
      </c>
      <c r="AP11" s="68">
        <f t="shared" ca="1" si="24"/>
        <v>0.37731180507161743</v>
      </c>
      <c r="AR11" s="69">
        <f t="shared" si="25"/>
        <v>1</v>
      </c>
      <c r="AS11" s="70">
        <f t="shared" si="42"/>
        <v>8</v>
      </c>
      <c r="AT11" s="71">
        <f t="shared" si="43"/>
        <v>0.94671334574000765</v>
      </c>
      <c r="AU11" s="72">
        <f t="shared" si="26"/>
        <v>6.8214933659622723E-3</v>
      </c>
      <c r="AV11" s="73">
        <f t="shared" si="27"/>
        <v>1.0068214933659623</v>
      </c>
      <c r="AW11" s="74">
        <f>PRODUCT(AV$4:AV11)</f>
        <v>1.0558927926250177</v>
      </c>
      <c r="AY11" s="75">
        <f t="shared" si="44"/>
        <v>8</v>
      </c>
      <c r="AZ11" s="76">
        <f t="shared" ca="1" si="28"/>
        <v>1.0069683003697136</v>
      </c>
      <c r="BA11" s="76">
        <f t="shared" ca="1" si="28"/>
        <v>1.0069683003697136</v>
      </c>
      <c r="BB11" s="76">
        <f t="shared" ca="1" si="28"/>
        <v>1.0069683003697136</v>
      </c>
      <c r="BC11" s="76">
        <f t="shared" ca="1" si="28"/>
        <v>1.0069683003697136</v>
      </c>
      <c r="BD11" s="76">
        <f t="shared" ca="1" si="28"/>
        <v>1.0069683003697136</v>
      </c>
      <c r="BE11" s="76">
        <f t="shared" ca="1" si="28"/>
        <v>1.0069683003697136</v>
      </c>
      <c r="BF11" s="76">
        <f t="shared" ca="1" si="28"/>
        <v>1.0069683003697136</v>
      </c>
      <c r="BG11" s="76">
        <f t="shared" ca="1" si="28"/>
        <v>1.0069683003697136</v>
      </c>
      <c r="BH11" s="76">
        <f t="shared" ca="1" si="28"/>
        <v>1.0069683003697136</v>
      </c>
      <c r="BI11" s="76">
        <f t="shared" ca="1" si="28"/>
        <v>1.0069683003697136</v>
      </c>
      <c r="BJ11" s="76">
        <f t="shared" ca="1" si="28"/>
        <v>1.0069683003697136</v>
      </c>
      <c r="BK11" s="76">
        <f t="shared" ca="1" si="28"/>
        <v>1.0069683003697136</v>
      </c>
      <c r="BL11" s="76">
        <f t="shared" ca="1" si="9"/>
        <v>8.6899999999999311E-2</v>
      </c>
      <c r="BM11" s="77">
        <f t="shared" ca="1" si="29"/>
        <v>1.9267748321528477</v>
      </c>
      <c r="BO11" s="70">
        <f t="shared" si="45"/>
        <v>8</v>
      </c>
      <c r="BP11" s="178">
        <f t="shared" si="46"/>
        <v>8.5000000000000006E-2</v>
      </c>
      <c r="BQ11" s="179">
        <f t="shared" si="30"/>
        <v>6.8214933659622723E-3</v>
      </c>
      <c r="BR11" s="179">
        <f t="shared" si="48"/>
        <v>0.94706584511665748</v>
      </c>
      <c r="BT11" s="165">
        <f t="shared" si="31"/>
        <v>119.16221765913758</v>
      </c>
      <c r="BU11" s="166">
        <f t="shared" si="11"/>
        <v>9.9301848049281318</v>
      </c>
      <c r="BV11" s="163">
        <v>49466</v>
      </c>
      <c r="BW11" s="164">
        <v>8.83</v>
      </c>
      <c r="BX11" s="184">
        <f t="shared" ref="BX11:BX13" si="49">BW11</f>
        <v>8.83</v>
      </c>
      <c r="BY11" t="s">
        <v>110</v>
      </c>
    </row>
    <row r="12" spans="2:78">
      <c r="C12" s="153"/>
      <c r="E12">
        <f t="shared" si="32"/>
        <v>9</v>
      </c>
      <c r="F12" s="64">
        <f t="shared" si="33"/>
        <v>68.666666666666629</v>
      </c>
      <c r="G12" s="55">
        <f t="shared" si="12"/>
        <v>3.2787340871175408E-3</v>
      </c>
      <c r="H12" s="78">
        <f t="shared" si="47"/>
        <v>0.97547022305670705</v>
      </c>
      <c r="I12" s="79">
        <f t="shared" ca="1" si="13"/>
        <v>1461294.4461642865</v>
      </c>
      <c r="J12" s="79">
        <f t="shared" ca="1" si="14"/>
        <v>9968.2103702271925</v>
      </c>
      <c r="K12" s="80">
        <f t="shared" ca="1" si="15"/>
        <v>-19.509404461134142</v>
      </c>
      <c r="L12" s="80">
        <f t="shared" ca="1" si="16"/>
        <v>-1217.7453718035722</v>
      </c>
      <c r="M12" s="80">
        <f t="shared" ca="1" si="17"/>
        <v>0</v>
      </c>
      <c r="N12" s="80">
        <f t="shared" ca="1" si="18"/>
        <v>0</v>
      </c>
      <c r="O12" s="81">
        <f t="shared" ca="1" si="2"/>
        <v>-9477.1679582653305</v>
      </c>
      <c r="P12" s="79">
        <f t="shared" ca="1" si="3"/>
        <v>1460548.2337999835</v>
      </c>
      <c r="Q12" s="35"/>
      <c r="R12">
        <f t="shared" ca="1" si="19"/>
        <v>9</v>
      </c>
      <c r="S12" s="78">
        <f t="shared" ca="1" si="34"/>
        <v>68.666666666666629</v>
      </c>
      <c r="T12" s="55">
        <f t="shared" ca="1" si="20"/>
        <v>0</v>
      </c>
      <c r="U12" s="78">
        <f t="shared" ca="1" si="35"/>
        <v>1</v>
      </c>
      <c r="V12" s="79">
        <f t="shared" ca="1" si="36"/>
        <v>1461292.7598097278</v>
      </c>
      <c r="W12" s="79">
        <f t="shared" ca="1" si="21"/>
        <v>9968.1988667707574</v>
      </c>
      <c r="X12" s="80">
        <f t="shared" ca="1" si="4"/>
        <v>-20</v>
      </c>
      <c r="Y12" s="80">
        <f t="shared" ca="1" si="22"/>
        <v>-1217.7439665081065</v>
      </c>
      <c r="Z12" s="80">
        <f t="shared" ca="1" si="5"/>
        <v>0</v>
      </c>
      <c r="AA12" s="80">
        <f t="shared" ca="1" si="23"/>
        <v>0</v>
      </c>
      <c r="AB12" s="81">
        <f t="shared" ca="1" si="6"/>
        <v>-9477.1679582653305</v>
      </c>
      <c r="AC12" s="79">
        <f t="shared" ca="1" si="7"/>
        <v>1460546.046751725</v>
      </c>
      <c r="AD12" s="35"/>
      <c r="AE12" s="55">
        <f t="shared" ca="1" si="37"/>
        <v>3.2787340871175408E-3</v>
      </c>
      <c r="AF12" s="78">
        <f t="shared" ca="1" si="38"/>
        <v>0.97255144954275929</v>
      </c>
      <c r="AG12" s="97" t="s">
        <v>43</v>
      </c>
      <c r="AH12" s="98">
        <f ca="1">-SUMPRODUCT(L4:L1803,AT4:AT1803)+$C$14*C4</f>
        <v>89457.734050473577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39"/>
        <v>76</v>
      </c>
      <c r="AN12" s="66">
        <f t="shared" si="40"/>
        <v>7.0521E-2</v>
      </c>
      <c r="AO12" s="67">
        <f t="shared" si="41"/>
        <v>0.62170069303201081</v>
      </c>
      <c r="AP12" s="68">
        <f t="shared" ca="1" si="24"/>
        <v>0.32266390584797316</v>
      </c>
      <c r="AR12" s="69">
        <f t="shared" si="25"/>
        <v>1</v>
      </c>
      <c r="AS12" s="70">
        <f t="shared" si="42"/>
        <v>9</v>
      </c>
      <c r="AT12" s="71">
        <f t="shared" si="43"/>
        <v>0.94025534693257429</v>
      </c>
      <c r="AU12" s="72">
        <f t="shared" si="26"/>
        <v>6.8214933659622723E-3</v>
      </c>
      <c r="AV12" s="73">
        <f t="shared" si="27"/>
        <v>1.0068214933659623</v>
      </c>
      <c r="AW12" s="74">
        <f>PRODUCT(AV$4:AV12)</f>
        <v>1.0630955583050765</v>
      </c>
      <c r="AY12" s="75">
        <f t="shared" si="44"/>
        <v>9</v>
      </c>
      <c r="AZ12" s="76">
        <f t="shared" ca="1" si="28"/>
        <v>1.0069683003697136</v>
      </c>
      <c r="BA12" s="76">
        <f t="shared" ca="1" si="28"/>
        <v>1.0069683003697136</v>
      </c>
      <c r="BB12" s="76">
        <f t="shared" ca="1" si="28"/>
        <v>1.0069683003697136</v>
      </c>
      <c r="BC12" s="76">
        <f t="shared" ca="1" si="28"/>
        <v>1.0069683003697136</v>
      </c>
      <c r="BD12" s="76">
        <f t="shared" ca="1" si="28"/>
        <v>1.0069683003697136</v>
      </c>
      <c r="BE12" s="76">
        <f t="shared" ca="1" si="28"/>
        <v>1.0069683003697136</v>
      </c>
      <c r="BF12" s="76">
        <f t="shared" ca="1" si="28"/>
        <v>1.0069683003697136</v>
      </c>
      <c r="BG12" s="76">
        <f t="shared" ca="1" si="28"/>
        <v>1.0069683003697136</v>
      </c>
      <c r="BH12" s="76">
        <f t="shared" ca="1" si="28"/>
        <v>1.0069683003697136</v>
      </c>
      <c r="BI12" s="76">
        <f t="shared" ca="1" si="28"/>
        <v>1.0069683003697136</v>
      </c>
      <c r="BJ12" s="76">
        <f t="shared" ca="1" si="28"/>
        <v>1.0069683003697136</v>
      </c>
      <c r="BK12" s="76">
        <f t="shared" ca="1" si="28"/>
        <v>1.0069683003697136</v>
      </c>
      <c r="BL12" s="76">
        <f t="shared" ca="1" si="9"/>
        <v>8.6899999999999311E-2</v>
      </c>
      <c r="BM12" s="77">
        <f t="shared" ca="1" si="29"/>
        <v>2.0942115650669288</v>
      </c>
      <c r="BO12" s="70">
        <f t="shared" si="45"/>
        <v>9</v>
      </c>
      <c r="BP12" s="178">
        <f t="shared" si="46"/>
        <v>8.5000000000000006E-2</v>
      </c>
      <c r="BQ12" s="179">
        <f t="shared" si="30"/>
        <v>6.8214933659622723E-3</v>
      </c>
      <c r="BR12" s="179">
        <f t="shared" si="48"/>
        <v>0.94064921275217095</v>
      </c>
      <c r="BT12" s="165">
        <f t="shared" si="31"/>
        <v>179.41683778234085</v>
      </c>
      <c r="BU12" s="166">
        <f t="shared" si="11"/>
        <v>14.951403148528405</v>
      </c>
      <c r="BV12" s="163">
        <v>51300</v>
      </c>
      <c r="BW12" s="164">
        <v>10.199999999999999</v>
      </c>
      <c r="BX12" s="184">
        <f t="shared" si="49"/>
        <v>10.199999999999999</v>
      </c>
      <c r="BY12" t="s">
        <v>110</v>
      </c>
    </row>
    <row r="13" spans="2:78">
      <c r="C13" s="153">
        <f ca="1">SUM(AB4:AB784)</f>
        <v>-1385846.3244427454</v>
      </c>
      <c r="E13">
        <f t="shared" si="32"/>
        <v>10</v>
      </c>
      <c r="F13" s="64">
        <f t="shared" si="33"/>
        <v>68.749999999999957</v>
      </c>
      <c r="G13" s="55">
        <f t="shared" si="12"/>
        <v>3.2787340871175408E-3</v>
      </c>
      <c r="H13" s="78">
        <f t="shared" si="47"/>
        <v>0.97227191558540282</v>
      </c>
      <c r="I13" s="79">
        <f t="shared" ca="1" si="13"/>
        <v>1455759.4845199443</v>
      </c>
      <c r="J13" s="79">
        <f t="shared" ca="1" si="14"/>
        <v>9930.4536660894573</v>
      </c>
      <c r="K13" s="80">
        <f t="shared" ca="1" si="15"/>
        <v>-19.445438311708056</v>
      </c>
      <c r="L13" s="80">
        <f t="shared" ca="1" si="16"/>
        <v>-1213.1329037666203</v>
      </c>
      <c r="M13" s="80">
        <f t="shared" ca="1" si="17"/>
        <v>0</v>
      </c>
      <c r="N13" s="80">
        <f t="shared" ca="1" si="18"/>
        <v>0</v>
      </c>
      <c r="O13" s="81">
        <f t="shared" ca="1" si="2"/>
        <v>-9477.1679582653305</v>
      </c>
      <c r="P13" s="79">
        <f t="shared" ca="1" si="3"/>
        <v>1454980.1918856902</v>
      </c>
      <c r="Q13" s="35"/>
      <c r="R13">
        <f t="shared" ca="1" si="19"/>
        <v>10</v>
      </c>
      <c r="S13" s="78">
        <f t="shared" ca="1" si="34"/>
        <v>68.749999999999957</v>
      </c>
      <c r="T13" s="55">
        <f t="shared" ca="1" si="20"/>
        <v>0</v>
      </c>
      <c r="U13" s="78">
        <f t="shared" ca="1" si="35"/>
        <v>1</v>
      </c>
      <c r="V13" s="79">
        <f t="shared" ca="1" si="36"/>
        <v>1455757.3046424354</v>
      </c>
      <c r="W13" s="79">
        <f t="shared" ca="1" si="21"/>
        <v>9930.4387960694912</v>
      </c>
      <c r="X13" s="80">
        <f t="shared" ca="1" si="4"/>
        <v>-20</v>
      </c>
      <c r="Y13" s="80">
        <f t="shared" ca="1" si="22"/>
        <v>-1213.1310872020297</v>
      </c>
      <c r="Z13" s="80">
        <f t="shared" ca="1" si="5"/>
        <v>0</v>
      </c>
      <c r="AA13" s="80">
        <f t="shared" ca="1" si="23"/>
        <v>0</v>
      </c>
      <c r="AB13" s="81">
        <f t="shared" ca="1" si="6"/>
        <v>-9477.1679582653305</v>
      </c>
      <c r="AC13" s="79">
        <f t="shared" ca="1" si="7"/>
        <v>1454977.4443930374</v>
      </c>
      <c r="AD13" s="35"/>
      <c r="AE13" s="55">
        <f t="shared" ca="1" si="37"/>
        <v>3.2787340871175408E-3</v>
      </c>
      <c r="AF13" s="78">
        <f t="shared" ca="1" si="38"/>
        <v>0.96936271195366785</v>
      </c>
      <c r="AG13" s="100" t="s">
        <v>57</v>
      </c>
      <c r="AH13" s="101">
        <f ca="1">AH12/C4</f>
        <v>5.9078699001047792E-2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39"/>
        <v>77</v>
      </c>
      <c r="AN13" s="66">
        <f t="shared" si="40"/>
        <v>7.6714000000000004E-2</v>
      </c>
      <c r="AO13" s="67">
        <f t="shared" si="41"/>
        <v>0.57400754606675319</v>
      </c>
      <c r="AP13" s="68">
        <f t="shared" ca="1" si="24"/>
        <v>0.27409243442336184</v>
      </c>
      <c r="AR13" s="69">
        <f t="shared" si="25"/>
        <v>1</v>
      </c>
      <c r="AS13" s="70">
        <f t="shared" si="42"/>
        <v>10</v>
      </c>
      <c r="AT13" s="71">
        <f t="shared" si="43"/>
        <v>0.93384140132116322</v>
      </c>
      <c r="AU13" s="72">
        <f t="shared" si="26"/>
        <v>6.8214933659622723E-3</v>
      </c>
      <c r="AV13" s="73">
        <f t="shared" si="27"/>
        <v>1.0068214933659623</v>
      </c>
      <c r="AW13" s="74">
        <f>PRODUCT(AV$4:AV13)</f>
        <v>1.0703474576034386</v>
      </c>
      <c r="AY13" s="75">
        <f t="shared" si="44"/>
        <v>10</v>
      </c>
      <c r="AZ13" s="76">
        <f t="shared" ca="1" si="28"/>
        <v>1.0069683003697136</v>
      </c>
      <c r="BA13" s="76">
        <f t="shared" ca="1" si="28"/>
        <v>1.0069683003697136</v>
      </c>
      <c r="BB13" s="76">
        <f t="shared" ca="1" si="28"/>
        <v>1.0069683003697136</v>
      </c>
      <c r="BC13" s="76">
        <f t="shared" ca="1" si="28"/>
        <v>1.0069683003697136</v>
      </c>
      <c r="BD13" s="76">
        <f t="shared" ca="1" si="28"/>
        <v>1.0069683003697136</v>
      </c>
      <c r="BE13" s="76">
        <f t="shared" ca="1" si="28"/>
        <v>1.0069683003697136</v>
      </c>
      <c r="BF13" s="76">
        <f t="shared" ca="1" si="28"/>
        <v>1.0069683003697136</v>
      </c>
      <c r="BG13" s="76">
        <f t="shared" ca="1" si="28"/>
        <v>1.0069683003697136</v>
      </c>
      <c r="BH13" s="76">
        <f t="shared" ca="1" si="28"/>
        <v>1.0069683003697136</v>
      </c>
      <c r="BI13" s="76">
        <f t="shared" ca="1" si="28"/>
        <v>1.0069683003697136</v>
      </c>
      <c r="BJ13" s="76">
        <f t="shared" ca="1" si="28"/>
        <v>1.0069683003697136</v>
      </c>
      <c r="BK13" s="76">
        <f t="shared" ca="1" si="28"/>
        <v>1.0070763234963247</v>
      </c>
      <c r="BL13" s="76">
        <f t="shared" ca="1" si="9"/>
        <v>8.7016597847489052E-2</v>
      </c>
      <c r="BM13" s="77">
        <f t="shared" ca="1" si="29"/>
        <v>2.2764427306319184</v>
      </c>
      <c r="BO13" s="70">
        <f t="shared" si="45"/>
        <v>10</v>
      </c>
      <c r="BP13" s="178">
        <f t="shared" si="46"/>
        <v>8.5000000000000006E-2</v>
      </c>
      <c r="BQ13" s="179">
        <f t="shared" si="30"/>
        <v>6.8214933659622723E-3</v>
      </c>
      <c r="BR13" s="179">
        <f t="shared" si="48"/>
        <v>0.9342760548420882</v>
      </c>
      <c r="BT13" s="169">
        <f t="shared" si="31"/>
        <v>218.05338809034907</v>
      </c>
      <c r="BU13" s="170">
        <f>BT13/12</f>
        <v>18.171115674195757</v>
      </c>
      <c r="BV13" s="167">
        <v>52476</v>
      </c>
      <c r="BW13" s="168">
        <v>10.91</v>
      </c>
      <c r="BX13" s="185">
        <f t="shared" si="49"/>
        <v>10.91</v>
      </c>
      <c r="BY13" s="82" t="s">
        <v>110</v>
      </c>
      <c r="BZ13" s="82"/>
    </row>
    <row r="14" spans="2:78">
      <c r="B14" s="39" t="s">
        <v>32</v>
      </c>
      <c r="C14" s="143">
        <v>0</v>
      </c>
      <c r="E14">
        <f t="shared" si="32"/>
        <v>11</v>
      </c>
      <c r="F14" s="64">
        <f t="shared" si="33"/>
        <v>68.833333333333286</v>
      </c>
      <c r="G14" s="55">
        <f t="shared" si="12"/>
        <v>3.2787340871175408E-3</v>
      </c>
      <c r="H14" s="78">
        <f t="shared" si="47"/>
        <v>0.96908409451382593</v>
      </c>
      <c r="I14" s="79">
        <f t="shared" ca="1" si="13"/>
        <v>1450209.6987344737</v>
      </c>
      <c r="J14" s="79">
        <f t="shared" ca="1" si="14"/>
        <v>9892.5958391713575</v>
      </c>
      <c r="K14" s="80">
        <f t="shared" ca="1" si="15"/>
        <v>-19.381681890276518</v>
      </c>
      <c r="L14" s="80">
        <f t="shared" ca="1" si="16"/>
        <v>-1208.5080822787281</v>
      </c>
      <c r="M14" s="80">
        <f t="shared" ca="1" si="17"/>
        <v>0</v>
      </c>
      <c r="N14" s="80">
        <f t="shared" ca="1" si="18"/>
        <v>0</v>
      </c>
      <c r="O14" s="81">
        <f t="shared" ca="1" si="2"/>
        <v>-9477.1679582653305</v>
      </c>
      <c r="P14" s="79">
        <f t="shared" ca="1" si="3"/>
        <v>1449397.2368512107</v>
      </c>
      <c r="Q14" s="35"/>
      <c r="R14">
        <f t="shared" ca="1" si="19"/>
        <v>11</v>
      </c>
      <c r="S14" s="78">
        <f t="shared" ca="1" si="34"/>
        <v>68.833333333333286</v>
      </c>
      <c r="T14" s="55">
        <f t="shared" ca="1" si="20"/>
        <v>0</v>
      </c>
      <c r="U14" s="78">
        <f t="shared" ca="1" si="35"/>
        <v>1</v>
      </c>
      <c r="V14" s="79">
        <f t="shared" ca="1" si="36"/>
        <v>1450206.9602501187</v>
      </c>
      <c r="W14" s="79">
        <f t="shared" ca="1" si="21"/>
        <v>9892.5771586184983</v>
      </c>
      <c r="X14" s="80">
        <f t="shared" ca="1" si="4"/>
        <v>-20</v>
      </c>
      <c r="Y14" s="80">
        <f t="shared" ca="1" si="22"/>
        <v>-1208.5058002084324</v>
      </c>
      <c r="Z14" s="80">
        <f t="shared" ca="1" si="5"/>
        <v>0</v>
      </c>
      <c r="AA14" s="80">
        <f t="shared" ca="1" si="23"/>
        <v>0</v>
      </c>
      <c r="AB14" s="81">
        <f t="shared" ca="1" si="6"/>
        <v>-9477.1679582653305</v>
      </c>
      <c r="AC14" s="79">
        <f t="shared" ca="1" si="7"/>
        <v>1449393.8636502633</v>
      </c>
      <c r="AD14" s="35"/>
      <c r="AE14" s="55">
        <f t="shared" ca="1" si="37"/>
        <v>3.2787340871175408E-3</v>
      </c>
      <c r="AF14" s="78">
        <f t="shared" ca="1" si="38"/>
        <v>0.96618442938720461</v>
      </c>
      <c r="AG14" s="42" t="s">
        <v>46</v>
      </c>
      <c r="AH14" s="43">
        <f ca="1">-SUM(M4:M1803)</f>
        <v>115266.68847959152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39"/>
        <v>78</v>
      </c>
      <c r="AN14" s="66">
        <f t="shared" si="40"/>
        <v>8.3468000000000014E-2</v>
      </c>
      <c r="AO14" s="67">
        <f t="shared" si="41"/>
        <v>0.52609628421165344</v>
      </c>
      <c r="AP14" s="68">
        <f t="shared" ca="1" si="24"/>
        <v>0.23110455498505522</v>
      </c>
      <c r="AR14" s="69">
        <f t="shared" si="25"/>
        <v>1</v>
      </c>
      <c r="AS14" s="70">
        <f t="shared" si="42"/>
        <v>11</v>
      </c>
      <c r="AT14" s="71">
        <f t="shared" si="43"/>
        <v>0.92747120839718999</v>
      </c>
      <c r="AU14" s="72">
        <f t="shared" si="26"/>
        <v>6.8214933659622723E-3</v>
      </c>
      <c r="AV14" s="73">
        <f t="shared" si="27"/>
        <v>1.0068214933659623</v>
      </c>
      <c r="AW14" s="74">
        <f>PRODUCT(AV$4:AV14)</f>
        <v>1.0776488256847552</v>
      </c>
      <c r="AY14" s="75">
        <f t="shared" si="44"/>
        <v>11</v>
      </c>
      <c r="AZ14" s="76">
        <f t="shared" ca="1" si="28"/>
        <v>1.0070763234963247</v>
      </c>
      <c r="BA14" s="76">
        <f t="shared" ca="1" si="28"/>
        <v>1.0070763234963247</v>
      </c>
      <c r="BB14" s="76">
        <f t="shared" ca="1" si="28"/>
        <v>1.0070763234963247</v>
      </c>
      <c r="BC14" s="76">
        <f t="shared" ca="1" si="28"/>
        <v>1.0070763234963247</v>
      </c>
      <c r="BD14" s="76">
        <f t="shared" ca="1" si="28"/>
        <v>1.0070763234963247</v>
      </c>
      <c r="BE14" s="76">
        <f t="shared" ca="1" si="28"/>
        <v>1.0070763234963247</v>
      </c>
      <c r="BF14" s="76">
        <f t="shared" ca="1" si="28"/>
        <v>1.0070763234963247</v>
      </c>
      <c r="BG14" s="76">
        <f t="shared" ca="1" si="28"/>
        <v>1.0070763234963247</v>
      </c>
      <c r="BH14" s="76">
        <f t="shared" ca="1" si="28"/>
        <v>1.0070763234963247</v>
      </c>
      <c r="BI14" s="76">
        <f t="shared" ca="1" si="28"/>
        <v>1.0070763234963247</v>
      </c>
      <c r="BJ14" s="76">
        <f t="shared" ca="1" si="28"/>
        <v>1.0070763234963247</v>
      </c>
      <c r="BK14" s="76">
        <f t="shared" ca="1" si="28"/>
        <v>1.0070763234963247</v>
      </c>
      <c r="BL14" s="76">
        <f t="shared" ca="1" si="9"/>
        <v>8.8299999999998713E-2</v>
      </c>
      <c r="BM14" s="77">
        <f t="shared" ca="1" si="29"/>
        <v>2.4774526237467138</v>
      </c>
      <c r="BO14" s="70">
        <f t="shared" si="45"/>
        <v>11</v>
      </c>
      <c r="BP14" s="178">
        <f t="shared" si="46"/>
        <v>8.5000000000000006E-2</v>
      </c>
      <c r="BQ14" s="179">
        <f t="shared" si="30"/>
        <v>6.8214933659622723E-3</v>
      </c>
      <c r="BR14" s="179">
        <f t="shared" si="48"/>
        <v>0.92794607683498764</v>
      </c>
    </row>
    <row r="15" spans="2:78">
      <c r="B15" t="s">
        <v>30</v>
      </c>
      <c r="C15" s="24">
        <v>0</v>
      </c>
      <c r="E15">
        <f t="shared" si="32"/>
        <v>12</v>
      </c>
      <c r="F15" s="64">
        <f t="shared" si="33"/>
        <v>68.916666666666615</v>
      </c>
      <c r="G15" s="55">
        <f t="shared" si="12"/>
        <v>3.2787340871175408E-3</v>
      </c>
      <c r="H15" s="78">
        <f t="shared" si="47"/>
        <v>0.96590672545986</v>
      </c>
      <c r="I15" s="79">
        <f t="shared" ca="1" si="13"/>
        <v>1444645.0487249726</v>
      </c>
      <c r="J15" s="79">
        <f t="shared" ca="1" si="14"/>
        <v>9854.6366160476446</v>
      </c>
      <c r="K15" s="80">
        <f t="shared" ca="1" si="15"/>
        <v>-19.318134509197201</v>
      </c>
      <c r="L15" s="80">
        <f t="shared" ca="1" si="16"/>
        <v>-1203.8708739374772</v>
      </c>
      <c r="M15" s="80">
        <f t="shared" ca="1" si="17"/>
        <v>0</v>
      </c>
      <c r="N15" s="80">
        <f t="shared" ca="1" si="18"/>
        <v>0</v>
      </c>
      <c r="O15" s="81">
        <f t="shared" ca="1" si="2"/>
        <v>-9477.1679582653305</v>
      </c>
      <c r="P15" s="79">
        <f t="shared" ca="1" si="3"/>
        <v>1443799.3283743083</v>
      </c>
      <c r="Q15" s="35"/>
      <c r="R15">
        <f t="shared" ca="1" si="19"/>
        <v>12</v>
      </c>
      <c r="S15" s="78">
        <f t="shared" ca="1" si="34"/>
        <v>68.916666666666615</v>
      </c>
      <c r="T15" s="55">
        <f t="shared" ca="1" si="20"/>
        <v>0</v>
      </c>
      <c r="U15" s="78">
        <f t="shared" ca="1" si="35"/>
        <v>1</v>
      </c>
      <c r="V15" s="79">
        <f t="shared" ca="1" si="36"/>
        <v>1444641.6865838543</v>
      </c>
      <c r="W15" s="79">
        <f t="shared" ca="1" si="21"/>
        <v>9854.6136812243094</v>
      </c>
      <c r="X15" s="80">
        <f t="shared" ca="1" si="4"/>
        <v>-20</v>
      </c>
      <c r="Y15" s="80">
        <f t="shared" ca="1" si="22"/>
        <v>-1203.8680721532119</v>
      </c>
      <c r="Z15" s="80">
        <f t="shared" ca="1" si="5"/>
        <v>0</v>
      </c>
      <c r="AA15" s="80">
        <f t="shared" ca="1" si="23"/>
        <v>0</v>
      </c>
      <c r="AB15" s="81">
        <f t="shared" ca="1" si="6"/>
        <v>-9477.1679582653305</v>
      </c>
      <c r="AC15" s="79">
        <f t="shared" ca="1" si="7"/>
        <v>1443795.26423466</v>
      </c>
      <c r="AD15" s="35"/>
      <c r="AE15" s="55">
        <f t="shared" ca="1" si="37"/>
        <v>3.2787340871175408E-3</v>
      </c>
      <c r="AF15" s="78">
        <f t="shared" ca="1" si="38"/>
        <v>0.96301656756413057</v>
      </c>
      <c r="AG15" s="102" t="s">
        <v>47</v>
      </c>
      <c r="AH15" s="103">
        <f ca="1">-SUMPRODUCT(M4:M1803,AT4:AT1803)</f>
        <v>72596.490383279073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39"/>
        <v>79</v>
      </c>
      <c r="AN15" s="66">
        <f t="shared" si="40"/>
        <v>9.0848999999999999E-2</v>
      </c>
      <c r="AO15" s="67">
        <f t="shared" si="41"/>
        <v>0.47830096288730894</v>
      </c>
      <c r="AP15" s="68">
        <f t="shared" ca="1" si="24"/>
        <v>0.19306159815236443</v>
      </c>
      <c r="AR15" s="69">
        <f t="shared" si="25"/>
        <v>1</v>
      </c>
      <c r="AS15" s="70">
        <f t="shared" si="42"/>
        <v>12</v>
      </c>
      <c r="AT15" s="71">
        <f t="shared" si="43"/>
        <v>0.9211444697019876</v>
      </c>
      <c r="AU15" s="72">
        <f t="shared" si="26"/>
        <v>6.8214933659622723E-3</v>
      </c>
      <c r="AV15" s="73">
        <f t="shared" si="27"/>
        <v>1.0068214933659623</v>
      </c>
      <c r="AW15" s="74">
        <f>PRODUCT(AV$4:AV15)</f>
        <v>1.0850000000000009</v>
      </c>
      <c r="AY15" s="75">
        <f t="shared" si="44"/>
        <v>12</v>
      </c>
      <c r="AZ15" s="76">
        <f t="shared" ref="AZ15:BK24" ca="1" si="50">OFFSET($AV$3,($AY15*12-12)+AZ$3,0)</f>
        <v>1.0070763234963247</v>
      </c>
      <c r="BA15" s="76">
        <f t="shared" ca="1" si="50"/>
        <v>1.0070763234963247</v>
      </c>
      <c r="BB15" s="76">
        <f t="shared" ca="1" si="50"/>
        <v>1.0070763234963247</v>
      </c>
      <c r="BC15" s="76">
        <f t="shared" ca="1" si="50"/>
        <v>1.0070763234963247</v>
      </c>
      <c r="BD15" s="76">
        <f t="shared" ca="1" si="50"/>
        <v>1.0070763234963247</v>
      </c>
      <c r="BE15" s="76">
        <f t="shared" ca="1" si="50"/>
        <v>1.0070763234963247</v>
      </c>
      <c r="BF15" s="76">
        <f t="shared" ca="1" si="50"/>
        <v>1.0070763234963247</v>
      </c>
      <c r="BG15" s="76">
        <f t="shared" ca="1" si="50"/>
        <v>1.0070763234963247</v>
      </c>
      <c r="BH15" s="76">
        <f t="shared" ca="1" si="50"/>
        <v>1.0070763234963247</v>
      </c>
      <c r="BI15" s="76">
        <f t="shared" ca="1" si="50"/>
        <v>1.0070763234963247</v>
      </c>
      <c r="BJ15" s="76">
        <f t="shared" ca="1" si="50"/>
        <v>1.0070763234963247</v>
      </c>
      <c r="BK15" s="76">
        <f t="shared" ca="1" si="50"/>
        <v>1.0070763234963247</v>
      </c>
      <c r="BL15" s="76">
        <f t="shared" ca="1" si="9"/>
        <v>8.8299999999998713E-2</v>
      </c>
      <c r="BM15" s="77">
        <f t="shared" ca="1" si="29"/>
        <v>2.6962116904235454</v>
      </c>
      <c r="BO15" s="70">
        <f t="shared" si="45"/>
        <v>12</v>
      </c>
      <c r="BP15" s="178">
        <f t="shared" si="46"/>
        <v>8.5000000000000006E-2</v>
      </c>
      <c r="BQ15" s="179">
        <f t="shared" si="30"/>
        <v>6.8214933659622723E-3</v>
      </c>
      <c r="BR15" s="179">
        <f t="shared" si="48"/>
        <v>0.92165898617511455</v>
      </c>
    </row>
    <row r="16" spans="2:78">
      <c r="B16" t="s">
        <v>80</v>
      </c>
      <c r="C16" s="24">
        <v>0.01</v>
      </c>
      <c r="E16">
        <f t="shared" si="32"/>
        <v>13</v>
      </c>
      <c r="F16" s="64">
        <f t="shared" si="33"/>
        <v>68.999999999999943</v>
      </c>
      <c r="G16" s="55">
        <f t="shared" si="12"/>
        <v>3.2787340871175408E-3</v>
      </c>
      <c r="H16" s="78">
        <f t="shared" si="47"/>
        <v>0.96273977415411871</v>
      </c>
      <c r="I16" s="79">
        <f t="shared" ca="1" si="13"/>
        <v>1439065.4943014102</v>
      </c>
      <c r="J16" s="79">
        <f t="shared" ca="1" si="14"/>
        <v>9816.5757225622874</v>
      </c>
      <c r="K16" s="80">
        <f t="shared" ca="1" si="15"/>
        <v>-19.254795483082376</v>
      </c>
      <c r="L16" s="80">
        <f t="shared" ca="1" si="16"/>
        <v>-1199.2212452511751</v>
      </c>
      <c r="M16" s="80">
        <f t="shared" ca="1" si="17"/>
        <v>-10792.991207260577</v>
      </c>
      <c r="N16" s="80">
        <f t="shared" ca="1" si="18"/>
        <v>0</v>
      </c>
      <c r="O16" s="81">
        <f t="shared" ca="1" si="2"/>
        <v>-9477.1679582653305</v>
      </c>
      <c r="P16" s="79">
        <f t="shared" ca="1" si="3"/>
        <v>1427393.4348177123</v>
      </c>
      <c r="Q16" s="35"/>
      <c r="R16">
        <f t="shared" ca="1" si="19"/>
        <v>13</v>
      </c>
      <c r="S16" s="78">
        <f t="shared" ca="1" si="34"/>
        <v>68.999999999999943</v>
      </c>
      <c r="T16" s="55">
        <f t="shared" ca="1" si="20"/>
        <v>0</v>
      </c>
      <c r="U16" s="78">
        <f t="shared" ca="1" si="35"/>
        <v>1</v>
      </c>
      <c r="V16" s="79">
        <f t="shared" ca="1" si="36"/>
        <v>1439061.4434869948</v>
      </c>
      <c r="W16" s="79">
        <f t="shared" ca="1" si="21"/>
        <v>9816.5480899586273</v>
      </c>
      <c r="X16" s="80">
        <f t="shared" ca="1" si="4"/>
        <v>-20</v>
      </c>
      <c r="Y16" s="80">
        <f t="shared" ca="1" si="22"/>
        <v>-1199.2178695724958</v>
      </c>
      <c r="Z16" s="80">
        <f t="shared" ca="1" si="5"/>
        <v>-10792.960826152461</v>
      </c>
      <c r="AA16" s="80">
        <f t="shared" ca="1" si="23"/>
        <v>0</v>
      </c>
      <c r="AB16" s="81">
        <f t="shared" ca="1" si="6"/>
        <v>-9477.1679582653305</v>
      </c>
      <c r="AC16" s="79">
        <f t="shared" ca="1" si="7"/>
        <v>1427388.6449229631</v>
      </c>
      <c r="AD16" s="35"/>
      <c r="AE16" s="55">
        <f t="shared" ca="1" si="37"/>
        <v>3.2787340871175408E-3</v>
      </c>
      <c r="AF16" s="78">
        <f t="shared" ca="1" si="38"/>
        <v>0.95985909231759914</v>
      </c>
      <c r="AG16" s="42" t="s">
        <v>49</v>
      </c>
      <c r="AH16" s="43">
        <f ca="1">-SUM(N4:N1803)+C15*C4</f>
        <v>0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39"/>
        <v>80</v>
      </c>
      <c r="AN16" s="66">
        <f t="shared" si="40"/>
        <v>9.8912000000000014E-2</v>
      </c>
      <c r="AO16" s="67">
        <f t="shared" si="41"/>
        <v>0.43099125804619942</v>
      </c>
      <c r="AP16" s="68">
        <f t="shared" ca="1" si="24"/>
        <v>0.15985067477342457</v>
      </c>
      <c r="AR16" s="69">
        <f t="shared" si="25"/>
        <v>2</v>
      </c>
      <c r="AS16" s="70">
        <f t="shared" si="42"/>
        <v>13</v>
      </c>
      <c r="AT16" s="71">
        <f t="shared" si="43"/>
        <v>0.91486088881282268</v>
      </c>
      <c r="AU16" s="72">
        <f t="shared" si="26"/>
        <v>6.8214933659622723E-3</v>
      </c>
      <c r="AV16" s="73">
        <f t="shared" si="27"/>
        <v>1.0068214933659623</v>
      </c>
      <c r="AW16" s="74">
        <f>PRODUCT(AV$4:AV16)</f>
        <v>1.0924013203020699</v>
      </c>
      <c r="AY16" s="75">
        <f t="shared" si="44"/>
        <v>13</v>
      </c>
      <c r="AZ16" s="76">
        <f t="shared" ca="1" si="50"/>
        <v>1.0070763234963247</v>
      </c>
      <c r="BA16" s="76">
        <f t="shared" ca="1" si="50"/>
        <v>1.0070763234963247</v>
      </c>
      <c r="BB16" s="76">
        <f t="shared" ca="1" si="50"/>
        <v>1.0070763234963247</v>
      </c>
      <c r="BC16" s="76">
        <f t="shared" ca="1" si="50"/>
        <v>1.0070763234963247</v>
      </c>
      <c r="BD16" s="76">
        <f t="shared" ca="1" si="50"/>
        <v>1.0070763234963247</v>
      </c>
      <c r="BE16" s="76">
        <f t="shared" ca="1" si="50"/>
        <v>1.0070763234963247</v>
      </c>
      <c r="BF16" s="76">
        <f t="shared" ca="1" si="50"/>
        <v>1.0070763234963247</v>
      </c>
      <c r="BG16" s="76">
        <f t="shared" ca="1" si="50"/>
        <v>1.0070763234963247</v>
      </c>
      <c r="BH16" s="76">
        <f t="shared" ca="1" si="50"/>
        <v>1.0070763234963247</v>
      </c>
      <c r="BI16" s="76">
        <f t="shared" ca="1" si="50"/>
        <v>1.0070763234963247</v>
      </c>
      <c r="BJ16" s="76">
        <f t="shared" ca="1" si="50"/>
        <v>1.0070763234963247</v>
      </c>
      <c r="BK16" s="76">
        <f t="shared" ca="1" si="50"/>
        <v>1.0070763234963247</v>
      </c>
      <c r="BL16" s="76">
        <f t="shared" ca="1" si="9"/>
        <v>8.8299999999998713E-2</v>
      </c>
      <c r="BM16" s="77">
        <f t="shared" ca="1" si="29"/>
        <v>2.9342871826879411</v>
      </c>
      <c r="BO16" s="70">
        <f t="shared" si="45"/>
        <v>13</v>
      </c>
      <c r="BP16" s="178">
        <f t="shared" si="46"/>
        <v>8.5000000000000006E-2</v>
      </c>
      <c r="BQ16" s="179">
        <f t="shared" si="30"/>
        <v>6.8214933659622723E-3</v>
      </c>
      <c r="BR16" s="179">
        <f t="shared" si="48"/>
        <v>0.9154144922888604</v>
      </c>
    </row>
    <row r="17" spans="2:70">
      <c r="B17" t="s">
        <v>61</v>
      </c>
      <c r="C17" s="24">
        <v>7.4999999999999997E-3</v>
      </c>
      <c r="E17">
        <f t="shared" si="32"/>
        <v>14</v>
      </c>
      <c r="F17" s="64">
        <f t="shared" si="33"/>
        <v>69.083333333333272</v>
      </c>
      <c r="G17" s="55">
        <f t="shared" si="12"/>
        <v>3.2787340871175408E-3</v>
      </c>
      <c r="H17" s="78">
        <f t="shared" si="47"/>
        <v>0.95958320643957573</v>
      </c>
      <c r="I17" s="79">
        <f t="shared" ca="1" si="13"/>
        <v>1422713.3913072476</v>
      </c>
      <c r="J17" s="79">
        <f t="shared" ca="1" si="14"/>
        <v>9705.0299604680749</v>
      </c>
      <c r="K17" s="80">
        <f t="shared" ca="1" si="15"/>
        <v>-19.191664128791516</v>
      </c>
      <c r="L17" s="80">
        <f t="shared" ca="1" si="16"/>
        <v>-1185.5944927560397</v>
      </c>
      <c r="M17" s="80">
        <f t="shared" ca="1" si="17"/>
        <v>0</v>
      </c>
      <c r="N17" s="80">
        <f t="shared" ca="1" si="18"/>
        <v>0</v>
      </c>
      <c r="O17" s="81">
        <f t="shared" ca="1" si="2"/>
        <v>-9477.1679582653305</v>
      </c>
      <c r="P17" s="79">
        <f t="shared" ca="1" si="3"/>
        <v>1421736.4671525655</v>
      </c>
      <c r="Q17" s="35"/>
      <c r="R17">
        <f t="shared" ca="1" si="19"/>
        <v>14</v>
      </c>
      <c r="S17" s="78">
        <f t="shared" ca="1" si="34"/>
        <v>69.083333333333272</v>
      </c>
      <c r="T17" s="55">
        <f t="shared" ca="1" si="20"/>
        <v>0</v>
      </c>
      <c r="U17" s="78">
        <f t="shared" ca="1" si="35"/>
        <v>1</v>
      </c>
      <c r="V17" s="79">
        <f t="shared" ca="1" si="36"/>
        <v>1422708.6171172897</v>
      </c>
      <c r="W17" s="79">
        <f t="shared" ca="1" si="21"/>
        <v>9704.9973933629499</v>
      </c>
      <c r="X17" s="80">
        <f t="shared" ca="1" si="4"/>
        <v>-20</v>
      </c>
      <c r="Y17" s="80">
        <f t="shared" ca="1" si="22"/>
        <v>-1185.5905142644081</v>
      </c>
      <c r="Z17" s="80">
        <f t="shared" ca="1" si="5"/>
        <v>0</v>
      </c>
      <c r="AA17" s="80">
        <f t="shared" ca="1" si="23"/>
        <v>0</v>
      </c>
      <c r="AB17" s="81">
        <f t="shared" ca="1" si="6"/>
        <v>-9477.1679582653305</v>
      </c>
      <c r="AC17" s="79">
        <f t="shared" ca="1" si="7"/>
        <v>1421730.8560381229</v>
      </c>
      <c r="AD17" s="35"/>
      <c r="AE17" s="55">
        <f t="shared" ca="1" si="37"/>
        <v>3.2787340871175408E-3</v>
      </c>
      <c r="AF17" s="78">
        <f t="shared" ca="1" si="38"/>
        <v>0.9567119695927877</v>
      </c>
      <c r="AG17" s="102" t="s">
        <v>48</v>
      </c>
      <c r="AH17" s="103">
        <f ca="1">-SUMPRODUCT(N4:N1803,AT4:AT1803)+C15*C4</f>
        <v>0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39"/>
        <v>81</v>
      </c>
      <c r="AN17" s="66">
        <f t="shared" si="40"/>
        <v>0.107712</v>
      </c>
      <c r="AO17" s="67">
        <f t="shared" si="41"/>
        <v>0.3845683276595272</v>
      </c>
      <c r="AP17" s="68">
        <f t="shared" ca="1" si="24"/>
        <v>0.13106022134726603</v>
      </c>
      <c r="AR17" s="69">
        <f t="shared" si="25"/>
        <v>2</v>
      </c>
      <c r="AS17" s="70">
        <f t="shared" si="42"/>
        <v>14</v>
      </c>
      <c r="AT17" s="71">
        <f t="shared" si="43"/>
        <v>0.90862017132900763</v>
      </c>
      <c r="AU17" s="72">
        <f t="shared" si="26"/>
        <v>6.8214933659622723E-3</v>
      </c>
      <c r="AV17" s="73">
        <f t="shared" si="27"/>
        <v>1.0068214933659623</v>
      </c>
      <c r="AW17" s="74">
        <f>PRODUCT(AV$4:AV17)</f>
        <v>1.099853128661479</v>
      </c>
      <c r="AY17" s="75">
        <f t="shared" si="44"/>
        <v>14</v>
      </c>
      <c r="AZ17" s="76">
        <f t="shared" ca="1" si="50"/>
        <v>1.0070763234963247</v>
      </c>
      <c r="BA17" s="76">
        <f t="shared" ca="1" si="50"/>
        <v>1.0070763234963247</v>
      </c>
      <c r="BB17" s="76">
        <f t="shared" ca="1" si="50"/>
        <v>1.0070763234963247</v>
      </c>
      <c r="BC17" s="76">
        <f t="shared" ca="1" si="50"/>
        <v>1.0070763234963247</v>
      </c>
      <c r="BD17" s="76">
        <f t="shared" ca="1" si="50"/>
        <v>1.0070763234963247</v>
      </c>
      <c r="BE17" s="76">
        <f t="shared" ca="1" si="50"/>
        <v>1.0070763234963247</v>
      </c>
      <c r="BF17" s="76">
        <f t="shared" ca="1" si="50"/>
        <v>1.0070763234963247</v>
      </c>
      <c r="BG17" s="76">
        <f t="shared" ca="1" si="50"/>
        <v>1.0070763234963247</v>
      </c>
      <c r="BH17" s="76">
        <f t="shared" ca="1" si="50"/>
        <v>1.0070763234963247</v>
      </c>
      <c r="BI17" s="76">
        <f t="shared" ca="1" si="50"/>
        <v>1.0070763234963247</v>
      </c>
      <c r="BJ17" s="76">
        <f t="shared" ca="1" si="50"/>
        <v>1.0070763234963247</v>
      </c>
      <c r="BK17" s="76">
        <f t="shared" ca="1" si="50"/>
        <v>1.0070763234963247</v>
      </c>
      <c r="BL17" s="76">
        <f t="shared" ca="1" si="9"/>
        <v>8.8299999999998713E-2</v>
      </c>
      <c r="BM17" s="77">
        <f t="shared" ca="1" si="29"/>
        <v>3.1933847409192824</v>
      </c>
      <c r="BO17" s="70">
        <f t="shared" si="45"/>
        <v>14</v>
      </c>
      <c r="BP17" s="178">
        <f t="shared" si="46"/>
        <v>8.5000000000000006E-2</v>
      </c>
      <c r="BQ17" s="179">
        <f t="shared" si="30"/>
        <v>6.8214933659622723E-3</v>
      </c>
      <c r="BR17" s="179">
        <f t="shared" si="48"/>
        <v>0.90921230657133278</v>
      </c>
    </row>
    <row r="18" spans="2:70">
      <c r="B18" t="s">
        <v>29</v>
      </c>
      <c r="C18" s="24">
        <v>0</v>
      </c>
      <c r="E18">
        <f t="shared" si="32"/>
        <v>15</v>
      </c>
      <c r="F18" s="64">
        <f t="shared" si="33"/>
        <v>69.1666666666666</v>
      </c>
      <c r="G18" s="55">
        <f t="shared" si="12"/>
        <v>3.2787340871175408E-3</v>
      </c>
      <c r="H18" s="78">
        <f t="shared" si="47"/>
        <v>0.95643698827119672</v>
      </c>
      <c r="I18" s="79">
        <f t="shared" ca="1" si="13"/>
        <v>1417074.9713348143</v>
      </c>
      <c r="J18" s="79">
        <f t="shared" ca="1" si="14"/>
        <v>9666.5675160316132</v>
      </c>
      <c r="K18" s="80">
        <f t="shared" ca="1" si="15"/>
        <v>-19.128739765423934</v>
      </c>
      <c r="L18" s="80">
        <f t="shared" ca="1" si="16"/>
        <v>-1180.8958094456787</v>
      </c>
      <c r="M18" s="80">
        <f t="shared" ca="1" si="17"/>
        <v>0</v>
      </c>
      <c r="N18" s="80">
        <f t="shared" ca="1" si="18"/>
        <v>0</v>
      </c>
      <c r="O18" s="81">
        <f t="shared" ca="1" si="2"/>
        <v>-9477.1679582653305</v>
      </c>
      <c r="P18" s="79">
        <f t="shared" ca="1" si="3"/>
        <v>1416064.3463433695</v>
      </c>
      <c r="Q18" s="35"/>
      <c r="R18">
        <f t="shared" ca="1" si="19"/>
        <v>15</v>
      </c>
      <c r="S18" s="78">
        <f t="shared" ca="1" si="34"/>
        <v>69.1666666666666</v>
      </c>
      <c r="T18" s="55">
        <f t="shared" ca="1" si="20"/>
        <v>0</v>
      </c>
      <c r="U18" s="78">
        <f t="shared" ca="1" si="35"/>
        <v>1</v>
      </c>
      <c r="V18" s="79">
        <f t="shared" ca="1" si="36"/>
        <v>1417069.3786177239</v>
      </c>
      <c r="W18" s="79">
        <f t="shared" ca="1" si="21"/>
        <v>9666.5293653490826</v>
      </c>
      <c r="X18" s="80">
        <f t="shared" ca="1" si="4"/>
        <v>-20</v>
      </c>
      <c r="Y18" s="80">
        <f t="shared" ca="1" si="22"/>
        <v>-1180.8911488481033</v>
      </c>
      <c r="Z18" s="80">
        <f t="shared" ca="1" si="5"/>
        <v>0</v>
      </c>
      <c r="AA18" s="80">
        <f t="shared" ca="1" si="23"/>
        <v>0</v>
      </c>
      <c r="AB18" s="81">
        <f t="shared" ca="1" si="6"/>
        <v>-9477.1679582653305</v>
      </c>
      <c r="AC18" s="79">
        <f t="shared" ca="1" si="7"/>
        <v>1416057.8488759596</v>
      </c>
      <c r="AD18" s="35"/>
      <c r="AE18" s="55">
        <f t="shared" ca="1" si="37"/>
        <v>3.2787340871175408E-3</v>
      </c>
      <c r="AF18" s="78">
        <f t="shared" ca="1" si="38"/>
        <v>0.95357516544653043</v>
      </c>
      <c r="AG18" s="104" t="s">
        <v>50</v>
      </c>
      <c r="AH18" s="104">
        <f ca="1">SumOfFeesToInsurer
+SumOfAssetManagementCharges
+SumOfCommissionPayments
-SUM(K4:K1803)</f>
        <v>264318.3317399834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39"/>
        <v>82</v>
      </c>
      <c r="AN18" s="66">
        <f t="shared" si="40"/>
        <v>0.11730400000000001</v>
      </c>
      <c r="AO18" s="67">
        <f t="shared" si="41"/>
        <v>0.33945692455175402</v>
      </c>
      <c r="AP18" s="68">
        <f t="shared" ca="1" si="24"/>
        <v>0.1063000396419613</v>
      </c>
      <c r="AR18" s="69">
        <f t="shared" si="25"/>
        <v>2</v>
      </c>
      <c r="AS18" s="70">
        <f t="shared" si="42"/>
        <v>15</v>
      </c>
      <c r="AT18" s="71">
        <f t="shared" si="43"/>
        <v>0.9024220248581073</v>
      </c>
      <c r="AU18" s="72">
        <f t="shared" si="26"/>
        <v>6.8214933659622723E-3</v>
      </c>
      <c r="AV18" s="73">
        <f t="shared" si="27"/>
        <v>1.0068214933659623</v>
      </c>
      <c r="AW18" s="74">
        <f>PRODUCT(AV$4:AV18)</f>
        <v>1.1073557694821761</v>
      </c>
      <c r="AY18" s="75">
        <f t="shared" si="44"/>
        <v>15</v>
      </c>
      <c r="AZ18" s="76">
        <f t="shared" ca="1" si="50"/>
        <v>1.0070763234963247</v>
      </c>
      <c r="BA18" s="76">
        <f t="shared" ca="1" si="50"/>
        <v>1.0070763234963247</v>
      </c>
      <c r="BB18" s="76">
        <f t="shared" ca="1" si="50"/>
        <v>1.0070763234963247</v>
      </c>
      <c r="BC18" s="76">
        <f t="shared" ca="1" si="50"/>
        <v>1.0070763234963247</v>
      </c>
      <c r="BD18" s="76">
        <f t="shared" ca="1" si="50"/>
        <v>1.0070763234963247</v>
      </c>
      <c r="BE18" s="76">
        <f t="shared" ca="1" si="50"/>
        <v>1.0070763234963247</v>
      </c>
      <c r="BF18" s="76">
        <f t="shared" ca="1" si="50"/>
        <v>1.0070763234963247</v>
      </c>
      <c r="BG18" s="76">
        <f t="shared" ca="1" si="50"/>
        <v>1.0070763234963247</v>
      </c>
      <c r="BH18" s="76">
        <f t="shared" ca="1" si="50"/>
        <v>1.0070763234963247</v>
      </c>
      <c r="BI18" s="76">
        <f t="shared" ca="1" si="50"/>
        <v>1.0070763234963247</v>
      </c>
      <c r="BJ18" s="76">
        <f t="shared" ca="1" si="50"/>
        <v>1.0070763234963247</v>
      </c>
      <c r="BK18" s="76">
        <f t="shared" ca="1" si="50"/>
        <v>1.0081267366616946</v>
      </c>
      <c r="BL18" s="76">
        <f t="shared" ca="1" si="9"/>
        <v>8.9435132086019165E-2</v>
      </c>
      <c r="BM18" s="77">
        <f t="shared" ca="1" si="29"/>
        <v>3.4789855270248764</v>
      </c>
      <c r="BO18" s="70">
        <f t="shared" si="45"/>
        <v>15</v>
      </c>
      <c r="BP18" s="178">
        <f t="shared" si="46"/>
        <v>8.5000000000000006E-2</v>
      </c>
      <c r="BQ18" s="179">
        <f t="shared" si="30"/>
        <v>6.8214933659622723E-3</v>
      </c>
      <c r="BR18" s="179">
        <f t="shared" si="48"/>
        <v>0.90305214237301723</v>
      </c>
    </row>
    <row r="19" spans="2:70">
      <c r="B19" t="s">
        <v>28</v>
      </c>
      <c r="C19" s="144">
        <v>20</v>
      </c>
      <c r="E19">
        <f t="shared" si="32"/>
        <v>16</v>
      </c>
      <c r="F19" s="64">
        <f t="shared" si="33"/>
        <v>69.249999999999929</v>
      </c>
      <c r="G19" s="55">
        <f t="shared" si="12"/>
        <v>3.2787340871175408E-3</v>
      </c>
      <c r="H19" s="78">
        <f t="shared" si="47"/>
        <v>0.95330108571557193</v>
      </c>
      <c r="I19" s="79">
        <f t="shared" ca="1" si="13"/>
        <v>1411421.4479014617</v>
      </c>
      <c r="J19" s="79">
        <f t="shared" ca="1" si="14"/>
        <v>9628.002043436687</v>
      </c>
      <c r="K19" s="80">
        <f t="shared" ca="1" si="15"/>
        <v>-19.066021714311439</v>
      </c>
      <c r="L19" s="80">
        <f t="shared" ca="1" si="16"/>
        <v>-1176.1845399178849</v>
      </c>
      <c r="M19" s="80">
        <f t="shared" ca="1" si="17"/>
        <v>0</v>
      </c>
      <c r="N19" s="80">
        <f t="shared" ca="1" si="18"/>
        <v>0</v>
      </c>
      <c r="O19" s="81">
        <f t="shared" ca="1" si="2"/>
        <v>-9477.1679582653305</v>
      </c>
      <c r="P19" s="79">
        <f t="shared" ca="1" si="3"/>
        <v>1410377.0314250009</v>
      </c>
      <c r="Q19" s="35"/>
      <c r="R19">
        <f t="shared" ca="1" si="19"/>
        <v>16</v>
      </c>
      <c r="S19" s="78">
        <f t="shared" ca="1" si="34"/>
        <v>69.249999999999929</v>
      </c>
      <c r="T19" s="55">
        <f t="shared" ca="1" si="20"/>
        <v>0</v>
      </c>
      <c r="U19" s="78">
        <f t="shared" ca="1" si="35"/>
        <v>1</v>
      </c>
      <c r="V19" s="79">
        <f t="shared" ca="1" si="36"/>
        <v>1411414.9717375196</v>
      </c>
      <c r="W19" s="79">
        <f t="shared" ca="1" si="21"/>
        <v>9627.9578663273187</v>
      </c>
      <c r="X19" s="80">
        <f t="shared" ca="1" si="4"/>
        <v>-20</v>
      </c>
      <c r="Y19" s="80">
        <f t="shared" ca="1" si="22"/>
        <v>-1176.1791431145998</v>
      </c>
      <c r="Z19" s="80">
        <f t="shared" ca="1" si="5"/>
        <v>0</v>
      </c>
      <c r="AA19" s="80">
        <f t="shared" ca="1" si="23"/>
        <v>0</v>
      </c>
      <c r="AB19" s="81">
        <f t="shared" ca="1" si="6"/>
        <v>-9477.1679582653305</v>
      </c>
      <c r="AC19" s="79">
        <f t="shared" ca="1" si="7"/>
        <v>1410369.5825024669</v>
      </c>
      <c r="AD19" s="35"/>
      <c r="AE19" s="55">
        <f t="shared" ca="1" si="37"/>
        <v>3.2787340871175408E-3</v>
      </c>
      <c r="AF19" s="78">
        <f t="shared" ca="1" si="38"/>
        <v>0.95044864604695212</v>
      </c>
      <c r="AG19" s="35" t="s">
        <v>51</v>
      </c>
      <c r="AH19" s="35">
        <f ca="1">PresentValueOfFeesToInsurer
+PresentValueOfAssetManagementCharges
+PresentValueOfCommissionPayments
-SUMPRODUCT(K4:K1803,AT4:AT1803)</f>
        <v>163663.47149811531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39"/>
        <v>83</v>
      </c>
      <c r="AN19" s="66">
        <f t="shared" si="40"/>
        <v>0.127743</v>
      </c>
      <c r="AO19" s="67">
        <f t="shared" si="41"/>
        <v>0.29609367863873931</v>
      </c>
      <c r="AP19" s="68">
        <f t="shared" ca="1" si="24"/>
        <v>8.5109201041129276E-2</v>
      </c>
      <c r="AR19" s="69">
        <f t="shared" si="25"/>
        <v>2</v>
      </c>
      <c r="AS19" s="70">
        <f t="shared" si="42"/>
        <v>16</v>
      </c>
      <c r="AT19" s="71">
        <f t="shared" si="43"/>
        <v>0.89626615900223949</v>
      </c>
      <c r="AU19" s="72">
        <f t="shared" si="26"/>
        <v>6.8214933659622723E-3</v>
      </c>
      <c r="AV19" s="73">
        <f t="shared" si="27"/>
        <v>1.0068214933659623</v>
      </c>
      <c r="AW19" s="74">
        <f>PRODUCT(AV$4:AV19)</f>
        <v>1.1149095895174588</v>
      </c>
      <c r="AY19" s="75">
        <f t="shared" si="44"/>
        <v>16</v>
      </c>
      <c r="AZ19" s="76">
        <f t="shared" ca="1" si="50"/>
        <v>1.0081267366616946</v>
      </c>
      <c r="BA19" s="76">
        <f t="shared" ca="1" si="50"/>
        <v>1.0081267366616946</v>
      </c>
      <c r="BB19" s="76">
        <f t="shared" ca="1" si="50"/>
        <v>1.0081267366616946</v>
      </c>
      <c r="BC19" s="76">
        <f t="shared" ca="1" si="50"/>
        <v>1.0081267366616946</v>
      </c>
      <c r="BD19" s="76">
        <f t="shared" ca="1" si="50"/>
        <v>1.0081267366616946</v>
      </c>
      <c r="BE19" s="76">
        <f t="shared" ca="1" si="50"/>
        <v>1.0081267366616946</v>
      </c>
      <c r="BF19" s="76">
        <f t="shared" ca="1" si="50"/>
        <v>1.0081267366616946</v>
      </c>
      <c r="BG19" s="76">
        <f t="shared" ca="1" si="50"/>
        <v>1.0081267366616946</v>
      </c>
      <c r="BH19" s="76">
        <f t="shared" ca="1" si="50"/>
        <v>1.0081267366616946</v>
      </c>
      <c r="BI19" s="76">
        <f t="shared" ca="1" si="50"/>
        <v>1.0081267366616946</v>
      </c>
      <c r="BJ19" s="76">
        <f t="shared" ca="1" si="50"/>
        <v>1.0081267366616946</v>
      </c>
      <c r="BK19" s="76">
        <f t="shared" ca="1" si="50"/>
        <v>1.0081267366616946</v>
      </c>
      <c r="BL19" s="76">
        <f t="shared" ca="1" si="9"/>
        <v>0.10200000000000098</v>
      </c>
      <c r="BM19" s="77">
        <f t="shared" ca="1" si="29"/>
        <v>3.833842050781417</v>
      </c>
      <c r="BO19" s="70">
        <f t="shared" si="45"/>
        <v>16</v>
      </c>
      <c r="BP19" s="178">
        <f t="shared" si="46"/>
        <v>8.5000000000000006E-2</v>
      </c>
      <c r="BQ19" s="179">
        <f t="shared" si="30"/>
        <v>6.8214933659622723E-3</v>
      </c>
      <c r="BR19" s="179">
        <f t="shared" si="48"/>
        <v>0.89693371498652874</v>
      </c>
    </row>
    <row r="20" spans="2:70">
      <c r="B20" s="82" t="s">
        <v>27</v>
      </c>
      <c r="C20" s="105">
        <v>0.14000000000000001</v>
      </c>
      <c r="E20">
        <f t="shared" si="32"/>
        <v>17</v>
      </c>
      <c r="F20" s="64">
        <f t="shared" si="33"/>
        <v>69.333333333333258</v>
      </c>
      <c r="G20" s="55">
        <f t="shared" si="12"/>
        <v>3.2787340871175408E-3</v>
      </c>
      <c r="H20" s="78">
        <f t="shared" si="47"/>
        <v>0.95017546495055016</v>
      </c>
      <c r="I20" s="79">
        <f t="shared" ca="1" si="13"/>
        <v>1405752.7801763802</v>
      </c>
      <c r="J20" s="79">
        <f t="shared" ca="1" si="14"/>
        <v>9589.3332641561974</v>
      </c>
      <c r="K20" s="80">
        <f t="shared" ca="1" si="15"/>
        <v>-19.003509299011004</v>
      </c>
      <c r="L20" s="80">
        <f t="shared" ca="1" si="16"/>
        <v>-1171.4606501469837</v>
      </c>
      <c r="M20" s="80">
        <f t="shared" ca="1" si="17"/>
        <v>0</v>
      </c>
      <c r="N20" s="80">
        <f t="shared" ca="1" si="18"/>
        <v>0</v>
      </c>
      <c r="O20" s="81">
        <f t="shared" ca="1" si="2"/>
        <v>-9477.1679582653305</v>
      </c>
      <c r="P20" s="79">
        <f t="shared" ca="1" si="3"/>
        <v>1404674.4813228252</v>
      </c>
      <c r="Q20" s="35"/>
      <c r="R20">
        <f t="shared" ca="1" si="19"/>
        <v>17</v>
      </c>
      <c r="S20" s="78">
        <f t="shared" ca="1" si="34"/>
        <v>69.333333333333258</v>
      </c>
      <c r="T20" s="55">
        <f t="shared" ca="1" si="20"/>
        <v>0</v>
      </c>
      <c r="U20" s="78">
        <f t="shared" ca="1" si="35"/>
        <v>1</v>
      </c>
      <c r="V20" s="79">
        <f t="shared" ca="1" si="36"/>
        <v>1405745.3556768822</v>
      </c>
      <c r="W20" s="79">
        <f t="shared" ca="1" si="21"/>
        <v>9589.2826179821277</v>
      </c>
      <c r="X20" s="80">
        <f t="shared" ca="1" si="4"/>
        <v>-20</v>
      </c>
      <c r="Y20" s="80">
        <f t="shared" ca="1" si="22"/>
        <v>-1171.4544630640685</v>
      </c>
      <c r="Z20" s="80">
        <f t="shared" ca="1" si="5"/>
        <v>0</v>
      </c>
      <c r="AA20" s="80">
        <f t="shared" ca="1" si="23"/>
        <v>0</v>
      </c>
      <c r="AB20" s="81">
        <f t="shared" ca="1" si="6"/>
        <v>-9477.1679582653305</v>
      </c>
      <c r="AC20" s="79">
        <f t="shared" ca="1" si="7"/>
        <v>1404666.0158735351</v>
      </c>
      <c r="AD20" s="35"/>
      <c r="AE20" s="55">
        <f t="shared" ca="1" si="37"/>
        <v>3.2787340871175408E-3</v>
      </c>
      <c r="AF20" s="78">
        <f t="shared" ca="1" si="38"/>
        <v>0.9473323776731033</v>
      </c>
      <c r="AG20" s="103" t="s">
        <v>52</v>
      </c>
      <c r="AH20" s="103">
        <f ca="1">PresentValueOfBenefitsToAnnuitant+PresentValueOfBenefitsToAnnuitantExclFuneral</f>
        <v>966774.00620415714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39"/>
        <v>84</v>
      </c>
      <c r="AN20" s="66">
        <f t="shared" si="40"/>
        <v>0.13909500000000002</v>
      </c>
      <c r="AO20" s="67">
        <f t="shared" si="41"/>
        <v>0.25490852840848388</v>
      </c>
      <c r="AP20" s="68">
        <f t="shared" ca="1" si="24"/>
        <v>6.6489053287035707E-2</v>
      </c>
      <c r="AR20" s="69">
        <f t="shared" si="25"/>
        <v>2</v>
      </c>
      <c r="AS20" s="70">
        <f t="shared" si="42"/>
        <v>17</v>
      </c>
      <c r="AT20" s="71">
        <f t="shared" si="43"/>
        <v>0.89015228534446922</v>
      </c>
      <c r="AU20" s="72">
        <f t="shared" si="26"/>
        <v>6.8214933659622723E-3</v>
      </c>
      <c r="AV20" s="73">
        <f t="shared" si="27"/>
        <v>1.0068214933659623</v>
      </c>
      <c r="AW20" s="74">
        <f>PRODUCT(AV$4:AV20)</f>
        <v>1.1225149378859998</v>
      </c>
      <c r="AY20" s="75">
        <f t="shared" si="44"/>
        <v>17</v>
      </c>
      <c r="AZ20" s="76">
        <f t="shared" ca="1" si="50"/>
        <v>1.0081267366616946</v>
      </c>
      <c r="BA20" s="76">
        <f t="shared" ca="1" si="50"/>
        <v>1.0081267366616946</v>
      </c>
      <c r="BB20" s="76">
        <f t="shared" ca="1" si="50"/>
        <v>1.0081267366616946</v>
      </c>
      <c r="BC20" s="76">
        <f t="shared" ca="1" si="50"/>
        <v>1.0081267366616946</v>
      </c>
      <c r="BD20" s="76">
        <f t="shared" ca="1" si="50"/>
        <v>1.0081267366616946</v>
      </c>
      <c r="BE20" s="76">
        <f t="shared" ca="1" si="50"/>
        <v>1.0081267366616946</v>
      </c>
      <c r="BF20" s="76">
        <f t="shared" ca="1" si="50"/>
        <v>1.0081267366616946</v>
      </c>
      <c r="BG20" s="76">
        <f t="shared" ca="1" si="50"/>
        <v>1.0081267366616946</v>
      </c>
      <c r="BH20" s="76">
        <f t="shared" ca="1" si="50"/>
        <v>1.0081267366616946</v>
      </c>
      <c r="BI20" s="76">
        <f t="shared" ca="1" si="50"/>
        <v>1.0081267366616946</v>
      </c>
      <c r="BJ20" s="76">
        <f t="shared" ca="1" si="50"/>
        <v>1.0081267366616946</v>
      </c>
      <c r="BK20" s="76">
        <f t="shared" ca="1" si="50"/>
        <v>1.0081267366616946</v>
      </c>
      <c r="BL20" s="76">
        <f t="shared" ca="1" si="9"/>
        <v>0.10200000000000098</v>
      </c>
      <c r="BM20" s="77">
        <f t="shared" ca="1" si="29"/>
        <v>4.2248939399611256</v>
      </c>
      <c r="BO20" s="70">
        <f t="shared" si="45"/>
        <v>17</v>
      </c>
      <c r="BP20" s="178">
        <f t="shared" si="46"/>
        <v>8.5000000000000006E-2</v>
      </c>
      <c r="BQ20" s="179">
        <f t="shared" si="30"/>
        <v>6.8214933659622723E-3</v>
      </c>
      <c r="BR20" s="179">
        <f t="shared" si="48"/>
        <v>0.89085674163345341</v>
      </c>
    </row>
    <row r="21" spans="2:70">
      <c r="B21" s="39"/>
      <c r="C21" s="39"/>
      <c r="E21">
        <f t="shared" si="32"/>
        <v>18</v>
      </c>
      <c r="F21" s="64">
        <f t="shared" si="33"/>
        <v>69.416666666666586</v>
      </c>
      <c r="G21" s="55">
        <f t="shared" si="12"/>
        <v>3.2787340871175408E-3</v>
      </c>
      <c r="H21" s="78">
        <f t="shared" si="47"/>
        <v>0.94706009226487409</v>
      </c>
      <c r="I21" s="79">
        <f t="shared" ca="1" si="13"/>
        <v>1400068.9272196079</v>
      </c>
      <c r="J21" s="79">
        <f t="shared" ca="1" si="14"/>
        <v>9550.5608989184711</v>
      </c>
      <c r="K21" s="80">
        <f t="shared" ca="1" si="15"/>
        <v>-18.941201845297481</v>
      </c>
      <c r="L21" s="80">
        <f t="shared" ca="1" si="16"/>
        <v>-1166.7241060163399</v>
      </c>
      <c r="M21" s="80">
        <f t="shared" ca="1" si="17"/>
        <v>0</v>
      </c>
      <c r="N21" s="80">
        <f t="shared" ca="1" si="18"/>
        <v>0</v>
      </c>
      <c r="O21" s="81">
        <f t="shared" ca="1" si="2"/>
        <v>-9477.1679582653305</v>
      </c>
      <c r="P21" s="79">
        <f t="shared" ca="1" si="3"/>
        <v>1398956.6548523994</v>
      </c>
      <c r="Q21" s="35"/>
      <c r="R21">
        <f t="shared" ca="1" si="19"/>
        <v>18</v>
      </c>
      <c r="S21" s="78">
        <f t="shared" ca="1" si="34"/>
        <v>69.416666666666586</v>
      </c>
      <c r="T21" s="55">
        <f t="shared" ca="1" si="20"/>
        <v>0</v>
      </c>
      <c r="U21" s="78">
        <f t="shared" ca="1" si="35"/>
        <v>1</v>
      </c>
      <c r="V21" s="79">
        <f t="shared" ca="1" si="36"/>
        <v>1400060.4895262748</v>
      </c>
      <c r="W21" s="79">
        <f t="shared" ca="1" si="21"/>
        <v>9550.5033412493758</v>
      </c>
      <c r="X21" s="80">
        <f t="shared" ca="1" si="4"/>
        <v>-20</v>
      </c>
      <c r="Y21" s="80">
        <f t="shared" ca="1" si="22"/>
        <v>-1166.7170746052291</v>
      </c>
      <c r="Z21" s="80">
        <f t="shared" ca="1" si="5"/>
        <v>0</v>
      </c>
      <c r="AA21" s="80">
        <f t="shared" ca="1" si="23"/>
        <v>0</v>
      </c>
      <c r="AB21" s="81">
        <f t="shared" ca="1" si="6"/>
        <v>-9477.1679582653305</v>
      </c>
      <c r="AC21" s="79">
        <f t="shared" ca="1" si="7"/>
        <v>1398947.1078346537</v>
      </c>
      <c r="AD21" s="35"/>
      <c r="AE21" s="55">
        <f t="shared" ca="1" si="37"/>
        <v>3.2787340871175408E-3</v>
      </c>
      <c r="AF21" s="78">
        <f t="shared" ca="1" si="38"/>
        <v>0.94422632671459639</v>
      </c>
      <c r="AG21" s="106" t="s">
        <v>81</v>
      </c>
      <c r="AH21" s="107">
        <v>8.5000000000000006E-2</v>
      </c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39"/>
        <v>85</v>
      </c>
      <c r="AN21" s="66">
        <f t="shared" si="40"/>
        <v>0.15140400000000004</v>
      </c>
      <c r="AO21" s="67">
        <f t="shared" si="41"/>
        <v>0.21631435757332576</v>
      </c>
      <c r="AP21" s="68">
        <f t="shared" ca="1" si="24"/>
        <v>5.119994978508647E-2</v>
      </c>
      <c r="AR21" s="69">
        <f t="shared" si="25"/>
        <v>2</v>
      </c>
      <c r="AS21" s="70">
        <f t="shared" si="42"/>
        <v>18</v>
      </c>
      <c r="AT21" s="71">
        <f t="shared" si="43"/>
        <v>0.8840801174352958</v>
      </c>
      <c r="AU21" s="72">
        <f t="shared" si="26"/>
        <v>6.8214933659622723E-3</v>
      </c>
      <c r="AV21" s="73">
        <f t="shared" si="27"/>
        <v>1.0068214933659623</v>
      </c>
      <c r="AW21" s="74">
        <f>PRODUCT(AV$4:AV21)</f>
        <v>1.1301721660879827</v>
      </c>
      <c r="AY21" s="75">
        <f t="shared" si="44"/>
        <v>18</v>
      </c>
      <c r="AZ21" s="76">
        <f t="shared" ca="1" si="50"/>
        <v>1.0081267366616946</v>
      </c>
      <c r="BA21" s="76">
        <f t="shared" ca="1" si="50"/>
        <v>1.0081267366616946</v>
      </c>
      <c r="BB21" s="76">
        <f t="shared" ca="1" si="50"/>
        <v>1.0081267366616946</v>
      </c>
      <c r="BC21" s="76">
        <f t="shared" ca="1" si="50"/>
        <v>1.0081267366616946</v>
      </c>
      <c r="BD21" s="76">
        <f t="shared" ca="1" si="50"/>
        <v>1.0081267366616946</v>
      </c>
      <c r="BE21" s="76">
        <f t="shared" ca="1" si="50"/>
        <v>1.0081267366616946</v>
      </c>
      <c r="BF21" s="76">
        <f t="shared" ca="1" si="50"/>
        <v>1.0081267366616946</v>
      </c>
      <c r="BG21" s="76">
        <f t="shared" ca="1" si="50"/>
        <v>1.0081267366616946</v>
      </c>
      <c r="BH21" s="76">
        <f t="shared" ca="1" si="50"/>
        <v>1.0081267366616946</v>
      </c>
      <c r="BI21" s="76">
        <f t="shared" ca="1" si="50"/>
        <v>1.0081267366616946</v>
      </c>
      <c r="BJ21" s="76">
        <f t="shared" ca="1" si="50"/>
        <v>1.0081267366616946</v>
      </c>
      <c r="BK21" s="76">
        <f t="shared" ca="1" si="50"/>
        <v>1.0081267366616946</v>
      </c>
      <c r="BL21" s="76">
        <f t="shared" ca="1" si="9"/>
        <v>0.10200000000000098</v>
      </c>
      <c r="BM21" s="77">
        <f t="shared" ca="1" si="29"/>
        <v>4.6558331218371647</v>
      </c>
      <c r="BO21" s="70">
        <f t="shared" si="45"/>
        <v>18</v>
      </c>
      <c r="BP21" s="178">
        <f t="shared" si="46"/>
        <v>8.5000000000000006E-2</v>
      </c>
      <c r="BQ21" s="179">
        <f t="shared" si="30"/>
        <v>6.8214933659622723E-3</v>
      </c>
      <c r="BR21" s="179">
        <f t="shared" si="48"/>
        <v>0.88482094145127899</v>
      </c>
    </row>
    <row r="22" spans="2:70">
      <c r="B22" t="s">
        <v>72</v>
      </c>
      <c r="E22">
        <f t="shared" si="32"/>
        <v>19</v>
      </c>
      <c r="F22" s="64">
        <f t="shared" si="33"/>
        <v>69.499999999999915</v>
      </c>
      <c r="G22" s="55">
        <f t="shared" si="12"/>
        <v>3.2787340871175408E-3</v>
      </c>
      <c r="H22" s="78">
        <f t="shared" si="47"/>
        <v>0.94395493405781661</v>
      </c>
      <c r="I22" s="79">
        <f t="shared" ca="1" si="13"/>
        <v>1394369.8479817349</v>
      </c>
      <c r="J22" s="79">
        <f t="shared" ca="1" si="14"/>
        <v>9511.6846677052272</v>
      </c>
      <c r="K22" s="80">
        <f t="shared" ca="1" si="15"/>
        <v>-18.879098681156332</v>
      </c>
      <c r="L22" s="80">
        <f t="shared" ca="1" si="16"/>
        <v>-1161.9748733181125</v>
      </c>
      <c r="M22" s="80">
        <f t="shared" ca="1" si="17"/>
        <v>0</v>
      </c>
      <c r="N22" s="80">
        <f t="shared" ca="1" si="18"/>
        <v>0</v>
      </c>
      <c r="O22" s="81">
        <f t="shared" ca="1" si="2"/>
        <v>-9477.1679582653305</v>
      </c>
      <c r="P22" s="79">
        <f t="shared" ca="1" si="3"/>
        <v>1393223.5107191755</v>
      </c>
      <c r="Q22" s="35"/>
      <c r="R22">
        <f t="shared" ca="1" si="19"/>
        <v>19</v>
      </c>
      <c r="S22" s="78">
        <f t="shared" ca="1" si="34"/>
        <v>69.499999999999915</v>
      </c>
      <c r="T22" s="55">
        <f t="shared" ca="1" si="20"/>
        <v>0</v>
      </c>
      <c r="U22" s="78">
        <f t="shared" ca="1" si="35"/>
        <v>1</v>
      </c>
      <c r="V22" s="79">
        <f t="shared" ca="1" si="36"/>
        <v>1394360.3322661216</v>
      </c>
      <c r="W22" s="79">
        <f t="shared" ca="1" si="21"/>
        <v>9511.6197563142978</v>
      </c>
      <c r="X22" s="80">
        <f t="shared" ca="1" si="4"/>
        <v>-20</v>
      </c>
      <c r="Y22" s="80">
        <f t="shared" ca="1" si="22"/>
        <v>-1161.9669435551014</v>
      </c>
      <c r="Z22" s="80">
        <f t="shared" ca="1" si="5"/>
        <v>0</v>
      </c>
      <c r="AA22" s="80">
        <f t="shared" ca="1" si="23"/>
        <v>0</v>
      </c>
      <c r="AB22" s="81">
        <f t="shared" ca="1" si="6"/>
        <v>-9477.1679582653305</v>
      </c>
      <c r="AC22" s="79">
        <f t="shared" ca="1" si="7"/>
        <v>1393212.8171206154</v>
      </c>
      <c r="AD22" s="35"/>
      <c r="AE22" s="55">
        <f t="shared" ca="1" si="37"/>
        <v>3.2787340871175408E-3</v>
      </c>
      <c r="AF22" s="78">
        <f t="shared" ca="1" si="38"/>
        <v>0.94113045967124342</v>
      </c>
      <c r="AG22" s="108" t="s">
        <v>82</v>
      </c>
      <c r="AH22" s="109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39"/>
        <v>86</v>
      </c>
      <c r="AN22" s="66">
        <f t="shared" si="40"/>
        <v>0.16473600000000002</v>
      </c>
      <c r="AO22" s="67">
        <f t="shared" si="41"/>
        <v>0.18067959556412638</v>
      </c>
      <c r="AP22" s="68">
        <f t="shared" ca="1" si="24"/>
        <v>3.8807145968503112E-2</v>
      </c>
      <c r="AR22" s="69">
        <f t="shared" si="25"/>
        <v>2</v>
      </c>
      <c r="AS22" s="70">
        <f t="shared" si="42"/>
        <v>19</v>
      </c>
      <c r="AT22" s="71">
        <f t="shared" si="43"/>
        <v>0.87804937077923173</v>
      </c>
      <c r="AU22" s="72">
        <f t="shared" si="26"/>
        <v>6.8214933659622723E-3</v>
      </c>
      <c r="AV22" s="73">
        <f t="shared" si="27"/>
        <v>1.0068214933659623</v>
      </c>
      <c r="AW22" s="74">
        <f>PRODUCT(AV$4:AV22)</f>
        <v>1.1378816280213471</v>
      </c>
      <c r="AY22" s="75">
        <f t="shared" si="44"/>
        <v>19</v>
      </c>
      <c r="AZ22" s="76">
        <f t="shared" ca="1" si="50"/>
        <v>1.0081267366616946</v>
      </c>
      <c r="BA22" s="76">
        <f t="shared" ca="1" si="50"/>
        <v>1.0081267366616946</v>
      </c>
      <c r="BB22" s="76">
        <f t="shared" ca="1" si="50"/>
        <v>1.0086664107387064</v>
      </c>
      <c r="BC22" s="76">
        <f t="shared" ca="1" si="50"/>
        <v>1.0086664107387064</v>
      </c>
      <c r="BD22" s="76">
        <f t="shared" ca="1" si="50"/>
        <v>1.0086664107387064</v>
      </c>
      <c r="BE22" s="76">
        <f t="shared" ca="1" si="50"/>
        <v>1.0086664107387064</v>
      </c>
      <c r="BF22" s="76">
        <f t="shared" ca="1" si="50"/>
        <v>1.0086664107387064</v>
      </c>
      <c r="BG22" s="76">
        <f t="shared" ca="1" si="50"/>
        <v>1.0086664107387064</v>
      </c>
      <c r="BH22" s="76">
        <f t="shared" ca="1" si="50"/>
        <v>1.0086664107387064</v>
      </c>
      <c r="BI22" s="76">
        <f t="shared" ca="1" si="50"/>
        <v>1.0086664107387064</v>
      </c>
      <c r="BJ22" s="76">
        <f t="shared" ca="1" si="50"/>
        <v>1.0086664107387064</v>
      </c>
      <c r="BK22" s="76">
        <f t="shared" ca="1" si="50"/>
        <v>1.0086664107387064</v>
      </c>
      <c r="BL22" s="76">
        <f t="shared" ca="1" si="9"/>
        <v>0.10791349792457838</v>
      </c>
      <c r="BM22" s="77">
        <f t="shared" ca="1" si="29"/>
        <v>5.1582603597677226</v>
      </c>
      <c r="BO22" s="70">
        <f t="shared" si="45"/>
        <v>19</v>
      </c>
      <c r="BP22" s="178">
        <f t="shared" si="46"/>
        <v>8.5000000000000006E-2</v>
      </c>
      <c r="BQ22" s="179">
        <f t="shared" si="30"/>
        <v>6.8214933659622723E-3</v>
      </c>
      <c r="BR22" s="179">
        <f t="shared" si="48"/>
        <v>0.87882603548041438</v>
      </c>
    </row>
    <row r="23" spans="2:70">
      <c r="B23" s="197" t="s">
        <v>74</v>
      </c>
      <c r="C23" s="198"/>
      <c r="E23">
        <f t="shared" si="32"/>
        <v>20</v>
      </c>
      <c r="F23" s="64">
        <f t="shared" si="33"/>
        <v>69.583333333333243</v>
      </c>
      <c r="G23" s="55">
        <f t="shared" si="12"/>
        <v>3.5900448504841975E-3</v>
      </c>
      <c r="H23" s="78">
        <f t="shared" si="47"/>
        <v>0.94056609350771314</v>
      </c>
      <c r="I23" s="79">
        <f t="shared" ca="1" si="13"/>
        <v>1388221.7758289445</v>
      </c>
      <c r="J23" s="79">
        <f t="shared" ca="1" si="14"/>
        <v>9469.7456343015092</v>
      </c>
      <c r="K23" s="80">
        <f t="shared" ca="1" si="15"/>
        <v>-18.811321870154263</v>
      </c>
      <c r="L23" s="80">
        <f t="shared" ca="1" si="16"/>
        <v>-1156.8514798574538</v>
      </c>
      <c r="M23" s="80">
        <f t="shared" ca="1" si="17"/>
        <v>0</v>
      </c>
      <c r="N23" s="80">
        <f t="shared" ca="1" si="18"/>
        <v>0</v>
      </c>
      <c r="O23" s="81">
        <f t="shared" ca="1" si="2"/>
        <v>-9477.1679582653305</v>
      </c>
      <c r="P23" s="79">
        <f t="shared" ca="1" si="3"/>
        <v>1387038.690703253</v>
      </c>
      <c r="Q23" s="35"/>
      <c r="R23">
        <f t="shared" ca="1" si="19"/>
        <v>20</v>
      </c>
      <c r="S23" s="78">
        <f t="shared" ca="1" si="34"/>
        <v>69.583333333333243</v>
      </c>
      <c r="T23" s="55">
        <f t="shared" ca="1" si="20"/>
        <v>0</v>
      </c>
      <c r="U23" s="78">
        <f t="shared" ca="1" si="35"/>
        <v>1</v>
      </c>
      <c r="V23" s="79">
        <f t="shared" ca="1" si="36"/>
        <v>1388211.1206208828</v>
      </c>
      <c r="W23" s="79">
        <f t="shared" ca="1" si="21"/>
        <v>9469.6729498704044</v>
      </c>
      <c r="X23" s="80">
        <f t="shared" ca="1" si="4"/>
        <v>-20</v>
      </c>
      <c r="Y23" s="80">
        <f t="shared" ca="1" si="22"/>
        <v>-1156.8426005174024</v>
      </c>
      <c r="Z23" s="80">
        <f t="shared" ca="1" si="5"/>
        <v>0</v>
      </c>
      <c r="AA23" s="80">
        <f t="shared" ca="1" si="23"/>
        <v>0</v>
      </c>
      <c r="AB23" s="81">
        <f t="shared" ca="1" si="6"/>
        <v>-9477.1679582653305</v>
      </c>
      <c r="AC23" s="79">
        <f t="shared" ca="1" si="7"/>
        <v>1387026.7830119703</v>
      </c>
      <c r="AD23" s="35"/>
      <c r="AE23" s="55">
        <f t="shared" ca="1" si="37"/>
        <v>3.5900448504841975E-3</v>
      </c>
      <c r="AF23" s="78">
        <f t="shared" ca="1" si="38"/>
        <v>0.93775175911086683</v>
      </c>
      <c r="AH23" s="110">
        <f>SUM(AO4:AO90)</f>
        <v>11.48999288607974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39"/>
        <v>87</v>
      </c>
      <c r="AN23" s="66">
        <f t="shared" si="40"/>
        <v>0.17914600000000003</v>
      </c>
      <c r="AO23" s="67">
        <f t="shared" si="41"/>
        <v>0.14831156873719539</v>
      </c>
      <c r="AP23" s="68">
        <f t="shared" ca="1" si="24"/>
        <v>2.8752245600854837E-2</v>
      </c>
      <c r="AR23" s="69">
        <f t="shared" si="25"/>
        <v>2</v>
      </c>
      <c r="AS23" s="70">
        <f t="shared" si="42"/>
        <v>20</v>
      </c>
      <c r="AT23" s="71">
        <f t="shared" si="43"/>
        <v>0.8720597628214739</v>
      </c>
      <c r="AU23" s="72">
        <f t="shared" si="26"/>
        <v>6.8214933659622723E-3</v>
      </c>
      <c r="AV23" s="73">
        <f t="shared" si="27"/>
        <v>1.0068214933659623</v>
      </c>
      <c r="AW23" s="74">
        <f>PRODUCT(AV$4:AV23)</f>
        <v>1.1456436799981451</v>
      </c>
      <c r="AY23" s="75">
        <f t="shared" si="44"/>
        <v>20</v>
      </c>
      <c r="AZ23" s="76">
        <f t="shared" ca="1" si="50"/>
        <v>1.0086664107387064</v>
      </c>
      <c r="BA23" s="76">
        <f t="shared" ca="1" si="50"/>
        <v>1.0086664107387064</v>
      </c>
      <c r="BB23" s="76">
        <f t="shared" ca="1" si="50"/>
        <v>1.0086664107387064</v>
      </c>
      <c r="BC23" s="76">
        <f t="shared" ca="1" si="50"/>
        <v>1.0086664107387064</v>
      </c>
      <c r="BD23" s="76">
        <f t="shared" ca="1" si="50"/>
        <v>1.0086664107387064</v>
      </c>
      <c r="BE23" s="76">
        <f t="shared" ca="1" si="50"/>
        <v>1.0086664107387064</v>
      </c>
      <c r="BF23" s="76">
        <f t="shared" ca="1" si="50"/>
        <v>1.0086664107387064</v>
      </c>
      <c r="BG23" s="76">
        <f t="shared" ca="1" si="50"/>
        <v>1.0086664107387064</v>
      </c>
      <c r="BH23" s="76">
        <f t="shared" ca="1" si="50"/>
        <v>1.0086664107387064</v>
      </c>
      <c r="BI23" s="76">
        <f t="shared" ca="1" si="50"/>
        <v>1.0086664107387064</v>
      </c>
      <c r="BJ23" s="76">
        <f t="shared" ca="1" si="50"/>
        <v>1.0086664107387064</v>
      </c>
      <c r="BK23" s="76">
        <f t="shared" ca="1" si="50"/>
        <v>1.0086664107387064</v>
      </c>
      <c r="BL23" s="76">
        <f t="shared" ca="1" si="9"/>
        <v>0.10909999999999909</v>
      </c>
      <c r="BM23" s="77">
        <f t="shared" ca="1" si="29"/>
        <v>5.7210265650183763</v>
      </c>
      <c r="BO23" s="70">
        <f t="shared" si="45"/>
        <v>20</v>
      </c>
      <c r="BP23" s="178">
        <f t="shared" si="46"/>
        <v>8.5000000000000006E-2</v>
      </c>
      <c r="BQ23" s="179">
        <f t="shared" si="30"/>
        <v>6.8214933659622723E-3</v>
      </c>
      <c r="BR23" s="179">
        <f t="shared" si="48"/>
        <v>0.87287174665129663</v>
      </c>
    </row>
    <row r="24" spans="2:70">
      <c r="B24" s="199"/>
      <c r="C24" s="200"/>
      <c r="E24">
        <f t="shared" si="32"/>
        <v>21</v>
      </c>
      <c r="F24" s="64">
        <f t="shared" si="33"/>
        <v>69.666666666666572</v>
      </c>
      <c r="G24" s="55">
        <f t="shared" si="12"/>
        <v>3.5900448504841975E-3</v>
      </c>
      <c r="H24" s="78">
        <f t="shared" si="47"/>
        <v>0.93718941904717579</v>
      </c>
      <c r="I24" s="79">
        <f t="shared" ca="1" si="13"/>
        <v>1382059.1595942716</v>
      </c>
      <c r="J24" s="79">
        <f t="shared" ca="1" si="14"/>
        <v>9427.7073885397167</v>
      </c>
      <c r="K24" s="80">
        <f t="shared" ca="1" si="15"/>
        <v>-18.743788380943517</v>
      </c>
      <c r="L24" s="80">
        <f t="shared" ca="1" si="16"/>
        <v>-1151.7159663285597</v>
      </c>
      <c r="M24" s="80">
        <f t="shared" ca="1" si="17"/>
        <v>0</v>
      </c>
      <c r="N24" s="80">
        <f t="shared" ca="1" si="18"/>
        <v>0</v>
      </c>
      <c r="O24" s="81">
        <f t="shared" ca="1" si="2"/>
        <v>-9477.1679582653305</v>
      </c>
      <c r="P24" s="79">
        <f t="shared" ca="1" si="3"/>
        <v>1380839.2392698366</v>
      </c>
      <c r="Q24" s="35"/>
      <c r="R24">
        <f t="shared" ca="1" si="19"/>
        <v>21</v>
      </c>
      <c r="S24" s="78">
        <f t="shared" ca="1" si="34"/>
        <v>69.666666666666572</v>
      </c>
      <c r="T24" s="55">
        <f t="shared" ca="1" si="20"/>
        <v>0</v>
      </c>
      <c r="U24" s="78">
        <f t="shared" ca="1" si="35"/>
        <v>1</v>
      </c>
      <c r="V24" s="79">
        <f t="shared" ca="1" si="36"/>
        <v>1382047.2946521346</v>
      </c>
      <c r="W24" s="79">
        <f t="shared" ca="1" si="21"/>
        <v>9427.626451915643</v>
      </c>
      <c r="X24" s="80">
        <f t="shared" ca="1" si="4"/>
        <v>-20</v>
      </c>
      <c r="Y24" s="80">
        <f t="shared" ca="1" si="22"/>
        <v>-1151.706078876779</v>
      </c>
      <c r="Z24" s="80">
        <f t="shared" ca="1" si="5"/>
        <v>0</v>
      </c>
      <c r="AA24" s="80">
        <f t="shared" ca="1" si="23"/>
        <v>0</v>
      </c>
      <c r="AB24" s="81">
        <f t="shared" ca="1" si="6"/>
        <v>-9477.1679582653305</v>
      </c>
      <c r="AC24" s="79">
        <f t="shared" ca="1" si="7"/>
        <v>1380826.0470669081</v>
      </c>
      <c r="AD24" s="35"/>
      <c r="AE24" s="55">
        <f t="shared" ca="1" si="37"/>
        <v>3.5900448504841975E-3</v>
      </c>
      <c r="AF24" s="78">
        <f t="shared" ca="1" si="38"/>
        <v>0.93438518823703842</v>
      </c>
      <c r="AH24" s="111">
        <f ca="1">SUM(AP4:AP90)</f>
        <v>6.8927177118238712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39"/>
        <v>88</v>
      </c>
      <c r="AN24" s="66">
        <f t="shared" si="40"/>
        <v>0.19468900000000003</v>
      </c>
      <c r="AO24" s="67">
        <f t="shared" si="41"/>
        <v>0.11943693773131955</v>
      </c>
      <c r="AP24" s="68">
        <f t="shared" ca="1" si="24"/>
        <v>2.0876836765909321E-2</v>
      </c>
      <c r="AR24" s="69">
        <f t="shared" si="25"/>
        <v>2</v>
      </c>
      <c r="AS24" s="70">
        <f t="shared" si="42"/>
        <v>21</v>
      </c>
      <c r="AT24" s="71">
        <f t="shared" si="43"/>
        <v>0.86611101293466464</v>
      </c>
      <c r="AU24" s="72">
        <f t="shared" si="26"/>
        <v>6.8214933659622723E-3</v>
      </c>
      <c r="AV24" s="73">
        <f t="shared" si="27"/>
        <v>1.0068214933659623</v>
      </c>
      <c r="AW24" s="74">
        <f>PRODUCT(AV$4:AV24)</f>
        <v>1.153458680761009</v>
      </c>
      <c r="AY24" s="75">
        <f t="shared" si="44"/>
        <v>21</v>
      </c>
      <c r="AZ24" s="76">
        <f t="shared" ca="1" si="50"/>
        <v>1.0086664107387064</v>
      </c>
      <c r="BA24" s="76">
        <f t="shared" ca="1" si="50"/>
        <v>1.0086664107387064</v>
      </c>
      <c r="BB24" s="76">
        <f t="shared" ca="1" si="50"/>
        <v>1.0086664107387064</v>
      </c>
      <c r="BC24" s="76">
        <f t="shared" ca="1" si="50"/>
        <v>1.0086664107387064</v>
      </c>
      <c r="BD24" s="76">
        <f t="shared" ca="1" si="50"/>
        <v>1.0086664107387064</v>
      </c>
      <c r="BE24" s="76">
        <f t="shared" ca="1" si="50"/>
        <v>1.0086664107387064</v>
      </c>
      <c r="BF24" s="76">
        <f t="shared" ca="1" si="50"/>
        <v>1.0086664107387064</v>
      </c>
      <c r="BG24" s="76">
        <f t="shared" ca="1" si="50"/>
        <v>1.0086664107387064</v>
      </c>
      <c r="BH24" s="76">
        <f t="shared" ca="1" si="50"/>
        <v>1.0086664107387064</v>
      </c>
      <c r="BI24" s="76">
        <f t="shared" ca="1" si="50"/>
        <v>1.0086664107387064</v>
      </c>
      <c r="BJ24" s="76">
        <f t="shared" ca="1" si="50"/>
        <v>1.0086664107387064</v>
      </c>
      <c r="BK24" s="76">
        <f t="shared" ca="1" si="50"/>
        <v>1.0086664107387064</v>
      </c>
      <c r="BL24" s="76">
        <f t="shared" ca="1" si="9"/>
        <v>0.10909999999999909</v>
      </c>
      <c r="BM24" s="77">
        <f t="shared" ca="1" si="29"/>
        <v>6.3451905632618759</v>
      </c>
      <c r="BO24" s="70">
        <f t="shared" si="45"/>
        <v>21</v>
      </c>
      <c r="BP24" s="178">
        <f t="shared" si="46"/>
        <v>8.5000000000000006E-2</v>
      </c>
      <c r="BQ24" s="179">
        <f t="shared" si="30"/>
        <v>6.8214933659622723E-3</v>
      </c>
      <c r="BR24" s="179">
        <f t="shared" si="48"/>
        <v>0.86695779977158549</v>
      </c>
    </row>
    <row r="25" spans="2:70">
      <c r="B25" s="199"/>
      <c r="C25" s="200"/>
      <c r="E25">
        <f t="shared" si="32"/>
        <v>22</v>
      </c>
      <c r="F25" s="64">
        <f t="shared" si="33"/>
        <v>69.749999999999901</v>
      </c>
      <c r="G25" s="55">
        <f t="shared" si="12"/>
        <v>3.5900448504841975E-3</v>
      </c>
      <c r="H25" s="78">
        <f t="shared" si="47"/>
        <v>0.93382486699939715</v>
      </c>
      <c r="I25" s="79">
        <f t="shared" ca="1" si="13"/>
        <v>1375881.9644695495</v>
      </c>
      <c r="J25" s="79">
        <f t="shared" ca="1" si="14"/>
        <v>9385.5696929761707</v>
      </c>
      <c r="K25" s="80">
        <f t="shared" ca="1" si="15"/>
        <v>-18.676497339987943</v>
      </c>
      <c r="L25" s="80">
        <f t="shared" ca="1" si="16"/>
        <v>-1146.5683037246247</v>
      </c>
      <c r="M25" s="80">
        <f t="shared" ca="1" si="17"/>
        <v>0</v>
      </c>
      <c r="N25" s="80">
        <f t="shared" ca="1" si="18"/>
        <v>0</v>
      </c>
      <c r="O25" s="81">
        <f t="shared" ca="1" si="2"/>
        <v>-9477.1679582653305</v>
      </c>
      <c r="P25" s="79">
        <f t="shared" ca="1" si="3"/>
        <v>1374625.1214031957</v>
      </c>
      <c r="Q25" s="35"/>
      <c r="R25">
        <f t="shared" ca="1" si="19"/>
        <v>22</v>
      </c>
      <c r="S25" s="78">
        <f t="shared" ca="1" si="34"/>
        <v>69.749999999999901</v>
      </c>
      <c r="T25" s="55">
        <f t="shared" ca="1" si="20"/>
        <v>0</v>
      </c>
      <c r="U25" s="78">
        <f t="shared" ca="1" si="35"/>
        <v>1</v>
      </c>
      <c r="V25" s="79">
        <f t="shared" ca="1" si="36"/>
        <v>1375868.8196272212</v>
      </c>
      <c r="W25" s="79">
        <f t="shared" ca="1" si="21"/>
        <v>9385.4800255214323</v>
      </c>
      <c r="X25" s="80">
        <f t="shared" ca="1" si="4"/>
        <v>-20</v>
      </c>
      <c r="Y25" s="80">
        <f t="shared" ca="1" si="22"/>
        <v>-1146.557349689351</v>
      </c>
      <c r="Z25" s="80">
        <f t="shared" ca="1" si="5"/>
        <v>0</v>
      </c>
      <c r="AA25" s="80">
        <f t="shared" ca="1" si="23"/>
        <v>0</v>
      </c>
      <c r="AB25" s="81">
        <f t="shared" ca="1" si="6"/>
        <v>-9477.1679582653305</v>
      </c>
      <c r="AC25" s="79">
        <f t="shared" ca="1" si="7"/>
        <v>1374610.574344788</v>
      </c>
      <c r="AD25" s="35"/>
      <c r="AE25" s="55">
        <f t="shared" ca="1" si="37"/>
        <v>3.5900448504841975E-3</v>
      </c>
      <c r="AF25" s="78">
        <f t="shared" ca="1" si="38"/>
        <v>0.93103070350363937</v>
      </c>
      <c r="AG25" s="35"/>
      <c r="AH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39"/>
        <v>89</v>
      </c>
      <c r="AN25" s="66">
        <f t="shared" si="40"/>
        <v>0.21142000000000002</v>
      </c>
      <c r="AO25" s="67">
        <f t="shared" si="41"/>
        <v>9.4185580356163964E-2</v>
      </c>
      <c r="AP25" s="68">
        <f t="shared" ca="1" si="24"/>
        <v>1.4843617290470458E-2</v>
      </c>
      <c r="AR25" s="69">
        <f t="shared" si="25"/>
        <v>2</v>
      </c>
      <c r="AS25" s="70">
        <f t="shared" si="42"/>
        <v>22</v>
      </c>
      <c r="AT25" s="71">
        <f t="shared" si="43"/>
        <v>0.86020284240574396</v>
      </c>
      <c r="AU25" s="72">
        <f t="shared" si="26"/>
        <v>6.8214933659622723E-3</v>
      </c>
      <c r="AV25" s="73">
        <f t="shared" si="27"/>
        <v>1.0068214933659623</v>
      </c>
      <c r="AW25" s="74">
        <f>PRODUCT(AV$4:AV25)</f>
        <v>1.1613269914997317</v>
      </c>
      <c r="AY25" s="75">
        <f t="shared" si="44"/>
        <v>22</v>
      </c>
      <c r="AZ25" s="76">
        <f t="shared" ref="AZ25:BK34" ca="1" si="51">OFFSET($AV$3,($AY25*12-12)+AZ$3,0)</f>
        <v>1.0086664107387064</v>
      </c>
      <c r="BA25" s="76">
        <f t="shared" ca="1" si="51"/>
        <v>1.0086664107387064</v>
      </c>
      <c r="BB25" s="76">
        <f t="shared" ca="1" si="51"/>
        <v>1.0086664107387064</v>
      </c>
      <c r="BC25" s="76">
        <f t="shared" ca="1" si="51"/>
        <v>1.0086664107387064</v>
      </c>
      <c r="BD25" s="76">
        <f t="shared" ca="1" si="51"/>
        <v>1.0086664107387064</v>
      </c>
      <c r="BE25" s="76">
        <f t="shared" ca="1" si="51"/>
        <v>1.0086664107387064</v>
      </c>
      <c r="BF25" s="76">
        <f t="shared" ca="1" si="51"/>
        <v>1.0086664107387064</v>
      </c>
      <c r="BG25" s="76">
        <f t="shared" ca="1" si="51"/>
        <v>1.0086664107387064</v>
      </c>
      <c r="BH25" s="76">
        <f t="shared" ca="1" si="51"/>
        <v>1.0086664107387064</v>
      </c>
      <c r="BI25" s="76">
        <f t="shared" ca="1" si="51"/>
        <v>1.0086664107387064</v>
      </c>
      <c r="BJ25" s="76">
        <f t="shared" ca="1" si="51"/>
        <v>1.0086664107387064</v>
      </c>
      <c r="BK25" s="76">
        <f t="shared" ca="1" si="51"/>
        <v>1.0086664107387064</v>
      </c>
      <c r="BL25" s="76">
        <f t="shared" ca="1" si="9"/>
        <v>0.10909999999999909</v>
      </c>
      <c r="BM25" s="77">
        <f t="shared" ca="1" si="29"/>
        <v>7.0374508537137404</v>
      </c>
      <c r="BO25" s="70">
        <f t="shared" si="45"/>
        <v>22</v>
      </c>
      <c r="BP25" s="178">
        <f t="shared" si="46"/>
        <v>8.5000000000000006E-2</v>
      </c>
      <c r="BQ25" s="179">
        <f t="shared" si="30"/>
        <v>6.8214933659622723E-3</v>
      </c>
      <c r="BR25" s="179">
        <f t="shared" si="48"/>
        <v>0.86108392151344471</v>
      </c>
    </row>
    <row r="26" spans="2:70">
      <c r="B26" s="201"/>
      <c r="C26" s="202"/>
      <c r="E26">
        <f t="shared" si="32"/>
        <v>23</v>
      </c>
      <c r="F26" s="64">
        <f t="shared" si="33"/>
        <v>69.833333333333229</v>
      </c>
      <c r="G26" s="55">
        <f t="shared" si="12"/>
        <v>3.5900448504841975E-3</v>
      </c>
      <c r="H26" s="78">
        <f t="shared" si="47"/>
        <v>0.93047239384437186</v>
      </c>
      <c r="I26" s="79">
        <f t="shared" ca="1" si="13"/>
        <v>1369690.1555647559</v>
      </c>
      <c r="J26" s="79">
        <f t="shared" ca="1" si="14"/>
        <v>9343.3323096088152</v>
      </c>
      <c r="K26" s="80">
        <f t="shared" ca="1" si="15"/>
        <v>-18.609447876887437</v>
      </c>
      <c r="L26" s="80">
        <f t="shared" ca="1" si="16"/>
        <v>-1141.4084629706299</v>
      </c>
      <c r="M26" s="80">
        <f t="shared" ca="1" si="17"/>
        <v>0</v>
      </c>
      <c r="N26" s="80">
        <f t="shared" ca="1" si="18"/>
        <v>0</v>
      </c>
      <c r="O26" s="81">
        <f t="shared" ca="1" si="2"/>
        <v>-9477.1679582653305</v>
      </c>
      <c r="P26" s="79">
        <f t="shared" ca="1" si="3"/>
        <v>1368396.3020052519</v>
      </c>
      <c r="Q26" s="35"/>
      <c r="R26">
        <f t="shared" ca="1" si="19"/>
        <v>23</v>
      </c>
      <c r="S26" s="78">
        <f t="shared" ca="1" si="34"/>
        <v>69.833333333333229</v>
      </c>
      <c r="T26" s="55">
        <f t="shared" ca="1" si="20"/>
        <v>0</v>
      </c>
      <c r="U26" s="78">
        <f t="shared" ca="1" si="35"/>
        <v>1</v>
      </c>
      <c r="V26" s="79">
        <f t="shared" ca="1" si="36"/>
        <v>1369675.6607309403</v>
      </c>
      <c r="W26" s="79">
        <f t="shared" ca="1" si="21"/>
        <v>9343.233433196101</v>
      </c>
      <c r="X26" s="80">
        <f t="shared" ca="1" si="4"/>
        <v>-20</v>
      </c>
      <c r="Y26" s="80">
        <f t="shared" ca="1" si="22"/>
        <v>-1141.3963839424503</v>
      </c>
      <c r="Z26" s="80">
        <f t="shared" ca="1" si="5"/>
        <v>0</v>
      </c>
      <c r="AA26" s="80">
        <f t="shared" ca="1" si="23"/>
        <v>0</v>
      </c>
      <c r="AB26" s="81">
        <f t="shared" ca="1" si="6"/>
        <v>-9477.1679582653305</v>
      </c>
      <c r="AC26" s="79">
        <f t="shared" ca="1" si="7"/>
        <v>1368380.3298219286</v>
      </c>
      <c r="AD26" s="35"/>
      <c r="AE26" s="55">
        <f t="shared" ca="1" si="37"/>
        <v>3.5900448504841975E-3</v>
      </c>
      <c r="AF26" s="78">
        <f t="shared" ca="1" si="38"/>
        <v>0.92768826152088346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39"/>
        <v>90</v>
      </c>
      <c r="AN26" s="66">
        <f t="shared" si="40"/>
        <v>0.22926200000000002</v>
      </c>
      <c r="AO26" s="67">
        <f t="shared" si="41"/>
        <v>7.2592405832549098E-2</v>
      </c>
      <c r="AP26" s="68">
        <f t="shared" ca="1" si="24"/>
        <v>1.0315156345886421E-2</v>
      </c>
      <c r="AR26" s="69">
        <f t="shared" si="25"/>
        <v>2</v>
      </c>
      <c r="AS26" s="70">
        <f t="shared" si="42"/>
        <v>23</v>
      </c>
      <c r="AT26" s="71">
        <f t="shared" si="43"/>
        <v>0.8543349744228913</v>
      </c>
      <c r="AU26" s="72">
        <f t="shared" si="26"/>
        <v>6.8214933659622723E-3</v>
      </c>
      <c r="AV26" s="73">
        <f t="shared" si="27"/>
        <v>1.0068214933659623</v>
      </c>
      <c r="AW26" s="74">
        <f>PRODUCT(AV$4:AV26)</f>
        <v>1.1692489758679601</v>
      </c>
      <c r="AY26" s="75">
        <f t="shared" si="44"/>
        <v>23</v>
      </c>
      <c r="AZ26" s="76">
        <f t="shared" ca="1" si="51"/>
        <v>1.0086664107387064</v>
      </c>
      <c r="BA26" s="76">
        <f t="shared" ca="1" si="51"/>
        <v>1.0086664107387064</v>
      </c>
      <c r="BB26" s="76">
        <f t="shared" ca="1" si="51"/>
        <v>1.0086664107387064</v>
      </c>
      <c r="BC26" s="76">
        <f t="shared" ca="1" si="51"/>
        <v>1.0086664107387064</v>
      </c>
      <c r="BD26" s="76">
        <f t="shared" ca="1" si="51"/>
        <v>1.0086664107387064</v>
      </c>
      <c r="BE26" s="76">
        <f t="shared" ca="1" si="51"/>
        <v>1.0086664107387064</v>
      </c>
      <c r="BF26" s="76">
        <f t="shared" ca="1" si="51"/>
        <v>1.0086664107387064</v>
      </c>
      <c r="BG26" s="76">
        <f t="shared" ca="1" si="51"/>
        <v>1.0086664107387064</v>
      </c>
      <c r="BH26" s="76">
        <f t="shared" ca="1" si="51"/>
        <v>1.0086664107387064</v>
      </c>
      <c r="BI26" s="76">
        <f t="shared" ca="1" si="51"/>
        <v>1.0086664107387064</v>
      </c>
      <c r="BJ26" s="76">
        <f t="shared" ca="1" si="51"/>
        <v>1.0086664107387064</v>
      </c>
      <c r="BK26" s="76">
        <f t="shared" ca="1" si="51"/>
        <v>1.0086664107387064</v>
      </c>
      <c r="BL26" s="76">
        <f t="shared" ca="1" si="9"/>
        <v>0.10909999999999909</v>
      </c>
      <c r="BM26" s="77">
        <f t="shared" ca="1" si="29"/>
        <v>7.8052367418539026</v>
      </c>
      <c r="BO26" s="70">
        <f t="shared" si="45"/>
        <v>23</v>
      </c>
      <c r="BP26" s="178">
        <f t="shared" si="46"/>
        <v>8.5000000000000006E-2</v>
      </c>
      <c r="BQ26" s="179">
        <f t="shared" si="30"/>
        <v>6.8214933659622723E-3</v>
      </c>
      <c r="BR26" s="179">
        <f t="shared" si="48"/>
        <v>0.85524984040090957</v>
      </c>
    </row>
    <row r="27" spans="2:70">
      <c r="E27">
        <f t="shared" si="32"/>
        <v>24</v>
      </c>
      <c r="F27" s="64">
        <f t="shared" si="33"/>
        <v>69.916666666666558</v>
      </c>
      <c r="G27" s="55">
        <f t="shared" si="12"/>
        <v>3.5900448504841975E-3</v>
      </c>
      <c r="H27" s="78">
        <f t="shared" si="47"/>
        <v>0.92713195621833322</v>
      </c>
      <c r="I27" s="79">
        <f t="shared" ca="1" si="13"/>
        <v>1363483.6979078164</v>
      </c>
      <c r="J27" s="79">
        <f t="shared" ca="1" si="14"/>
        <v>9300.9949998758766</v>
      </c>
      <c r="K27" s="80">
        <f t="shared" ca="1" si="15"/>
        <v>-18.542639124366666</v>
      </c>
      <c r="L27" s="80">
        <f t="shared" ca="1" si="16"/>
        <v>-1136.2364149231803</v>
      </c>
      <c r="M27" s="80">
        <f t="shared" ca="1" si="17"/>
        <v>0</v>
      </c>
      <c r="N27" s="80">
        <f t="shared" ca="1" si="18"/>
        <v>0</v>
      </c>
      <c r="O27" s="81">
        <f t="shared" ca="1" si="2"/>
        <v>-9477.1679582653305</v>
      </c>
      <c r="P27" s="79">
        <f t="shared" ca="1" si="3"/>
        <v>1362152.7458953792</v>
      </c>
      <c r="Q27" s="35"/>
      <c r="R27">
        <f t="shared" ca="1" si="19"/>
        <v>24</v>
      </c>
      <c r="S27" s="78">
        <f t="shared" ca="1" si="34"/>
        <v>69.916666666666558</v>
      </c>
      <c r="T27" s="55">
        <f t="shared" ca="1" si="20"/>
        <v>0</v>
      </c>
      <c r="U27" s="78">
        <f t="shared" ca="1" si="35"/>
        <v>1</v>
      </c>
      <c r="V27" s="79">
        <f t="shared" ca="1" si="36"/>
        <v>1363467.7830653475</v>
      </c>
      <c r="W27" s="79">
        <f t="shared" ca="1" si="21"/>
        <v>9300.8864368835548</v>
      </c>
      <c r="X27" s="80">
        <f t="shared" ca="1" si="4"/>
        <v>-20</v>
      </c>
      <c r="Y27" s="80">
        <f t="shared" ca="1" si="22"/>
        <v>-1136.2231525544562</v>
      </c>
      <c r="Z27" s="80">
        <f t="shared" ca="1" si="5"/>
        <v>0</v>
      </c>
      <c r="AA27" s="80">
        <f t="shared" ca="1" si="23"/>
        <v>0</v>
      </c>
      <c r="AB27" s="81">
        <f t="shared" ca="1" si="6"/>
        <v>-9477.1679582653305</v>
      </c>
      <c r="AC27" s="79">
        <f t="shared" ca="1" si="7"/>
        <v>1362135.2783914113</v>
      </c>
      <c r="AD27" s="35"/>
      <c r="AE27" s="55">
        <f t="shared" ca="1" si="37"/>
        <v>3.5900448504841975E-3</v>
      </c>
      <c r="AF27" s="78">
        <f t="shared" ca="1" si="38"/>
        <v>0.92435781905475578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39"/>
        <v>91</v>
      </c>
      <c r="AN27" s="66">
        <f t="shared" si="40"/>
        <v>0.24838000000000002</v>
      </c>
      <c r="AO27" s="67">
        <f t="shared" si="41"/>
        <v>5.4561904071860547E-2</v>
      </c>
      <c r="AP27" s="68">
        <f t="shared" ca="1" si="24"/>
        <v>6.9904226965063184E-3</v>
      </c>
      <c r="AR27" s="69">
        <f t="shared" si="25"/>
        <v>2</v>
      </c>
      <c r="AS27" s="70">
        <f t="shared" si="42"/>
        <v>24</v>
      </c>
      <c r="AT27" s="71">
        <f t="shared" si="43"/>
        <v>0.84850713406255596</v>
      </c>
      <c r="AU27" s="72">
        <f t="shared" si="26"/>
        <v>6.8214933659622723E-3</v>
      </c>
      <c r="AV27" s="73">
        <f t="shared" si="27"/>
        <v>1.0068214933659623</v>
      </c>
      <c r="AW27" s="74">
        <f>PRODUCT(AV$4:AV27)</f>
        <v>1.1772250000000015</v>
      </c>
      <c r="AY27" s="75">
        <f t="shared" si="44"/>
        <v>24</v>
      </c>
      <c r="AZ27" s="76">
        <f t="shared" ca="1" si="51"/>
        <v>1.0086664107387064</v>
      </c>
      <c r="BA27" s="76">
        <f t="shared" ca="1" si="51"/>
        <v>1.0086664107387064</v>
      </c>
      <c r="BB27" s="76">
        <f t="shared" ca="1" si="51"/>
        <v>1.0086664107387064</v>
      </c>
      <c r="BC27" s="76">
        <f t="shared" ca="1" si="51"/>
        <v>1.0086664107387064</v>
      </c>
      <c r="BD27" s="76">
        <f t="shared" ca="1" si="51"/>
        <v>1.0086664107387064</v>
      </c>
      <c r="BE27" s="76">
        <f t="shared" ca="1" si="51"/>
        <v>1.0086664107387064</v>
      </c>
      <c r="BF27" s="76">
        <f t="shared" ca="1" si="51"/>
        <v>1.0086664107387064</v>
      </c>
      <c r="BG27" s="76">
        <f t="shared" ca="1" si="51"/>
        <v>1.0086664107387064</v>
      </c>
      <c r="BH27" s="76">
        <f t="shared" ca="1" si="51"/>
        <v>1.0086664107387064</v>
      </c>
      <c r="BI27" s="76">
        <f t="shared" ca="1" si="51"/>
        <v>1.0086664107387064</v>
      </c>
      <c r="BJ27" s="76">
        <f t="shared" ca="1" si="51"/>
        <v>1.0086664107387064</v>
      </c>
      <c r="BK27" s="76">
        <f t="shared" ca="1" si="51"/>
        <v>1.0086664107387064</v>
      </c>
      <c r="BL27" s="76">
        <f t="shared" ca="1" si="9"/>
        <v>0.10909999999999909</v>
      </c>
      <c r="BM27" s="77">
        <f t="shared" ca="1" si="29"/>
        <v>8.6567880703901565</v>
      </c>
      <c r="BO27" s="70">
        <f t="shared" si="45"/>
        <v>24</v>
      </c>
      <c r="BP27" s="178">
        <f t="shared" si="46"/>
        <v>8.5000000000000006E-2</v>
      </c>
      <c r="BQ27" s="179">
        <f t="shared" si="30"/>
        <v>6.8214933659622723E-3</v>
      </c>
      <c r="BR27" s="179">
        <f t="shared" si="48"/>
        <v>0.84945528679733995</v>
      </c>
    </row>
    <row r="28" spans="2:70">
      <c r="B28" s="113" t="s">
        <v>63</v>
      </c>
      <c r="C28" s="114">
        <f ca="1">_xlfn.IFNA(OFFSET(F2,MATCH(0,$P$4:$P$784,0),0),C3)</f>
        <v>98.666666666664923</v>
      </c>
      <c r="E28">
        <f t="shared" si="32"/>
        <v>25</v>
      </c>
      <c r="F28" s="64">
        <f t="shared" si="33"/>
        <v>69.999999999999886</v>
      </c>
      <c r="G28" s="55">
        <f t="shared" si="12"/>
        <v>3.5900448504841975E-3</v>
      </c>
      <c r="H28" s="78">
        <f t="shared" si="47"/>
        <v>0.92380351091319224</v>
      </c>
      <c r="I28" s="79">
        <f t="shared" ca="1" si="13"/>
        <v>1357262.5564444046</v>
      </c>
      <c r="J28" s="79">
        <f t="shared" ca="1" si="14"/>
        <v>9258.5575246545013</v>
      </c>
      <c r="K28" s="80">
        <f t="shared" ca="1" si="15"/>
        <v>-18.476070218263846</v>
      </c>
      <c r="L28" s="80">
        <f t="shared" ca="1" si="16"/>
        <v>-1131.0521303703372</v>
      </c>
      <c r="M28" s="80">
        <f t="shared" ca="1" si="17"/>
        <v>-10179.469173333035</v>
      </c>
      <c r="N28" s="80">
        <f t="shared" ca="1" si="18"/>
        <v>0</v>
      </c>
      <c r="O28" s="81">
        <f t="shared" ca="1" si="2"/>
        <v>-9477.1679582653305</v>
      </c>
      <c r="P28" s="79">
        <f t="shared" ca="1" si="3"/>
        <v>1345714.948636872</v>
      </c>
      <c r="Q28" s="35"/>
      <c r="R28">
        <f t="shared" ca="1" si="19"/>
        <v>25</v>
      </c>
      <c r="S28" s="78">
        <f t="shared" ca="1" si="34"/>
        <v>69.999999999999886</v>
      </c>
      <c r="T28" s="55">
        <f t="shared" ca="1" si="20"/>
        <v>0</v>
      </c>
      <c r="U28" s="78">
        <f t="shared" ca="1" si="35"/>
        <v>1</v>
      </c>
      <c r="V28" s="79">
        <f t="shared" ca="1" si="36"/>
        <v>1357245.1516495594</v>
      </c>
      <c r="W28" s="79">
        <f t="shared" ca="1" si="21"/>
        <v>9258.4387979619278</v>
      </c>
      <c r="X28" s="80">
        <f t="shared" ca="1" si="4"/>
        <v>-20</v>
      </c>
      <c r="Y28" s="80">
        <f t="shared" ca="1" si="22"/>
        <v>-1131.037626374633</v>
      </c>
      <c r="Z28" s="80">
        <f t="shared" ca="1" si="5"/>
        <v>-10179.338637371695</v>
      </c>
      <c r="AA28" s="80">
        <f t="shared" ca="1" si="23"/>
        <v>0</v>
      </c>
      <c r="AB28" s="81">
        <f t="shared" ca="1" si="6"/>
        <v>-9477.1679582653305</v>
      </c>
      <c r="AC28" s="79">
        <f t="shared" ca="1" si="7"/>
        <v>1345696.0462255094</v>
      </c>
      <c r="AD28" s="35"/>
      <c r="AE28" s="55">
        <f t="shared" ca="1" si="37"/>
        <v>3.5900448504841975E-3</v>
      </c>
      <c r="AF28" s="78">
        <f t="shared" ca="1" si="38"/>
        <v>0.92103933302645347</v>
      </c>
      <c r="AG28" s="21"/>
      <c r="AH28" s="21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39"/>
        <v>92</v>
      </c>
      <c r="AN28" s="66">
        <f t="shared" si="40"/>
        <v>0.26884000000000002</v>
      </c>
      <c r="AO28" s="67">
        <f t="shared" si="41"/>
        <v>3.9893481781181558E-2</v>
      </c>
      <c r="AP28" s="68">
        <f t="shared" ca="1" si="24"/>
        <v>4.6083468206451752E-3</v>
      </c>
      <c r="AR28" s="69">
        <f t="shared" si="25"/>
        <v>3</v>
      </c>
      <c r="AS28" s="70">
        <f t="shared" si="42"/>
        <v>25</v>
      </c>
      <c r="AT28" s="71">
        <f t="shared" si="43"/>
        <v>0.84271904827657662</v>
      </c>
      <c r="AU28" s="72">
        <f t="shared" si="26"/>
        <v>6.8214933659622723E-3</v>
      </c>
      <c r="AV28" s="73">
        <f t="shared" si="27"/>
        <v>1.0068214933659623</v>
      </c>
      <c r="AW28" s="74">
        <f>PRODUCT(AV$4:AV28)</f>
        <v>1.1852554325277465</v>
      </c>
      <c r="AX28" s="112"/>
      <c r="AY28" s="75">
        <f t="shared" si="44"/>
        <v>25</v>
      </c>
      <c r="AZ28" s="76">
        <f t="shared" ca="1" si="51"/>
        <v>1.0086664107387064</v>
      </c>
      <c r="BA28" s="76">
        <f t="shared" ca="1" si="51"/>
        <v>1.0086664107387064</v>
      </c>
      <c r="BB28" s="76">
        <f t="shared" ca="1" si="51"/>
        <v>1.0086664107387064</v>
      </c>
      <c r="BC28" s="76">
        <f t="shared" ca="1" si="51"/>
        <v>1.0086664107387064</v>
      </c>
      <c r="BD28" s="76">
        <f t="shared" ca="1" si="51"/>
        <v>1.0086664107387064</v>
      </c>
      <c r="BE28" s="76">
        <f t="shared" ca="1" si="51"/>
        <v>1.0086664107387064</v>
      </c>
      <c r="BF28" s="76">
        <f t="shared" ca="1" si="51"/>
        <v>1.0086664107387064</v>
      </c>
      <c r="BG28" s="76">
        <f t="shared" ca="1" si="51"/>
        <v>1.0086664107387064</v>
      </c>
      <c r="BH28" s="76">
        <f t="shared" ca="1" si="51"/>
        <v>1.0086664107387064</v>
      </c>
      <c r="BI28" s="76">
        <f t="shared" ca="1" si="51"/>
        <v>1.0086664107387064</v>
      </c>
      <c r="BJ28" s="76">
        <f t="shared" ca="1" si="51"/>
        <v>1.0086664107387064</v>
      </c>
      <c r="BK28" s="76">
        <f t="shared" ca="1" si="51"/>
        <v>1.0086664107387064</v>
      </c>
      <c r="BL28" s="76">
        <f t="shared" ca="1" si="9"/>
        <v>0.10909999999999909</v>
      </c>
      <c r="BM28" s="77">
        <f t="shared" ca="1" si="29"/>
        <v>9.6012436488697155</v>
      </c>
      <c r="BN28" s="21"/>
      <c r="BO28" s="70">
        <f t="shared" si="45"/>
        <v>25</v>
      </c>
      <c r="BP28" s="178">
        <f t="shared" si="46"/>
        <v>8.5000000000000006E-2</v>
      </c>
      <c r="BQ28" s="179">
        <f t="shared" si="30"/>
        <v>6.8214933659622723E-3</v>
      </c>
      <c r="BR28" s="179">
        <f t="shared" si="48"/>
        <v>0.84369999289295827</v>
      </c>
    </row>
    <row r="29" spans="2:70">
      <c r="B29" s="113" t="s">
        <v>67</v>
      </c>
      <c r="C29" s="115">
        <f>C16+C17+C18*(1+C20)</f>
        <v>1.7500000000000002E-2</v>
      </c>
      <c r="E29">
        <f t="shared" si="32"/>
        <v>26</v>
      </c>
      <c r="F29" s="64">
        <f t="shared" si="33"/>
        <v>70.083333333333215</v>
      </c>
      <c r="G29" s="55">
        <f t="shared" si="12"/>
        <v>3.5900448504841975E-3</v>
      </c>
      <c r="H29" s="78">
        <f t="shared" si="47"/>
        <v>0.92048701487597906</v>
      </c>
      <c r="I29" s="79">
        <f t="shared" ca="1" si="13"/>
        <v>1340883.7716152987</v>
      </c>
      <c r="J29" s="79">
        <f t="shared" ca="1" si="14"/>
        <v>9146.8297526002316</v>
      </c>
      <c r="K29" s="80">
        <f t="shared" ca="1" si="15"/>
        <v>-18.40974029751958</v>
      </c>
      <c r="L29" s="80">
        <f t="shared" ca="1" si="16"/>
        <v>-1117.4031430127491</v>
      </c>
      <c r="M29" s="80">
        <f t="shared" ca="1" si="17"/>
        <v>0</v>
      </c>
      <c r="N29" s="80">
        <f t="shared" ca="1" si="18"/>
        <v>0</v>
      </c>
      <c r="O29" s="81">
        <f t="shared" ca="1" si="2"/>
        <v>-9477.1679582653305</v>
      </c>
      <c r="P29" s="79">
        <f t="shared" ca="1" si="3"/>
        <v>1339417.6205263233</v>
      </c>
      <c r="Q29" s="35"/>
      <c r="R29">
        <f t="shared" ca="1" si="19"/>
        <v>26</v>
      </c>
      <c r="S29" s="78">
        <f t="shared" ca="1" si="34"/>
        <v>70.083333333333215</v>
      </c>
      <c r="T29" s="55">
        <f t="shared" ca="1" si="20"/>
        <v>0</v>
      </c>
      <c r="U29" s="78">
        <f t="shared" ca="1" si="35"/>
        <v>1</v>
      </c>
      <c r="V29" s="79">
        <f t="shared" ca="1" si="36"/>
        <v>1340864.9370644405</v>
      </c>
      <c r="W29" s="79">
        <f t="shared" ca="1" si="21"/>
        <v>9146.7012728365007</v>
      </c>
      <c r="X29" s="80">
        <f t="shared" ca="1" si="4"/>
        <v>-20</v>
      </c>
      <c r="Y29" s="80">
        <f t="shared" ca="1" si="22"/>
        <v>-1117.3874475537004</v>
      </c>
      <c r="Z29" s="80">
        <f t="shared" ca="1" si="5"/>
        <v>0</v>
      </c>
      <c r="AA29" s="80">
        <f t="shared" ca="1" si="23"/>
        <v>0</v>
      </c>
      <c r="AB29" s="81">
        <f t="shared" ca="1" si="6"/>
        <v>-9477.1679582653305</v>
      </c>
      <c r="AC29" s="79">
        <f t="shared" ca="1" si="7"/>
        <v>1339397.0829314578</v>
      </c>
      <c r="AD29" s="35"/>
      <c r="AE29" s="55">
        <f t="shared" ca="1" si="37"/>
        <v>3.5900448504841975E-3</v>
      </c>
      <c r="AF29" s="78">
        <f t="shared" ca="1" si="38"/>
        <v>0.91773276051182839</v>
      </c>
      <c r="AG29" s="21"/>
      <c r="AH29" s="21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39"/>
        <v>93</v>
      </c>
      <c r="AN29" s="66">
        <f t="shared" si="40"/>
        <v>0.29067500000000002</v>
      </c>
      <c r="AO29" s="67">
        <f t="shared" si="41"/>
        <v>2.8297443964436609E-2</v>
      </c>
      <c r="AP29" s="68">
        <f t="shared" ca="1" si="24"/>
        <v>2.947268603871735E-3</v>
      </c>
      <c r="AR29" s="69">
        <f t="shared" si="25"/>
        <v>3</v>
      </c>
      <c r="AS29" s="70">
        <f t="shared" si="42"/>
        <v>26</v>
      </c>
      <c r="AT29" s="71">
        <f t="shared" si="43"/>
        <v>0.83697044587938796</v>
      </c>
      <c r="AU29" s="72">
        <f t="shared" si="26"/>
        <v>6.8214933659622723E-3</v>
      </c>
      <c r="AV29" s="73">
        <f t="shared" si="27"/>
        <v>1.0068214933659623</v>
      </c>
      <c r="AW29" s="74">
        <f>PRODUCT(AV$4:AV29)</f>
        <v>1.1933406445977053</v>
      </c>
      <c r="AY29" s="75">
        <f t="shared" si="44"/>
        <v>26</v>
      </c>
      <c r="AZ29" s="76">
        <f t="shared" ca="1" si="51"/>
        <v>1.0086664107387064</v>
      </c>
      <c r="BA29" s="76">
        <f t="shared" ca="1" si="51"/>
        <v>1.0086664107387064</v>
      </c>
      <c r="BB29" s="76">
        <f t="shared" ca="1" si="51"/>
        <v>1.0086664107387064</v>
      </c>
      <c r="BC29" s="76">
        <f t="shared" ca="1" si="51"/>
        <v>1.0086664107387064</v>
      </c>
      <c r="BD29" s="76">
        <f t="shared" ca="1" si="51"/>
        <v>1.0086664107387064</v>
      </c>
      <c r="BE29" s="76">
        <f t="shared" ca="1" si="51"/>
        <v>1.0086664107387064</v>
      </c>
      <c r="BF29" s="76">
        <f t="shared" ca="1" si="51"/>
        <v>1.0086664107387064</v>
      </c>
      <c r="BG29" s="76">
        <f t="shared" ca="1" si="51"/>
        <v>1.0086664107387064</v>
      </c>
      <c r="BH29" s="76">
        <f t="shared" ca="1" si="51"/>
        <v>1.0086664107387064</v>
      </c>
      <c r="BI29" s="76">
        <f t="shared" ca="1" si="51"/>
        <v>1.0086664107387064</v>
      </c>
      <c r="BJ29" s="76">
        <f t="shared" ca="1" si="51"/>
        <v>1.0086664107387064</v>
      </c>
      <c r="BK29" s="76">
        <f t="shared" ca="1" si="51"/>
        <v>1.0086664107387064</v>
      </c>
      <c r="BL29" s="76">
        <f t="shared" ca="1" si="9"/>
        <v>0.10909999999999909</v>
      </c>
      <c r="BM29" s="77">
        <f t="shared" ca="1" si="29"/>
        <v>10.648739330961392</v>
      </c>
      <c r="BN29" s="21"/>
      <c r="BO29" s="70">
        <f t="shared" si="45"/>
        <v>26</v>
      </c>
      <c r="BP29" s="178">
        <f t="shared" si="46"/>
        <v>8.5000000000000006E-2</v>
      </c>
      <c r="BQ29" s="179">
        <f t="shared" si="30"/>
        <v>6.8214933659622723E-3</v>
      </c>
      <c r="BR29" s="179">
        <f t="shared" si="48"/>
        <v>0.83798369269247197</v>
      </c>
    </row>
    <row r="30" spans="2:70">
      <c r="B30" s="65" t="s">
        <v>68</v>
      </c>
      <c r="C30" s="116">
        <f ca="1">OFFSET($S$4,MATCH(100,S4:S784,1),0)</f>
        <v>100.08333333333151</v>
      </c>
      <c r="E30">
        <f t="shared" si="32"/>
        <v>27</v>
      </c>
      <c r="F30" s="64">
        <f t="shared" si="33"/>
        <v>70.166666666666544</v>
      </c>
      <c r="G30" s="55">
        <f t="shared" si="12"/>
        <v>3.5900448504841975E-3</v>
      </c>
      <c r="H30" s="78">
        <f t="shared" si="47"/>
        <v>0.91718242520828597</v>
      </c>
      <c r="I30" s="79">
        <f t="shared" ca="1" si="13"/>
        <v>1334609.0511951051</v>
      </c>
      <c r="J30" s="79">
        <f t="shared" ca="1" si="14"/>
        <v>9104.026788880612</v>
      </c>
      <c r="K30" s="80">
        <f t="shared" ca="1" si="15"/>
        <v>-18.343648504165721</v>
      </c>
      <c r="L30" s="80">
        <f t="shared" ca="1" si="16"/>
        <v>-1112.1742093292544</v>
      </c>
      <c r="M30" s="80">
        <f t="shared" ca="1" si="17"/>
        <v>0</v>
      </c>
      <c r="N30" s="80">
        <f t="shared" ca="1" si="18"/>
        <v>0</v>
      </c>
      <c r="O30" s="81">
        <f t="shared" ca="1" si="2"/>
        <v>-9477.1679582653305</v>
      </c>
      <c r="P30" s="79">
        <f t="shared" ca="1" si="3"/>
        <v>1333105.3921678867</v>
      </c>
      <c r="Q30" s="35"/>
      <c r="R30">
        <f t="shared" ca="1" si="19"/>
        <v>27</v>
      </c>
      <c r="S30" s="78">
        <f t="shared" ca="1" si="34"/>
        <v>70.166666666666544</v>
      </c>
      <c r="T30" s="55">
        <f t="shared" ca="1" si="20"/>
        <v>0</v>
      </c>
      <c r="U30" s="78">
        <f t="shared" ca="1" si="35"/>
        <v>1</v>
      </c>
      <c r="V30" s="79">
        <f t="shared" ca="1" si="36"/>
        <v>1334588.5873311262</v>
      </c>
      <c r="W30" s="79">
        <f t="shared" ca="1" si="21"/>
        <v>9103.8871947682383</v>
      </c>
      <c r="X30" s="80">
        <f t="shared" ca="1" si="4"/>
        <v>-20</v>
      </c>
      <c r="Y30" s="80">
        <f t="shared" ca="1" si="22"/>
        <v>-1112.1571561092719</v>
      </c>
      <c r="Z30" s="80">
        <f t="shared" ca="1" si="5"/>
        <v>0</v>
      </c>
      <c r="AA30" s="80">
        <f t="shared" ca="1" si="23"/>
        <v>0</v>
      </c>
      <c r="AB30" s="81">
        <f t="shared" ca="1" si="6"/>
        <v>-9477.1679582653305</v>
      </c>
      <c r="AC30" s="79">
        <f t="shared" ca="1" si="7"/>
        <v>1333083.1494115198</v>
      </c>
      <c r="AD30" s="35"/>
      <c r="AE30" s="55">
        <f t="shared" ca="1" si="37"/>
        <v>3.5900448504841975E-3</v>
      </c>
      <c r="AF30" s="78">
        <f t="shared" ca="1" si="38"/>
        <v>0.91443805874083228</v>
      </c>
      <c r="AG30" s="21"/>
      <c r="AH30" s="21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39"/>
        <v>94</v>
      </c>
      <c r="AN30" s="66">
        <f t="shared" si="40"/>
        <v>0.31391800000000003</v>
      </c>
      <c r="AO30" s="67">
        <f t="shared" si="41"/>
        <v>1.9414366950008595E-2</v>
      </c>
      <c r="AP30" s="68">
        <f t="shared" ca="1" si="24"/>
        <v>1.8231610659828052E-3</v>
      </c>
      <c r="AR30" s="69">
        <f t="shared" si="25"/>
        <v>3</v>
      </c>
      <c r="AS30" s="70">
        <f t="shared" si="42"/>
        <v>27</v>
      </c>
      <c r="AT30" s="71">
        <f t="shared" si="43"/>
        <v>0.83126105753531521</v>
      </c>
      <c r="AU30" s="72">
        <f t="shared" si="26"/>
        <v>6.8214933659622723E-3</v>
      </c>
      <c r="AV30" s="73">
        <f t="shared" si="27"/>
        <v>1.0068214933659623</v>
      </c>
      <c r="AW30" s="74">
        <f>PRODUCT(AV$4:AV30)</f>
        <v>1.2014810098881616</v>
      </c>
      <c r="AY30" s="75">
        <f t="shared" si="44"/>
        <v>27</v>
      </c>
      <c r="AZ30" s="76">
        <f t="shared" ca="1" si="51"/>
        <v>1.0086664107387064</v>
      </c>
      <c r="BA30" s="76">
        <f t="shared" ca="1" si="51"/>
        <v>1.0086664107387064</v>
      </c>
      <c r="BB30" s="76">
        <f t="shared" ca="1" si="51"/>
        <v>1.0086664107387064</v>
      </c>
      <c r="BC30" s="76">
        <f t="shared" ca="1" si="51"/>
        <v>1.0086664107387064</v>
      </c>
      <c r="BD30" s="76">
        <f t="shared" ca="1" si="51"/>
        <v>1.0086664107387064</v>
      </c>
      <c r="BE30" s="76">
        <f t="shared" ca="1" si="51"/>
        <v>1.0086664107387064</v>
      </c>
      <c r="BF30" s="76">
        <f t="shared" ca="1" si="51"/>
        <v>1.0086664107387064</v>
      </c>
      <c r="BG30" s="76">
        <f t="shared" ca="1" si="51"/>
        <v>1.0086664107387064</v>
      </c>
      <c r="BH30" s="76">
        <f t="shared" ca="1" si="51"/>
        <v>1.0086664107387064</v>
      </c>
      <c r="BI30" s="76">
        <f t="shared" ca="1" si="51"/>
        <v>1.0086664107387064</v>
      </c>
      <c r="BJ30" s="76">
        <f t="shared" ca="1" si="51"/>
        <v>1.0086664107387064</v>
      </c>
      <c r="BK30" s="76">
        <f t="shared" ca="1" si="51"/>
        <v>1.0086664107387064</v>
      </c>
      <c r="BL30" s="76">
        <f t="shared" ca="1" si="9"/>
        <v>0.10909999999999909</v>
      </c>
      <c r="BM30" s="77">
        <f t="shared" ca="1" si="29"/>
        <v>11.81051679196927</v>
      </c>
      <c r="BN30" s="21"/>
      <c r="BO30" s="70">
        <f t="shared" si="45"/>
        <v>27</v>
      </c>
      <c r="BP30" s="178">
        <f t="shared" si="46"/>
        <v>8.5000000000000006E-2</v>
      </c>
      <c r="BQ30" s="179">
        <f t="shared" si="30"/>
        <v>6.8214933659622723E-3</v>
      </c>
      <c r="BR30" s="179">
        <f t="shared" si="48"/>
        <v>0.8323061220027802</v>
      </c>
    </row>
    <row r="31" spans="2:70">
      <c r="B31" s="65" t="s">
        <v>69</v>
      </c>
      <c r="C31" s="117">
        <f ca="1">OFFSET($AC$4,MATCH(100,S4:S784,1),0)</f>
        <v>0</v>
      </c>
      <c r="E31">
        <f t="shared" si="32"/>
        <v>28</v>
      </c>
      <c r="F31" s="64">
        <f t="shared" si="33"/>
        <v>70.249999999999872</v>
      </c>
      <c r="G31" s="55">
        <f t="shared" si="12"/>
        <v>3.5900448504841975E-3</v>
      </c>
      <c r="H31" s="78">
        <f t="shared" si="47"/>
        <v>0.91388969916571239</v>
      </c>
      <c r="I31" s="79">
        <f t="shared" ca="1" si="13"/>
        <v>1328319.4840195817</v>
      </c>
      <c r="J31" s="79">
        <f t="shared" ca="1" si="14"/>
        <v>9061.1225481180045</v>
      </c>
      <c r="K31" s="80">
        <f t="shared" ca="1" si="15"/>
        <v>-18.277793983314247</v>
      </c>
      <c r="L31" s="80">
        <f t="shared" ca="1" si="16"/>
        <v>-1106.9329033496515</v>
      </c>
      <c r="M31" s="80">
        <f t="shared" ca="1" si="17"/>
        <v>0</v>
      </c>
      <c r="N31" s="80">
        <f t="shared" ca="1" si="18"/>
        <v>0</v>
      </c>
      <c r="O31" s="81">
        <f t="shared" ca="1" si="2"/>
        <v>-9477.1679582653305</v>
      </c>
      <c r="P31" s="79">
        <f t="shared" ca="1" si="3"/>
        <v>1326778.2279121014</v>
      </c>
      <c r="Q31" s="35"/>
      <c r="R31">
        <f t="shared" ca="1" si="19"/>
        <v>28</v>
      </c>
      <c r="S31" s="78">
        <f t="shared" ca="1" si="34"/>
        <v>70.249999999999872</v>
      </c>
      <c r="T31" s="55">
        <f t="shared" ca="1" si="20"/>
        <v>0</v>
      </c>
      <c r="U31" s="78">
        <f t="shared" ca="1" si="35"/>
        <v>1</v>
      </c>
      <c r="V31" s="79">
        <f t="shared" ca="1" si="36"/>
        <v>1328297.3211157077</v>
      </c>
      <c r="W31" s="79">
        <f t="shared" ca="1" si="21"/>
        <v>9060.971364016259</v>
      </c>
      <c r="X31" s="80">
        <f t="shared" ca="1" si="4"/>
        <v>-20</v>
      </c>
      <c r="Y31" s="80">
        <f t="shared" ca="1" si="22"/>
        <v>-1106.9144342630898</v>
      </c>
      <c r="Z31" s="80">
        <f t="shared" ca="1" si="5"/>
        <v>0</v>
      </c>
      <c r="AA31" s="80">
        <f t="shared" ca="1" si="23"/>
        <v>0</v>
      </c>
      <c r="AB31" s="81">
        <f t="shared" ca="1" si="6"/>
        <v>-9477.1679582653305</v>
      </c>
      <c r="AC31" s="79">
        <f t="shared" ca="1" si="7"/>
        <v>1326754.2100871955</v>
      </c>
      <c r="AD31" s="35"/>
      <c r="AE31" s="55">
        <f t="shared" ca="1" si="37"/>
        <v>3.5900448504841975E-3</v>
      </c>
      <c r="AF31" s="78">
        <f t="shared" ca="1" si="38"/>
        <v>0.91115518509696303</v>
      </c>
      <c r="AG31" s="21"/>
      <c r="AH31" s="21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39"/>
        <v>95</v>
      </c>
      <c r="AN31" s="66">
        <f t="shared" si="40"/>
        <v>0.33862400000000004</v>
      </c>
      <c r="AO31" s="67">
        <f t="shared" si="41"/>
        <v>1.2840196355928883E-2</v>
      </c>
      <c r="AP31" s="68">
        <f t="shared" ca="1" si="24"/>
        <v>1.0871832775903388E-3</v>
      </c>
      <c r="AR31" s="69">
        <f t="shared" si="25"/>
        <v>3</v>
      </c>
      <c r="AS31" s="70">
        <f t="shared" si="42"/>
        <v>28</v>
      </c>
      <c r="AT31" s="71">
        <f t="shared" si="43"/>
        <v>0.82559061574595527</v>
      </c>
      <c r="AU31" s="72">
        <f t="shared" si="26"/>
        <v>6.8214933659622723E-3</v>
      </c>
      <c r="AV31" s="73">
        <f t="shared" si="27"/>
        <v>1.0068214933659623</v>
      </c>
      <c r="AW31" s="74">
        <f>PRODUCT(AV$4:AV31)</f>
        <v>1.2096769046264433</v>
      </c>
      <c r="AY31" s="75">
        <f t="shared" si="44"/>
        <v>28</v>
      </c>
      <c r="AZ31" s="76">
        <f t="shared" ca="1" si="51"/>
        <v>1.0086664107387064</v>
      </c>
      <c r="BA31" s="76">
        <f t="shared" ca="1" si="51"/>
        <v>1.0086664107387064</v>
      </c>
      <c r="BB31" s="76">
        <f t="shared" ca="1" si="51"/>
        <v>1.0086664107387064</v>
      </c>
      <c r="BC31" s="76">
        <f t="shared" ca="1" si="51"/>
        <v>1.0086664107387064</v>
      </c>
      <c r="BD31" s="76">
        <f t="shared" ca="1" si="51"/>
        <v>1.0086664107387064</v>
      </c>
      <c r="BE31" s="76">
        <f t="shared" ca="1" si="51"/>
        <v>1.0086664107387064</v>
      </c>
      <c r="BF31" s="76">
        <f t="shared" ca="1" si="51"/>
        <v>1.0086664107387064</v>
      </c>
      <c r="BG31" s="76">
        <f t="shared" ca="1" si="51"/>
        <v>1.0086664107387064</v>
      </c>
      <c r="BH31" s="76">
        <f t="shared" ca="1" si="51"/>
        <v>1.0086664107387064</v>
      </c>
      <c r="BI31" s="76">
        <f t="shared" ca="1" si="51"/>
        <v>1.0086664107387064</v>
      </c>
      <c r="BJ31" s="76">
        <f t="shared" ca="1" si="51"/>
        <v>1.0086664107387064</v>
      </c>
      <c r="BK31" s="76">
        <f t="shared" ca="1" si="51"/>
        <v>1.0086664107387064</v>
      </c>
      <c r="BL31" s="76">
        <f t="shared" ca="1" si="9"/>
        <v>0.10909999999999909</v>
      </c>
      <c r="BM31" s="77">
        <f t="shared" ca="1" si="29"/>
        <v>13.099044173973107</v>
      </c>
      <c r="BN31" s="21"/>
      <c r="BO31" s="70">
        <f t="shared" si="45"/>
        <v>28</v>
      </c>
      <c r="BP31" s="178">
        <f t="shared" si="46"/>
        <v>8.5000000000000006E-2</v>
      </c>
      <c r="BQ31" s="179">
        <f t="shared" si="30"/>
        <v>6.8214933659622723E-3</v>
      </c>
      <c r="BR31" s="179">
        <f t="shared" si="48"/>
        <v>0.82666701842076318</v>
      </c>
    </row>
    <row r="32" spans="2:70">
      <c r="B32" s="118" t="s">
        <v>70</v>
      </c>
      <c r="C32" s="119">
        <f ca="1">OFFSET($AC$2,MATCH(100,S4:S784,1)+1,0)*1000</f>
        <v>0</v>
      </c>
      <c r="E32">
        <f t="shared" si="32"/>
        <v>29</v>
      </c>
      <c r="F32" s="64">
        <f t="shared" si="33"/>
        <v>70.333333333333201</v>
      </c>
      <c r="G32" s="55">
        <f t="shared" si="12"/>
        <v>3.5900448504841975E-3</v>
      </c>
      <c r="H32" s="78">
        <f t="shared" si="47"/>
        <v>0.910608794157312</v>
      </c>
      <c r="I32" s="79">
        <f t="shared" ca="1" si="13"/>
        <v>1322015.0345672511</v>
      </c>
      <c r="J32" s="79">
        <f t="shared" ca="1" si="14"/>
        <v>9018.1167880028879</v>
      </c>
      <c r="K32" s="80">
        <f t="shared" ca="1" si="15"/>
        <v>-18.212175883146241</v>
      </c>
      <c r="L32" s="80">
        <f t="shared" ca="1" si="16"/>
        <v>-1101.6791954727094</v>
      </c>
      <c r="M32" s="80">
        <f t="shared" ca="1" si="17"/>
        <v>0</v>
      </c>
      <c r="N32" s="80">
        <f t="shared" ca="1" si="18"/>
        <v>0</v>
      </c>
      <c r="O32" s="81">
        <f t="shared" ca="1" si="2"/>
        <v>-9477.1679582653305</v>
      </c>
      <c r="P32" s="79">
        <f t="shared" ca="1" si="3"/>
        <v>1320436.0920256327</v>
      </c>
      <c r="Q32" s="35"/>
      <c r="R32">
        <f t="shared" ca="1" si="19"/>
        <v>29</v>
      </c>
      <c r="S32" s="78">
        <f t="shared" ca="1" si="34"/>
        <v>70.333333333333201</v>
      </c>
      <c r="T32" s="55">
        <f t="shared" ca="1" si="20"/>
        <v>0</v>
      </c>
      <c r="U32" s="78">
        <f t="shared" ca="1" si="35"/>
        <v>1</v>
      </c>
      <c r="V32" s="79">
        <f t="shared" ca="1" si="36"/>
        <v>1321991.1029674138</v>
      </c>
      <c r="W32" s="79">
        <f t="shared" ca="1" si="21"/>
        <v>9017.9535387533615</v>
      </c>
      <c r="X32" s="80">
        <f t="shared" ca="1" si="4"/>
        <v>-20</v>
      </c>
      <c r="Y32" s="80">
        <f t="shared" ca="1" si="22"/>
        <v>-1101.6592524728449</v>
      </c>
      <c r="Z32" s="80">
        <f t="shared" ca="1" si="5"/>
        <v>0</v>
      </c>
      <c r="AA32" s="80">
        <f t="shared" ca="1" si="23"/>
        <v>0</v>
      </c>
      <c r="AB32" s="81">
        <f t="shared" ca="1" si="6"/>
        <v>-9477.1679582653305</v>
      </c>
      <c r="AC32" s="79">
        <f t="shared" ca="1" si="7"/>
        <v>1320410.2292954288</v>
      </c>
      <c r="AD32" s="35"/>
      <c r="AE32" s="55">
        <f t="shared" ca="1" si="37"/>
        <v>3.5900448504841975E-3</v>
      </c>
      <c r="AF32" s="78">
        <f t="shared" ca="1" si="38"/>
        <v>0.9078840971167137</v>
      </c>
      <c r="AG32" s="21"/>
      <c r="AH32" s="21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39"/>
        <v>96</v>
      </c>
      <c r="AN32" s="66">
        <f t="shared" si="40"/>
        <v>0.36477100000000007</v>
      </c>
      <c r="AO32" s="67">
        <f t="shared" si="41"/>
        <v>8.1564650909803482E-3</v>
      </c>
      <c r="AP32" s="68">
        <f t="shared" ca="1" si="24"/>
        <v>6.2267635582042538E-4</v>
      </c>
      <c r="AR32" s="69">
        <f t="shared" si="25"/>
        <v>3</v>
      </c>
      <c r="AS32" s="70">
        <f t="shared" si="42"/>
        <v>29</v>
      </c>
      <c r="AT32" s="71">
        <f t="shared" si="43"/>
        <v>0.81995885483764352</v>
      </c>
      <c r="AU32" s="72">
        <f t="shared" si="26"/>
        <v>6.8214933659622723E-3</v>
      </c>
      <c r="AV32" s="73">
        <f t="shared" si="27"/>
        <v>1.0068214933659623</v>
      </c>
      <c r="AW32" s="74">
        <f>PRODUCT(AV$4:AV32)</f>
        <v>1.2179287076063103</v>
      </c>
      <c r="AY32" s="75">
        <f t="shared" si="44"/>
        <v>29</v>
      </c>
      <c r="AZ32" s="76">
        <f t="shared" ca="1" si="51"/>
        <v>1.0086664107387064</v>
      </c>
      <c r="BA32" s="76">
        <f t="shared" ca="1" si="51"/>
        <v>1.0086664107387064</v>
      </c>
      <c r="BB32" s="76">
        <f t="shared" ca="1" si="51"/>
        <v>1.0086664107387064</v>
      </c>
      <c r="BC32" s="76">
        <f t="shared" ca="1" si="51"/>
        <v>1.0086664107387064</v>
      </c>
      <c r="BD32" s="76">
        <f t="shared" ca="1" si="51"/>
        <v>1.0086664107387064</v>
      </c>
      <c r="BE32" s="76">
        <f t="shared" ca="1" si="51"/>
        <v>1.0086664107387064</v>
      </c>
      <c r="BF32" s="76">
        <f t="shared" ca="1" si="51"/>
        <v>1.0086664107387064</v>
      </c>
      <c r="BG32" s="76">
        <f t="shared" ca="1" si="51"/>
        <v>1.0086664107387064</v>
      </c>
      <c r="BH32" s="76">
        <f t="shared" ca="1" si="51"/>
        <v>1.0086664107387064</v>
      </c>
      <c r="BI32" s="76">
        <f t="shared" ca="1" si="51"/>
        <v>1.0086664107387064</v>
      </c>
      <c r="BJ32" s="76">
        <f t="shared" ca="1" si="51"/>
        <v>1.0086664107387064</v>
      </c>
      <c r="BK32" s="76">
        <f t="shared" ca="1" si="51"/>
        <v>1.0086664107387064</v>
      </c>
      <c r="BL32" s="76">
        <f t="shared" ca="1" si="9"/>
        <v>0.10909999999999909</v>
      </c>
      <c r="BM32" s="77">
        <f t="shared" ca="1" si="29"/>
        <v>14.528149893353561</v>
      </c>
      <c r="BN32" s="21"/>
      <c r="BO32" s="70">
        <f t="shared" si="45"/>
        <v>29</v>
      </c>
      <c r="BP32" s="178">
        <f t="shared" si="46"/>
        <v>8.5000000000000006E-2</v>
      </c>
      <c r="BQ32" s="179">
        <f t="shared" si="30"/>
        <v>6.8214933659622723E-3</v>
      </c>
      <c r="BR32" s="179">
        <f t="shared" si="48"/>
        <v>0.82106612132115453</v>
      </c>
    </row>
    <row r="33" spans="2:70">
      <c r="B33" s="120" t="str">
        <f>"Life Annuity Payable (per annum) starting at "&amp;ROUND(C3,0)</f>
        <v>Life Annuity Payable (per annum) starting at 68</v>
      </c>
      <c r="C33" s="142">
        <v>113726.01549918397</v>
      </c>
      <c r="E33">
        <f t="shared" si="32"/>
        <v>30</v>
      </c>
      <c r="F33" s="64">
        <f t="shared" si="33"/>
        <v>70.416666666666529</v>
      </c>
      <c r="G33" s="55">
        <f t="shared" si="12"/>
        <v>3.5900448504841975E-3</v>
      </c>
      <c r="H33" s="78">
        <f t="shared" si="47"/>
        <v>0.90733966774504193</v>
      </c>
      <c r="I33" s="79">
        <f t="shared" ca="1" si="13"/>
        <v>1315695.6672330627</v>
      </c>
      <c r="J33" s="79">
        <f t="shared" ca="1" si="14"/>
        <v>8975.0092656556426</v>
      </c>
      <c r="K33" s="80">
        <f t="shared" ca="1" si="15"/>
        <v>-18.14679335490084</v>
      </c>
      <c r="L33" s="80">
        <f t="shared" ca="1" si="16"/>
        <v>-1096.4130560275523</v>
      </c>
      <c r="M33" s="80">
        <f t="shared" ca="1" si="17"/>
        <v>0</v>
      </c>
      <c r="N33" s="80">
        <f t="shared" ca="1" si="18"/>
        <v>0</v>
      </c>
      <c r="O33" s="81">
        <f t="shared" ca="1" si="2"/>
        <v>-9477.1679582653305</v>
      </c>
      <c r="P33" s="79">
        <f t="shared" ca="1" si="3"/>
        <v>1314078.9486910703</v>
      </c>
      <c r="Q33" s="35"/>
      <c r="R33">
        <f t="shared" ca="1" si="19"/>
        <v>30</v>
      </c>
      <c r="S33" s="78">
        <f t="shared" ca="1" si="34"/>
        <v>70.416666666666529</v>
      </c>
      <c r="T33" s="55">
        <f t="shared" ca="1" si="20"/>
        <v>0</v>
      </c>
      <c r="U33" s="78">
        <f t="shared" ca="1" si="35"/>
        <v>1</v>
      </c>
      <c r="V33" s="79">
        <f t="shared" ca="1" si="36"/>
        <v>1315669.89735122</v>
      </c>
      <c r="W33" s="79">
        <f t="shared" ca="1" si="21"/>
        <v>8974.8334765776108</v>
      </c>
      <c r="X33" s="80">
        <f t="shared" ca="1" si="4"/>
        <v>-20</v>
      </c>
      <c r="Y33" s="80">
        <f t="shared" ca="1" si="22"/>
        <v>-1096.3915811260167</v>
      </c>
      <c r="Z33" s="80">
        <f t="shared" ca="1" si="5"/>
        <v>0</v>
      </c>
      <c r="AA33" s="80">
        <f t="shared" ca="1" si="23"/>
        <v>0</v>
      </c>
      <c r="AB33" s="81">
        <f t="shared" ca="1" si="6"/>
        <v>-9477.1679582653305</v>
      </c>
      <c r="AC33" s="79">
        <f t="shared" ca="1" si="7"/>
        <v>1314051.1712884062</v>
      </c>
      <c r="AD33" s="35"/>
      <c r="AE33" s="55">
        <f t="shared" ca="1" si="37"/>
        <v>3.5900448504841975E-3</v>
      </c>
      <c r="AF33" s="78">
        <f t="shared" ca="1" si="38"/>
        <v>0.9046247524890233</v>
      </c>
      <c r="AG33" s="21"/>
      <c r="AH33" s="21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39"/>
        <v>97</v>
      </c>
      <c r="AN33" s="66">
        <f t="shared" si="40"/>
        <v>0.39238100000000004</v>
      </c>
      <c r="AO33" s="67">
        <f t="shared" si="41"/>
        <v>4.9560231621163875E-3</v>
      </c>
      <c r="AP33" s="68">
        <f t="shared" ca="1" si="24"/>
        <v>3.4113243589148975E-4</v>
      </c>
      <c r="AR33" s="69">
        <f t="shared" si="25"/>
        <v>3</v>
      </c>
      <c r="AS33" s="70">
        <f t="shared" si="42"/>
        <v>30</v>
      </c>
      <c r="AT33" s="71">
        <f t="shared" si="43"/>
        <v>0.81436551094900655</v>
      </c>
      <c r="AU33" s="72">
        <f t="shared" si="26"/>
        <v>6.8214933659622723E-3</v>
      </c>
      <c r="AV33" s="73">
        <f t="shared" si="27"/>
        <v>1.0068214933659623</v>
      </c>
      <c r="AW33" s="74">
        <f>PRODUCT(AV$4:AV33)</f>
        <v>1.2262368002054618</v>
      </c>
      <c r="AY33" s="75">
        <f t="shared" si="44"/>
        <v>30</v>
      </c>
      <c r="AZ33" s="76">
        <f t="shared" ca="1" si="51"/>
        <v>1.0086664107387064</v>
      </c>
      <c r="BA33" s="76">
        <f t="shared" ca="1" si="51"/>
        <v>1.0086664107387064</v>
      </c>
      <c r="BB33" s="76">
        <f t="shared" ca="1" si="51"/>
        <v>1.0086664107387064</v>
      </c>
      <c r="BC33" s="76">
        <f t="shared" ca="1" si="51"/>
        <v>1.0086664107387064</v>
      </c>
      <c r="BD33" s="76">
        <f t="shared" ca="1" si="51"/>
        <v>1.0086664107387064</v>
      </c>
      <c r="BE33" s="76">
        <f t="shared" ca="1" si="51"/>
        <v>1.0086664107387064</v>
      </c>
      <c r="BF33" s="76">
        <f t="shared" ca="1" si="51"/>
        <v>1.0086664107387064</v>
      </c>
      <c r="BG33" s="76">
        <f t="shared" ca="1" si="51"/>
        <v>1.0086664107387064</v>
      </c>
      <c r="BH33" s="76">
        <f t="shared" ca="1" si="51"/>
        <v>1.0086664107387064</v>
      </c>
      <c r="BI33" s="76">
        <f t="shared" ca="1" si="51"/>
        <v>1.0086664107387064</v>
      </c>
      <c r="BJ33" s="76">
        <f t="shared" ca="1" si="51"/>
        <v>1.0086664107387064</v>
      </c>
      <c r="BK33" s="76">
        <f t="shared" ca="1" si="51"/>
        <v>1.0086664107387064</v>
      </c>
      <c r="BL33" s="76">
        <f t="shared" ca="1" si="9"/>
        <v>0.10909999999999909</v>
      </c>
      <c r="BM33" s="77">
        <f t="shared" ca="1" si="29"/>
        <v>16.113171046718421</v>
      </c>
      <c r="BN33" s="21"/>
      <c r="BO33" s="70">
        <f t="shared" si="45"/>
        <v>30</v>
      </c>
      <c r="BP33" s="178">
        <f t="shared" si="46"/>
        <v>8.5000000000000006E-2</v>
      </c>
      <c r="BQ33" s="179">
        <f t="shared" si="30"/>
        <v>6.8214933659622723E-3</v>
      </c>
      <c r="BR33" s="179">
        <f t="shared" si="48"/>
        <v>0.81550317184449606</v>
      </c>
    </row>
    <row r="34" spans="2:70">
      <c r="B34" s="121"/>
      <c r="C34" s="122"/>
      <c r="E34">
        <f t="shared" si="32"/>
        <v>31</v>
      </c>
      <c r="F34" s="64">
        <f t="shared" si="33"/>
        <v>70.499999999999858</v>
      </c>
      <c r="G34" s="55">
        <f t="shared" si="12"/>
        <v>3.5900448504841975E-3</v>
      </c>
      <c r="H34" s="78">
        <f t="shared" si="47"/>
        <v>0.90408227764321381</v>
      </c>
      <c r="I34" s="79">
        <f t="shared" ca="1" si="13"/>
        <v>1309361.3463281922</v>
      </c>
      <c r="J34" s="79">
        <f t="shared" ca="1" si="14"/>
        <v>8931.7997376251915</v>
      </c>
      <c r="K34" s="80">
        <f t="shared" ca="1" si="15"/>
        <v>-18.081645552864277</v>
      </c>
      <c r="L34" s="80">
        <f t="shared" ca="1" si="16"/>
        <v>-1091.1344552734936</v>
      </c>
      <c r="M34" s="80">
        <f t="shared" ca="1" si="17"/>
        <v>0</v>
      </c>
      <c r="N34" s="80">
        <f t="shared" ca="1" si="18"/>
        <v>0</v>
      </c>
      <c r="O34" s="81">
        <f t="shared" ca="1" si="2"/>
        <v>-9477.1679582653305</v>
      </c>
      <c r="P34" s="79">
        <f t="shared" ca="1" si="3"/>
        <v>1307706.7620067259</v>
      </c>
      <c r="Q34" s="35"/>
      <c r="R34">
        <f t="shared" ca="1" si="19"/>
        <v>31</v>
      </c>
      <c r="S34" s="78">
        <f t="shared" ca="1" si="34"/>
        <v>70.499999999999858</v>
      </c>
      <c r="T34" s="55">
        <f t="shared" ca="1" si="20"/>
        <v>0</v>
      </c>
      <c r="U34" s="78">
        <f t="shared" ca="1" si="35"/>
        <v>1</v>
      </c>
      <c r="V34" s="79">
        <f t="shared" ca="1" si="36"/>
        <v>1309333.6686476495</v>
      </c>
      <c r="W34" s="79">
        <f t="shared" ca="1" si="21"/>
        <v>8931.6109345109853</v>
      </c>
      <c r="X34" s="80">
        <f t="shared" ca="1" si="4"/>
        <v>-20</v>
      </c>
      <c r="Y34" s="80">
        <f t="shared" ca="1" si="22"/>
        <v>-1091.1113905397081</v>
      </c>
      <c r="Z34" s="80">
        <f t="shared" ca="1" si="5"/>
        <v>0</v>
      </c>
      <c r="AA34" s="80">
        <f t="shared" ca="1" si="23"/>
        <v>0</v>
      </c>
      <c r="AB34" s="81">
        <f t="shared" ca="1" si="6"/>
        <v>-9477.1679582653305</v>
      </c>
      <c r="AC34" s="79">
        <f t="shared" ca="1" si="7"/>
        <v>1307677.0002333554</v>
      </c>
      <c r="AD34" s="35"/>
      <c r="AE34" s="55">
        <f t="shared" ca="1" si="37"/>
        <v>3.5900448504841975E-3</v>
      </c>
      <c r="AF34" s="78">
        <f t="shared" ca="1" si="38"/>
        <v>0.90137710905472956</v>
      </c>
      <c r="AG34" s="21"/>
      <c r="AH34" s="21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39"/>
        <v>98</v>
      </c>
      <c r="AN34" s="66">
        <f t="shared" si="40"/>
        <v>0.42142100000000005</v>
      </c>
      <c r="AO34" s="67">
        <f t="shared" si="41"/>
        <v>2.8674509251141373E-3</v>
      </c>
      <c r="AP34" s="68">
        <f t="shared" ca="1" si="24"/>
        <v>1.7795695935953694E-4</v>
      </c>
      <c r="AR34" s="69">
        <f t="shared" si="25"/>
        <v>3</v>
      </c>
      <c r="AS34" s="70">
        <f t="shared" si="42"/>
        <v>31</v>
      </c>
      <c r="AT34" s="71">
        <f t="shared" si="43"/>
        <v>0.80881032201859948</v>
      </c>
      <c r="AU34" s="72">
        <f t="shared" si="26"/>
        <v>6.8214933659622723E-3</v>
      </c>
      <c r="AV34" s="73">
        <f t="shared" si="27"/>
        <v>1.0068214933659623</v>
      </c>
      <c r="AW34" s="74">
        <f>PRODUCT(AV$4:AV34)</f>
        <v>1.2346015664031622</v>
      </c>
      <c r="AY34" s="75">
        <f t="shared" si="44"/>
        <v>31</v>
      </c>
      <c r="AZ34" s="76">
        <f t="shared" ca="1" si="51"/>
        <v>1.0086664107387064</v>
      </c>
      <c r="BA34" s="76">
        <f t="shared" ca="1" si="51"/>
        <v>1.0086664107387064</v>
      </c>
      <c r="BB34" s="76">
        <f t="shared" ca="1" si="51"/>
        <v>1.0086664107387064</v>
      </c>
      <c r="BC34" s="76">
        <f t="shared" ca="1" si="51"/>
        <v>1.0086664107387064</v>
      </c>
      <c r="BD34" s="76">
        <f t="shared" ca="1" si="51"/>
        <v>1.0086664107387064</v>
      </c>
      <c r="BE34" s="76">
        <f t="shared" ca="1" si="51"/>
        <v>1.0086664107387064</v>
      </c>
      <c r="BF34" s="76">
        <f t="shared" ca="1" si="51"/>
        <v>1.0086664107387064</v>
      </c>
      <c r="BG34" s="76">
        <f t="shared" ca="1" si="51"/>
        <v>1.0086664107387064</v>
      </c>
      <c r="BH34" s="76">
        <f t="shared" ca="1" si="51"/>
        <v>1.0086664107387064</v>
      </c>
      <c r="BI34" s="76">
        <f t="shared" ca="1" si="51"/>
        <v>1.0086664107387064</v>
      </c>
      <c r="BJ34" s="76">
        <f t="shared" ca="1" si="51"/>
        <v>1.0086664107387064</v>
      </c>
      <c r="BK34" s="76">
        <f t="shared" ca="1" si="51"/>
        <v>1.0086664107387064</v>
      </c>
      <c r="BL34" s="76">
        <f t="shared" ca="1" si="9"/>
        <v>0.10909999999999909</v>
      </c>
      <c r="BM34" s="77">
        <f t="shared" ca="1" si="29"/>
        <v>17.871118007915385</v>
      </c>
      <c r="BN34" s="21"/>
      <c r="BO34" s="70">
        <f t="shared" si="45"/>
        <v>31</v>
      </c>
      <c r="BP34" s="178">
        <f t="shared" si="46"/>
        <v>8.5000000000000006E-2</v>
      </c>
      <c r="BQ34" s="179">
        <f t="shared" si="30"/>
        <v>6.8214933659622723E-3</v>
      </c>
      <c r="BR34" s="179">
        <f t="shared" si="48"/>
        <v>0.80997791288517385</v>
      </c>
    </row>
    <row r="35" spans="2:70">
      <c r="C35" s="153"/>
      <c r="D35" s="153"/>
      <c r="E35">
        <f t="shared" si="32"/>
        <v>32</v>
      </c>
      <c r="F35" s="64">
        <f t="shared" si="33"/>
        <v>70.583333333333186</v>
      </c>
      <c r="G35" s="55">
        <f t="shared" si="12"/>
        <v>3.9263561977341821E-3</v>
      </c>
      <c r="H35" s="78">
        <f t="shared" si="47"/>
        <v>0.90053252858912769</v>
      </c>
      <c r="I35" s="79">
        <f t="shared" ca="1" si="13"/>
        <v>1302572.2394569018</v>
      </c>
      <c r="J35" s="79">
        <f t="shared" ca="1" si="14"/>
        <v>8885.4878901418761</v>
      </c>
      <c r="K35" s="80">
        <f t="shared" ca="1" si="15"/>
        <v>-18.010650571782556</v>
      </c>
      <c r="L35" s="80">
        <f t="shared" ca="1" si="16"/>
        <v>-1085.4768662140848</v>
      </c>
      <c r="M35" s="80">
        <f t="shared" ca="1" si="17"/>
        <v>0</v>
      </c>
      <c r="N35" s="80">
        <f t="shared" ca="1" si="18"/>
        <v>0</v>
      </c>
      <c r="O35" s="81">
        <f t="shared" ca="1" si="2"/>
        <v>-9477.1679582653305</v>
      </c>
      <c r="P35" s="79">
        <f t="shared" ca="1" si="3"/>
        <v>1300877.0718719924</v>
      </c>
      <c r="Q35" s="35"/>
      <c r="R35">
        <f t="shared" ca="1" si="19"/>
        <v>32</v>
      </c>
      <c r="S35" s="78">
        <f t="shared" ca="1" si="34"/>
        <v>70.583333333333186</v>
      </c>
      <c r="T35" s="55">
        <f t="shared" ca="1" si="20"/>
        <v>0</v>
      </c>
      <c r="U35" s="78">
        <f t="shared" ca="1" si="35"/>
        <v>1</v>
      </c>
      <c r="V35" s="79">
        <f t="shared" ca="1" si="36"/>
        <v>1302542.5945388547</v>
      </c>
      <c r="W35" s="79">
        <f t="shared" ca="1" si="21"/>
        <v>8885.2856675300827</v>
      </c>
      <c r="X35" s="80">
        <f t="shared" ca="1" si="4"/>
        <v>-20</v>
      </c>
      <c r="Y35" s="80">
        <f t="shared" ca="1" si="22"/>
        <v>-1085.4521621157123</v>
      </c>
      <c r="Z35" s="80">
        <f t="shared" ca="1" si="5"/>
        <v>0</v>
      </c>
      <c r="AA35" s="80">
        <f t="shared" ca="1" si="23"/>
        <v>0</v>
      </c>
      <c r="AB35" s="81">
        <f t="shared" ca="1" si="6"/>
        <v>-9477.1679582653305</v>
      </c>
      <c r="AC35" s="79">
        <f t="shared" ca="1" si="7"/>
        <v>1300845.2600860037</v>
      </c>
      <c r="AD35" s="35"/>
      <c r="AE35" s="55">
        <f t="shared" ca="1" si="37"/>
        <v>3.9263561977341821E-3</v>
      </c>
      <c r="AF35" s="78">
        <f t="shared" ca="1" si="38"/>
        <v>0.89783798145609683</v>
      </c>
      <c r="AG35" s="21"/>
      <c r="AH35" s="21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39"/>
        <v>99</v>
      </c>
      <c r="AN35" s="66">
        <f t="shared" si="40"/>
        <v>0.45185800000000004</v>
      </c>
      <c r="AO35" s="67">
        <f t="shared" si="41"/>
        <v>1.5717702849939131E-3</v>
      </c>
      <c r="AP35" s="68">
        <f t="shared" ca="1" si="24"/>
        <v>8.795030530813756E-5</v>
      </c>
      <c r="AR35" s="69">
        <f t="shared" si="25"/>
        <v>3</v>
      </c>
      <c r="AS35" s="70">
        <f t="shared" si="42"/>
        <v>32</v>
      </c>
      <c r="AT35" s="71">
        <f t="shared" si="43"/>
        <v>0.80329302777262779</v>
      </c>
      <c r="AU35" s="72">
        <f t="shared" si="26"/>
        <v>6.8214933659622723E-3</v>
      </c>
      <c r="AV35" s="73">
        <f t="shared" si="27"/>
        <v>1.0068214933659623</v>
      </c>
      <c r="AW35" s="74">
        <f>PRODUCT(AV$4:AV35)</f>
        <v>1.2430233927979879</v>
      </c>
      <c r="AY35" s="75">
        <f t="shared" si="44"/>
        <v>32</v>
      </c>
      <c r="AZ35" s="76">
        <f t="shared" ref="AZ35:BK44" ca="1" si="52">OFFSET($AV$3,($AY35*12-12)+AZ$3,0)</f>
        <v>1.0086664107387064</v>
      </c>
      <c r="BA35" s="76">
        <f t="shared" ca="1" si="52"/>
        <v>1.0086664107387064</v>
      </c>
      <c r="BB35" s="76">
        <f t="shared" ca="1" si="52"/>
        <v>1.0086664107387064</v>
      </c>
      <c r="BC35" s="76">
        <f t="shared" ca="1" si="52"/>
        <v>1.0086664107387064</v>
      </c>
      <c r="BD35" s="76">
        <f t="shared" ca="1" si="52"/>
        <v>1.0086664107387064</v>
      </c>
      <c r="BE35" s="76">
        <f t="shared" ca="1" si="52"/>
        <v>1.0086664107387064</v>
      </c>
      <c r="BF35" s="76">
        <f t="shared" ca="1" si="52"/>
        <v>1.0086664107387064</v>
      </c>
      <c r="BG35" s="76">
        <f t="shared" ca="1" si="52"/>
        <v>1.0086664107387064</v>
      </c>
      <c r="BH35" s="76">
        <f t="shared" ca="1" si="52"/>
        <v>1.0086664107387064</v>
      </c>
      <c r="BI35" s="76">
        <f t="shared" ca="1" si="52"/>
        <v>1.0086664107387064</v>
      </c>
      <c r="BJ35" s="76">
        <f t="shared" ca="1" si="52"/>
        <v>1.0086664107387064</v>
      </c>
      <c r="BK35" s="76">
        <f t="shared" ca="1" si="52"/>
        <v>1.0086664107387064</v>
      </c>
      <c r="BL35" s="76">
        <f t="shared" ca="1" si="9"/>
        <v>0.10909999999999909</v>
      </c>
      <c r="BM35" s="77">
        <f t="shared" ca="1" si="29"/>
        <v>19.820856982578938</v>
      </c>
      <c r="BN35" s="21"/>
      <c r="BO35" s="70">
        <f t="shared" si="45"/>
        <v>32</v>
      </c>
      <c r="BP35" s="178">
        <f t="shared" si="46"/>
        <v>8.5000000000000006E-2</v>
      </c>
      <c r="BQ35" s="179">
        <f t="shared" si="30"/>
        <v>6.8214933659622723E-3</v>
      </c>
      <c r="BR35" s="179">
        <f t="shared" si="48"/>
        <v>0.80449008907953534</v>
      </c>
    </row>
    <row r="36" spans="2:70">
      <c r="C36" s="155"/>
      <c r="D36" s="155"/>
      <c r="E36">
        <f t="shared" si="32"/>
        <v>33</v>
      </c>
      <c r="F36" s="64">
        <f t="shared" si="33"/>
        <v>70.666666666666515</v>
      </c>
      <c r="G36" s="55">
        <f t="shared" si="12"/>
        <v>3.9263561977341821E-3</v>
      </c>
      <c r="H36" s="78">
        <f t="shared" si="47"/>
        <v>0.89699671711424056</v>
      </c>
      <c r="I36" s="79">
        <f t="shared" ca="1" si="13"/>
        <v>1295769.3651183576</v>
      </c>
      <c r="J36" s="79">
        <f t="shared" ca="1" si="14"/>
        <v>8839.0821279720221</v>
      </c>
      <c r="K36" s="80">
        <f t="shared" ca="1" si="15"/>
        <v>-17.939934342284811</v>
      </c>
      <c r="L36" s="80">
        <f t="shared" ca="1" si="16"/>
        <v>-1079.807804265298</v>
      </c>
      <c r="M36" s="80">
        <f t="shared" ca="1" si="17"/>
        <v>0</v>
      </c>
      <c r="N36" s="80">
        <f t="shared" ca="1" si="18"/>
        <v>0</v>
      </c>
      <c r="O36" s="81">
        <f t="shared" ca="1" si="2"/>
        <v>-9477.1679582653305</v>
      </c>
      <c r="P36" s="79">
        <f t="shared" ca="1" si="3"/>
        <v>1294033.5315494565</v>
      </c>
      <c r="Q36" s="35"/>
      <c r="R36">
        <f t="shared" ca="1" si="19"/>
        <v>33</v>
      </c>
      <c r="S36" s="78">
        <f t="shared" ca="1" si="34"/>
        <v>70.666666666666515</v>
      </c>
      <c r="T36" s="55">
        <f t="shared" ca="1" si="20"/>
        <v>0</v>
      </c>
      <c r="U36" s="78">
        <f t="shared" ca="1" si="35"/>
        <v>1</v>
      </c>
      <c r="V36" s="79">
        <f t="shared" ca="1" si="36"/>
        <v>1295737.6782367718</v>
      </c>
      <c r="W36" s="79">
        <f t="shared" ca="1" si="21"/>
        <v>8838.8659761194958</v>
      </c>
      <c r="X36" s="80">
        <f t="shared" ca="1" si="4"/>
        <v>-20</v>
      </c>
      <c r="Y36" s="80">
        <f t="shared" ca="1" si="22"/>
        <v>-1079.7813985306432</v>
      </c>
      <c r="Z36" s="80">
        <f t="shared" ca="1" si="5"/>
        <v>0</v>
      </c>
      <c r="AA36" s="80">
        <f t="shared" ca="1" si="23"/>
        <v>0</v>
      </c>
      <c r="AB36" s="81">
        <f t="shared" ca="1" si="6"/>
        <v>-9477.1679582653305</v>
      </c>
      <c r="AC36" s="79">
        <f t="shared" ca="1" si="7"/>
        <v>1293999.5948560953</v>
      </c>
      <c r="AD36" s="35"/>
      <c r="AE36" s="55">
        <f t="shared" ca="1" si="37"/>
        <v>3.9263561977341821E-3</v>
      </c>
      <c r="AF36" s="78">
        <f t="shared" ca="1" si="38"/>
        <v>0.89431274973304553</v>
      </c>
      <c r="AG36" s="21"/>
      <c r="AH36" s="21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39"/>
        <v>100</v>
      </c>
      <c r="AN36" s="66">
        <f t="shared" si="40"/>
        <v>0.48362600000000006</v>
      </c>
      <c r="AO36" s="67">
        <f t="shared" si="41"/>
        <v>8.1162130914344674E-4</v>
      </c>
      <c r="AP36" s="68">
        <f t="shared" ca="1" si="24"/>
        <v>4.0947841450891935E-5</v>
      </c>
      <c r="AR36" s="69">
        <f t="shared" si="25"/>
        <v>3</v>
      </c>
      <c r="AS36" s="70">
        <f t="shared" si="42"/>
        <v>33</v>
      </c>
      <c r="AT36" s="71">
        <f t="shared" si="43"/>
        <v>0.79781336971275307</v>
      </c>
      <c r="AU36" s="72">
        <f t="shared" si="26"/>
        <v>6.8214933659622723E-3</v>
      </c>
      <c r="AV36" s="73">
        <f t="shared" si="27"/>
        <v>1.0068214933659623</v>
      </c>
      <c r="AW36" s="74">
        <f>PRODUCT(AV$4:AV36)</f>
        <v>1.2515026686256954</v>
      </c>
      <c r="AY36" s="75">
        <f t="shared" si="44"/>
        <v>33</v>
      </c>
      <c r="AZ36" s="76">
        <f t="shared" ca="1" si="52"/>
        <v>1.0086664107387064</v>
      </c>
      <c r="BA36" s="76">
        <f t="shared" ca="1" si="52"/>
        <v>1.0086664107387064</v>
      </c>
      <c r="BB36" s="76">
        <f t="shared" ca="1" si="52"/>
        <v>1.0086664107387064</v>
      </c>
      <c r="BC36" s="76">
        <f t="shared" ca="1" si="52"/>
        <v>1.0086664107387064</v>
      </c>
      <c r="BD36" s="76">
        <f t="shared" ca="1" si="52"/>
        <v>1.0086664107387064</v>
      </c>
      <c r="BE36" s="76">
        <f t="shared" ca="1" si="52"/>
        <v>1.0086664107387064</v>
      </c>
      <c r="BF36" s="76">
        <f t="shared" ca="1" si="52"/>
        <v>1.0086664107387064</v>
      </c>
      <c r="BG36" s="76">
        <f t="shared" ca="1" si="52"/>
        <v>1.0086664107387064</v>
      </c>
      <c r="BH36" s="76">
        <f t="shared" ca="1" si="52"/>
        <v>1.0086664107387064</v>
      </c>
      <c r="BI36" s="76">
        <f t="shared" ca="1" si="52"/>
        <v>1.0086664107387064</v>
      </c>
      <c r="BJ36" s="76">
        <f t="shared" ca="1" si="52"/>
        <v>1.0086664107387064</v>
      </c>
      <c r="BK36" s="76">
        <f t="shared" ca="1" si="52"/>
        <v>1.0086664107387064</v>
      </c>
      <c r="BL36" s="76">
        <f t="shared" ref="BL36:BL67" ca="1" si="53">PRODUCT(AZ36:BK36)-1</f>
        <v>0.10909999999999909</v>
      </c>
      <c r="BM36" s="77">
        <f t="shared" ca="1" si="29"/>
        <v>21.983312479378281</v>
      </c>
      <c r="BN36" s="21"/>
      <c r="BO36" s="70">
        <f t="shared" si="45"/>
        <v>33</v>
      </c>
      <c r="BP36" s="178">
        <f t="shared" si="46"/>
        <v>8.5000000000000006E-2</v>
      </c>
      <c r="BQ36" s="179">
        <f t="shared" si="30"/>
        <v>6.8214933659622723E-3</v>
      </c>
      <c r="BR36" s="179">
        <f t="shared" si="48"/>
        <v>0.79903944679408734</v>
      </c>
    </row>
    <row r="37" spans="2:70">
      <c r="B37" s="153"/>
      <c r="C37" s="153"/>
      <c r="D37" s="153"/>
      <c r="E37">
        <f t="shared" si="32"/>
        <v>34</v>
      </c>
      <c r="F37" s="64">
        <f t="shared" si="33"/>
        <v>70.749999999999844</v>
      </c>
      <c r="G37" s="55">
        <f t="shared" si="12"/>
        <v>3.9263561977341821E-3</v>
      </c>
      <c r="H37" s="78">
        <f t="shared" si="47"/>
        <v>0.89347478849465189</v>
      </c>
      <c r="I37" s="79">
        <f t="shared" ca="1" si="13"/>
        <v>1288952.6949727815</v>
      </c>
      <c r="J37" s="79">
        <f t="shared" ca="1" si="14"/>
        <v>8792.5822577960207</v>
      </c>
      <c r="K37" s="80">
        <f t="shared" ca="1" si="15"/>
        <v>-17.869495769893039</v>
      </c>
      <c r="L37" s="80">
        <f t="shared" ca="1" si="16"/>
        <v>-1074.1272458106514</v>
      </c>
      <c r="M37" s="80">
        <f t="shared" ca="1" si="17"/>
        <v>0</v>
      </c>
      <c r="N37" s="80">
        <f t="shared" ca="1" si="18"/>
        <v>0</v>
      </c>
      <c r="O37" s="81">
        <f t="shared" ca="1" si="2"/>
        <v>-9477.1679582653305</v>
      </c>
      <c r="P37" s="79">
        <f t="shared" ca="1" si="3"/>
        <v>1287176.1125307316</v>
      </c>
      <c r="Q37" s="35"/>
      <c r="R37">
        <f t="shared" ca="1" si="19"/>
        <v>34</v>
      </c>
      <c r="S37" s="78">
        <f t="shared" ca="1" si="34"/>
        <v>70.749999999999844</v>
      </c>
      <c r="T37" s="55">
        <f t="shared" ca="1" si="20"/>
        <v>0</v>
      </c>
      <c r="U37" s="78">
        <f t="shared" ca="1" si="35"/>
        <v>1</v>
      </c>
      <c r="V37" s="79">
        <f t="shared" ca="1" si="36"/>
        <v>1288918.8915269666</v>
      </c>
      <c r="W37" s="79">
        <f t="shared" ca="1" si="21"/>
        <v>8792.351667814648</v>
      </c>
      <c r="X37" s="80">
        <f t="shared" ca="1" si="4"/>
        <v>-20</v>
      </c>
      <c r="Y37" s="80">
        <f t="shared" ca="1" si="22"/>
        <v>-1074.0990762724723</v>
      </c>
      <c r="Z37" s="80">
        <f t="shared" ca="1" si="5"/>
        <v>0</v>
      </c>
      <c r="AA37" s="80">
        <f t="shared" ca="1" si="23"/>
        <v>0</v>
      </c>
      <c r="AB37" s="81">
        <f t="shared" ca="1" si="6"/>
        <v>-9477.1679582653305</v>
      </c>
      <c r="AC37" s="79">
        <f t="shared" ca="1" si="7"/>
        <v>1287139.9761602434</v>
      </c>
      <c r="AD37" s="35"/>
      <c r="AE37" s="55">
        <f t="shared" ca="1" si="37"/>
        <v>3.9263561977341821E-3</v>
      </c>
      <c r="AF37" s="78">
        <f t="shared" ca="1" si="38"/>
        <v>0.89080135932541848</v>
      </c>
      <c r="AG37" s="21"/>
      <c r="AH37" s="21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si="39"/>
        <v>101</v>
      </c>
      <c r="AN37" s="66">
        <f t="shared" si="40"/>
        <v>0.51662600000000003</v>
      </c>
      <c r="AO37" s="67">
        <f t="shared" si="41"/>
        <v>3.9231663868590438E-4</v>
      </c>
      <c r="AP37" s="68">
        <f t="shared" ref="AP37:AP68" ca="1" si="54">AO37/BM36</f>
        <v>1.7846111183377021E-5</v>
      </c>
      <c r="AR37" s="69">
        <f t="shared" si="25"/>
        <v>3</v>
      </c>
      <c r="AS37" s="70">
        <f t="shared" si="42"/>
        <v>34</v>
      </c>
      <c r="AT37" s="71">
        <f t="shared" si="43"/>
        <v>0.79237109110398152</v>
      </c>
      <c r="AU37" s="72">
        <f t="shared" si="26"/>
        <v>6.8214933659622723E-3</v>
      </c>
      <c r="AV37" s="73">
        <f t="shared" si="27"/>
        <v>1.0068214933659623</v>
      </c>
      <c r="AW37" s="74">
        <f>PRODUCT(AV$4:AV37)</f>
        <v>1.2600397857772097</v>
      </c>
      <c r="AY37" s="75">
        <f t="shared" si="44"/>
        <v>34</v>
      </c>
      <c r="AZ37" s="76">
        <f t="shared" ca="1" si="52"/>
        <v>1.0086664107387064</v>
      </c>
      <c r="BA37" s="76">
        <f t="shared" ca="1" si="52"/>
        <v>1.0086664107387064</v>
      </c>
      <c r="BB37" s="76">
        <f t="shared" ca="1" si="52"/>
        <v>1.0086664107387064</v>
      </c>
      <c r="BC37" s="76">
        <f t="shared" ca="1" si="52"/>
        <v>1.0086664107387064</v>
      </c>
      <c r="BD37" s="76">
        <f t="shared" ca="1" si="52"/>
        <v>1.0086664107387064</v>
      </c>
      <c r="BE37" s="76">
        <f t="shared" ca="1" si="52"/>
        <v>1.0086664107387064</v>
      </c>
      <c r="BF37" s="76">
        <f t="shared" ca="1" si="52"/>
        <v>1.0086664107387064</v>
      </c>
      <c r="BG37" s="76">
        <f t="shared" ca="1" si="52"/>
        <v>1.0086664107387064</v>
      </c>
      <c r="BH37" s="76">
        <f t="shared" ca="1" si="52"/>
        <v>1.0086664107387064</v>
      </c>
      <c r="BI37" s="76">
        <f t="shared" ca="1" si="52"/>
        <v>1.0086664107387064</v>
      </c>
      <c r="BJ37" s="76">
        <f t="shared" ca="1" si="52"/>
        <v>1.0086664107387064</v>
      </c>
      <c r="BK37" s="76">
        <f t="shared" ca="1" si="52"/>
        <v>1.0086664107387064</v>
      </c>
      <c r="BL37" s="76">
        <f t="shared" ca="1" si="53"/>
        <v>0.10909999999999909</v>
      </c>
      <c r="BM37" s="77">
        <f t="shared" ref="BM37:BM68" ca="1" si="55">PRODUCT(AZ37:BK37)*BM36</f>
        <v>24.381691870878431</v>
      </c>
      <c r="BN37" s="21"/>
      <c r="BO37" s="70">
        <f t="shared" si="45"/>
        <v>34</v>
      </c>
      <c r="BP37" s="178">
        <f t="shared" si="46"/>
        <v>8.5000000000000006E-2</v>
      </c>
      <c r="BQ37" s="179">
        <f t="shared" si="30"/>
        <v>6.8214933659622723E-3</v>
      </c>
      <c r="BR37" s="179">
        <f t="shared" si="48"/>
        <v>0.79362573411377324</v>
      </c>
    </row>
    <row r="38" spans="2:70">
      <c r="C38" s="153"/>
      <c r="D38" s="153"/>
      <c r="E38">
        <f t="shared" si="32"/>
        <v>35</v>
      </c>
      <c r="F38" s="64">
        <f t="shared" si="33"/>
        <v>70.833333333333172</v>
      </c>
      <c r="G38" s="55">
        <f t="shared" si="12"/>
        <v>3.9263561977341821E-3</v>
      </c>
      <c r="H38" s="78">
        <f t="shared" si="47"/>
        <v>0.88996668822132663</v>
      </c>
      <c r="I38" s="79">
        <f t="shared" ca="1" si="13"/>
        <v>1282122.2006237211</v>
      </c>
      <c r="J38" s="79">
        <f t="shared" ca="1" si="14"/>
        <v>8745.9880859076638</v>
      </c>
      <c r="K38" s="80">
        <f t="shared" ca="1" si="15"/>
        <v>-17.799333764426532</v>
      </c>
      <c r="L38" s="80">
        <f t="shared" ca="1" si="16"/>
        <v>-1068.4351671864342</v>
      </c>
      <c r="M38" s="80">
        <f t="shared" ca="1" si="17"/>
        <v>0</v>
      </c>
      <c r="N38" s="80">
        <f t="shared" ca="1" si="18"/>
        <v>0</v>
      </c>
      <c r="O38" s="81">
        <f t="shared" ca="1" si="2"/>
        <v>-9477.1679582653305</v>
      </c>
      <c r="P38" s="79">
        <f t="shared" ca="1" si="3"/>
        <v>1280304.7862504125</v>
      </c>
      <c r="Q38" s="35"/>
      <c r="R38">
        <f t="shared" ca="1" si="19"/>
        <v>35</v>
      </c>
      <c r="S38" s="78">
        <f t="shared" ca="1" si="34"/>
        <v>70.833333333333172</v>
      </c>
      <c r="T38" s="55">
        <f t="shared" ca="1" si="20"/>
        <v>0</v>
      </c>
      <c r="U38" s="78">
        <f t="shared" ca="1" si="35"/>
        <v>1</v>
      </c>
      <c r="V38" s="79">
        <f t="shared" ca="1" si="36"/>
        <v>1282086.2061374951</v>
      </c>
      <c r="W38" s="79">
        <f t="shared" ca="1" si="21"/>
        <v>8745.742549758661</v>
      </c>
      <c r="X38" s="80">
        <f t="shared" ca="1" si="4"/>
        <v>-20</v>
      </c>
      <c r="Y38" s="80">
        <f t="shared" ca="1" si="22"/>
        <v>-1068.4051717812461</v>
      </c>
      <c r="Z38" s="80">
        <f t="shared" ca="1" si="5"/>
        <v>0</v>
      </c>
      <c r="AA38" s="80">
        <f t="shared" ca="1" si="23"/>
        <v>0</v>
      </c>
      <c r="AB38" s="81">
        <f t="shared" ca="1" si="6"/>
        <v>-9477.1679582653305</v>
      </c>
      <c r="AC38" s="79">
        <f t="shared" ca="1" si="7"/>
        <v>1280266.375557207</v>
      </c>
      <c r="AD38" s="35"/>
      <c r="AE38" s="55">
        <f t="shared" ca="1" si="37"/>
        <v>3.9263561977341821E-3</v>
      </c>
      <c r="AF38" s="78">
        <f t="shared" ca="1" si="38"/>
        <v>0.88730375588728105</v>
      </c>
      <c r="AG38" s="21"/>
      <c r="AH38" s="21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39"/>
        <v>102</v>
      </c>
      <c r="AN38" s="66">
        <f t="shared" si="40"/>
        <v>0.55073700000000003</v>
      </c>
      <c r="AO38" s="67">
        <f t="shared" si="41"/>
        <v>1.7625335004594546E-4</v>
      </c>
      <c r="AP38" s="68">
        <f t="shared" ca="1" si="54"/>
        <v>7.2289220526350353E-6</v>
      </c>
      <c r="AR38" s="69">
        <f t="shared" si="25"/>
        <v>3</v>
      </c>
      <c r="AS38" s="70">
        <f t="shared" si="42"/>
        <v>35</v>
      </c>
      <c r="AT38" s="71">
        <f t="shared" si="43"/>
        <v>0.78696593696263539</v>
      </c>
      <c r="AU38" s="72">
        <f t="shared" si="26"/>
        <v>6.8214933659622723E-3</v>
      </c>
      <c r="AV38" s="73">
        <f t="shared" si="27"/>
        <v>1.0068214933659623</v>
      </c>
      <c r="AW38" s="74">
        <f>PRODUCT(AV$4:AV38)</f>
        <v>1.2686351388167374</v>
      </c>
      <c r="AY38" s="75">
        <f t="shared" si="44"/>
        <v>35</v>
      </c>
      <c r="AZ38" s="76">
        <f t="shared" ca="1" si="52"/>
        <v>1.0086664107387064</v>
      </c>
      <c r="BA38" s="76">
        <f t="shared" ca="1" si="52"/>
        <v>1.0086664107387064</v>
      </c>
      <c r="BB38" s="76">
        <f t="shared" ca="1" si="52"/>
        <v>1.0086664107387064</v>
      </c>
      <c r="BC38" s="76">
        <f t="shared" ca="1" si="52"/>
        <v>1.0086664107387064</v>
      </c>
      <c r="BD38" s="76">
        <f t="shared" ca="1" si="52"/>
        <v>1.0086664107387064</v>
      </c>
      <c r="BE38" s="76">
        <f t="shared" ca="1" si="52"/>
        <v>1.0086664107387064</v>
      </c>
      <c r="BF38" s="76">
        <f t="shared" ca="1" si="52"/>
        <v>1.0086664107387064</v>
      </c>
      <c r="BG38" s="76">
        <f t="shared" ca="1" si="52"/>
        <v>1.0086664107387064</v>
      </c>
      <c r="BH38" s="76">
        <f t="shared" ca="1" si="52"/>
        <v>1.0086664107387064</v>
      </c>
      <c r="BI38" s="76">
        <f t="shared" ca="1" si="52"/>
        <v>1.0086664107387064</v>
      </c>
      <c r="BJ38" s="76">
        <f t="shared" ca="1" si="52"/>
        <v>1.0086664107387064</v>
      </c>
      <c r="BK38" s="76">
        <f t="shared" ca="1" si="52"/>
        <v>1.0086664107387064</v>
      </c>
      <c r="BL38" s="76">
        <f t="shared" ca="1" si="53"/>
        <v>0.10909999999999909</v>
      </c>
      <c r="BM38" s="77">
        <f t="shared" ca="1" si="55"/>
        <v>27.041734453991246</v>
      </c>
      <c r="BN38" s="21"/>
      <c r="BO38" s="70">
        <f t="shared" si="45"/>
        <v>35</v>
      </c>
      <c r="BP38" s="178">
        <f t="shared" si="46"/>
        <v>8.5000000000000006E-2</v>
      </c>
      <c r="BQ38" s="179">
        <f t="shared" si="30"/>
        <v>6.8214933659622723E-3</v>
      </c>
      <c r="BR38" s="179">
        <f t="shared" si="48"/>
        <v>0.78824870083033072</v>
      </c>
    </row>
    <row r="39" spans="2:70">
      <c r="C39" s="153"/>
      <c r="D39" s="153"/>
      <c r="E39">
        <f t="shared" si="32"/>
        <v>36</v>
      </c>
      <c r="F39" s="64">
        <f t="shared" si="33"/>
        <v>70.916666666666501</v>
      </c>
      <c r="G39" s="55">
        <f t="shared" si="12"/>
        <v>3.9263561977341821E-3</v>
      </c>
      <c r="H39" s="78">
        <f t="shared" si="47"/>
        <v>0.88647236199925183</v>
      </c>
      <c r="I39" s="79">
        <f t="shared" ca="1" si="13"/>
        <v>1275277.8536179294</v>
      </c>
      <c r="J39" s="79">
        <f t="shared" ca="1" si="14"/>
        <v>8699.2994182133116</v>
      </c>
      <c r="K39" s="80">
        <f t="shared" ca="1" si="15"/>
        <v>-17.729447239985035</v>
      </c>
      <c r="L39" s="80">
        <f t="shared" ca="1" si="16"/>
        <v>-1062.7315446816078</v>
      </c>
      <c r="M39" s="80">
        <f t="shared" ca="1" si="17"/>
        <v>0</v>
      </c>
      <c r="N39" s="80">
        <f t="shared" ca="1" si="18"/>
        <v>0</v>
      </c>
      <c r="O39" s="81">
        <f t="shared" ca="1" si="2"/>
        <v>-9477.1679582653305</v>
      </c>
      <c r="P39" s="79">
        <f t="shared" ca="1" si="3"/>
        <v>1273419.5240859557</v>
      </c>
      <c r="Q39" s="35"/>
      <c r="R39">
        <f t="shared" ca="1" si="19"/>
        <v>36</v>
      </c>
      <c r="S39" s="78">
        <f t="shared" ca="1" si="34"/>
        <v>70.916666666666501</v>
      </c>
      <c r="T39" s="55">
        <f t="shared" ca="1" si="20"/>
        <v>0</v>
      </c>
      <c r="U39" s="78">
        <f t="shared" ca="1" si="35"/>
        <v>1</v>
      </c>
      <c r="V39" s="79">
        <f t="shared" ca="1" si="36"/>
        <v>1275239.5937387873</v>
      </c>
      <c r="W39" s="79">
        <f t="shared" ca="1" si="21"/>
        <v>8699.0384287015604</v>
      </c>
      <c r="X39" s="80">
        <f t="shared" ca="1" si="4"/>
        <v>-20</v>
      </c>
      <c r="Y39" s="80">
        <f t="shared" ca="1" si="22"/>
        <v>-1062.6996614489894</v>
      </c>
      <c r="Z39" s="80">
        <f t="shared" ca="1" si="5"/>
        <v>0</v>
      </c>
      <c r="AA39" s="80">
        <f t="shared" ca="1" si="23"/>
        <v>0</v>
      </c>
      <c r="AB39" s="81">
        <f t="shared" ca="1" si="6"/>
        <v>-9477.1679582653305</v>
      </c>
      <c r="AC39" s="79">
        <f t="shared" ca="1" si="7"/>
        <v>1273378.7645477743</v>
      </c>
      <c r="AD39" s="35"/>
      <c r="AE39" s="55">
        <f t="shared" ca="1" si="37"/>
        <v>3.9263561977341821E-3</v>
      </c>
      <c r="AF39" s="78">
        <f t="shared" ca="1" si="38"/>
        <v>0.88381988528608024</v>
      </c>
      <c r="AG39" s="21"/>
      <c r="AH39" s="21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39"/>
        <v>103</v>
      </c>
      <c r="AN39" s="66">
        <f t="shared" si="40"/>
        <v>0.58580500000000002</v>
      </c>
      <c r="AO39" s="67">
        <f t="shared" si="41"/>
        <v>7.3003256322280369E-5</v>
      </c>
      <c r="AP39" s="68">
        <f t="shared" ca="1" si="54"/>
        <v>2.6996514016690742E-6</v>
      </c>
      <c r="AR39" s="69">
        <f t="shared" si="25"/>
        <v>3</v>
      </c>
      <c r="AS39" s="70">
        <f t="shared" si="42"/>
        <v>36</v>
      </c>
      <c r="AT39" s="71">
        <f t="shared" si="43"/>
        <v>0.78159765404440651</v>
      </c>
      <c r="AU39" s="72">
        <f t="shared" si="26"/>
        <v>6.8214933659622723E-3</v>
      </c>
      <c r="AV39" s="73">
        <f t="shared" si="27"/>
        <v>1.0068214933659623</v>
      </c>
      <c r="AW39" s="74">
        <f>PRODUCT(AV$4:AV39)</f>
        <v>1.2772891250000025</v>
      </c>
      <c r="AX39" s="112"/>
      <c r="AY39" s="75">
        <f t="shared" si="44"/>
        <v>36</v>
      </c>
      <c r="AZ39" s="76">
        <f t="shared" ca="1" si="52"/>
        <v>1.0086664107387064</v>
      </c>
      <c r="BA39" s="76">
        <f t="shared" ca="1" si="52"/>
        <v>1.0086664107387064</v>
      </c>
      <c r="BB39" s="76">
        <f t="shared" ca="1" si="52"/>
        <v>1.0086664107387064</v>
      </c>
      <c r="BC39" s="76">
        <f t="shared" ca="1" si="52"/>
        <v>1.0086664107387064</v>
      </c>
      <c r="BD39" s="76">
        <f t="shared" ca="1" si="52"/>
        <v>1.0086664107387064</v>
      </c>
      <c r="BE39" s="76">
        <f t="shared" ca="1" si="52"/>
        <v>1.0086664107387064</v>
      </c>
      <c r="BF39" s="76">
        <f t="shared" ca="1" si="52"/>
        <v>1.0086664107387064</v>
      </c>
      <c r="BG39" s="76">
        <f t="shared" ca="1" si="52"/>
        <v>1.0086664107387064</v>
      </c>
      <c r="BH39" s="76">
        <f t="shared" ca="1" si="52"/>
        <v>1.0086664107387064</v>
      </c>
      <c r="BI39" s="76">
        <f t="shared" ca="1" si="52"/>
        <v>1.0086664107387064</v>
      </c>
      <c r="BJ39" s="76">
        <f t="shared" ca="1" si="52"/>
        <v>1.0086664107387064</v>
      </c>
      <c r="BK39" s="76">
        <f t="shared" ca="1" si="52"/>
        <v>1.0086664107387064</v>
      </c>
      <c r="BL39" s="76">
        <f t="shared" ca="1" si="53"/>
        <v>0.10909999999999909</v>
      </c>
      <c r="BM39" s="77">
        <f t="shared" ca="1" si="55"/>
        <v>29.991987682921668</v>
      </c>
      <c r="BN39" s="21"/>
      <c r="BO39" s="70">
        <f t="shared" si="45"/>
        <v>36</v>
      </c>
      <c r="BP39" s="178">
        <f t="shared" si="46"/>
        <v>8.5000000000000006E-2</v>
      </c>
      <c r="BQ39" s="179">
        <f t="shared" si="30"/>
        <v>6.8214933659622723E-3</v>
      </c>
      <c r="BR39" s="179">
        <f t="shared" si="48"/>
        <v>0.78290809843072739</v>
      </c>
    </row>
    <row r="40" spans="2:70">
      <c r="C40" s="154"/>
      <c r="D40" s="154"/>
      <c r="E40">
        <f t="shared" si="32"/>
        <v>37</v>
      </c>
      <c r="F40" s="64">
        <f t="shared" si="33"/>
        <v>70.999999999999829</v>
      </c>
      <c r="G40" s="55">
        <f t="shared" si="12"/>
        <v>3.9263561977341821E-3</v>
      </c>
      <c r="H40" s="78">
        <f t="shared" si="47"/>
        <v>0.88299175574659605</v>
      </c>
      <c r="I40" s="79">
        <f t="shared" ca="1" si="13"/>
        <v>1268419.6254452451</v>
      </c>
      <c r="J40" s="79">
        <f t="shared" ca="1" si="14"/>
        <v>8652.5160602310898</v>
      </c>
      <c r="K40" s="80">
        <f t="shared" ca="1" si="15"/>
        <v>-17.659835114931923</v>
      </c>
      <c r="L40" s="80">
        <f t="shared" ca="1" si="16"/>
        <v>-1057.0163545377043</v>
      </c>
      <c r="M40" s="80">
        <f t="shared" ca="1" si="17"/>
        <v>-9513.1471908393378</v>
      </c>
      <c r="N40" s="80">
        <f t="shared" ca="1" si="18"/>
        <v>0</v>
      </c>
      <c r="O40" s="81">
        <f t="shared" ca="1" si="2"/>
        <v>-9477.1679582653305</v>
      </c>
      <c r="P40" s="79">
        <f t="shared" ca="1" si="3"/>
        <v>1257007.1501667188</v>
      </c>
      <c r="Q40" s="35"/>
      <c r="R40">
        <f t="shared" ca="1" si="19"/>
        <v>37</v>
      </c>
      <c r="S40" s="78">
        <f t="shared" ca="1" si="34"/>
        <v>70.999999999999829</v>
      </c>
      <c r="T40" s="55">
        <f t="shared" ca="1" si="20"/>
        <v>0</v>
      </c>
      <c r="U40" s="78">
        <f t="shared" ca="1" si="35"/>
        <v>1</v>
      </c>
      <c r="V40" s="79">
        <f t="shared" ca="1" si="36"/>
        <v>1268379.0259435291</v>
      </c>
      <c r="W40" s="79">
        <f t="shared" ca="1" si="21"/>
        <v>8652.2391109994733</v>
      </c>
      <c r="X40" s="80">
        <f t="shared" ca="1" si="4"/>
        <v>-20</v>
      </c>
      <c r="Y40" s="80">
        <f t="shared" ca="1" si="22"/>
        <v>-1056.9825216196077</v>
      </c>
      <c r="Z40" s="80">
        <f t="shared" ca="1" si="5"/>
        <v>-9512.8426945764677</v>
      </c>
      <c r="AA40" s="80">
        <f t="shared" ca="1" si="23"/>
        <v>0</v>
      </c>
      <c r="AB40" s="81">
        <f t="shared" ca="1" si="6"/>
        <v>-9477.1679582653305</v>
      </c>
      <c r="AC40" s="79">
        <f t="shared" ca="1" si="7"/>
        <v>1256964.2718800672</v>
      </c>
      <c r="AD40" s="35"/>
      <c r="AE40" s="55">
        <f t="shared" ca="1" si="37"/>
        <v>3.9263561977341821E-3</v>
      </c>
      <c r="AF40" s="78">
        <f t="shared" ca="1" si="38"/>
        <v>0.88034969360180648</v>
      </c>
      <c r="AG40" s="21"/>
      <c r="AH40" s="21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39"/>
        <v>104</v>
      </c>
      <c r="AN40" s="66">
        <f t="shared" si="40"/>
        <v>0.62164300000000006</v>
      </c>
      <c r="AO40" s="67">
        <f t="shared" si="41"/>
        <v>2.7621293052329028E-5</v>
      </c>
      <c r="AP40" s="68">
        <f t="shared" ca="1" si="54"/>
        <v>9.2095573472302456E-7</v>
      </c>
      <c r="AR40" s="69">
        <f t="shared" si="25"/>
        <v>4</v>
      </c>
      <c r="AS40" s="70">
        <f t="shared" si="42"/>
        <v>37</v>
      </c>
      <c r="AT40" s="71">
        <f t="shared" si="43"/>
        <v>0.77626599083249093</v>
      </c>
      <c r="AU40" s="72">
        <f t="shared" si="26"/>
        <v>6.8214933659622723E-3</v>
      </c>
      <c r="AV40" s="73">
        <f t="shared" si="27"/>
        <v>1.0068214933659623</v>
      </c>
      <c r="AW40" s="74">
        <f>PRODUCT(AV$4:AV40)</f>
        <v>1.2860021442926057</v>
      </c>
      <c r="AY40" s="75">
        <f t="shared" si="44"/>
        <v>37</v>
      </c>
      <c r="AZ40" s="76">
        <f t="shared" ca="1" si="52"/>
        <v>1.0086664107387064</v>
      </c>
      <c r="BA40" s="76">
        <f t="shared" ca="1" si="52"/>
        <v>1.0086664107387064</v>
      </c>
      <c r="BB40" s="76">
        <f t="shared" ca="1" si="52"/>
        <v>1.0086664107387064</v>
      </c>
      <c r="BC40" s="76">
        <f t="shared" ca="1" si="52"/>
        <v>1.0086664107387064</v>
      </c>
      <c r="BD40" s="76">
        <f t="shared" ca="1" si="52"/>
        <v>1.0086664107387064</v>
      </c>
      <c r="BE40" s="76">
        <f t="shared" ca="1" si="52"/>
        <v>1.0086664107387064</v>
      </c>
      <c r="BF40" s="76">
        <f t="shared" ca="1" si="52"/>
        <v>1.0086664107387064</v>
      </c>
      <c r="BG40" s="76">
        <f t="shared" ca="1" si="52"/>
        <v>1.0086664107387064</v>
      </c>
      <c r="BH40" s="76">
        <f t="shared" ca="1" si="52"/>
        <v>1.0086664107387064</v>
      </c>
      <c r="BI40" s="76">
        <f t="shared" ca="1" si="52"/>
        <v>1.0086664107387064</v>
      </c>
      <c r="BJ40" s="76">
        <f t="shared" ca="1" si="52"/>
        <v>1.0086664107387064</v>
      </c>
      <c r="BK40" s="76">
        <f t="shared" ca="1" si="52"/>
        <v>1.0086664107387064</v>
      </c>
      <c r="BL40" s="76">
        <f t="shared" ca="1" si="53"/>
        <v>0.10909999999999909</v>
      </c>
      <c r="BM40" s="77">
        <f t="shared" ca="1" si="55"/>
        <v>33.264113539128395</v>
      </c>
      <c r="BN40" s="21"/>
      <c r="BO40" s="70">
        <f t="shared" si="45"/>
        <v>37</v>
      </c>
      <c r="BP40" s="178">
        <f t="shared" si="46"/>
        <v>8.5000000000000006E-2</v>
      </c>
      <c r="BQ40" s="179">
        <f t="shared" si="30"/>
        <v>6.8214933659622723E-3</v>
      </c>
      <c r="BR40" s="179">
        <f t="shared" si="48"/>
        <v>0.77760368008567515</v>
      </c>
    </row>
    <row r="41" spans="2:70">
      <c r="B41" s="155"/>
      <c r="C41" s="154"/>
      <c r="D41" s="154"/>
      <c r="E41">
        <f t="shared" si="32"/>
        <v>38</v>
      </c>
      <c r="F41" s="64">
        <f t="shared" si="33"/>
        <v>71.083333333333158</v>
      </c>
      <c r="G41" s="55">
        <f t="shared" si="12"/>
        <v>3.9263561977341821E-3</v>
      </c>
      <c r="H41" s="78">
        <f t="shared" si="47"/>
        <v>0.87952481559387219</v>
      </c>
      <c r="I41" s="79">
        <f t="shared" ca="1" si="13"/>
        <v>1252071.6923520656</v>
      </c>
      <c r="J41" s="79">
        <f t="shared" ca="1" si="14"/>
        <v>8540.9987430887704</v>
      </c>
      <c r="K41" s="80">
        <f t="shared" ca="1" si="15"/>
        <v>-17.590496311877445</v>
      </c>
      <c r="L41" s="80">
        <f t="shared" ca="1" si="16"/>
        <v>-1043.3930769600547</v>
      </c>
      <c r="M41" s="80">
        <f t="shared" ca="1" si="17"/>
        <v>0</v>
      </c>
      <c r="N41" s="80">
        <f t="shared" ca="1" si="18"/>
        <v>0</v>
      </c>
      <c r="O41" s="81">
        <f t="shared" ca="1" si="2"/>
        <v>-9477.1679582653305</v>
      </c>
      <c r="P41" s="79">
        <f t="shared" ca="1" si="3"/>
        <v>1250074.539563617</v>
      </c>
      <c r="Q41" s="35"/>
      <c r="R41">
        <f t="shared" ca="1" si="19"/>
        <v>38</v>
      </c>
      <c r="S41" s="78">
        <f t="shared" ca="1" si="34"/>
        <v>71.083333333333158</v>
      </c>
      <c r="T41" s="55">
        <f t="shared" ca="1" si="20"/>
        <v>0</v>
      </c>
      <c r="U41" s="78">
        <f t="shared" ca="1" si="35"/>
        <v>1</v>
      </c>
      <c r="V41" s="79">
        <f t="shared" ca="1" si="36"/>
        <v>1252028.9824208405</v>
      </c>
      <c r="W41" s="79">
        <f t="shared" ca="1" si="21"/>
        <v>8540.7073975762578</v>
      </c>
      <c r="X41" s="80">
        <f t="shared" ca="1" si="4"/>
        <v>-20</v>
      </c>
      <c r="Y41" s="80">
        <f t="shared" ca="1" si="22"/>
        <v>-1043.3574853507005</v>
      </c>
      <c r="Z41" s="80">
        <f t="shared" ca="1" si="5"/>
        <v>0</v>
      </c>
      <c r="AA41" s="80">
        <f t="shared" ca="1" si="23"/>
        <v>0</v>
      </c>
      <c r="AB41" s="81">
        <f t="shared" ca="1" si="6"/>
        <v>-9477.1679582653305</v>
      </c>
      <c r="AC41" s="79">
        <f t="shared" ca="1" si="7"/>
        <v>1250029.1643748006</v>
      </c>
      <c r="AD41" s="35"/>
      <c r="AE41" s="55">
        <f t="shared" ca="1" si="37"/>
        <v>3.9263561977341821E-3</v>
      </c>
      <c r="AF41" s="78">
        <f t="shared" ca="1" si="38"/>
        <v>0.87689312712615963</v>
      </c>
      <c r="AG41" s="21"/>
      <c r="AH41" s="21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39"/>
        <v>105</v>
      </c>
      <c r="AN41" s="66">
        <f t="shared" si="40"/>
        <v>0</v>
      </c>
      <c r="AO41" s="67">
        <f t="shared" si="41"/>
        <v>2.7621293052329028E-5</v>
      </c>
      <c r="AP41" s="68">
        <f t="shared" ca="1" si="54"/>
        <v>8.3036311849519914E-7</v>
      </c>
      <c r="AR41" s="69">
        <f t="shared" si="25"/>
        <v>4</v>
      </c>
      <c r="AS41" s="70">
        <f t="shared" si="42"/>
        <v>38</v>
      </c>
      <c r="AT41" s="71">
        <f t="shared" si="43"/>
        <v>0.77097069752580494</v>
      </c>
      <c r="AU41" s="72">
        <f t="shared" si="26"/>
        <v>6.8214933659622723E-3</v>
      </c>
      <c r="AV41" s="73">
        <f t="shared" si="27"/>
        <v>1.0068214933659623</v>
      </c>
      <c r="AW41" s="74">
        <f>PRODUCT(AV$4:AV41)</f>
        <v>1.2947745993885109</v>
      </c>
      <c r="AY41" s="75">
        <f t="shared" si="44"/>
        <v>38</v>
      </c>
      <c r="AZ41" s="76">
        <f t="shared" ca="1" si="52"/>
        <v>1.0086664107387064</v>
      </c>
      <c r="BA41" s="76">
        <f t="shared" ca="1" si="52"/>
        <v>1.0086664107387064</v>
      </c>
      <c r="BB41" s="76">
        <f t="shared" ca="1" si="52"/>
        <v>1.0086664107387064</v>
      </c>
      <c r="BC41" s="76">
        <f t="shared" ca="1" si="52"/>
        <v>1.0086664107387064</v>
      </c>
      <c r="BD41" s="76">
        <f t="shared" ca="1" si="52"/>
        <v>1.0086664107387064</v>
      </c>
      <c r="BE41" s="76">
        <f t="shared" ca="1" si="52"/>
        <v>1.0086664107387064</v>
      </c>
      <c r="BF41" s="76">
        <f t="shared" ca="1" si="52"/>
        <v>1.0086664107387064</v>
      </c>
      <c r="BG41" s="76">
        <f t="shared" ca="1" si="52"/>
        <v>1.0086664107387064</v>
      </c>
      <c r="BH41" s="76">
        <f t="shared" ca="1" si="52"/>
        <v>1.0086664107387064</v>
      </c>
      <c r="BI41" s="76">
        <f t="shared" ca="1" si="52"/>
        <v>1.0086664107387064</v>
      </c>
      <c r="BJ41" s="76">
        <f t="shared" ca="1" si="52"/>
        <v>1.0086664107387064</v>
      </c>
      <c r="BK41" s="76">
        <f t="shared" ca="1" si="52"/>
        <v>1.0086664107387064</v>
      </c>
      <c r="BL41" s="76">
        <f t="shared" ca="1" si="53"/>
        <v>0.10909999999999909</v>
      </c>
      <c r="BM41" s="77">
        <f t="shared" ca="1" si="55"/>
        <v>36.893228326247275</v>
      </c>
      <c r="BN41" s="21"/>
      <c r="BO41" s="70">
        <f t="shared" si="45"/>
        <v>38</v>
      </c>
      <c r="BP41" s="178">
        <f t="shared" si="46"/>
        <v>8.5000000000000006E-2</v>
      </c>
      <c r="BQ41" s="179">
        <f t="shared" si="30"/>
        <v>6.8214933659622723E-3</v>
      </c>
      <c r="BR41" s="179">
        <f t="shared" si="48"/>
        <v>0.77233520063822236</v>
      </c>
    </row>
    <row r="42" spans="2:70">
      <c r="B42" s="153"/>
      <c r="C42" s="153"/>
      <c r="D42" s="156"/>
      <c r="E42">
        <f t="shared" si="32"/>
        <v>39</v>
      </c>
      <c r="F42" s="64">
        <f t="shared" si="33"/>
        <v>71.166666666666487</v>
      </c>
      <c r="G42" s="55">
        <f t="shared" si="12"/>
        <v>3.9263561977341821E-3</v>
      </c>
      <c r="H42" s="78">
        <f t="shared" si="47"/>
        <v>0.87607148788310418</v>
      </c>
      <c r="I42" s="79">
        <f t="shared" ca="1" si="13"/>
        <v>1245166.3016475716</v>
      </c>
      <c r="J42" s="79">
        <f t="shared" ca="1" si="14"/>
        <v>8493.8936662086871</v>
      </c>
      <c r="K42" s="80">
        <f t="shared" ca="1" si="15"/>
        <v>-17.521429757662084</v>
      </c>
      <c r="L42" s="80">
        <f t="shared" ca="1" si="16"/>
        <v>-1037.6385847063098</v>
      </c>
      <c r="M42" s="80">
        <f t="shared" ca="1" si="17"/>
        <v>0</v>
      </c>
      <c r="N42" s="80">
        <f t="shared" ca="1" si="18"/>
        <v>0</v>
      </c>
      <c r="O42" s="81">
        <f t="shared" ca="1" si="2"/>
        <v>-9477.1679582653305</v>
      </c>
      <c r="P42" s="79">
        <f t="shared" ca="1" si="3"/>
        <v>1243127.8673410511</v>
      </c>
      <c r="Q42" s="35"/>
      <c r="R42">
        <f t="shared" ca="1" si="19"/>
        <v>39</v>
      </c>
      <c r="S42" s="78">
        <f t="shared" ca="1" si="34"/>
        <v>71.166666666666487</v>
      </c>
      <c r="T42" s="55">
        <f t="shared" ca="1" si="20"/>
        <v>0</v>
      </c>
      <c r="U42" s="78">
        <f t="shared" ca="1" si="35"/>
        <v>1</v>
      </c>
      <c r="V42" s="79">
        <f t="shared" ca="1" si="36"/>
        <v>1245121.1046179091</v>
      </c>
      <c r="W42" s="79">
        <f t="shared" ca="1" si="21"/>
        <v>8493.5853549706826</v>
      </c>
      <c r="X42" s="80">
        <f t="shared" ca="1" si="4"/>
        <v>-20</v>
      </c>
      <c r="Y42" s="80">
        <f t="shared" ca="1" si="22"/>
        <v>-1037.6009205149244</v>
      </c>
      <c r="Z42" s="80">
        <f t="shared" ca="1" si="5"/>
        <v>0</v>
      </c>
      <c r="AA42" s="80">
        <f t="shared" ca="1" si="23"/>
        <v>0</v>
      </c>
      <c r="AB42" s="81">
        <f t="shared" ca="1" si="6"/>
        <v>-9477.1679582653305</v>
      </c>
      <c r="AC42" s="79">
        <f t="shared" ca="1" si="7"/>
        <v>1243079.9210940995</v>
      </c>
      <c r="AD42" s="35"/>
      <c r="AE42" s="55">
        <f t="shared" ca="1" si="37"/>
        <v>3.9263561977341821E-3</v>
      </c>
      <c r="AF42" s="78">
        <f t="shared" ca="1" si="38"/>
        <v>0.87345013236171731</v>
      </c>
      <c r="AG42" s="21"/>
      <c r="AH42" s="21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39"/>
        <v>106</v>
      </c>
      <c r="AN42" s="66">
        <f t="shared" si="40"/>
        <v>0</v>
      </c>
      <c r="AO42" s="67">
        <f t="shared" si="41"/>
        <v>2.7621293052329028E-5</v>
      </c>
      <c r="AP42" s="68">
        <f t="shared" ca="1" si="54"/>
        <v>7.4868192092254952E-7</v>
      </c>
      <c r="AR42" s="69">
        <f t="shared" si="25"/>
        <v>4</v>
      </c>
      <c r="AS42" s="70">
        <f t="shared" si="42"/>
        <v>39</v>
      </c>
      <c r="AT42" s="71">
        <f t="shared" si="43"/>
        <v>0.76571152602728132</v>
      </c>
      <c r="AU42" s="72">
        <f t="shared" si="26"/>
        <v>6.8214933659622723E-3</v>
      </c>
      <c r="AV42" s="73">
        <f t="shared" si="27"/>
        <v>1.0068214933659623</v>
      </c>
      <c r="AW42" s="74">
        <f>PRODUCT(AV$4:AV42)</f>
        <v>1.3036068957286562</v>
      </c>
      <c r="AY42" s="75">
        <f t="shared" si="44"/>
        <v>39</v>
      </c>
      <c r="AZ42" s="76">
        <f t="shared" ca="1" si="52"/>
        <v>1.0086664107387064</v>
      </c>
      <c r="BA42" s="76">
        <f t="shared" ca="1" si="52"/>
        <v>1.0086664107387064</v>
      </c>
      <c r="BB42" s="76">
        <f t="shared" ca="1" si="52"/>
        <v>1.0086664107387064</v>
      </c>
      <c r="BC42" s="76">
        <f t="shared" ca="1" si="52"/>
        <v>1.0086664107387064</v>
      </c>
      <c r="BD42" s="76">
        <f t="shared" ca="1" si="52"/>
        <v>1.0086664107387064</v>
      </c>
      <c r="BE42" s="76">
        <f t="shared" ca="1" si="52"/>
        <v>1.0086664107387064</v>
      </c>
      <c r="BF42" s="76">
        <f t="shared" ca="1" si="52"/>
        <v>1.0086664107387064</v>
      </c>
      <c r="BG42" s="76">
        <f t="shared" ca="1" si="52"/>
        <v>1.0086664107387064</v>
      </c>
      <c r="BH42" s="76">
        <f t="shared" ca="1" si="52"/>
        <v>1.0086664107387064</v>
      </c>
      <c r="BI42" s="76">
        <f t="shared" ca="1" si="52"/>
        <v>1.0086664107387064</v>
      </c>
      <c r="BJ42" s="76">
        <f t="shared" ca="1" si="52"/>
        <v>1.0086664107387064</v>
      </c>
      <c r="BK42" s="76">
        <f t="shared" ca="1" si="52"/>
        <v>1.0086664107387064</v>
      </c>
      <c r="BL42" s="76">
        <f t="shared" ca="1" si="53"/>
        <v>0.10909999999999909</v>
      </c>
      <c r="BM42" s="77">
        <f t="shared" ca="1" si="55"/>
        <v>40.918279536640817</v>
      </c>
      <c r="BN42" s="21"/>
      <c r="BO42" s="70">
        <f t="shared" si="45"/>
        <v>39</v>
      </c>
      <c r="BP42" s="178">
        <f t="shared" si="46"/>
        <v>8.5000000000000006E-2</v>
      </c>
      <c r="BQ42" s="179">
        <f t="shared" si="30"/>
        <v>6.8214933659622723E-3</v>
      </c>
      <c r="BR42" s="179">
        <f t="shared" si="48"/>
        <v>0.76710241659242351</v>
      </c>
    </row>
    <row r="43" spans="2:70">
      <c r="B43" s="153"/>
      <c r="C43" s="153"/>
      <c r="D43" s="153"/>
      <c r="E43">
        <f t="shared" si="32"/>
        <v>40</v>
      </c>
      <c r="F43" s="64">
        <f t="shared" si="33"/>
        <v>71.249999999999815</v>
      </c>
      <c r="G43" s="55">
        <f t="shared" si="12"/>
        <v>3.9263561977341821E-3</v>
      </c>
      <c r="H43" s="78">
        <f t="shared" si="47"/>
        <v>0.87263171916699611</v>
      </c>
      <c r="I43" s="79">
        <f t="shared" ca="1" si="13"/>
        <v>1238246.9045345406</v>
      </c>
      <c r="J43" s="79">
        <f t="shared" ca="1" si="14"/>
        <v>8446.6930447056875</v>
      </c>
      <c r="K43" s="80">
        <f t="shared" ca="1" si="15"/>
        <v>-17.452634383339923</v>
      </c>
      <c r="L43" s="80">
        <f t="shared" ca="1" si="16"/>
        <v>-1031.8724204454506</v>
      </c>
      <c r="M43" s="80">
        <f t="shared" ca="1" si="17"/>
        <v>0</v>
      </c>
      <c r="N43" s="80">
        <f t="shared" ca="1" si="18"/>
        <v>0</v>
      </c>
      <c r="O43" s="81">
        <f t="shared" ca="1" si="2"/>
        <v>-9477.1679582653305</v>
      </c>
      <c r="P43" s="79">
        <f t="shared" ca="1" si="3"/>
        <v>1236167.1045661522</v>
      </c>
      <c r="Q43" s="35"/>
      <c r="R43">
        <f t="shared" ca="1" si="19"/>
        <v>40</v>
      </c>
      <c r="S43" s="78">
        <f t="shared" ca="1" si="34"/>
        <v>71.249999999999815</v>
      </c>
      <c r="T43" s="55">
        <f t="shared" ca="1" si="20"/>
        <v>0</v>
      </c>
      <c r="U43" s="78">
        <f t="shared" ca="1" si="35"/>
        <v>1</v>
      </c>
      <c r="V43" s="79">
        <f t="shared" ca="1" si="36"/>
        <v>1238199.1465416327</v>
      </c>
      <c r="W43" s="79">
        <f t="shared" ca="1" si="21"/>
        <v>8446.3672638738954</v>
      </c>
      <c r="X43" s="80">
        <f t="shared" ca="1" si="4"/>
        <v>-20</v>
      </c>
      <c r="Y43" s="80">
        <f t="shared" ca="1" si="22"/>
        <v>-1031.8326221180273</v>
      </c>
      <c r="Z43" s="80">
        <f t="shared" ca="1" si="5"/>
        <v>0</v>
      </c>
      <c r="AA43" s="80">
        <f t="shared" ca="1" si="23"/>
        <v>0</v>
      </c>
      <c r="AB43" s="81">
        <f t="shared" ca="1" si="6"/>
        <v>-9477.1679582653305</v>
      </c>
      <c r="AC43" s="79">
        <f t="shared" ca="1" si="7"/>
        <v>1236116.5132251231</v>
      </c>
      <c r="AD43" s="35"/>
      <c r="AE43" s="55">
        <f t="shared" ca="1" si="37"/>
        <v>3.9263561977341821E-3</v>
      </c>
      <c r="AF43" s="78">
        <f t="shared" ca="1" si="38"/>
        <v>0.87002065602110712</v>
      </c>
      <c r="AG43" s="21"/>
      <c r="AH43" s="21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39"/>
        <v>107</v>
      </c>
      <c r="AN43" s="66">
        <f t="shared" si="40"/>
        <v>0</v>
      </c>
      <c r="AO43" s="67">
        <f t="shared" si="41"/>
        <v>2.7621293052329028E-5</v>
      </c>
      <c r="AP43" s="68">
        <f t="shared" ca="1" si="54"/>
        <v>6.75035543163421E-7</v>
      </c>
      <c r="AR43" s="69">
        <f t="shared" si="25"/>
        <v>4</v>
      </c>
      <c r="AS43" s="70">
        <f t="shared" si="42"/>
        <v>40</v>
      </c>
      <c r="AT43" s="71">
        <f t="shared" si="43"/>
        <v>0.76048822993224541</v>
      </c>
      <c r="AU43" s="72">
        <f t="shared" si="26"/>
        <v>6.8214933659622723E-3</v>
      </c>
      <c r="AV43" s="73">
        <f t="shared" si="27"/>
        <v>1.0068214933659623</v>
      </c>
      <c r="AW43" s="74">
        <f>PRODUCT(AV$4:AV43)</f>
        <v>1.3124994415196918</v>
      </c>
      <c r="AY43" s="75">
        <f t="shared" si="44"/>
        <v>40</v>
      </c>
      <c r="AZ43" s="76">
        <f t="shared" ca="1" si="52"/>
        <v>1.0086664107387064</v>
      </c>
      <c r="BA43" s="76">
        <f t="shared" ca="1" si="52"/>
        <v>1.0086664107387064</v>
      </c>
      <c r="BB43" s="76">
        <f t="shared" ca="1" si="52"/>
        <v>1.0086664107387064</v>
      </c>
      <c r="BC43" s="76">
        <f t="shared" ca="1" si="52"/>
        <v>1.0086664107387064</v>
      </c>
      <c r="BD43" s="76">
        <f t="shared" ca="1" si="52"/>
        <v>1.0086664107387064</v>
      </c>
      <c r="BE43" s="76">
        <f t="shared" ca="1" si="52"/>
        <v>1.0086664107387064</v>
      </c>
      <c r="BF43" s="76">
        <f t="shared" ca="1" si="52"/>
        <v>1.0086664107387064</v>
      </c>
      <c r="BG43" s="76">
        <f t="shared" ca="1" si="52"/>
        <v>1.0086664107387064</v>
      </c>
      <c r="BH43" s="76">
        <f t="shared" ca="1" si="52"/>
        <v>1.0086664107387064</v>
      </c>
      <c r="BI43" s="76">
        <f t="shared" ca="1" si="52"/>
        <v>1.0086664107387064</v>
      </c>
      <c r="BJ43" s="76">
        <f t="shared" ca="1" si="52"/>
        <v>1.0086664107387064</v>
      </c>
      <c r="BK43" s="76">
        <f t="shared" ca="1" si="52"/>
        <v>1.0086664107387064</v>
      </c>
      <c r="BL43" s="76">
        <f t="shared" ca="1" si="53"/>
        <v>0.10909999999999909</v>
      </c>
      <c r="BM43" s="77">
        <f t="shared" ca="1" si="55"/>
        <v>45.382463834088291</v>
      </c>
      <c r="BN43" s="21"/>
      <c r="BO43" s="70">
        <f t="shared" si="45"/>
        <v>40</v>
      </c>
      <c r="BP43" s="178">
        <f t="shared" si="46"/>
        <v>8.5000000000000006E-2</v>
      </c>
      <c r="BQ43" s="179">
        <f t="shared" si="30"/>
        <v>6.8214933659622723E-3</v>
      </c>
      <c r="BR43" s="179">
        <f t="shared" si="48"/>
        <v>0.76190508610208518</v>
      </c>
    </row>
    <row r="44" spans="2:70">
      <c r="C44" s="149"/>
      <c r="D44" s="149"/>
      <c r="E44">
        <f t="shared" si="32"/>
        <v>41</v>
      </c>
      <c r="F44" s="64">
        <f t="shared" si="33"/>
        <v>71.333333333333144</v>
      </c>
      <c r="G44" s="55">
        <f t="shared" si="12"/>
        <v>3.9263561977341821E-3</v>
      </c>
      <c r="H44" s="78">
        <f t="shared" si="47"/>
        <v>0.8692054562081053</v>
      </c>
      <c r="I44" s="79">
        <f t="shared" ca="1" si="13"/>
        <v>1231313.4721937038</v>
      </c>
      <c r="J44" s="79">
        <f t="shared" ca="1" si="14"/>
        <v>8399.3966819893212</v>
      </c>
      <c r="K44" s="80">
        <f t="shared" ca="1" si="15"/>
        <v>-17.384109124162105</v>
      </c>
      <c r="L44" s="80">
        <f t="shared" ca="1" si="16"/>
        <v>-1026.0945601614198</v>
      </c>
      <c r="M44" s="80">
        <f t="shared" ca="1" si="17"/>
        <v>0</v>
      </c>
      <c r="N44" s="80">
        <f t="shared" ca="1" si="18"/>
        <v>0</v>
      </c>
      <c r="O44" s="81">
        <f t="shared" ca="1" si="2"/>
        <v>-9477.1679582653305</v>
      </c>
      <c r="P44" s="79">
        <f t="shared" ca="1" si="3"/>
        <v>1229192.2222481421</v>
      </c>
      <c r="Q44" s="35"/>
      <c r="R44">
        <f t="shared" ca="1" si="19"/>
        <v>41</v>
      </c>
      <c r="S44" s="78">
        <f t="shared" ca="1" si="34"/>
        <v>71.333333333333144</v>
      </c>
      <c r="T44" s="55">
        <f t="shared" ca="1" si="20"/>
        <v>0</v>
      </c>
      <c r="U44" s="78">
        <f t="shared" ca="1" si="35"/>
        <v>1</v>
      </c>
      <c r="V44" s="79">
        <f t="shared" ca="1" si="36"/>
        <v>1231263.0794923001</v>
      </c>
      <c r="W44" s="79">
        <f t="shared" ca="1" si="21"/>
        <v>8399.0529285110024</v>
      </c>
      <c r="X44" s="80">
        <f t="shared" ca="1" si="4"/>
        <v>-20</v>
      </c>
      <c r="Y44" s="80">
        <f t="shared" ca="1" si="22"/>
        <v>-1026.0525662435834</v>
      </c>
      <c r="Z44" s="80">
        <f t="shared" ca="1" si="5"/>
        <v>0</v>
      </c>
      <c r="AA44" s="80">
        <f t="shared" ca="1" si="23"/>
        <v>0</v>
      </c>
      <c r="AB44" s="81">
        <f t="shared" ca="1" si="6"/>
        <v>-9477.1679582653305</v>
      </c>
      <c r="AC44" s="79">
        <f t="shared" ca="1" si="7"/>
        <v>1229138.9118963021</v>
      </c>
      <c r="AD44" s="35"/>
      <c r="AE44" s="55">
        <f t="shared" ca="1" si="37"/>
        <v>3.9263561977341821E-3</v>
      </c>
      <c r="AF44" s="78">
        <f t="shared" ca="1" si="38"/>
        <v>0.86660464502618184</v>
      </c>
      <c r="AG44" s="21"/>
      <c r="AH44" s="21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39"/>
        <v>108</v>
      </c>
      <c r="AN44" s="66">
        <f t="shared" si="40"/>
        <v>0</v>
      </c>
      <c r="AO44" s="67">
        <f t="shared" si="41"/>
        <v>2.7621293052329028E-5</v>
      </c>
      <c r="AP44" s="68">
        <f t="shared" ca="1" si="54"/>
        <v>6.0863361569148101E-7</v>
      </c>
      <c r="AR44" s="69">
        <f t="shared" si="25"/>
        <v>4</v>
      </c>
      <c r="AS44" s="70">
        <f t="shared" si="42"/>
        <v>41</v>
      </c>
      <c r="AT44" s="71">
        <f t="shared" si="43"/>
        <v>0.75530056451687022</v>
      </c>
      <c r="AU44" s="72">
        <f t="shared" si="26"/>
        <v>6.8214933659622723E-3</v>
      </c>
      <c r="AV44" s="73">
        <f t="shared" si="27"/>
        <v>1.0068214933659623</v>
      </c>
      <c r="AW44" s="74">
        <f>PRODUCT(AV$4:AV44)</f>
        <v>1.3214526477528477</v>
      </c>
      <c r="AY44" s="75">
        <f t="shared" si="44"/>
        <v>41</v>
      </c>
      <c r="AZ44" s="76">
        <f t="shared" ca="1" si="52"/>
        <v>1.0086664107387064</v>
      </c>
      <c r="BA44" s="76">
        <f t="shared" ca="1" si="52"/>
        <v>1.0086664107387064</v>
      </c>
      <c r="BB44" s="76">
        <f t="shared" ca="1" si="52"/>
        <v>1.0086664107387064</v>
      </c>
      <c r="BC44" s="76">
        <f t="shared" ca="1" si="52"/>
        <v>1.0086664107387064</v>
      </c>
      <c r="BD44" s="76">
        <f t="shared" ca="1" si="52"/>
        <v>1.0086664107387064</v>
      </c>
      <c r="BE44" s="76">
        <f t="shared" ca="1" si="52"/>
        <v>1.0086664107387064</v>
      </c>
      <c r="BF44" s="76">
        <f t="shared" ca="1" si="52"/>
        <v>1.0086664107387064</v>
      </c>
      <c r="BG44" s="76">
        <f t="shared" ca="1" si="52"/>
        <v>1.0086664107387064</v>
      </c>
      <c r="BH44" s="76">
        <f t="shared" ca="1" si="52"/>
        <v>1.0086664107387064</v>
      </c>
      <c r="BI44" s="76">
        <f t="shared" ca="1" si="52"/>
        <v>1.0086664107387064</v>
      </c>
      <c r="BJ44" s="76">
        <f t="shared" ca="1" si="52"/>
        <v>1.0086664107387064</v>
      </c>
      <c r="BK44" s="76">
        <f t="shared" ca="1" si="52"/>
        <v>1.0086664107387064</v>
      </c>
      <c r="BL44" s="76">
        <f t="shared" ca="1" si="53"/>
        <v>0.10909999999999909</v>
      </c>
      <c r="BM44" s="77">
        <f t="shared" ca="1" si="55"/>
        <v>50.333690638387282</v>
      </c>
      <c r="BN44" s="21"/>
      <c r="BO44" s="70">
        <f t="shared" si="45"/>
        <v>41</v>
      </c>
      <c r="BP44" s="178">
        <f t="shared" si="46"/>
        <v>8.5000000000000006E-2</v>
      </c>
      <c r="BQ44" s="179">
        <f t="shared" si="30"/>
        <v>6.8214933659622723E-3</v>
      </c>
      <c r="BR44" s="179">
        <f t="shared" si="48"/>
        <v>0.7567429689595887</v>
      </c>
    </row>
    <row r="45" spans="2:70">
      <c r="E45">
        <f t="shared" si="32"/>
        <v>42</v>
      </c>
      <c r="F45" s="64">
        <f t="shared" si="33"/>
        <v>71.416666666666472</v>
      </c>
      <c r="G45" s="55">
        <f t="shared" si="12"/>
        <v>3.9263561977341821E-3</v>
      </c>
      <c r="H45" s="78">
        <f t="shared" si="47"/>
        <v>0.86579264597801819</v>
      </c>
      <c r="I45" s="79">
        <f t="shared" ca="1" si="13"/>
        <v>1224365.9757481115</v>
      </c>
      <c r="J45" s="79">
        <f t="shared" ca="1" si="14"/>
        <v>8352.004381075667</v>
      </c>
      <c r="K45" s="80">
        <f t="shared" ca="1" si="15"/>
        <v>-17.315852919560363</v>
      </c>
      <c r="L45" s="80">
        <f t="shared" ca="1" si="16"/>
        <v>-1020.3049797900929</v>
      </c>
      <c r="M45" s="80">
        <f t="shared" ca="1" si="17"/>
        <v>0</v>
      </c>
      <c r="N45" s="80">
        <f t="shared" ca="1" si="18"/>
        <v>0</v>
      </c>
      <c r="O45" s="81">
        <f t="shared" ca="1" si="2"/>
        <v>-9477.1679582653305</v>
      </c>
      <c r="P45" s="79">
        <f t="shared" ca="1" si="3"/>
        <v>1222203.1913382122</v>
      </c>
      <c r="Q45" s="35"/>
      <c r="R45">
        <f t="shared" ca="1" si="19"/>
        <v>42</v>
      </c>
      <c r="S45" s="78">
        <f t="shared" ca="1" si="34"/>
        <v>71.416666666666472</v>
      </c>
      <c r="T45" s="55">
        <f t="shared" ca="1" si="20"/>
        <v>0</v>
      </c>
      <c r="U45" s="78">
        <f t="shared" ca="1" si="35"/>
        <v>1</v>
      </c>
      <c r="V45" s="79">
        <f t="shared" ca="1" si="36"/>
        <v>1224312.8747117019</v>
      </c>
      <c r="W45" s="79">
        <f t="shared" ca="1" si="21"/>
        <v>8351.6421527080729</v>
      </c>
      <c r="X45" s="80">
        <f t="shared" ca="1" si="4"/>
        <v>-20</v>
      </c>
      <c r="Y45" s="80">
        <f t="shared" ca="1" si="22"/>
        <v>-1020.2607289264183</v>
      </c>
      <c r="Z45" s="80">
        <f t="shared" ca="1" si="5"/>
        <v>0</v>
      </c>
      <c r="AA45" s="80">
        <f t="shared" ca="1" si="23"/>
        <v>0</v>
      </c>
      <c r="AB45" s="81">
        <f t="shared" ca="1" si="6"/>
        <v>-9477.1679582653305</v>
      </c>
      <c r="AC45" s="79">
        <f t="shared" ca="1" si="7"/>
        <v>1222147.0881772181</v>
      </c>
      <c r="AD45" s="35"/>
      <c r="AE45" s="55">
        <f t="shared" ca="1" si="37"/>
        <v>3.9263561977341821E-3</v>
      </c>
      <c r="AF45" s="78">
        <f t="shared" ca="1" si="38"/>
        <v>0.86320204650719801</v>
      </c>
      <c r="AG45" s="21"/>
      <c r="AH45" s="21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39"/>
        <v>109</v>
      </c>
      <c r="AN45" s="66">
        <f t="shared" si="40"/>
        <v>0</v>
      </c>
      <c r="AO45" s="67">
        <f t="shared" si="41"/>
        <v>2.7621293052329028E-5</v>
      </c>
      <c r="AP45" s="68">
        <f t="shared" ca="1" si="54"/>
        <v>5.4876351608644982E-7</v>
      </c>
      <c r="AR45" s="69">
        <f t="shared" si="25"/>
        <v>4</v>
      </c>
      <c r="AS45" s="70">
        <f t="shared" si="42"/>
        <v>42</v>
      </c>
      <c r="AT45" s="71">
        <f t="shared" si="43"/>
        <v>0.75014828672671086</v>
      </c>
      <c r="AU45" s="72">
        <f t="shared" si="26"/>
        <v>6.8214933659622723E-3</v>
      </c>
      <c r="AV45" s="73">
        <f t="shared" si="27"/>
        <v>1.0068214933659623</v>
      </c>
      <c r="AW45" s="74">
        <f>PRODUCT(AV$4:AV45)</f>
        <v>1.3304669282229269</v>
      </c>
      <c r="AY45" s="75">
        <f t="shared" si="44"/>
        <v>42</v>
      </c>
      <c r="AZ45" s="76">
        <f t="shared" ref="AZ45:BK54" ca="1" si="56">OFFSET($AV$3,($AY45*12-12)+AZ$3,0)</f>
        <v>1.0086664107387064</v>
      </c>
      <c r="BA45" s="76">
        <f t="shared" ca="1" si="56"/>
        <v>1.0086664107387064</v>
      </c>
      <c r="BB45" s="76">
        <f t="shared" ca="1" si="56"/>
        <v>1.0086664107387064</v>
      </c>
      <c r="BC45" s="76">
        <f t="shared" ca="1" si="56"/>
        <v>1.0086664107387064</v>
      </c>
      <c r="BD45" s="76">
        <f t="shared" ca="1" si="56"/>
        <v>1.0086664107387064</v>
      </c>
      <c r="BE45" s="76">
        <f t="shared" ca="1" si="56"/>
        <v>1.0086664107387064</v>
      </c>
      <c r="BF45" s="76">
        <f t="shared" ca="1" si="56"/>
        <v>1.0086664107387064</v>
      </c>
      <c r="BG45" s="76">
        <f t="shared" ca="1" si="56"/>
        <v>1.0086664107387064</v>
      </c>
      <c r="BH45" s="76">
        <f t="shared" ca="1" si="56"/>
        <v>1.0086664107387064</v>
      </c>
      <c r="BI45" s="76">
        <f t="shared" ca="1" si="56"/>
        <v>1.0086664107387064</v>
      </c>
      <c r="BJ45" s="76">
        <f t="shared" ca="1" si="56"/>
        <v>1.0086664107387064</v>
      </c>
      <c r="BK45" s="76">
        <f t="shared" ca="1" si="56"/>
        <v>1.0086664107387064</v>
      </c>
      <c r="BL45" s="76">
        <f t="shared" ca="1" si="53"/>
        <v>0.10909999999999909</v>
      </c>
      <c r="BM45" s="77">
        <f t="shared" ca="1" si="55"/>
        <v>55.825096287035286</v>
      </c>
      <c r="BN45" s="21"/>
      <c r="BO45" s="70">
        <f t="shared" si="45"/>
        <v>42</v>
      </c>
      <c r="BP45" s="178">
        <f t="shared" si="46"/>
        <v>8.5000000000000006E-2</v>
      </c>
      <c r="BQ45" s="179">
        <f t="shared" si="30"/>
        <v>6.8214933659622723E-3</v>
      </c>
      <c r="BR45" s="179">
        <f t="shared" si="48"/>
        <v>0.75161582658478832</v>
      </c>
    </row>
    <row r="46" spans="2:70">
      <c r="E46">
        <f t="shared" si="32"/>
        <v>43</v>
      </c>
      <c r="F46" s="64">
        <f t="shared" si="33"/>
        <v>71.499999999999801</v>
      </c>
      <c r="G46" s="55">
        <f t="shared" si="12"/>
        <v>3.9263561977341821E-3</v>
      </c>
      <c r="H46" s="78">
        <f t="shared" si="47"/>
        <v>0.8623932356565297</v>
      </c>
      <c r="I46" s="79">
        <f t="shared" ca="1" si="13"/>
        <v>1217404.386263011</v>
      </c>
      <c r="J46" s="79">
        <f t="shared" ca="1" si="14"/>
        <v>8304.5159445865011</v>
      </c>
      <c r="K46" s="80">
        <f t="shared" ca="1" si="15"/>
        <v>-17.247864713130593</v>
      </c>
      <c r="L46" s="80">
        <f t="shared" ca="1" si="16"/>
        <v>-1014.5036552191759</v>
      </c>
      <c r="M46" s="80">
        <f t="shared" ca="1" si="17"/>
        <v>0</v>
      </c>
      <c r="N46" s="80">
        <f t="shared" ca="1" si="18"/>
        <v>0</v>
      </c>
      <c r="O46" s="81">
        <f t="shared" ca="1" si="2"/>
        <v>-9477.1679582653305</v>
      </c>
      <c r="P46" s="79">
        <f t="shared" ca="1" si="3"/>
        <v>1215199.9827293998</v>
      </c>
      <c r="Q46" s="35"/>
      <c r="R46">
        <f t="shared" ca="1" si="19"/>
        <v>43</v>
      </c>
      <c r="S46" s="78">
        <f t="shared" ca="1" si="34"/>
        <v>71.499999999999801</v>
      </c>
      <c r="T46" s="55">
        <f t="shared" ca="1" si="20"/>
        <v>0</v>
      </c>
      <c r="U46" s="78">
        <f t="shared" ca="1" si="35"/>
        <v>1</v>
      </c>
      <c r="V46" s="79">
        <f t="shared" ca="1" si="36"/>
        <v>1217348.5033830106</v>
      </c>
      <c r="W46" s="79">
        <f t="shared" ca="1" si="21"/>
        <v>8304.1347398913076</v>
      </c>
      <c r="X46" s="80">
        <f t="shared" ca="1" si="4"/>
        <v>-20</v>
      </c>
      <c r="Y46" s="80">
        <f t="shared" ca="1" si="22"/>
        <v>-1014.457086152509</v>
      </c>
      <c r="Z46" s="80">
        <f t="shared" ca="1" si="5"/>
        <v>0</v>
      </c>
      <c r="AA46" s="80">
        <f t="shared" ca="1" si="23"/>
        <v>0</v>
      </c>
      <c r="AB46" s="81">
        <f t="shared" ca="1" si="6"/>
        <v>-9477.1679582653305</v>
      </c>
      <c r="AC46" s="79">
        <f t="shared" ca="1" si="7"/>
        <v>1215141.0130784842</v>
      </c>
      <c r="AD46" s="35"/>
      <c r="AE46" s="55">
        <f t="shared" ca="1" si="37"/>
        <v>3.9263561977341821E-3</v>
      </c>
      <c r="AF46" s="78">
        <f t="shared" ca="1" si="38"/>
        <v>0.85981280780199765</v>
      </c>
      <c r="AG46" s="21"/>
      <c r="AH46" s="21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39"/>
        <v>110</v>
      </c>
      <c r="AN46" s="66">
        <f t="shared" si="40"/>
        <v>0</v>
      </c>
      <c r="AO46" s="67">
        <f t="shared" si="41"/>
        <v>2.7621293052329028E-5</v>
      </c>
      <c r="AP46" s="68">
        <f t="shared" ca="1" si="54"/>
        <v>4.9478272120318299E-7</v>
      </c>
      <c r="AR46" s="69">
        <f t="shared" si="25"/>
        <v>4</v>
      </c>
      <c r="AS46" s="70">
        <f t="shared" si="42"/>
        <v>43</v>
      </c>
      <c r="AT46" s="71">
        <f t="shared" si="43"/>
        <v>0.74503115516531659</v>
      </c>
      <c r="AU46" s="72">
        <f t="shared" si="26"/>
        <v>6.8214933659622723E-3</v>
      </c>
      <c r="AV46" s="73">
        <f t="shared" si="27"/>
        <v>1.0068214933659623</v>
      </c>
      <c r="AW46" s="74">
        <f>PRODUCT(AV$4:AV46)</f>
        <v>1.3395426995474318</v>
      </c>
      <c r="AY46" s="75">
        <f t="shared" si="44"/>
        <v>43</v>
      </c>
      <c r="AZ46" s="76">
        <f t="shared" ca="1" si="56"/>
        <v>1.0086664107387064</v>
      </c>
      <c r="BA46" s="76">
        <f t="shared" ca="1" si="56"/>
        <v>1.0086664107387064</v>
      </c>
      <c r="BB46" s="76">
        <f t="shared" ca="1" si="56"/>
        <v>1.0086664107387064</v>
      </c>
      <c r="BC46" s="76">
        <f t="shared" ca="1" si="56"/>
        <v>1.0086664107387064</v>
      </c>
      <c r="BD46" s="76">
        <f t="shared" ca="1" si="56"/>
        <v>1.0086664107387064</v>
      </c>
      <c r="BE46" s="76">
        <f t="shared" ca="1" si="56"/>
        <v>1.0086664107387064</v>
      </c>
      <c r="BF46" s="76">
        <f t="shared" ca="1" si="56"/>
        <v>1.0086664107387064</v>
      </c>
      <c r="BG46" s="76">
        <f t="shared" ca="1" si="56"/>
        <v>1.0086664107387064</v>
      </c>
      <c r="BH46" s="76">
        <f t="shared" ca="1" si="56"/>
        <v>1.0086664107387064</v>
      </c>
      <c r="BI46" s="76">
        <f t="shared" ca="1" si="56"/>
        <v>1.0086664107387064</v>
      </c>
      <c r="BJ46" s="76">
        <f t="shared" ca="1" si="56"/>
        <v>1.0086664107387064</v>
      </c>
      <c r="BK46" s="76">
        <f t="shared" ca="1" si="56"/>
        <v>1.0086664107387064</v>
      </c>
      <c r="BL46" s="76">
        <f t="shared" ca="1" si="53"/>
        <v>0.10909999999999909</v>
      </c>
      <c r="BM46" s="77">
        <f t="shared" ca="1" si="55"/>
        <v>61.915614291950789</v>
      </c>
      <c r="BN46" s="21"/>
      <c r="BO46" s="70">
        <f t="shared" si="45"/>
        <v>43</v>
      </c>
      <c r="BP46" s="178">
        <f t="shared" si="46"/>
        <v>8.5000000000000006E-2</v>
      </c>
      <c r="BQ46" s="179">
        <f t="shared" si="30"/>
        <v>6.8214933659622723E-3</v>
      </c>
      <c r="BR46" s="179">
        <f t="shared" si="48"/>
        <v>0.74652342201398447</v>
      </c>
    </row>
    <row r="47" spans="2:70">
      <c r="B47" s="153"/>
      <c r="C47" s="153"/>
      <c r="E47">
        <f t="shared" si="32"/>
        <v>44</v>
      </c>
      <c r="F47" s="64">
        <f t="shared" si="33"/>
        <v>71.58333333333313</v>
      </c>
      <c r="G47" s="55">
        <f t="shared" si="12"/>
        <v>4.2908271543715681E-3</v>
      </c>
      <c r="H47" s="78">
        <f t="shared" si="47"/>
        <v>0.85869285534322826</v>
      </c>
      <c r="I47" s="79">
        <f t="shared" ca="1" si="13"/>
        <v>1209985.7696455126</v>
      </c>
      <c r="J47" s="79">
        <f t="shared" ca="1" si="14"/>
        <v>8253.9099005456173</v>
      </c>
      <c r="K47" s="80">
        <f t="shared" ca="1" si="15"/>
        <v>-17.173857106864567</v>
      </c>
      <c r="L47" s="80">
        <f t="shared" ca="1" si="16"/>
        <v>-1008.3214747045939</v>
      </c>
      <c r="M47" s="80">
        <f t="shared" ca="1" si="17"/>
        <v>0</v>
      </c>
      <c r="N47" s="80">
        <f t="shared" ca="1" si="18"/>
        <v>0</v>
      </c>
      <c r="O47" s="81">
        <f t="shared" ca="1" si="2"/>
        <v>-9477.1679582653305</v>
      </c>
      <c r="P47" s="79">
        <f t="shared" ca="1" si="3"/>
        <v>1207737.0162559813</v>
      </c>
      <c r="Q47" s="35"/>
      <c r="R47">
        <f t="shared" ca="1" si="19"/>
        <v>44</v>
      </c>
      <c r="S47" s="78">
        <f t="shared" ca="1" si="34"/>
        <v>71.58333333333313</v>
      </c>
      <c r="T47" s="55">
        <f t="shared" ca="1" si="20"/>
        <v>0</v>
      </c>
      <c r="U47" s="78">
        <f t="shared" ca="1" si="35"/>
        <v>1</v>
      </c>
      <c r="V47" s="79">
        <f t="shared" ca="1" si="36"/>
        <v>1209927.0530231765</v>
      </c>
      <c r="W47" s="79">
        <f t="shared" ca="1" si="21"/>
        <v>8253.5093654958819</v>
      </c>
      <c r="X47" s="80">
        <f t="shared" ca="1" si="4"/>
        <v>-20</v>
      </c>
      <c r="Y47" s="80">
        <f t="shared" ca="1" si="22"/>
        <v>-1008.2725441859805</v>
      </c>
      <c r="Z47" s="80">
        <f t="shared" ca="1" si="5"/>
        <v>0</v>
      </c>
      <c r="AA47" s="80">
        <f t="shared" ca="1" si="23"/>
        <v>0</v>
      </c>
      <c r="AB47" s="81">
        <f t="shared" ca="1" si="6"/>
        <v>-9477.1679582653305</v>
      </c>
      <c r="AC47" s="79">
        <f t="shared" ca="1" si="7"/>
        <v>1207675.121886221</v>
      </c>
      <c r="AD47" s="35"/>
      <c r="AE47" s="55">
        <f t="shared" ca="1" si="37"/>
        <v>4.2908271543715681E-3</v>
      </c>
      <c r="AF47" s="78">
        <f t="shared" ca="1" si="38"/>
        <v>0.85612349965860435</v>
      </c>
      <c r="AG47" s="21"/>
      <c r="AH47" s="21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39"/>
        <v>111</v>
      </c>
      <c r="AN47" s="66">
        <f t="shared" si="40"/>
        <v>0</v>
      </c>
      <c r="AO47" s="67">
        <f t="shared" si="41"/>
        <v>2.7621293052329028E-5</v>
      </c>
      <c r="AP47" s="68">
        <f t="shared" ca="1" si="54"/>
        <v>4.4611191164293878E-7</v>
      </c>
      <c r="AR47" s="69">
        <f t="shared" si="25"/>
        <v>4</v>
      </c>
      <c r="AS47" s="70">
        <f t="shared" si="42"/>
        <v>44</v>
      </c>
      <c r="AT47" s="71">
        <f t="shared" si="43"/>
        <v>0.73994893008292117</v>
      </c>
      <c r="AU47" s="72">
        <f t="shared" si="26"/>
        <v>6.8214933659622723E-3</v>
      </c>
      <c r="AV47" s="73">
        <f t="shared" si="27"/>
        <v>1.0068214933659623</v>
      </c>
      <c r="AW47" s="74">
        <f>PRODUCT(AV$4:AV47)</f>
        <v>1.3486803811858177</v>
      </c>
      <c r="AY47" s="75">
        <f t="shared" si="44"/>
        <v>44</v>
      </c>
      <c r="AZ47" s="76">
        <f t="shared" ca="1" si="56"/>
        <v>1.0086664107387064</v>
      </c>
      <c r="BA47" s="76">
        <f t="shared" ca="1" si="56"/>
        <v>1.0086664107387064</v>
      </c>
      <c r="BB47" s="76">
        <f t="shared" ca="1" si="56"/>
        <v>1.0086664107387064</v>
      </c>
      <c r="BC47" s="76">
        <f t="shared" ca="1" si="56"/>
        <v>1.0086664107387064</v>
      </c>
      <c r="BD47" s="76">
        <f t="shared" ca="1" si="56"/>
        <v>1.0086664107387064</v>
      </c>
      <c r="BE47" s="76">
        <f t="shared" ca="1" si="56"/>
        <v>1.0086664107387064</v>
      </c>
      <c r="BF47" s="76">
        <f t="shared" ca="1" si="56"/>
        <v>1.0086664107387064</v>
      </c>
      <c r="BG47" s="76">
        <f t="shared" ca="1" si="56"/>
        <v>1.0086664107387064</v>
      </c>
      <c r="BH47" s="76">
        <f t="shared" ca="1" si="56"/>
        <v>1.0086664107387064</v>
      </c>
      <c r="BI47" s="76">
        <f t="shared" ca="1" si="56"/>
        <v>1.0086664107387064</v>
      </c>
      <c r="BJ47" s="76">
        <f t="shared" ca="1" si="56"/>
        <v>1.0086664107387064</v>
      </c>
      <c r="BK47" s="76">
        <f t="shared" ca="1" si="56"/>
        <v>1.0086664107387064</v>
      </c>
      <c r="BL47" s="76">
        <f t="shared" ca="1" si="53"/>
        <v>0.10909999999999909</v>
      </c>
      <c r="BM47" s="77">
        <f t="shared" ca="1" si="55"/>
        <v>68.670607811202558</v>
      </c>
      <c r="BN47" s="21"/>
      <c r="BO47" s="70">
        <f t="shared" si="45"/>
        <v>44</v>
      </c>
      <c r="BP47" s="178">
        <f t="shared" si="46"/>
        <v>8.5000000000000006E-2</v>
      </c>
      <c r="BQ47" s="179">
        <f t="shared" si="30"/>
        <v>6.8214933659622723E-3</v>
      </c>
      <c r="BR47" s="179">
        <f t="shared" si="48"/>
        <v>0.74146551988897214</v>
      </c>
    </row>
    <row r="48" spans="2:70">
      <c r="B48" s="153"/>
      <c r="C48" s="153"/>
      <c r="E48">
        <f t="shared" si="32"/>
        <v>45</v>
      </c>
      <c r="F48" s="64">
        <f t="shared" si="33"/>
        <v>71.666666666666458</v>
      </c>
      <c r="G48" s="55">
        <f t="shared" si="12"/>
        <v>4.2908271543715681E-3</v>
      </c>
      <c r="H48" s="78">
        <f t="shared" si="47"/>
        <v>0.85500835272225673</v>
      </c>
      <c r="I48" s="79">
        <f t="shared" ca="1" si="13"/>
        <v>1202554.8254712904</v>
      </c>
      <c r="J48" s="79">
        <f t="shared" ca="1" si="14"/>
        <v>8203.2197641583261</v>
      </c>
      <c r="K48" s="80">
        <f t="shared" ca="1" si="15"/>
        <v>-17.100167054445134</v>
      </c>
      <c r="L48" s="80">
        <f t="shared" ca="1" si="16"/>
        <v>-1002.1290212260753</v>
      </c>
      <c r="M48" s="80">
        <f t="shared" ca="1" si="17"/>
        <v>0</v>
      </c>
      <c r="N48" s="80">
        <f t="shared" ca="1" si="18"/>
        <v>0</v>
      </c>
      <c r="O48" s="81">
        <f t="shared" ca="1" si="2"/>
        <v>-9477.1679582653305</v>
      </c>
      <c r="P48" s="79">
        <f t="shared" ca="1" si="3"/>
        <v>1200261.6480889029</v>
      </c>
      <c r="Q48" s="35"/>
      <c r="R48">
        <f t="shared" ca="1" si="19"/>
        <v>45</v>
      </c>
      <c r="S48" s="78">
        <f t="shared" ca="1" si="34"/>
        <v>71.666666666666458</v>
      </c>
      <c r="T48" s="55">
        <f t="shared" ca="1" si="20"/>
        <v>0</v>
      </c>
      <c r="U48" s="78">
        <f t="shared" ca="1" si="35"/>
        <v>1</v>
      </c>
      <c r="V48" s="79">
        <f t="shared" ca="1" si="36"/>
        <v>1202493.1966795726</v>
      </c>
      <c r="W48" s="79">
        <f t="shared" ca="1" si="21"/>
        <v>8202.7993637644704</v>
      </c>
      <c r="X48" s="80">
        <f t="shared" ca="1" si="4"/>
        <v>-20</v>
      </c>
      <c r="Y48" s="80">
        <f t="shared" ca="1" si="22"/>
        <v>-1002.0776638996439</v>
      </c>
      <c r="Z48" s="80">
        <f t="shared" ca="1" si="5"/>
        <v>0</v>
      </c>
      <c r="AA48" s="80">
        <f t="shared" ca="1" si="23"/>
        <v>0</v>
      </c>
      <c r="AB48" s="81">
        <f t="shared" ca="1" si="6"/>
        <v>-9477.1679582653305</v>
      </c>
      <c r="AC48" s="79">
        <f t="shared" ca="1" si="7"/>
        <v>1200196.750421172</v>
      </c>
      <c r="AD48" s="35"/>
      <c r="AE48" s="55">
        <f t="shared" ca="1" si="37"/>
        <v>4.2908271543715681E-3</v>
      </c>
      <c r="AF48" s="78">
        <f t="shared" ca="1" si="38"/>
        <v>0.8524500216987736</v>
      </c>
      <c r="AG48" s="21"/>
      <c r="AH48" s="21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39"/>
        <v>112</v>
      </c>
      <c r="AN48" s="66">
        <f t="shared" si="40"/>
        <v>0</v>
      </c>
      <c r="AO48" s="67">
        <f t="shared" si="41"/>
        <v>2.7621293052329028E-5</v>
      </c>
      <c r="AP48" s="68">
        <f t="shared" ca="1" si="54"/>
        <v>4.0222875452433431E-7</v>
      </c>
      <c r="AR48" s="69">
        <f t="shared" si="25"/>
        <v>4</v>
      </c>
      <c r="AS48" s="70">
        <f t="shared" si="42"/>
        <v>45</v>
      </c>
      <c r="AT48" s="71">
        <f t="shared" si="43"/>
        <v>0.73490137336520966</v>
      </c>
      <c r="AU48" s="72">
        <f t="shared" si="26"/>
        <v>6.8214933659622723E-3</v>
      </c>
      <c r="AV48" s="73">
        <f t="shared" si="27"/>
        <v>1.0068214933659623</v>
      </c>
      <c r="AW48" s="74">
        <f>PRODUCT(AV$4:AV48)</f>
        <v>1.3578803954588803</v>
      </c>
      <c r="AY48" s="75">
        <f t="shared" si="44"/>
        <v>45</v>
      </c>
      <c r="AZ48" s="76">
        <f t="shared" ca="1" si="56"/>
        <v>1.0086664107387064</v>
      </c>
      <c r="BA48" s="76">
        <f t="shared" ca="1" si="56"/>
        <v>1.0086664107387064</v>
      </c>
      <c r="BB48" s="76">
        <f t="shared" ca="1" si="56"/>
        <v>1.0086664107387064</v>
      </c>
      <c r="BC48" s="76">
        <f t="shared" ca="1" si="56"/>
        <v>1.0086664107387064</v>
      </c>
      <c r="BD48" s="76">
        <f t="shared" ca="1" si="56"/>
        <v>1.0086664107387064</v>
      </c>
      <c r="BE48" s="76">
        <f t="shared" ca="1" si="56"/>
        <v>1.0086664107387064</v>
      </c>
      <c r="BF48" s="76">
        <f t="shared" ca="1" si="56"/>
        <v>1.0086664107387064</v>
      </c>
      <c r="BG48" s="76">
        <f t="shared" ca="1" si="56"/>
        <v>1.0086664107387064</v>
      </c>
      <c r="BH48" s="76">
        <f t="shared" ca="1" si="56"/>
        <v>1.0086664107387064</v>
      </c>
      <c r="BI48" s="76">
        <f t="shared" ca="1" si="56"/>
        <v>1.0086664107387064</v>
      </c>
      <c r="BJ48" s="76">
        <f t="shared" ca="1" si="56"/>
        <v>1.0086664107387064</v>
      </c>
      <c r="BK48" s="76">
        <f t="shared" ca="1" si="56"/>
        <v>1.0086664107387064</v>
      </c>
      <c r="BL48" s="76">
        <f t="shared" ca="1" si="53"/>
        <v>0.10909999999999909</v>
      </c>
      <c r="BM48" s="77">
        <f t="shared" ca="1" si="55"/>
        <v>76.162571123404689</v>
      </c>
      <c r="BN48" s="21"/>
      <c r="BO48" s="70">
        <f t="shared" si="45"/>
        <v>45</v>
      </c>
      <c r="BP48" s="178">
        <f t="shared" si="46"/>
        <v>8.5000000000000006E-2</v>
      </c>
      <c r="BQ48" s="179">
        <f t="shared" si="30"/>
        <v>6.8214933659622723E-3</v>
      </c>
      <c r="BR48" s="179">
        <f t="shared" si="48"/>
        <v>0.73644188644616293</v>
      </c>
    </row>
    <row r="49" spans="2:70">
      <c r="E49">
        <f t="shared" si="32"/>
        <v>46</v>
      </c>
      <c r="F49" s="64">
        <f t="shared" si="33"/>
        <v>71.749999999999787</v>
      </c>
      <c r="G49" s="55">
        <f t="shared" si="12"/>
        <v>4.2908271543715681E-3</v>
      </c>
      <c r="H49" s="78">
        <f t="shared" si="47"/>
        <v>0.85133965966518155</v>
      </c>
      <c r="I49" s="79">
        <f t="shared" ca="1" si="13"/>
        <v>1195111.5328169323</v>
      </c>
      <c r="J49" s="79">
        <f t="shared" ca="1" si="14"/>
        <v>8152.4453926957058</v>
      </c>
      <c r="K49" s="80">
        <f t="shared" ca="1" si="15"/>
        <v>-17.026793193303632</v>
      </c>
      <c r="L49" s="80">
        <f t="shared" ca="1" si="16"/>
        <v>-995.9262773474436</v>
      </c>
      <c r="M49" s="80">
        <f t="shared" ca="1" si="17"/>
        <v>0</v>
      </c>
      <c r="N49" s="80">
        <f t="shared" ca="1" si="18"/>
        <v>0</v>
      </c>
      <c r="O49" s="81">
        <f t="shared" ca="1" si="2"/>
        <v>-9477.1679582653305</v>
      </c>
      <c r="P49" s="79">
        <f t="shared" ca="1" si="3"/>
        <v>1192773.8571808219</v>
      </c>
      <c r="Q49" s="35"/>
      <c r="R49">
        <f t="shared" ca="1" si="19"/>
        <v>46</v>
      </c>
      <c r="S49" s="78">
        <f t="shared" ca="1" si="34"/>
        <v>71.749999999999787</v>
      </c>
      <c r="T49" s="55">
        <f t="shared" ca="1" si="20"/>
        <v>0</v>
      </c>
      <c r="U49" s="78">
        <f t="shared" ca="1" si="35"/>
        <v>1</v>
      </c>
      <c r="V49" s="79">
        <f t="shared" ca="1" si="36"/>
        <v>1195046.9136138763</v>
      </c>
      <c r="W49" s="79">
        <f t="shared" ca="1" si="21"/>
        <v>8152.0045932307457</v>
      </c>
      <c r="X49" s="80">
        <f t="shared" ca="1" si="4"/>
        <v>-20</v>
      </c>
      <c r="Y49" s="80">
        <f t="shared" ca="1" si="22"/>
        <v>-995.87242801156367</v>
      </c>
      <c r="Z49" s="80">
        <f t="shared" ca="1" si="5"/>
        <v>0</v>
      </c>
      <c r="AA49" s="80">
        <f t="shared" ca="1" si="23"/>
        <v>0</v>
      </c>
      <c r="AB49" s="81">
        <f t="shared" ca="1" si="6"/>
        <v>-9477.1679582653305</v>
      </c>
      <c r="AC49" s="79">
        <f t="shared" ca="1" si="7"/>
        <v>1192705.8778208301</v>
      </c>
      <c r="AD49" s="35"/>
      <c r="AE49" s="55">
        <f t="shared" ca="1" si="37"/>
        <v>4.2908271543715681E-3</v>
      </c>
      <c r="AF49" s="78">
        <f t="shared" ca="1" si="38"/>
        <v>0.84879230599792388</v>
      </c>
      <c r="AG49" s="21"/>
      <c r="AH49" s="21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39"/>
        <v>113</v>
      </c>
      <c r="AN49" s="66">
        <f t="shared" si="40"/>
        <v>0</v>
      </c>
      <c r="AO49" s="67">
        <f t="shared" si="41"/>
        <v>2.7621293052329028E-5</v>
      </c>
      <c r="AP49" s="68">
        <f t="shared" ca="1" si="54"/>
        <v>3.6266229783097528E-7</v>
      </c>
      <c r="AR49" s="69">
        <f t="shared" si="25"/>
        <v>4</v>
      </c>
      <c r="AS49" s="70">
        <f t="shared" si="42"/>
        <v>46</v>
      </c>
      <c r="AT49" s="71">
        <f t="shared" si="43"/>
        <v>0.72988824852216228</v>
      </c>
      <c r="AU49" s="72">
        <f t="shared" si="26"/>
        <v>6.8214933659622723E-3</v>
      </c>
      <c r="AV49" s="73">
        <f t="shared" si="27"/>
        <v>1.0068214933659623</v>
      </c>
      <c r="AW49" s="74">
        <f>PRODUCT(AV$4:AV49)</f>
        <v>1.3671431675682733</v>
      </c>
      <c r="AY49" s="75">
        <f t="shared" si="44"/>
        <v>46</v>
      </c>
      <c r="AZ49" s="76">
        <f t="shared" ca="1" si="56"/>
        <v>1.0086664107387064</v>
      </c>
      <c r="BA49" s="76">
        <f t="shared" ca="1" si="56"/>
        <v>1.0086664107387064</v>
      </c>
      <c r="BB49" s="76">
        <f t="shared" ca="1" si="56"/>
        <v>1.0086664107387064</v>
      </c>
      <c r="BC49" s="76">
        <f t="shared" ca="1" si="56"/>
        <v>1.0086664107387064</v>
      </c>
      <c r="BD49" s="76">
        <f t="shared" ca="1" si="56"/>
        <v>1.0086664107387064</v>
      </c>
      <c r="BE49" s="76">
        <f t="shared" ca="1" si="56"/>
        <v>1.0086664107387064</v>
      </c>
      <c r="BF49" s="76">
        <f t="shared" ca="1" si="56"/>
        <v>1.0086664107387064</v>
      </c>
      <c r="BG49" s="76">
        <f t="shared" ca="1" si="56"/>
        <v>1.0086664107387064</v>
      </c>
      <c r="BH49" s="76">
        <f t="shared" ca="1" si="56"/>
        <v>1.0086664107387064</v>
      </c>
      <c r="BI49" s="76">
        <f t="shared" ca="1" si="56"/>
        <v>1.0086664107387064</v>
      </c>
      <c r="BJ49" s="76">
        <f t="shared" ca="1" si="56"/>
        <v>1.0086664107387064</v>
      </c>
      <c r="BK49" s="76">
        <f t="shared" ca="1" si="56"/>
        <v>1.0086664107387064</v>
      </c>
      <c r="BL49" s="76">
        <f t="shared" ca="1" si="53"/>
        <v>0.10909999999999909</v>
      </c>
      <c r="BM49" s="77">
        <f t="shared" ca="1" si="55"/>
        <v>84.471907632968069</v>
      </c>
      <c r="BN49" s="21"/>
      <c r="BO49" s="70">
        <f t="shared" si="45"/>
        <v>46</v>
      </c>
      <c r="BP49" s="178">
        <f t="shared" si="46"/>
        <v>8.5000000000000006E-2</v>
      </c>
      <c r="BQ49" s="179">
        <f t="shared" si="30"/>
        <v>6.8214933659622723E-3</v>
      </c>
      <c r="BR49" s="179">
        <f t="shared" si="48"/>
        <v>0.73145228950578134</v>
      </c>
    </row>
    <row r="50" spans="2:70">
      <c r="B50" s="153"/>
      <c r="C50" s="153"/>
      <c r="E50">
        <f t="shared" si="32"/>
        <v>47</v>
      </c>
      <c r="F50" s="64">
        <f t="shared" si="33"/>
        <v>71.833333333333115</v>
      </c>
      <c r="G50" s="55">
        <f t="shared" si="12"/>
        <v>4.2908271543715681E-3</v>
      </c>
      <c r="H50" s="78">
        <f t="shared" si="47"/>
        <v>0.84768670833589677</v>
      </c>
      <c r="I50" s="79">
        <f t="shared" ca="1" si="13"/>
        <v>1187655.8707254059</v>
      </c>
      <c r="J50" s="79">
        <f t="shared" ca="1" si="14"/>
        <v>8101.5866431995019</v>
      </c>
      <c r="K50" s="80">
        <f t="shared" ca="1" si="15"/>
        <v>-16.953734166717936</v>
      </c>
      <c r="L50" s="80">
        <f t="shared" ca="1" si="16"/>
        <v>-989.71322560450494</v>
      </c>
      <c r="M50" s="80">
        <f t="shared" ca="1" si="17"/>
        <v>0</v>
      </c>
      <c r="N50" s="80">
        <f t="shared" ca="1" si="18"/>
        <v>0</v>
      </c>
      <c r="O50" s="81">
        <f t="shared" ca="1" si="2"/>
        <v>-9477.1679582653305</v>
      </c>
      <c r="P50" s="79">
        <f t="shared" ca="1" si="3"/>
        <v>1185273.6224505687</v>
      </c>
      <c r="Q50" s="35"/>
      <c r="R50">
        <f t="shared" ca="1" si="19"/>
        <v>47</v>
      </c>
      <c r="S50" s="78">
        <f t="shared" ca="1" si="34"/>
        <v>71.833333333333115</v>
      </c>
      <c r="T50" s="55">
        <f t="shared" ca="1" si="20"/>
        <v>0</v>
      </c>
      <c r="U50" s="78">
        <f t="shared" ca="1" si="35"/>
        <v>1</v>
      </c>
      <c r="V50" s="79">
        <f t="shared" ca="1" si="36"/>
        <v>1187588.1830530979</v>
      </c>
      <c r="W50" s="79">
        <f t="shared" ca="1" si="21"/>
        <v>8101.1249121918963</v>
      </c>
      <c r="X50" s="80">
        <f t="shared" ca="1" si="4"/>
        <v>-20</v>
      </c>
      <c r="Y50" s="80">
        <f t="shared" ca="1" si="22"/>
        <v>-989.65681921091505</v>
      </c>
      <c r="Z50" s="80">
        <f t="shared" ca="1" si="5"/>
        <v>0</v>
      </c>
      <c r="AA50" s="80">
        <f t="shared" ca="1" si="23"/>
        <v>0</v>
      </c>
      <c r="AB50" s="81">
        <f t="shared" ca="1" si="6"/>
        <v>-9477.1679582653305</v>
      </c>
      <c r="AC50" s="79">
        <f t="shared" ca="1" si="7"/>
        <v>1185202.4831878135</v>
      </c>
      <c r="AD50" s="35"/>
      <c r="AE50" s="55">
        <f t="shared" ca="1" si="37"/>
        <v>4.2908271543715681E-3</v>
      </c>
      <c r="AF50" s="78">
        <f t="shared" ca="1" si="38"/>
        <v>0.84515028492292632</v>
      </c>
      <c r="AG50" s="21"/>
      <c r="AH50" s="21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39"/>
        <v>114</v>
      </c>
      <c r="AN50" s="66">
        <f t="shared" si="40"/>
        <v>0</v>
      </c>
      <c r="AO50" s="67">
        <f t="shared" si="41"/>
        <v>2.7621293052329028E-5</v>
      </c>
      <c r="AP50" s="68">
        <f t="shared" ca="1" si="54"/>
        <v>3.2698791617615686E-7</v>
      </c>
      <c r="AR50" s="69">
        <f t="shared" si="25"/>
        <v>4</v>
      </c>
      <c r="AS50" s="70">
        <f t="shared" si="42"/>
        <v>47</v>
      </c>
      <c r="AT50" s="71">
        <f t="shared" si="43"/>
        <v>0.72490932067697456</v>
      </c>
      <c r="AU50" s="72">
        <f t="shared" si="26"/>
        <v>6.8214933659622723E-3</v>
      </c>
      <c r="AV50" s="73">
        <f t="shared" si="27"/>
        <v>1.0068214933659623</v>
      </c>
      <c r="AW50" s="74">
        <f>PRODUCT(AV$4:AV50)</f>
        <v>1.376469125616161</v>
      </c>
      <c r="AY50" s="75">
        <f t="shared" si="44"/>
        <v>47</v>
      </c>
      <c r="AZ50" s="76">
        <f t="shared" ca="1" si="56"/>
        <v>1.0086664107387064</v>
      </c>
      <c r="BA50" s="76">
        <f t="shared" ca="1" si="56"/>
        <v>1.0086664107387064</v>
      </c>
      <c r="BB50" s="76">
        <f t="shared" ca="1" si="56"/>
        <v>1.0086664107387064</v>
      </c>
      <c r="BC50" s="76">
        <f t="shared" ca="1" si="56"/>
        <v>1.0086664107387064</v>
      </c>
      <c r="BD50" s="76">
        <f t="shared" ca="1" si="56"/>
        <v>1.0086664107387064</v>
      </c>
      <c r="BE50" s="76">
        <f t="shared" ca="1" si="56"/>
        <v>1.0086664107387064</v>
      </c>
      <c r="BF50" s="76">
        <f t="shared" ca="1" si="56"/>
        <v>1.0086664107387064</v>
      </c>
      <c r="BG50" s="76">
        <f t="shared" ca="1" si="56"/>
        <v>1.0086664107387064</v>
      </c>
      <c r="BH50" s="76">
        <f t="shared" ca="1" si="56"/>
        <v>1.0086664107387064</v>
      </c>
      <c r="BI50" s="76">
        <f t="shared" ca="1" si="56"/>
        <v>1.0086664107387064</v>
      </c>
      <c r="BJ50" s="76">
        <f t="shared" ca="1" si="56"/>
        <v>1.0086664107387064</v>
      </c>
      <c r="BK50" s="76">
        <f t="shared" ca="1" si="56"/>
        <v>1.0086664107387064</v>
      </c>
      <c r="BL50" s="76">
        <f t="shared" ca="1" si="53"/>
        <v>0.10909999999999909</v>
      </c>
      <c r="BM50" s="77">
        <f t="shared" ca="1" si="55"/>
        <v>93.687792755724814</v>
      </c>
      <c r="BN50" s="21"/>
      <c r="BO50" s="70">
        <f t="shared" si="45"/>
        <v>47</v>
      </c>
      <c r="BP50" s="178">
        <f t="shared" si="46"/>
        <v>8.5000000000000006E-2</v>
      </c>
      <c r="BQ50" s="179">
        <f t="shared" si="30"/>
        <v>6.8214933659622723E-3</v>
      </c>
      <c r="BR50" s="179">
        <f t="shared" si="48"/>
        <v>0.72649649846113384</v>
      </c>
    </row>
    <row r="51" spans="2:70">
      <c r="B51" s="153"/>
      <c r="C51" s="153"/>
      <c r="E51">
        <f t="shared" si="32"/>
        <v>48</v>
      </c>
      <c r="F51" s="64">
        <f t="shared" si="33"/>
        <v>71.916666666666444</v>
      </c>
      <c r="G51" s="55">
        <f t="shared" si="12"/>
        <v>4.2908271543715681E-3</v>
      </c>
      <c r="H51" s="78">
        <f t="shared" si="47"/>
        <v>0.84404943118936926</v>
      </c>
      <c r="I51" s="79">
        <f t="shared" ca="1" si="13"/>
        <v>1180187.8182059973</v>
      </c>
      <c r="J51" s="79">
        <f t="shared" ca="1" si="14"/>
        <v>8050.6433724816989</v>
      </c>
      <c r="K51" s="80">
        <f t="shared" ca="1" si="15"/>
        <v>-16.880988623787385</v>
      </c>
      <c r="L51" s="80">
        <f t="shared" ca="1" si="16"/>
        <v>-983.48984850499789</v>
      </c>
      <c r="M51" s="80">
        <f t="shared" ca="1" si="17"/>
        <v>0</v>
      </c>
      <c r="N51" s="80">
        <f t="shared" ca="1" si="18"/>
        <v>0</v>
      </c>
      <c r="O51" s="81">
        <f t="shared" ca="1" si="2"/>
        <v>-9477.1679582653305</v>
      </c>
      <c r="P51" s="79">
        <f t="shared" ca="1" si="3"/>
        <v>1177760.9227830849</v>
      </c>
      <c r="Q51" s="35"/>
      <c r="R51">
        <f t="shared" ca="1" si="19"/>
        <v>48</v>
      </c>
      <c r="S51" s="78">
        <f t="shared" ca="1" si="34"/>
        <v>71.916666666666444</v>
      </c>
      <c r="T51" s="55">
        <f t="shared" ca="1" si="20"/>
        <v>0</v>
      </c>
      <c r="U51" s="78">
        <f t="shared" ca="1" si="35"/>
        <v>1</v>
      </c>
      <c r="V51" s="79">
        <f t="shared" ca="1" si="36"/>
        <v>1180116.9841895227</v>
      </c>
      <c r="W51" s="79">
        <f t="shared" ca="1" si="21"/>
        <v>8050.1601787082327</v>
      </c>
      <c r="X51" s="80">
        <f t="shared" ca="1" si="4"/>
        <v>-20</v>
      </c>
      <c r="Y51" s="80">
        <f t="shared" ca="1" si="22"/>
        <v>-983.43082015793561</v>
      </c>
      <c r="Z51" s="80">
        <f t="shared" ca="1" si="5"/>
        <v>0</v>
      </c>
      <c r="AA51" s="80">
        <f t="shared" ca="1" si="23"/>
        <v>0</v>
      </c>
      <c r="AB51" s="81">
        <f t="shared" ca="1" si="6"/>
        <v>-9477.1679582653305</v>
      </c>
      <c r="AC51" s="79">
        <f t="shared" ca="1" si="7"/>
        <v>1177686.5455898074</v>
      </c>
      <c r="AD51" s="35"/>
      <c r="AE51" s="55">
        <f t="shared" ca="1" si="37"/>
        <v>4.2908271543715681E-3</v>
      </c>
      <c r="AF51" s="78">
        <f t="shared" ca="1" si="38"/>
        <v>0.84152389113085413</v>
      </c>
      <c r="AG51" s="21"/>
      <c r="AH51" s="21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39"/>
        <v>115</v>
      </c>
      <c r="AN51" s="66">
        <f t="shared" si="40"/>
        <v>0</v>
      </c>
      <c r="AO51" s="67">
        <f t="shared" si="41"/>
        <v>2.7621293052329028E-5</v>
      </c>
      <c r="AP51" s="68">
        <f t="shared" ca="1" si="54"/>
        <v>2.9482275374281589E-7</v>
      </c>
      <c r="AR51" s="69">
        <f t="shared" si="25"/>
        <v>4</v>
      </c>
      <c r="AS51" s="70">
        <f t="shared" si="42"/>
        <v>48</v>
      </c>
      <c r="AT51" s="71">
        <f t="shared" si="43"/>
        <v>0.71996435655505231</v>
      </c>
      <c r="AU51" s="72">
        <f t="shared" si="26"/>
        <v>6.8214933659622723E-3</v>
      </c>
      <c r="AV51" s="73">
        <f t="shared" si="27"/>
        <v>1.0068214933659623</v>
      </c>
      <c r="AW51" s="74">
        <f>PRODUCT(AV$4:AV51)</f>
        <v>1.3858587006250036</v>
      </c>
      <c r="AY51" s="75">
        <f t="shared" si="44"/>
        <v>48</v>
      </c>
      <c r="AZ51" s="76">
        <f t="shared" ca="1" si="56"/>
        <v>1.0086664107387064</v>
      </c>
      <c r="BA51" s="76">
        <f t="shared" ca="1" si="56"/>
        <v>1.0086664107387064</v>
      </c>
      <c r="BB51" s="76">
        <f t="shared" ca="1" si="56"/>
        <v>1.0086664107387064</v>
      </c>
      <c r="BC51" s="76">
        <f t="shared" ca="1" si="56"/>
        <v>1.0086664107387064</v>
      </c>
      <c r="BD51" s="76">
        <f t="shared" ca="1" si="56"/>
        <v>1.0086664107387064</v>
      </c>
      <c r="BE51" s="76">
        <f t="shared" ca="1" si="56"/>
        <v>1.0086664107387064</v>
      </c>
      <c r="BF51" s="76">
        <f t="shared" ca="1" si="56"/>
        <v>1.0086664107387064</v>
      </c>
      <c r="BG51" s="76">
        <f t="shared" ca="1" si="56"/>
        <v>1.0086664107387064</v>
      </c>
      <c r="BH51" s="76">
        <f t="shared" ca="1" si="56"/>
        <v>1.0086664107387064</v>
      </c>
      <c r="BI51" s="76">
        <f t="shared" ca="1" si="56"/>
        <v>1.0086664107387064</v>
      </c>
      <c r="BJ51" s="76">
        <f t="shared" ca="1" si="56"/>
        <v>1.0086664107387064</v>
      </c>
      <c r="BK51" s="76">
        <f t="shared" ca="1" si="56"/>
        <v>1.0086664107387064</v>
      </c>
      <c r="BL51" s="76">
        <f t="shared" ca="1" si="53"/>
        <v>0.10909999999999909</v>
      </c>
      <c r="BM51" s="77">
        <f t="shared" ca="1" si="55"/>
        <v>103.9091309453743</v>
      </c>
      <c r="BN51" s="21"/>
      <c r="BO51" s="70">
        <f t="shared" si="45"/>
        <v>48</v>
      </c>
      <c r="BP51" s="178">
        <f t="shared" si="46"/>
        <v>8.5000000000000006E-2</v>
      </c>
      <c r="BQ51" s="179">
        <f t="shared" si="30"/>
        <v>6.8214933659622723E-3</v>
      </c>
      <c r="BR51" s="179">
        <f t="shared" si="48"/>
        <v>0.721574284267951</v>
      </c>
    </row>
    <row r="52" spans="2:70">
      <c r="E52">
        <f t="shared" si="32"/>
        <v>49</v>
      </c>
      <c r="F52" s="64">
        <f t="shared" si="33"/>
        <v>71.999999999999773</v>
      </c>
      <c r="G52" s="55">
        <f t="shared" si="12"/>
        <v>4.2908271543715681E-3</v>
      </c>
      <c r="H52" s="78">
        <f t="shared" si="47"/>
        <v>0.84042776097039007</v>
      </c>
      <c r="I52" s="79">
        <f t="shared" ca="1" si="13"/>
        <v>1172707.3542342496</v>
      </c>
      <c r="J52" s="79">
        <f t="shared" ca="1" si="14"/>
        <v>7999.6154371241018</v>
      </c>
      <c r="K52" s="80">
        <f t="shared" ca="1" si="15"/>
        <v>-16.808555219407801</v>
      </c>
      <c r="L52" s="80">
        <f t="shared" ca="1" si="16"/>
        <v>-977.25612852854135</v>
      </c>
      <c r="M52" s="80">
        <f t="shared" ca="1" si="17"/>
        <v>-8795.3051567568709</v>
      </c>
      <c r="N52" s="80">
        <f t="shared" ca="1" si="18"/>
        <v>0</v>
      </c>
      <c r="O52" s="81">
        <f t="shared" ca="1" si="2"/>
        <v>-9477.1679582653305</v>
      </c>
      <c r="P52" s="79">
        <f t="shared" ca="1" si="3"/>
        <v>1161440.4318726035</v>
      </c>
      <c r="Q52" s="35"/>
      <c r="R52">
        <f t="shared" ca="1" si="19"/>
        <v>49</v>
      </c>
      <c r="S52" s="78">
        <f t="shared" ca="1" si="34"/>
        <v>71.999999999999773</v>
      </c>
      <c r="T52" s="55">
        <f t="shared" ca="1" si="20"/>
        <v>0</v>
      </c>
      <c r="U52" s="78">
        <f t="shared" ca="1" si="35"/>
        <v>1</v>
      </c>
      <c r="V52" s="79">
        <f t="shared" ca="1" si="36"/>
        <v>1172633.2961806527</v>
      </c>
      <c r="W52" s="79">
        <f t="shared" ca="1" si="21"/>
        <v>7999.1102506027946</v>
      </c>
      <c r="X52" s="80">
        <f t="shared" ca="1" si="4"/>
        <v>-20</v>
      </c>
      <c r="Y52" s="80">
        <f t="shared" ca="1" si="22"/>
        <v>-977.19441348387727</v>
      </c>
      <c r="Z52" s="80">
        <f t="shared" ca="1" si="5"/>
        <v>-8794.7497213548941</v>
      </c>
      <c r="AA52" s="80">
        <f t="shared" ca="1" si="23"/>
        <v>0</v>
      </c>
      <c r="AB52" s="81">
        <f t="shared" ca="1" si="6"/>
        <v>-9477.1679582653305</v>
      </c>
      <c r="AC52" s="79">
        <f t="shared" ca="1" si="7"/>
        <v>1161363.2943381513</v>
      </c>
      <c r="AD52" s="35"/>
      <c r="AE52" s="55">
        <f t="shared" ca="1" si="37"/>
        <v>4.2908271543715681E-3</v>
      </c>
      <c r="AF52" s="78">
        <f t="shared" ca="1" si="38"/>
        <v>0.83791305756773748</v>
      </c>
      <c r="AG52" s="21"/>
      <c r="AH52" s="21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39"/>
        <v>116</v>
      </c>
      <c r="AN52" s="66">
        <f t="shared" si="40"/>
        <v>0</v>
      </c>
      <c r="AO52" s="67">
        <f t="shared" si="41"/>
        <v>2.7621293052329028E-5</v>
      </c>
      <c r="AP52" s="68">
        <f t="shared" ca="1" si="54"/>
        <v>2.6582161549257609E-7</v>
      </c>
      <c r="AR52" s="69">
        <f t="shared" si="25"/>
        <v>5</v>
      </c>
      <c r="AS52" s="70">
        <f t="shared" si="42"/>
        <v>49</v>
      </c>
      <c r="AT52" s="71">
        <f t="shared" si="43"/>
        <v>0.71505312447308278</v>
      </c>
      <c r="AU52" s="72">
        <f t="shared" si="26"/>
        <v>6.8214933659622723E-3</v>
      </c>
      <c r="AV52" s="73">
        <f t="shared" si="27"/>
        <v>1.0068214933659623</v>
      </c>
      <c r="AW52" s="74">
        <f>PRODUCT(AV$4:AV52)</f>
        <v>1.3953123265574781</v>
      </c>
      <c r="AY52" s="75">
        <f t="shared" si="44"/>
        <v>49</v>
      </c>
      <c r="AZ52" s="76">
        <f t="shared" ca="1" si="56"/>
        <v>1.0086664107387064</v>
      </c>
      <c r="BA52" s="76">
        <f t="shared" ca="1" si="56"/>
        <v>1.0086664107387064</v>
      </c>
      <c r="BB52" s="76">
        <f t="shared" ca="1" si="56"/>
        <v>1.0086664107387064</v>
      </c>
      <c r="BC52" s="76">
        <f t="shared" ca="1" si="56"/>
        <v>1.0086664107387064</v>
      </c>
      <c r="BD52" s="76">
        <f t="shared" ca="1" si="56"/>
        <v>1.0086664107387064</v>
      </c>
      <c r="BE52" s="76">
        <f t="shared" ca="1" si="56"/>
        <v>1.0086664107387064</v>
      </c>
      <c r="BF52" s="76">
        <f t="shared" ca="1" si="56"/>
        <v>1.0086664107387064</v>
      </c>
      <c r="BG52" s="76">
        <f t="shared" ca="1" si="56"/>
        <v>1.0086664107387064</v>
      </c>
      <c r="BH52" s="76">
        <f t="shared" ca="1" si="56"/>
        <v>1.0086664107387064</v>
      </c>
      <c r="BI52" s="76">
        <f t="shared" ca="1" si="56"/>
        <v>1.0086664107387064</v>
      </c>
      <c r="BJ52" s="76">
        <f t="shared" ca="1" si="56"/>
        <v>1.0086664107387064</v>
      </c>
      <c r="BK52" s="76">
        <f t="shared" ca="1" si="56"/>
        <v>1.0086664107387064</v>
      </c>
      <c r="BL52" s="76">
        <f t="shared" ca="1" si="53"/>
        <v>0.10909999999999909</v>
      </c>
      <c r="BM52" s="77">
        <f t="shared" ca="1" si="55"/>
        <v>115.24561713151454</v>
      </c>
      <c r="BN52" s="21"/>
      <c r="BO52" s="70">
        <f t="shared" si="45"/>
        <v>49</v>
      </c>
      <c r="BP52" s="178">
        <f t="shared" si="46"/>
        <v>8.5000000000000006E-2</v>
      </c>
      <c r="BQ52" s="179">
        <f t="shared" si="30"/>
        <v>6.8214933659622723E-3</v>
      </c>
      <c r="BR52" s="179">
        <f t="shared" si="48"/>
        <v>0.71668541943380148</v>
      </c>
    </row>
    <row r="53" spans="2:70">
      <c r="E53">
        <f t="shared" si="32"/>
        <v>50</v>
      </c>
      <c r="F53" s="64">
        <f t="shared" si="33"/>
        <v>72.083333333333101</v>
      </c>
      <c r="G53" s="55">
        <f t="shared" si="12"/>
        <v>4.2908271543715681E-3</v>
      </c>
      <c r="H53" s="78">
        <f t="shared" si="47"/>
        <v>0.83682163071233062</v>
      </c>
      <c r="I53" s="79">
        <f t="shared" ca="1" si="13"/>
        <v>1156456.8917293395</v>
      </c>
      <c r="J53" s="79">
        <f t="shared" ca="1" si="14"/>
        <v>7888.7630149530387</v>
      </c>
      <c r="K53" s="80">
        <f t="shared" ca="1" si="15"/>
        <v>-16.736432614246613</v>
      </c>
      <c r="L53" s="80">
        <f t="shared" ca="1" si="16"/>
        <v>-963.71407644111628</v>
      </c>
      <c r="M53" s="80">
        <f t="shared" ca="1" si="17"/>
        <v>0</v>
      </c>
      <c r="N53" s="80">
        <f t="shared" ca="1" si="18"/>
        <v>0</v>
      </c>
      <c r="O53" s="81">
        <f t="shared" ca="1" si="2"/>
        <v>-9477.1679582653305</v>
      </c>
      <c r="P53" s="79">
        <f t="shared" ca="1" si="3"/>
        <v>1153888.0362769719</v>
      </c>
      <c r="Q53" s="35"/>
      <c r="R53">
        <f t="shared" ca="1" si="19"/>
        <v>50</v>
      </c>
      <c r="S53" s="78">
        <f t="shared" ca="1" si="34"/>
        <v>72.083333333333101</v>
      </c>
      <c r="T53" s="55">
        <f t="shared" ca="1" si="20"/>
        <v>0</v>
      </c>
      <c r="U53" s="78">
        <f t="shared" ca="1" si="35"/>
        <v>1</v>
      </c>
      <c r="V53" s="79">
        <f t="shared" ca="1" si="36"/>
        <v>1156380.0851787147</v>
      </c>
      <c r="W53" s="79">
        <f t="shared" ca="1" si="21"/>
        <v>7888.23907957749</v>
      </c>
      <c r="X53" s="80">
        <f t="shared" ca="1" si="4"/>
        <v>-20</v>
      </c>
      <c r="Y53" s="80">
        <f t="shared" ca="1" si="22"/>
        <v>-963.65007098226238</v>
      </c>
      <c r="Z53" s="80">
        <f t="shared" ca="1" si="5"/>
        <v>0</v>
      </c>
      <c r="AA53" s="80">
        <f t="shared" ca="1" si="23"/>
        <v>0</v>
      </c>
      <c r="AB53" s="81">
        <f t="shared" ca="1" si="6"/>
        <v>-9477.1679582653305</v>
      </c>
      <c r="AC53" s="79">
        <f t="shared" ca="1" si="7"/>
        <v>1153807.5062290444</v>
      </c>
      <c r="AD53" s="35"/>
      <c r="AE53" s="55">
        <f t="shared" ca="1" si="37"/>
        <v>4.2908271543715681E-3</v>
      </c>
      <c r="AF53" s="78">
        <f t="shared" ca="1" si="38"/>
        <v>0.83431771746732331</v>
      </c>
      <c r="AG53" s="21"/>
      <c r="AH53" s="21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39"/>
        <v>117</v>
      </c>
      <c r="AN53" s="66">
        <f t="shared" si="40"/>
        <v>0</v>
      </c>
      <c r="AO53" s="67">
        <f t="shared" si="41"/>
        <v>2.7621293052329028E-5</v>
      </c>
      <c r="AP53" s="68">
        <f t="shared" ca="1" si="54"/>
        <v>2.3967326254853155E-7</v>
      </c>
      <c r="AR53" s="69">
        <f t="shared" si="25"/>
        <v>5</v>
      </c>
      <c r="AS53" s="70">
        <f t="shared" si="42"/>
        <v>50</v>
      </c>
      <c r="AT53" s="71">
        <f t="shared" si="43"/>
        <v>0.710175394328179</v>
      </c>
      <c r="AU53" s="72">
        <f t="shared" si="26"/>
        <v>6.8214933659622723E-3</v>
      </c>
      <c r="AV53" s="73">
        <f t="shared" si="27"/>
        <v>1.0068214933659623</v>
      </c>
      <c r="AW53" s="74">
        <f>PRODUCT(AV$4:AV53)</f>
        <v>1.4048304403365353</v>
      </c>
      <c r="AY53" s="75">
        <f t="shared" si="44"/>
        <v>50</v>
      </c>
      <c r="AZ53" s="76">
        <f t="shared" ca="1" si="56"/>
        <v>1.0086664107387064</v>
      </c>
      <c r="BA53" s="76">
        <f t="shared" ca="1" si="56"/>
        <v>1.0086664107387064</v>
      </c>
      <c r="BB53" s="76">
        <f t="shared" ca="1" si="56"/>
        <v>1.0086664107387064</v>
      </c>
      <c r="BC53" s="76">
        <f t="shared" ca="1" si="56"/>
        <v>1.0086664107387064</v>
      </c>
      <c r="BD53" s="76">
        <f t="shared" ca="1" si="56"/>
        <v>1.0086664107387064</v>
      </c>
      <c r="BE53" s="76">
        <f t="shared" ca="1" si="56"/>
        <v>1.0086664107387064</v>
      </c>
      <c r="BF53" s="76">
        <f t="shared" ca="1" si="56"/>
        <v>1.0086664107387064</v>
      </c>
      <c r="BG53" s="76">
        <f t="shared" ca="1" si="56"/>
        <v>1.0086664107387064</v>
      </c>
      <c r="BH53" s="76">
        <f t="shared" ca="1" si="56"/>
        <v>1.0086664107387064</v>
      </c>
      <c r="BI53" s="76">
        <f t="shared" ca="1" si="56"/>
        <v>1.0086664107387064</v>
      </c>
      <c r="BJ53" s="76">
        <f t="shared" ca="1" si="56"/>
        <v>1.0086664107387064</v>
      </c>
      <c r="BK53" s="76">
        <f t="shared" ca="1" si="56"/>
        <v>1.0086664107387064</v>
      </c>
      <c r="BL53" s="76">
        <f t="shared" ca="1" si="53"/>
        <v>0.10909999999999909</v>
      </c>
      <c r="BM53" s="77">
        <f t="shared" ca="1" si="55"/>
        <v>127.81891396056267</v>
      </c>
      <c r="BN53" s="21"/>
      <c r="BO53" s="70">
        <f t="shared" si="45"/>
        <v>50</v>
      </c>
      <c r="BP53" s="178">
        <f t="shared" si="46"/>
        <v>8.5000000000000006E-2</v>
      </c>
      <c r="BQ53" s="179">
        <f t="shared" si="30"/>
        <v>6.8214933659622723E-3</v>
      </c>
      <c r="BR53" s="179">
        <f t="shared" si="48"/>
        <v>0.71182967800757768</v>
      </c>
    </row>
    <row r="54" spans="2:70">
      <c r="E54">
        <f t="shared" si="32"/>
        <v>51</v>
      </c>
      <c r="F54" s="64">
        <f t="shared" si="33"/>
        <v>72.16666666666643</v>
      </c>
      <c r="G54" s="55">
        <f t="shared" si="12"/>
        <v>4.2908271543715681E-3</v>
      </c>
      <c r="H54" s="78">
        <f t="shared" si="47"/>
        <v>0.83323097373590471</v>
      </c>
      <c r="I54" s="79">
        <f t="shared" ca="1" si="13"/>
        <v>1148936.9021578103</v>
      </c>
      <c r="J54" s="79">
        <f t="shared" ca="1" si="14"/>
        <v>7837.4654559787468</v>
      </c>
      <c r="K54" s="80">
        <f t="shared" ca="1" si="15"/>
        <v>-16.664619474718094</v>
      </c>
      <c r="L54" s="80">
        <f t="shared" ca="1" si="16"/>
        <v>-957.44741846484192</v>
      </c>
      <c r="M54" s="80">
        <f t="shared" ca="1" si="17"/>
        <v>0</v>
      </c>
      <c r="N54" s="80">
        <f t="shared" ca="1" si="18"/>
        <v>0</v>
      </c>
      <c r="O54" s="81">
        <f t="shared" ca="1" si="2"/>
        <v>-9477.1679582653305</v>
      </c>
      <c r="P54" s="79">
        <f t="shared" ca="1" si="3"/>
        <v>1146323.087617584</v>
      </c>
      <c r="Q54" s="35"/>
      <c r="R54">
        <f t="shared" ca="1" si="19"/>
        <v>51</v>
      </c>
      <c r="S54" s="78">
        <f t="shared" ca="1" si="34"/>
        <v>72.16666666666643</v>
      </c>
      <c r="T54" s="55">
        <f t="shared" ca="1" si="20"/>
        <v>0</v>
      </c>
      <c r="U54" s="78">
        <f t="shared" ca="1" si="35"/>
        <v>1</v>
      </c>
      <c r="V54" s="79">
        <f t="shared" ca="1" si="36"/>
        <v>1148856.7176503991</v>
      </c>
      <c r="W54" s="79">
        <f t="shared" ca="1" si="21"/>
        <v>7836.9184778933886</v>
      </c>
      <c r="X54" s="80">
        <f t="shared" ca="1" si="4"/>
        <v>-20</v>
      </c>
      <c r="Y54" s="80">
        <f t="shared" ca="1" si="22"/>
        <v>-957.38059804199929</v>
      </c>
      <c r="Z54" s="80">
        <f t="shared" ca="1" si="5"/>
        <v>0</v>
      </c>
      <c r="AA54" s="80">
        <f t="shared" ca="1" si="23"/>
        <v>0</v>
      </c>
      <c r="AB54" s="81">
        <f t="shared" ca="1" si="6"/>
        <v>-9477.1679582653305</v>
      </c>
      <c r="AC54" s="79">
        <f t="shared" ca="1" si="7"/>
        <v>1146239.0875719851</v>
      </c>
      <c r="AD54" s="35"/>
      <c r="AE54" s="55">
        <f t="shared" ca="1" si="37"/>
        <v>4.2908271543715681E-3</v>
      </c>
      <c r="AF54" s="78">
        <f t="shared" ca="1" si="38"/>
        <v>0.83073780434984124</v>
      </c>
      <c r="AG54" s="21"/>
      <c r="AH54" s="21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39"/>
        <v>118</v>
      </c>
      <c r="AN54" s="66">
        <f t="shared" si="40"/>
        <v>0</v>
      </c>
      <c r="AO54" s="67">
        <f t="shared" si="41"/>
        <v>2.7621293052329028E-5</v>
      </c>
      <c r="AP54" s="68">
        <f t="shared" ca="1" si="54"/>
        <v>2.1609707199398768E-7</v>
      </c>
      <c r="AR54" s="69">
        <f t="shared" si="25"/>
        <v>5</v>
      </c>
      <c r="AS54" s="70">
        <f t="shared" si="42"/>
        <v>51</v>
      </c>
      <c r="AT54" s="71">
        <f t="shared" si="43"/>
        <v>0.70533093758709964</v>
      </c>
      <c r="AU54" s="72">
        <f t="shared" si="26"/>
        <v>6.8214933659622723E-3</v>
      </c>
      <c r="AV54" s="73">
        <f t="shared" si="27"/>
        <v>1.0068214933659623</v>
      </c>
      <c r="AW54" s="74">
        <f>PRODUCT(AV$4:AV54)</f>
        <v>1.4144134818655927</v>
      </c>
      <c r="AY54" s="75">
        <f t="shared" si="44"/>
        <v>51</v>
      </c>
      <c r="AZ54" s="76">
        <f t="shared" ca="1" si="56"/>
        <v>1.0086664107387064</v>
      </c>
      <c r="BA54" s="76">
        <f t="shared" ca="1" si="56"/>
        <v>1.0086664107387064</v>
      </c>
      <c r="BB54" s="76">
        <f t="shared" ca="1" si="56"/>
        <v>1.0086664107387064</v>
      </c>
      <c r="BC54" s="76">
        <f t="shared" ca="1" si="56"/>
        <v>1.0086664107387064</v>
      </c>
      <c r="BD54" s="76">
        <f t="shared" ca="1" si="56"/>
        <v>1.0086664107387064</v>
      </c>
      <c r="BE54" s="76">
        <f t="shared" ca="1" si="56"/>
        <v>1.0086664107387064</v>
      </c>
      <c r="BF54" s="76">
        <f t="shared" ca="1" si="56"/>
        <v>1.0086664107387064</v>
      </c>
      <c r="BG54" s="76">
        <f t="shared" ca="1" si="56"/>
        <v>1.0086664107387064</v>
      </c>
      <c r="BH54" s="76">
        <f t="shared" ca="1" si="56"/>
        <v>1.0086664107387064</v>
      </c>
      <c r="BI54" s="76">
        <f t="shared" ca="1" si="56"/>
        <v>1.0086664107387064</v>
      </c>
      <c r="BJ54" s="76">
        <f t="shared" ca="1" si="56"/>
        <v>1.0086664107387064</v>
      </c>
      <c r="BK54" s="76">
        <f t="shared" ca="1" si="56"/>
        <v>1.0086664107387064</v>
      </c>
      <c r="BL54" s="76">
        <f t="shared" ca="1" si="53"/>
        <v>0.10909999999999909</v>
      </c>
      <c r="BM54" s="77">
        <f t="shared" ca="1" si="55"/>
        <v>141.76395747365993</v>
      </c>
      <c r="BN54" s="21"/>
      <c r="BO54" s="70">
        <f t="shared" si="45"/>
        <v>51</v>
      </c>
      <c r="BP54" s="178">
        <f t="shared" si="46"/>
        <v>8.5000000000000006E-2</v>
      </c>
      <c r="BQ54" s="179">
        <f t="shared" si="30"/>
        <v>6.8214933659622723E-3</v>
      </c>
      <c r="BR54" s="179">
        <f t="shared" si="48"/>
        <v>0.70700683556905342</v>
      </c>
    </row>
    <row r="55" spans="2:70">
      <c r="E55">
        <f t="shared" si="32"/>
        <v>52</v>
      </c>
      <c r="F55" s="64">
        <f t="shared" si="33"/>
        <v>72.249999999999758</v>
      </c>
      <c r="G55" s="55">
        <f t="shared" si="12"/>
        <v>4.2908271543715681E-3</v>
      </c>
      <c r="H55" s="78">
        <f t="shared" si="47"/>
        <v>0.82965572364793527</v>
      </c>
      <c r="I55" s="79">
        <f t="shared" ca="1" si="13"/>
        <v>1141404.4133855514</v>
      </c>
      <c r="J55" s="79">
        <f t="shared" ca="1" si="14"/>
        <v>7786.0826337895978</v>
      </c>
      <c r="K55" s="80">
        <f t="shared" ca="1" si="15"/>
        <v>-16.593114472958707</v>
      </c>
      <c r="L55" s="80">
        <f t="shared" ca="1" si="16"/>
        <v>-951.1703444879596</v>
      </c>
      <c r="M55" s="80">
        <f t="shared" ca="1" si="17"/>
        <v>0</v>
      </c>
      <c r="N55" s="80">
        <f t="shared" ca="1" si="18"/>
        <v>0</v>
      </c>
      <c r="O55" s="81">
        <f t="shared" ca="1" si="2"/>
        <v>-9477.1679582653305</v>
      </c>
      <c r="P55" s="79">
        <f t="shared" ca="1" si="3"/>
        <v>1138745.5646021147</v>
      </c>
      <c r="Q55" s="35"/>
      <c r="R55">
        <f t="shared" ca="1" si="19"/>
        <v>52</v>
      </c>
      <c r="S55" s="78">
        <f t="shared" ca="1" si="34"/>
        <v>72.249999999999758</v>
      </c>
      <c r="T55" s="55">
        <f t="shared" ca="1" si="20"/>
        <v>0</v>
      </c>
      <c r="U55" s="78">
        <f t="shared" ca="1" si="35"/>
        <v>1</v>
      </c>
      <c r="V55" s="79">
        <f t="shared" ca="1" si="36"/>
        <v>1141320.7737696292</v>
      </c>
      <c r="W55" s="79">
        <f t="shared" ca="1" si="21"/>
        <v>7785.5120867044525</v>
      </c>
      <c r="X55" s="80">
        <f t="shared" ca="1" si="4"/>
        <v>-20</v>
      </c>
      <c r="Y55" s="80">
        <f t="shared" ca="1" si="22"/>
        <v>-951.10064480802441</v>
      </c>
      <c r="Z55" s="80">
        <f t="shared" ca="1" si="5"/>
        <v>0</v>
      </c>
      <c r="AA55" s="80">
        <f t="shared" ca="1" si="23"/>
        <v>0</v>
      </c>
      <c r="AB55" s="81">
        <f t="shared" ca="1" si="6"/>
        <v>-9477.1679582653305</v>
      </c>
      <c r="AC55" s="79">
        <f t="shared" ca="1" si="7"/>
        <v>1138658.0172532601</v>
      </c>
      <c r="AD55" s="35"/>
      <c r="AE55" s="55">
        <f t="shared" ca="1" si="37"/>
        <v>4.2908271543715681E-3</v>
      </c>
      <c r="AF55" s="78">
        <f t="shared" ca="1" si="38"/>
        <v>0.82717325202077396</v>
      </c>
      <c r="AG55" s="21"/>
      <c r="AH55" s="21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39"/>
        <v>119</v>
      </c>
      <c r="AN55" s="66">
        <f t="shared" si="40"/>
        <v>0</v>
      </c>
      <c r="AO55" s="67">
        <f t="shared" si="41"/>
        <v>2.7621293052329028E-5</v>
      </c>
      <c r="AP55" s="68">
        <f t="shared" ca="1" si="54"/>
        <v>1.9484002524027397E-7</v>
      </c>
      <c r="AR55" s="69">
        <f t="shared" si="25"/>
        <v>5</v>
      </c>
      <c r="AS55" s="70">
        <f t="shared" si="42"/>
        <v>52</v>
      </c>
      <c r="AT55" s="71">
        <f t="shared" si="43"/>
        <v>0.70051952727554134</v>
      </c>
      <c r="AU55" s="72">
        <f t="shared" si="26"/>
        <v>6.8214933659622723E-3</v>
      </c>
      <c r="AV55" s="73">
        <f t="shared" si="27"/>
        <v>1.0068214933659623</v>
      </c>
      <c r="AW55" s="74">
        <f>PRODUCT(AV$4:AV55)</f>
        <v>1.4240618940488665</v>
      </c>
      <c r="AY55" s="75">
        <f t="shared" si="44"/>
        <v>52</v>
      </c>
      <c r="AZ55" s="76">
        <f t="shared" ref="AZ55:BK64" ca="1" si="57">OFFSET($AV$3,($AY55*12-12)+AZ$3,0)</f>
        <v>1.0086664107387064</v>
      </c>
      <c r="BA55" s="76">
        <f t="shared" ca="1" si="57"/>
        <v>1.0086664107387064</v>
      </c>
      <c r="BB55" s="76">
        <f t="shared" ca="1" si="57"/>
        <v>1.0086664107387064</v>
      </c>
      <c r="BC55" s="76">
        <f t="shared" ca="1" si="57"/>
        <v>1.0086664107387064</v>
      </c>
      <c r="BD55" s="76">
        <f t="shared" ca="1" si="57"/>
        <v>1.0086664107387064</v>
      </c>
      <c r="BE55" s="76">
        <f t="shared" ca="1" si="57"/>
        <v>1.0086664107387064</v>
      </c>
      <c r="BF55" s="76">
        <f t="shared" ca="1" si="57"/>
        <v>1.0086664107387064</v>
      </c>
      <c r="BG55" s="76">
        <f t="shared" ca="1" si="57"/>
        <v>1.0086664107387064</v>
      </c>
      <c r="BH55" s="76">
        <f t="shared" ca="1" si="57"/>
        <v>1.0086664107387064</v>
      </c>
      <c r="BI55" s="76">
        <f t="shared" ca="1" si="57"/>
        <v>1.0086664107387064</v>
      </c>
      <c r="BJ55" s="76">
        <f t="shared" ca="1" si="57"/>
        <v>1.0086664107387064</v>
      </c>
      <c r="BK55" s="76">
        <f t="shared" ca="1" si="57"/>
        <v>1.0086664107387064</v>
      </c>
      <c r="BL55" s="76">
        <f t="shared" ca="1" si="53"/>
        <v>0.10909999999999909</v>
      </c>
      <c r="BM55" s="77">
        <f t="shared" ca="1" si="55"/>
        <v>157.23040523403608</v>
      </c>
      <c r="BN55" s="21"/>
      <c r="BO55" s="70">
        <f t="shared" si="45"/>
        <v>52</v>
      </c>
      <c r="BP55" s="178">
        <f t="shared" si="46"/>
        <v>8.5000000000000006E-2</v>
      </c>
      <c r="BQ55" s="179">
        <f t="shared" si="30"/>
        <v>6.8214933659622723E-3</v>
      </c>
      <c r="BR55" s="179">
        <f t="shared" si="48"/>
        <v>0.70221666921851122</v>
      </c>
    </row>
    <row r="56" spans="2:70">
      <c r="E56">
        <f t="shared" si="32"/>
        <v>53</v>
      </c>
      <c r="F56" s="64">
        <f t="shared" si="33"/>
        <v>72.333333333333087</v>
      </c>
      <c r="G56" s="55">
        <f t="shared" si="12"/>
        <v>4.2908271543715681E-3</v>
      </c>
      <c r="H56" s="78">
        <f t="shared" si="47"/>
        <v>0.82609581434012691</v>
      </c>
      <c r="I56" s="79">
        <f t="shared" ca="1" si="13"/>
        <v>1133859.4042115998</v>
      </c>
      <c r="J56" s="79">
        <f t="shared" ca="1" si="14"/>
        <v>7734.614403763363</v>
      </c>
      <c r="K56" s="80">
        <f t="shared" ca="1" si="15"/>
        <v>-16.521916286802536</v>
      </c>
      <c r="L56" s="80">
        <f t="shared" ca="1" si="16"/>
        <v>-944.88283684299995</v>
      </c>
      <c r="M56" s="80">
        <f t="shared" ca="1" si="17"/>
        <v>0</v>
      </c>
      <c r="N56" s="80">
        <f t="shared" ca="1" si="18"/>
        <v>0</v>
      </c>
      <c r="O56" s="81">
        <f t="shared" ca="1" si="2"/>
        <v>-9477.1679582653305</v>
      </c>
      <c r="P56" s="79">
        <f t="shared" ca="1" si="3"/>
        <v>1131155.4459039681</v>
      </c>
      <c r="Q56" s="35"/>
      <c r="R56">
        <f t="shared" ca="1" si="19"/>
        <v>53</v>
      </c>
      <c r="S56" s="78">
        <f t="shared" ca="1" si="34"/>
        <v>72.333333333333087</v>
      </c>
      <c r="T56" s="55">
        <f t="shared" ca="1" si="20"/>
        <v>0</v>
      </c>
      <c r="U56" s="78">
        <f t="shared" ca="1" si="35"/>
        <v>1</v>
      </c>
      <c r="V56" s="79">
        <f t="shared" ca="1" si="36"/>
        <v>1133772.2325132869</v>
      </c>
      <c r="W56" s="79">
        <f t="shared" ca="1" si="21"/>
        <v>7734.0197626016216</v>
      </c>
      <c r="X56" s="80">
        <f t="shared" ca="1" si="4"/>
        <v>-20</v>
      </c>
      <c r="Y56" s="80">
        <f t="shared" ca="1" si="22"/>
        <v>-944.81019376107247</v>
      </c>
      <c r="Z56" s="80">
        <f t="shared" ca="1" si="5"/>
        <v>0</v>
      </c>
      <c r="AA56" s="80">
        <f t="shared" ca="1" si="23"/>
        <v>0</v>
      </c>
      <c r="AB56" s="81">
        <f t="shared" ca="1" si="6"/>
        <v>-9477.1679582653305</v>
      </c>
      <c r="AC56" s="79">
        <f t="shared" ca="1" si="7"/>
        <v>1131064.2741238622</v>
      </c>
      <c r="AD56" s="35"/>
      <c r="AE56" s="55">
        <f t="shared" ca="1" si="37"/>
        <v>4.2908271543715681E-3</v>
      </c>
      <c r="AF56" s="78">
        <f t="shared" ca="1" si="38"/>
        <v>0.82362399456963342</v>
      </c>
      <c r="AG56" s="21"/>
      <c r="AH56" s="21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39"/>
        <v>120</v>
      </c>
      <c r="AN56" s="66">
        <f t="shared" si="40"/>
        <v>0</v>
      </c>
      <c r="AO56" s="67">
        <f t="shared" si="41"/>
        <v>2.7621293052329028E-5</v>
      </c>
      <c r="AP56" s="68">
        <f t="shared" ca="1" si="54"/>
        <v>1.7567399264293045E-7</v>
      </c>
      <c r="AR56" s="69">
        <f t="shared" si="25"/>
        <v>5</v>
      </c>
      <c r="AS56" s="70">
        <f t="shared" si="42"/>
        <v>53</v>
      </c>
      <c r="AT56" s="71">
        <f t="shared" si="43"/>
        <v>0.69574093796750425</v>
      </c>
      <c r="AU56" s="72">
        <f t="shared" si="26"/>
        <v>6.8214933659622723E-3</v>
      </c>
      <c r="AV56" s="73">
        <f t="shared" si="27"/>
        <v>1.0068214933659623</v>
      </c>
      <c r="AW56" s="74">
        <f>PRODUCT(AV$4:AV56)</f>
        <v>1.4337761228118406</v>
      </c>
      <c r="AY56" s="75">
        <f t="shared" si="44"/>
        <v>53</v>
      </c>
      <c r="AZ56" s="76">
        <f t="shared" ca="1" si="57"/>
        <v>1.0086664107387064</v>
      </c>
      <c r="BA56" s="76">
        <f t="shared" ca="1" si="57"/>
        <v>1.0086664107387064</v>
      </c>
      <c r="BB56" s="76">
        <f t="shared" ca="1" si="57"/>
        <v>1.0086664107387064</v>
      </c>
      <c r="BC56" s="76">
        <f t="shared" ca="1" si="57"/>
        <v>1.0086664107387064</v>
      </c>
      <c r="BD56" s="76">
        <f t="shared" ca="1" si="57"/>
        <v>1.0086664107387064</v>
      </c>
      <c r="BE56" s="76">
        <f t="shared" ca="1" si="57"/>
        <v>1.0086664107387064</v>
      </c>
      <c r="BF56" s="76">
        <f t="shared" ca="1" si="57"/>
        <v>1.0086664107387064</v>
      </c>
      <c r="BG56" s="76">
        <f t="shared" ca="1" si="57"/>
        <v>1.0086664107387064</v>
      </c>
      <c r="BH56" s="76">
        <f t="shared" ca="1" si="57"/>
        <v>1.0086664107387064</v>
      </c>
      <c r="BI56" s="76">
        <f t="shared" ca="1" si="57"/>
        <v>1.0086664107387064</v>
      </c>
      <c r="BJ56" s="76">
        <f t="shared" ca="1" si="57"/>
        <v>1.0086664107387064</v>
      </c>
      <c r="BK56" s="76">
        <f t="shared" ca="1" si="57"/>
        <v>1.0086664107387064</v>
      </c>
      <c r="BL56" s="76">
        <f t="shared" ca="1" si="53"/>
        <v>0.10909999999999909</v>
      </c>
      <c r="BM56" s="77">
        <f t="shared" ca="1" si="55"/>
        <v>174.38424244506928</v>
      </c>
      <c r="BN56" s="21"/>
      <c r="BO56" s="70">
        <f t="shared" si="45"/>
        <v>53</v>
      </c>
      <c r="BP56" s="178">
        <f t="shared" si="46"/>
        <v>8.5000000000000006E-2</v>
      </c>
      <c r="BQ56" s="179">
        <f t="shared" si="30"/>
        <v>6.8214933659622723E-3</v>
      </c>
      <c r="BR56" s="179">
        <f t="shared" si="48"/>
        <v>0.69745895756644083</v>
      </c>
    </row>
    <row r="57" spans="2:70">
      <c r="E57">
        <f t="shared" si="32"/>
        <v>54</v>
      </c>
      <c r="F57" s="64">
        <f t="shared" si="33"/>
        <v>72.416666666666416</v>
      </c>
      <c r="G57" s="55">
        <f t="shared" si="12"/>
        <v>4.2908271543715681E-3</v>
      </c>
      <c r="H57" s="78">
        <f t="shared" si="47"/>
        <v>0.82255117998784355</v>
      </c>
      <c r="I57" s="79">
        <f t="shared" ca="1" si="13"/>
        <v>1126301.8534008681</v>
      </c>
      <c r="J57" s="79">
        <f t="shared" ca="1" si="14"/>
        <v>7683.0606210450333</v>
      </c>
      <c r="K57" s="80">
        <f t="shared" ca="1" si="15"/>
        <v>-16.451023599756873</v>
      </c>
      <c r="L57" s="80">
        <f t="shared" ca="1" si="16"/>
        <v>-938.58487783405678</v>
      </c>
      <c r="M57" s="80">
        <f t="shared" ca="1" si="17"/>
        <v>0</v>
      </c>
      <c r="N57" s="80">
        <f t="shared" ca="1" si="18"/>
        <v>0</v>
      </c>
      <c r="O57" s="81">
        <f t="shared" ca="1" si="2"/>
        <v>-9477.1679582653305</v>
      </c>
      <c r="P57" s="79">
        <f t="shared" ca="1" si="3"/>
        <v>1123552.710162214</v>
      </c>
      <c r="Q57" s="35"/>
      <c r="R57">
        <f t="shared" ca="1" si="19"/>
        <v>54</v>
      </c>
      <c r="S57" s="78">
        <f t="shared" ca="1" si="34"/>
        <v>72.416666666666416</v>
      </c>
      <c r="T57" s="55">
        <f t="shared" ca="1" si="20"/>
        <v>0</v>
      </c>
      <c r="U57" s="78">
        <f t="shared" ca="1" si="35"/>
        <v>1</v>
      </c>
      <c r="V57" s="79">
        <f t="shared" ca="1" si="36"/>
        <v>1126211.0728231119</v>
      </c>
      <c r="W57" s="79">
        <f t="shared" ca="1" si="21"/>
        <v>7682.4413619361112</v>
      </c>
      <c r="X57" s="80">
        <f t="shared" ca="1" si="4"/>
        <v>-20</v>
      </c>
      <c r="Y57" s="80">
        <f t="shared" ca="1" si="22"/>
        <v>-938.50922735259326</v>
      </c>
      <c r="Z57" s="80">
        <f t="shared" ca="1" si="5"/>
        <v>0</v>
      </c>
      <c r="AA57" s="80">
        <f t="shared" ca="1" si="23"/>
        <v>0</v>
      </c>
      <c r="AB57" s="81">
        <f t="shared" ca="1" si="6"/>
        <v>-9477.1679582653305</v>
      </c>
      <c r="AC57" s="79">
        <f t="shared" ca="1" si="7"/>
        <v>1123457.8369994299</v>
      </c>
      <c r="AD57" s="35"/>
      <c r="AE57" s="55">
        <f t="shared" ca="1" si="37"/>
        <v>4.2908271543715681E-3</v>
      </c>
      <c r="AF57" s="78">
        <f t="shared" ca="1" si="38"/>
        <v>0.8200899663687421</v>
      </c>
      <c r="AG57" s="21"/>
      <c r="AH57" s="21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39"/>
        <v>121</v>
      </c>
      <c r="AN57" s="66">
        <f t="shared" si="40"/>
        <v>0</v>
      </c>
      <c r="AO57" s="67">
        <f t="shared" si="41"/>
        <v>2.7621293052329028E-5</v>
      </c>
      <c r="AP57" s="68">
        <f t="shared" ca="1" si="54"/>
        <v>1.5839328522489459E-7</v>
      </c>
      <c r="AR57" s="69">
        <f t="shared" si="25"/>
        <v>5</v>
      </c>
      <c r="AS57" s="70">
        <f t="shared" si="42"/>
        <v>54</v>
      </c>
      <c r="AT57" s="71">
        <f t="shared" si="43"/>
        <v>0.69099494577473053</v>
      </c>
      <c r="AU57" s="72">
        <f t="shared" si="26"/>
        <v>6.8214933659622723E-3</v>
      </c>
      <c r="AV57" s="73">
        <f t="shared" si="27"/>
        <v>1.0068214933659623</v>
      </c>
      <c r="AW57" s="74">
        <f>PRODUCT(AV$4:AV57)</f>
        <v>1.4435566171218768</v>
      </c>
      <c r="AY57" s="75">
        <f t="shared" si="44"/>
        <v>54</v>
      </c>
      <c r="AZ57" s="76">
        <f t="shared" ca="1" si="57"/>
        <v>1.0086664107387064</v>
      </c>
      <c r="BA57" s="76">
        <f t="shared" ca="1" si="57"/>
        <v>1.0086664107387064</v>
      </c>
      <c r="BB57" s="76">
        <f t="shared" ca="1" si="57"/>
        <v>1.0086664107387064</v>
      </c>
      <c r="BC57" s="76">
        <f t="shared" ca="1" si="57"/>
        <v>1.0086664107387064</v>
      </c>
      <c r="BD57" s="76">
        <f t="shared" ca="1" si="57"/>
        <v>1.0086664107387064</v>
      </c>
      <c r="BE57" s="76">
        <f t="shared" ca="1" si="57"/>
        <v>1.0086664107387064</v>
      </c>
      <c r="BF57" s="76">
        <f t="shared" ca="1" si="57"/>
        <v>1.0086664107387064</v>
      </c>
      <c r="BG57" s="76">
        <f t="shared" ca="1" si="57"/>
        <v>1.0086664107387064</v>
      </c>
      <c r="BH57" s="76">
        <f t="shared" ca="1" si="57"/>
        <v>1.0086664107387064</v>
      </c>
      <c r="BI57" s="76">
        <f t="shared" ca="1" si="57"/>
        <v>1.0086664107387064</v>
      </c>
      <c r="BJ57" s="76">
        <f t="shared" ca="1" si="57"/>
        <v>1.0086664107387064</v>
      </c>
      <c r="BK57" s="76">
        <f t="shared" ca="1" si="57"/>
        <v>1.0086664107387064</v>
      </c>
      <c r="BL57" s="76">
        <f t="shared" ca="1" si="53"/>
        <v>0.10909999999999909</v>
      </c>
      <c r="BM57" s="77">
        <f t="shared" ca="1" si="55"/>
        <v>193.40956329582619</v>
      </c>
      <c r="BN57" s="21"/>
      <c r="BO57" s="70">
        <f t="shared" si="45"/>
        <v>54</v>
      </c>
      <c r="BP57" s="178">
        <f t="shared" si="46"/>
        <v>8.5000000000000006E-2</v>
      </c>
      <c r="BQ57" s="179">
        <f t="shared" si="30"/>
        <v>6.8214933659622723E-3</v>
      </c>
      <c r="BR57" s="179">
        <f t="shared" si="48"/>
        <v>0.69273348072330687</v>
      </c>
    </row>
    <row r="58" spans="2:70">
      <c r="E58">
        <f t="shared" si="32"/>
        <v>55</v>
      </c>
      <c r="F58" s="64">
        <f t="shared" si="33"/>
        <v>72.499999999999744</v>
      </c>
      <c r="G58" s="55">
        <f t="shared" si="12"/>
        <v>4.2908271543715681E-3</v>
      </c>
      <c r="H58" s="78">
        <f t="shared" si="47"/>
        <v>0.8190217550488913</v>
      </c>
      <c r="I58" s="79">
        <f t="shared" ca="1" si="13"/>
        <v>1118731.7396840821</v>
      </c>
      <c r="J58" s="79">
        <f t="shared" ca="1" si="14"/>
        <v>7631.4211405463975</v>
      </c>
      <c r="K58" s="80">
        <f t="shared" ca="1" si="15"/>
        <v>-16.380435100977827</v>
      </c>
      <c r="L58" s="80">
        <f t="shared" ca="1" si="16"/>
        <v>-932.27644973673512</v>
      </c>
      <c r="M58" s="80">
        <f t="shared" ca="1" si="17"/>
        <v>0</v>
      </c>
      <c r="N58" s="80">
        <f t="shared" ca="1" si="18"/>
        <v>0</v>
      </c>
      <c r="O58" s="81">
        <f t="shared" ca="1" si="2"/>
        <v>-9477.1679582653305</v>
      </c>
      <c r="P58" s="79">
        <f t="shared" ca="1" si="3"/>
        <v>1115937.3359815255</v>
      </c>
      <c r="Q58" s="35"/>
      <c r="R58">
        <f t="shared" ca="1" si="19"/>
        <v>55</v>
      </c>
      <c r="S58" s="78">
        <f t="shared" ca="1" si="34"/>
        <v>72.499999999999744</v>
      </c>
      <c r="T58" s="55">
        <f t="shared" ca="1" si="20"/>
        <v>0</v>
      </c>
      <c r="U58" s="78">
        <f t="shared" ca="1" si="35"/>
        <v>1</v>
      </c>
      <c r="V58" s="79">
        <f t="shared" ca="1" si="36"/>
        <v>1118637.2736056412</v>
      </c>
      <c r="W58" s="79">
        <f t="shared" ca="1" si="21"/>
        <v>7630.7767408190048</v>
      </c>
      <c r="X58" s="80">
        <f t="shared" ca="1" si="4"/>
        <v>-20</v>
      </c>
      <c r="Y58" s="80">
        <f t="shared" ca="1" si="22"/>
        <v>-932.19772800470105</v>
      </c>
      <c r="Z58" s="80">
        <f t="shared" ca="1" si="5"/>
        <v>0</v>
      </c>
      <c r="AA58" s="80">
        <f t="shared" ca="1" si="23"/>
        <v>0</v>
      </c>
      <c r="AB58" s="81">
        <f t="shared" ca="1" si="6"/>
        <v>-9477.1679582653305</v>
      </c>
      <c r="AC58" s="79">
        <f t="shared" ca="1" si="7"/>
        <v>1115838.68466019</v>
      </c>
      <c r="AD58" s="35"/>
      <c r="AE58" s="55">
        <f t="shared" ca="1" si="37"/>
        <v>4.2908271543715681E-3</v>
      </c>
      <c r="AF58" s="78">
        <f t="shared" ca="1" si="38"/>
        <v>0.81657110207201944</v>
      </c>
      <c r="AG58" s="21"/>
      <c r="AH58" s="21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39"/>
        <v>122</v>
      </c>
      <c r="AN58" s="66">
        <f t="shared" si="40"/>
        <v>0</v>
      </c>
      <c r="AO58" s="67">
        <f t="shared" si="41"/>
        <v>2.7621293052329028E-5</v>
      </c>
      <c r="AP58" s="68">
        <f t="shared" ca="1" si="54"/>
        <v>1.4281244723189496E-7</v>
      </c>
      <c r="AR58" s="69">
        <f t="shared" si="25"/>
        <v>5</v>
      </c>
      <c r="AS58" s="70">
        <f t="shared" si="42"/>
        <v>55</v>
      </c>
      <c r="AT58" s="71">
        <f t="shared" si="43"/>
        <v>0.68628132833621469</v>
      </c>
      <c r="AU58" s="72">
        <f t="shared" si="26"/>
        <v>6.8214933659622723E-3</v>
      </c>
      <c r="AV58" s="73">
        <f t="shared" si="27"/>
        <v>1.0068214933659623</v>
      </c>
      <c r="AW58" s="74">
        <f>PRODUCT(AV$4:AV58)</f>
        <v>1.4534038290089646</v>
      </c>
      <c r="AY58" s="75">
        <f t="shared" si="44"/>
        <v>55</v>
      </c>
      <c r="AZ58" s="76">
        <f t="shared" ca="1" si="57"/>
        <v>1.0086664107387064</v>
      </c>
      <c r="BA58" s="76">
        <f t="shared" ca="1" si="57"/>
        <v>1.0086664107387064</v>
      </c>
      <c r="BB58" s="76">
        <f t="shared" ca="1" si="57"/>
        <v>1.0086664107387064</v>
      </c>
      <c r="BC58" s="76">
        <f t="shared" ca="1" si="57"/>
        <v>1.0086664107387064</v>
      </c>
      <c r="BD58" s="76">
        <f t="shared" ca="1" si="57"/>
        <v>1.0086664107387064</v>
      </c>
      <c r="BE58" s="76">
        <f t="shared" ca="1" si="57"/>
        <v>1.0086664107387064</v>
      </c>
      <c r="BF58" s="76">
        <f t="shared" ca="1" si="57"/>
        <v>1.0086664107387064</v>
      </c>
      <c r="BG58" s="76">
        <f t="shared" ca="1" si="57"/>
        <v>1.0086664107387064</v>
      </c>
      <c r="BH58" s="76">
        <f t="shared" ca="1" si="57"/>
        <v>1.0086664107387064</v>
      </c>
      <c r="BI58" s="76">
        <f t="shared" ca="1" si="57"/>
        <v>1.0086664107387064</v>
      </c>
      <c r="BJ58" s="76">
        <f t="shared" ca="1" si="57"/>
        <v>1.0086664107387064</v>
      </c>
      <c r="BK58" s="76">
        <f t="shared" ca="1" si="57"/>
        <v>1.0086664107387064</v>
      </c>
      <c r="BL58" s="76">
        <f t="shared" ca="1" si="53"/>
        <v>0.10909999999999909</v>
      </c>
      <c r="BM58" s="77">
        <f t="shared" ca="1" si="55"/>
        <v>214.51054665140066</v>
      </c>
      <c r="BN58" s="21"/>
      <c r="BO58" s="70">
        <f t="shared" si="45"/>
        <v>55</v>
      </c>
      <c r="BP58" s="178">
        <f t="shared" si="46"/>
        <v>8.5000000000000006E-2</v>
      </c>
      <c r="BQ58" s="179">
        <f t="shared" si="30"/>
        <v>6.8214933659622723E-3</v>
      </c>
      <c r="BR58" s="179">
        <f t="shared" si="48"/>
        <v>0.68804002028938627</v>
      </c>
    </row>
    <row r="59" spans="2:70">
      <c r="E59">
        <f t="shared" si="32"/>
        <v>56</v>
      </c>
      <c r="F59" s="64">
        <f t="shared" si="33"/>
        <v>72.583333333333073</v>
      </c>
      <c r="G59" s="55">
        <f t="shared" si="12"/>
        <v>4.6837945252553581E-3</v>
      </c>
      <c r="H59" s="78">
        <f t="shared" si="47"/>
        <v>0.81518562543652828</v>
      </c>
      <c r="I59" s="79">
        <f t="shared" ca="1" si="13"/>
        <v>1110710.5147967271</v>
      </c>
      <c r="J59" s="79">
        <f t="shared" ca="1" si="14"/>
        <v>7576.7044081904141</v>
      </c>
      <c r="K59" s="80">
        <f t="shared" ca="1" si="15"/>
        <v>-16.303712508730566</v>
      </c>
      <c r="L59" s="80">
        <f t="shared" ca="1" si="16"/>
        <v>-925.59209566393929</v>
      </c>
      <c r="M59" s="80">
        <f t="shared" ca="1" si="17"/>
        <v>0</v>
      </c>
      <c r="N59" s="80">
        <f t="shared" ca="1" si="18"/>
        <v>0</v>
      </c>
      <c r="O59" s="81">
        <f t="shared" ca="1" si="2"/>
        <v>-9477.1679582653305</v>
      </c>
      <c r="P59" s="79">
        <f t="shared" ca="1" si="3"/>
        <v>1107868.1554384795</v>
      </c>
      <c r="Q59" s="35"/>
      <c r="R59">
        <f t="shared" ca="1" si="19"/>
        <v>56</v>
      </c>
      <c r="S59" s="78">
        <f t="shared" ca="1" si="34"/>
        <v>72.583333333333073</v>
      </c>
      <c r="T59" s="55">
        <f t="shared" ca="1" si="20"/>
        <v>0</v>
      </c>
      <c r="U59" s="78">
        <f t="shared" ca="1" si="35"/>
        <v>1</v>
      </c>
      <c r="V59" s="79">
        <f t="shared" ca="1" si="36"/>
        <v>1110612.3255379105</v>
      </c>
      <c r="W59" s="79">
        <f t="shared" ca="1" si="21"/>
        <v>7576.0346108127878</v>
      </c>
      <c r="X59" s="80">
        <f t="shared" ca="1" si="4"/>
        <v>-20</v>
      </c>
      <c r="Y59" s="80">
        <f t="shared" ca="1" si="22"/>
        <v>-925.51027128159205</v>
      </c>
      <c r="Z59" s="80">
        <f t="shared" ca="1" si="5"/>
        <v>0</v>
      </c>
      <c r="AA59" s="80">
        <f t="shared" ca="1" si="23"/>
        <v>0</v>
      </c>
      <c r="AB59" s="81">
        <f t="shared" ca="1" si="6"/>
        <v>-9477.1679582653305</v>
      </c>
      <c r="AC59" s="79">
        <f t="shared" ca="1" si="7"/>
        <v>1107765.6819191761</v>
      </c>
      <c r="AD59" s="35"/>
      <c r="AE59" s="55">
        <f t="shared" ca="1" si="37"/>
        <v>4.6837945252553581E-3</v>
      </c>
      <c r="AF59" s="78">
        <f t="shared" ca="1" si="38"/>
        <v>0.8127464508146528</v>
      </c>
      <c r="AG59" s="21"/>
      <c r="AH59" s="21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39"/>
        <v>123</v>
      </c>
      <c r="AN59" s="66">
        <f t="shared" si="40"/>
        <v>0</v>
      </c>
      <c r="AO59" s="67">
        <f t="shared" si="41"/>
        <v>2.7621293052329028E-5</v>
      </c>
      <c r="AP59" s="68">
        <f t="shared" ca="1" si="54"/>
        <v>1.2876426582985762E-7</v>
      </c>
      <c r="AR59" s="69">
        <f t="shared" si="25"/>
        <v>5</v>
      </c>
      <c r="AS59" s="70">
        <f t="shared" si="42"/>
        <v>56</v>
      </c>
      <c r="AT59" s="71">
        <f t="shared" si="43"/>
        <v>0.68159986480778545</v>
      </c>
      <c r="AU59" s="72">
        <f t="shared" si="26"/>
        <v>6.8214933659622723E-3</v>
      </c>
      <c r="AV59" s="73">
        <f t="shared" si="27"/>
        <v>1.0068214933659623</v>
      </c>
      <c r="AW59" s="74">
        <f>PRODUCT(AV$4:AV59)</f>
        <v>1.4633182135866134</v>
      </c>
      <c r="AY59" s="75">
        <f t="shared" si="44"/>
        <v>56</v>
      </c>
      <c r="AZ59" s="76">
        <f t="shared" ca="1" si="57"/>
        <v>1.0086664107387064</v>
      </c>
      <c r="BA59" s="76">
        <f t="shared" ca="1" si="57"/>
        <v>1.0086664107387064</v>
      </c>
      <c r="BB59" s="76">
        <f t="shared" ca="1" si="57"/>
        <v>1.0086664107387064</v>
      </c>
      <c r="BC59" s="76">
        <f t="shared" ca="1" si="57"/>
        <v>1.0086664107387064</v>
      </c>
      <c r="BD59" s="76">
        <f t="shared" ca="1" si="57"/>
        <v>1.0086664107387064</v>
      </c>
      <c r="BE59" s="76">
        <f t="shared" ca="1" si="57"/>
        <v>1.0086664107387064</v>
      </c>
      <c r="BF59" s="76">
        <f t="shared" ca="1" si="57"/>
        <v>1.0086664107387064</v>
      </c>
      <c r="BG59" s="76">
        <f t="shared" ca="1" si="57"/>
        <v>1.0086664107387064</v>
      </c>
      <c r="BH59" s="76">
        <f t="shared" ca="1" si="57"/>
        <v>1.0086664107387064</v>
      </c>
      <c r="BI59" s="76">
        <f t="shared" ca="1" si="57"/>
        <v>1.0086664107387064</v>
      </c>
      <c r="BJ59" s="76">
        <f t="shared" ca="1" si="57"/>
        <v>1.0086664107387064</v>
      </c>
      <c r="BK59" s="76">
        <f t="shared" ca="1" si="57"/>
        <v>1.0086664107387064</v>
      </c>
      <c r="BL59" s="76">
        <f t="shared" ca="1" si="53"/>
        <v>0.10909999999999909</v>
      </c>
      <c r="BM59" s="77">
        <f t="shared" ca="1" si="55"/>
        <v>237.91364729106829</v>
      </c>
      <c r="BN59" s="21"/>
      <c r="BO59" s="70">
        <f t="shared" si="45"/>
        <v>56</v>
      </c>
      <c r="BP59" s="178">
        <f t="shared" si="46"/>
        <v>8.5000000000000006E-2</v>
      </c>
      <c r="BQ59" s="179">
        <f t="shared" si="30"/>
        <v>6.8214933659622723E-3</v>
      </c>
      <c r="BR59" s="179">
        <f t="shared" si="48"/>
        <v>0.68337835934467439</v>
      </c>
    </row>
    <row r="60" spans="2:70">
      <c r="E60">
        <f t="shared" si="32"/>
        <v>57</v>
      </c>
      <c r="F60" s="64">
        <f t="shared" si="33"/>
        <v>72.666666666666401</v>
      </c>
      <c r="G60" s="55">
        <f t="shared" si="12"/>
        <v>4.6837945252553581E-3</v>
      </c>
      <c r="H60" s="78">
        <f t="shared" si="47"/>
        <v>0.81136746346704181</v>
      </c>
      <c r="I60" s="79">
        <f t="shared" ca="1" si="13"/>
        <v>1102679.128637332</v>
      </c>
      <c r="J60" s="79">
        <f t="shared" ca="1" si="14"/>
        <v>7521.9183607846189</v>
      </c>
      <c r="K60" s="80">
        <f t="shared" ca="1" si="15"/>
        <v>-16.227349269340834</v>
      </c>
      <c r="L60" s="80">
        <f t="shared" ca="1" si="16"/>
        <v>-918.89927386444344</v>
      </c>
      <c r="M60" s="80">
        <f t="shared" ca="1" si="17"/>
        <v>0</v>
      </c>
      <c r="N60" s="80">
        <f t="shared" ca="1" si="18"/>
        <v>0</v>
      </c>
      <c r="O60" s="81">
        <f t="shared" ca="1" si="2"/>
        <v>-9477.1679582653305</v>
      </c>
      <c r="P60" s="79">
        <f t="shared" ca="1" si="3"/>
        <v>1099788.7524167174</v>
      </c>
      <c r="Q60" s="35"/>
      <c r="R60">
        <f t="shared" ca="1" si="19"/>
        <v>57</v>
      </c>
      <c r="S60" s="78">
        <f t="shared" ca="1" si="34"/>
        <v>72.666666666666401</v>
      </c>
      <c r="T60" s="55">
        <f t="shared" ca="1" si="20"/>
        <v>0</v>
      </c>
      <c r="U60" s="78">
        <f t="shared" ca="1" si="35"/>
        <v>1</v>
      </c>
      <c r="V60" s="79">
        <f t="shared" ca="1" si="36"/>
        <v>1102577.1350829373</v>
      </c>
      <c r="W60" s="79">
        <f t="shared" ca="1" si="21"/>
        <v>7521.222612429945</v>
      </c>
      <c r="X60" s="80">
        <f t="shared" ca="1" si="4"/>
        <v>-20</v>
      </c>
      <c r="Y60" s="80">
        <f t="shared" ca="1" si="22"/>
        <v>-918.8142792357811</v>
      </c>
      <c r="Z60" s="80">
        <f t="shared" ca="1" si="5"/>
        <v>0</v>
      </c>
      <c r="AA60" s="80">
        <f t="shared" ca="1" si="23"/>
        <v>0</v>
      </c>
      <c r="AB60" s="81">
        <f t="shared" ca="1" si="6"/>
        <v>-9477.1679582653305</v>
      </c>
      <c r="AC60" s="79">
        <f t="shared" ca="1" si="7"/>
        <v>1099682.3754578661</v>
      </c>
      <c r="AD60" s="35"/>
      <c r="AE60" s="55">
        <f t="shared" ca="1" si="37"/>
        <v>4.6837945252553581E-3</v>
      </c>
      <c r="AF60" s="78">
        <f t="shared" ca="1" si="38"/>
        <v>0.80893971343790638</v>
      </c>
      <c r="AG60" s="21"/>
      <c r="AH60" s="21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39"/>
        <v>124</v>
      </c>
      <c r="AN60" s="66">
        <f t="shared" si="40"/>
        <v>0</v>
      </c>
      <c r="AO60" s="67">
        <f t="shared" si="41"/>
        <v>2.7621293052329028E-5</v>
      </c>
      <c r="AP60" s="68">
        <f t="shared" ca="1" si="54"/>
        <v>1.1609797658448987E-7</v>
      </c>
      <c r="AR60" s="69">
        <f t="shared" si="25"/>
        <v>5</v>
      </c>
      <c r="AS60" s="70">
        <f t="shared" si="42"/>
        <v>57</v>
      </c>
      <c r="AT60" s="71">
        <f t="shared" si="43"/>
        <v>0.67695033585175834</v>
      </c>
      <c r="AU60" s="72">
        <f t="shared" si="26"/>
        <v>6.8214933659622723E-3</v>
      </c>
      <c r="AV60" s="73">
        <f t="shared" si="27"/>
        <v>1.0068214933659623</v>
      </c>
      <c r="AW60" s="74">
        <f>PRODUCT(AV$4:AV60)</f>
        <v>1.4733002290728863</v>
      </c>
      <c r="AY60" s="75">
        <f t="shared" si="44"/>
        <v>57</v>
      </c>
      <c r="AZ60" s="76">
        <f t="shared" ca="1" si="57"/>
        <v>1.0086664107387064</v>
      </c>
      <c r="BA60" s="76">
        <f t="shared" ca="1" si="57"/>
        <v>1.0086664107387064</v>
      </c>
      <c r="BB60" s="76">
        <f t="shared" ca="1" si="57"/>
        <v>1.0086664107387064</v>
      </c>
      <c r="BC60" s="76">
        <f t="shared" ca="1" si="57"/>
        <v>1.0086664107387064</v>
      </c>
      <c r="BD60" s="76">
        <f t="shared" ca="1" si="57"/>
        <v>1.0086664107387064</v>
      </c>
      <c r="BE60" s="76">
        <f t="shared" ca="1" si="57"/>
        <v>1.0086664107387064</v>
      </c>
      <c r="BF60" s="76">
        <f t="shared" ca="1" si="57"/>
        <v>1.0086664107387064</v>
      </c>
      <c r="BG60" s="76">
        <f t="shared" ca="1" si="57"/>
        <v>1.0086664107387064</v>
      </c>
      <c r="BH60" s="76">
        <f t="shared" ca="1" si="57"/>
        <v>1.0086664107387064</v>
      </c>
      <c r="BI60" s="76">
        <f t="shared" ca="1" si="57"/>
        <v>1.0086664107387064</v>
      </c>
      <c r="BJ60" s="76">
        <f t="shared" ca="1" si="57"/>
        <v>1.0086664107387064</v>
      </c>
      <c r="BK60" s="76">
        <f t="shared" ca="1" si="57"/>
        <v>1.0086664107387064</v>
      </c>
      <c r="BL60" s="76">
        <f t="shared" ca="1" si="53"/>
        <v>0.10909999999999909</v>
      </c>
      <c r="BM60" s="77">
        <f t="shared" ca="1" si="55"/>
        <v>263.87002621052363</v>
      </c>
      <c r="BN60" s="21"/>
      <c r="BO60" s="70">
        <f t="shared" si="45"/>
        <v>57</v>
      </c>
      <c r="BP60" s="178">
        <f t="shared" si="46"/>
        <v>8.5000000000000006E-2</v>
      </c>
      <c r="BQ60" s="179">
        <f t="shared" si="30"/>
        <v>6.8214933659622723E-3</v>
      </c>
      <c r="BR60" s="179">
        <f t="shared" si="48"/>
        <v>0.67874828243885943</v>
      </c>
    </row>
    <row r="61" spans="2:70">
      <c r="E61">
        <f t="shared" si="32"/>
        <v>58</v>
      </c>
      <c r="F61" s="64">
        <f t="shared" si="33"/>
        <v>72.74999999999973</v>
      </c>
      <c r="G61" s="55">
        <f t="shared" si="12"/>
        <v>4.6837945252553581E-3</v>
      </c>
      <c r="H61" s="78">
        <f t="shared" si="47"/>
        <v>0.80756718498368452</v>
      </c>
      <c r="I61" s="79">
        <f t="shared" ca="1" si="13"/>
        <v>1094637.5678792105</v>
      </c>
      <c r="J61" s="79">
        <f t="shared" ca="1" si="14"/>
        <v>7467.062907421111</v>
      </c>
      <c r="K61" s="80">
        <f t="shared" ca="1" si="15"/>
        <v>-16.151343699673689</v>
      </c>
      <c r="L61" s="80">
        <f t="shared" ca="1" si="16"/>
        <v>-912.19797323267539</v>
      </c>
      <c r="M61" s="80">
        <f t="shared" ca="1" si="17"/>
        <v>0</v>
      </c>
      <c r="N61" s="80">
        <f t="shared" ca="1" si="18"/>
        <v>0</v>
      </c>
      <c r="O61" s="81">
        <f t="shared" ca="1" si="2"/>
        <v>-9477.1679582653305</v>
      </c>
      <c r="P61" s="79">
        <f t="shared" ca="1" si="3"/>
        <v>1091699.1135114336</v>
      </c>
      <c r="Q61" s="35"/>
      <c r="R61">
        <f t="shared" ca="1" si="19"/>
        <v>58</v>
      </c>
      <c r="S61" s="78">
        <f t="shared" ca="1" si="34"/>
        <v>72.74999999999973</v>
      </c>
      <c r="T61" s="55">
        <f t="shared" ca="1" si="20"/>
        <v>0</v>
      </c>
      <c r="U61" s="78">
        <f t="shared" ca="1" si="35"/>
        <v>1</v>
      </c>
      <c r="V61" s="79">
        <f t="shared" ca="1" si="36"/>
        <v>1094531.6891681768</v>
      </c>
      <c r="W61" s="79">
        <f t="shared" ca="1" si="21"/>
        <v>7466.3406564961979</v>
      </c>
      <c r="X61" s="80">
        <f t="shared" ca="1" si="4"/>
        <v>-20</v>
      </c>
      <c r="Y61" s="80">
        <f t="shared" ca="1" si="22"/>
        <v>-912.10974097348071</v>
      </c>
      <c r="Z61" s="80">
        <f t="shared" ca="1" si="5"/>
        <v>0</v>
      </c>
      <c r="AA61" s="80">
        <f t="shared" ca="1" si="23"/>
        <v>0</v>
      </c>
      <c r="AB61" s="81">
        <f t="shared" ca="1" si="6"/>
        <v>-9477.1679582653305</v>
      </c>
      <c r="AC61" s="79">
        <f t="shared" ca="1" si="7"/>
        <v>1091588.7521254341</v>
      </c>
      <c r="AD61" s="35"/>
      <c r="AE61" s="55">
        <f t="shared" ca="1" si="37"/>
        <v>4.6837945252553581E-3</v>
      </c>
      <c r="AF61" s="78">
        <f t="shared" ca="1" si="38"/>
        <v>0.8051508060368443</v>
      </c>
      <c r="AG61" s="21"/>
      <c r="AH61" s="21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39"/>
        <v>125</v>
      </c>
      <c r="AN61" s="66">
        <f t="shared" si="40"/>
        <v>0</v>
      </c>
      <c r="AO61" s="67">
        <f t="shared" si="41"/>
        <v>2.7621293052329028E-5</v>
      </c>
      <c r="AP61" s="68">
        <f t="shared" ca="1" si="54"/>
        <v>1.0467764546433141E-7</v>
      </c>
      <c r="AR61" s="69">
        <f t="shared" si="25"/>
        <v>5</v>
      </c>
      <c r="AS61" s="70">
        <f t="shared" si="42"/>
        <v>58</v>
      </c>
      <c r="AT61" s="71">
        <f t="shared" si="43"/>
        <v>0.67233252362665963</v>
      </c>
      <c r="AU61" s="72">
        <f t="shared" si="26"/>
        <v>6.8214933659622723E-3</v>
      </c>
      <c r="AV61" s="73">
        <f t="shared" si="27"/>
        <v>1.0068214933659623</v>
      </c>
      <c r="AW61" s="74">
        <f>PRODUCT(AV$4:AV61)</f>
        <v>1.4833503368115777</v>
      </c>
      <c r="AY61" s="75">
        <f t="shared" si="44"/>
        <v>58</v>
      </c>
      <c r="AZ61" s="76">
        <f t="shared" ca="1" si="57"/>
        <v>1.0086664107387064</v>
      </c>
      <c r="BA61" s="76">
        <f t="shared" ca="1" si="57"/>
        <v>1.0086664107387064</v>
      </c>
      <c r="BB61" s="76">
        <f t="shared" ca="1" si="57"/>
        <v>1.0086664107387064</v>
      </c>
      <c r="BC61" s="76">
        <f t="shared" ca="1" si="57"/>
        <v>1.0086664107387064</v>
      </c>
      <c r="BD61" s="76">
        <f t="shared" ca="1" si="57"/>
        <v>1.0086664107387064</v>
      </c>
      <c r="BE61" s="76">
        <f t="shared" ca="1" si="57"/>
        <v>1.0086664107387064</v>
      </c>
      <c r="BF61" s="76">
        <f t="shared" ca="1" si="57"/>
        <v>1.0086664107387064</v>
      </c>
      <c r="BG61" s="76">
        <f t="shared" ca="1" si="57"/>
        <v>1.0086664107387064</v>
      </c>
      <c r="BH61" s="76">
        <f t="shared" ca="1" si="57"/>
        <v>1.0086664107387064</v>
      </c>
      <c r="BI61" s="76">
        <f t="shared" ca="1" si="57"/>
        <v>1.0086664107387064</v>
      </c>
      <c r="BJ61" s="76">
        <f t="shared" ca="1" si="57"/>
        <v>1.0086664107387064</v>
      </c>
      <c r="BK61" s="76">
        <f t="shared" ca="1" si="57"/>
        <v>1.0086664107387064</v>
      </c>
      <c r="BL61" s="76">
        <f t="shared" ca="1" si="53"/>
        <v>0.10909999999999909</v>
      </c>
      <c r="BM61" s="77">
        <f t="shared" ca="1" si="55"/>
        <v>292.65824607009154</v>
      </c>
      <c r="BN61" s="21"/>
      <c r="BO61" s="70">
        <f t="shared" si="45"/>
        <v>58</v>
      </c>
      <c r="BP61" s="178">
        <f t="shared" si="46"/>
        <v>8.5000000000000006E-2</v>
      </c>
      <c r="BQ61" s="179">
        <f t="shared" si="30"/>
        <v>6.8214933659622723E-3</v>
      </c>
      <c r="BR61" s="179">
        <f t="shared" si="48"/>
        <v>0.6741495755813649</v>
      </c>
    </row>
    <row r="62" spans="2:70">
      <c r="E62">
        <f t="shared" si="32"/>
        <v>59</v>
      </c>
      <c r="F62" s="64">
        <f t="shared" si="33"/>
        <v>72.833333333333059</v>
      </c>
      <c r="G62" s="55">
        <f t="shared" si="12"/>
        <v>4.6837945252553581E-3</v>
      </c>
      <c r="H62" s="78">
        <f t="shared" si="47"/>
        <v>0.80378470622388209</v>
      </c>
      <c r="I62" s="79">
        <f t="shared" ca="1" si="13"/>
        <v>1086585.8191803426</v>
      </c>
      <c r="J62" s="79">
        <f t="shared" ca="1" si="14"/>
        <v>7412.1379570873878</v>
      </c>
      <c r="K62" s="80">
        <f t="shared" ca="1" si="15"/>
        <v>-16.075694124477643</v>
      </c>
      <c r="L62" s="80">
        <f t="shared" ca="1" si="16"/>
        <v>-905.48818265028558</v>
      </c>
      <c r="M62" s="80">
        <f t="shared" ca="1" si="17"/>
        <v>0</v>
      </c>
      <c r="N62" s="80">
        <f t="shared" ca="1" si="18"/>
        <v>0</v>
      </c>
      <c r="O62" s="81">
        <f t="shared" ca="1" si="2"/>
        <v>-9477.1679582653305</v>
      </c>
      <c r="P62" s="79">
        <f t="shared" ca="1" si="3"/>
        <v>1083599.2253023901</v>
      </c>
      <c r="Q62" s="35"/>
      <c r="R62">
        <f t="shared" ca="1" si="19"/>
        <v>59</v>
      </c>
      <c r="S62" s="78">
        <f t="shared" ca="1" si="34"/>
        <v>72.833333333333059</v>
      </c>
      <c r="T62" s="55">
        <f t="shared" ca="1" si="20"/>
        <v>0</v>
      </c>
      <c r="U62" s="78">
        <f t="shared" ca="1" si="35"/>
        <v>1</v>
      </c>
      <c r="V62" s="79">
        <f t="shared" ca="1" si="36"/>
        <v>1086475.9747043988</v>
      </c>
      <c r="W62" s="79">
        <f t="shared" ca="1" si="21"/>
        <v>7411.3886537234494</v>
      </c>
      <c r="X62" s="80">
        <f t="shared" ca="1" si="4"/>
        <v>-20</v>
      </c>
      <c r="Y62" s="80">
        <f t="shared" ca="1" si="22"/>
        <v>-905.39664558699906</v>
      </c>
      <c r="Z62" s="80">
        <f t="shared" ca="1" si="5"/>
        <v>0</v>
      </c>
      <c r="AA62" s="80">
        <f t="shared" ca="1" si="23"/>
        <v>0</v>
      </c>
      <c r="AB62" s="81">
        <f t="shared" ca="1" si="6"/>
        <v>-9477.1679582653305</v>
      </c>
      <c r="AC62" s="79">
        <f t="shared" ca="1" si="7"/>
        <v>1083484.79875427</v>
      </c>
      <c r="AD62" s="35"/>
      <c r="AE62" s="55">
        <f t="shared" ca="1" si="37"/>
        <v>4.6837945252553581E-3</v>
      </c>
      <c r="AF62" s="78">
        <f t="shared" ca="1" si="38"/>
        <v>0.80137964509952397</v>
      </c>
      <c r="AG62" s="21"/>
      <c r="AH62" s="21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39"/>
        <v>126</v>
      </c>
      <c r="AN62" s="66">
        <f t="shared" si="40"/>
        <v>0</v>
      </c>
      <c r="AO62" s="67">
        <f t="shared" si="41"/>
        <v>2.7621293052329028E-5</v>
      </c>
      <c r="AP62" s="68">
        <f t="shared" ca="1" si="54"/>
        <v>9.4380710003003774E-8</v>
      </c>
      <c r="AR62" s="69">
        <f t="shared" si="25"/>
        <v>5</v>
      </c>
      <c r="AS62" s="70">
        <f t="shared" si="42"/>
        <v>59</v>
      </c>
      <c r="AT62" s="71">
        <f t="shared" si="43"/>
        <v>0.66774621177701965</v>
      </c>
      <c r="AU62" s="72">
        <f t="shared" si="26"/>
        <v>6.8214933659622723E-3</v>
      </c>
      <c r="AV62" s="73">
        <f t="shared" si="27"/>
        <v>1.0068214933659623</v>
      </c>
      <c r="AW62" s="74">
        <f>PRODUCT(AV$4:AV62)</f>
        <v>1.4934690012935357</v>
      </c>
      <c r="AY62" s="75">
        <f t="shared" si="44"/>
        <v>59</v>
      </c>
      <c r="AZ62" s="76">
        <f t="shared" ca="1" si="57"/>
        <v>1.0086664107387064</v>
      </c>
      <c r="BA62" s="76">
        <f t="shared" ca="1" si="57"/>
        <v>1.0086664107387064</v>
      </c>
      <c r="BB62" s="76">
        <f t="shared" ca="1" si="57"/>
        <v>1.0086664107387064</v>
      </c>
      <c r="BC62" s="76">
        <f t="shared" ca="1" si="57"/>
        <v>1.0086664107387064</v>
      </c>
      <c r="BD62" s="76">
        <f t="shared" ca="1" si="57"/>
        <v>1.0086664107387064</v>
      </c>
      <c r="BE62" s="76">
        <f t="shared" ca="1" si="57"/>
        <v>1.0086664107387064</v>
      </c>
      <c r="BF62" s="76">
        <f t="shared" ca="1" si="57"/>
        <v>1.0086664107387064</v>
      </c>
      <c r="BG62" s="76">
        <f t="shared" ca="1" si="57"/>
        <v>1.0086664107387064</v>
      </c>
      <c r="BH62" s="76">
        <f t="shared" ca="1" si="57"/>
        <v>1.0086664107387064</v>
      </c>
      <c r="BI62" s="76">
        <f t="shared" ca="1" si="57"/>
        <v>1.0086664107387064</v>
      </c>
      <c r="BJ62" s="76">
        <f t="shared" ca="1" si="57"/>
        <v>1.0086664107387064</v>
      </c>
      <c r="BK62" s="76">
        <f t="shared" ca="1" si="57"/>
        <v>1.0086664107387064</v>
      </c>
      <c r="BL62" s="76">
        <f t="shared" ca="1" si="53"/>
        <v>0.10909999999999909</v>
      </c>
      <c r="BM62" s="77">
        <f t="shared" ca="1" si="55"/>
        <v>324.58726071633828</v>
      </c>
      <c r="BN62" s="21"/>
      <c r="BO62" s="70">
        <f t="shared" si="45"/>
        <v>59</v>
      </c>
      <c r="BP62" s="178">
        <f t="shared" si="46"/>
        <v>8.5000000000000006E-2</v>
      </c>
      <c r="BQ62" s="179">
        <f t="shared" si="30"/>
        <v>6.8214933659622723E-3</v>
      </c>
      <c r="BR62" s="179">
        <f t="shared" si="48"/>
        <v>0.66958202623145946</v>
      </c>
    </row>
    <row r="63" spans="2:70">
      <c r="E63">
        <f t="shared" si="32"/>
        <v>60</v>
      </c>
      <c r="F63" s="64">
        <f t="shared" si="33"/>
        <v>72.916666666666387</v>
      </c>
      <c r="G63" s="55">
        <f t="shared" si="12"/>
        <v>4.6837945252553581E-3</v>
      </c>
      <c r="H63" s="78">
        <f t="shared" si="47"/>
        <v>0.80001994381738673</v>
      </c>
      <c r="I63" s="79">
        <f t="shared" ca="1" si="13"/>
        <v>1078523.8691833478</v>
      </c>
      <c r="J63" s="79">
        <f t="shared" ca="1" si="14"/>
        <v>7357.1434186661681</v>
      </c>
      <c r="K63" s="80">
        <f t="shared" ca="1" si="15"/>
        <v>-16.000398876347735</v>
      </c>
      <c r="L63" s="80">
        <f t="shared" ca="1" si="16"/>
        <v>-898.76989098612319</v>
      </c>
      <c r="M63" s="80">
        <f t="shared" ca="1" si="17"/>
        <v>0</v>
      </c>
      <c r="N63" s="80">
        <f t="shared" ca="1" si="18"/>
        <v>0</v>
      </c>
      <c r="O63" s="81">
        <f t="shared" ca="1" si="2"/>
        <v>-9477.1679582653305</v>
      </c>
      <c r="P63" s="79">
        <f t="shared" ca="1" si="3"/>
        <v>1075489.0743538861</v>
      </c>
      <c r="Q63" s="35"/>
      <c r="R63">
        <f t="shared" ca="1" si="19"/>
        <v>60</v>
      </c>
      <c r="S63" s="78">
        <f t="shared" ca="1" si="34"/>
        <v>72.916666666666387</v>
      </c>
      <c r="T63" s="55">
        <f t="shared" ca="1" si="20"/>
        <v>0</v>
      </c>
      <c r="U63" s="78">
        <f t="shared" ca="1" si="35"/>
        <v>1</v>
      </c>
      <c r="V63" s="79">
        <f t="shared" ca="1" si="36"/>
        <v>1078409.9785856672</v>
      </c>
      <c r="W63" s="79">
        <f t="shared" ca="1" si="21"/>
        <v>7356.3665147096453</v>
      </c>
      <c r="X63" s="80">
        <f t="shared" ca="1" si="4"/>
        <v>-20</v>
      </c>
      <c r="Y63" s="80">
        <f t="shared" ca="1" si="22"/>
        <v>-898.67498215472278</v>
      </c>
      <c r="Z63" s="80">
        <f t="shared" ca="1" si="5"/>
        <v>0</v>
      </c>
      <c r="AA63" s="80">
        <f t="shared" ca="1" si="23"/>
        <v>0</v>
      </c>
      <c r="AB63" s="81">
        <f t="shared" ca="1" si="6"/>
        <v>-9477.1679582653305</v>
      </c>
      <c r="AC63" s="79">
        <f t="shared" ca="1" si="7"/>
        <v>1075370.5021599566</v>
      </c>
      <c r="AD63" s="35"/>
      <c r="AE63" s="55">
        <f t="shared" ca="1" si="37"/>
        <v>4.6837945252553581E-3</v>
      </c>
      <c r="AF63" s="78">
        <f t="shared" ca="1" si="38"/>
        <v>0.7976261475051557</v>
      </c>
      <c r="AG63" s="21"/>
      <c r="AH63" s="21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39"/>
        <v>127</v>
      </c>
      <c r="AN63" s="66">
        <f t="shared" si="40"/>
        <v>0</v>
      </c>
      <c r="AO63" s="67">
        <f t="shared" si="41"/>
        <v>2.7621293052329028E-5</v>
      </c>
      <c r="AP63" s="68">
        <f t="shared" ca="1" si="54"/>
        <v>8.5096663964479167E-8</v>
      </c>
      <c r="AR63" s="69">
        <f t="shared" si="25"/>
        <v>5</v>
      </c>
      <c r="AS63" s="70">
        <f t="shared" si="42"/>
        <v>60</v>
      </c>
      <c r="AT63" s="71">
        <f t="shared" si="43"/>
        <v>0.6631911854232363</v>
      </c>
      <c r="AU63" s="72">
        <f t="shared" si="26"/>
        <v>6.8214933659622723E-3</v>
      </c>
      <c r="AV63" s="73">
        <f t="shared" si="27"/>
        <v>1.0068214933659623</v>
      </c>
      <c r="AW63" s="74">
        <f>PRODUCT(AV$4:AV63)</f>
        <v>1.5036566901781299</v>
      </c>
      <c r="AY63" s="75">
        <f t="shared" si="44"/>
        <v>60</v>
      </c>
      <c r="AZ63" s="76">
        <f t="shared" ca="1" si="57"/>
        <v>1.0086664107387064</v>
      </c>
      <c r="BA63" s="76">
        <f t="shared" ca="1" si="57"/>
        <v>1.0086664107387064</v>
      </c>
      <c r="BB63" s="76">
        <f t="shared" ca="1" si="57"/>
        <v>1.0086664107387064</v>
      </c>
      <c r="BC63" s="76">
        <f t="shared" ca="1" si="57"/>
        <v>1.0086664107387064</v>
      </c>
      <c r="BD63" s="76">
        <f t="shared" ca="1" si="57"/>
        <v>1.0086664107387064</v>
      </c>
      <c r="BE63" s="76">
        <f t="shared" ca="1" si="57"/>
        <v>1.0086664107387064</v>
      </c>
      <c r="BF63" s="76">
        <f t="shared" ca="1" si="57"/>
        <v>1.0086664107387064</v>
      </c>
      <c r="BG63" s="76">
        <f t="shared" ca="1" si="57"/>
        <v>1.0086664107387064</v>
      </c>
      <c r="BH63" s="76">
        <f t="shared" ca="1" si="57"/>
        <v>1.0086664107387064</v>
      </c>
      <c r="BI63" s="76">
        <f t="shared" ca="1" si="57"/>
        <v>1.0086664107387064</v>
      </c>
      <c r="BJ63" s="76">
        <f t="shared" ca="1" si="57"/>
        <v>1.0086664107387064</v>
      </c>
      <c r="BK63" s="76">
        <f t="shared" ca="1" si="57"/>
        <v>1.0086664107387064</v>
      </c>
      <c r="BL63" s="76">
        <f t="shared" ca="1" si="53"/>
        <v>0.10909999999999909</v>
      </c>
      <c r="BM63" s="77">
        <f t="shared" ca="1" si="55"/>
        <v>359.9997308604905</v>
      </c>
      <c r="BN63" s="21"/>
      <c r="BO63" s="70">
        <f t="shared" si="45"/>
        <v>60</v>
      </c>
      <c r="BP63" s="178">
        <f t="shared" si="46"/>
        <v>8.5000000000000006E-2</v>
      </c>
      <c r="BQ63" s="179">
        <f t="shared" si="30"/>
        <v>6.8214933659622723E-3</v>
      </c>
      <c r="BR63" s="179">
        <f t="shared" si="48"/>
        <v>0.66504542328843386</v>
      </c>
    </row>
    <row r="64" spans="2:70">
      <c r="E64">
        <f t="shared" si="32"/>
        <v>61</v>
      </c>
      <c r="F64" s="64">
        <f t="shared" si="33"/>
        <v>72.999999999999716</v>
      </c>
      <c r="G64" s="55">
        <f t="shared" si="12"/>
        <v>4.6837945252553581E-3</v>
      </c>
      <c r="H64" s="78">
        <f t="shared" si="47"/>
        <v>0.79627281478443979</v>
      </c>
      <c r="I64" s="79">
        <f t="shared" ca="1" si="13"/>
        <v>1070451.7045154553</v>
      </c>
      <c r="J64" s="79">
        <f t="shared" ca="1" si="14"/>
        <v>7302.0792009351844</v>
      </c>
      <c r="K64" s="80">
        <f t="shared" ca="1" si="15"/>
        <v>-15.925456295688797</v>
      </c>
      <c r="L64" s="80">
        <f t="shared" ca="1" si="16"/>
        <v>-892.04308709621284</v>
      </c>
      <c r="M64" s="80">
        <f t="shared" ca="1" si="17"/>
        <v>-8028.3877838659146</v>
      </c>
      <c r="N64" s="80">
        <f t="shared" ca="1" si="18"/>
        <v>0</v>
      </c>
      <c r="O64" s="81">
        <f t="shared" ca="1" si="2"/>
        <v>-7523.8310550855385</v>
      </c>
      <c r="P64" s="79">
        <f t="shared" ca="1" si="3"/>
        <v>1061293.5963340469</v>
      </c>
      <c r="Q64" s="35"/>
      <c r="R64">
        <f t="shared" ca="1" si="19"/>
        <v>61</v>
      </c>
      <c r="S64" s="78">
        <f t="shared" ca="1" si="34"/>
        <v>72.999999999999716</v>
      </c>
      <c r="T64" s="55">
        <f t="shared" ca="1" si="20"/>
        <v>4.6837945252553581E-3</v>
      </c>
      <c r="U64" s="78">
        <f t="shared" ca="1" si="35"/>
        <v>0.79389023052227048</v>
      </c>
      <c r="V64" s="79">
        <f t="shared" ca="1" si="36"/>
        <v>1070333.6876893188</v>
      </c>
      <c r="W64" s="79">
        <f t="shared" ca="1" si="21"/>
        <v>7301.2741499386229</v>
      </c>
      <c r="X64" s="80">
        <f t="shared" ca="1" si="4"/>
        <v>-15.877804610445409</v>
      </c>
      <c r="Y64" s="80">
        <f t="shared" ca="1" si="22"/>
        <v>-891.94473974109906</v>
      </c>
      <c r="Z64" s="80">
        <f t="shared" ca="1" si="5"/>
        <v>-8027.5026576698911</v>
      </c>
      <c r="AA64" s="80">
        <f t="shared" ca="1" si="23"/>
        <v>0</v>
      </c>
      <c r="AB64" s="81">
        <f t="shared" ca="1" si="6"/>
        <v>-7523.8310550855385</v>
      </c>
      <c r="AC64" s="79">
        <f t="shared" ca="1" si="7"/>
        <v>1061175.8055821506</v>
      </c>
      <c r="AD64" s="35"/>
      <c r="AE64" s="55">
        <f t="shared" ca="1" si="37"/>
        <v>4.6837945252553581E-3</v>
      </c>
      <c r="AF64" s="78">
        <f t="shared" ca="1" si="38"/>
        <v>0.79389023052227048</v>
      </c>
      <c r="AG64" s="21"/>
      <c r="AH64" s="21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39"/>
        <v>128</v>
      </c>
      <c r="AN64" s="66">
        <f t="shared" si="40"/>
        <v>0</v>
      </c>
      <c r="AO64" s="67">
        <f t="shared" si="41"/>
        <v>2.7621293052329028E-5</v>
      </c>
      <c r="AP64" s="68">
        <f t="shared" ca="1" si="54"/>
        <v>7.6725871395256732E-8</v>
      </c>
      <c r="AR64" s="69">
        <f t="shared" si="25"/>
        <v>6</v>
      </c>
      <c r="AS64" s="70">
        <f t="shared" si="42"/>
        <v>61</v>
      </c>
      <c r="AT64" s="71">
        <f t="shared" si="43"/>
        <v>0.65866723115150705</v>
      </c>
      <c r="AU64" s="72">
        <f t="shared" si="26"/>
        <v>6.8214933659622723E-3</v>
      </c>
      <c r="AV64" s="73">
        <f t="shared" si="27"/>
        <v>1.0068214933659623</v>
      </c>
      <c r="AW64" s="74">
        <f>PRODUCT(AV$4:AV64)</f>
        <v>1.5139138743148648</v>
      </c>
      <c r="AY64" s="75">
        <f t="shared" si="44"/>
        <v>61</v>
      </c>
      <c r="AZ64" s="76">
        <f t="shared" ca="1" si="57"/>
        <v>1.0086664107387064</v>
      </c>
      <c r="BA64" s="76">
        <f t="shared" ca="1" si="57"/>
        <v>1.0086664107387064</v>
      </c>
      <c r="BB64" s="76">
        <f t="shared" ca="1" si="57"/>
        <v>1.0086664107387064</v>
      </c>
      <c r="BC64" s="76">
        <f t="shared" ca="1" si="57"/>
        <v>1.0086664107387064</v>
      </c>
      <c r="BD64" s="76">
        <f t="shared" ca="1" si="57"/>
        <v>1.0086664107387064</v>
      </c>
      <c r="BE64" s="76">
        <f t="shared" ca="1" si="57"/>
        <v>1.0086664107387064</v>
      </c>
      <c r="BF64" s="76">
        <f t="shared" ca="1" si="57"/>
        <v>1.0086664107387064</v>
      </c>
      <c r="BG64" s="76">
        <f t="shared" ca="1" si="57"/>
        <v>1.0086664107387064</v>
      </c>
      <c r="BH64" s="76">
        <f t="shared" ca="1" si="57"/>
        <v>1.0086664107387064</v>
      </c>
      <c r="BI64" s="76">
        <f t="shared" ca="1" si="57"/>
        <v>1.0086664107387064</v>
      </c>
      <c r="BJ64" s="76">
        <f t="shared" ca="1" si="57"/>
        <v>1.0086664107387064</v>
      </c>
      <c r="BK64" s="76">
        <f t="shared" ca="1" si="57"/>
        <v>1.0086664107387064</v>
      </c>
      <c r="BL64" s="76">
        <f t="shared" ca="1" si="53"/>
        <v>0.10909999999999909</v>
      </c>
      <c r="BM64" s="77">
        <f t="shared" ca="1" si="55"/>
        <v>399.27570149736971</v>
      </c>
      <c r="BN64" s="21"/>
      <c r="BO64" s="70">
        <f t="shared" si="45"/>
        <v>61</v>
      </c>
      <c r="BP64" s="178">
        <f t="shared" si="46"/>
        <v>8.5000000000000006E-2</v>
      </c>
      <c r="BQ64" s="179">
        <f t="shared" si="30"/>
        <v>6.8214933659622723E-3</v>
      </c>
      <c r="BR64" s="179">
        <f t="shared" si="48"/>
        <v>0.66053955708184442</v>
      </c>
    </row>
    <row r="65" spans="5:70">
      <c r="E65">
        <f t="shared" si="32"/>
        <v>62</v>
      </c>
      <c r="F65" s="64">
        <f t="shared" si="33"/>
        <v>73.083333333333044</v>
      </c>
      <c r="G65" s="55">
        <f t="shared" si="12"/>
        <v>4.6837945252553581E-3</v>
      </c>
      <c r="H65" s="78">
        <f t="shared" si="47"/>
        <v>0.79254323653394276</v>
      </c>
      <c r="I65" s="79">
        <f t="shared" ca="1" si="13"/>
        <v>1056322.7151978489</v>
      </c>
      <c r="J65" s="79">
        <f t="shared" ca="1" si="14"/>
        <v>7205.6983940373811</v>
      </c>
      <c r="K65" s="80">
        <f t="shared" ca="1" si="15"/>
        <v>-15.850864730678856</v>
      </c>
      <c r="L65" s="80">
        <f t="shared" ca="1" si="16"/>
        <v>-880.26892933154079</v>
      </c>
      <c r="M65" s="80">
        <f t="shared" ca="1" si="17"/>
        <v>0</v>
      </c>
      <c r="N65" s="80">
        <f t="shared" ca="1" si="18"/>
        <v>0</v>
      </c>
      <c r="O65" s="81">
        <f t="shared" ca="1" si="2"/>
        <v>-7488.5909763807831</v>
      </c>
      <c r="P65" s="79">
        <f t="shared" ca="1" si="3"/>
        <v>1055143.7028214431</v>
      </c>
      <c r="Q65" s="35"/>
      <c r="R65">
        <f t="shared" ca="1" si="19"/>
        <v>62</v>
      </c>
      <c r="S65" s="78">
        <f t="shared" ca="1" si="34"/>
        <v>73.083333333333044</v>
      </c>
      <c r="T65" s="55">
        <f t="shared" ca="1" si="20"/>
        <v>4.6837945252553581E-3</v>
      </c>
      <c r="U65" s="78">
        <f t="shared" ca="1" si="35"/>
        <v>0.79017181180689655</v>
      </c>
      <c r="V65" s="79">
        <f t="shared" ca="1" si="36"/>
        <v>1056205.4761536315</v>
      </c>
      <c r="W65" s="79">
        <f t="shared" ca="1" si="21"/>
        <v>7204.89864867502</v>
      </c>
      <c r="X65" s="80">
        <f t="shared" ca="1" si="4"/>
        <v>-15.80343623613793</v>
      </c>
      <c r="Y65" s="80">
        <f t="shared" ca="1" si="22"/>
        <v>-880.17123012802631</v>
      </c>
      <c r="Z65" s="80">
        <f t="shared" ca="1" si="5"/>
        <v>0</v>
      </c>
      <c r="AA65" s="80">
        <f t="shared" ca="1" si="23"/>
        <v>0</v>
      </c>
      <c r="AB65" s="81">
        <f t="shared" ca="1" si="6"/>
        <v>-7488.5909763807831</v>
      </c>
      <c r="AC65" s="79">
        <f t="shared" ca="1" si="7"/>
        <v>1055025.8091595615</v>
      </c>
      <c r="AD65" s="35"/>
      <c r="AE65" s="55">
        <f t="shared" ca="1" si="37"/>
        <v>4.6837945252553581E-3</v>
      </c>
      <c r="AF65" s="78">
        <f t="shared" ca="1" si="38"/>
        <v>0.79017181180689655</v>
      </c>
      <c r="AG65" s="21"/>
      <c r="AH65" s="21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39"/>
        <v>129</v>
      </c>
      <c r="AN65" s="66">
        <f t="shared" si="40"/>
        <v>0</v>
      </c>
      <c r="AO65" s="67">
        <f t="shared" si="41"/>
        <v>2.7621293052329028E-5</v>
      </c>
      <c r="AP65" s="68">
        <f t="shared" ca="1" si="54"/>
        <v>6.9178497335909102E-8</v>
      </c>
      <c r="AR65" s="69">
        <f t="shared" si="25"/>
        <v>6</v>
      </c>
      <c r="AS65" s="70">
        <f t="shared" si="42"/>
        <v>62</v>
      </c>
      <c r="AT65" s="71">
        <f t="shared" si="43"/>
        <v>0.65417413700383031</v>
      </c>
      <c r="AU65" s="72">
        <f t="shared" si="26"/>
        <v>6.8214933659622723E-3</v>
      </c>
      <c r="AV65" s="73">
        <f t="shared" si="27"/>
        <v>1.0068214933659623</v>
      </c>
      <c r="AW65" s="74">
        <f>PRODUCT(AV$4:AV65)</f>
        <v>1.5242410277651419</v>
      </c>
      <c r="AY65" s="75">
        <f t="shared" si="44"/>
        <v>62</v>
      </c>
      <c r="AZ65" s="76">
        <f t="shared" ref="AZ65:BK74" ca="1" si="58">OFFSET($AV$3,($AY65*12-12)+AZ$3,0)</f>
        <v>1.0086664107387064</v>
      </c>
      <c r="BA65" s="76">
        <f t="shared" ca="1" si="58"/>
        <v>1.0086664107387064</v>
      </c>
      <c r="BB65" s="76">
        <f t="shared" ca="1" si="58"/>
        <v>1.0086664107387064</v>
      </c>
      <c r="BC65" s="76">
        <f t="shared" ca="1" si="58"/>
        <v>1.0086664107387064</v>
      </c>
      <c r="BD65" s="76">
        <f t="shared" ca="1" si="58"/>
        <v>1.0086664107387064</v>
      </c>
      <c r="BE65" s="76">
        <f t="shared" ca="1" si="58"/>
        <v>1.0086664107387064</v>
      </c>
      <c r="BF65" s="76">
        <f t="shared" ca="1" si="58"/>
        <v>1.0086664107387064</v>
      </c>
      <c r="BG65" s="76">
        <f t="shared" ca="1" si="58"/>
        <v>1.0086664107387064</v>
      </c>
      <c r="BH65" s="76">
        <f t="shared" ca="1" si="58"/>
        <v>1.0086664107387064</v>
      </c>
      <c r="BI65" s="76">
        <f t="shared" ca="1" si="58"/>
        <v>1.0086664107387064</v>
      </c>
      <c r="BJ65" s="76">
        <f t="shared" ca="1" si="58"/>
        <v>1.0086664107387064</v>
      </c>
      <c r="BK65" s="76">
        <f t="shared" ca="1" si="58"/>
        <v>1.0086664107387064</v>
      </c>
      <c r="BL65" s="76">
        <f t="shared" ca="1" si="53"/>
        <v>0.10909999999999909</v>
      </c>
      <c r="BM65" s="77">
        <f t="shared" ca="1" si="55"/>
        <v>442.83668053073239</v>
      </c>
      <c r="BN65" s="21"/>
      <c r="BO65" s="70">
        <f t="shared" si="45"/>
        <v>62</v>
      </c>
      <c r="BP65" s="178">
        <f t="shared" si="46"/>
        <v>8.5000000000000006E-2</v>
      </c>
      <c r="BQ65" s="179">
        <f t="shared" si="30"/>
        <v>6.8214933659622723E-3</v>
      </c>
      <c r="BR65" s="179">
        <f t="shared" si="48"/>
        <v>0.65606421936182258</v>
      </c>
    </row>
    <row r="66" spans="5:70">
      <c r="E66">
        <f t="shared" si="32"/>
        <v>63</v>
      </c>
      <c r="F66" s="64">
        <f t="shared" si="33"/>
        <v>73.166666666666373</v>
      </c>
      <c r="G66" s="55">
        <f t="shared" si="12"/>
        <v>4.6837945252553581E-3</v>
      </c>
      <c r="H66" s="78">
        <f t="shared" si="47"/>
        <v>0.78883112686163692</v>
      </c>
      <c r="I66" s="79">
        <f t="shared" ca="1" si="13"/>
        <v>1050201.6265228104</v>
      </c>
      <c r="J66" s="79">
        <f t="shared" ca="1" si="14"/>
        <v>7163.9434282481398</v>
      </c>
      <c r="K66" s="80">
        <f t="shared" ca="1" si="15"/>
        <v>-15.776622537232738</v>
      </c>
      <c r="L66" s="80">
        <f t="shared" ca="1" si="16"/>
        <v>-875.16802210234209</v>
      </c>
      <c r="M66" s="80">
        <f t="shared" ca="1" si="17"/>
        <v>0</v>
      </c>
      <c r="N66" s="80">
        <f t="shared" ca="1" si="18"/>
        <v>0</v>
      </c>
      <c r="O66" s="81">
        <f t="shared" ca="1" si="2"/>
        <v>-7453.5159549637347</v>
      </c>
      <c r="P66" s="79">
        <f t="shared" ca="1" si="3"/>
        <v>1049021.1093514552</v>
      </c>
      <c r="Q66" s="35"/>
      <c r="R66">
        <f t="shared" ca="1" si="19"/>
        <v>63</v>
      </c>
      <c r="S66" s="78">
        <f t="shared" ca="1" si="34"/>
        <v>73.166666666666373</v>
      </c>
      <c r="T66" s="55">
        <f t="shared" ca="1" si="20"/>
        <v>4.6837945252553581E-3</v>
      </c>
      <c r="U66" s="78">
        <f t="shared" ca="1" si="35"/>
        <v>0.78647080940074432</v>
      </c>
      <c r="V66" s="79">
        <f t="shared" ca="1" si="36"/>
        <v>1050084.2850506168</v>
      </c>
      <c r="W66" s="79">
        <f t="shared" ca="1" si="21"/>
        <v>7163.1429841740182</v>
      </c>
      <c r="X66" s="80">
        <f t="shared" ca="1" si="4"/>
        <v>-15.729416188014886</v>
      </c>
      <c r="Y66" s="80">
        <f t="shared" ca="1" si="22"/>
        <v>-875.07023754218073</v>
      </c>
      <c r="Z66" s="80">
        <f t="shared" ca="1" si="5"/>
        <v>0</v>
      </c>
      <c r="AA66" s="80">
        <f t="shared" ca="1" si="23"/>
        <v>0</v>
      </c>
      <c r="AB66" s="81">
        <f t="shared" ca="1" si="6"/>
        <v>-7453.5159549637347</v>
      </c>
      <c r="AC66" s="79">
        <f t="shared" ca="1" si="7"/>
        <v>1048903.1124260968</v>
      </c>
      <c r="AD66" s="35"/>
      <c r="AE66" s="55">
        <f t="shared" ca="1" si="37"/>
        <v>4.6837945252553581E-3</v>
      </c>
      <c r="AF66" s="78">
        <f t="shared" ca="1" si="38"/>
        <v>0.78647080940074432</v>
      </c>
      <c r="AG66" s="21"/>
      <c r="AH66" s="21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39"/>
        <v>130</v>
      </c>
      <c r="AN66" s="66">
        <f t="shared" si="40"/>
        <v>0</v>
      </c>
      <c r="AO66" s="67">
        <f t="shared" si="41"/>
        <v>2.7621293052329028E-5</v>
      </c>
      <c r="AP66" s="68">
        <f t="shared" ca="1" si="54"/>
        <v>6.2373543716445001E-8</v>
      </c>
      <c r="AR66" s="69">
        <f t="shared" si="25"/>
        <v>6</v>
      </c>
      <c r="AS66" s="70">
        <f t="shared" si="42"/>
        <v>63</v>
      </c>
      <c r="AT66" s="71">
        <f t="shared" si="43"/>
        <v>0.64971169246807459</v>
      </c>
      <c r="AU66" s="72">
        <f t="shared" si="26"/>
        <v>6.8214933659622723E-3</v>
      </c>
      <c r="AV66" s="73">
        <f t="shared" si="27"/>
        <v>1.0068214933659623</v>
      </c>
      <c r="AW66" s="74">
        <f>PRODUCT(AV$4:AV66)</f>
        <v>1.5346386278241693</v>
      </c>
      <c r="AY66" s="75">
        <f t="shared" si="44"/>
        <v>63</v>
      </c>
      <c r="AZ66" s="76">
        <f t="shared" ca="1" si="58"/>
        <v>1.0086664107387064</v>
      </c>
      <c r="BA66" s="76">
        <f t="shared" ca="1" si="58"/>
        <v>1.0086664107387064</v>
      </c>
      <c r="BB66" s="76">
        <f t="shared" ca="1" si="58"/>
        <v>1.0086664107387064</v>
      </c>
      <c r="BC66" s="76">
        <f t="shared" ca="1" si="58"/>
        <v>1.0086664107387064</v>
      </c>
      <c r="BD66" s="76">
        <f t="shared" ca="1" si="58"/>
        <v>1.0086664107387064</v>
      </c>
      <c r="BE66" s="76">
        <f t="shared" ca="1" si="58"/>
        <v>1.0086664107387064</v>
      </c>
      <c r="BF66" s="76">
        <f t="shared" ca="1" si="58"/>
        <v>1.0086664107387064</v>
      </c>
      <c r="BG66" s="76">
        <f t="shared" ca="1" si="58"/>
        <v>1.0086664107387064</v>
      </c>
      <c r="BH66" s="76">
        <f t="shared" ca="1" si="58"/>
        <v>1.0086664107387064</v>
      </c>
      <c r="BI66" s="76">
        <f t="shared" ca="1" si="58"/>
        <v>1.0086664107387064</v>
      </c>
      <c r="BJ66" s="76">
        <f t="shared" ca="1" si="58"/>
        <v>1.0086664107387064</v>
      </c>
      <c r="BK66" s="76">
        <f t="shared" ca="1" si="58"/>
        <v>1.0086664107387064</v>
      </c>
      <c r="BL66" s="76">
        <f t="shared" ca="1" si="53"/>
        <v>0.10909999999999909</v>
      </c>
      <c r="BM66" s="77">
        <f t="shared" ca="1" si="55"/>
        <v>491.15016237663491</v>
      </c>
      <c r="BN66" s="21"/>
      <c r="BO66" s="70">
        <f t="shared" si="45"/>
        <v>63</v>
      </c>
      <c r="BP66" s="178">
        <f t="shared" si="46"/>
        <v>8.5000000000000006E-2</v>
      </c>
      <c r="BQ66" s="179">
        <f t="shared" si="30"/>
        <v>6.8214933659622723E-3</v>
      </c>
      <c r="BR66" s="179">
        <f t="shared" si="48"/>
        <v>0.65161920328945</v>
      </c>
    </row>
    <row r="67" spans="5:70">
      <c r="E67">
        <f t="shared" si="32"/>
        <v>64</v>
      </c>
      <c r="F67" s="64">
        <f t="shared" si="33"/>
        <v>73.249999999999702</v>
      </c>
      <c r="G67" s="55">
        <f t="shared" si="12"/>
        <v>4.6837945252553581E-3</v>
      </c>
      <c r="H67" s="78">
        <f t="shared" si="47"/>
        <v>0.78513640394829132</v>
      </c>
      <c r="I67" s="79">
        <f t="shared" ca="1" si="13"/>
        <v>1044107.7100225976</v>
      </c>
      <c r="J67" s="79">
        <f t="shared" ca="1" si="14"/>
        <v>7122.3738172692092</v>
      </c>
      <c r="K67" s="80">
        <f t="shared" ca="1" si="15"/>
        <v>-15.702728078965826</v>
      </c>
      <c r="L67" s="80">
        <f t="shared" ca="1" si="16"/>
        <v>-870.08975835216472</v>
      </c>
      <c r="M67" s="80">
        <f t="shared" ca="1" si="17"/>
        <v>0</v>
      </c>
      <c r="N67" s="80">
        <f t="shared" ca="1" si="18"/>
        <v>0</v>
      </c>
      <c r="O67" s="81">
        <f t="shared" ca="1" si="2"/>
        <v>-7418.6052177399715</v>
      </c>
      <c r="P67" s="79">
        <f t="shared" ca="1" si="3"/>
        <v>1042925.6861356958</v>
      </c>
      <c r="Q67" s="35"/>
      <c r="R67">
        <f t="shared" ca="1" si="19"/>
        <v>64</v>
      </c>
      <c r="S67" s="78">
        <f t="shared" ca="1" si="34"/>
        <v>73.249999999999702</v>
      </c>
      <c r="T67" s="55">
        <f t="shared" ca="1" si="20"/>
        <v>4.6837945252553581E-3</v>
      </c>
      <c r="U67" s="78">
        <f t="shared" ca="1" si="35"/>
        <v>0.7827871417294</v>
      </c>
      <c r="V67" s="79">
        <f t="shared" ca="1" si="36"/>
        <v>1043990.2657705921</v>
      </c>
      <c r="W67" s="79">
        <f t="shared" ca="1" si="21"/>
        <v>7121.5726720832836</v>
      </c>
      <c r="X67" s="80">
        <f t="shared" ca="1" si="4"/>
        <v>-15.655742834588001</v>
      </c>
      <c r="Y67" s="80">
        <f t="shared" ca="1" si="22"/>
        <v>-869.99188814216018</v>
      </c>
      <c r="Z67" s="80">
        <f t="shared" ca="1" si="5"/>
        <v>0</v>
      </c>
      <c r="AA67" s="80">
        <f t="shared" ca="1" si="23"/>
        <v>0</v>
      </c>
      <c r="AB67" s="81">
        <f t="shared" ca="1" si="6"/>
        <v>-7418.6052177399715</v>
      </c>
      <c r="AC67" s="79">
        <f t="shared" ca="1" si="7"/>
        <v>1042807.5855939589</v>
      </c>
      <c r="AD67" s="35"/>
      <c r="AE67" s="55">
        <f t="shared" ca="1" si="37"/>
        <v>4.6837945252553581E-3</v>
      </c>
      <c r="AF67" s="78">
        <f t="shared" ca="1" si="38"/>
        <v>0.7827871417294</v>
      </c>
      <c r="AG67" s="21"/>
      <c r="AH67" s="21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39"/>
        <v>131</v>
      </c>
      <c r="AN67" s="66">
        <f t="shared" si="40"/>
        <v>0</v>
      </c>
      <c r="AO67" s="67">
        <f t="shared" si="41"/>
        <v>2.7621293052329028E-5</v>
      </c>
      <c r="AP67" s="68">
        <f t="shared" ca="1" si="54"/>
        <v>5.6237980088761209E-8</v>
      </c>
      <c r="AR67" s="69">
        <f t="shared" si="25"/>
        <v>6</v>
      </c>
      <c r="AS67" s="70">
        <f t="shared" si="42"/>
        <v>64</v>
      </c>
      <c r="AT67" s="71">
        <f t="shared" si="43"/>
        <v>0.64527968846811545</v>
      </c>
      <c r="AU67" s="72">
        <f t="shared" si="26"/>
        <v>6.8214933659622723E-3</v>
      </c>
      <c r="AV67" s="73">
        <f t="shared" si="27"/>
        <v>1.0068214933659623</v>
      </c>
      <c r="AW67" s="74">
        <f>PRODUCT(AV$4:AV67)</f>
        <v>1.5451071550430213</v>
      </c>
      <c r="AY67" s="75">
        <f t="shared" si="44"/>
        <v>64</v>
      </c>
      <c r="AZ67" s="76">
        <f t="shared" ca="1" si="58"/>
        <v>1.0086664107387064</v>
      </c>
      <c r="BA67" s="76">
        <f t="shared" ca="1" si="58"/>
        <v>1.0086664107387064</v>
      </c>
      <c r="BB67" s="76">
        <f t="shared" ca="1" si="58"/>
        <v>1.0086664107387064</v>
      </c>
      <c r="BC67" s="76">
        <f t="shared" ca="1" si="58"/>
        <v>1.0086664107387064</v>
      </c>
      <c r="BD67" s="76">
        <f t="shared" ca="1" si="58"/>
        <v>1.0086664107387064</v>
      </c>
      <c r="BE67" s="76">
        <f t="shared" ca="1" si="58"/>
        <v>1.0086664107387064</v>
      </c>
      <c r="BF67" s="76">
        <f t="shared" ca="1" si="58"/>
        <v>1.0086664107387064</v>
      </c>
      <c r="BG67" s="76">
        <f t="shared" ca="1" si="58"/>
        <v>1.0086664107387064</v>
      </c>
      <c r="BH67" s="76">
        <f t="shared" ca="1" si="58"/>
        <v>1.0086664107387064</v>
      </c>
      <c r="BI67" s="76">
        <f t="shared" ca="1" si="58"/>
        <v>1.0086664107387064</v>
      </c>
      <c r="BJ67" s="76">
        <f t="shared" ca="1" si="58"/>
        <v>1.0086664107387064</v>
      </c>
      <c r="BK67" s="76">
        <f t="shared" ca="1" si="58"/>
        <v>1.0086664107387064</v>
      </c>
      <c r="BL67" s="76">
        <f t="shared" ca="1" si="53"/>
        <v>0.10909999999999909</v>
      </c>
      <c r="BM67" s="77">
        <f t="shared" ca="1" si="55"/>
        <v>544.73464509192536</v>
      </c>
      <c r="BN67" s="21"/>
      <c r="BO67" s="70">
        <f t="shared" si="45"/>
        <v>64</v>
      </c>
      <c r="BP67" s="178">
        <f t="shared" si="46"/>
        <v>8.5000000000000006E-2</v>
      </c>
      <c r="BQ67" s="179">
        <f t="shared" si="30"/>
        <v>6.8214933659622723E-3</v>
      </c>
      <c r="BR67" s="179">
        <f t="shared" si="48"/>
        <v>0.64720430342719915</v>
      </c>
    </row>
    <row r="68" spans="5:70">
      <c r="E68">
        <f t="shared" si="32"/>
        <v>65</v>
      </c>
      <c r="F68" s="64">
        <f t="shared" si="33"/>
        <v>73.33333333333303</v>
      </c>
      <c r="G68" s="55">
        <f t="shared" si="12"/>
        <v>4.6837945252553581E-3</v>
      </c>
      <c r="H68" s="78">
        <f t="shared" si="47"/>
        <v>0.78145898635789968</v>
      </c>
      <c r="I68" s="79">
        <f t="shared" ca="1" si="13"/>
        <v>1038040.8365167252</v>
      </c>
      <c r="J68" s="79">
        <f t="shared" ca="1" si="14"/>
        <v>7080.9886798967691</v>
      </c>
      <c r="K68" s="80">
        <f t="shared" ca="1" si="15"/>
        <v>-15.629179727157993</v>
      </c>
      <c r="L68" s="80">
        <f t="shared" ca="1" si="16"/>
        <v>-865.03403043060439</v>
      </c>
      <c r="M68" s="80">
        <f t="shared" ca="1" si="17"/>
        <v>0</v>
      </c>
      <c r="N68" s="80">
        <f t="shared" ca="1" si="18"/>
        <v>0</v>
      </c>
      <c r="O68" s="81">
        <f t="shared" ref="O68:O131" ca="1" si="59">-MIN(IF(MOD(R68,IF($C$5="Annual",12,1))=0,1,0)*$C$33*U68/IF($C$5="Monthly",12,1),I68)</f>
        <v>-7383.8579952360897</v>
      </c>
      <c r="P68" s="79">
        <f t="shared" ref="P68:P131" ca="1" si="60">SUM(I68:O68)</f>
        <v>1036857.3039912282</v>
      </c>
      <c r="Q68" s="35"/>
      <c r="R68">
        <f t="shared" ca="1" si="19"/>
        <v>65</v>
      </c>
      <c r="S68" s="78">
        <f t="shared" ca="1" si="34"/>
        <v>73.33333333333303</v>
      </c>
      <c r="T68" s="55">
        <f t="shared" ca="1" si="20"/>
        <v>4.6837945252553581E-3</v>
      </c>
      <c r="U68" s="78">
        <f t="shared" ca="1" si="35"/>
        <v>0.77912072760052753</v>
      </c>
      <c r="V68" s="79">
        <f t="shared" ca="1" si="36"/>
        <v>1037923.2891336591</v>
      </c>
      <c r="W68" s="79">
        <f t="shared" ref="W68:W131" ca="1" si="61">(V68)*$AU68</f>
        <v>7080.1868312029974</v>
      </c>
      <c r="X68" s="80">
        <f t="shared" ref="X68:X131" ca="1" si="62">IF(V68=0,0,-$C$19)*U68</f>
        <v>-15.582414552010551</v>
      </c>
      <c r="Y68" s="80">
        <f t="shared" ca="1" si="22"/>
        <v>-864.93607427804932</v>
      </c>
      <c r="Z68" s="80">
        <f t="shared" ref="Z68:Z131" ca="1" si="63">-IF(MOD(R68-1,12)=0,1,0)*V68*($C$17)</f>
        <v>0</v>
      </c>
      <c r="AA68" s="80">
        <f t="shared" ca="1" si="23"/>
        <v>0</v>
      </c>
      <c r="AB68" s="81">
        <f t="shared" ref="AB68:AB131" ca="1" si="64">-MIN(IF(MOD(R68,IF($C$5="Annual",12,1))=0,1,0)*$C$33*U68/IF($C$5="Monthly",12,1),V68)</f>
        <v>-7383.8579952360897</v>
      </c>
      <c r="AC68" s="79">
        <f t="shared" ref="AC68:AC131" ca="1" si="65">SUM(V68:AB68)</f>
        <v>1036739.0994807959</v>
      </c>
      <c r="AD68" s="35"/>
      <c r="AE68" s="55">
        <f t="shared" ca="1" si="37"/>
        <v>4.6837945252553581E-3</v>
      </c>
      <c r="AF68" s="78">
        <f t="shared" ca="1" si="38"/>
        <v>0.77912072760052753</v>
      </c>
      <c r="AG68" s="21"/>
      <c r="AH68" s="21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39"/>
        <v>132</v>
      </c>
      <c r="AN68" s="66">
        <f t="shared" si="40"/>
        <v>0</v>
      </c>
      <c r="AO68" s="67">
        <f t="shared" si="41"/>
        <v>2.7621293052329028E-5</v>
      </c>
      <c r="AP68" s="68">
        <f t="shared" ca="1" si="54"/>
        <v>5.0705959867244842E-8</v>
      </c>
      <c r="AR68" s="69">
        <f t="shared" si="25"/>
        <v>6</v>
      </c>
      <c r="AS68" s="70">
        <f t="shared" si="42"/>
        <v>65</v>
      </c>
      <c r="AT68" s="71">
        <f t="shared" si="43"/>
        <v>0.64087791735403998</v>
      </c>
      <c r="AU68" s="72">
        <f t="shared" si="26"/>
        <v>6.8214933659622723E-3</v>
      </c>
      <c r="AV68" s="73">
        <f t="shared" si="27"/>
        <v>1.0068214933659623</v>
      </c>
      <c r="AW68" s="74">
        <f>PRODUCT(AV$4:AV68)</f>
        <v>1.5556470932508482</v>
      </c>
      <c r="AY68" s="75">
        <f t="shared" si="44"/>
        <v>65</v>
      </c>
      <c r="AZ68" s="76">
        <f t="shared" ca="1" si="58"/>
        <v>1.0086664107387064</v>
      </c>
      <c r="BA68" s="76">
        <f t="shared" ca="1" si="58"/>
        <v>1.0086664107387064</v>
      </c>
      <c r="BB68" s="76">
        <f t="shared" ca="1" si="58"/>
        <v>1.0086664107387064</v>
      </c>
      <c r="BC68" s="76">
        <f t="shared" ca="1" si="58"/>
        <v>1.0086664107387064</v>
      </c>
      <c r="BD68" s="76">
        <f t="shared" ca="1" si="58"/>
        <v>1.0086664107387064</v>
      </c>
      <c r="BE68" s="76">
        <f t="shared" ca="1" si="58"/>
        <v>1.0086664107387064</v>
      </c>
      <c r="BF68" s="76">
        <f t="shared" ca="1" si="58"/>
        <v>1.0086664107387064</v>
      </c>
      <c r="BG68" s="76">
        <f t="shared" ca="1" si="58"/>
        <v>1.0086664107387064</v>
      </c>
      <c r="BH68" s="76">
        <f t="shared" ca="1" si="58"/>
        <v>1.0086664107387064</v>
      </c>
      <c r="BI68" s="76">
        <f t="shared" ca="1" si="58"/>
        <v>1.0086664107387064</v>
      </c>
      <c r="BJ68" s="76">
        <f t="shared" ca="1" si="58"/>
        <v>1.0086664107387064</v>
      </c>
      <c r="BK68" s="76">
        <f t="shared" ca="1" si="58"/>
        <v>1.0086664107387064</v>
      </c>
      <c r="BL68" s="76">
        <f t="shared" ref="BL68:BL99" ca="1" si="66">PRODUCT(AZ68:BK68)-1</f>
        <v>0.10909999999999909</v>
      </c>
      <c r="BM68" s="77">
        <f t="shared" ca="1" si="55"/>
        <v>604.16519487145388</v>
      </c>
      <c r="BN68" s="21"/>
      <c r="BO68" s="70">
        <f t="shared" si="45"/>
        <v>65</v>
      </c>
      <c r="BP68" s="178">
        <f t="shared" si="46"/>
        <v>8.5000000000000006E-2</v>
      </c>
      <c r="BQ68" s="179">
        <f t="shared" si="30"/>
        <v>6.8214933659622723E-3</v>
      </c>
      <c r="BR68" s="179">
        <f t="shared" si="48"/>
        <v>0.6428193157294384</v>
      </c>
    </row>
    <row r="69" spans="5:70">
      <c r="E69">
        <f t="shared" si="32"/>
        <v>66</v>
      </c>
      <c r="F69" s="64">
        <f t="shared" si="33"/>
        <v>73.416666666666359</v>
      </c>
      <c r="G69" s="55">
        <f t="shared" ref="G69:G132" si="67">(1-(1-IF(F69&gt;$AJ$90,0,VLOOKUP(ROUND(F69,0),$AJ$4:$AK$90,2,FALSE)))^(1/12))</f>
        <v>4.6837945252553581E-3</v>
      </c>
      <c r="H69" s="78">
        <f t="shared" si="47"/>
        <v>0.77779879303588495</v>
      </c>
      <c r="I69" s="79">
        <f t="shared" ref="I69:I132" ca="1" si="68">MAX(P68,0)*(1-G69)</f>
        <v>1032000.877427323</v>
      </c>
      <c r="J69" s="79">
        <f t="shared" ref="J69:J132" ca="1" si="69">(I69)*$AU69</f>
        <v>7039.7871390377277</v>
      </c>
      <c r="K69" s="80">
        <f t="shared" ref="K69:K132" ca="1" si="70">IF(I69=0,0,-$C$19)*H69</f>
        <v>-15.555975860717698</v>
      </c>
      <c r="L69" s="80">
        <f t="shared" ref="L69:L132" ca="1" si="71">IF(OR(I68+O68=0,K68=0),0,-I69*($C$16/12))</f>
        <v>-860.0007311894359</v>
      </c>
      <c r="M69" s="80">
        <f t="shared" ref="M69:M132" ca="1" si="72">IF(OR(I68+O68=0,K68=0),0,-IF(MOD(E69-1,12)=0,1,0)*I69*($C$17))</f>
        <v>0</v>
      </c>
      <c r="N69" s="80">
        <f t="shared" ref="N69:N132" ca="1" si="73">IF(OR(I68+O68=0,K68=0),0,-I69*($C$18*(1+$C$20))/12)</f>
        <v>0</v>
      </c>
      <c r="O69" s="81">
        <f t="shared" ca="1" si="59"/>
        <v>-7349.2735215827406</v>
      </c>
      <c r="P69" s="79">
        <f t="shared" ca="1" si="60"/>
        <v>1030815.834337728</v>
      </c>
      <c r="Q69" s="35"/>
      <c r="R69">
        <f t="shared" ref="R69:R132" ca="1" si="74">R68+1</f>
        <v>66</v>
      </c>
      <c r="S69" s="78">
        <f t="shared" ca="1" si="34"/>
        <v>73.416666666666359</v>
      </c>
      <c r="T69" s="55">
        <f t="shared" ref="T69:T132" ca="1" si="75">(1-(1-IF(S69&gt;$AJ$90,0,VLOOKUP(ROUND(S69,0),$AJ$4:$AK$90,2,FALSE)))^(1/12))
*IF(S70-S$4&lt;SUBSTITUTE($C$6, "years", "", 1)/1,0,1)</f>
        <v>4.6837945252553581E-3</v>
      </c>
      <c r="U69" s="78">
        <f t="shared" ca="1" si="35"/>
        <v>0.77547148620207917</v>
      </c>
      <c r="V69" s="79">
        <f t="shared" ca="1" si="36"/>
        <v>1031883.2265625296</v>
      </c>
      <c r="W69" s="79">
        <f t="shared" ca="1" si="61"/>
        <v>7038.9845844440397</v>
      </c>
      <c r="X69" s="80">
        <f t="shared" ca="1" si="62"/>
        <v>-15.509429724041583</v>
      </c>
      <c r="Y69" s="80">
        <f t="shared" ref="Y69:Y132" ca="1" si="76">IF(OR(V68+AB68=0,X68=0),0,-V69*($C$16/12))</f>
        <v>-859.90268880210806</v>
      </c>
      <c r="Z69" s="80">
        <f t="shared" ca="1" si="63"/>
        <v>0</v>
      </c>
      <c r="AA69" s="80">
        <f t="shared" ref="AA69:AA132" ca="1" si="77">IF(OR(V68+AB68=0,X68=0),0,-V69*($C$18*(1+$C$20))/12)</f>
        <v>0</v>
      </c>
      <c r="AB69" s="81">
        <f t="shared" ca="1" si="64"/>
        <v>-7349.2735215827406</v>
      </c>
      <c r="AC69" s="79">
        <f t="shared" ca="1" si="65"/>
        <v>1030697.5255068648</v>
      </c>
      <c r="AD69" s="35"/>
      <c r="AE69" s="55">
        <f t="shared" ca="1" si="37"/>
        <v>4.6837945252553581E-3</v>
      </c>
      <c r="AF69" s="78">
        <f t="shared" ca="1" si="38"/>
        <v>0.77547148620207917</v>
      </c>
      <c r="AG69" s="21"/>
      <c r="AH69" s="21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si="39"/>
        <v>133</v>
      </c>
      <c r="AN69" s="66">
        <f t="shared" si="40"/>
        <v>0</v>
      </c>
      <c r="AO69" s="67">
        <f t="shared" si="41"/>
        <v>2.7621293052329028E-5</v>
      </c>
      <c r="AP69" s="68">
        <f t="shared" ref="AP69:AP90" ca="1" si="78">AO69/BM68</f>
        <v>4.5718113666256323E-8</v>
      </c>
      <c r="AR69" s="69">
        <f t="shared" ref="AR69:AR114" si="79">ROUNDDOWN((AS69-1)/12,0)+1</f>
        <v>6</v>
      </c>
      <c r="AS69" s="70">
        <f t="shared" si="42"/>
        <v>66</v>
      </c>
      <c r="AT69" s="71">
        <f t="shared" si="43"/>
        <v>0.63650617289241773</v>
      </c>
      <c r="AU69" s="72">
        <f t="shared" ref="AU69:AU132" si="80">IF($AU$2="Yes",BQ69,((1+$AH$21)^(1/12))-1)</f>
        <v>6.8214933659622723E-3</v>
      </c>
      <c r="AV69" s="73">
        <f t="shared" ref="AV69:AV114" si="81">(1+AU69)</f>
        <v>1.0068214933659623</v>
      </c>
      <c r="AW69" s="74">
        <f>PRODUCT(AV$4:AV69)</f>
        <v>1.5662589295772373</v>
      </c>
      <c r="AY69" s="75">
        <f t="shared" si="44"/>
        <v>66</v>
      </c>
      <c r="AZ69" s="76">
        <f t="shared" ca="1" si="58"/>
        <v>1.0086664107387064</v>
      </c>
      <c r="BA69" s="76">
        <f t="shared" ca="1" si="58"/>
        <v>1.0086664107387064</v>
      </c>
      <c r="BB69" s="76">
        <f t="shared" ca="1" si="58"/>
        <v>1.0086664107387064</v>
      </c>
      <c r="BC69" s="76">
        <f t="shared" ca="1" si="58"/>
        <v>1.0086664107387064</v>
      </c>
      <c r="BD69" s="76">
        <f t="shared" ca="1" si="58"/>
        <v>1.0086664107387064</v>
      </c>
      <c r="BE69" s="76">
        <f t="shared" ca="1" si="58"/>
        <v>1.0086664107387064</v>
      </c>
      <c r="BF69" s="76">
        <f t="shared" ca="1" si="58"/>
        <v>1.0086664107387064</v>
      </c>
      <c r="BG69" s="76">
        <f t="shared" ca="1" si="58"/>
        <v>1.0086664107387064</v>
      </c>
      <c r="BH69" s="76">
        <f t="shared" ca="1" si="58"/>
        <v>1.0086664107387064</v>
      </c>
      <c r="BI69" s="76">
        <f t="shared" ca="1" si="58"/>
        <v>1.0086664107387064</v>
      </c>
      <c r="BJ69" s="76">
        <f t="shared" ca="1" si="58"/>
        <v>1.0086664107387064</v>
      </c>
      <c r="BK69" s="76">
        <f t="shared" ca="1" si="58"/>
        <v>1.0086664107387064</v>
      </c>
      <c r="BL69" s="76">
        <f t="shared" ca="1" si="66"/>
        <v>0.10909999999999909</v>
      </c>
      <c r="BM69" s="77">
        <f t="shared" ref="BM69:BM100" ca="1" si="82">PRODUCT(AZ69:BK69)*BM68</f>
        <v>670.07961763192895</v>
      </c>
      <c r="BN69" s="21"/>
      <c r="BO69" s="70">
        <f t="shared" si="45"/>
        <v>66</v>
      </c>
      <c r="BP69" s="178">
        <f t="shared" si="46"/>
        <v>8.5000000000000006E-2</v>
      </c>
      <c r="BQ69" s="179">
        <f t="shared" ref="BQ69:BQ132" si="83">(1+BP69)^(1/12)-1</f>
        <v>6.8214933659622723E-3</v>
      </c>
      <c r="BR69" s="179">
        <f t="shared" si="48"/>
        <v>0.63846403753300152</v>
      </c>
    </row>
    <row r="70" spans="5:70">
      <c r="E70">
        <f t="shared" ref="E70:E133" si="84">E69+1</f>
        <v>67</v>
      </c>
      <c r="F70" s="64">
        <f t="shared" ref="F70:F133" si="85">(E70-E69)/12+F69</f>
        <v>73.499999999999687</v>
      </c>
      <c r="G70" s="55">
        <f t="shared" si="67"/>
        <v>4.6837945252553581E-3</v>
      </c>
      <c r="H70" s="78">
        <f t="shared" si="47"/>
        <v>0.77415574330731329</v>
      </c>
      <c r="I70" s="79">
        <f t="shared" ca="1" si="68"/>
        <v>1025987.7047763104</v>
      </c>
      <c r="J70" s="79">
        <f t="shared" ca="1" si="69"/>
        <v>6998.7683216904597</v>
      </c>
      <c r="K70" s="80">
        <f t="shared" ca="1" si="70"/>
        <v>-15.483114866146266</v>
      </c>
      <c r="L70" s="80">
        <f t="shared" ca="1" si="71"/>
        <v>-854.98975398025868</v>
      </c>
      <c r="M70" s="80">
        <f t="shared" ca="1" si="72"/>
        <v>0</v>
      </c>
      <c r="N70" s="80">
        <f t="shared" ca="1" si="73"/>
        <v>0</v>
      </c>
      <c r="O70" s="81">
        <f t="shared" ca="1" si="59"/>
        <v>-7314.8510344977467</v>
      </c>
      <c r="P70" s="79">
        <f t="shared" ca="1" si="60"/>
        <v>1024801.1491946566</v>
      </c>
      <c r="Q70" s="35"/>
      <c r="R70">
        <f t="shared" ca="1" si="74"/>
        <v>67</v>
      </c>
      <c r="S70" s="78">
        <f t="shared" ref="S70:S133" ca="1" si="86">(R70-R69)/12+S69</f>
        <v>73.499999999999687</v>
      </c>
      <c r="T70" s="55">
        <f t="shared" ca="1" si="75"/>
        <v>4.6837945252553581E-3</v>
      </c>
      <c r="U70" s="78">
        <f t="shared" ref="U70:U133" ca="1" si="87">IF(S71-S$4&lt;SUBSTITUTE($C$6, "years", "", 1)/1,U69,AF69)*
(1-T70)</f>
        <v>0.77183933710051422</v>
      </c>
      <c r="V70" s="79">
        <f t="shared" ref="V70:V133" ca="1" si="88">MAX(AC69,0)*(1-AE70)</f>
        <v>1025869.9500797015</v>
      </c>
      <c r="W70" s="79">
        <f t="shared" ca="1" si="61"/>
        <v>6997.9650588087316</v>
      </c>
      <c r="X70" s="80">
        <f t="shared" ca="1" si="62"/>
        <v>-15.436786742010284</v>
      </c>
      <c r="Y70" s="80">
        <f t="shared" ca="1" si="76"/>
        <v>-854.89162506641799</v>
      </c>
      <c r="Z70" s="80">
        <f t="shared" ca="1" si="63"/>
        <v>0</v>
      </c>
      <c r="AA70" s="80">
        <f t="shared" ca="1" si="77"/>
        <v>0</v>
      </c>
      <c r="AB70" s="81">
        <f t="shared" ca="1" si="64"/>
        <v>-7314.8510344977467</v>
      </c>
      <c r="AC70" s="79">
        <f t="shared" ca="1" si="65"/>
        <v>1024682.735692204</v>
      </c>
      <c r="AD70" s="35"/>
      <c r="AE70" s="55">
        <f t="shared" ref="AE70:AE133" ca="1" si="89">(1-(1-IF(S70&gt;$AJ$90,0,VLOOKUP(ROUND(S70,0),$AJ$4:$AK$90,2,FALSE)))^(1/12))</f>
        <v>4.6837945252553581E-3</v>
      </c>
      <c r="AF70" s="78">
        <f t="shared" ref="AF70:AF133" ca="1" si="90">AF69*(1-AE70)</f>
        <v>0.77183933710051422</v>
      </c>
      <c r="AG70" s="21"/>
      <c r="AH70" s="21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ref="AM70:AM90" si="91">$C$3+E70-1</f>
        <v>134</v>
      </c>
      <c r="AN70" s="66">
        <f t="shared" ref="AN70:AN90" si="92">IF(AM70&gt;$AJ$90,0,VLOOKUP($C$3+E70-1,$AJ$4:$AK$90,2,FALSE))</f>
        <v>0</v>
      </c>
      <c r="AO70" s="67">
        <f t="shared" ref="AO70:AO90" si="93">(1-IFERROR(AN70,1))*AO69</f>
        <v>2.7621293052329028E-5</v>
      </c>
      <c r="AP70" s="68">
        <f t="shared" ca="1" si="78"/>
        <v>4.122091215062335E-8</v>
      </c>
      <c r="AR70" s="69">
        <f t="shared" si="79"/>
        <v>6</v>
      </c>
      <c r="AS70" s="70">
        <f t="shared" ref="AS70:AS133" si="94">AS69+1</f>
        <v>67</v>
      </c>
      <c r="AT70" s="71">
        <f t="shared" ref="AT70:AT114" si="95">(1-AU70)*AT69</f>
        <v>0.63216425025663803</v>
      </c>
      <c r="AU70" s="72">
        <f t="shared" si="80"/>
        <v>6.8214933659622723E-3</v>
      </c>
      <c r="AV70" s="73">
        <f t="shared" si="81"/>
        <v>1.0068214933659623</v>
      </c>
      <c r="AW70" s="74">
        <f>PRODUCT(AV$4:AV70)</f>
        <v>1.5769431544747277</v>
      </c>
      <c r="AY70" s="75">
        <f t="shared" ref="AY70:AY133" si="96">AY69+1</f>
        <v>67</v>
      </c>
      <c r="AZ70" s="76">
        <f t="shared" ca="1" si="58"/>
        <v>1.0086664107387064</v>
      </c>
      <c r="BA70" s="76">
        <f t="shared" ca="1" si="58"/>
        <v>1.0086664107387064</v>
      </c>
      <c r="BB70" s="76">
        <f t="shared" ca="1" si="58"/>
        <v>1.0086664107387064</v>
      </c>
      <c r="BC70" s="76">
        <f t="shared" ca="1" si="58"/>
        <v>1.0086664107387064</v>
      </c>
      <c r="BD70" s="76">
        <f t="shared" ca="1" si="58"/>
        <v>1.0086664107387064</v>
      </c>
      <c r="BE70" s="76">
        <f t="shared" ca="1" si="58"/>
        <v>1.0086664107387064</v>
      </c>
      <c r="BF70" s="76">
        <f t="shared" ca="1" si="58"/>
        <v>1.0086664107387064</v>
      </c>
      <c r="BG70" s="76">
        <f t="shared" ca="1" si="58"/>
        <v>1.0086664107387064</v>
      </c>
      <c r="BH70" s="76">
        <f t="shared" ca="1" si="58"/>
        <v>1.0086664107387064</v>
      </c>
      <c r="BI70" s="76">
        <f t="shared" ca="1" si="58"/>
        <v>1.0086664107387064</v>
      </c>
      <c r="BJ70" s="76">
        <f t="shared" ca="1" si="58"/>
        <v>1.0086664107387064</v>
      </c>
      <c r="BK70" s="76">
        <f t="shared" ca="1" si="58"/>
        <v>1.0086664107387064</v>
      </c>
      <c r="BL70" s="76">
        <f t="shared" ca="1" si="66"/>
        <v>0.10909999999999909</v>
      </c>
      <c r="BM70" s="77">
        <f t="shared" ca="1" si="82"/>
        <v>743.18530391557181</v>
      </c>
      <c r="BN70" s="21"/>
      <c r="BO70" s="70">
        <f t="shared" ref="BO70:BO133" si="97">BO69+1</f>
        <v>67</v>
      </c>
      <c r="BP70" s="178">
        <f t="shared" ref="BP70:BP133" si="98">VLOOKUP(BO70,$BT$4:$BX$13,5,TRUE)/100</f>
        <v>8.5000000000000006E-2</v>
      </c>
      <c r="BQ70" s="179">
        <f t="shared" si="83"/>
        <v>6.8214933659622723E-3</v>
      </c>
      <c r="BR70" s="179">
        <f t="shared" si="48"/>
        <v>0.63413826754782121</v>
      </c>
    </row>
    <row r="71" spans="5:70">
      <c r="E71">
        <f t="shared" si="84"/>
        <v>68</v>
      </c>
      <c r="F71" s="64">
        <f t="shared" si="85"/>
        <v>73.583333333333016</v>
      </c>
      <c r="G71" s="55">
        <f t="shared" si="67"/>
        <v>5.1085345568211427E-3</v>
      </c>
      <c r="H71" s="78">
        <f t="shared" ref="H71:H134" si="99">H70*(1-G71)</f>
        <v>0.77020094194026634</v>
      </c>
      <c r="I71" s="79">
        <f t="shared" ca="1" si="68"/>
        <v>1019565.9171101258</v>
      </c>
      <c r="J71" s="79">
        <f t="shared" ca="1" si="69"/>
        <v>6954.9621397279625</v>
      </c>
      <c r="K71" s="80">
        <f t="shared" ca="1" si="70"/>
        <v>-15.404018838805326</v>
      </c>
      <c r="L71" s="80">
        <f t="shared" ca="1" si="71"/>
        <v>-849.6382642584382</v>
      </c>
      <c r="M71" s="80">
        <f t="shared" ca="1" si="72"/>
        <v>0</v>
      </c>
      <c r="N71" s="80">
        <f t="shared" ca="1" si="73"/>
        <v>0</v>
      </c>
      <c r="O71" s="81">
        <f t="shared" ca="1" si="59"/>
        <v>-7277.4828652100159</v>
      </c>
      <c r="P71" s="79">
        <f t="shared" ca="1" si="60"/>
        <v>1018378.3541015466</v>
      </c>
      <c r="Q71" s="35"/>
      <c r="R71">
        <f t="shared" ca="1" si="74"/>
        <v>68</v>
      </c>
      <c r="S71" s="78">
        <f t="shared" ca="1" si="86"/>
        <v>73.583333333333016</v>
      </c>
      <c r="T71" s="55">
        <f t="shared" ca="1" si="75"/>
        <v>5.1085345568211427E-3</v>
      </c>
      <c r="U71" s="78">
        <f t="shared" ca="1" si="87"/>
        <v>0.76789636917462234</v>
      </c>
      <c r="V71" s="79">
        <f t="shared" ca="1" si="88"/>
        <v>1019448.1085271423</v>
      </c>
      <c r="W71" s="79">
        <f t="shared" ca="1" si="61"/>
        <v>6954.1585092606883</v>
      </c>
      <c r="X71" s="80">
        <f t="shared" ca="1" si="62"/>
        <v>-15.357927383492447</v>
      </c>
      <c r="Y71" s="80">
        <f t="shared" ca="1" si="76"/>
        <v>-849.54009043928534</v>
      </c>
      <c r="Z71" s="80">
        <f t="shared" ca="1" si="63"/>
        <v>0</v>
      </c>
      <c r="AA71" s="80">
        <f t="shared" ca="1" si="77"/>
        <v>0</v>
      </c>
      <c r="AB71" s="81">
        <f t="shared" ca="1" si="64"/>
        <v>-7277.4828652100159</v>
      </c>
      <c r="AC71" s="79">
        <f t="shared" ca="1" si="65"/>
        <v>1018259.8861533703</v>
      </c>
      <c r="AD71" s="35"/>
      <c r="AE71" s="55">
        <f t="shared" ca="1" si="89"/>
        <v>5.1085345568211427E-3</v>
      </c>
      <c r="AF71" s="78">
        <f t="shared" ca="1" si="90"/>
        <v>0.76789636917462234</v>
      </c>
      <c r="AG71" s="21"/>
      <c r="AH71" s="21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91"/>
        <v>135</v>
      </c>
      <c r="AN71" s="66">
        <f t="shared" si="92"/>
        <v>0</v>
      </c>
      <c r="AO71" s="67">
        <f t="shared" si="93"/>
        <v>2.7621293052329028E-5</v>
      </c>
      <c r="AP71" s="68">
        <f t="shared" ca="1" si="78"/>
        <v>3.7166091561286974E-8</v>
      </c>
      <c r="AR71" s="69">
        <f t="shared" si="79"/>
        <v>6</v>
      </c>
      <c r="AS71" s="70">
        <f t="shared" si="94"/>
        <v>68</v>
      </c>
      <c r="AT71" s="71">
        <f t="shared" si="95"/>
        <v>0.62785194601731387</v>
      </c>
      <c r="AU71" s="72">
        <f t="shared" si="80"/>
        <v>6.8214933659622723E-3</v>
      </c>
      <c r="AV71" s="73">
        <f t="shared" si="81"/>
        <v>1.0068214933659623</v>
      </c>
      <c r="AW71" s="74">
        <f>PRODUCT(AV$4:AV71)</f>
        <v>1.5877002617414766</v>
      </c>
      <c r="AY71" s="75">
        <f t="shared" si="96"/>
        <v>68</v>
      </c>
      <c r="AZ71" s="76">
        <f t="shared" ca="1" si="58"/>
        <v>1.0086664107387064</v>
      </c>
      <c r="BA71" s="76">
        <f t="shared" ca="1" si="58"/>
        <v>1.0086664107387064</v>
      </c>
      <c r="BB71" s="76">
        <f t="shared" ca="1" si="58"/>
        <v>1.0086664107387064</v>
      </c>
      <c r="BC71" s="76">
        <f t="shared" ca="1" si="58"/>
        <v>1.0086664107387064</v>
      </c>
      <c r="BD71" s="76">
        <f t="shared" ca="1" si="58"/>
        <v>1.0086664107387064</v>
      </c>
      <c r="BE71" s="76">
        <f t="shared" ca="1" si="58"/>
        <v>1.0086664107387064</v>
      </c>
      <c r="BF71" s="76">
        <f t="shared" ca="1" si="58"/>
        <v>1.0086664107387064</v>
      </c>
      <c r="BG71" s="76">
        <f t="shared" ca="1" si="58"/>
        <v>1.0086664107387064</v>
      </c>
      <c r="BH71" s="76">
        <f t="shared" ca="1" si="58"/>
        <v>1.0086664107387064</v>
      </c>
      <c r="BI71" s="76">
        <f t="shared" ca="1" si="58"/>
        <v>1.0086664107387064</v>
      </c>
      <c r="BJ71" s="76">
        <f t="shared" ca="1" si="58"/>
        <v>1.0086664107387064</v>
      </c>
      <c r="BK71" s="76">
        <f t="shared" ca="1" si="58"/>
        <v>1.0086664107387064</v>
      </c>
      <c r="BL71" s="76">
        <f t="shared" ca="1" si="66"/>
        <v>0.10909999999999909</v>
      </c>
      <c r="BM71" s="77">
        <f t="shared" ca="1" si="82"/>
        <v>824.26682057276003</v>
      </c>
      <c r="BN71" s="21"/>
      <c r="BO71" s="70">
        <f t="shared" si="97"/>
        <v>68</v>
      </c>
      <c r="BP71" s="178">
        <f t="shared" si="98"/>
        <v>8.5000000000000006E-2</v>
      </c>
      <c r="BQ71" s="179">
        <f t="shared" si="83"/>
        <v>6.8214933659622723E-3</v>
      </c>
      <c r="BR71" s="179">
        <f t="shared" ref="BR71:BR134" si="100">BR70/(1+BQ71)</f>
        <v>0.62984180584762595</v>
      </c>
    </row>
    <row r="72" spans="5:70">
      <c r="E72">
        <f t="shared" si="84"/>
        <v>69</v>
      </c>
      <c r="F72" s="64">
        <f t="shared" si="85"/>
        <v>73.666666666666345</v>
      </c>
      <c r="G72" s="55">
        <f t="shared" si="67"/>
        <v>5.1085345568211427E-3</v>
      </c>
      <c r="H72" s="78">
        <f t="shared" si="99"/>
        <v>0.76626634381266834</v>
      </c>
      <c r="I72" s="79">
        <f t="shared" ca="1" si="68"/>
        <v>1013175.9330877002</v>
      </c>
      <c r="J72" s="79">
        <f t="shared" ca="1" si="69"/>
        <v>6911.3729061103813</v>
      </c>
      <c r="K72" s="80">
        <f t="shared" ca="1" si="70"/>
        <v>-15.325326876253367</v>
      </c>
      <c r="L72" s="80">
        <f t="shared" ca="1" si="71"/>
        <v>-844.3132775730835</v>
      </c>
      <c r="M72" s="80">
        <f t="shared" ca="1" si="72"/>
        <v>0</v>
      </c>
      <c r="N72" s="80">
        <f t="shared" ca="1" si="73"/>
        <v>0</v>
      </c>
      <c r="O72" s="81">
        <f t="shared" ca="1" si="59"/>
        <v>-7240.3055925064173</v>
      </c>
      <c r="P72" s="79">
        <f t="shared" ca="1" si="60"/>
        <v>1011987.3617968548</v>
      </c>
      <c r="Q72" s="35"/>
      <c r="R72">
        <f t="shared" ca="1" si="74"/>
        <v>69</v>
      </c>
      <c r="S72" s="78">
        <f t="shared" ca="1" si="86"/>
        <v>73.666666666666345</v>
      </c>
      <c r="T72" s="55">
        <f t="shared" ca="1" si="75"/>
        <v>5.1085345568211427E-3</v>
      </c>
      <c r="U72" s="78">
        <f t="shared" ca="1" si="87"/>
        <v>0.76397354403663631</v>
      </c>
      <c r="V72" s="79">
        <f t="shared" ca="1" si="88"/>
        <v>1013058.070337131</v>
      </c>
      <c r="W72" s="79">
        <f t="shared" ca="1" si="61"/>
        <v>6910.5689061392804</v>
      </c>
      <c r="X72" s="80">
        <f t="shared" ca="1" si="62"/>
        <v>-15.279470880732726</v>
      </c>
      <c r="Y72" s="80">
        <f t="shared" ca="1" si="76"/>
        <v>-844.2150586142759</v>
      </c>
      <c r="Z72" s="80">
        <f t="shared" ca="1" si="63"/>
        <v>0</v>
      </c>
      <c r="AA72" s="80">
        <f t="shared" ca="1" si="77"/>
        <v>0</v>
      </c>
      <c r="AB72" s="81">
        <f t="shared" ca="1" si="64"/>
        <v>-7240.3055925064173</v>
      </c>
      <c r="AC72" s="79">
        <f t="shared" ca="1" si="65"/>
        <v>1011868.8391212688</v>
      </c>
      <c r="AD72" s="35"/>
      <c r="AE72" s="55">
        <f t="shared" ca="1" si="89"/>
        <v>5.1085345568211427E-3</v>
      </c>
      <c r="AF72" s="78">
        <f t="shared" ca="1" si="90"/>
        <v>0.76397354403663631</v>
      </c>
      <c r="AG72" s="21"/>
      <c r="AH72" s="21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91"/>
        <v>136</v>
      </c>
      <c r="AN72" s="66">
        <f t="shared" si="92"/>
        <v>0</v>
      </c>
      <c r="AO72" s="67">
        <f t="shared" si="93"/>
        <v>2.7621293052329028E-5</v>
      </c>
      <c r="AP72" s="68">
        <f t="shared" ca="1" si="78"/>
        <v>3.3510135750867371E-8</v>
      </c>
      <c r="AR72" s="69">
        <f t="shared" si="79"/>
        <v>6</v>
      </c>
      <c r="AS72" s="70">
        <f t="shared" si="94"/>
        <v>69</v>
      </c>
      <c r="AT72" s="71">
        <f t="shared" si="95"/>
        <v>0.62356905813275021</v>
      </c>
      <c r="AU72" s="72">
        <f t="shared" si="80"/>
        <v>6.8214933659622723E-3</v>
      </c>
      <c r="AV72" s="73">
        <f t="shared" si="81"/>
        <v>1.0068214933659623</v>
      </c>
      <c r="AW72" s="74">
        <f>PRODUCT(AV$4:AV72)</f>
        <v>1.5985307485440827</v>
      </c>
      <c r="AY72" s="75">
        <f t="shared" si="96"/>
        <v>69</v>
      </c>
      <c r="AZ72" s="76">
        <f t="shared" ca="1" si="58"/>
        <v>1.0086664107387064</v>
      </c>
      <c r="BA72" s="76">
        <f t="shared" ca="1" si="58"/>
        <v>1.0086664107387064</v>
      </c>
      <c r="BB72" s="76">
        <f t="shared" ca="1" si="58"/>
        <v>1.0086664107387064</v>
      </c>
      <c r="BC72" s="76">
        <f t="shared" ca="1" si="58"/>
        <v>1.0086664107387064</v>
      </c>
      <c r="BD72" s="76">
        <f t="shared" ca="1" si="58"/>
        <v>1.0086664107387064</v>
      </c>
      <c r="BE72" s="76">
        <f t="shared" ca="1" si="58"/>
        <v>1.0086664107387064</v>
      </c>
      <c r="BF72" s="76">
        <f t="shared" ca="1" si="58"/>
        <v>1.0086664107387064</v>
      </c>
      <c r="BG72" s="76">
        <f t="shared" ca="1" si="58"/>
        <v>1.0086664107387064</v>
      </c>
      <c r="BH72" s="76">
        <f t="shared" ca="1" si="58"/>
        <v>1.0086664107387064</v>
      </c>
      <c r="BI72" s="76">
        <f t="shared" ca="1" si="58"/>
        <v>1.0086664107387064</v>
      </c>
      <c r="BJ72" s="76">
        <f t="shared" ca="1" si="58"/>
        <v>1.0086664107387064</v>
      </c>
      <c r="BK72" s="76">
        <f t="shared" ca="1" si="58"/>
        <v>1.0086664107387064</v>
      </c>
      <c r="BL72" s="76">
        <f t="shared" ca="1" si="66"/>
        <v>0.10909999999999909</v>
      </c>
      <c r="BM72" s="77">
        <f t="shared" ca="1" si="82"/>
        <v>914.19433069724744</v>
      </c>
      <c r="BN72" s="21"/>
      <c r="BO72" s="70">
        <f t="shared" si="97"/>
        <v>69</v>
      </c>
      <c r="BP72" s="178">
        <f t="shared" si="98"/>
        <v>8.5000000000000006E-2</v>
      </c>
      <c r="BQ72" s="179">
        <f t="shared" si="83"/>
        <v>6.8214933659622723E-3</v>
      </c>
      <c r="BR72" s="179">
        <f t="shared" si="100"/>
        <v>0.62557445386069976</v>
      </c>
    </row>
    <row r="73" spans="5:70">
      <c r="E73">
        <f t="shared" si="84"/>
        <v>70</v>
      </c>
      <c r="F73" s="64">
        <f t="shared" si="85"/>
        <v>73.749999999999673</v>
      </c>
      <c r="G73" s="55">
        <f t="shared" si="67"/>
        <v>5.1085345568211427E-3</v>
      </c>
      <c r="H73" s="78">
        <f t="shared" si="99"/>
        <v>0.76235184571557235</v>
      </c>
      <c r="I73" s="79">
        <f t="shared" ca="1" si="68"/>
        <v>1006817.5893880493</v>
      </c>
      <c r="J73" s="79">
        <f t="shared" ca="1" si="69"/>
        <v>6867.9995067447053</v>
      </c>
      <c r="K73" s="80">
        <f t="shared" ca="1" si="70"/>
        <v>-15.247036914311447</v>
      </c>
      <c r="L73" s="80">
        <f t="shared" ca="1" si="71"/>
        <v>-839.01465782337448</v>
      </c>
      <c r="M73" s="80">
        <f t="shared" ca="1" si="72"/>
        <v>0</v>
      </c>
      <c r="N73" s="80">
        <f t="shared" ca="1" si="73"/>
        <v>0</v>
      </c>
      <c r="O73" s="81">
        <f t="shared" ca="1" si="59"/>
        <v>-7203.3182411851531</v>
      </c>
      <c r="P73" s="79">
        <f t="shared" ca="1" si="60"/>
        <v>1005628.0089588711</v>
      </c>
      <c r="Q73" s="35"/>
      <c r="R73">
        <f t="shared" ca="1" si="74"/>
        <v>70</v>
      </c>
      <c r="S73" s="78">
        <f t="shared" ca="1" si="86"/>
        <v>73.749999999999673</v>
      </c>
      <c r="T73" s="55">
        <f t="shared" ca="1" si="75"/>
        <v>5.1085345568211427E-3</v>
      </c>
      <c r="U73" s="78">
        <f t="shared" ca="1" si="87"/>
        <v>0.76007075878642805</v>
      </c>
      <c r="V73" s="79">
        <f t="shared" ca="1" si="88"/>
        <v>1006699.6721896473</v>
      </c>
      <c r="W73" s="79">
        <f t="shared" ca="1" si="61"/>
        <v>6867.1951353580735</v>
      </c>
      <c r="X73" s="80">
        <f t="shared" ca="1" si="62"/>
        <v>-15.201415175728561</v>
      </c>
      <c r="Y73" s="80">
        <f t="shared" ca="1" si="76"/>
        <v>-838.91639349137279</v>
      </c>
      <c r="Z73" s="80">
        <f t="shared" ca="1" si="63"/>
        <v>0</v>
      </c>
      <c r="AA73" s="80">
        <f t="shared" ca="1" si="77"/>
        <v>0</v>
      </c>
      <c r="AB73" s="81">
        <f t="shared" ca="1" si="64"/>
        <v>-7203.3182411851531</v>
      </c>
      <c r="AC73" s="79">
        <f t="shared" ca="1" si="65"/>
        <v>1005509.4312751532</v>
      </c>
      <c r="AD73" s="35"/>
      <c r="AE73" s="55">
        <f t="shared" ca="1" si="89"/>
        <v>5.1085345568211427E-3</v>
      </c>
      <c r="AF73" s="78">
        <f t="shared" ca="1" si="90"/>
        <v>0.76007075878642805</v>
      </c>
      <c r="AG73" s="21"/>
      <c r="AH73" s="21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91"/>
        <v>137</v>
      </c>
      <c r="AN73" s="66">
        <f t="shared" si="92"/>
        <v>0</v>
      </c>
      <c r="AO73" s="67">
        <f t="shared" si="93"/>
        <v>2.7621293052329028E-5</v>
      </c>
      <c r="AP73" s="68">
        <f t="shared" ca="1" si="78"/>
        <v>3.0213809170379047E-8</v>
      </c>
      <c r="AR73" s="69">
        <f t="shared" si="79"/>
        <v>6</v>
      </c>
      <c r="AS73" s="70">
        <f t="shared" si="94"/>
        <v>70</v>
      </c>
      <c r="AT73" s="71">
        <f t="shared" si="95"/>
        <v>0.61931538593947832</v>
      </c>
      <c r="AU73" s="72">
        <f t="shared" si="80"/>
        <v>6.8214933659622723E-3</v>
      </c>
      <c r="AV73" s="73">
        <f t="shared" si="81"/>
        <v>1.0068214933659623</v>
      </c>
      <c r="AW73" s="74">
        <f>PRODUCT(AV$4:AV73)</f>
        <v>1.6094351154405628</v>
      </c>
      <c r="AY73" s="75">
        <f t="shared" si="96"/>
        <v>70</v>
      </c>
      <c r="AZ73" s="76">
        <f t="shared" ca="1" si="58"/>
        <v>1.0086664107387064</v>
      </c>
      <c r="BA73" s="76">
        <f t="shared" ca="1" si="58"/>
        <v>1.0086664107387064</v>
      </c>
      <c r="BB73" s="76">
        <f t="shared" ca="1" si="58"/>
        <v>1.0086664107387064</v>
      </c>
      <c r="BC73" s="76">
        <f t="shared" ca="1" si="58"/>
        <v>1.0086664107387064</v>
      </c>
      <c r="BD73" s="76">
        <f t="shared" ca="1" si="58"/>
        <v>1.0086664107387064</v>
      </c>
      <c r="BE73" s="76">
        <f t="shared" ca="1" si="58"/>
        <v>1.0086664107387064</v>
      </c>
      <c r="BF73" s="76">
        <f t="shared" ca="1" si="58"/>
        <v>1.0086664107387064</v>
      </c>
      <c r="BG73" s="76">
        <f t="shared" ca="1" si="58"/>
        <v>1.0086664107387064</v>
      </c>
      <c r="BH73" s="76">
        <f t="shared" ca="1" si="58"/>
        <v>1.0086664107387064</v>
      </c>
      <c r="BI73" s="76">
        <f t="shared" ca="1" si="58"/>
        <v>1.0086664107387064</v>
      </c>
      <c r="BJ73" s="76">
        <f t="shared" ca="1" si="58"/>
        <v>1.0086664107387064</v>
      </c>
      <c r="BK73" s="76">
        <f t="shared" ca="1" si="58"/>
        <v>1.0086664107387064</v>
      </c>
      <c r="BL73" s="76">
        <f t="shared" ca="1" si="66"/>
        <v>0.10909999999999909</v>
      </c>
      <c r="BM73" s="77">
        <f t="shared" ca="1" si="82"/>
        <v>1013.9329321763163</v>
      </c>
      <c r="BN73" s="21"/>
      <c r="BO73" s="70">
        <f t="shared" si="97"/>
        <v>70</v>
      </c>
      <c r="BP73" s="178">
        <f t="shared" si="98"/>
        <v>8.5000000000000006E-2</v>
      </c>
      <c r="BQ73" s="179">
        <f t="shared" si="83"/>
        <v>6.8214933659622723E-3</v>
      </c>
      <c r="BR73" s="179">
        <f t="shared" si="100"/>
        <v>0.62133601436070474</v>
      </c>
    </row>
    <row r="74" spans="5:70">
      <c r="E74">
        <f t="shared" si="84"/>
        <v>71</v>
      </c>
      <c r="F74" s="64">
        <f t="shared" si="85"/>
        <v>73.833333333333002</v>
      </c>
      <c r="G74" s="55">
        <f t="shared" si="67"/>
        <v>5.1085345568211427E-3</v>
      </c>
      <c r="H74" s="78">
        <f t="shared" si="99"/>
        <v>0.75845734496727801</v>
      </c>
      <c r="I74" s="79">
        <f t="shared" ca="1" si="68"/>
        <v>1000490.7235237975</v>
      </c>
      <c r="J74" s="79">
        <f t="shared" ca="1" si="69"/>
        <v>6824.840833224378</v>
      </c>
      <c r="K74" s="80">
        <f t="shared" ca="1" si="70"/>
        <v>-15.169146899345559</v>
      </c>
      <c r="L74" s="80">
        <f t="shared" ca="1" si="71"/>
        <v>-833.74226960316457</v>
      </c>
      <c r="M74" s="80">
        <f t="shared" ca="1" si="72"/>
        <v>0</v>
      </c>
      <c r="N74" s="80">
        <f t="shared" ca="1" si="73"/>
        <v>0</v>
      </c>
      <c r="O74" s="81">
        <f t="shared" ca="1" si="59"/>
        <v>-7166.5198410262783</v>
      </c>
      <c r="P74" s="79">
        <f t="shared" ca="1" si="60"/>
        <v>999300.13309949299</v>
      </c>
      <c r="Q74" s="35"/>
      <c r="R74">
        <f t="shared" ca="1" si="74"/>
        <v>71</v>
      </c>
      <c r="S74" s="78">
        <f t="shared" ca="1" si="86"/>
        <v>73.833333333333002</v>
      </c>
      <c r="T74" s="55">
        <f t="shared" ca="1" si="75"/>
        <v>5.1085345568211427E-3</v>
      </c>
      <c r="U74" s="78">
        <f t="shared" ca="1" si="87"/>
        <v>0.75618791104953831</v>
      </c>
      <c r="V74" s="79">
        <f t="shared" ca="1" si="88"/>
        <v>1000372.7515982745</v>
      </c>
      <c r="W74" s="79">
        <f t="shared" ca="1" si="61"/>
        <v>6824.036088517053</v>
      </c>
      <c r="X74" s="80">
        <f t="shared" ca="1" si="62"/>
        <v>-15.123758220990766</v>
      </c>
      <c r="Y74" s="80">
        <f t="shared" ca="1" si="76"/>
        <v>-833.64395966522875</v>
      </c>
      <c r="Z74" s="80">
        <f t="shared" ca="1" si="63"/>
        <v>0</v>
      </c>
      <c r="AA74" s="80">
        <f t="shared" ca="1" si="77"/>
        <v>0</v>
      </c>
      <c r="AB74" s="81">
        <f t="shared" ca="1" si="64"/>
        <v>-7166.5198410262783</v>
      </c>
      <c r="AC74" s="79">
        <f t="shared" ca="1" si="65"/>
        <v>999181.50012787897</v>
      </c>
      <c r="AD74" s="35"/>
      <c r="AE74" s="55">
        <f t="shared" ca="1" si="89"/>
        <v>5.1085345568211427E-3</v>
      </c>
      <c r="AF74" s="78">
        <f t="shared" ca="1" si="90"/>
        <v>0.75618791104953831</v>
      </c>
      <c r="AG74" s="21"/>
      <c r="AH74" s="21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91"/>
        <v>138</v>
      </c>
      <c r="AN74" s="66">
        <f t="shared" si="92"/>
        <v>0</v>
      </c>
      <c r="AO74" s="67">
        <f t="shared" si="93"/>
        <v>2.7621293052329028E-5</v>
      </c>
      <c r="AP74" s="68">
        <f t="shared" ca="1" si="78"/>
        <v>2.724173579513035E-8</v>
      </c>
      <c r="AR74" s="69">
        <f t="shared" si="79"/>
        <v>6</v>
      </c>
      <c r="AS74" s="70">
        <f t="shared" si="94"/>
        <v>71</v>
      </c>
      <c r="AT74" s="71">
        <f t="shared" si="95"/>
        <v>0.61509073014285376</v>
      </c>
      <c r="AU74" s="72">
        <f t="shared" si="80"/>
        <v>6.8214933659622723E-3</v>
      </c>
      <c r="AV74" s="73">
        <f t="shared" si="81"/>
        <v>1.0068214933659623</v>
      </c>
      <c r="AW74" s="74">
        <f>PRODUCT(AV$4:AV74)</f>
        <v>1.6204138664034873</v>
      </c>
      <c r="AY74" s="75">
        <f t="shared" si="96"/>
        <v>71</v>
      </c>
      <c r="AZ74" s="76">
        <f t="shared" ca="1" si="58"/>
        <v>1.0086664107387064</v>
      </c>
      <c r="BA74" s="76">
        <f t="shared" ca="1" si="58"/>
        <v>1.0086664107387064</v>
      </c>
      <c r="BB74" s="76">
        <f t="shared" ca="1" si="58"/>
        <v>1.0086664107387064</v>
      </c>
      <c r="BC74" s="76">
        <f t="shared" ca="1" si="58"/>
        <v>1.0086664107387064</v>
      </c>
      <c r="BD74" s="76">
        <f t="shared" ca="1" si="58"/>
        <v>1.0086664107387064</v>
      </c>
      <c r="BE74" s="76">
        <f t="shared" ca="1" si="58"/>
        <v>1.0086664107387064</v>
      </c>
      <c r="BF74" s="76">
        <f t="shared" ca="1" si="58"/>
        <v>1.0086664107387064</v>
      </c>
      <c r="BG74" s="76">
        <f t="shared" ca="1" si="58"/>
        <v>1.0086664107387064</v>
      </c>
      <c r="BH74" s="76">
        <f t="shared" ca="1" si="58"/>
        <v>1.0086664107387064</v>
      </c>
      <c r="BI74" s="76">
        <f t="shared" ca="1" si="58"/>
        <v>1.0086664107387064</v>
      </c>
      <c r="BJ74" s="76">
        <f t="shared" ca="1" si="58"/>
        <v>1.0086664107387064</v>
      </c>
      <c r="BK74" s="76">
        <f t="shared" ca="1" si="58"/>
        <v>1.0086664107387064</v>
      </c>
      <c r="BL74" s="76">
        <f t="shared" ca="1" si="66"/>
        <v>0.10909999999999909</v>
      </c>
      <c r="BM74" s="77">
        <f t="shared" ca="1" si="82"/>
        <v>1124.5530150767515</v>
      </c>
      <c r="BN74" s="21"/>
      <c r="BO74" s="70">
        <f t="shared" si="97"/>
        <v>71</v>
      </c>
      <c r="BP74" s="178">
        <f t="shared" si="98"/>
        <v>8.5000000000000006E-2</v>
      </c>
      <c r="BQ74" s="179">
        <f t="shared" si="83"/>
        <v>6.8214933659622723E-3</v>
      </c>
      <c r="BR74" s="179">
        <f t="shared" si="100"/>
        <v>0.61712629145756603</v>
      </c>
    </row>
    <row r="75" spans="5:70">
      <c r="E75">
        <f t="shared" si="84"/>
        <v>72</v>
      </c>
      <c r="F75" s="64">
        <f t="shared" si="85"/>
        <v>73.91666666666633</v>
      </c>
      <c r="G75" s="55">
        <f t="shared" si="67"/>
        <v>5.1085345568211427E-3</v>
      </c>
      <c r="H75" s="78">
        <f t="shared" si="99"/>
        <v>0.7545827394106378</v>
      </c>
      <c r="I75" s="79">
        <f t="shared" ca="1" si="68"/>
        <v>994195.17383691831</v>
      </c>
      <c r="J75" s="79">
        <f t="shared" ca="1" si="69"/>
        <v>6781.8957828002467</v>
      </c>
      <c r="K75" s="80">
        <f t="shared" ca="1" si="70"/>
        <v>-15.091654788212756</v>
      </c>
      <c r="L75" s="80">
        <f t="shared" ca="1" si="71"/>
        <v>-828.49597819743201</v>
      </c>
      <c r="M75" s="80">
        <f t="shared" ca="1" si="72"/>
        <v>0</v>
      </c>
      <c r="N75" s="80">
        <f t="shared" ca="1" si="73"/>
        <v>0</v>
      </c>
      <c r="O75" s="81">
        <f t="shared" ca="1" si="59"/>
        <v>-7129.9094267662513</v>
      </c>
      <c r="P75" s="79">
        <f t="shared" ca="1" si="60"/>
        <v>993003.57255996671</v>
      </c>
      <c r="Q75" s="35"/>
      <c r="R75">
        <f t="shared" ca="1" si="74"/>
        <v>72</v>
      </c>
      <c r="S75" s="78">
        <f t="shared" ca="1" si="86"/>
        <v>73.91666666666633</v>
      </c>
      <c r="T75" s="55">
        <f t="shared" ca="1" si="75"/>
        <v>5.1085345568211427E-3</v>
      </c>
      <c r="U75" s="78">
        <f t="shared" ca="1" si="87"/>
        <v>0.7523248989744914</v>
      </c>
      <c r="V75" s="79">
        <f t="shared" ca="1" si="88"/>
        <v>994077.14690593933</v>
      </c>
      <c r="W75" s="79">
        <f t="shared" ca="1" si="61"/>
        <v>6781.0906628735684</v>
      </c>
      <c r="X75" s="80">
        <f t="shared" ca="1" si="62"/>
        <v>-15.046497979489828</v>
      </c>
      <c r="Y75" s="80">
        <f t="shared" ca="1" si="76"/>
        <v>-828.39762242161612</v>
      </c>
      <c r="Z75" s="80">
        <f t="shared" ca="1" si="63"/>
        <v>0</v>
      </c>
      <c r="AA75" s="80">
        <f t="shared" ca="1" si="77"/>
        <v>0</v>
      </c>
      <c r="AB75" s="81">
        <f t="shared" ca="1" si="64"/>
        <v>-7129.9094267662513</v>
      </c>
      <c r="AC75" s="79">
        <f t="shared" ca="1" si="65"/>
        <v>992884.88402164564</v>
      </c>
      <c r="AD75" s="35"/>
      <c r="AE75" s="55">
        <f t="shared" ca="1" si="89"/>
        <v>5.1085345568211427E-3</v>
      </c>
      <c r="AF75" s="78">
        <f t="shared" ca="1" si="90"/>
        <v>0.7523248989744914</v>
      </c>
      <c r="AG75" s="21"/>
      <c r="AH75" s="21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91"/>
        <v>139</v>
      </c>
      <c r="AN75" s="66">
        <f t="shared" si="92"/>
        <v>0</v>
      </c>
      <c r="AO75" s="67">
        <f t="shared" si="93"/>
        <v>2.7621293052329028E-5</v>
      </c>
      <c r="AP75" s="68">
        <f t="shared" ca="1" si="78"/>
        <v>2.4562019470859588E-8</v>
      </c>
      <c r="AR75" s="69">
        <f t="shared" si="79"/>
        <v>6</v>
      </c>
      <c r="AS75" s="70">
        <f t="shared" si="94"/>
        <v>72</v>
      </c>
      <c r="AT75" s="71">
        <f t="shared" si="95"/>
        <v>0.61089489280771936</v>
      </c>
      <c r="AU75" s="72">
        <f t="shared" si="80"/>
        <v>6.8214933659622723E-3</v>
      </c>
      <c r="AV75" s="73">
        <f t="shared" si="81"/>
        <v>1.0068214933659623</v>
      </c>
      <c r="AW75" s="74">
        <f>PRODUCT(AV$4:AV75)</f>
        <v>1.631467508843272</v>
      </c>
      <c r="AY75" s="75">
        <f t="shared" si="96"/>
        <v>72</v>
      </c>
      <c r="AZ75" s="76">
        <f t="shared" ref="AZ75:BK84" ca="1" si="101">OFFSET($AV$3,($AY75*12-12)+AZ$3,0)</f>
        <v>1.0086664107387064</v>
      </c>
      <c r="BA75" s="76">
        <f t="shared" ca="1" si="101"/>
        <v>1.0086664107387064</v>
      </c>
      <c r="BB75" s="76">
        <f t="shared" ca="1" si="101"/>
        <v>1.0086664107387064</v>
      </c>
      <c r="BC75" s="76">
        <f t="shared" ca="1" si="101"/>
        <v>1.0086664107387064</v>
      </c>
      <c r="BD75" s="76">
        <f t="shared" ca="1" si="101"/>
        <v>1.0086664107387064</v>
      </c>
      <c r="BE75" s="76">
        <f t="shared" ca="1" si="101"/>
        <v>1.0086664107387064</v>
      </c>
      <c r="BF75" s="76">
        <f t="shared" ca="1" si="101"/>
        <v>1.0086664107387064</v>
      </c>
      <c r="BG75" s="76">
        <f t="shared" ca="1" si="101"/>
        <v>1.0086664107387064</v>
      </c>
      <c r="BH75" s="76">
        <f t="shared" ca="1" si="101"/>
        <v>1.0086664107387064</v>
      </c>
      <c r="BI75" s="76">
        <f t="shared" ca="1" si="101"/>
        <v>1.0086664107387064</v>
      </c>
      <c r="BJ75" s="76">
        <f t="shared" ca="1" si="101"/>
        <v>1.0086664107387064</v>
      </c>
      <c r="BK75" s="76">
        <f t="shared" ca="1" si="101"/>
        <v>1.0086664107387064</v>
      </c>
      <c r="BL75" s="76">
        <f t="shared" ca="1" si="66"/>
        <v>0.10909999999999909</v>
      </c>
      <c r="BM75" s="77">
        <f t="shared" ca="1" si="82"/>
        <v>1247.2417490216242</v>
      </c>
      <c r="BN75" s="21"/>
      <c r="BO75" s="70">
        <f t="shared" si="97"/>
        <v>72</v>
      </c>
      <c r="BP75" s="178">
        <f t="shared" si="98"/>
        <v>8.5000000000000006E-2</v>
      </c>
      <c r="BQ75" s="179">
        <f t="shared" si="83"/>
        <v>6.8214933659622723E-3</v>
      </c>
      <c r="BR75" s="179">
        <f t="shared" si="100"/>
        <v>0.61294509058841795</v>
      </c>
    </row>
    <row r="76" spans="5:70">
      <c r="E76">
        <f t="shared" si="84"/>
        <v>73</v>
      </c>
      <c r="F76" s="64">
        <f t="shared" si="85"/>
        <v>73.999999999999659</v>
      </c>
      <c r="G76" s="55">
        <f t="shared" si="67"/>
        <v>5.1085345568211427E-3</v>
      </c>
      <c r="H76" s="78">
        <f t="shared" si="99"/>
        <v>0.75072792741037775</v>
      </c>
      <c r="I76" s="79">
        <f t="shared" ca="1" si="68"/>
        <v>987930.77949449723</v>
      </c>
      <c r="J76" s="79">
        <f t="shared" ca="1" si="69"/>
        <v>6739.1632583516493</v>
      </c>
      <c r="K76" s="80">
        <f t="shared" ca="1" si="70"/>
        <v>-15.014558548207555</v>
      </c>
      <c r="L76" s="80">
        <f t="shared" ca="1" si="71"/>
        <v>-823.27564957874779</v>
      </c>
      <c r="M76" s="80">
        <f t="shared" ca="1" si="72"/>
        <v>-7409.4808462087285</v>
      </c>
      <c r="N76" s="80">
        <f t="shared" ca="1" si="73"/>
        <v>0</v>
      </c>
      <c r="O76" s="81">
        <f t="shared" ca="1" si="59"/>
        <v>-7093.4860380726104</v>
      </c>
      <c r="P76" s="79">
        <f t="shared" ca="1" si="60"/>
        <v>979328.68566044047</v>
      </c>
      <c r="Q76" s="35"/>
      <c r="R76">
        <f t="shared" ca="1" si="74"/>
        <v>73</v>
      </c>
      <c r="S76" s="78">
        <f t="shared" ca="1" si="86"/>
        <v>73.999999999999659</v>
      </c>
      <c r="T76" s="55">
        <f t="shared" ca="1" si="75"/>
        <v>5.1085345568211427E-3</v>
      </c>
      <c r="U76" s="78">
        <f t="shared" ca="1" si="87"/>
        <v>0.74848162123012318</v>
      </c>
      <c r="V76" s="79">
        <f t="shared" ca="1" si="88"/>
        <v>987812.69728067575</v>
      </c>
      <c r="W76" s="79">
        <f t="shared" ca="1" si="61"/>
        <v>6738.3577613134275</v>
      </c>
      <c r="X76" s="80">
        <f t="shared" ca="1" si="62"/>
        <v>-14.969632424602464</v>
      </c>
      <c r="Y76" s="80">
        <f t="shared" ca="1" si="76"/>
        <v>-823.17724773389648</v>
      </c>
      <c r="Z76" s="80">
        <f t="shared" ca="1" si="63"/>
        <v>-7408.5952296050682</v>
      </c>
      <c r="AA76" s="80">
        <f t="shared" ca="1" si="77"/>
        <v>0</v>
      </c>
      <c r="AB76" s="81">
        <f t="shared" ca="1" si="64"/>
        <v>-7093.4860380726104</v>
      </c>
      <c r="AC76" s="79">
        <f t="shared" ca="1" si="65"/>
        <v>979210.82689415291</v>
      </c>
      <c r="AD76" s="35"/>
      <c r="AE76" s="55">
        <f t="shared" ca="1" si="89"/>
        <v>5.1085345568211427E-3</v>
      </c>
      <c r="AF76" s="78">
        <f t="shared" ca="1" si="90"/>
        <v>0.74848162123012318</v>
      </c>
      <c r="AG76" s="21"/>
      <c r="AH76" s="21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91"/>
        <v>140</v>
      </c>
      <c r="AN76" s="66">
        <f t="shared" si="92"/>
        <v>0</v>
      </c>
      <c r="AO76" s="67">
        <f t="shared" si="93"/>
        <v>2.7621293052329028E-5</v>
      </c>
      <c r="AP76" s="68">
        <f t="shared" ca="1" si="78"/>
        <v>2.2145901605679929E-8</v>
      </c>
      <c r="AR76" s="69">
        <f t="shared" si="79"/>
        <v>7</v>
      </c>
      <c r="AS76" s="70">
        <f t="shared" si="94"/>
        <v>73</v>
      </c>
      <c r="AT76" s="71">
        <f t="shared" si="95"/>
        <v>0.60672767734913124</v>
      </c>
      <c r="AU76" s="72">
        <f t="shared" si="80"/>
        <v>6.8214933659622723E-3</v>
      </c>
      <c r="AV76" s="73">
        <f t="shared" si="81"/>
        <v>1.0068214933659623</v>
      </c>
      <c r="AW76" s="74">
        <f>PRODUCT(AV$4:AV76)</f>
        <v>1.6425965536316294</v>
      </c>
      <c r="AY76" s="75">
        <f t="shared" si="96"/>
        <v>73</v>
      </c>
      <c r="AZ76" s="76">
        <f t="shared" ca="1" si="101"/>
        <v>1.0086664107387064</v>
      </c>
      <c r="BA76" s="76">
        <f t="shared" ca="1" si="101"/>
        <v>1.0086664107387064</v>
      </c>
      <c r="BB76" s="76">
        <f t="shared" ca="1" si="101"/>
        <v>1.0086664107387064</v>
      </c>
      <c r="BC76" s="76">
        <f t="shared" ca="1" si="101"/>
        <v>1.0086664107387064</v>
      </c>
      <c r="BD76" s="76">
        <f t="shared" ca="1" si="101"/>
        <v>1.0086664107387064</v>
      </c>
      <c r="BE76" s="76">
        <f t="shared" ca="1" si="101"/>
        <v>1.0086664107387064</v>
      </c>
      <c r="BF76" s="76">
        <f t="shared" ca="1" si="101"/>
        <v>1.0086664107387064</v>
      </c>
      <c r="BG76" s="76">
        <f t="shared" ca="1" si="101"/>
        <v>1.0086664107387064</v>
      </c>
      <c r="BH76" s="76">
        <f t="shared" ca="1" si="101"/>
        <v>1.0086664107387064</v>
      </c>
      <c r="BI76" s="76">
        <f t="shared" ca="1" si="101"/>
        <v>1.0086664107387064</v>
      </c>
      <c r="BJ76" s="76">
        <f t="shared" ca="1" si="101"/>
        <v>1.0086664107387064</v>
      </c>
      <c r="BK76" s="76">
        <f t="shared" ca="1" si="101"/>
        <v>1.0086664107387064</v>
      </c>
      <c r="BL76" s="76">
        <f t="shared" ca="1" si="66"/>
        <v>0.10909999999999909</v>
      </c>
      <c r="BM76" s="77">
        <f t="shared" ca="1" si="82"/>
        <v>1383.3158238398823</v>
      </c>
      <c r="BN76" s="21"/>
      <c r="BO76" s="70">
        <f t="shared" si="97"/>
        <v>73</v>
      </c>
      <c r="BP76" s="178">
        <f t="shared" si="98"/>
        <v>8.5000000000000006E-2</v>
      </c>
      <c r="BQ76" s="179">
        <f t="shared" si="83"/>
        <v>6.8214933659622723E-3</v>
      </c>
      <c r="BR76" s="179">
        <f t="shared" si="100"/>
        <v>0.60879221850861198</v>
      </c>
    </row>
    <row r="77" spans="5:70">
      <c r="E77">
        <f t="shared" si="84"/>
        <v>74</v>
      </c>
      <c r="F77" s="64">
        <f t="shared" si="85"/>
        <v>74.083333333332988</v>
      </c>
      <c r="G77" s="55">
        <f t="shared" si="67"/>
        <v>5.1085345568211427E-3</v>
      </c>
      <c r="H77" s="78">
        <f t="shared" si="99"/>
        <v>0.74689280785043111</v>
      </c>
      <c r="I77" s="79">
        <f t="shared" ca="1" si="68"/>
        <v>974325.75122725789</v>
      </c>
      <c r="J77" s="79">
        <f t="shared" ca="1" si="69"/>
        <v>6646.3566482829474</v>
      </c>
      <c r="K77" s="80">
        <f t="shared" ca="1" si="70"/>
        <v>-14.937856157008621</v>
      </c>
      <c r="L77" s="80">
        <f t="shared" ca="1" si="71"/>
        <v>-811.93812602271498</v>
      </c>
      <c r="M77" s="80">
        <f t="shared" ca="1" si="72"/>
        <v>0</v>
      </c>
      <c r="N77" s="80">
        <f t="shared" ca="1" si="73"/>
        <v>0</v>
      </c>
      <c r="O77" s="81">
        <f t="shared" ca="1" si="59"/>
        <v>-7057.2487195187887</v>
      </c>
      <c r="P77" s="79">
        <f t="shared" ca="1" si="60"/>
        <v>973087.98317384243</v>
      </c>
      <c r="Q77" s="35"/>
      <c r="R77">
        <f t="shared" ca="1" si="74"/>
        <v>74</v>
      </c>
      <c r="S77" s="78">
        <f t="shared" ca="1" si="86"/>
        <v>74.083333333332988</v>
      </c>
      <c r="T77" s="55">
        <f t="shared" ca="1" si="75"/>
        <v>5.1085345568211427E-3</v>
      </c>
      <c r="U77" s="78">
        <f t="shared" ca="1" si="87"/>
        <v>0.74465797700292358</v>
      </c>
      <c r="V77" s="79">
        <f t="shared" ca="1" si="88"/>
        <v>974208.49454655068</v>
      </c>
      <c r="W77" s="79">
        <f t="shared" ca="1" si="61"/>
        <v>6645.5567826133884</v>
      </c>
      <c r="X77" s="80">
        <f t="shared" ca="1" si="62"/>
        <v>-14.893159540058472</v>
      </c>
      <c r="Y77" s="80">
        <f t="shared" ca="1" si="76"/>
        <v>-811.8404121221256</v>
      </c>
      <c r="Z77" s="80">
        <f t="shared" ca="1" si="63"/>
        <v>0</v>
      </c>
      <c r="AA77" s="80">
        <f t="shared" ca="1" si="77"/>
        <v>0</v>
      </c>
      <c r="AB77" s="81">
        <f t="shared" ca="1" si="64"/>
        <v>-7057.2487195187887</v>
      </c>
      <c r="AC77" s="79">
        <f t="shared" ca="1" si="65"/>
        <v>972970.06903798319</v>
      </c>
      <c r="AD77" s="35"/>
      <c r="AE77" s="55">
        <f t="shared" ca="1" si="89"/>
        <v>5.1085345568211427E-3</v>
      </c>
      <c r="AF77" s="78">
        <f t="shared" ca="1" si="90"/>
        <v>0.74465797700292358</v>
      </c>
      <c r="AG77" s="21"/>
      <c r="AH77" s="21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91"/>
        <v>141</v>
      </c>
      <c r="AN77" s="66">
        <f t="shared" si="92"/>
        <v>0</v>
      </c>
      <c r="AO77" s="67">
        <f t="shared" si="93"/>
        <v>2.7621293052329028E-5</v>
      </c>
      <c r="AP77" s="68">
        <f t="shared" ca="1" si="78"/>
        <v>1.9967452534198849E-8</v>
      </c>
      <c r="AR77" s="69">
        <f t="shared" si="79"/>
        <v>7</v>
      </c>
      <c r="AS77" s="70">
        <f t="shared" si="94"/>
        <v>74</v>
      </c>
      <c r="AT77" s="71">
        <f t="shared" si="95"/>
        <v>0.6025888885231484</v>
      </c>
      <c r="AU77" s="72">
        <f t="shared" si="80"/>
        <v>6.8214933659622723E-3</v>
      </c>
      <c r="AV77" s="73">
        <f t="shared" si="81"/>
        <v>1.0068214933659623</v>
      </c>
      <c r="AW77" s="74">
        <f>PRODUCT(AV$4:AV77)</f>
        <v>1.6538015151251799</v>
      </c>
      <c r="AY77" s="75">
        <f t="shared" si="96"/>
        <v>74</v>
      </c>
      <c r="AZ77" s="76">
        <f t="shared" ca="1" si="101"/>
        <v>1.0086664107387064</v>
      </c>
      <c r="BA77" s="76">
        <f t="shared" ca="1" si="101"/>
        <v>1.0086664107387064</v>
      </c>
      <c r="BB77" s="76">
        <f t="shared" ca="1" si="101"/>
        <v>1.0086664107387064</v>
      </c>
      <c r="BC77" s="76">
        <f t="shared" ca="1" si="101"/>
        <v>1.0086664107387064</v>
      </c>
      <c r="BD77" s="76">
        <f t="shared" ca="1" si="101"/>
        <v>1.0086664107387064</v>
      </c>
      <c r="BE77" s="76">
        <f t="shared" ca="1" si="101"/>
        <v>1.0086664107387064</v>
      </c>
      <c r="BF77" s="76">
        <f t="shared" ca="1" si="101"/>
        <v>1.0086664107387064</v>
      </c>
      <c r="BG77" s="76">
        <f t="shared" ca="1" si="101"/>
        <v>1.0086664107387064</v>
      </c>
      <c r="BH77" s="76">
        <f t="shared" ca="1" si="101"/>
        <v>1.0086664107387064</v>
      </c>
      <c r="BI77" s="76">
        <f t="shared" ca="1" si="101"/>
        <v>1.0086664107387064</v>
      </c>
      <c r="BJ77" s="76">
        <f t="shared" ca="1" si="101"/>
        <v>1.0086664107387064</v>
      </c>
      <c r="BK77" s="76">
        <f t="shared" ca="1" si="101"/>
        <v>1.0086664107387064</v>
      </c>
      <c r="BL77" s="76">
        <f t="shared" ca="1" si="66"/>
        <v>0.10909999999999909</v>
      </c>
      <c r="BM77" s="77">
        <f t="shared" ca="1" si="82"/>
        <v>1534.2355802208122</v>
      </c>
      <c r="BN77" s="21"/>
      <c r="BO77" s="70">
        <f t="shared" si="97"/>
        <v>74</v>
      </c>
      <c r="BP77" s="178">
        <f t="shared" si="98"/>
        <v>8.5000000000000006E-2</v>
      </c>
      <c r="BQ77" s="179">
        <f t="shared" si="83"/>
        <v>6.8214933659622723E-3</v>
      </c>
      <c r="BR77" s="179">
        <f t="shared" si="100"/>
        <v>0.60466748328278541</v>
      </c>
    </row>
    <row r="78" spans="5:70">
      <c r="E78">
        <f t="shared" si="84"/>
        <v>75</v>
      </c>
      <c r="F78" s="64">
        <f t="shared" si="85"/>
        <v>74.166666666666316</v>
      </c>
      <c r="G78" s="55">
        <f t="shared" si="67"/>
        <v>5.1085345568211427E-3</v>
      </c>
      <c r="H78" s="78">
        <f t="shared" si="99"/>
        <v>0.74307728013128604</v>
      </c>
      <c r="I78" s="79">
        <f t="shared" ca="1" si="68"/>
        <v>968116.92958497151</v>
      </c>
      <c r="J78" s="79">
        <f t="shared" ca="1" si="69"/>
        <v>6746.1295583529827</v>
      </c>
      <c r="K78" s="80">
        <f t="shared" ca="1" si="70"/>
        <v>-14.861545602625721</v>
      </c>
      <c r="L78" s="80">
        <f t="shared" ca="1" si="71"/>
        <v>-806.76410798747634</v>
      </c>
      <c r="M78" s="80">
        <f t="shared" ca="1" si="72"/>
        <v>0</v>
      </c>
      <c r="N78" s="80">
        <f t="shared" ca="1" si="73"/>
        <v>0</v>
      </c>
      <c r="O78" s="81">
        <f t="shared" ca="1" si="59"/>
        <v>-7021.196520559045</v>
      </c>
      <c r="P78" s="79">
        <f t="shared" ca="1" si="60"/>
        <v>967020.23696917528</v>
      </c>
      <c r="Q78" s="35"/>
      <c r="R78">
        <f t="shared" ca="1" si="74"/>
        <v>75</v>
      </c>
      <c r="S78" s="78">
        <f t="shared" ca="1" si="86"/>
        <v>74.166666666666316</v>
      </c>
      <c r="T78" s="55">
        <f t="shared" ca="1" si="75"/>
        <v>5.1085345568211427E-3</v>
      </c>
      <c r="U78" s="78">
        <f t="shared" ca="1" si="87"/>
        <v>0.74085386599439162</v>
      </c>
      <c r="V78" s="79">
        <f t="shared" ca="1" si="88"/>
        <v>967999.61781754997</v>
      </c>
      <c r="W78" s="79">
        <f t="shared" ca="1" si="61"/>
        <v>6745.3120947206871</v>
      </c>
      <c r="X78" s="80">
        <f t="shared" ca="1" si="62"/>
        <v>-14.817077319887833</v>
      </c>
      <c r="Y78" s="80">
        <f t="shared" ca="1" si="76"/>
        <v>-806.66634818129171</v>
      </c>
      <c r="Z78" s="80">
        <f t="shared" ca="1" si="63"/>
        <v>0</v>
      </c>
      <c r="AA78" s="80">
        <f t="shared" ca="1" si="77"/>
        <v>0</v>
      </c>
      <c r="AB78" s="81">
        <f t="shared" ca="1" si="64"/>
        <v>-7021.196520559045</v>
      </c>
      <c r="AC78" s="79">
        <f t="shared" ca="1" si="65"/>
        <v>966902.24996621045</v>
      </c>
      <c r="AD78" s="35"/>
      <c r="AE78" s="55">
        <f t="shared" ca="1" si="89"/>
        <v>5.1085345568211427E-3</v>
      </c>
      <c r="AF78" s="78">
        <f t="shared" ca="1" si="90"/>
        <v>0.74085386599439162</v>
      </c>
      <c r="AG78" s="21"/>
      <c r="AH78" s="21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91"/>
        <v>142</v>
      </c>
      <c r="AN78" s="66">
        <f t="shared" si="92"/>
        <v>0</v>
      </c>
      <c r="AO78" s="67">
        <f t="shared" si="93"/>
        <v>2.7621293052329028E-5</v>
      </c>
      <c r="AP78" s="68">
        <f t="shared" ca="1" si="78"/>
        <v>1.8003293241546179E-8</v>
      </c>
      <c r="AR78" s="69">
        <f t="shared" si="79"/>
        <v>7</v>
      </c>
      <c r="AS78" s="70">
        <f t="shared" si="94"/>
        <v>75</v>
      </c>
      <c r="AT78" s="71">
        <f t="shared" si="95"/>
        <v>0.59838986814846717</v>
      </c>
      <c r="AU78" s="72">
        <f t="shared" si="80"/>
        <v>6.9683003697136314E-3</v>
      </c>
      <c r="AV78" s="73">
        <f t="shared" si="81"/>
        <v>1.0069683003697136</v>
      </c>
      <c r="AW78" s="74">
        <f>PRODUCT(AV$4:AV78)</f>
        <v>1.6653257008344597</v>
      </c>
      <c r="AY78" s="75">
        <f t="shared" si="96"/>
        <v>75</v>
      </c>
      <c r="AZ78" s="76">
        <f t="shared" ca="1" si="101"/>
        <v>1.0086664107387064</v>
      </c>
      <c r="BA78" s="76">
        <f t="shared" ca="1" si="101"/>
        <v>1.0086664107387064</v>
      </c>
      <c r="BB78" s="76">
        <f t="shared" ca="1" si="101"/>
        <v>1.0086664107387064</v>
      </c>
      <c r="BC78" s="76">
        <f t="shared" ca="1" si="101"/>
        <v>1.0086664107387064</v>
      </c>
      <c r="BD78" s="76">
        <f t="shared" ca="1" si="101"/>
        <v>1.0086664107387064</v>
      </c>
      <c r="BE78" s="76">
        <f t="shared" ca="1" si="101"/>
        <v>1.0086664107387064</v>
      </c>
      <c r="BF78" s="76">
        <f t="shared" ca="1" si="101"/>
        <v>1.0086664107387064</v>
      </c>
      <c r="BG78" s="76">
        <f t="shared" ca="1" si="101"/>
        <v>1.0086664107387064</v>
      </c>
      <c r="BH78" s="76">
        <f t="shared" ca="1" si="101"/>
        <v>1.0086664107387064</v>
      </c>
      <c r="BI78" s="76">
        <f t="shared" ca="1" si="101"/>
        <v>1.0086664107387064</v>
      </c>
      <c r="BJ78" s="76">
        <f t="shared" ca="1" si="101"/>
        <v>1.0086664107387064</v>
      </c>
      <c r="BK78" s="76">
        <f t="shared" ca="1" si="101"/>
        <v>1.0086664107387064</v>
      </c>
      <c r="BL78" s="76">
        <f t="shared" ca="1" si="66"/>
        <v>0.10909999999999909</v>
      </c>
      <c r="BM78" s="77">
        <f t="shared" ca="1" si="82"/>
        <v>1701.6206820229013</v>
      </c>
      <c r="BN78" s="21"/>
      <c r="BO78" s="70">
        <f t="shared" si="97"/>
        <v>75</v>
      </c>
      <c r="BP78" s="178">
        <f t="shared" si="98"/>
        <v>8.6899999999999991E-2</v>
      </c>
      <c r="BQ78" s="179">
        <f t="shared" si="83"/>
        <v>6.9683003697136314E-3</v>
      </c>
      <c r="BR78" s="179">
        <f t="shared" si="100"/>
        <v>0.60048313642125439</v>
      </c>
    </row>
    <row r="79" spans="5:70">
      <c r="E79">
        <f t="shared" si="84"/>
        <v>76</v>
      </c>
      <c r="F79" s="64">
        <f t="shared" si="85"/>
        <v>74.249999999999645</v>
      </c>
      <c r="G79" s="55">
        <f t="shared" si="67"/>
        <v>5.1085345568211427E-3</v>
      </c>
      <c r="H79" s="78">
        <f t="shared" si="99"/>
        <v>0.73928124416734675</v>
      </c>
      <c r="I79" s="79">
        <f t="shared" ca="1" si="68"/>
        <v>962080.18067147292</v>
      </c>
      <c r="J79" s="79">
        <f t="shared" ca="1" si="69"/>
        <v>6704.0636786671821</v>
      </c>
      <c r="K79" s="80">
        <f t="shared" ca="1" si="70"/>
        <v>-14.785624883346935</v>
      </c>
      <c r="L79" s="80">
        <f t="shared" ca="1" si="71"/>
        <v>-801.73348389289413</v>
      </c>
      <c r="M79" s="80">
        <f t="shared" ca="1" si="72"/>
        <v>0</v>
      </c>
      <c r="N79" s="80">
        <f t="shared" ca="1" si="73"/>
        <v>0</v>
      </c>
      <c r="O79" s="81">
        <f t="shared" ca="1" si="59"/>
        <v>-6985.3284955035369</v>
      </c>
      <c r="P79" s="79">
        <f t="shared" ca="1" si="60"/>
        <v>960982.39674586034</v>
      </c>
      <c r="Q79" s="35"/>
      <c r="R79">
        <f t="shared" ca="1" si="74"/>
        <v>76</v>
      </c>
      <c r="S79" s="78">
        <f t="shared" ca="1" si="86"/>
        <v>74.249999999999645</v>
      </c>
      <c r="T79" s="55">
        <f t="shared" ca="1" si="75"/>
        <v>5.1085345568211427E-3</v>
      </c>
      <c r="U79" s="78">
        <f t="shared" ca="1" si="87"/>
        <v>0.73706918841840474</v>
      </c>
      <c r="V79" s="79">
        <f t="shared" ca="1" si="88"/>
        <v>961962.79640918993</v>
      </c>
      <c r="W79" s="79">
        <f t="shared" ca="1" si="61"/>
        <v>6703.2457098689174</v>
      </c>
      <c r="X79" s="80">
        <f t="shared" ca="1" si="62"/>
        <v>-14.741383768368095</v>
      </c>
      <c r="Y79" s="80">
        <f t="shared" ca="1" si="76"/>
        <v>-801.63566367432497</v>
      </c>
      <c r="Z79" s="80">
        <f t="shared" ca="1" si="63"/>
        <v>0</v>
      </c>
      <c r="AA79" s="80">
        <f t="shared" ca="1" si="77"/>
        <v>0</v>
      </c>
      <c r="AB79" s="81">
        <f t="shared" ca="1" si="64"/>
        <v>-6985.3284955035369</v>
      </c>
      <c r="AC79" s="79">
        <f t="shared" ca="1" si="65"/>
        <v>960864.33657611266</v>
      </c>
      <c r="AD79" s="35"/>
      <c r="AE79" s="55">
        <f t="shared" ca="1" si="89"/>
        <v>5.1085345568211427E-3</v>
      </c>
      <c r="AF79" s="78">
        <f t="shared" ca="1" si="90"/>
        <v>0.73706918841840474</v>
      </c>
      <c r="AG79" s="21"/>
      <c r="AH79" s="21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91"/>
        <v>143</v>
      </c>
      <c r="AN79" s="66">
        <f t="shared" si="92"/>
        <v>0</v>
      </c>
      <c r="AO79" s="67">
        <f t="shared" si="93"/>
        <v>2.7621293052329028E-5</v>
      </c>
      <c r="AP79" s="68">
        <f t="shared" ca="1" si="78"/>
        <v>1.6232344460865743E-8</v>
      </c>
      <c r="AR79" s="69">
        <f t="shared" si="79"/>
        <v>7</v>
      </c>
      <c r="AS79" s="70">
        <f t="shared" si="94"/>
        <v>76</v>
      </c>
      <c r="AT79" s="71">
        <f t="shared" si="95"/>
        <v>0.59422010780901535</v>
      </c>
      <c r="AU79" s="72">
        <f t="shared" si="80"/>
        <v>6.9683003697136314E-3</v>
      </c>
      <c r="AV79" s="73">
        <f t="shared" si="81"/>
        <v>1.0069683003697136</v>
      </c>
      <c r="AW79" s="74">
        <f>PRODUCT(AV$4:AV79)</f>
        <v>1.6769301905312781</v>
      </c>
      <c r="AY79" s="75">
        <f t="shared" si="96"/>
        <v>76</v>
      </c>
      <c r="AZ79" s="76">
        <f t="shared" ca="1" si="101"/>
        <v>1.0086664107387064</v>
      </c>
      <c r="BA79" s="76">
        <f t="shared" ca="1" si="101"/>
        <v>1.0086664107387064</v>
      </c>
      <c r="BB79" s="76">
        <f t="shared" ca="1" si="101"/>
        <v>1.0086664107387064</v>
      </c>
      <c r="BC79" s="76">
        <f t="shared" ca="1" si="101"/>
        <v>1.0086664107387064</v>
      </c>
      <c r="BD79" s="76">
        <f t="shared" ca="1" si="101"/>
        <v>1.0086664107387064</v>
      </c>
      <c r="BE79" s="76">
        <f t="shared" ca="1" si="101"/>
        <v>1.0086664107387064</v>
      </c>
      <c r="BF79" s="76">
        <f t="shared" ca="1" si="101"/>
        <v>1.0086664107387064</v>
      </c>
      <c r="BG79" s="76">
        <f t="shared" ca="1" si="101"/>
        <v>1.0086664107387064</v>
      </c>
      <c r="BH79" s="76">
        <f t="shared" ca="1" si="101"/>
        <v>1.0086664107387064</v>
      </c>
      <c r="BI79" s="76">
        <f t="shared" ca="1" si="101"/>
        <v>1.0086664107387064</v>
      </c>
      <c r="BJ79" s="76">
        <f t="shared" ca="1" si="101"/>
        <v>1.0086664107387064</v>
      </c>
      <c r="BK79" s="76">
        <f t="shared" ca="1" si="101"/>
        <v>1.0086664107387064</v>
      </c>
      <c r="BL79" s="76">
        <f t="shared" ca="1" si="66"/>
        <v>0.10909999999999909</v>
      </c>
      <c r="BM79" s="77">
        <f t="shared" ca="1" si="82"/>
        <v>1887.2674984315984</v>
      </c>
      <c r="BN79" s="21"/>
      <c r="BO79" s="70">
        <f t="shared" si="97"/>
        <v>76</v>
      </c>
      <c r="BP79" s="178">
        <f t="shared" si="98"/>
        <v>8.6899999999999991E-2</v>
      </c>
      <c r="BQ79" s="179">
        <f t="shared" si="83"/>
        <v>6.9683003697136314E-3</v>
      </c>
      <c r="BR79" s="179">
        <f t="shared" si="100"/>
        <v>0.59632774557131929</v>
      </c>
    </row>
    <row r="80" spans="5:70">
      <c r="E80">
        <f t="shared" si="84"/>
        <v>77</v>
      </c>
      <c r="F80" s="64">
        <f t="shared" si="85"/>
        <v>74.333333333332973</v>
      </c>
      <c r="G80" s="55">
        <f t="shared" si="67"/>
        <v>5.1085345568211427E-3</v>
      </c>
      <c r="H80" s="78">
        <f t="shared" si="99"/>
        <v>0.73550460038430809</v>
      </c>
      <c r="I80" s="79">
        <f t="shared" ca="1" si="68"/>
        <v>956073.18496358732</v>
      </c>
      <c r="J80" s="79">
        <f t="shared" ca="1" si="69"/>
        <v>6662.2051282550547</v>
      </c>
      <c r="K80" s="80">
        <f t="shared" ca="1" si="70"/>
        <v>-14.710092007686162</v>
      </c>
      <c r="L80" s="80">
        <f t="shared" ca="1" si="71"/>
        <v>-796.72765413632283</v>
      </c>
      <c r="M80" s="80">
        <f t="shared" ca="1" si="72"/>
        <v>0</v>
      </c>
      <c r="N80" s="80">
        <f t="shared" ca="1" si="73"/>
        <v>0</v>
      </c>
      <c r="O80" s="81">
        <f t="shared" ca="1" si="59"/>
        <v>-6949.6437034935107</v>
      </c>
      <c r="P80" s="79">
        <f t="shared" ca="1" si="60"/>
        <v>954974.30864220485</v>
      </c>
      <c r="Q80" s="35"/>
      <c r="R80">
        <f t="shared" ca="1" si="74"/>
        <v>77</v>
      </c>
      <c r="S80" s="78">
        <f t="shared" ca="1" si="86"/>
        <v>74.333333333332973</v>
      </c>
      <c r="T80" s="55">
        <f t="shared" ca="1" si="75"/>
        <v>5.1085345568211427E-3</v>
      </c>
      <c r="U80" s="78">
        <f t="shared" ca="1" si="87"/>
        <v>0.73330384499860124</v>
      </c>
      <c r="V80" s="79">
        <f t="shared" ca="1" si="88"/>
        <v>955955.72790829663</v>
      </c>
      <c r="W80" s="79">
        <f t="shared" ca="1" si="61"/>
        <v>6661.3866522132466</v>
      </c>
      <c r="X80" s="80">
        <f t="shared" ca="1" si="62"/>
        <v>-14.666076899972024</v>
      </c>
      <c r="Y80" s="80">
        <f t="shared" ca="1" si="76"/>
        <v>-796.62977325691395</v>
      </c>
      <c r="Z80" s="80">
        <f t="shared" ca="1" si="63"/>
        <v>0</v>
      </c>
      <c r="AA80" s="80">
        <f t="shared" ca="1" si="77"/>
        <v>0</v>
      </c>
      <c r="AB80" s="81">
        <f t="shared" ca="1" si="64"/>
        <v>-6949.6437034935107</v>
      </c>
      <c r="AC80" s="79">
        <f t="shared" ca="1" si="65"/>
        <v>954856.17500685947</v>
      </c>
      <c r="AD80" s="35"/>
      <c r="AE80" s="55">
        <f t="shared" ca="1" si="89"/>
        <v>5.1085345568211427E-3</v>
      </c>
      <c r="AF80" s="78">
        <f t="shared" ca="1" si="90"/>
        <v>0.73330384499860124</v>
      </c>
      <c r="AG80" s="21"/>
      <c r="AH80" s="21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91"/>
        <v>144</v>
      </c>
      <c r="AN80" s="66">
        <f t="shared" si="92"/>
        <v>0</v>
      </c>
      <c r="AO80" s="67">
        <f t="shared" si="93"/>
        <v>2.7621293052329028E-5</v>
      </c>
      <c r="AP80" s="68">
        <f t="shared" ca="1" si="78"/>
        <v>1.463560045159657E-8</v>
      </c>
      <c r="AR80" s="69">
        <f t="shared" si="79"/>
        <v>7</v>
      </c>
      <c r="AS80" s="70">
        <f t="shared" si="94"/>
        <v>77</v>
      </c>
      <c r="AT80" s="71">
        <f t="shared" si="95"/>
        <v>0.59007940361207856</v>
      </c>
      <c r="AU80" s="72">
        <f t="shared" si="80"/>
        <v>6.9683003697136314E-3</v>
      </c>
      <c r="AV80" s="73">
        <f t="shared" si="81"/>
        <v>1.0069683003697136</v>
      </c>
      <c r="AW80" s="74">
        <f>PRODUCT(AV$4:AV80)</f>
        <v>1.6886155437979411</v>
      </c>
      <c r="AY80" s="75">
        <f t="shared" si="96"/>
        <v>77</v>
      </c>
      <c r="AZ80" s="76">
        <f t="shared" ca="1" si="101"/>
        <v>1.0086664107387064</v>
      </c>
      <c r="BA80" s="76">
        <f t="shared" ca="1" si="101"/>
        <v>1.0086664107387064</v>
      </c>
      <c r="BB80" s="76">
        <f t="shared" ca="1" si="101"/>
        <v>1.0086664107387064</v>
      </c>
      <c r="BC80" s="76">
        <f t="shared" ca="1" si="101"/>
        <v>1.0086664107387064</v>
      </c>
      <c r="BD80" s="76">
        <f t="shared" ca="1" si="101"/>
        <v>1.0086664107387064</v>
      </c>
      <c r="BE80" s="76">
        <f t="shared" ca="1" si="101"/>
        <v>1.0086664107387064</v>
      </c>
      <c r="BF80" s="76">
        <f t="shared" ca="1" si="101"/>
        <v>1.0086664107387064</v>
      </c>
      <c r="BG80" s="76">
        <f t="shared" ca="1" si="101"/>
        <v>1.0086664107387064</v>
      </c>
      <c r="BH80" s="76">
        <f t="shared" ca="1" si="101"/>
        <v>1.0086664107387064</v>
      </c>
      <c r="BI80" s="76">
        <f t="shared" ca="1" si="101"/>
        <v>1.0086664107387064</v>
      </c>
      <c r="BJ80" s="76">
        <f t="shared" ca="1" si="101"/>
        <v>1.0086664107387064</v>
      </c>
      <c r="BK80" s="76">
        <f t="shared" ca="1" si="101"/>
        <v>1.0086664107387064</v>
      </c>
      <c r="BL80" s="76">
        <f t="shared" ca="1" si="66"/>
        <v>0.10909999999999909</v>
      </c>
      <c r="BM80" s="77">
        <f t="shared" ca="1" si="82"/>
        <v>2093.1683825104842</v>
      </c>
      <c r="BN80" s="21"/>
      <c r="BO80" s="70">
        <f t="shared" si="97"/>
        <v>77</v>
      </c>
      <c r="BP80" s="178">
        <f t="shared" si="98"/>
        <v>8.6899999999999991E-2</v>
      </c>
      <c r="BQ80" s="179">
        <f t="shared" si="83"/>
        <v>6.9683003697136314E-3</v>
      </c>
      <c r="BR80" s="179">
        <f t="shared" si="100"/>
        <v>0.59220111035508716</v>
      </c>
    </row>
    <row r="81" spans="5:70">
      <c r="E81">
        <f t="shared" si="84"/>
        <v>78</v>
      </c>
      <c r="F81" s="64">
        <f t="shared" si="85"/>
        <v>74.416666666666302</v>
      </c>
      <c r="G81" s="55">
        <f t="shared" si="67"/>
        <v>5.1085345568211427E-3</v>
      </c>
      <c r="H81" s="78">
        <f t="shared" si="99"/>
        <v>0.73174724971654392</v>
      </c>
      <c r="I81" s="79">
        <f t="shared" ca="1" si="68"/>
        <v>950095.78938562982</v>
      </c>
      <c r="J81" s="79">
        <f t="shared" ca="1" si="69"/>
        <v>6620.5528404392489</v>
      </c>
      <c r="K81" s="80">
        <f t="shared" ca="1" si="70"/>
        <v>-14.634944994330878</v>
      </c>
      <c r="L81" s="80">
        <f t="shared" ca="1" si="71"/>
        <v>-791.74649115469151</v>
      </c>
      <c r="M81" s="80">
        <f t="shared" ca="1" si="72"/>
        <v>0</v>
      </c>
      <c r="N81" s="80">
        <f t="shared" ca="1" si="73"/>
        <v>0</v>
      </c>
      <c r="O81" s="81">
        <f t="shared" ca="1" si="59"/>
        <v>-6914.1412084766189</v>
      </c>
      <c r="P81" s="79">
        <f t="shared" ca="1" si="60"/>
        <v>948995.81958144344</v>
      </c>
      <c r="Q81" s="35"/>
      <c r="R81">
        <f t="shared" ca="1" si="74"/>
        <v>78</v>
      </c>
      <c r="S81" s="78">
        <f t="shared" ca="1" si="86"/>
        <v>74.416666666666302</v>
      </c>
      <c r="T81" s="55">
        <f t="shared" ca="1" si="75"/>
        <v>5.1085345568211427E-3</v>
      </c>
      <c r="U81" s="78">
        <f t="shared" ca="1" si="87"/>
        <v>0.72955773696577608</v>
      </c>
      <c r="V81" s="79">
        <f t="shared" ca="1" si="88"/>
        <v>949978.25924004288</v>
      </c>
      <c r="W81" s="79">
        <f t="shared" ca="1" si="61"/>
        <v>6619.7338550823024</v>
      </c>
      <c r="X81" s="80">
        <f t="shared" ca="1" si="62"/>
        <v>-14.591154739315522</v>
      </c>
      <c r="Y81" s="80">
        <f t="shared" ca="1" si="76"/>
        <v>-791.64854936670247</v>
      </c>
      <c r="Z81" s="80">
        <f t="shared" ca="1" si="63"/>
        <v>0</v>
      </c>
      <c r="AA81" s="80">
        <f t="shared" ca="1" si="77"/>
        <v>0</v>
      </c>
      <c r="AB81" s="81">
        <f t="shared" ca="1" si="64"/>
        <v>-6914.1412084766189</v>
      </c>
      <c r="AC81" s="79">
        <f t="shared" ca="1" si="65"/>
        <v>948877.61218254257</v>
      </c>
      <c r="AD81" s="35"/>
      <c r="AE81" s="55">
        <f t="shared" ca="1" si="89"/>
        <v>5.1085345568211427E-3</v>
      </c>
      <c r="AF81" s="78">
        <f t="shared" ca="1" si="90"/>
        <v>0.72955773696577608</v>
      </c>
      <c r="AG81" s="21"/>
      <c r="AH81" s="21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91"/>
        <v>145</v>
      </c>
      <c r="AN81" s="66">
        <f t="shared" si="92"/>
        <v>0</v>
      </c>
      <c r="AO81" s="67">
        <f t="shared" si="93"/>
        <v>2.7621293052329028E-5</v>
      </c>
      <c r="AP81" s="68">
        <f t="shared" ca="1" si="78"/>
        <v>1.3195925030742567E-8</v>
      </c>
      <c r="AR81" s="69">
        <f t="shared" si="79"/>
        <v>7</v>
      </c>
      <c r="AS81" s="70">
        <f t="shared" si="94"/>
        <v>78</v>
      </c>
      <c r="AT81" s="71">
        <f t="shared" si="95"/>
        <v>0.58596755308572812</v>
      </c>
      <c r="AU81" s="72">
        <f t="shared" si="80"/>
        <v>6.9683003697136314E-3</v>
      </c>
      <c r="AV81" s="73">
        <f t="shared" si="81"/>
        <v>1.0069683003697136</v>
      </c>
      <c r="AW81" s="74">
        <f>PRODUCT(AV$4:AV81)</f>
        <v>1.7003823241160925</v>
      </c>
      <c r="AY81" s="75">
        <f t="shared" si="96"/>
        <v>78</v>
      </c>
      <c r="AZ81" s="76">
        <f t="shared" ca="1" si="101"/>
        <v>1.0086664107387064</v>
      </c>
      <c r="BA81" s="76">
        <f t="shared" ca="1" si="101"/>
        <v>1.0086664107387064</v>
      </c>
      <c r="BB81" s="76">
        <f t="shared" ca="1" si="101"/>
        <v>1.0086664107387064</v>
      </c>
      <c r="BC81" s="76">
        <f t="shared" ca="1" si="101"/>
        <v>1.0086664107387064</v>
      </c>
      <c r="BD81" s="76">
        <f t="shared" ca="1" si="101"/>
        <v>1.0086664107387064</v>
      </c>
      <c r="BE81" s="76">
        <f t="shared" ca="1" si="101"/>
        <v>1.0086664107387064</v>
      </c>
      <c r="BF81" s="76">
        <f t="shared" ca="1" si="101"/>
        <v>1.0086664107387064</v>
      </c>
      <c r="BG81" s="76">
        <f t="shared" ca="1" si="101"/>
        <v>1.0086664107387064</v>
      </c>
      <c r="BH81" s="76">
        <f t="shared" ca="1" si="101"/>
        <v>1.0086664107387064</v>
      </c>
      <c r="BI81" s="76">
        <f t="shared" ca="1" si="101"/>
        <v>1.0086664107387064</v>
      </c>
      <c r="BJ81" s="76">
        <f t="shared" ca="1" si="101"/>
        <v>1.0086664107387064</v>
      </c>
      <c r="BK81" s="76">
        <f t="shared" ca="1" si="101"/>
        <v>1.0086664107387064</v>
      </c>
      <c r="BL81" s="76">
        <f t="shared" ca="1" si="66"/>
        <v>0.10909999999999909</v>
      </c>
      <c r="BM81" s="77">
        <f t="shared" ca="1" si="82"/>
        <v>2321.5330530423762</v>
      </c>
      <c r="BN81" s="21"/>
      <c r="BO81" s="70">
        <f t="shared" si="97"/>
        <v>78</v>
      </c>
      <c r="BP81" s="178">
        <f t="shared" si="98"/>
        <v>8.6899999999999991E-2</v>
      </c>
      <c r="BQ81" s="179">
        <f t="shared" si="83"/>
        <v>6.9683003697136314E-3</v>
      </c>
      <c r="BR81" s="179">
        <f t="shared" si="100"/>
        <v>0.58810303178129586</v>
      </c>
    </row>
    <row r="82" spans="5:70">
      <c r="E82">
        <f t="shared" si="84"/>
        <v>79</v>
      </c>
      <c r="F82" s="64">
        <f t="shared" si="85"/>
        <v>74.499999999999631</v>
      </c>
      <c r="G82" s="55">
        <f t="shared" si="67"/>
        <v>5.1085345568211427E-3</v>
      </c>
      <c r="H82" s="78">
        <f t="shared" si="99"/>
        <v>0.72800909360450816</v>
      </c>
      <c r="I82" s="79">
        <f t="shared" ca="1" si="68"/>
        <v>944147.84164283285</v>
      </c>
      <c r="J82" s="79">
        <f t="shared" ca="1" si="69"/>
        <v>6579.1057539840795</v>
      </c>
      <c r="K82" s="80">
        <f t="shared" ca="1" si="70"/>
        <v>-14.560181872090164</v>
      </c>
      <c r="L82" s="80">
        <f t="shared" ca="1" si="71"/>
        <v>-786.7898680356941</v>
      </c>
      <c r="M82" s="80">
        <f t="shared" ca="1" si="72"/>
        <v>0</v>
      </c>
      <c r="N82" s="80">
        <f t="shared" ca="1" si="73"/>
        <v>0</v>
      </c>
      <c r="O82" s="81">
        <f t="shared" ca="1" si="59"/>
        <v>-6878.8200791823756</v>
      </c>
      <c r="P82" s="79">
        <f t="shared" ca="1" si="60"/>
        <v>943046.77726772672</v>
      </c>
      <c r="Q82" s="35"/>
      <c r="R82">
        <f t="shared" ca="1" si="74"/>
        <v>79</v>
      </c>
      <c r="S82" s="78">
        <f t="shared" ca="1" si="86"/>
        <v>74.499999999999631</v>
      </c>
      <c r="T82" s="55">
        <f t="shared" ca="1" si="75"/>
        <v>5.1085345568211427E-3</v>
      </c>
      <c r="U82" s="78">
        <f t="shared" ca="1" si="87"/>
        <v>0.72583076605529018</v>
      </c>
      <c r="V82" s="79">
        <f t="shared" ca="1" si="88"/>
        <v>944030.23811051412</v>
      </c>
      <c r="W82" s="79">
        <f t="shared" ca="1" si="61"/>
        <v>6578.2862572463428</v>
      </c>
      <c r="X82" s="80">
        <f t="shared" ca="1" si="62"/>
        <v>-14.516615321105803</v>
      </c>
      <c r="Y82" s="80">
        <f t="shared" ca="1" si="76"/>
        <v>-786.6918650920951</v>
      </c>
      <c r="Z82" s="80">
        <f t="shared" ca="1" si="63"/>
        <v>0</v>
      </c>
      <c r="AA82" s="80">
        <f t="shared" ca="1" si="77"/>
        <v>0</v>
      </c>
      <c r="AB82" s="81">
        <f t="shared" ca="1" si="64"/>
        <v>-6878.8200791823756</v>
      </c>
      <c r="AC82" s="79">
        <f t="shared" ca="1" si="65"/>
        <v>942928.49580816482</v>
      </c>
      <c r="AD82" s="35"/>
      <c r="AE82" s="55">
        <f t="shared" ca="1" si="89"/>
        <v>5.1085345568211427E-3</v>
      </c>
      <c r="AF82" s="78">
        <f t="shared" ca="1" si="90"/>
        <v>0.72583076605529018</v>
      </c>
      <c r="AG82" s="21"/>
      <c r="AH82" s="21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91"/>
        <v>146</v>
      </c>
      <c r="AN82" s="66">
        <f t="shared" si="92"/>
        <v>0</v>
      </c>
      <c r="AO82" s="67">
        <f t="shared" si="93"/>
        <v>2.7621293052329028E-5</v>
      </c>
      <c r="AP82" s="68">
        <f t="shared" ca="1" si="78"/>
        <v>1.1897867668147666E-8</v>
      </c>
      <c r="AR82" s="69">
        <f t="shared" si="79"/>
        <v>7</v>
      </c>
      <c r="AS82" s="70">
        <f t="shared" si="94"/>
        <v>79</v>
      </c>
      <c r="AT82" s="71">
        <f t="shared" si="95"/>
        <v>0.58188435516892068</v>
      </c>
      <c r="AU82" s="72">
        <f t="shared" si="80"/>
        <v>6.9683003697136314E-3</v>
      </c>
      <c r="AV82" s="73">
        <f t="shared" si="81"/>
        <v>1.0069683003697136</v>
      </c>
      <c r="AW82" s="74">
        <f>PRODUCT(AV$4:AV82)</f>
        <v>1.7122310988938851</v>
      </c>
      <c r="AY82" s="75">
        <f t="shared" si="96"/>
        <v>79</v>
      </c>
      <c r="AZ82" s="76">
        <f t="shared" ca="1" si="101"/>
        <v>1.0086664107387064</v>
      </c>
      <c r="BA82" s="76">
        <f t="shared" ca="1" si="101"/>
        <v>1.0086664107387064</v>
      </c>
      <c r="BB82" s="76">
        <f t="shared" ca="1" si="101"/>
        <v>1.0086664107387064</v>
      </c>
      <c r="BC82" s="76">
        <f t="shared" ca="1" si="101"/>
        <v>1.0086664107387064</v>
      </c>
      <c r="BD82" s="76">
        <f t="shared" ca="1" si="101"/>
        <v>1.0086664107387064</v>
      </c>
      <c r="BE82" s="76">
        <f t="shared" ca="1" si="101"/>
        <v>1.0086664107387064</v>
      </c>
      <c r="BF82" s="76">
        <f t="shared" ca="1" si="101"/>
        <v>1.0086664107387064</v>
      </c>
      <c r="BG82" s="76">
        <f t="shared" ca="1" si="101"/>
        <v>1.0086664107387064</v>
      </c>
      <c r="BH82" s="76">
        <f t="shared" ca="1" si="101"/>
        <v>1.0086664107387064</v>
      </c>
      <c r="BI82" s="76">
        <f t="shared" ca="1" si="101"/>
        <v>1.0086664107387064</v>
      </c>
      <c r="BJ82" s="76">
        <f t="shared" ca="1" si="101"/>
        <v>1.0086664107387064</v>
      </c>
      <c r="BK82" s="76">
        <f t="shared" ca="1" si="101"/>
        <v>1.0086664107387064</v>
      </c>
      <c r="BL82" s="76">
        <f t="shared" ca="1" si="66"/>
        <v>0.10909999999999909</v>
      </c>
      <c r="BM82" s="77">
        <f t="shared" ca="1" si="82"/>
        <v>2574.8123091292973</v>
      </c>
      <c r="BN82" s="21"/>
      <c r="BO82" s="70">
        <f t="shared" si="97"/>
        <v>79</v>
      </c>
      <c r="BP82" s="178">
        <f t="shared" si="98"/>
        <v>8.6899999999999991E-2</v>
      </c>
      <c r="BQ82" s="179">
        <f t="shared" si="83"/>
        <v>6.9683003697136314E-3</v>
      </c>
      <c r="BR82" s="179">
        <f t="shared" si="100"/>
        <v>0.58403331223571864</v>
      </c>
    </row>
    <row r="83" spans="5:70">
      <c r="E83">
        <f t="shared" si="84"/>
        <v>80</v>
      </c>
      <c r="F83" s="64">
        <f t="shared" si="85"/>
        <v>74.583333333332959</v>
      </c>
      <c r="G83" s="55">
        <f t="shared" si="67"/>
        <v>5.5703631168392276E-3</v>
      </c>
      <c r="H83" s="78">
        <f t="shared" si="99"/>
        <v>0.72395381860077002</v>
      </c>
      <c r="I83" s="79">
        <f t="shared" ca="1" si="68"/>
        <v>937793.66428218049</v>
      </c>
      <c r="J83" s="79">
        <f t="shared" ca="1" si="69"/>
        <v>6534.8279375326192</v>
      </c>
      <c r="K83" s="80">
        <f t="shared" ca="1" si="70"/>
        <v>-14.479076372015401</v>
      </c>
      <c r="L83" s="80">
        <f t="shared" ca="1" si="71"/>
        <v>-781.49472023515045</v>
      </c>
      <c r="M83" s="80">
        <f t="shared" ca="1" si="72"/>
        <v>0</v>
      </c>
      <c r="N83" s="80">
        <f t="shared" ca="1" si="73"/>
        <v>0</v>
      </c>
      <c r="O83" s="81">
        <f t="shared" ca="1" si="59"/>
        <v>-6840.5025535259238</v>
      </c>
      <c r="P83" s="79">
        <f t="shared" ca="1" si="60"/>
        <v>936692.01586957998</v>
      </c>
      <c r="Q83" s="35"/>
      <c r="R83">
        <f t="shared" ca="1" si="74"/>
        <v>80</v>
      </c>
      <c r="S83" s="78">
        <f t="shared" ca="1" si="86"/>
        <v>74.583333333332959</v>
      </c>
      <c r="T83" s="55">
        <f t="shared" ca="1" si="75"/>
        <v>5.5703631168392276E-3</v>
      </c>
      <c r="U83" s="78">
        <f t="shared" ca="1" si="87"/>
        <v>0.72178762512698857</v>
      </c>
      <c r="V83" s="79">
        <f t="shared" ca="1" si="88"/>
        <v>937676.04169329838</v>
      </c>
      <c r="W83" s="79">
        <f t="shared" ca="1" si="61"/>
        <v>6534.0083080030254</v>
      </c>
      <c r="X83" s="80">
        <f t="shared" ca="1" si="62"/>
        <v>-14.435752502539771</v>
      </c>
      <c r="Y83" s="80">
        <f t="shared" ca="1" si="76"/>
        <v>-781.39670141108206</v>
      </c>
      <c r="Z83" s="80">
        <f t="shared" ca="1" si="63"/>
        <v>0</v>
      </c>
      <c r="AA83" s="80">
        <f t="shared" ca="1" si="77"/>
        <v>0</v>
      </c>
      <c r="AB83" s="81">
        <f t="shared" ca="1" si="64"/>
        <v>-6840.5025535259238</v>
      </c>
      <c r="AC83" s="79">
        <f t="shared" ca="1" si="65"/>
        <v>936573.71499386185</v>
      </c>
      <c r="AD83" s="35"/>
      <c r="AE83" s="55">
        <f t="shared" ca="1" si="89"/>
        <v>5.5703631168392276E-3</v>
      </c>
      <c r="AF83" s="78">
        <f t="shared" ca="1" si="90"/>
        <v>0.72178762512698857</v>
      </c>
      <c r="AG83" s="21"/>
      <c r="AH83" s="21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91"/>
        <v>147</v>
      </c>
      <c r="AN83" s="66">
        <f t="shared" si="92"/>
        <v>0</v>
      </c>
      <c r="AO83" s="67">
        <f t="shared" si="93"/>
        <v>2.7621293052329028E-5</v>
      </c>
      <c r="AP83" s="68">
        <f t="shared" ca="1" si="78"/>
        <v>1.0727497672119445E-8</v>
      </c>
      <c r="AR83" s="69">
        <f t="shared" si="79"/>
        <v>7</v>
      </c>
      <c r="AS83" s="70">
        <f t="shared" si="94"/>
        <v>80</v>
      </c>
      <c r="AT83" s="71">
        <f t="shared" si="95"/>
        <v>0.57782961020166645</v>
      </c>
      <c r="AU83" s="72">
        <f t="shared" si="80"/>
        <v>6.9683003697136314E-3</v>
      </c>
      <c r="AV83" s="73">
        <f t="shared" si="81"/>
        <v>1.0069683003697136</v>
      </c>
      <c r="AW83" s="74">
        <f>PRODUCT(AV$4:AV83)</f>
        <v>1.7241624394933426</v>
      </c>
      <c r="AY83" s="75">
        <f t="shared" si="96"/>
        <v>80</v>
      </c>
      <c r="AZ83" s="76">
        <f t="shared" ca="1" si="101"/>
        <v>1.0086664107387064</v>
      </c>
      <c r="BA83" s="76">
        <f t="shared" ca="1" si="101"/>
        <v>1.0086664107387064</v>
      </c>
      <c r="BB83" s="76">
        <f t="shared" ca="1" si="101"/>
        <v>1.0086664107387064</v>
      </c>
      <c r="BC83" s="76">
        <f t="shared" ca="1" si="101"/>
        <v>1.0086664107387064</v>
      </c>
      <c r="BD83" s="76">
        <f t="shared" ca="1" si="101"/>
        <v>1.0086664107387064</v>
      </c>
      <c r="BE83" s="76">
        <f t="shared" ca="1" si="101"/>
        <v>1.0086664107387064</v>
      </c>
      <c r="BF83" s="76">
        <f t="shared" ca="1" si="101"/>
        <v>1.0086664107387064</v>
      </c>
      <c r="BG83" s="76">
        <f t="shared" ca="1" si="101"/>
        <v>1.0086664107387064</v>
      </c>
      <c r="BH83" s="76">
        <f t="shared" ca="1" si="101"/>
        <v>1.0086664107387064</v>
      </c>
      <c r="BI83" s="76">
        <f t="shared" ca="1" si="101"/>
        <v>1.0086664107387064</v>
      </c>
      <c r="BJ83" s="76">
        <f t="shared" ca="1" si="101"/>
        <v>1.0086664107387064</v>
      </c>
      <c r="BK83" s="76">
        <f t="shared" ca="1" si="101"/>
        <v>1.0086664107387064</v>
      </c>
      <c r="BL83" s="76">
        <f t="shared" ca="1" si="66"/>
        <v>0.10909999999999909</v>
      </c>
      <c r="BM83" s="77">
        <f t="shared" ca="1" si="82"/>
        <v>2855.7243320553011</v>
      </c>
      <c r="BN83" s="21"/>
      <c r="BO83" s="70">
        <f t="shared" si="97"/>
        <v>80</v>
      </c>
      <c r="BP83" s="178">
        <f t="shared" si="98"/>
        <v>8.6899999999999991E-2</v>
      </c>
      <c r="BQ83" s="179">
        <f t="shared" si="83"/>
        <v>6.9683003697136314E-3</v>
      </c>
      <c r="BR83" s="179">
        <f t="shared" si="100"/>
        <v>0.57999175547163484</v>
      </c>
    </row>
    <row r="84" spans="5:70">
      <c r="E84">
        <f t="shared" si="84"/>
        <v>81</v>
      </c>
      <c r="F84" s="64">
        <f t="shared" si="85"/>
        <v>74.666666666666288</v>
      </c>
      <c r="G84" s="55">
        <f t="shared" si="67"/>
        <v>5.5703631168392276E-3</v>
      </c>
      <c r="H84" s="78">
        <f t="shared" si="99"/>
        <v>0.71992113295134141</v>
      </c>
      <c r="I84" s="79">
        <f t="shared" ca="1" si="68"/>
        <v>931474.30121254234</v>
      </c>
      <c r="J84" s="79">
        <f t="shared" ca="1" si="69"/>
        <v>6490.7927175181048</v>
      </c>
      <c r="K84" s="80">
        <f t="shared" ca="1" si="70"/>
        <v>-14.398422659026828</v>
      </c>
      <c r="L84" s="80">
        <f t="shared" ca="1" si="71"/>
        <v>-776.22858434378531</v>
      </c>
      <c r="M84" s="80">
        <f t="shared" ca="1" si="72"/>
        <v>0</v>
      </c>
      <c r="N84" s="80">
        <f t="shared" ca="1" si="73"/>
        <v>0</v>
      </c>
      <c r="O84" s="81">
        <f t="shared" ca="1" si="59"/>
        <v>-6802.3984704011191</v>
      </c>
      <c r="P84" s="79">
        <f t="shared" ca="1" si="60"/>
        <v>930372.0684526565</v>
      </c>
      <c r="Q84" s="35"/>
      <c r="R84">
        <f t="shared" ca="1" si="74"/>
        <v>81</v>
      </c>
      <c r="S84" s="78">
        <f t="shared" ca="1" si="86"/>
        <v>74.666666666666288</v>
      </c>
      <c r="T84" s="55">
        <f t="shared" ca="1" si="75"/>
        <v>5.5703631168392276E-3</v>
      </c>
      <c r="U84" s="78">
        <f t="shared" ca="1" si="87"/>
        <v>0.71776700596179022</v>
      </c>
      <c r="V84" s="79">
        <f t="shared" ca="1" si="88"/>
        <v>931356.65931565897</v>
      </c>
      <c r="W84" s="79">
        <f t="shared" ca="1" si="61"/>
        <v>6489.9729534445587</v>
      </c>
      <c r="X84" s="80">
        <f t="shared" ca="1" si="62"/>
        <v>-14.355340119235805</v>
      </c>
      <c r="Y84" s="80">
        <f t="shared" ca="1" si="76"/>
        <v>-776.13054942971587</v>
      </c>
      <c r="Z84" s="80">
        <f t="shared" ca="1" si="63"/>
        <v>0</v>
      </c>
      <c r="AA84" s="80">
        <f t="shared" ca="1" si="77"/>
        <v>0</v>
      </c>
      <c r="AB84" s="81">
        <f t="shared" ca="1" si="64"/>
        <v>-6802.3984704011191</v>
      </c>
      <c r="AC84" s="79">
        <f t="shared" ca="1" si="65"/>
        <v>930253.74790915358</v>
      </c>
      <c r="AD84" s="35"/>
      <c r="AE84" s="55">
        <f t="shared" ca="1" si="89"/>
        <v>5.5703631168392276E-3</v>
      </c>
      <c r="AF84" s="78">
        <f t="shared" ca="1" si="90"/>
        <v>0.71776700596179022</v>
      </c>
      <c r="AG84" s="21"/>
      <c r="AH84" s="21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91"/>
        <v>148</v>
      </c>
      <c r="AN84" s="66">
        <f t="shared" si="92"/>
        <v>0</v>
      </c>
      <c r="AO84" s="67">
        <f t="shared" si="93"/>
        <v>2.7621293052329028E-5</v>
      </c>
      <c r="AP84" s="68">
        <f t="shared" ca="1" si="78"/>
        <v>9.6722546858889678E-9</v>
      </c>
      <c r="AR84" s="69">
        <f t="shared" si="79"/>
        <v>7</v>
      </c>
      <c r="AS84" s="70">
        <f t="shared" si="94"/>
        <v>81</v>
      </c>
      <c r="AT84" s="71">
        <f t="shared" si="95"/>
        <v>0.57380311991526667</v>
      </c>
      <c r="AU84" s="72">
        <f t="shared" si="80"/>
        <v>6.9683003697136314E-3</v>
      </c>
      <c r="AV84" s="73">
        <f t="shared" si="81"/>
        <v>1.0069683003697136</v>
      </c>
      <c r="AW84" s="74">
        <f>PRODUCT(AV$4:AV84)</f>
        <v>1.7361769212579103</v>
      </c>
      <c r="AY84" s="75">
        <f t="shared" si="96"/>
        <v>81</v>
      </c>
      <c r="AZ84" s="76">
        <f t="shared" ca="1" si="101"/>
        <v>1.0086664107387064</v>
      </c>
      <c r="BA84" s="76">
        <f t="shared" ca="1" si="101"/>
        <v>1.0086664107387064</v>
      </c>
      <c r="BB84" s="76">
        <f t="shared" ca="1" si="101"/>
        <v>1.0086664107387064</v>
      </c>
      <c r="BC84" s="76">
        <f t="shared" ca="1" si="101"/>
        <v>1.0086664107387064</v>
      </c>
      <c r="BD84" s="76">
        <f t="shared" ca="1" si="101"/>
        <v>1.0086664107387064</v>
      </c>
      <c r="BE84" s="76">
        <f t="shared" ca="1" si="101"/>
        <v>1.0086664107387064</v>
      </c>
      <c r="BF84" s="76">
        <f t="shared" ca="1" si="101"/>
        <v>1.0086664107387064</v>
      </c>
      <c r="BG84" s="76">
        <f t="shared" ca="1" si="101"/>
        <v>1.0086664107387064</v>
      </c>
      <c r="BH84" s="76">
        <f t="shared" ca="1" si="101"/>
        <v>1.0086664107387064</v>
      </c>
      <c r="BI84" s="76">
        <f t="shared" ca="1" si="101"/>
        <v>1.0086664107387064</v>
      </c>
      <c r="BJ84" s="76">
        <f t="shared" ca="1" si="101"/>
        <v>1.0086664107387064</v>
      </c>
      <c r="BK84" s="76">
        <f t="shared" ca="1" si="101"/>
        <v>1.0086664107387064</v>
      </c>
      <c r="BL84" s="76">
        <f t="shared" ca="1" si="66"/>
        <v>0.10909999999999909</v>
      </c>
      <c r="BM84" s="77">
        <f t="shared" ca="1" si="82"/>
        <v>3167.2838566825317</v>
      </c>
      <c r="BN84" s="21"/>
      <c r="BO84" s="70">
        <f t="shared" si="97"/>
        <v>81</v>
      </c>
      <c r="BP84" s="178">
        <f t="shared" si="98"/>
        <v>8.6899999999999991E-2</v>
      </c>
      <c r="BQ84" s="179">
        <f t="shared" si="83"/>
        <v>6.9683003697136314E-3</v>
      </c>
      <c r="BR84" s="179">
        <f t="shared" si="100"/>
        <v>0.57597816660036649</v>
      </c>
    </row>
    <row r="85" spans="5:70">
      <c r="E85">
        <f t="shared" si="84"/>
        <v>82</v>
      </c>
      <c r="F85" s="64">
        <f t="shared" si="85"/>
        <v>74.749999999999616</v>
      </c>
      <c r="G85" s="55">
        <f t="shared" si="67"/>
        <v>5.5703631168392276E-3</v>
      </c>
      <c r="H85" s="78">
        <f t="shared" si="99"/>
        <v>0.7159109108253161</v>
      </c>
      <c r="I85" s="79">
        <f t="shared" ca="1" si="68"/>
        <v>925189.55819761043</v>
      </c>
      <c r="J85" s="79">
        <f t="shared" ca="1" si="69"/>
        <v>6446.9987404435997</v>
      </c>
      <c r="K85" s="80">
        <f t="shared" ca="1" si="70"/>
        <v>-14.318218216506322</v>
      </c>
      <c r="L85" s="80">
        <f t="shared" ca="1" si="71"/>
        <v>-770.99129849800875</v>
      </c>
      <c r="M85" s="80">
        <f t="shared" ca="1" si="72"/>
        <v>0</v>
      </c>
      <c r="N85" s="80">
        <f t="shared" ca="1" si="73"/>
        <v>0</v>
      </c>
      <c r="O85" s="81">
        <f t="shared" ca="1" si="59"/>
        <v>-6764.5066408555531</v>
      </c>
      <c r="P85" s="79">
        <f t="shared" ca="1" si="60"/>
        <v>924086.74078048393</v>
      </c>
      <c r="Q85" s="35"/>
      <c r="R85">
        <f t="shared" ca="1" si="74"/>
        <v>82</v>
      </c>
      <c r="S85" s="78">
        <f t="shared" ca="1" si="86"/>
        <v>74.749999999999616</v>
      </c>
      <c r="T85" s="55">
        <f t="shared" ca="1" si="75"/>
        <v>5.5703631168392276E-3</v>
      </c>
      <c r="U85" s="78">
        <f t="shared" ca="1" si="87"/>
        <v>0.71376878310529657</v>
      </c>
      <c r="V85" s="79">
        <f t="shared" ca="1" si="88"/>
        <v>925071.89674249897</v>
      </c>
      <c r="W85" s="79">
        <f t="shared" ca="1" si="61"/>
        <v>6446.1788400824462</v>
      </c>
      <c r="X85" s="80">
        <f t="shared" ca="1" si="62"/>
        <v>-14.275375662105931</v>
      </c>
      <c r="Y85" s="80">
        <f t="shared" ca="1" si="76"/>
        <v>-770.8932472854159</v>
      </c>
      <c r="Z85" s="80">
        <f t="shared" ca="1" si="63"/>
        <v>0</v>
      </c>
      <c r="AA85" s="80">
        <f t="shared" ca="1" si="77"/>
        <v>0</v>
      </c>
      <c r="AB85" s="81">
        <f t="shared" ca="1" si="64"/>
        <v>-6764.5066408555531</v>
      </c>
      <c r="AC85" s="79">
        <f t="shared" ca="1" si="65"/>
        <v>923968.40031877835</v>
      </c>
      <c r="AD85" s="35"/>
      <c r="AE85" s="55">
        <f t="shared" ca="1" si="89"/>
        <v>5.5703631168392276E-3</v>
      </c>
      <c r="AF85" s="78">
        <f t="shared" ca="1" si="90"/>
        <v>0.71376878310529657</v>
      </c>
      <c r="AG85" s="21"/>
      <c r="AH85" s="21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91"/>
        <v>149</v>
      </c>
      <c r="AN85" s="66">
        <f t="shared" si="92"/>
        <v>0</v>
      </c>
      <c r="AO85" s="67">
        <f t="shared" si="93"/>
        <v>2.7621293052329028E-5</v>
      </c>
      <c r="AP85" s="68">
        <f t="shared" ca="1" si="78"/>
        <v>8.7208138904417785E-9</v>
      </c>
      <c r="AR85" s="69">
        <f t="shared" si="79"/>
        <v>7</v>
      </c>
      <c r="AS85" s="70">
        <f t="shared" si="94"/>
        <v>82</v>
      </c>
      <c r="AT85" s="71">
        <f t="shared" si="95"/>
        <v>0.56980468742261825</v>
      </c>
      <c r="AU85" s="72">
        <f t="shared" si="80"/>
        <v>6.9683003697136314E-3</v>
      </c>
      <c r="AV85" s="73">
        <f t="shared" si="81"/>
        <v>1.0069683003697136</v>
      </c>
      <c r="AW85" s="74">
        <f>PRODUCT(AV$4:AV85)</f>
        <v>1.7482751235402001</v>
      </c>
      <c r="AY85" s="75">
        <f t="shared" si="96"/>
        <v>82</v>
      </c>
      <c r="AZ85" s="76">
        <f t="shared" ref="AZ85:BK94" ca="1" si="102">OFFSET($AV$3,($AY85*12-12)+AZ$3,0)</f>
        <v>1.0086664107387064</v>
      </c>
      <c r="BA85" s="76">
        <f t="shared" ca="1" si="102"/>
        <v>1.0086664107387064</v>
      </c>
      <c r="BB85" s="76">
        <f t="shared" ca="1" si="102"/>
        <v>1.0086664107387064</v>
      </c>
      <c r="BC85" s="76">
        <f t="shared" ca="1" si="102"/>
        <v>1.0086664107387064</v>
      </c>
      <c r="BD85" s="76">
        <f t="shared" ca="1" si="102"/>
        <v>1.0086664107387064</v>
      </c>
      <c r="BE85" s="76">
        <f t="shared" ca="1" si="102"/>
        <v>1.0086664107387064</v>
      </c>
      <c r="BF85" s="76">
        <f t="shared" ca="1" si="102"/>
        <v>1.0086664107387064</v>
      </c>
      <c r="BG85" s="76">
        <f t="shared" ca="1" si="102"/>
        <v>1.0086664107387064</v>
      </c>
      <c r="BH85" s="76">
        <f t="shared" ca="1" si="102"/>
        <v>1.0086664107387064</v>
      </c>
      <c r="BI85" s="76">
        <f t="shared" ca="1" si="102"/>
        <v>1.0086664107387064</v>
      </c>
      <c r="BJ85" s="76">
        <f t="shared" ca="1" si="102"/>
        <v>1.0086664107387064</v>
      </c>
      <c r="BK85" s="76">
        <f t="shared" ca="1" si="102"/>
        <v>1.0086664107387064</v>
      </c>
      <c r="BL85" s="76">
        <f t="shared" ca="1" si="66"/>
        <v>0.10909999999999909</v>
      </c>
      <c r="BM85" s="77">
        <f t="shared" ca="1" si="82"/>
        <v>3512.834525446593</v>
      </c>
      <c r="BN85" s="21"/>
      <c r="BO85" s="70">
        <f t="shared" si="97"/>
        <v>82</v>
      </c>
      <c r="BP85" s="178">
        <f t="shared" si="98"/>
        <v>8.6899999999999991E-2</v>
      </c>
      <c r="BQ85" s="179">
        <f t="shared" si="83"/>
        <v>6.9683003697136314E-3</v>
      </c>
      <c r="BR85" s="179">
        <f t="shared" si="100"/>
        <v>0.57199235208188093</v>
      </c>
    </row>
    <row r="86" spans="5:70">
      <c r="E86">
        <f t="shared" si="84"/>
        <v>83</v>
      </c>
      <c r="F86" s="64">
        <f t="shared" si="85"/>
        <v>74.833333333332945</v>
      </c>
      <c r="G86" s="55">
        <f t="shared" si="67"/>
        <v>5.5703631168392276E-3</v>
      </c>
      <c r="H86" s="78">
        <f t="shared" si="99"/>
        <v>0.71192302709271194</v>
      </c>
      <c r="I86" s="79">
        <f t="shared" ca="1" si="68"/>
        <v>918939.24208288011</v>
      </c>
      <c r="J86" s="79">
        <f t="shared" ca="1" si="69"/>
        <v>6403.4446603504975</v>
      </c>
      <c r="K86" s="80">
        <f t="shared" ca="1" si="70"/>
        <v>-14.238460541854238</v>
      </c>
      <c r="L86" s="80">
        <f t="shared" ca="1" si="71"/>
        <v>-765.78270173573344</v>
      </c>
      <c r="M86" s="80">
        <f t="shared" ca="1" si="72"/>
        <v>0</v>
      </c>
      <c r="N86" s="80">
        <f t="shared" ca="1" si="73"/>
        <v>0</v>
      </c>
      <c r="O86" s="81">
        <f t="shared" ca="1" si="59"/>
        <v>-6726.8258825597177</v>
      </c>
      <c r="P86" s="79">
        <f t="shared" ca="1" si="60"/>
        <v>917835.83969839325</v>
      </c>
      <c r="Q86" s="35"/>
      <c r="R86">
        <f t="shared" ca="1" si="74"/>
        <v>83</v>
      </c>
      <c r="S86" s="78">
        <f t="shared" ca="1" si="86"/>
        <v>74.833333333332945</v>
      </c>
      <c r="T86" s="55">
        <f t="shared" ca="1" si="75"/>
        <v>5.5703631168392276E-3</v>
      </c>
      <c r="U86" s="78">
        <f t="shared" ca="1" si="87"/>
        <v>0.70979283180193564</v>
      </c>
      <c r="V86" s="79">
        <f t="shared" ca="1" si="88"/>
        <v>918821.56082051771</v>
      </c>
      <c r="W86" s="79">
        <f t="shared" ca="1" si="61"/>
        <v>6402.624621966469</v>
      </c>
      <c r="X86" s="80">
        <f t="shared" ca="1" si="62"/>
        <v>-14.195856636038712</v>
      </c>
      <c r="Y86" s="80">
        <f t="shared" ca="1" si="76"/>
        <v>-765.68463401709812</v>
      </c>
      <c r="Z86" s="80">
        <f t="shared" ca="1" si="63"/>
        <v>0</v>
      </c>
      <c r="AA86" s="80">
        <f t="shared" ca="1" si="77"/>
        <v>0</v>
      </c>
      <c r="AB86" s="81">
        <f t="shared" ca="1" si="64"/>
        <v>-6726.8258825597177</v>
      </c>
      <c r="AC86" s="79">
        <f t="shared" ca="1" si="65"/>
        <v>917717.47906927136</v>
      </c>
      <c r="AD86" s="35"/>
      <c r="AE86" s="55">
        <f t="shared" ca="1" si="89"/>
        <v>5.5703631168392276E-3</v>
      </c>
      <c r="AF86" s="78">
        <f t="shared" ca="1" si="90"/>
        <v>0.70979283180193564</v>
      </c>
      <c r="AG86" s="21"/>
      <c r="AH86" s="21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91"/>
        <v>150</v>
      </c>
      <c r="AN86" s="66">
        <f t="shared" si="92"/>
        <v>0</v>
      </c>
      <c r="AO86" s="67">
        <f t="shared" si="93"/>
        <v>2.7621293052329028E-5</v>
      </c>
      <c r="AP86" s="68">
        <f t="shared" ca="1" si="78"/>
        <v>7.8629644670830267E-9</v>
      </c>
      <c r="AR86" s="69">
        <f t="shared" si="79"/>
        <v>7</v>
      </c>
      <c r="AS86" s="70">
        <f t="shared" si="94"/>
        <v>83</v>
      </c>
      <c r="AT86" s="71">
        <f t="shared" si="95"/>
        <v>0.56583411720858667</v>
      </c>
      <c r="AU86" s="72">
        <f t="shared" si="80"/>
        <v>6.9683003697136314E-3</v>
      </c>
      <c r="AV86" s="73">
        <f t="shared" si="81"/>
        <v>1.0069683003697136</v>
      </c>
      <c r="AW86" s="74">
        <f>PRODUCT(AV$4:AV86)</f>
        <v>1.7604576297299264</v>
      </c>
      <c r="AY86" s="75">
        <f t="shared" si="96"/>
        <v>83</v>
      </c>
      <c r="AZ86" s="76">
        <f t="shared" ca="1" si="102"/>
        <v>1.0086664107387064</v>
      </c>
      <c r="BA86" s="76">
        <f t="shared" ca="1" si="102"/>
        <v>1.0086664107387064</v>
      </c>
      <c r="BB86" s="76">
        <f t="shared" ca="1" si="102"/>
        <v>1.0086664107387064</v>
      </c>
      <c r="BC86" s="76">
        <f t="shared" ca="1" si="102"/>
        <v>1.0086664107387064</v>
      </c>
      <c r="BD86" s="76">
        <f t="shared" ca="1" si="102"/>
        <v>1.0086664107387064</v>
      </c>
      <c r="BE86" s="76">
        <f t="shared" ca="1" si="102"/>
        <v>1.0086664107387064</v>
      </c>
      <c r="BF86" s="76">
        <f t="shared" ca="1" si="102"/>
        <v>1.0086664107387064</v>
      </c>
      <c r="BG86" s="76">
        <f t="shared" ca="1" si="102"/>
        <v>1.0086664107387064</v>
      </c>
      <c r="BH86" s="76">
        <f t="shared" ca="1" si="102"/>
        <v>1.0086664107387064</v>
      </c>
      <c r="BI86" s="76">
        <f t="shared" ca="1" si="102"/>
        <v>1.0086664107387064</v>
      </c>
      <c r="BJ86" s="76">
        <f t="shared" ca="1" si="102"/>
        <v>1.0086664107387064</v>
      </c>
      <c r="BK86" s="76">
        <f t="shared" ca="1" si="102"/>
        <v>1.0086664107387064</v>
      </c>
      <c r="BL86" s="76">
        <f t="shared" ca="1" si="66"/>
        <v>0.10909999999999909</v>
      </c>
      <c r="BM86" s="77">
        <f t="shared" ca="1" si="82"/>
        <v>3896.0847721728132</v>
      </c>
      <c r="BN86" s="21"/>
      <c r="BO86" s="70">
        <f t="shared" si="97"/>
        <v>83</v>
      </c>
      <c r="BP86" s="178">
        <f t="shared" si="98"/>
        <v>8.6899999999999991E-2</v>
      </c>
      <c r="BQ86" s="179">
        <f t="shared" si="83"/>
        <v>6.9683003697136314E-3</v>
      </c>
      <c r="BR86" s="179">
        <f t="shared" si="100"/>
        <v>0.5680341197154577</v>
      </c>
    </row>
    <row r="87" spans="5:70">
      <c r="E87">
        <f t="shared" si="84"/>
        <v>84</v>
      </c>
      <c r="F87" s="64">
        <f t="shared" si="85"/>
        <v>74.916666666666273</v>
      </c>
      <c r="G87" s="55">
        <f t="shared" si="67"/>
        <v>5.5703631168392276E-3</v>
      </c>
      <c r="H87" s="78">
        <f t="shared" si="99"/>
        <v>0.70795735732056619</v>
      </c>
      <c r="I87" s="79">
        <f t="shared" ca="1" si="68"/>
        <v>912723.16078962421</v>
      </c>
      <c r="J87" s="79">
        <f t="shared" ca="1" si="69"/>
        <v>6360.1291387765323</v>
      </c>
      <c r="K87" s="80">
        <f t="shared" ca="1" si="70"/>
        <v>-14.159147146411325</v>
      </c>
      <c r="L87" s="80">
        <f t="shared" ca="1" si="71"/>
        <v>-760.60263399135351</v>
      </c>
      <c r="M87" s="80">
        <f t="shared" ca="1" si="72"/>
        <v>0</v>
      </c>
      <c r="N87" s="80">
        <f t="shared" ca="1" si="73"/>
        <v>0</v>
      </c>
      <c r="O87" s="81">
        <f t="shared" ca="1" si="59"/>
        <v>-6689.355019770107</v>
      </c>
      <c r="P87" s="79">
        <f t="shared" ca="1" si="60"/>
        <v>911619.17312749289</v>
      </c>
      <c r="Q87" s="35"/>
      <c r="R87">
        <f t="shared" ca="1" si="74"/>
        <v>84</v>
      </c>
      <c r="S87" s="78">
        <f t="shared" ca="1" si="86"/>
        <v>74.916666666666273</v>
      </c>
      <c r="T87" s="55">
        <f t="shared" ca="1" si="75"/>
        <v>5.5703631168392276E-3</v>
      </c>
      <c r="U87" s="78">
        <f t="shared" ca="1" si="87"/>
        <v>0.70583902799106923</v>
      </c>
      <c r="V87" s="79">
        <f t="shared" ca="1" si="88"/>
        <v>912605.45947218523</v>
      </c>
      <c r="W87" s="79">
        <f t="shared" ca="1" si="61"/>
        <v>6359.3089606427066</v>
      </c>
      <c r="X87" s="80">
        <f t="shared" ca="1" si="62"/>
        <v>-14.116780559821384</v>
      </c>
      <c r="Y87" s="80">
        <f t="shared" ca="1" si="76"/>
        <v>-760.50454956015437</v>
      </c>
      <c r="Z87" s="80">
        <f t="shared" ca="1" si="63"/>
        <v>0</v>
      </c>
      <c r="AA87" s="80">
        <f t="shared" ca="1" si="77"/>
        <v>0</v>
      </c>
      <c r="AB87" s="81">
        <f t="shared" ca="1" si="64"/>
        <v>-6689.355019770107</v>
      </c>
      <c r="AC87" s="79">
        <f t="shared" ca="1" si="65"/>
        <v>911500.7920829379</v>
      </c>
      <c r="AD87" s="35"/>
      <c r="AE87" s="55">
        <f t="shared" ca="1" si="89"/>
        <v>5.5703631168392276E-3</v>
      </c>
      <c r="AF87" s="78">
        <f t="shared" ca="1" si="90"/>
        <v>0.70583902799106923</v>
      </c>
      <c r="AG87" s="21"/>
      <c r="AH87" s="21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91"/>
        <v>151</v>
      </c>
      <c r="AN87" s="66">
        <f t="shared" si="92"/>
        <v>0</v>
      </c>
      <c r="AO87" s="67">
        <f t="shared" si="93"/>
        <v>2.7621293052329028E-5</v>
      </c>
      <c r="AP87" s="68">
        <f t="shared" ca="1" si="78"/>
        <v>7.0895000154026088E-9</v>
      </c>
      <c r="AR87" s="69">
        <f t="shared" si="79"/>
        <v>7</v>
      </c>
      <c r="AS87" s="70">
        <f t="shared" si="94"/>
        <v>84</v>
      </c>
      <c r="AT87" s="71">
        <f t="shared" si="95"/>
        <v>0.56189121512044549</v>
      </c>
      <c r="AU87" s="72">
        <f t="shared" si="80"/>
        <v>6.9683003697136314E-3</v>
      </c>
      <c r="AV87" s="73">
        <f t="shared" si="81"/>
        <v>1.0069683003697136</v>
      </c>
      <c r="AW87" s="74">
        <f>PRODUCT(AV$4:AV87)</f>
        <v>1.7727250272820385</v>
      </c>
      <c r="AY87" s="75">
        <f t="shared" si="96"/>
        <v>84</v>
      </c>
      <c r="AZ87" s="76">
        <f t="shared" ca="1" si="102"/>
        <v>1.0086664107387064</v>
      </c>
      <c r="BA87" s="76">
        <f t="shared" ca="1" si="102"/>
        <v>1.0086664107387064</v>
      </c>
      <c r="BB87" s="76">
        <f t="shared" ca="1" si="102"/>
        <v>1.0086664107387064</v>
      </c>
      <c r="BC87" s="76">
        <f t="shared" ca="1" si="102"/>
        <v>1.0086664107387064</v>
      </c>
      <c r="BD87" s="76">
        <f t="shared" ca="1" si="102"/>
        <v>1.0086664107387064</v>
      </c>
      <c r="BE87" s="76">
        <f t="shared" ca="1" si="102"/>
        <v>1.0086664107387064</v>
      </c>
      <c r="BF87" s="76">
        <f t="shared" ca="1" si="102"/>
        <v>1.0086664107387064</v>
      </c>
      <c r="BG87" s="76">
        <f t="shared" ca="1" si="102"/>
        <v>1.0086664107387064</v>
      </c>
      <c r="BH87" s="76">
        <f t="shared" ca="1" si="102"/>
        <v>1.0086664107387064</v>
      </c>
      <c r="BI87" s="76">
        <f t="shared" ca="1" si="102"/>
        <v>1.0086664107387064</v>
      </c>
      <c r="BJ87" s="76">
        <f t="shared" ca="1" si="102"/>
        <v>1.0086664107387064</v>
      </c>
      <c r="BK87" s="76">
        <f t="shared" ca="1" si="102"/>
        <v>1.0086664107387064</v>
      </c>
      <c r="BL87" s="76">
        <f t="shared" ca="1" si="66"/>
        <v>0.10909999999999909</v>
      </c>
      <c r="BM87" s="77">
        <f t="shared" ca="1" si="82"/>
        <v>4321.1476208168633</v>
      </c>
      <c r="BN87" s="21"/>
      <c r="BO87" s="70">
        <f t="shared" si="97"/>
        <v>84</v>
      </c>
      <c r="BP87" s="178">
        <f t="shared" si="98"/>
        <v>8.6899999999999991E-2</v>
      </c>
      <c r="BQ87" s="179">
        <f t="shared" si="83"/>
        <v>6.9683003697136314E-3</v>
      </c>
      <c r="BR87" s="179">
        <f t="shared" si="100"/>
        <v>0.56410327863042065</v>
      </c>
    </row>
    <row r="88" spans="5:70">
      <c r="E88">
        <f t="shared" si="84"/>
        <v>85</v>
      </c>
      <c r="F88" s="64">
        <f t="shared" si="85"/>
        <v>74.999999999999602</v>
      </c>
      <c r="G88" s="55">
        <f t="shared" si="67"/>
        <v>5.5703631168392276E-3</v>
      </c>
      <c r="H88" s="78">
        <f t="shared" si="99"/>
        <v>0.70401377776905272</v>
      </c>
      <c r="I88" s="79">
        <f t="shared" ca="1" si="68"/>
        <v>906541.12330890005</v>
      </c>
      <c r="J88" s="79">
        <f t="shared" ca="1" si="69"/>
        <v>6317.0508447140191</v>
      </c>
      <c r="K88" s="80">
        <f t="shared" ca="1" si="70"/>
        <v>-14.080275555381053</v>
      </c>
      <c r="L88" s="80">
        <f t="shared" ca="1" si="71"/>
        <v>-755.45093609075013</v>
      </c>
      <c r="M88" s="80">
        <f t="shared" ca="1" si="72"/>
        <v>-6799.0584248167497</v>
      </c>
      <c r="N88" s="80">
        <f t="shared" ca="1" si="73"/>
        <v>0</v>
      </c>
      <c r="O88" s="81">
        <f t="shared" ca="1" si="59"/>
        <v>-6652.0928832925356</v>
      </c>
      <c r="P88" s="79">
        <f t="shared" ca="1" si="60"/>
        <v>898637.49163385865</v>
      </c>
      <c r="Q88" s="35"/>
      <c r="R88">
        <f t="shared" ca="1" si="74"/>
        <v>85</v>
      </c>
      <c r="S88" s="78">
        <f t="shared" ca="1" si="86"/>
        <v>74.999999999999602</v>
      </c>
      <c r="T88" s="55">
        <f t="shared" ca="1" si="75"/>
        <v>5.5703631168392276E-3</v>
      </c>
      <c r="U88" s="78">
        <f t="shared" ca="1" si="87"/>
        <v>0.70190724830312212</v>
      </c>
      <c r="V88" s="79">
        <f t="shared" ca="1" si="88"/>
        <v>906423.40168974933</v>
      </c>
      <c r="W88" s="79">
        <f t="shared" ca="1" si="61"/>
        <v>6316.2305251117677</v>
      </c>
      <c r="X88" s="80">
        <f t="shared" ca="1" si="62"/>
        <v>-14.038144966062443</v>
      </c>
      <c r="Y88" s="80">
        <f t="shared" ca="1" si="76"/>
        <v>-755.35283474145785</v>
      </c>
      <c r="Z88" s="80">
        <f t="shared" ca="1" si="63"/>
        <v>-6798.1755126731196</v>
      </c>
      <c r="AA88" s="80">
        <f t="shared" ca="1" si="77"/>
        <v>0</v>
      </c>
      <c r="AB88" s="81">
        <f t="shared" ca="1" si="64"/>
        <v>-6652.0928832925356</v>
      </c>
      <c r="AC88" s="79">
        <f t="shared" ca="1" si="65"/>
        <v>898519.97283918795</v>
      </c>
      <c r="AD88" s="35"/>
      <c r="AE88" s="55">
        <f t="shared" ca="1" si="89"/>
        <v>5.5703631168392276E-3</v>
      </c>
      <c r="AF88" s="78">
        <f t="shared" ca="1" si="90"/>
        <v>0.70190724830312212</v>
      </c>
      <c r="AG88" s="21"/>
      <c r="AH88" s="21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91"/>
        <v>152</v>
      </c>
      <c r="AN88" s="66">
        <f t="shared" si="92"/>
        <v>0</v>
      </c>
      <c r="AO88" s="67">
        <f t="shared" si="93"/>
        <v>2.7621293052329028E-5</v>
      </c>
      <c r="AP88" s="68">
        <f t="shared" ca="1" si="78"/>
        <v>6.3921197506109593E-9</v>
      </c>
      <c r="AR88" s="69">
        <f t="shared" si="79"/>
        <v>8</v>
      </c>
      <c r="AS88" s="70">
        <f t="shared" si="94"/>
        <v>85</v>
      </c>
      <c r="AT88" s="71">
        <f t="shared" si="95"/>
        <v>0.5579757883583828</v>
      </c>
      <c r="AU88" s="72">
        <f t="shared" si="80"/>
        <v>6.9683003697136314E-3</v>
      </c>
      <c r="AV88" s="73">
        <f t="shared" si="81"/>
        <v>1.0069683003697136</v>
      </c>
      <c r="AW88" s="74">
        <f>PRODUCT(AV$4:AV88)</f>
        <v>1.7850779077450485</v>
      </c>
      <c r="AY88" s="75">
        <f t="shared" si="96"/>
        <v>85</v>
      </c>
      <c r="AZ88" s="76">
        <f t="shared" ca="1" si="102"/>
        <v>1.0086664107387064</v>
      </c>
      <c r="BA88" s="76">
        <f t="shared" ca="1" si="102"/>
        <v>1.0086664107387064</v>
      </c>
      <c r="BB88" s="76">
        <f t="shared" ca="1" si="102"/>
        <v>1.0086664107387064</v>
      </c>
      <c r="BC88" s="76">
        <f t="shared" ca="1" si="102"/>
        <v>1.0086664107387064</v>
      </c>
      <c r="BD88" s="76">
        <f t="shared" ca="1" si="102"/>
        <v>1.0086664107387064</v>
      </c>
      <c r="BE88" s="76">
        <f t="shared" ca="1" si="102"/>
        <v>1.0086664107387064</v>
      </c>
      <c r="BF88" s="76">
        <f t="shared" ca="1" si="102"/>
        <v>1.0086664107387064</v>
      </c>
      <c r="BG88" s="76">
        <f t="shared" ca="1" si="102"/>
        <v>1.0086664107387064</v>
      </c>
      <c r="BH88" s="76">
        <f t="shared" ca="1" si="102"/>
        <v>1.0086664107387064</v>
      </c>
      <c r="BI88" s="76">
        <f t="shared" ca="1" si="102"/>
        <v>1.0086664107387064</v>
      </c>
      <c r="BJ88" s="76">
        <f t="shared" ca="1" si="102"/>
        <v>1.0086664107387064</v>
      </c>
      <c r="BK88" s="76">
        <f t="shared" ca="1" si="102"/>
        <v>1.0086664107387064</v>
      </c>
      <c r="BL88" s="76">
        <f t="shared" ca="1" si="66"/>
        <v>0.10909999999999909</v>
      </c>
      <c r="BM88" s="77">
        <f t="shared" ca="1" si="82"/>
        <v>4792.5848262479794</v>
      </c>
      <c r="BN88" s="21"/>
      <c r="BO88" s="70">
        <f t="shared" si="97"/>
        <v>85</v>
      </c>
      <c r="BP88" s="178">
        <f t="shared" si="98"/>
        <v>8.6899999999999991E-2</v>
      </c>
      <c r="BQ88" s="179">
        <f t="shared" si="83"/>
        <v>6.9683003697136314E-3</v>
      </c>
      <c r="BR88" s="179">
        <f t="shared" si="100"/>
        <v>0.56019963927693373</v>
      </c>
    </row>
    <row r="89" spans="5:70">
      <c r="E89">
        <f t="shared" si="84"/>
        <v>86</v>
      </c>
      <c r="F89" s="64">
        <f t="shared" si="85"/>
        <v>75.083333333332931</v>
      </c>
      <c r="G89" s="55">
        <f t="shared" si="67"/>
        <v>5.5703631168392276E-3</v>
      </c>
      <c r="H89" s="78">
        <f t="shared" si="99"/>
        <v>0.70009216538762131</v>
      </c>
      <c r="I89" s="79">
        <f t="shared" ca="1" si="68"/>
        <v>893631.7544950525</v>
      </c>
      <c r="J89" s="79">
        <f t="shared" ca="1" si="69"/>
        <v>6227.0944852357152</v>
      </c>
      <c r="K89" s="80">
        <f t="shared" ca="1" si="70"/>
        <v>-14.001843307752427</v>
      </c>
      <c r="L89" s="80">
        <f t="shared" ca="1" si="71"/>
        <v>-744.69312874587717</v>
      </c>
      <c r="M89" s="80">
        <f t="shared" ca="1" si="72"/>
        <v>0</v>
      </c>
      <c r="N89" s="80">
        <f t="shared" ca="1" si="73"/>
        <v>0</v>
      </c>
      <c r="O89" s="81">
        <f t="shared" ca="1" si="59"/>
        <v>-6615.038310445655</v>
      </c>
      <c r="P89" s="79">
        <f t="shared" ca="1" si="60"/>
        <v>892485.11569778901</v>
      </c>
      <c r="Q89" s="35"/>
      <c r="R89">
        <f t="shared" ca="1" si="74"/>
        <v>86</v>
      </c>
      <c r="S89" s="78">
        <f t="shared" ca="1" si="86"/>
        <v>75.083333333332931</v>
      </c>
      <c r="T89" s="55">
        <f t="shared" ca="1" si="75"/>
        <v>5.5703631168392276E-3</v>
      </c>
      <c r="U89" s="78">
        <f t="shared" ca="1" si="87"/>
        <v>0.69799737005573226</v>
      </c>
      <c r="V89" s="79">
        <f t="shared" ca="1" si="88"/>
        <v>893514.89032274112</v>
      </c>
      <c r="W89" s="79">
        <f t="shared" ca="1" si="61"/>
        <v>6226.2801405805922</v>
      </c>
      <c r="X89" s="80">
        <f t="shared" ca="1" si="62"/>
        <v>-13.959947401114645</v>
      </c>
      <c r="Y89" s="80">
        <f t="shared" ca="1" si="76"/>
        <v>-744.59574193561764</v>
      </c>
      <c r="Z89" s="80">
        <f t="shared" ca="1" si="63"/>
        <v>0</v>
      </c>
      <c r="AA89" s="80">
        <f t="shared" ca="1" si="77"/>
        <v>0</v>
      </c>
      <c r="AB89" s="81">
        <f t="shared" ca="1" si="64"/>
        <v>-6615.038310445655</v>
      </c>
      <c r="AC89" s="79">
        <f t="shared" ca="1" si="65"/>
        <v>892367.57646353939</v>
      </c>
      <c r="AD89" s="35"/>
      <c r="AE89" s="55">
        <f t="shared" ca="1" si="89"/>
        <v>5.5703631168392276E-3</v>
      </c>
      <c r="AF89" s="78">
        <f t="shared" ca="1" si="90"/>
        <v>0.69799737005573226</v>
      </c>
      <c r="AG89" s="21"/>
      <c r="AH89" s="21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91"/>
        <v>153</v>
      </c>
      <c r="AN89" s="66">
        <f t="shared" si="92"/>
        <v>0</v>
      </c>
      <c r="AO89" s="67">
        <f t="shared" si="93"/>
        <v>2.7621293052329028E-5</v>
      </c>
      <c r="AP89" s="68">
        <f t="shared" ca="1" si="78"/>
        <v>5.7633394198998867E-9</v>
      </c>
      <c r="AR89" s="69">
        <f t="shared" si="79"/>
        <v>8</v>
      </c>
      <c r="AS89" s="70">
        <f t="shared" si="94"/>
        <v>86</v>
      </c>
      <c r="AT89" s="71">
        <f t="shared" si="95"/>
        <v>0.55408764546607381</v>
      </c>
      <c r="AU89" s="72">
        <f t="shared" si="80"/>
        <v>6.9683003697136314E-3</v>
      </c>
      <c r="AV89" s="73">
        <f t="shared" si="81"/>
        <v>1.0069683003697136</v>
      </c>
      <c r="AW89" s="74">
        <f>PRODUCT(AV$4:AV89)</f>
        <v>1.797516866789556</v>
      </c>
      <c r="AY89" s="75">
        <f t="shared" si="96"/>
        <v>86</v>
      </c>
      <c r="AZ89" s="76">
        <f t="shared" ca="1" si="102"/>
        <v>1.0086664107387064</v>
      </c>
      <c r="BA89" s="76">
        <f t="shared" ca="1" si="102"/>
        <v>1.0086664107387064</v>
      </c>
      <c r="BB89" s="76">
        <f t="shared" ca="1" si="102"/>
        <v>1.0086664107387064</v>
      </c>
      <c r="BC89" s="76">
        <f t="shared" ca="1" si="102"/>
        <v>1.0086664107387064</v>
      </c>
      <c r="BD89" s="76">
        <f t="shared" ca="1" si="102"/>
        <v>1.0086664107387064</v>
      </c>
      <c r="BE89" s="76">
        <f t="shared" ca="1" si="102"/>
        <v>1.0086664107387064</v>
      </c>
      <c r="BF89" s="76">
        <f t="shared" ca="1" si="102"/>
        <v>1.0086664107387064</v>
      </c>
      <c r="BG89" s="76">
        <f t="shared" ca="1" si="102"/>
        <v>1.0086664107387064</v>
      </c>
      <c r="BH89" s="76">
        <f t="shared" ca="1" si="102"/>
        <v>1.0086664107387064</v>
      </c>
      <c r="BI89" s="76">
        <f t="shared" ca="1" si="102"/>
        <v>1.0086664107387064</v>
      </c>
      <c r="BJ89" s="76">
        <f t="shared" ca="1" si="102"/>
        <v>1.0086664107387064</v>
      </c>
      <c r="BK89" s="76">
        <f t="shared" ca="1" si="102"/>
        <v>1.0086664107387064</v>
      </c>
      <c r="BL89" s="76">
        <f t="shared" ca="1" si="66"/>
        <v>0.10909999999999909</v>
      </c>
      <c r="BM89" s="77">
        <f t="shared" ca="1" si="82"/>
        <v>5315.4558307916295</v>
      </c>
      <c r="BN89" s="21"/>
      <c r="BO89" s="70">
        <f t="shared" si="97"/>
        <v>86</v>
      </c>
      <c r="BP89" s="178">
        <f t="shared" si="98"/>
        <v>8.6899999999999991E-2</v>
      </c>
      <c r="BQ89" s="179">
        <f t="shared" si="83"/>
        <v>6.9683003697136314E-3</v>
      </c>
      <c r="BR89" s="179">
        <f t="shared" si="100"/>
        <v>0.55632301341686086</v>
      </c>
    </row>
    <row r="90" spans="5:70">
      <c r="E90">
        <f t="shared" si="84"/>
        <v>87</v>
      </c>
      <c r="F90" s="64">
        <f t="shared" si="85"/>
        <v>75.166666666666259</v>
      </c>
      <c r="G90" s="55">
        <f t="shared" si="67"/>
        <v>5.5703631168392276E-3</v>
      </c>
      <c r="H90" s="78">
        <f t="shared" si="99"/>
        <v>0.69619239781115805</v>
      </c>
      <c r="I90" s="79">
        <f t="shared" ca="1" si="68"/>
        <v>887513.64952697803</v>
      </c>
      <c r="J90" s="79">
        <f t="shared" ca="1" si="69"/>
        <v>6184.4616921247352</v>
      </c>
      <c r="K90" s="80">
        <f t="shared" ca="1" si="70"/>
        <v>-13.923847956223161</v>
      </c>
      <c r="L90" s="80">
        <f t="shared" ca="1" si="71"/>
        <v>-739.59470793914841</v>
      </c>
      <c r="M90" s="80">
        <f t="shared" ca="1" si="72"/>
        <v>0</v>
      </c>
      <c r="N90" s="80">
        <f t="shared" ca="1" si="73"/>
        <v>0</v>
      </c>
      <c r="O90" s="81">
        <f t="shared" ca="1" si="59"/>
        <v>-6578.1901450246696</v>
      </c>
      <c r="P90" s="79">
        <f t="shared" ca="1" si="60"/>
        <v>886366.40251818264</v>
      </c>
      <c r="Q90" s="35"/>
      <c r="R90">
        <f t="shared" ca="1" si="74"/>
        <v>87</v>
      </c>
      <c r="S90" s="78">
        <f t="shared" ca="1" si="86"/>
        <v>75.166666666666259</v>
      </c>
      <c r="T90" s="55">
        <f t="shared" ca="1" si="75"/>
        <v>5.5703631168392276E-3</v>
      </c>
      <c r="U90" s="78">
        <f t="shared" ca="1" si="87"/>
        <v>0.69410927124992305</v>
      </c>
      <c r="V90" s="79">
        <f t="shared" ca="1" si="88"/>
        <v>887396.76502894366</v>
      </c>
      <c r="W90" s="79">
        <f t="shared" ca="1" si="61"/>
        <v>6183.6472058338686</v>
      </c>
      <c r="X90" s="80">
        <f t="shared" ca="1" si="62"/>
        <v>-13.882185424998461</v>
      </c>
      <c r="Y90" s="80">
        <f t="shared" ca="1" si="76"/>
        <v>-739.49730419078639</v>
      </c>
      <c r="Z90" s="80">
        <f t="shared" ca="1" si="63"/>
        <v>0</v>
      </c>
      <c r="AA90" s="80">
        <f t="shared" ca="1" si="77"/>
        <v>0</v>
      </c>
      <c r="AB90" s="81">
        <f t="shared" ca="1" si="64"/>
        <v>-6578.1901450246696</v>
      </c>
      <c r="AC90" s="79">
        <f t="shared" ca="1" si="65"/>
        <v>886248.842600137</v>
      </c>
      <c r="AD90" s="35"/>
      <c r="AE90" s="55">
        <f t="shared" ca="1" si="89"/>
        <v>5.5703631168392276E-3</v>
      </c>
      <c r="AF90" s="78">
        <f t="shared" ca="1" si="90"/>
        <v>0.69410927124992305</v>
      </c>
      <c r="AG90" s="21"/>
      <c r="AH90" s="21"/>
      <c r="AI90" s="35"/>
      <c r="AJ90" s="121">
        <v>104</v>
      </c>
      <c r="AK90" s="123">
        <f>'SA85-90'!F96*(1+$AH$22)</f>
        <v>0.62164300000000006</v>
      </c>
      <c r="AL90" s="123">
        <f>'SA85-90 (light)'!F96*(1+$AH$22)</f>
        <v>0.62670300000000001</v>
      </c>
      <c r="AM90" s="66">
        <f t="shared" si="91"/>
        <v>154</v>
      </c>
      <c r="AN90" s="66">
        <f t="shared" si="92"/>
        <v>0</v>
      </c>
      <c r="AO90" s="124">
        <f t="shared" si="93"/>
        <v>2.7621293052329028E-5</v>
      </c>
      <c r="AP90" s="125">
        <f t="shared" ca="1" si="78"/>
        <v>5.1964109817869364E-9</v>
      </c>
      <c r="AR90" s="69">
        <f t="shared" si="79"/>
        <v>8</v>
      </c>
      <c r="AS90" s="70">
        <f t="shared" si="94"/>
        <v>87</v>
      </c>
      <c r="AT90" s="71">
        <f t="shared" si="95"/>
        <v>0.55022659632131876</v>
      </c>
      <c r="AU90" s="72">
        <f t="shared" si="80"/>
        <v>6.9683003697136314E-3</v>
      </c>
      <c r="AV90" s="73">
        <f t="shared" si="81"/>
        <v>1.0069683003697136</v>
      </c>
      <c r="AW90" s="74">
        <f>PRODUCT(AV$4:AV90)</f>
        <v>1.8100425042369721</v>
      </c>
      <c r="AY90" s="75">
        <f t="shared" si="96"/>
        <v>87</v>
      </c>
      <c r="AZ90" s="76">
        <f t="shared" ca="1" si="102"/>
        <v>1.0086664107387064</v>
      </c>
      <c r="BA90" s="76">
        <f t="shared" ca="1" si="102"/>
        <v>1.0086664107387064</v>
      </c>
      <c r="BB90" s="76">
        <f t="shared" ca="1" si="102"/>
        <v>1.0086664107387064</v>
      </c>
      <c r="BC90" s="76">
        <f t="shared" ca="1" si="102"/>
        <v>1.0086664107387064</v>
      </c>
      <c r="BD90" s="76">
        <f t="shared" ca="1" si="102"/>
        <v>1.0086664107387064</v>
      </c>
      <c r="BE90" s="76">
        <f t="shared" ca="1" si="102"/>
        <v>1.0086664107387064</v>
      </c>
      <c r="BF90" s="76">
        <f t="shared" ca="1" si="102"/>
        <v>1.0086664107387064</v>
      </c>
      <c r="BG90" s="76">
        <f t="shared" ca="1" si="102"/>
        <v>1.0086664107387064</v>
      </c>
      <c r="BH90" s="76">
        <f t="shared" ca="1" si="102"/>
        <v>1.0086664107387064</v>
      </c>
      <c r="BI90" s="76">
        <f t="shared" ca="1" si="102"/>
        <v>1.0086664107387064</v>
      </c>
      <c r="BJ90" s="76">
        <f t="shared" ca="1" si="102"/>
        <v>1.0086664107387064</v>
      </c>
      <c r="BK90" s="76">
        <f t="shared" ca="1" si="102"/>
        <v>1.0086664107387064</v>
      </c>
      <c r="BL90" s="76">
        <f t="shared" ca="1" si="66"/>
        <v>0.10909999999999909</v>
      </c>
      <c r="BM90" s="77">
        <f t="shared" ca="1" si="82"/>
        <v>5895.3720619309915</v>
      </c>
      <c r="BN90" s="21"/>
      <c r="BO90" s="70">
        <f t="shared" si="97"/>
        <v>87</v>
      </c>
      <c r="BP90" s="178">
        <f t="shared" si="98"/>
        <v>8.6899999999999991E-2</v>
      </c>
      <c r="BQ90" s="179">
        <f t="shared" si="83"/>
        <v>6.9683003697136314E-3</v>
      </c>
      <c r="BR90" s="179">
        <f t="shared" si="100"/>
        <v>0.55247321411468864</v>
      </c>
    </row>
    <row r="91" spans="5:70">
      <c r="E91">
        <f t="shared" si="84"/>
        <v>88</v>
      </c>
      <c r="F91" s="64">
        <f t="shared" si="85"/>
        <v>75.249999999999588</v>
      </c>
      <c r="G91" s="55">
        <f t="shared" si="67"/>
        <v>5.5703631168392276E-3</v>
      </c>
      <c r="H91" s="78">
        <f t="shared" si="99"/>
        <v>0.69231435335616687</v>
      </c>
      <c r="I91" s="79">
        <f t="shared" ca="1" si="68"/>
        <v>881429.01980158989</v>
      </c>
      <c r="J91" s="79">
        <f t="shared" ca="1" si="69"/>
        <v>6142.062164559743</v>
      </c>
      <c r="K91" s="80">
        <f t="shared" ca="1" si="70"/>
        <v>-13.846287067123338</v>
      </c>
      <c r="L91" s="80">
        <f t="shared" ca="1" si="71"/>
        <v>-734.52418316799162</v>
      </c>
      <c r="M91" s="80">
        <f t="shared" ca="1" si="72"/>
        <v>0</v>
      </c>
      <c r="N91" s="80">
        <f t="shared" ca="1" si="73"/>
        <v>0</v>
      </c>
      <c r="O91" s="81">
        <f t="shared" ca="1" si="59"/>
        <v>-6541.5472372652694</v>
      </c>
      <c r="P91" s="79">
        <f t="shared" ca="1" si="60"/>
        <v>880281.16425864922</v>
      </c>
      <c r="Q91" s="35"/>
      <c r="R91">
        <f t="shared" ca="1" si="74"/>
        <v>88</v>
      </c>
      <c r="S91" s="78">
        <f t="shared" ca="1" si="86"/>
        <v>75.249999999999588</v>
      </c>
      <c r="T91" s="55">
        <f t="shared" ca="1" si="75"/>
        <v>5.5703631168392276E-3</v>
      </c>
      <c r="U91" s="78">
        <f t="shared" ca="1" si="87"/>
        <v>0.69024283056629632</v>
      </c>
      <c r="V91" s="79">
        <f t="shared" ca="1" si="88"/>
        <v>881312.11473497574</v>
      </c>
      <c r="W91" s="79">
        <f t="shared" ca="1" si="61"/>
        <v>6141.2475349408342</v>
      </c>
      <c r="X91" s="80">
        <f t="shared" ca="1" si="62"/>
        <v>-13.804856611325926</v>
      </c>
      <c r="Y91" s="80">
        <f t="shared" ca="1" si="76"/>
        <v>-734.42676227914649</v>
      </c>
      <c r="Z91" s="80">
        <f t="shared" ca="1" si="63"/>
        <v>0</v>
      </c>
      <c r="AA91" s="80">
        <f t="shared" ca="1" si="77"/>
        <v>0</v>
      </c>
      <c r="AB91" s="81">
        <f t="shared" ca="1" si="64"/>
        <v>-6541.5472372652694</v>
      </c>
      <c r="AC91" s="79">
        <f t="shared" ca="1" si="65"/>
        <v>880163.58341376088</v>
      </c>
      <c r="AD91" s="35"/>
      <c r="AE91" s="55">
        <f t="shared" ca="1" si="89"/>
        <v>5.5703631168392276E-3</v>
      </c>
      <c r="AF91" s="78">
        <f t="shared" ca="1" si="90"/>
        <v>0.69024283056629632</v>
      </c>
      <c r="AG91" s="21"/>
      <c r="AH91" s="21"/>
      <c r="AK91" s="66"/>
      <c r="AL91" s="66"/>
      <c r="AM91" s="66"/>
      <c r="AN91" s="66"/>
      <c r="AR91" s="69">
        <f t="shared" si="79"/>
        <v>8</v>
      </c>
      <c r="AS91" s="70">
        <f t="shared" si="94"/>
        <v>88</v>
      </c>
      <c r="AT91" s="71">
        <f t="shared" si="95"/>
        <v>0.5463924521267467</v>
      </c>
      <c r="AU91" s="72">
        <f t="shared" si="80"/>
        <v>6.9683003697136314E-3</v>
      </c>
      <c r="AV91" s="73">
        <f t="shared" si="81"/>
        <v>1.0069683003697136</v>
      </c>
      <c r="AW91" s="74">
        <f>PRODUCT(AV$4:AV91)</f>
        <v>1.8226554240884441</v>
      </c>
      <c r="AY91" s="75">
        <f t="shared" si="96"/>
        <v>88</v>
      </c>
      <c r="AZ91" s="76">
        <f t="shared" ca="1" si="102"/>
        <v>1.0086664107387064</v>
      </c>
      <c r="BA91" s="76">
        <f t="shared" ca="1" si="102"/>
        <v>1.0086664107387064</v>
      </c>
      <c r="BB91" s="76">
        <f t="shared" ca="1" si="102"/>
        <v>1.0086664107387064</v>
      </c>
      <c r="BC91" s="76">
        <f t="shared" ca="1" si="102"/>
        <v>1.0086664107387064</v>
      </c>
      <c r="BD91" s="76">
        <f t="shared" ca="1" si="102"/>
        <v>1.0086664107387064</v>
      </c>
      <c r="BE91" s="76">
        <f t="shared" ca="1" si="102"/>
        <v>1.0086664107387064</v>
      </c>
      <c r="BF91" s="76">
        <f t="shared" ca="1" si="102"/>
        <v>1.0086664107387064</v>
      </c>
      <c r="BG91" s="76">
        <f t="shared" ca="1" si="102"/>
        <v>1.0086664107387064</v>
      </c>
      <c r="BH91" s="76">
        <f t="shared" ca="1" si="102"/>
        <v>1.0086664107387064</v>
      </c>
      <c r="BI91" s="76">
        <f t="shared" ca="1" si="102"/>
        <v>1.0086664107387064</v>
      </c>
      <c r="BJ91" s="76">
        <f t="shared" ca="1" si="102"/>
        <v>1.0086664107387064</v>
      </c>
      <c r="BK91" s="76">
        <f t="shared" ca="1" si="102"/>
        <v>1.0086664107387064</v>
      </c>
      <c r="BL91" s="76">
        <f t="shared" ca="1" si="66"/>
        <v>0.10909999999999909</v>
      </c>
      <c r="BM91" s="77">
        <f t="shared" ca="1" si="82"/>
        <v>6538.5571538876575</v>
      </c>
      <c r="BN91" s="21"/>
      <c r="BO91" s="70">
        <f t="shared" si="97"/>
        <v>88</v>
      </c>
      <c r="BP91" s="178">
        <f t="shared" si="98"/>
        <v>8.6899999999999991E-2</v>
      </c>
      <c r="BQ91" s="179">
        <f t="shared" si="83"/>
        <v>6.9683003697136314E-3</v>
      </c>
      <c r="BR91" s="179">
        <f t="shared" si="100"/>
        <v>0.54865005572851222</v>
      </c>
    </row>
    <row r="92" spans="5:70">
      <c r="E92">
        <f t="shared" si="84"/>
        <v>89</v>
      </c>
      <c r="F92" s="64">
        <f t="shared" si="85"/>
        <v>75.333333333332916</v>
      </c>
      <c r="G92" s="55">
        <f t="shared" si="67"/>
        <v>5.5703631168392276E-3</v>
      </c>
      <c r="H92" s="78">
        <f t="shared" si="99"/>
        <v>0.68845791101697329</v>
      </c>
      <c r="I92" s="79">
        <f t="shared" ca="1" si="68"/>
        <v>875377.67852881458</v>
      </c>
      <c r="J92" s="79">
        <f t="shared" ca="1" si="69"/>
        <v>6099.8946009313986</v>
      </c>
      <c r="K92" s="80">
        <f t="shared" ca="1" si="70"/>
        <v>-13.769158220339467</v>
      </c>
      <c r="L92" s="80">
        <f t="shared" ca="1" si="71"/>
        <v>-729.48139877401218</v>
      </c>
      <c r="M92" s="80">
        <f t="shared" ca="1" si="72"/>
        <v>0</v>
      </c>
      <c r="N92" s="80">
        <f t="shared" ca="1" si="73"/>
        <v>0</v>
      </c>
      <c r="O92" s="81">
        <f t="shared" ca="1" si="59"/>
        <v>-6505.1084438077451</v>
      </c>
      <c r="P92" s="79">
        <f t="shared" ca="1" si="60"/>
        <v>874229.21412894398</v>
      </c>
      <c r="Q92" s="35"/>
      <c r="R92">
        <f t="shared" ca="1" si="74"/>
        <v>89</v>
      </c>
      <c r="S92" s="78">
        <f t="shared" ca="1" si="86"/>
        <v>75.333333333332916</v>
      </c>
      <c r="T92" s="55">
        <f t="shared" ca="1" si="75"/>
        <v>5.5703631168392276E-3</v>
      </c>
      <c r="U92" s="78">
        <f t="shared" ca="1" si="87"/>
        <v>0.68639792736124716</v>
      </c>
      <c r="V92" s="79">
        <f t="shared" ca="1" si="88"/>
        <v>875260.75265192776</v>
      </c>
      <c r="W92" s="79">
        <f t="shared" ca="1" si="61"/>
        <v>6099.0798263002598</v>
      </c>
      <c r="X92" s="80">
        <f t="shared" ca="1" si="62"/>
        <v>-13.727958547224944</v>
      </c>
      <c r="Y92" s="80">
        <f t="shared" ca="1" si="76"/>
        <v>-729.38396054327313</v>
      </c>
      <c r="Z92" s="80">
        <f t="shared" ca="1" si="63"/>
        <v>0</v>
      </c>
      <c r="AA92" s="80">
        <f t="shared" ca="1" si="77"/>
        <v>0</v>
      </c>
      <c r="AB92" s="81">
        <f t="shared" ca="1" si="64"/>
        <v>-6505.1084438077451</v>
      </c>
      <c r="AC92" s="79">
        <f t="shared" ca="1" si="65"/>
        <v>874111.61211532983</v>
      </c>
      <c r="AD92" s="35"/>
      <c r="AE92" s="55">
        <f t="shared" ca="1" si="89"/>
        <v>5.5703631168392276E-3</v>
      </c>
      <c r="AF92" s="78">
        <f t="shared" ca="1" si="90"/>
        <v>0.68639792736124716</v>
      </c>
      <c r="AG92" s="21"/>
      <c r="AH92" s="21"/>
      <c r="AK92" s="66"/>
      <c r="AL92" s="66"/>
      <c r="AM92" s="66"/>
      <c r="AN92" s="66"/>
      <c r="AR92" s="69">
        <f t="shared" si="79"/>
        <v>8</v>
      </c>
      <c r="AS92" s="70">
        <f t="shared" si="94"/>
        <v>89</v>
      </c>
      <c r="AT92" s="71">
        <f t="shared" si="95"/>
        <v>0.54258502540058318</v>
      </c>
      <c r="AU92" s="72">
        <f t="shared" si="80"/>
        <v>6.9683003697136314E-3</v>
      </c>
      <c r="AV92" s="73">
        <f t="shared" si="81"/>
        <v>1.0069683003697136</v>
      </c>
      <c r="AW92" s="74">
        <f>PRODUCT(AV$4:AV92)</f>
        <v>1.83535623455398</v>
      </c>
      <c r="AY92" s="75">
        <f t="shared" si="96"/>
        <v>89</v>
      </c>
      <c r="AZ92" s="76">
        <f t="shared" ca="1" si="102"/>
        <v>1.0086664107387064</v>
      </c>
      <c r="BA92" s="76">
        <f t="shared" ca="1" si="102"/>
        <v>1.0086664107387064</v>
      </c>
      <c r="BB92" s="76">
        <f t="shared" ca="1" si="102"/>
        <v>1.0086664107387064</v>
      </c>
      <c r="BC92" s="76">
        <f t="shared" ca="1" si="102"/>
        <v>1.0086664107387064</v>
      </c>
      <c r="BD92" s="76">
        <f t="shared" ca="1" si="102"/>
        <v>1.0086664107387064</v>
      </c>
      <c r="BE92" s="76">
        <f t="shared" ca="1" si="102"/>
        <v>1.0086664107387064</v>
      </c>
      <c r="BF92" s="76">
        <f t="shared" ca="1" si="102"/>
        <v>1.0086664107387064</v>
      </c>
      <c r="BG92" s="76">
        <f t="shared" ca="1" si="102"/>
        <v>1.0086664107387064</v>
      </c>
      <c r="BH92" s="76">
        <f t="shared" ca="1" si="102"/>
        <v>1.0086664107387064</v>
      </c>
      <c r="BI92" s="76">
        <f t="shared" ca="1" si="102"/>
        <v>1.0086664107387064</v>
      </c>
      <c r="BJ92" s="76">
        <f t="shared" ca="1" si="102"/>
        <v>1.0086664107387064</v>
      </c>
      <c r="BK92" s="76">
        <f t="shared" ca="1" si="102"/>
        <v>1.0086664107387064</v>
      </c>
      <c r="BL92" s="76">
        <f t="shared" ca="1" si="66"/>
        <v>0.10909999999999909</v>
      </c>
      <c r="BM92" s="77">
        <f t="shared" ca="1" si="82"/>
        <v>7251.9137393767951</v>
      </c>
      <c r="BN92" s="21"/>
      <c r="BO92" s="70">
        <f t="shared" si="97"/>
        <v>89</v>
      </c>
      <c r="BP92" s="178">
        <f t="shared" si="98"/>
        <v>8.6899999999999991E-2</v>
      </c>
      <c r="BQ92" s="179">
        <f t="shared" si="83"/>
        <v>6.9683003697136314E-3</v>
      </c>
      <c r="BR92" s="179">
        <f t="shared" si="100"/>
        <v>0.54485335390108358</v>
      </c>
    </row>
    <row r="93" spans="5:70">
      <c r="E93">
        <f t="shared" si="84"/>
        <v>90</v>
      </c>
      <c r="F93" s="64">
        <f t="shared" si="85"/>
        <v>75.416666666666245</v>
      </c>
      <c r="G93" s="55">
        <f t="shared" si="67"/>
        <v>5.5703631168392276E-3</v>
      </c>
      <c r="H93" s="78">
        <f t="shared" si="99"/>
        <v>0.68462295046194821</v>
      </c>
      <c r="I93" s="79">
        <f t="shared" ca="1" si="68"/>
        <v>869359.43995889672</v>
      </c>
      <c r="J93" s="79">
        <f t="shared" ca="1" si="69"/>
        <v>6057.9577068796152</v>
      </c>
      <c r="K93" s="80">
        <f t="shared" ca="1" si="70"/>
        <v>-13.692459009238965</v>
      </c>
      <c r="L93" s="80">
        <f t="shared" ca="1" si="71"/>
        <v>-724.46619996574736</v>
      </c>
      <c r="M93" s="80">
        <f t="shared" ca="1" si="72"/>
        <v>0</v>
      </c>
      <c r="N93" s="80">
        <f t="shared" ca="1" si="73"/>
        <v>0</v>
      </c>
      <c r="O93" s="81">
        <f t="shared" ca="1" si="59"/>
        <v>-6468.8726276613188</v>
      </c>
      <c r="P93" s="79">
        <f t="shared" ca="1" si="60"/>
        <v>868210.36637913994</v>
      </c>
      <c r="Q93" s="35"/>
      <c r="R93">
        <f t="shared" ca="1" si="74"/>
        <v>90</v>
      </c>
      <c r="S93" s="78">
        <f t="shared" ca="1" si="86"/>
        <v>75.416666666666245</v>
      </c>
      <c r="T93" s="55">
        <f t="shared" ca="1" si="75"/>
        <v>5.5703631168392276E-3</v>
      </c>
      <c r="U93" s="78">
        <f t="shared" ca="1" si="87"/>
        <v>0.68257444166319914</v>
      </c>
      <c r="V93" s="79">
        <f t="shared" ca="1" si="88"/>
        <v>869242.49303120177</v>
      </c>
      <c r="W93" s="79">
        <f t="shared" ca="1" si="61"/>
        <v>6057.1427855601223</v>
      </c>
      <c r="X93" s="80">
        <f t="shared" ca="1" si="62"/>
        <v>-13.651488833263983</v>
      </c>
      <c r="Y93" s="80">
        <f t="shared" ca="1" si="76"/>
        <v>-724.36874419266815</v>
      </c>
      <c r="Z93" s="80">
        <f t="shared" ca="1" si="63"/>
        <v>0</v>
      </c>
      <c r="AA93" s="80">
        <f t="shared" ca="1" si="77"/>
        <v>0</v>
      </c>
      <c r="AB93" s="81">
        <f t="shared" ca="1" si="64"/>
        <v>-6468.8726276613188</v>
      </c>
      <c r="AC93" s="79">
        <f t="shared" ca="1" si="65"/>
        <v>868092.74295607465</v>
      </c>
      <c r="AD93" s="35"/>
      <c r="AE93" s="55">
        <f t="shared" ca="1" si="89"/>
        <v>5.5703631168392276E-3</v>
      </c>
      <c r="AF93" s="78">
        <f t="shared" ca="1" si="90"/>
        <v>0.68257444166319914</v>
      </c>
      <c r="AG93" s="21"/>
      <c r="AH93" s="21"/>
      <c r="AK93" s="66"/>
      <c r="AL93" s="66"/>
      <c r="AM93" s="66"/>
      <c r="AN93" s="66"/>
      <c r="AR93" s="69">
        <f t="shared" si="79"/>
        <v>8</v>
      </c>
      <c r="AS93" s="70">
        <f t="shared" si="94"/>
        <v>90</v>
      </c>
      <c r="AT93" s="71">
        <f t="shared" si="95"/>
        <v>0.53880412996748317</v>
      </c>
      <c r="AU93" s="72">
        <f t="shared" si="80"/>
        <v>6.9683003697136314E-3</v>
      </c>
      <c r="AV93" s="73">
        <f t="shared" si="81"/>
        <v>1.0069683003697136</v>
      </c>
      <c r="AW93" s="74">
        <f>PRODUCT(AV$4:AV93)</f>
        <v>1.8481455480817788</v>
      </c>
      <c r="AY93" s="75">
        <f t="shared" si="96"/>
        <v>90</v>
      </c>
      <c r="AZ93" s="76">
        <f t="shared" ca="1" si="102"/>
        <v>1.0086664107387064</v>
      </c>
      <c r="BA93" s="76">
        <f t="shared" ca="1" si="102"/>
        <v>1.0086664107387064</v>
      </c>
      <c r="BB93" s="76">
        <f t="shared" ca="1" si="102"/>
        <v>1.0086664107387064</v>
      </c>
      <c r="BC93" s="76">
        <f t="shared" ca="1" si="102"/>
        <v>1.0086664107387064</v>
      </c>
      <c r="BD93" s="76">
        <f t="shared" ca="1" si="102"/>
        <v>1.0086664107387064</v>
      </c>
      <c r="BE93" s="76">
        <f t="shared" ca="1" si="102"/>
        <v>1.0086664107387064</v>
      </c>
      <c r="BF93" s="76">
        <f t="shared" ca="1" si="102"/>
        <v>1.0086664107387064</v>
      </c>
      <c r="BG93" s="76">
        <f t="shared" ca="1" si="102"/>
        <v>1.0086664107387064</v>
      </c>
      <c r="BH93" s="76">
        <f t="shared" ca="1" si="102"/>
        <v>1.0086664107387064</v>
      </c>
      <c r="BI93" s="76">
        <f t="shared" ca="1" si="102"/>
        <v>1.0086664107387064</v>
      </c>
      <c r="BJ93" s="76">
        <f t="shared" ca="1" si="102"/>
        <v>1.0086664107387064</v>
      </c>
      <c r="BK93" s="76">
        <f t="shared" ca="1" si="102"/>
        <v>1.0086664107387064</v>
      </c>
      <c r="BL93" s="76">
        <f t="shared" ca="1" si="66"/>
        <v>0.10909999999999909</v>
      </c>
      <c r="BM93" s="77">
        <f t="shared" ca="1" si="82"/>
        <v>8043.097528342797</v>
      </c>
      <c r="BN93" s="21"/>
      <c r="BO93" s="70">
        <f t="shared" si="97"/>
        <v>90</v>
      </c>
      <c r="BP93" s="178">
        <f t="shared" si="98"/>
        <v>8.6899999999999991E-2</v>
      </c>
      <c r="BQ93" s="179">
        <f t="shared" si="83"/>
        <v>6.9683003697136314E-3</v>
      </c>
      <c r="BR93" s="179">
        <f t="shared" si="100"/>
        <v>0.54108292555092141</v>
      </c>
    </row>
    <row r="94" spans="5:70">
      <c r="E94">
        <f t="shared" si="84"/>
        <v>91</v>
      </c>
      <c r="F94" s="64">
        <f t="shared" si="85"/>
        <v>75.499999999999574</v>
      </c>
      <c r="G94" s="55">
        <f t="shared" si="67"/>
        <v>5.5703631168392276E-3</v>
      </c>
      <c r="H94" s="78">
        <f t="shared" si="99"/>
        <v>0.68080935202975335</v>
      </c>
      <c r="I94" s="79">
        <f t="shared" ca="1" si="68"/>
        <v>863374.1193766041</v>
      </c>
      <c r="J94" s="79">
        <f t="shared" ca="1" si="69"/>
        <v>6016.2501952531711</v>
      </c>
      <c r="K94" s="80">
        <f t="shared" ca="1" si="70"/>
        <v>-13.616187040595067</v>
      </c>
      <c r="L94" s="80">
        <f t="shared" ca="1" si="71"/>
        <v>-719.47843281383678</v>
      </c>
      <c r="M94" s="80">
        <f t="shared" ca="1" si="72"/>
        <v>0</v>
      </c>
      <c r="N94" s="80">
        <f t="shared" ca="1" si="73"/>
        <v>0</v>
      </c>
      <c r="O94" s="81">
        <f t="shared" ca="1" si="59"/>
        <v>-6432.8386581686636</v>
      </c>
      <c r="P94" s="79">
        <f t="shared" ca="1" si="60"/>
        <v>862224.43629383412</v>
      </c>
      <c r="Q94" s="35"/>
      <c r="R94">
        <f t="shared" ca="1" si="74"/>
        <v>91</v>
      </c>
      <c r="S94" s="78">
        <f t="shared" ca="1" si="86"/>
        <v>75.499999999999574</v>
      </c>
      <c r="T94" s="55">
        <f t="shared" ca="1" si="75"/>
        <v>5.5703631168392276E-3</v>
      </c>
      <c r="U94" s="78">
        <f t="shared" ca="1" si="87"/>
        <v>0.67877225416886133</v>
      </c>
      <c r="V94" s="79">
        <f t="shared" ca="1" si="88"/>
        <v>863257.1511587163</v>
      </c>
      <c r="W94" s="79">
        <f t="shared" ca="1" si="61"/>
        <v>6015.435125577219</v>
      </c>
      <c r="X94" s="80">
        <f t="shared" ca="1" si="62"/>
        <v>-13.575445083377227</v>
      </c>
      <c r="Y94" s="80">
        <f t="shared" ca="1" si="76"/>
        <v>-719.38095929893029</v>
      </c>
      <c r="Z94" s="80">
        <f t="shared" ca="1" si="63"/>
        <v>0</v>
      </c>
      <c r="AA94" s="80">
        <f t="shared" ca="1" si="77"/>
        <v>0</v>
      </c>
      <c r="AB94" s="81">
        <f t="shared" ca="1" si="64"/>
        <v>-6432.8386581686636</v>
      </c>
      <c r="AC94" s="79">
        <f t="shared" ca="1" si="65"/>
        <v>862106.79122174263</v>
      </c>
      <c r="AD94" s="35"/>
      <c r="AE94" s="55">
        <f t="shared" ca="1" si="89"/>
        <v>5.5703631168392276E-3</v>
      </c>
      <c r="AF94" s="78">
        <f t="shared" ca="1" si="90"/>
        <v>0.67877225416886133</v>
      </c>
      <c r="AG94" s="21"/>
      <c r="AH94" s="21"/>
      <c r="AK94" s="66"/>
      <c r="AL94" s="66"/>
      <c r="AM94" s="66"/>
      <c r="AN94" s="66"/>
      <c r="AR94" s="69">
        <f t="shared" si="79"/>
        <v>8</v>
      </c>
      <c r="AS94" s="70">
        <f t="shared" si="94"/>
        <v>91</v>
      </c>
      <c r="AT94" s="71">
        <f t="shared" si="95"/>
        <v>0.53504958094942756</v>
      </c>
      <c r="AU94" s="72">
        <f t="shared" si="80"/>
        <v>6.9683003697136314E-3</v>
      </c>
      <c r="AV94" s="73">
        <f t="shared" si="81"/>
        <v>1.0069683003697136</v>
      </c>
      <c r="AW94" s="74">
        <f>PRODUCT(AV$4:AV94)</f>
        <v>1.8610239813877616</v>
      </c>
      <c r="AY94" s="75">
        <f t="shared" si="96"/>
        <v>91</v>
      </c>
      <c r="AZ94" s="76">
        <f t="shared" ca="1" si="102"/>
        <v>1.0086664107387064</v>
      </c>
      <c r="BA94" s="76">
        <f t="shared" ca="1" si="102"/>
        <v>1.0086664107387064</v>
      </c>
      <c r="BB94" s="76">
        <f t="shared" ca="1" si="102"/>
        <v>1.0086664107387064</v>
      </c>
      <c r="BC94" s="76">
        <f t="shared" ca="1" si="102"/>
        <v>1.0086664107387064</v>
      </c>
      <c r="BD94" s="76">
        <f t="shared" ca="1" si="102"/>
        <v>1.0086664107387064</v>
      </c>
      <c r="BE94" s="76">
        <f t="shared" ca="1" si="102"/>
        <v>1.0086664107387064</v>
      </c>
      <c r="BF94" s="76">
        <f t="shared" ca="1" si="102"/>
        <v>1.0086664107387064</v>
      </c>
      <c r="BG94" s="76">
        <f t="shared" ca="1" si="102"/>
        <v>1.0086664107387064</v>
      </c>
      <c r="BH94" s="76">
        <f t="shared" ca="1" si="102"/>
        <v>1.0086664107387064</v>
      </c>
      <c r="BI94" s="76">
        <f t="shared" ca="1" si="102"/>
        <v>1.0086664107387064</v>
      </c>
      <c r="BJ94" s="76">
        <f t="shared" ca="1" si="102"/>
        <v>1.0086664107387064</v>
      </c>
      <c r="BK94" s="76">
        <f t="shared" ca="1" si="102"/>
        <v>1.0086664107387064</v>
      </c>
      <c r="BL94" s="76">
        <f t="shared" ca="1" si="66"/>
        <v>0.10909999999999909</v>
      </c>
      <c r="BM94" s="77">
        <f t="shared" ca="1" si="82"/>
        <v>8920.5994686849881</v>
      </c>
      <c r="BN94" s="21"/>
      <c r="BO94" s="70">
        <f t="shared" si="97"/>
        <v>91</v>
      </c>
      <c r="BP94" s="178">
        <f t="shared" si="98"/>
        <v>8.6899999999999991E-2</v>
      </c>
      <c r="BQ94" s="179">
        <f t="shared" si="83"/>
        <v>6.9683003697136314E-3</v>
      </c>
      <c r="BR94" s="179">
        <f t="shared" si="100"/>
        <v>0.53733858886348262</v>
      </c>
    </row>
    <row r="95" spans="5:70">
      <c r="E95">
        <f t="shared" si="84"/>
        <v>92</v>
      </c>
      <c r="F95" s="64">
        <f t="shared" si="85"/>
        <v>75.583333333332902</v>
      </c>
      <c r="G95" s="55">
        <f t="shared" si="67"/>
        <v>6.0757230971507648E-3</v>
      </c>
      <c r="H95" s="78">
        <f t="shared" si="99"/>
        <v>0.6766729429248699</v>
      </c>
      <c r="I95" s="79">
        <f t="shared" ca="1" si="68"/>
        <v>856985.79937131586</v>
      </c>
      <c r="J95" s="79">
        <f t="shared" ca="1" si="69"/>
        <v>5971.7344625984724</v>
      </c>
      <c r="K95" s="80">
        <f t="shared" ca="1" si="70"/>
        <v>-13.533458858497397</v>
      </c>
      <c r="L95" s="80">
        <f t="shared" ca="1" si="71"/>
        <v>-714.15483280942988</v>
      </c>
      <c r="M95" s="80">
        <f t="shared" ca="1" si="72"/>
        <v>0</v>
      </c>
      <c r="N95" s="80">
        <f t="shared" ca="1" si="73"/>
        <v>0</v>
      </c>
      <c r="O95" s="81">
        <f t="shared" ca="1" si="59"/>
        <v>-6393.7545117529844</v>
      </c>
      <c r="P95" s="79">
        <f t="shared" ca="1" si="60"/>
        <v>855836.09103049338</v>
      </c>
      <c r="Q95" s="35"/>
      <c r="R95">
        <f t="shared" ca="1" si="74"/>
        <v>92</v>
      </c>
      <c r="S95" s="78">
        <f t="shared" ca="1" si="86"/>
        <v>75.583333333332902</v>
      </c>
      <c r="T95" s="55">
        <f t="shared" ca="1" si="75"/>
        <v>6.0757230971507648E-3</v>
      </c>
      <c r="U95" s="78">
        <f t="shared" ca="1" si="87"/>
        <v>0.67464822190650253</v>
      </c>
      <c r="V95" s="79">
        <f t="shared" ca="1" si="88"/>
        <v>856868.86907810613</v>
      </c>
      <c r="W95" s="79">
        <f t="shared" ca="1" si="61"/>
        <v>5970.9196571930679</v>
      </c>
      <c r="X95" s="80">
        <f t="shared" ca="1" si="62"/>
        <v>-13.49296443813005</v>
      </c>
      <c r="Y95" s="80">
        <f t="shared" ca="1" si="76"/>
        <v>-714.05739089842177</v>
      </c>
      <c r="Z95" s="80">
        <f t="shared" ca="1" si="63"/>
        <v>0</v>
      </c>
      <c r="AA95" s="80">
        <f t="shared" ca="1" si="77"/>
        <v>0</v>
      </c>
      <c r="AB95" s="81">
        <f t="shared" ca="1" si="64"/>
        <v>-6393.7545117529844</v>
      </c>
      <c r="AC95" s="79">
        <f t="shared" ca="1" si="65"/>
        <v>855718.48386820965</v>
      </c>
      <c r="AD95" s="35"/>
      <c r="AE95" s="55">
        <f t="shared" ca="1" si="89"/>
        <v>6.0757230971507648E-3</v>
      </c>
      <c r="AF95" s="78">
        <f t="shared" ca="1" si="90"/>
        <v>0.67464822190650253</v>
      </c>
      <c r="AG95" s="21"/>
      <c r="AH95" s="21"/>
      <c r="AK95" s="66"/>
      <c r="AL95" s="66"/>
      <c r="AM95" s="66"/>
      <c r="AN95" s="66"/>
      <c r="AR95" s="69">
        <f t="shared" si="79"/>
        <v>8</v>
      </c>
      <c r="AS95" s="70">
        <f t="shared" si="94"/>
        <v>92</v>
      </c>
      <c r="AT95" s="71">
        <f t="shared" si="95"/>
        <v>0.53132119475668249</v>
      </c>
      <c r="AU95" s="72">
        <f t="shared" si="80"/>
        <v>6.9683003697136314E-3</v>
      </c>
      <c r="AV95" s="73">
        <f t="shared" si="81"/>
        <v>1.0069683003697136</v>
      </c>
      <c r="AW95" s="74">
        <f>PRODUCT(AV$4:AV95)</f>
        <v>1.8739921554853118</v>
      </c>
      <c r="AY95" s="75">
        <f t="shared" si="96"/>
        <v>92</v>
      </c>
      <c r="AZ95" s="76">
        <f t="shared" ref="AZ95:BK104" ca="1" si="103">OFFSET($AV$3,($AY95*12-12)+AZ$3,0)</f>
        <v>1.0086664107387064</v>
      </c>
      <c r="BA95" s="76">
        <f t="shared" ca="1" si="103"/>
        <v>1.0086664107387064</v>
      </c>
      <c r="BB95" s="76">
        <f t="shared" ca="1" si="103"/>
        <v>1.0086664107387064</v>
      </c>
      <c r="BC95" s="76">
        <f t="shared" ca="1" si="103"/>
        <v>1.0086664107387064</v>
      </c>
      <c r="BD95" s="76">
        <f t="shared" ca="1" si="103"/>
        <v>1.0086664107387064</v>
      </c>
      <c r="BE95" s="76">
        <f t="shared" ca="1" si="103"/>
        <v>1.0086664107387064</v>
      </c>
      <c r="BF95" s="76">
        <f t="shared" ca="1" si="103"/>
        <v>1.0086664107387064</v>
      </c>
      <c r="BG95" s="76">
        <f t="shared" ca="1" si="103"/>
        <v>1.0086664107387064</v>
      </c>
      <c r="BH95" s="76">
        <f t="shared" ca="1" si="103"/>
        <v>1.0086664107387064</v>
      </c>
      <c r="BI95" s="76">
        <f t="shared" ca="1" si="103"/>
        <v>1.0086664107387064</v>
      </c>
      <c r="BJ95" s="76">
        <f t="shared" ca="1" si="103"/>
        <v>1.0086664107387064</v>
      </c>
      <c r="BK95" s="76">
        <f t="shared" ca="1" si="103"/>
        <v>1.0086664107387064</v>
      </c>
      <c r="BL95" s="76">
        <f t="shared" ca="1" si="66"/>
        <v>0.10909999999999909</v>
      </c>
      <c r="BM95" s="77">
        <f t="shared" ca="1" si="82"/>
        <v>9893.8368707185127</v>
      </c>
      <c r="BN95" s="21"/>
      <c r="BO95" s="70">
        <f t="shared" si="97"/>
        <v>92</v>
      </c>
      <c r="BP95" s="178">
        <f t="shared" si="98"/>
        <v>8.6899999999999991E-2</v>
      </c>
      <c r="BQ95" s="179">
        <f t="shared" si="83"/>
        <v>6.9683003697136314E-3</v>
      </c>
      <c r="BR95" s="179">
        <f t="shared" si="100"/>
        <v>0.53362016328239525</v>
      </c>
    </row>
    <row r="96" spans="5:70">
      <c r="E96">
        <f t="shared" si="84"/>
        <v>93</v>
      </c>
      <c r="F96" s="64">
        <f t="shared" si="85"/>
        <v>75.666666666666231</v>
      </c>
      <c r="G96" s="55">
        <f t="shared" si="67"/>
        <v>6.0757230971507648E-3</v>
      </c>
      <c r="H96" s="78">
        <f t="shared" si="99"/>
        <v>0.67256166549632423</v>
      </c>
      <c r="I96" s="79">
        <f t="shared" ca="1" si="68"/>
        <v>850636.26792484417</v>
      </c>
      <c r="J96" s="79">
        <f t="shared" ca="1" si="69"/>
        <v>5927.4890202725155</v>
      </c>
      <c r="K96" s="80">
        <f t="shared" ca="1" si="70"/>
        <v>-13.451233309926485</v>
      </c>
      <c r="L96" s="80">
        <f t="shared" ca="1" si="71"/>
        <v>-708.86355660403683</v>
      </c>
      <c r="M96" s="80">
        <f t="shared" ca="1" si="72"/>
        <v>0</v>
      </c>
      <c r="N96" s="80">
        <f t="shared" ca="1" si="73"/>
        <v>0</v>
      </c>
      <c r="O96" s="81">
        <f t="shared" ca="1" si="59"/>
        <v>-6354.9078297884143</v>
      </c>
      <c r="P96" s="79">
        <f t="shared" ca="1" si="60"/>
        <v>849486.53432541434</v>
      </c>
      <c r="Q96" s="35"/>
      <c r="R96">
        <f t="shared" ca="1" si="74"/>
        <v>93</v>
      </c>
      <c r="S96" s="78">
        <f t="shared" ca="1" si="86"/>
        <v>75.666666666666231</v>
      </c>
      <c r="T96" s="55">
        <f t="shared" ca="1" si="75"/>
        <v>6.0757230971507648E-3</v>
      </c>
      <c r="U96" s="78">
        <f t="shared" ca="1" si="87"/>
        <v>0.67054924612221345</v>
      </c>
      <c r="V96" s="79">
        <f t="shared" ca="1" si="88"/>
        <v>850519.37531111273</v>
      </c>
      <c r="W96" s="79">
        <f t="shared" ca="1" si="61"/>
        <v>5926.6744774290337</v>
      </c>
      <c r="X96" s="80">
        <f t="shared" ca="1" si="62"/>
        <v>-13.410984922444269</v>
      </c>
      <c r="Y96" s="80">
        <f t="shared" ca="1" si="76"/>
        <v>-708.766146092594</v>
      </c>
      <c r="Z96" s="80">
        <f t="shared" ca="1" si="63"/>
        <v>0</v>
      </c>
      <c r="AA96" s="80">
        <f t="shared" ca="1" si="77"/>
        <v>0</v>
      </c>
      <c r="AB96" s="81">
        <f t="shared" ca="1" si="64"/>
        <v>-6354.9078297884143</v>
      </c>
      <c r="AC96" s="79">
        <f t="shared" ca="1" si="65"/>
        <v>849368.96482773835</v>
      </c>
      <c r="AD96" s="35"/>
      <c r="AE96" s="55">
        <f t="shared" ca="1" si="89"/>
        <v>6.0757230971507648E-3</v>
      </c>
      <c r="AF96" s="78">
        <f t="shared" ca="1" si="90"/>
        <v>0.67054924612221345</v>
      </c>
      <c r="AG96" s="21"/>
      <c r="AH96" s="21"/>
      <c r="AK96" s="66"/>
      <c r="AL96" s="66"/>
      <c r="AM96" s="66"/>
      <c r="AN96" s="66"/>
      <c r="AR96" s="69">
        <f t="shared" si="79"/>
        <v>8</v>
      </c>
      <c r="AS96" s="70">
        <f t="shared" si="94"/>
        <v>93</v>
      </c>
      <c r="AT96" s="71">
        <f t="shared" si="95"/>
        <v>0.52761878907882276</v>
      </c>
      <c r="AU96" s="72">
        <f t="shared" si="80"/>
        <v>6.9683003697136314E-3</v>
      </c>
      <c r="AV96" s="73">
        <f t="shared" si="81"/>
        <v>1.0069683003697136</v>
      </c>
      <c r="AW96" s="74">
        <f>PRODUCT(AV$4:AV96)</f>
        <v>1.8870506957152207</v>
      </c>
      <c r="AY96" s="75">
        <f t="shared" si="96"/>
        <v>93</v>
      </c>
      <c r="AZ96" s="76">
        <f t="shared" ca="1" si="103"/>
        <v>1.0086664107387064</v>
      </c>
      <c r="BA96" s="76">
        <f t="shared" ca="1" si="103"/>
        <v>1.0086664107387064</v>
      </c>
      <c r="BB96" s="76">
        <f t="shared" ca="1" si="103"/>
        <v>1.0086664107387064</v>
      </c>
      <c r="BC96" s="76">
        <f t="shared" ca="1" si="103"/>
        <v>1.0086664107387064</v>
      </c>
      <c r="BD96" s="76">
        <f t="shared" ca="1" si="103"/>
        <v>1.0086664107387064</v>
      </c>
      <c r="BE96" s="76">
        <f t="shared" ca="1" si="103"/>
        <v>1.0086664107387064</v>
      </c>
      <c r="BF96" s="76">
        <f t="shared" ca="1" si="103"/>
        <v>1.0086664107387064</v>
      </c>
      <c r="BG96" s="76">
        <f t="shared" ca="1" si="103"/>
        <v>1.0086664107387064</v>
      </c>
      <c r="BH96" s="76">
        <f t="shared" ca="1" si="103"/>
        <v>1.0086664107387064</v>
      </c>
      <c r="BI96" s="76">
        <f t="shared" ca="1" si="103"/>
        <v>1.0086664107387064</v>
      </c>
      <c r="BJ96" s="76">
        <f t="shared" ca="1" si="103"/>
        <v>1.0086664107387064</v>
      </c>
      <c r="BK96" s="76">
        <f t="shared" ca="1" si="103"/>
        <v>1.0086664107387064</v>
      </c>
      <c r="BL96" s="76">
        <f t="shared" ca="1" si="66"/>
        <v>0.10909999999999909</v>
      </c>
      <c r="BM96" s="77">
        <f t="shared" ca="1" si="82"/>
        <v>10973.254473313893</v>
      </c>
      <c r="BN96" s="21"/>
      <c r="BO96" s="70">
        <f t="shared" si="97"/>
        <v>93</v>
      </c>
      <c r="BP96" s="178">
        <f t="shared" si="98"/>
        <v>8.6899999999999991E-2</v>
      </c>
      <c r="BQ96" s="179">
        <f t="shared" si="83"/>
        <v>6.9683003697136314E-3</v>
      </c>
      <c r="BR96" s="179">
        <f t="shared" si="100"/>
        <v>0.52992746950075176</v>
      </c>
    </row>
    <row r="97" spans="5:70">
      <c r="E97">
        <f t="shared" si="84"/>
        <v>94</v>
      </c>
      <c r="F97" s="64">
        <f t="shared" si="85"/>
        <v>75.749999999999559</v>
      </c>
      <c r="G97" s="55">
        <f t="shared" si="67"/>
        <v>6.0757230971507648E-3</v>
      </c>
      <c r="H97" s="78">
        <f t="shared" si="99"/>
        <v>0.66847536705101007</v>
      </c>
      <c r="I97" s="79">
        <f t="shared" ca="1" si="68"/>
        <v>844325.28936809488</v>
      </c>
      <c r="J97" s="79">
        <f t="shared" ca="1" si="69"/>
        <v>5883.5122260622647</v>
      </c>
      <c r="K97" s="80">
        <f t="shared" ca="1" si="70"/>
        <v>-13.369507341020201</v>
      </c>
      <c r="L97" s="80">
        <f t="shared" ca="1" si="71"/>
        <v>-703.60440780674583</v>
      </c>
      <c r="M97" s="80">
        <f t="shared" ca="1" si="72"/>
        <v>0</v>
      </c>
      <c r="N97" s="80">
        <f t="shared" ca="1" si="73"/>
        <v>0</v>
      </c>
      <c r="O97" s="81">
        <f t="shared" ca="1" si="59"/>
        <v>-6316.2971695067054</v>
      </c>
      <c r="P97" s="79">
        <f t="shared" ca="1" si="60"/>
        <v>843175.53050950263</v>
      </c>
      <c r="Q97" s="35"/>
      <c r="R97">
        <f t="shared" ca="1" si="74"/>
        <v>94</v>
      </c>
      <c r="S97" s="78">
        <f t="shared" ca="1" si="86"/>
        <v>75.749999999999559</v>
      </c>
      <c r="T97" s="55">
        <f t="shared" ca="1" si="75"/>
        <v>6.0757230971507648E-3</v>
      </c>
      <c r="U97" s="78">
        <f t="shared" ca="1" si="87"/>
        <v>0.66647517457977168</v>
      </c>
      <c r="V97" s="79">
        <f t="shared" ca="1" si="88"/>
        <v>844208.43419013137</v>
      </c>
      <c r="W97" s="79">
        <f t="shared" ca="1" si="61"/>
        <v>5882.697944082458</v>
      </c>
      <c r="X97" s="80">
        <f t="shared" ca="1" si="62"/>
        <v>-13.329503491595434</v>
      </c>
      <c r="Y97" s="80">
        <f t="shared" ca="1" si="76"/>
        <v>-703.50702849177617</v>
      </c>
      <c r="Z97" s="80">
        <f t="shared" ca="1" si="63"/>
        <v>0</v>
      </c>
      <c r="AA97" s="80">
        <f t="shared" ca="1" si="77"/>
        <v>0</v>
      </c>
      <c r="AB97" s="81">
        <f t="shared" ca="1" si="64"/>
        <v>-6316.2971695067054</v>
      </c>
      <c r="AC97" s="79">
        <f t="shared" ca="1" si="65"/>
        <v>843057.99843272369</v>
      </c>
      <c r="AD97" s="35"/>
      <c r="AE97" s="55">
        <f t="shared" ca="1" si="89"/>
        <v>6.0757230971507648E-3</v>
      </c>
      <c r="AF97" s="78">
        <f t="shared" ca="1" si="90"/>
        <v>0.66647517457977168</v>
      </c>
      <c r="AG97" s="21"/>
      <c r="AH97" s="21"/>
      <c r="AK97" s="66"/>
      <c r="AL97" s="66"/>
      <c r="AM97" s="66"/>
      <c r="AN97" s="66"/>
      <c r="AR97" s="69">
        <f t="shared" si="79"/>
        <v>8</v>
      </c>
      <c r="AS97" s="70">
        <f t="shared" si="94"/>
        <v>94</v>
      </c>
      <c r="AT97" s="71">
        <f t="shared" si="95"/>
        <v>0.52394218287581695</v>
      </c>
      <c r="AU97" s="72">
        <f t="shared" si="80"/>
        <v>6.9683003697136314E-3</v>
      </c>
      <c r="AV97" s="73">
        <f t="shared" si="81"/>
        <v>1.0069683003697136</v>
      </c>
      <c r="AW97" s="74">
        <f>PRODUCT(AV$4:AV97)</f>
        <v>1.9002002317758413</v>
      </c>
      <c r="AY97" s="75">
        <f t="shared" si="96"/>
        <v>94</v>
      </c>
      <c r="AZ97" s="76">
        <f t="shared" ca="1" si="103"/>
        <v>1.0086664107387064</v>
      </c>
      <c r="BA97" s="76">
        <f t="shared" ca="1" si="103"/>
        <v>1.0086664107387064</v>
      </c>
      <c r="BB97" s="76">
        <f t="shared" ca="1" si="103"/>
        <v>1.0086664107387064</v>
      </c>
      <c r="BC97" s="76">
        <f t="shared" ca="1" si="103"/>
        <v>1.0086664107387064</v>
      </c>
      <c r="BD97" s="76">
        <f t="shared" ca="1" si="103"/>
        <v>1.0086664107387064</v>
      </c>
      <c r="BE97" s="76">
        <f t="shared" ca="1" si="103"/>
        <v>1.0086664107387064</v>
      </c>
      <c r="BF97" s="76">
        <f t="shared" ca="1" si="103"/>
        <v>1.0086664107387064</v>
      </c>
      <c r="BG97" s="76">
        <f t="shared" ca="1" si="103"/>
        <v>1.0086664107387064</v>
      </c>
      <c r="BH97" s="76">
        <f t="shared" ca="1" si="103"/>
        <v>1.0086664107387064</v>
      </c>
      <c r="BI97" s="76">
        <f t="shared" ca="1" si="103"/>
        <v>1.0086664107387064</v>
      </c>
      <c r="BJ97" s="76">
        <f t="shared" ca="1" si="103"/>
        <v>1.0086664107387064</v>
      </c>
      <c r="BK97" s="76">
        <f t="shared" ca="1" si="103"/>
        <v>1.0086664107387064</v>
      </c>
      <c r="BL97" s="76">
        <f t="shared" ca="1" si="66"/>
        <v>0.10909999999999909</v>
      </c>
      <c r="BM97" s="77">
        <f t="shared" ca="1" si="82"/>
        <v>12170.436536352428</v>
      </c>
      <c r="BN97" s="21"/>
      <c r="BO97" s="70">
        <f t="shared" si="97"/>
        <v>94</v>
      </c>
      <c r="BP97" s="178">
        <f t="shared" si="98"/>
        <v>8.6899999999999991E-2</v>
      </c>
      <c r="BQ97" s="179">
        <f t="shared" si="83"/>
        <v>6.9683003697136314E-3</v>
      </c>
      <c r="BR97" s="179">
        <f t="shared" si="100"/>
        <v>0.52626032945246259</v>
      </c>
    </row>
    <row r="98" spans="5:70">
      <c r="E98">
        <f t="shared" si="84"/>
        <v>95</v>
      </c>
      <c r="F98" s="64">
        <f t="shared" si="85"/>
        <v>75.833333333332888</v>
      </c>
      <c r="G98" s="55">
        <f t="shared" si="67"/>
        <v>6.0757230971507648E-3</v>
      </c>
      <c r="H98" s="78">
        <f t="shared" si="99"/>
        <v>0.66441389582354193</v>
      </c>
      <c r="I98" s="79">
        <f t="shared" ca="1" si="68"/>
        <v>838052.62946383364</v>
      </c>
      <c r="J98" s="79">
        <f t="shared" ca="1" si="69"/>
        <v>5839.8024477323133</v>
      </c>
      <c r="K98" s="80">
        <f t="shared" ca="1" si="70"/>
        <v>-13.28827791647084</v>
      </c>
      <c r="L98" s="80">
        <f t="shared" ca="1" si="71"/>
        <v>-698.3771912198614</v>
      </c>
      <c r="M98" s="80">
        <f t="shared" ca="1" si="72"/>
        <v>0</v>
      </c>
      <c r="N98" s="80">
        <f t="shared" ca="1" si="73"/>
        <v>0</v>
      </c>
      <c r="O98" s="81">
        <f t="shared" ca="1" si="59"/>
        <v>-6277.9210969054657</v>
      </c>
      <c r="P98" s="79">
        <f t="shared" ca="1" si="60"/>
        <v>836902.84534552414</v>
      </c>
      <c r="Q98" s="35"/>
      <c r="R98">
        <f t="shared" ca="1" si="74"/>
        <v>95</v>
      </c>
      <c r="S98" s="78">
        <f t="shared" ca="1" si="86"/>
        <v>75.833333333332888</v>
      </c>
      <c r="T98" s="55">
        <f t="shared" ca="1" si="75"/>
        <v>6.0757230971507648E-3</v>
      </c>
      <c r="U98" s="78">
        <f t="shared" ca="1" si="87"/>
        <v>0.66242585596789982</v>
      </c>
      <c r="V98" s="79">
        <f t="shared" ca="1" si="88"/>
        <v>837935.81147940829</v>
      </c>
      <c r="W98" s="79">
        <f t="shared" ca="1" si="61"/>
        <v>5838.9884249282522</v>
      </c>
      <c r="X98" s="80">
        <f t="shared" ca="1" si="62"/>
        <v>-13.248517119357997</v>
      </c>
      <c r="Y98" s="80">
        <f t="shared" ca="1" si="76"/>
        <v>-698.279842899507</v>
      </c>
      <c r="Z98" s="80">
        <f t="shared" ca="1" si="63"/>
        <v>0</v>
      </c>
      <c r="AA98" s="80">
        <f t="shared" ca="1" si="77"/>
        <v>0</v>
      </c>
      <c r="AB98" s="81">
        <f t="shared" ca="1" si="64"/>
        <v>-6277.9210969054657</v>
      </c>
      <c r="AC98" s="79">
        <f t="shared" ca="1" si="65"/>
        <v>836785.35044741223</v>
      </c>
      <c r="AD98" s="35"/>
      <c r="AE98" s="55">
        <f t="shared" ca="1" si="89"/>
        <v>6.0757230971507648E-3</v>
      </c>
      <c r="AF98" s="78">
        <f t="shared" ca="1" si="90"/>
        <v>0.66242585596789982</v>
      </c>
      <c r="AG98" s="21"/>
      <c r="AH98" s="21"/>
      <c r="AK98" s="66"/>
      <c r="AL98" s="66"/>
      <c r="AM98" s="66"/>
      <c r="AN98" s="66"/>
      <c r="AR98" s="69">
        <f t="shared" si="79"/>
        <v>8</v>
      </c>
      <c r="AS98" s="70">
        <f t="shared" si="94"/>
        <v>95</v>
      </c>
      <c r="AT98" s="71">
        <f t="shared" si="95"/>
        <v>0.52029119636917487</v>
      </c>
      <c r="AU98" s="72">
        <f t="shared" si="80"/>
        <v>6.9683003697136314E-3</v>
      </c>
      <c r="AV98" s="73">
        <f t="shared" si="81"/>
        <v>1.0069683003697136</v>
      </c>
      <c r="AW98" s="74">
        <f>PRODUCT(AV$4:AV98)</f>
        <v>1.9134413977534548</v>
      </c>
      <c r="AY98" s="75">
        <f t="shared" si="96"/>
        <v>95</v>
      </c>
      <c r="AZ98" s="76">
        <f t="shared" ca="1" si="103"/>
        <v>1.0086664107387064</v>
      </c>
      <c r="BA98" s="76">
        <f t="shared" ca="1" si="103"/>
        <v>1.0086664107387064</v>
      </c>
      <c r="BB98" s="76">
        <f t="shared" ca="1" si="103"/>
        <v>1.0086664107387064</v>
      </c>
      <c r="BC98" s="76">
        <f t="shared" ca="1" si="103"/>
        <v>1.0086664107387064</v>
      </c>
      <c r="BD98" s="76">
        <f t="shared" ca="1" si="103"/>
        <v>1.0086664107387064</v>
      </c>
      <c r="BE98" s="76">
        <f t="shared" ca="1" si="103"/>
        <v>1.0086664107387064</v>
      </c>
      <c r="BF98" s="76">
        <f t="shared" ca="1" si="103"/>
        <v>1.0086664107387064</v>
      </c>
      <c r="BG98" s="76">
        <f t="shared" ca="1" si="103"/>
        <v>1.0086664107387064</v>
      </c>
      <c r="BH98" s="76">
        <f t="shared" ca="1" si="103"/>
        <v>1.0086664107387064</v>
      </c>
      <c r="BI98" s="76">
        <f t="shared" ca="1" si="103"/>
        <v>1.0086664107387064</v>
      </c>
      <c r="BJ98" s="76">
        <f t="shared" ca="1" si="103"/>
        <v>1.0086664107387064</v>
      </c>
      <c r="BK98" s="76">
        <f t="shared" ca="1" si="103"/>
        <v>1.0086664107387064</v>
      </c>
      <c r="BL98" s="76">
        <f t="shared" ca="1" si="66"/>
        <v>0.10909999999999909</v>
      </c>
      <c r="BM98" s="77">
        <f t="shared" ca="1" si="82"/>
        <v>13498.231162468468</v>
      </c>
      <c r="BN98" s="21"/>
      <c r="BO98" s="70">
        <f t="shared" si="97"/>
        <v>95</v>
      </c>
      <c r="BP98" s="178">
        <f t="shared" si="98"/>
        <v>8.6899999999999991E-2</v>
      </c>
      <c r="BQ98" s="179">
        <f t="shared" si="83"/>
        <v>6.9683003697136314E-3</v>
      </c>
      <c r="BR98" s="179">
        <f t="shared" si="100"/>
        <v>0.52261856630366954</v>
      </c>
    </row>
    <row r="99" spans="5:70">
      <c r="E99">
        <f t="shared" si="84"/>
        <v>96</v>
      </c>
      <c r="F99" s="64">
        <f t="shared" si="85"/>
        <v>75.916666666666217</v>
      </c>
      <c r="G99" s="55">
        <f t="shared" si="67"/>
        <v>6.0757230971507648E-3</v>
      </c>
      <c r="H99" s="78">
        <f t="shared" si="99"/>
        <v>0.66037710097061897</v>
      </c>
      <c r="I99" s="79">
        <f t="shared" ca="1" si="68"/>
        <v>831818.05539798713</v>
      </c>
      <c r="J99" s="79">
        <f t="shared" ca="1" si="69"/>
        <v>5796.3580629642674</v>
      </c>
      <c r="K99" s="80">
        <f t="shared" ca="1" si="70"/>
        <v>-13.207542019412379</v>
      </c>
      <c r="L99" s="80">
        <f t="shared" ca="1" si="71"/>
        <v>-693.181712831656</v>
      </c>
      <c r="M99" s="80">
        <f t="shared" ca="1" si="72"/>
        <v>0</v>
      </c>
      <c r="N99" s="80">
        <f t="shared" ca="1" si="73"/>
        <v>0</v>
      </c>
      <c r="O99" s="81">
        <f t="shared" ca="1" si="59"/>
        <v>-6239.7781866949072</v>
      </c>
      <c r="P99" s="79">
        <f t="shared" ca="1" si="60"/>
        <v>830668.24601940543</v>
      </c>
      <c r="Q99" s="35"/>
      <c r="R99">
        <f t="shared" ca="1" si="74"/>
        <v>96</v>
      </c>
      <c r="S99" s="78">
        <f t="shared" ca="1" si="86"/>
        <v>75.916666666666217</v>
      </c>
      <c r="T99" s="55">
        <f t="shared" ca="1" si="75"/>
        <v>6.0757230971507648E-3</v>
      </c>
      <c r="U99" s="78">
        <f t="shared" ca="1" si="87"/>
        <v>0.65840113989464577</v>
      </c>
      <c r="V99" s="79">
        <f t="shared" ca="1" si="88"/>
        <v>831701.27436634153</v>
      </c>
      <c r="W99" s="79">
        <f t="shared" ca="1" si="61"/>
        <v>5795.5442976582763</v>
      </c>
      <c r="X99" s="80">
        <f t="shared" ca="1" si="62"/>
        <v>-13.168022797892915</v>
      </c>
      <c r="Y99" s="80">
        <f t="shared" ca="1" si="76"/>
        <v>-693.0843953052846</v>
      </c>
      <c r="Z99" s="80">
        <f t="shared" ca="1" si="63"/>
        <v>0</v>
      </c>
      <c r="AA99" s="80">
        <f t="shared" ca="1" si="77"/>
        <v>0</v>
      </c>
      <c r="AB99" s="81">
        <f t="shared" ca="1" si="64"/>
        <v>-6239.7781866949072</v>
      </c>
      <c r="AC99" s="79">
        <f t="shared" ca="1" si="65"/>
        <v>830550.78805920167</v>
      </c>
      <c r="AD99" s="35"/>
      <c r="AE99" s="55">
        <f t="shared" ca="1" si="89"/>
        <v>6.0757230971507648E-3</v>
      </c>
      <c r="AF99" s="78">
        <f t="shared" ca="1" si="90"/>
        <v>0.65840113989464577</v>
      </c>
      <c r="AG99" s="21"/>
      <c r="AH99" s="21"/>
      <c r="AK99" s="66"/>
      <c r="AL99" s="66"/>
      <c r="AM99" s="66"/>
      <c r="AN99" s="66"/>
      <c r="AR99" s="69">
        <f t="shared" si="79"/>
        <v>8</v>
      </c>
      <c r="AS99" s="70">
        <f t="shared" si="94"/>
        <v>96</v>
      </c>
      <c r="AT99" s="71">
        <f t="shared" si="95"/>
        <v>0.51666565103315676</v>
      </c>
      <c r="AU99" s="72">
        <f t="shared" si="80"/>
        <v>6.9683003697136314E-3</v>
      </c>
      <c r="AV99" s="73">
        <f t="shared" si="81"/>
        <v>1.0069683003697136</v>
      </c>
      <c r="AW99" s="74">
        <f>PRODUCT(AV$4:AV99)</f>
        <v>1.9267748321528455</v>
      </c>
      <c r="AY99" s="75">
        <f t="shared" si="96"/>
        <v>96</v>
      </c>
      <c r="AZ99" s="76">
        <f t="shared" ca="1" si="103"/>
        <v>1.0086664107387064</v>
      </c>
      <c r="BA99" s="76">
        <f t="shared" ca="1" si="103"/>
        <v>1.0086664107387064</v>
      </c>
      <c r="BB99" s="76">
        <f t="shared" ca="1" si="103"/>
        <v>1.0086664107387064</v>
      </c>
      <c r="BC99" s="76">
        <f t="shared" ca="1" si="103"/>
        <v>1.0086664107387064</v>
      </c>
      <c r="BD99" s="76">
        <f t="shared" ca="1" si="103"/>
        <v>1.0086664107387064</v>
      </c>
      <c r="BE99" s="76">
        <f t="shared" ca="1" si="103"/>
        <v>1.0086664107387064</v>
      </c>
      <c r="BF99" s="76">
        <f t="shared" ca="1" si="103"/>
        <v>1.0086664107387064</v>
      </c>
      <c r="BG99" s="76">
        <f t="shared" ca="1" si="103"/>
        <v>1.0086664107387064</v>
      </c>
      <c r="BH99" s="76">
        <f t="shared" ca="1" si="103"/>
        <v>1.0086664107387064</v>
      </c>
      <c r="BI99" s="76">
        <f t="shared" ca="1" si="103"/>
        <v>1.0086664107387064</v>
      </c>
      <c r="BJ99" s="76">
        <f t="shared" ca="1" si="103"/>
        <v>1.0086664107387064</v>
      </c>
      <c r="BK99" s="76">
        <f t="shared" ca="1" si="103"/>
        <v>1.0086664107387064</v>
      </c>
      <c r="BL99" s="76">
        <f t="shared" ca="1" si="66"/>
        <v>0.10909999999999909</v>
      </c>
      <c r="BM99" s="77">
        <f t="shared" ca="1" si="82"/>
        <v>14970.888182293766</v>
      </c>
      <c r="BN99" s="21"/>
      <c r="BO99" s="70">
        <f t="shared" si="97"/>
        <v>96</v>
      </c>
      <c r="BP99" s="178">
        <f t="shared" si="98"/>
        <v>8.6899999999999991E-2</v>
      </c>
      <c r="BQ99" s="179">
        <f t="shared" si="83"/>
        <v>6.9683003697136314E-3</v>
      </c>
      <c r="BR99" s="179">
        <f t="shared" si="100"/>
        <v>0.51900200444421873</v>
      </c>
    </row>
    <row r="100" spans="5:70">
      <c r="E100">
        <f t="shared" si="84"/>
        <v>97</v>
      </c>
      <c r="F100" s="64">
        <f t="shared" si="85"/>
        <v>75.999999999999545</v>
      </c>
      <c r="G100" s="55">
        <f t="shared" si="67"/>
        <v>6.0757230971507648E-3</v>
      </c>
      <c r="H100" s="78">
        <f t="shared" si="99"/>
        <v>0.65636483256542233</v>
      </c>
      <c r="I100" s="79">
        <f t="shared" ca="1" si="68"/>
        <v>825621.33577099559</v>
      </c>
      <c r="J100" s="79">
        <f t="shared" ca="1" si="69"/>
        <v>5753.1774592964912</v>
      </c>
      <c r="K100" s="80">
        <f t="shared" ca="1" si="70"/>
        <v>-13.127296651308447</v>
      </c>
      <c r="L100" s="80">
        <f t="shared" ca="1" si="71"/>
        <v>-688.01777980916302</v>
      </c>
      <c r="M100" s="80">
        <f t="shared" ca="1" si="72"/>
        <v>-6192.1600182824668</v>
      </c>
      <c r="N100" s="80">
        <f t="shared" ca="1" si="73"/>
        <v>0</v>
      </c>
      <c r="O100" s="81">
        <f t="shared" ca="1" si="59"/>
        <v>-6201.8670222449064</v>
      </c>
      <c r="P100" s="79">
        <f t="shared" ca="1" si="60"/>
        <v>818279.34111330414</v>
      </c>
      <c r="Q100" s="35"/>
      <c r="R100">
        <f t="shared" ca="1" si="74"/>
        <v>97</v>
      </c>
      <c r="S100" s="78">
        <f t="shared" ca="1" si="86"/>
        <v>75.999999999999545</v>
      </c>
      <c r="T100" s="55">
        <f t="shared" ca="1" si="75"/>
        <v>6.0757230971507648E-3</v>
      </c>
      <c r="U100" s="78">
        <f t="shared" ca="1" si="87"/>
        <v>0.65440087688179749</v>
      </c>
      <c r="V100" s="79">
        <f t="shared" ca="1" si="88"/>
        <v>825504.59145283361</v>
      </c>
      <c r="W100" s="79">
        <f t="shared" ca="1" si="61"/>
        <v>5752.3639498210805</v>
      </c>
      <c r="X100" s="80">
        <f t="shared" ca="1" si="62"/>
        <v>-13.088017537635949</v>
      </c>
      <c r="Y100" s="80">
        <f t="shared" ca="1" si="76"/>
        <v>-687.92049287736143</v>
      </c>
      <c r="Z100" s="80">
        <f t="shared" ca="1" si="63"/>
        <v>-6191.284435896252</v>
      </c>
      <c r="AA100" s="80">
        <f t="shared" ca="1" si="77"/>
        <v>0</v>
      </c>
      <c r="AB100" s="81">
        <f t="shared" ca="1" si="64"/>
        <v>-6201.8670222449064</v>
      </c>
      <c r="AC100" s="79">
        <f t="shared" ca="1" si="65"/>
        <v>818162.79543409857</v>
      </c>
      <c r="AD100" s="35"/>
      <c r="AE100" s="55">
        <f t="shared" ca="1" si="89"/>
        <v>6.0757230971507648E-3</v>
      </c>
      <c r="AF100" s="78">
        <f t="shared" ca="1" si="90"/>
        <v>0.65440087688179749</v>
      </c>
      <c r="AG100" s="21"/>
      <c r="AH100" s="21"/>
      <c r="AK100" s="66"/>
      <c r="AL100" s="66"/>
      <c r="AM100" s="66"/>
      <c r="AN100" s="66"/>
      <c r="AR100" s="69">
        <f t="shared" si="79"/>
        <v>9</v>
      </c>
      <c r="AS100" s="70">
        <f t="shared" si="94"/>
        <v>97</v>
      </c>
      <c r="AT100" s="71">
        <f t="shared" si="95"/>
        <v>0.5130653695860441</v>
      </c>
      <c r="AU100" s="72">
        <f t="shared" si="80"/>
        <v>6.9683003697136314E-3</v>
      </c>
      <c r="AV100" s="73">
        <f t="shared" si="81"/>
        <v>1.0069683003697136</v>
      </c>
      <c r="AW100" s="74">
        <f>PRODUCT(AV$4:AV100)</f>
        <v>1.940201177928091</v>
      </c>
      <c r="AY100" s="75">
        <f t="shared" si="96"/>
        <v>97</v>
      </c>
      <c r="AZ100" s="76">
        <f t="shared" ca="1" si="103"/>
        <v>1.0086664107387064</v>
      </c>
      <c r="BA100" s="76">
        <f t="shared" ca="1" si="103"/>
        <v>1.0086664107387064</v>
      </c>
      <c r="BB100" s="76">
        <f t="shared" ca="1" si="103"/>
        <v>1.0086664107387064</v>
      </c>
      <c r="BC100" s="76">
        <f t="shared" ca="1" si="103"/>
        <v>1.0086664107387064</v>
      </c>
      <c r="BD100" s="76">
        <f t="shared" ca="1" si="103"/>
        <v>1.0086664107387064</v>
      </c>
      <c r="BE100" s="76">
        <f t="shared" ca="1" si="103"/>
        <v>1.0086664107387064</v>
      </c>
      <c r="BF100" s="76">
        <f t="shared" ca="1" si="103"/>
        <v>1.0086664107387064</v>
      </c>
      <c r="BG100" s="76">
        <f t="shared" ca="1" si="103"/>
        <v>1.0086664107387064</v>
      </c>
      <c r="BH100" s="76">
        <f t="shared" ca="1" si="103"/>
        <v>1.0086664107387064</v>
      </c>
      <c r="BI100" s="76">
        <f t="shared" ca="1" si="103"/>
        <v>1.0086664107387064</v>
      </c>
      <c r="BJ100" s="76">
        <f t="shared" ca="1" si="103"/>
        <v>1.0086664107387064</v>
      </c>
      <c r="BK100" s="76">
        <f t="shared" ca="1" si="103"/>
        <v>1.0086664107387064</v>
      </c>
      <c r="BL100" s="76">
        <f t="shared" ref="BL100:BL114" ca="1" si="104">PRODUCT(AZ100:BK100)-1</f>
        <v>0.10909999999999909</v>
      </c>
      <c r="BM100" s="77">
        <f t="shared" ca="1" si="82"/>
        <v>16604.212082982001</v>
      </c>
      <c r="BN100" s="21"/>
      <c r="BO100" s="70">
        <f t="shared" si="97"/>
        <v>97</v>
      </c>
      <c r="BP100" s="178">
        <f t="shared" si="98"/>
        <v>8.6899999999999991E-2</v>
      </c>
      <c r="BQ100" s="179">
        <f t="shared" si="83"/>
        <v>6.9683003697136314E-3</v>
      </c>
      <c r="BR100" s="179">
        <f t="shared" si="100"/>
        <v>0.51541046947919256</v>
      </c>
    </row>
    <row r="101" spans="5:70">
      <c r="E101">
        <f t="shared" si="84"/>
        <v>98</v>
      </c>
      <c r="F101" s="64">
        <f t="shared" si="85"/>
        <v>76.083333333332874</v>
      </c>
      <c r="G101" s="55">
        <f t="shared" si="67"/>
        <v>6.0757230971507648E-3</v>
      </c>
      <c r="H101" s="78">
        <f t="shared" si="99"/>
        <v>0.65237694159204707</v>
      </c>
      <c r="I101" s="79">
        <f t="shared" ca="1" si="68"/>
        <v>813307.70242058078</v>
      </c>
      <c r="J101" s="79">
        <f t="shared" ca="1" si="69"/>
        <v>5667.3723634682774</v>
      </c>
      <c r="K101" s="80">
        <f t="shared" ca="1" si="70"/>
        <v>-13.047538831840942</v>
      </c>
      <c r="L101" s="80">
        <f t="shared" ca="1" si="71"/>
        <v>-677.7564186838174</v>
      </c>
      <c r="M101" s="80">
        <f t="shared" ca="1" si="72"/>
        <v>0</v>
      </c>
      <c r="N101" s="80">
        <f t="shared" ca="1" si="73"/>
        <v>0</v>
      </c>
      <c r="O101" s="81">
        <f t="shared" ca="1" si="59"/>
        <v>-6164.1861955323957</v>
      </c>
      <c r="P101" s="79">
        <f t="shared" ca="1" si="60"/>
        <v>812120.08463100099</v>
      </c>
      <c r="Q101" s="35"/>
      <c r="R101">
        <f t="shared" ca="1" si="74"/>
        <v>98</v>
      </c>
      <c r="S101" s="78">
        <f t="shared" ca="1" si="86"/>
        <v>76.083333333332874</v>
      </c>
      <c r="T101" s="55">
        <f t="shared" ca="1" si="75"/>
        <v>6.0757230971507648E-3</v>
      </c>
      <c r="U101" s="78">
        <f t="shared" ca="1" si="87"/>
        <v>0.65042491835933103</v>
      </c>
      <c r="V101" s="79">
        <f t="shared" ca="1" si="88"/>
        <v>813191.86484065023</v>
      </c>
      <c r="W101" s="79">
        <f t="shared" ca="1" si="61"/>
        <v>5666.5651724172203</v>
      </c>
      <c r="X101" s="80">
        <f t="shared" ca="1" si="62"/>
        <v>-13.00849836718662</v>
      </c>
      <c r="Y101" s="80">
        <f t="shared" ca="1" si="76"/>
        <v>-677.65988736720863</v>
      </c>
      <c r="Z101" s="80">
        <f t="shared" ca="1" si="63"/>
        <v>0</v>
      </c>
      <c r="AA101" s="80">
        <f t="shared" ca="1" si="77"/>
        <v>0</v>
      </c>
      <c r="AB101" s="81">
        <f t="shared" ca="1" si="64"/>
        <v>-6164.1861955323957</v>
      </c>
      <c r="AC101" s="79">
        <f t="shared" ca="1" si="65"/>
        <v>812003.57543180068</v>
      </c>
      <c r="AD101" s="35"/>
      <c r="AE101" s="55">
        <f t="shared" ca="1" si="89"/>
        <v>6.0757230971507648E-3</v>
      </c>
      <c r="AF101" s="78">
        <f t="shared" ca="1" si="90"/>
        <v>0.65042491835933103</v>
      </c>
      <c r="AG101" s="21"/>
      <c r="AH101" s="21"/>
      <c r="AK101" s="66"/>
      <c r="AL101" s="66"/>
      <c r="AM101" s="66"/>
      <c r="AN101" s="66"/>
      <c r="AR101" s="69">
        <f t="shared" si="79"/>
        <v>9</v>
      </c>
      <c r="AS101" s="70">
        <f t="shared" si="94"/>
        <v>98</v>
      </c>
      <c r="AT101" s="71">
        <f t="shared" si="95"/>
        <v>0.50949017598147039</v>
      </c>
      <c r="AU101" s="72">
        <f t="shared" si="80"/>
        <v>6.9683003697136314E-3</v>
      </c>
      <c r="AV101" s="73">
        <f t="shared" si="81"/>
        <v>1.0069683003697136</v>
      </c>
      <c r="AW101" s="74">
        <f>PRODUCT(AV$4:AV101)</f>
        <v>1.953721082513566</v>
      </c>
      <c r="AY101" s="75">
        <f t="shared" si="96"/>
        <v>98</v>
      </c>
      <c r="AZ101" s="76">
        <f t="shared" ca="1" si="103"/>
        <v>1.0086664107387064</v>
      </c>
      <c r="BA101" s="76">
        <f t="shared" ca="1" si="103"/>
        <v>1.0086664107387064</v>
      </c>
      <c r="BB101" s="76">
        <f t="shared" ca="1" si="103"/>
        <v>1.0086664107387064</v>
      </c>
      <c r="BC101" s="76">
        <f t="shared" ca="1" si="103"/>
        <v>1.0086664107387064</v>
      </c>
      <c r="BD101" s="76">
        <f t="shared" ca="1" si="103"/>
        <v>1.0086664107387064</v>
      </c>
      <c r="BE101" s="76">
        <f t="shared" ca="1" si="103"/>
        <v>1.0086664107387064</v>
      </c>
      <c r="BF101" s="76">
        <f t="shared" ca="1" si="103"/>
        <v>1.0086664107387064</v>
      </c>
      <c r="BG101" s="76">
        <f t="shared" ca="1" si="103"/>
        <v>1.0086664107387064</v>
      </c>
      <c r="BH101" s="76">
        <f t="shared" ca="1" si="103"/>
        <v>1.0086664107387064</v>
      </c>
      <c r="BI101" s="76">
        <f t="shared" ca="1" si="103"/>
        <v>1.0086664107387064</v>
      </c>
      <c r="BJ101" s="76">
        <f t="shared" ca="1" si="103"/>
        <v>1.0086664107387064</v>
      </c>
      <c r="BK101" s="76">
        <f t="shared" ca="1" si="103"/>
        <v>1.0086664107387064</v>
      </c>
      <c r="BL101" s="76">
        <f t="shared" ca="1" si="104"/>
        <v>0.10909999999999909</v>
      </c>
      <c r="BM101" s="77">
        <f t="shared" ref="BM101:BM114" ca="1" si="105">PRODUCT(AZ101:BK101)*BM100</f>
        <v>18415.731621235322</v>
      </c>
      <c r="BN101" s="21"/>
      <c r="BO101" s="70">
        <f t="shared" si="97"/>
        <v>98</v>
      </c>
      <c r="BP101" s="178">
        <f t="shared" si="98"/>
        <v>8.6899999999999991E-2</v>
      </c>
      <c r="BQ101" s="179">
        <f t="shared" si="83"/>
        <v>6.9683003697136314E-3</v>
      </c>
      <c r="BR101" s="179">
        <f t="shared" si="100"/>
        <v>0.51184378822050003</v>
      </c>
    </row>
    <row r="102" spans="5:70">
      <c r="E102">
        <f t="shared" si="84"/>
        <v>99</v>
      </c>
      <c r="F102" s="64">
        <f t="shared" si="85"/>
        <v>76.166666666666202</v>
      </c>
      <c r="G102" s="55">
        <f t="shared" si="67"/>
        <v>6.0757230971507648E-3</v>
      </c>
      <c r="H102" s="78">
        <f t="shared" si="99"/>
        <v>0.64841327993996767</v>
      </c>
      <c r="I102" s="79">
        <f t="shared" ca="1" si="68"/>
        <v>807185.86787514843</v>
      </c>
      <c r="J102" s="79">
        <f t="shared" ca="1" si="69"/>
        <v>5624.7135815420152</v>
      </c>
      <c r="K102" s="80">
        <f t="shared" ca="1" si="70"/>
        <v>-12.968265598799354</v>
      </c>
      <c r="L102" s="80">
        <f t="shared" ca="1" si="71"/>
        <v>-672.65488989595701</v>
      </c>
      <c r="M102" s="80">
        <f t="shared" ca="1" si="72"/>
        <v>0</v>
      </c>
      <c r="N102" s="80">
        <f t="shared" ca="1" si="73"/>
        <v>0</v>
      </c>
      <c r="O102" s="81">
        <f t="shared" ca="1" si="59"/>
        <v>-6126.7343070890611</v>
      </c>
      <c r="P102" s="79">
        <f t="shared" ca="1" si="60"/>
        <v>805998.22399410675</v>
      </c>
      <c r="Q102" s="35"/>
      <c r="R102">
        <f t="shared" ca="1" si="74"/>
        <v>99</v>
      </c>
      <c r="S102" s="78">
        <f t="shared" ca="1" si="86"/>
        <v>76.166666666666202</v>
      </c>
      <c r="T102" s="55">
        <f t="shared" ca="1" si="75"/>
        <v>6.0757230971507648E-3</v>
      </c>
      <c r="U102" s="78">
        <f t="shared" ca="1" si="87"/>
        <v>0.64647311665989282</v>
      </c>
      <c r="V102" s="79">
        <f t="shared" ca="1" si="88"/>
        <v>807070.06655358069</v>
      </c>
      <c r="W102" s="79">
        <f t="shared" ca="1" si="61"/>
        <v>5623.9066431501215</v>
      </c>
      <c r="X102" s="80">
        <f t="shared" ca="1" si="62"/>
        <v>-12.929462333197856</v>
      </c>
      <c r="Y102" s="80">
        <f t="shared" ca="1" si="76"/>
        <v>-672.55838879465057</v>
      </c>
      <c r="Z102" s="80">
        <f t="shared" ca="1" si="63"/>
        <v>0</v>
      </c>
      <c r="AA102" s="80">
        <f t="shared" ca="1" si="77"/>
        <v>0</v>
      </c>
      <c r="AB102" s="81">
        <f t="shared" ca="1" si="64"/>
        <v>-6126.7343070890611</v>
      </c>
      <c r="AC102" s="79">
        <f t="shared" ca="1" si="65"/>
        <v>805881.75103851396</v>
      </c>
      <c r="AD102" s="35"/>
      <c r="AE102" s="55">
        <f t="shared" ca="1" si="89"/>
        <v>6.0757230971507648E-3</v>
      </c>
      <c r="AF102" s="78">
        <f t="shared" ca="1" si="90"/>
        <v>0.64647311665989282</v>
      </c>
      <c r="AG102" s="21"/>
      <c r="AH102" s="21"/>
      <c r="AK102" s="66"/>
      <c r="AL102" s="66"/>
      <c r="AM102" s="66"/>
      <c r="AN102" s="66"/>
      <c r="AR102" s="69">
        <f t="shared" si="79"/>
        <v>9</v>
      </c>
      <c r="AS102" s="70">
        <f t="shared" si="94"/>
        <v>99</v>
      </c>
      <c r="AT102" s="71">
        <f t="shared" si="95"/>
        <v>0.50593989539981321</v>
      </c>
      <c r="AU102" s="72">
        <f t="shared" si="80"/>
        <v>6.9683003697136314E-3</v>
      </c>
      <c r="AV102" s="73">
        <f t="shared" si="81"/>
        <v>1.0069683003697136</v>
      </c>
      <c r="AW102" s="74">
        <f>PRODUCT(AV$4:AV102)</f>
        <v>1.9673351978551625</v>
      </c>
      <c r="AY102" s="75">
        <f t="shared" si="96"/>
        <v>99</v>
      </c>
      <c r="AZ102" s="76">
        <f t="shared" ca="1" si="103"/>
        <v>1.0086664107387064</v>
      </c>
      <c r="BA102" s="76">
        <f t="shared" ca="1" si="103"/>
        <v>1.0086664107387064</v>
      </c>
      <c r="BB102" s="76">
        <f t="shared" ca="1" si="103"/>
        <v>1.0086664107387064</v>
      </c>
      <c r="BC102" s="76">
        <f t="shared" ca="1" si="103"/>
        <v>1.0086664107387064</v>
      </c>
      <c r="BD102" s="76">
        <f t="shared" ca="1" si="103"/>
        <v>1.0086664107387064</v>
      </c>
      <c r="BE102" s="76">
        <f t="shared" ca="1" si="103"/>
        <v>1.0086664107387064</v>
      </c>
      <c r="BF102" s="76">
        <f t="shared" ca="1" si="103"/>
        <v>1.0086664107387064</v>
      </c>
      <c r="BG102" s="76">
        <f t="shared" ca="1" si="103"/>
        <v>1.0086664107387064</v>
      </c>
      <c r="BH102" s="76">
        <f t="shared" ca="1" si="103"/>
        <v>1.0086664107387064</v>
      </c>
      <c r="BI102" s="76">
        <f t="shared" ca="1" si="103"/>
        <v>1.0086664107387064</v>
      </c>
      <c r="BJ102" s="76">
        <f t="shared" ca="1" si="103"/>
        <v>1.0086664107387064</v>
      </c>
      <c r="BK102" s="76">
        <f t="shared" ca="1" si="103"/>
        <v>1.0086664107387064</v>
      </c>
      <c r="BL102" s="76">
        <f t="shared" ca="1" si="104"/>
        <v>0.10909999999999909</v>
      </c>
      <c r="BM102" s="77">
        <f t="shared" ca="1" si="105"/>
        <v>20424.88794111208</v>
      </c>
      <c r="BN102" s="21"/>
      <c r="BO102" s="70">
        <f t="shared" si="97"/>
        <v>99</v>
      </c>
      <c r="BP102" s="178">
        <f t="shared" si="98"/>
        <v>8.6899999999999991E-2</v>
      </c>
      <c r="BQ102" s="179">
        <f t="shared" si="83"/>
        <v>6.9683003697136314E-3</v>
      </c>
      <c r="BR102" s="179">
        <f t="shared" si="100"/>
        <v>0.50830178867852538</v>
      </c>
    </row>
    <row r="103" spans="5:70">
      <c r="E103">
        <f t="shared" si="84"/>
        <v>100</v>
      </c>
      <c r="F103" s="64">
        <f t="shared" si="85"/>
        <v>76.249999999999531</v>
      </c>
      <c r="G103" s="55">
        <f t="shared" si="67"/>
        <v>6.0757230971507648E-3</v>
      </c>
      <c r="H103" s="78">
        <f t="shared" si="99"/>
        <v>0.64447370039853713</v>
      </c>
      <c r="I103" s="79">
        <f t="shared" ca="1" si="68"/>
        <v>801101.20196832321</v>
      </c>
      <c r="J103" s="79">
        <f t="shared" ca="1" si="69"/>
        <v>5582.3138018539012</v>
      </c>
      <c r="K103" s="80">
        <f t="shared" ca="1" si="70"/>
        <v>-12.889474007970742</v>
      </c>
      <c r="L103" s="80">
        <f t="shared" ca="1" si="71"/>
        <v>-667.58433497360272</v>
      </c>
      <c r="M103" s="80">
        <f t="shared" ca="1" si="72"/>
        <v>0</v>
      </c>
      <c r="N103" s="80">
        <f t="shared" ca="1" si="73"/>
        <v>0</v>
      </c>
      <c r="O103" s="81">
        <f t="shared" ca="1" si="59"/>
        <v>-6089.5099659493744</v>
      </c>
      <c r="P103" s="79">
        <f t="shared" ca="1" si="60"/>
        <v>799913.53199524619</v>
      </c>
      <c r="Q103" s="35"/>
      <c r="R103">
        <f t="shared" ca="1" si="74"/>
        <v>100</v>
      </c>
      <c r="S103" s="78">
        <f t="shared" ca="1" si="86"/>
        <v>76.249999999999531</v>
      </c>
      <c r="T103" s="55">
        <f t="shared" ca="1" si="75"/>
        <v>6.0757230971507648E-3</v>
      </c>
      <c r="U103" s="78">
        <f t="shared" ca="1" si="87"/>
        <v>0.64254532501331529</v>
      </c>
      <c r="V103" s="79">
        <f t="shared" ca="1" si="88"/>
        <v>800985.43667015701</v>
      </c>
      <c r="W103" s="79">
        <f t="shared" ca="1" si="61"/>
        <v>5581.5071144838894</v>
      </c>
      <c r="X103" s="80">
        <f t="shared" ca="1" si="62"/>
        <v>-12.850906500266305</v>
      </c>
      <c r="Y103" s="80">
        <f t="shared" ca="1" si="76"/>
        <v>-667.48786389179759</v>
      </c>
      <c r="Z103" s="80">
        <f t="shared" ca="1" si="63"/>
        <v>0</v>
      </c>
      <c r="AA103" s="80">
        <f t="shared" ca="1" si="77"/>
        <v>0</v>
      </c>
      <c r="AB103" s="81">
        <f t="shared" ca="1" si="64"/>
        <v>-6089.5099659493744</v>
      </c>
      <c r="AC103" s="79">
        <f t="shared" ca="1" si="65"/>
        <v>799797.09504829952</v>
      </c>
      <c r="AD103" s="35"/>
      <c r="AE103" s="55">
        <f t="shared" ca="1" si="89"/>
        <v>6.0757230971507648E-3</v>
      </c>
      <c r="AF103" s="78">
        <f t="shared" ca="1" si="90"/>
        <v>0.64254532501331529</v>
      </c>
      <c r="AG103" s="21"/>
      <c r="AH103" s="21"/>
      <c r="AK103" s="66"/>
      <c r="AL103" s="66"/>
      <c r="AM103" s="66"/>
      <c r="AN103" s="66"/>
      <c r="AR103" s="69">
        <f t="shared" si="79"/>
        <v>9</v>
      </c>
      <c r="AS103" s="70">
        <f t="shared" si="94"/>
        <v>100</v>
      </c>
      <c r="AT103" s="71">
        <f t="shared" si="95"/>
        <v>0.50241435423964587</v>
      </c>
      <c r="AU103" s="72">
        <f t="shared" si="80"/>
        <v>6.9683003697136314E-3</v>
      </c>
      <c r="AV103" s="73">
        <f t="shared" si="81"/>
        <v>1.0069683003697136</v>
      </c>
      <c r="AW103" s="74">
        <f>PRODUCT(AV$4:AV103)</f>
        <v>1.9810441804417274</v>
      </c>
      <c r="AY103" s="75">
        <f t="shared" si="96"/>
        <v>100</v>
      </c>
      <c r="AZ103" s="76">
        <f t="shared" ca="1" si="103"/>
        <v>1.0086664107387064</v>
      </c>
      <c r="BA103" s="76">
        <f t="shared" ca="1" si="103"/>
        <v>1.0086664107387064</v>
      </c>
      <c r="BB103" s="76">
        <f t="shared" ca="1" si="103"/>
        <v>1.0086664107387064</v>
      </c>
      <c r="BC103" s="76">
        <f t="shared" ca="1" si="103"/>
        <v>1.0086664107387064</v>
      </c>
      <c r="BD103" s="76">
        <f t="shared" ca="1" si="103"/>
        <v>1.0086664107387064</v>
      </c>
      <c r="BE103" s="76">
        <f t="shared" ca="1" si="103"/>
        <v>1.0086664107387064</v>
      </c>
      <c r="BF103" s="76">
        <f t="shared" ca="1" si="103"/>
        <v>1.0086664107387064</v>
      </c>
      <c r="BG103" s="76">
        <f t="shared" ca="1" si="103"/>
        <v>1.0086664107387064</v>
      </c>
      <c r="BH103" s="76">
        <f t="shared" ca="1" si="103"/>
        <v>1.0086664107387064</v>
      </c>
      <c r="BI103" s="76">
        <f t="shared" ca="1" si="103"/>
        <v>1.0086664107387064</v>
      </c>
      <c r="BJ103" s="76">
        <f t="shared" ca="1" si="103"/>
        <v>1.0086664107387064</v>
      </c>
      <c r="BK103" s="76">
        <f t="shared" ca="1" si="103"/>
        <v>1.0086664107387064</v>
      </c>
      <c r="BL103" s="76">
        <f t="shared" ca="1" si="104"/>
        <v>0.10909999999999909</v>
      </c>
      <c r="BM103" s="77">
        <f t="shared" ca="1" si="105"/>
        <v>22653.24321548739</v>
      </c>
      <c r="BN103" s="21"/>
      <c r="BO103" s="70">
        <f t="shared" si="97"/>
        <v>100</v>
      </c>
      <c r="BP103" s="178">
        <f t="shared" si="98"/>
        <v>8.6899999999999991E-2</v>
      </c>
      <c r="BQ103" s="179">
        <f t="shared" si="83"/>
        <v>6.9683003697136314E-3</v>
      </c>
      <c r="BR103" s="179">
        <f t="shared" si="100"/>
        <v>0.50478430005383457</v>
      </c>
    </row>
    <row r="104" spans="5:70">
      <c r="E104">
        <f t="shared" si="84"/>
        <v>101</v>
      </c>
      <c r="F104" s="64">
        <f t="shared" si="85"/>
        <v>76.33333333333286</v>
      </c>
      <c r="G104" s="55">
        <f t="shared" si="67"/>
        <v>6.0757230971507648E-3</v>
      </c>
      <c r="H104" s="78">
        <f t="shared" si="99"/>
        <v>0.64055805665151955</v>
      </c>
      <c r="I104" s="79">
        <f t="shared" ca="1" si="68"/>
        <v>795053.47887317918</v>
      </c>
      <c r="J104" s="79">
        <f t="shared" ca="1" si="69"/>
        <v>5540.1714507740835</v>
      </c>
      <c r="K104" s="80">
        <f t="shared" ca="1" si="70"/>
        <v>-12.811161133030391</v>
      </c>
      <c r="L104" s="80">
        <f t="shared" ca="1" si="71"/>
        <v>-662.54456572764934</v>
      </c>
      <c r="M104" s="80">
        <f t="shared" ca="1" si="72"/>
        <v>0</v>
      </c>
      <c r="N104" s="80">
        <f t="shared" ca="1" si="73"/>
        <v>0</v>
      </c>
      <c r="O104" s="81">
        <f t="shared" ca="1" si="59"/>
        <v>-6052.511789598927</v>
      </c>
      <c r="P104" s="79">
        <f t="shared" ca="1" si="60"/>
        <v>793865.78280749358</v>
      </c>
      <c r="Q104" s="35"/>
      <c r="R104">
        <f t="shared" ca="1" si="74"/>
        <v>101</v>
      </c>
      <c r="S104" s="78">
        <f t="shared" ca="1" si="86"/>
        <v>76.33333333333286</v>
      </c>
      <c r="T104" s="55">
        <f t="shared" ca="1" si="75"/>
        <v>6.0757230971507648E-3</v>
      </c>
      <c r="U104" s="78">
        <f t="shared" ca="1" si="87"/>
        <v>0.63864139754116567</v>
      </c>
      <c r="V104" s="79">
        <f t="shared" ca="1" si="88"/>
        <v>794937.7493648805</v>
      </c>
      <c r="W104" s="79">
        <f t="shared" ca="1" si="61"/>
        <v>5539.3650127986184</v>
      </c>
      <c r="X104" s="80">
        <f t="shared" ca="1" si="62"/>
        <v>-12.772827950823313</v>
      </c>
      <c r="Y104" s="80">
        <f t="shared" ca="1" si="76"/>
        <v>-662.44812447073377</v>
      </c>
      <c r="Z104" s="80">
        <f t="shared" ca="1" si="63"/>
        <v>0</v>
      </c>
      <c r="AA104" s="80">
        <f t="shared" ca="1" si="77"/>
        <v>0</v>
      </c>
      <c r="AB104" s="81">
        <f t="shared" ca="1" si="64"/>
        <v>-6052.511789598927</v>
      </c>
      <c r="AC104" s="79">
        <f t="shared" ca="1" si="65"/>
        <v>793749.38163565856</v>
      </c>
      <c r="AD104" s="35"/>
      <c r="AE104" s="55">
        <f t="shared" ca="1" si="89"/>
        <v>6.0757230971507648E-3</v>
      </c>
      <c r="AF104" s="78">
        <f t="shared" ca="1" si="90"/>
        <v>0.63864139754116567</v>
      </c>
      <c r="AG104" s="21"/>
      <c r="AH104" s="21"/>
      <c r="AK104" s="66"/>
      <c r="AL104" s="66"/>
      <c r="AM104" s="66"/>
      <c r="AN104" s="66"/>
      <c r="AR104" s="69">
        <f t="shared" si="79"/>
        <v>9</v>
      </c>
      <c r="AS104" s="70">
        <f t="shared" si="94"/>
        <v>101</v>
      </c>
      <c r="AT104" s="71">
        <f t="shared" si="95"/>
        <v>0.49891338010924829</v>
      </c>
      <c r="AU104" s="72">
        <f t="shared" si="80"/>
        <v>6.9683003697136314E-3</v>
      </c>
      <c r="AV104" s="73">
        <f t="shared" si="81"/>
        <v>1.0069683003697136</v>
      </c>
      <c r="AW104" s="74">
        <f>PRODUCT(AV$4:AV104)</f>
        <v>1.9948486913367185</v>
      </c>
      <c r="AY104" s="75">
        <f t="shared" si="96"/>
        <v>101</v>
      </c>
      <c r="AZ104" s="76">
        <f t="shared" ca="1" si="103"/>
        <v>1.0086664107387064</v>
      </c>
      <c r="BA104" s="76">
        <f t="shared" ca="1" si="103"/>
        <v>1.0086664107387064</v>
      </c>
      <c r="BB104" s="76">
        <f t="shared" ca="1" si="103"/>
        <v>1.0086664107387064</v>
      </c>
      <c r="BC104" s="76">
        <f t="shared" ca="1" si="103"/>
        <v>1.0086664107387064</v>
      </c>
      <c r="BD104" s="76">
        <f t="shared" ca="1" si="103"/>
        <v>1.0086664107387064</v>
      </c>
      <c r="BE104" s="76">
        <f t="shared" ca="1" si="103"/>
        <v>1.0086664107387064</v>
      </c>
      <c r="BF104" s="76">
        <f t="shared" ca="1" si="103"/>
        <v>1.0086664107387064</v>
      </c>
      <c r="BG104" s="76">
        <f t="shared" ca="1" si="103"/>
        <v>1.0086664107387064</v>
      </c>
      <c r="BH104" s="76">
        <f t="shared" ca="1" si="103"/>
        <v>1.0086664107387064</v>
      </c>
      <c r="BI104" s="76">
        <f t="shared" ca="1" si="103"/>
        <v>1.0086664107387064</v>
      </c>
      <c r="BJ104" s="76">
        <f t="shared" ca="1" si="103"/>
        <v>1.0086664107387064</v>
      </c>
      <c r="BK104" s="76">
        <f t="shared" ca="1" si="103"/>
        <v>1.0086664107387064</v>
      </c>
      <c r="BL104" s="76">
        <f t="shared" ca="1" si="104"/>
        <v>0.10909999999999909</v>
      </c>
      <c r="BM104" s="77">
        <f t="shared" ca="1" si="105"/>
        <v>25124.712050297043</v>
      </c>
      <c r="BN104" s="21"/>
      <c r="BO104" s="70">
        <f t="shared" si="97"/>
        <v>101</v>
      </c>
      <c r="BP104" s="178">
        <f t="shared" si="98"/>
        <v>8.6899999999999991E-2</v>
      </c>
      <c r="BQ104" s="179">
        <f t="shared" si="83"/>
        <v>6.9683003697136314E-3</v>
      </c>
      <c r="BR104" s="179">
        <f t="shared" si="100"/>
        <v>0.50129115272893932</v>
      </c>
    </row>
    <row r="105" spans="5:70">
      <c r="E105">
        <f t="shared" si="84"/>
        <v>102</v>
      </c>
      <c r="F105" s="64">
        <f t="shared" si="85"/>
        <v>76.416666666666188</v>
      </c>
      <c r="G105" s="55">
        <f t="shared" si="67"/>
        <v>6.0757230971507648E-3</v>
      </c>
      <c r="H105" s="78">
        <f t="shared" si="99"/>
        <v>0.63666620327165591</v>
      </c>
      <c r="I105" s="79">
        <f t="shared" ca="1" si="68"/>
        <v>789042.47413485241</v>
      </c>
      <c r="J105" s="79">
        <f t="shared" ca="1" si="69"/>
        <v>5498.2849642336505</v>
      </c>
      <c r="K105" s="80">
        <f t="shared" ca="1" si="70"/>
        <v>-12.733324065433118</v>
      </c>
      <c r="L105" s="80">
        <f t="shared" ca="1" si="71"/>
        <v>-657.53539511237705</v>
      </c>
      <c r="M105" s="80">
        <f t="shared" ca="1" si="72"/>
        <v>0</v>
      </c>
      <c r="N105" s="80">
        <f t="shared" ca="1" si="73"/>
        <v>0</v>
      </c>
      <c r="O105" s="81">
        <f t="shared" ca="1" si="59"/>
        <v>-6015.7384039230828</v>
      </c>
      <c r="P105" s="79">
        <f t="shared" ca="1" si="60"/>
        <v>787854.75197598513</v>
      </c>
      <c r="Q105" s="35"/>
      <c r="R105">
        <f t="shared" ca="1" si="74"/>
        <v>102</v>
      </c>
      <c r="S105" s="78">
        <f t="shared" ca="1" si="86"/>
        <v>76.416666666666188</v>
      </c>
      <c r="T105" s="55">
        <f t="shared" ca="1" si="75"/>
        <v>6.0757230971507648E-3</v>
      </c>
      <c r="U105" s="78">
        <f t="shared" ca="1" si="87"/>
        <v>0.63476118925132818</v>
      </c>
      <c r="V105" s="79">
        <f t="shared" ca="1" si="88"/>
        <v>788926.78018430562</v>
      </c>
      <c r="W105" s="79">
        <f t="shared" ca="1" si="61"/>
        <v>5497.4787740352813</v>
      </c>
      <c r="X105" s="80">
        <f t="shared" ca="1" si="62"/>
        <v>-12.695223785026563</v>
      </c>
      <c r="Y105" s="80">
        <f t="shared" ca="1" si="76"/>
        <v>-657.43898348692142</v>
      </c>
      <c r="Z105" s="80">
        <f t="shared" ca="1" si="63"/>
        <v>0</v>
      </c>
      <c r="AA105" s="80">
        <f t="shared" ca="1" si="77"/>
        <v>0</v>
      </c>
      <c r="AB105" s="81">
        <f t="shared" ca="1" si="64"/>
        <v>-6015.7384039230828</v>
      </c>
      <c r="AC105" s="79">
        <f t="shared" ca="1" si="65"/>
        <v>787738.38634714577</v>
      </c>
      <c r="AD105" s="35"/>
      <c r="AE105" s="55">
        <f t="shared" ca="1" si="89"/>
        <v>6.0757230971507648E-3</v>
      </c>
      <c r="AF105" s="78">
        <f t="shared" ca="1" si="90"/>
        <v>0.63476118925132818</v>
      </c>
      <c r="AG105" s="21"/>
      <c r="AH105" s="21"/>
      <c r="AK105" s="66"/>
      <c r="AL105" s="66"/>
      <c r="AM105" s="66"/>
      <c r="AN105" s="66"/>
      <c r="AR105" s="69">
        <f t="shared" si="79"/>
        <v>9</v>
      </c>
      <c r="AS105" s="70">
        <f t="shared" si="94"/>
        <v>102</v>
      </c>
      <c r="AT105" s="71">
        <f t="shared" si="95"/>
        <v>0.49543680181817795</v>
      </c>
      <c r="AU105" s="72">
        <f t="shared" si="80"/>
        <v>6.9683003697136314E-3</v>
      </c>
      <c r="AV105" s="73">
        <f t="shared" si="81"/>
        <v>1.0069683003697136</v>
      </c>
      <c r="AW105" s="74">
        <f>PRODUCT(AV$4:AV105)</f>
        <v>2.0087493962100829</v>
      </c>
      <c r="AY105" s="75">
        <f t="shared" si="96"/>
        <v>102</v>
      </c>
      <c r="AZ105" s="76">
        <f t="shared" ref="AZ105:BK120" ca="1" si="106">OFFSET($AV$3,($AY105*12-12)+AZ$3,0)</f>
        <v>1.0086664107387064</v>
      </c>
      <c r="BA105" s="76">
        <f t="shared" ca="1" si="106"/>
        <v>1.0086664107387064</v>
      </c>
      <c r="BB105" s="76">
        <f t="shared" ca="1" si="106"/>
        <v>1.0086664107387064</v>
      </c>
      <c r="BC105" s="76">
        <f t="shared" ca="1" si="106"/>
        <v>1.0086664107387064</v>
      </c>
      <c r="BD105" s="76">
        <f t="shared" ca="1" si="106"/>
        <v>1.0086664107387064</v>
      </c>
      <c r="BE105" s="76">
        <f t="shared" ca="1" si="106"/>
        <v>1.0086664107387064</v>
      </c>
      <c r="BF105" s="76">
        <f t="shared" ca="1" si="106"/>
        <v>1.0086664107387064</v>
      </c>
      <c r="BG105" s="76">
        <f t="shared" ca="1" si="106"/>
        <v>1.0086664107387064</v>
      </c>
      <c r="BH105" s="76">
        <f t="shared" ca="1" si="106"/>
        <v>1.0086664107387064</v>
      </c>
      <c r="BI105" s="76">
        <f t="shared" ca="1" si="106"/>
        <v>1.0086664107387064</v>
      </c>
      <c r="BJ105" s="76">
        <f t="shared" ca="1" si="106"/>
        <v>1.0086664107387064</v>
      </c>
      <c r="BK105" s="76">
        <f t="shared" ca="1" si="106"/>
        <v>1.0086664107387064</v>
      </c>
      <c r="BL105" s="76">
        <f t="shared" ca="1" si="104"/>
        <v>0.10909999999999909</v>
      </c>
      <c r="BM105" s="77">
        <f t="shared" ca="1" si="105"/>
        <v>27865.818134984427</v>
      </c>
      <c r="BN105" s="21"/>
      <c r="BO105" s="70">
        <f t="shared" si="97"/>
        <v>102</v>
      </c>
      <c r="BP105" s="178">
        <f t="shared" si="98"/>
        <v>8.6899999999999991E-2</v>
      </c>
      <c r="BQ105" s="179">
        <f t="shared" si="83"/>
        <v>6.9683003697136314E-3</v>
      </c>
      <c r="BR105" s="179">
        <f t="shared" si="100"/>
        <v>0.49782217826011771</v>
      </c>
    </row>
    <row r="106" spans="5:70">
      <c r="E106">
        <f t="shared" si="84"/>
        <v>103</v>
      </c>
      <c r="F106" s="64">
        <f t="shared" si="85"/>
        <v>76.499999999999517</v>
      </c>
      <c r="G106" s="55">
        <f t="shared" si="67"/>
        <v>6.0757230971507648E-3</v>
      </c>
      <c r="H106" s="78">
        <f t="shared" si="99"/>
        <v>0.63279799571526307</v>
      </c>
      <c r="I106" s="79">
        <f t="shared" ca="1" si="68"/>
        <v>783067.96466220461</v>
      </c>
      <c r="J106" s="79">
        <f t="shared" ca="1" si="69"/>
        <v>5456.6527876665414</v>
      </c>
      <c r="K106" s="80">
        <f t="shared" ca="1" si="70"/>
        <v>-12.655959914305262</v>
      </c>
      <c r="L106" s="80">
        <f t="shared" ca="1" si="71"/>
        <v>-652.55663721850385</v>
      </c>
      <c r="M106" s="80">
        <f t="shared" ca="1" si="72"/>
        <v>0</v>
      </c>
      <c r="N106" s="80">
        <f t="shared" ca="1" si="73"/>
        <v>0</v>
      </c>
      <c r="O106" s="81">
        <f t="shared" ca="1" si="59"/>
        <v>-5979.1884431559511</v>
      </c>
      <c r="P106" s="79">
        <f t="shared" ca="1" si="60"/>
        <v>781880.21640958241</v>
      </c>
      <c r="Q106" s="35"/>
      <c r="R106">
        <f t="shared" ca="1" si="74"/>
        <v>103</v>
      </c>
      <c r="S106" s="78">
        <f t="shared" ca="1" si="86"/>
        <v>76.499999999999517</v>
      </c>
      <c r="T106" s="55">
        <f t="shared" ca="1" si="75"/>
        <v>6.0757230971507648E-3</v>
      </c>
      <c r="U106" s="78">
        <f t="shared" ca="1" si="87"/>
        <v>0.63090455603261897</v>
      </c>
      <c r="V106" s="79">
        <f t="shared" ca="1" si="88"/>
        <v>782952.30603870412</v>
      </c>
      <c r="W106" s="79">
        <f t="shared" ca="1" si="61"/>
        <v>5455.8468436376425</v>
      </c>
      <c r="X106" s="80">
        <f t="shared" ca="1" si="62"/>
        <v>-12.61809112065238</v>
      </c>
      <c r="Y106" s="80">
        <f t="shared" ca="1" si="76"/>
        <v>-652.46025503225349</v>
      </c>
      <c r="Z106" s="80">
        <f t="shared" ca="1" si="63"/>
        <v>0</v>
      </c>
      <c r="AA106" s="80">
        <f t="shared" ca="1" si="77"/>
        <v>0</v>
      </c>
      <c r="AB106" s="81">
        <f t="shared" ca="1" si="64"/>
        <v>-5979.1884431559511</v>
      </c>
      <c r="AC106" s="79">
        <f t="shared" ca="1" si="65"/>
        <v>781763.8860930329</v>
      </c>
      <c r="AD106" s="35"/>
      <c r="AE106" s="55">
        <f t="shared" ca="1" si="89"/>
        <v>6.0757230971507648E-3</v>
      </c>
      <c r="AF106" s="78">
        <f t="shared" ca="1" si="90"/>
        <v>0.63090455603261897</v>
      </c>
      <c r="AG106" s="21"/>
      <c r="AH106" s="21"/>
      <c r="AK106" s="66"/>
      <c r="AL106" s="66"/>
      <c r="AM106" s="66"/>
      <c r="AN106" s="66"/>
      <c r="AR106" s="69">
        <f t="shared" si="79"/>
        <v>9</v>
      </c>
      <c r="AS106" s="70">
        <f t="shared" si="94"/>
        <v>103</v>
      </c>
      <c r="AT106" s="71">
        <f t="shared" si="95"/>
        <v>0.49198444936889862</v>
      </c>
      <c r="AU106" s="72">
        <f t="shared" si="80"/>
        <v>6.9683003697136314E-3</v>
      </c>
      <c r="AV106" s="73">
        <f t="shared" si="81"/>
        <v>1.0069683003697136</v>
      </c>
      <c r="AW106" s="74">
        <f>PRODUCT(AV$4:AV106)</f>
        <v>2.0227469653703558</v>
      </c>
      <c r="AY106" s="75">
        <f t="shared" si="96"/>
        <v>103</v>
      </c>
      <c r="AZ106" s="76">
        <f t="shared" ca="1" si="106"/>
        <v>1.0086664107387064</v>
      </c>
      <c r="BA106" s="76">
        <f t="shared" ca="1" si="106"/>
        <v>1.0086664107387064</v>
      </c>
      <c r="BB106" s="76">
        <f t="shared" ca="1" si="106"/>
        <v>1.0086664107387064</v>
      </c>
      <c r="BC106" s="76">
        <f t="shared" ca="1" si="106"/>
        <v>1.0086664107387064</v>
      </c>
      <c r="BD106" s="76">
        <f t="shared" ca="1" si="106"/>
        <v>1.0086664107387064</v>
      </c>
      <c r="BE106" s="76">
        <f t="shared" ca="1" si="106"/>
        <v>1.0086664107387064</v>
      </c>
      <c r="BF106" s="76">
        <f t="shared" ca="1" si="106"/>
        <v>1.0086664107387064</v>
      </c>
      <c r="BG106" s="76">
        <f t="shared" ca="1" si="106"/>
        <v>1.0086664107387064</v>
      </c>
      <c r="BH106" s="76">
        <f t="shared" ca="1" si="106"/>
        <v>1.0086664107387064</v>
      </c>
      <c r="BI106" s="76">
        <f t="shared" ca="1" si="106"/>
        <v>1.0086664107387064</v>
      </c>
      <c r="BJ106" s="76">
        <f t="shared" ca="1" si="106"/>
        <v>1.0086664107387064</v>
      </c>
      <c r="BK106" s="76">
        <f t="shared" ca="1" si="106"/>
        <v>1.0086664107387064</v>
      </c>
      <c r="BL106" s="76">
        <f t="shared" ca="1" si="104"/>
        <v>0.10909999999999909</v>
      </c>
      <c r="BM106" s="77">
        <f t="shared" ca="1" si="105"/>
        <v>30905.978893511201</v>
      </c>
      <c r="BN106" s="21"/>
      <c r="BO106" s="70">
        <f t="shared" si="97"/>
        <v>103</v>
      </c>
      <c r="BP106" s="178">
        <f t="shared" si="98"/>
        <v>8.6899999999999991E-2</v>
      </c>
      <c r="BQ106" s="179">
        <f t="shared" si="83"/>
        <v>6.9683003697136314E-3</v>
      </c>
      <c r="BR106" s="179">
        <f t="shared" si="100"/>
        <v>0.49437720936929169</v>
      </c>
    </row>
    <row r="107" spans="5:70">
      <c r="E107">
        <f t="shared" si="84"/>
        <v>104</v>
      </c>
      <c r="F107" s="64">
        <f t="shared" si="85"/>
        <v>76.583333333332845</v>
      </c>
      <c r="G107" s="55">
        <f t="shared" si="67"/>
        <v>6.629281491598138E-3</v>
      </c>
      <c r="H107" s="78">
        <f t="shared" si="99"/>
        <v>0.62860299967434752</v>
      </c>
      <c r="I107" s="79">
        <f t="shared" ca="1" si="68"/>
        <v>776696.91236229159</v>
      </c>
      <c r="J107" s="79">
        <f t="shared" ca="1" si="69"/>
        <v>5412.2573815695923</v>
      </c>
      <c r="K107" s="80">
        <f t="shared" ca="1" si="70"/>
        <v>-12.572059993486951</v>
      </c>
      <c r="L107" s="80">
        <f t="shared" ca="1" si="71"/>
        <v>-647.24742696857641</v>
      </c>
      <c r="M107" s="80">
        <f t="shared" ca="1" si="72"/>
        <v>0</v>
      </c>
      <c r="N107" s="80">
        <f t="shared" ca="1" si="73"/>
        <v>0</v>
      </c>
      <c r="O107" s="81">
        <f t="shared" ca="1" si="59"/>
        <v>-5939.5507198749592</v>
      </c>
      <c r="P107" s="79">
        <f t="shared" ca="1" si="60"/>
        <v>775509.79953702423</v>
      </c>
      <c r="Q107" s="35"/>
      <c r="R107">
        <f t="shared" ca="1" si="74"/>
        <v>104</v>
      </c>
      <c r="S107" s="78">
        <f t="shared" ca="1" si="86"/>
        <v>76.583333333332845</v>
      </c>
      <c r="T107" s="55">
        <f t="shared" ca="1" si="75"/>
        <v>6.629281491598138E-3</v>
      </c>
      <c r="U107" s="78">
        <f t="shared" ca="1" si="87"/>
        <v>0.62672211213634699</v>
      </c>
      <c r="V107" s="79">
        <f t="shared" ca="1" si="88"/>
        <v>776581.35323215649</v>
      </c>
      <c r="W107" s="79">
        <f t="shared" ca="1" si="61"/>
        <v>5411.4521308403482</v>
      </c>
      <c r="X107" s="80">
        <f t="shared" ca="1" si="62"/>
        <v>-12.534442242726939</v>
      </c>
      <c r="Y107" s="80">
        <f t="shared" ca="1" si="76"/>
        <v>-647.15112769346376</v>
      </c>
      <c r="Z107" s="80">
        <f t="shared" ca="1" si="63"/>
        <v>0</v>
      </c>
      <c r="AA107" s="80">
        <f t="shared" ca="1" si="77"/>
        <v>0</v>
      </c>
      <c r="AB107" s="81">
        <f t="shared" ca="1" si="64"/>
        <v>-5939.5507198749592</v>
      </c>
      <c r="AC107" s="79">
        <f t="shared" ca="1" si="65"/>
        <v>775393.56907318579</v>
      </c>
      <c r="AD107" s="35"/>
      <c r="AE107" s="55">
        <f t="shared" ca="1" si="89"/>
        <v>6.629281491598138E-3</v>
      </c>
      <c r="AF107" s="78">
        <f t="shared" ca="1" si="90"/>
        <v>0.62672211213634699</v>
      </c>
      <c r="AG107" s="21"/>
      <c r="AH107" s="21"/>
      <c r="AK107" s="66"/>
      <c r="AL107" s="66"/>
      <c r="AM107" s="66"/>
      <c r="AN107" s="66"/>
      <c r="AR107" s="69">
        <f t="shared" si="79"/>
        <v>9</v>
      </c>
      <c r="AS107" s="70">
        <f t="shared" si="94"/>
        <v>104</v>
      </c>
      <c r="AT107" s="71">
        <f t="shared" si="95"/>
        <v>0.48855615394846796</v>
      </c>
      <c r="AU107" s="72">
        <f t="shared" si="80"/>
        <v>6.9683003697136314E-3</v>
      </c>
      <c r="AV107" s="73">
        <f t="shared" si="81"/>
        <v>1.0069683003697136</v>
      </c>
      <c r="AW107" s="74">
        <f>PRODUCT(AV$4:AV107)</f>
        <v>2.0368420737969832</v>
      </c>
      <c r="AY107" s="75">
        <f t="shared" si="96"/>
        <v>104</v>
      </c>
      <c r="AZ107" s="76">
        <f t="shared" ca="1" si="106"/>
        <v>1.0086664107387064</v>
      </c>
      <c r="BA107" s="76">
        <f t="shared" ca="1" si="106"/>
        <v>1.0086664107387064</v>
      </c>
      <c r="BB107" s="76">
        <f t="shared" ca="1" si="106"/>
        <v>1.0086664107387064</v>
      </c>
      <c r="BC107" s="76">
        <f t="shared" ca="1" si="106"/>
        <v>1.0086664107387064</v>
      </c>
      <c r="BD107" s="76">
        <f t="shared" ca="1" si="106"/>
        <v>1.0086664107387064</v>
      </c>
      <c r="BE107" s="76">
        <f t="shared" ca="1" si="106"/>
        <v>1.0086664107387064</v>
      </c>
      <c r="BF107" s="76">
        <f t="shared" ca="1" si="106"/>
        <v>1.0086664107387064</v>
      </c>
      <c r="BG107" s="76">
        <f t="shared" ca="1" si="106"/>
        <v>1.0086664107387064</v>
      </c>
      <c r="BH107" s="76">
        <f t="shared" ca="1" si="106"/>
        <v>1.0086664107387064</v>
      </c>
      <c r="BI107" s="76">
        <f t="shared" ca="1" si="106"/>
        <v>1.0086664107387064</v>
      </c>
      <c r="BJ107" s="76">
        <f t="shared" ca="1" si="106"/>
        <v>1.0086664107387064</v>
      </c>
      <c r="BK107" s="76">
        <f t="shared" ca="1" si="106"/>
        <v>1.0086664107387064</v>
      </c>
      <c r="BL107" s="76">
        <f t="shared" ca="1" si="104"/>
        <v>0.10909999999999909</v>
      </c>
      <c r="BM107" s="77">
        <f t="shared" ca="1" si="105"/>
        <v>34277.821190793242</v>
      </c>
      <c r="BN107" s="21"/>
      <c r="BO107" s="70">
        <f t="shared" si="97"/>
        <v>104</v>
      </c>
      <c r="BP107" s="178">
        <f t="shared" si="98"/>
        <v>8.6899999999999991E-2</v>
      </c>
      <c r="BQ107" s="179">
        <f t="shared" si="83"/>
        <v>6.9683003697136314E-3</v>
      </c>
      <c r="BR107" s="179">
        <f t="shared" si="100"/>
        <v>0.4909560799359608</v>
      </c>
    </row>
    <row r="108" spans="5:70">
      <c r="E108">
        <f t="shared" si="84"/>
        <v>105</v>
      </c>
      <c r="F108" s="64">
        <f t="shared" si="85"/>
        <v>76.666666666666174</v>
      </c>
      <c r="G108" s="55">
        <f t="shared" si="67"/>
        <v>6.629281491598138E-3</v>
      </c>
      <c r="H108" s="78">
        <f t="shared" si="99"/>
        <v>0.62443581344304333</v>
      </c>
      <c r="I108" s="79">
        <f t="shared" ca="1" si="68"/>
        <v>770368.72677640046</v>
      </c>
      <c r="J108" s="79">
        <f t="shared" ca="1" si="69"/>
        <v>5368.1606836118108</v>
      </c>
      <c r="K108" s="80">
        <f t="shared" ca="1" si="70"/>
        <v>-12.488716268860866</v>
      </c>
      <c r="L108" s="80">
        <f t="shared" ca="1" si="71"/>
        <v>-641.97393898033374</v>
      </c>
      <c r="M108" s="80">
        <f t="shared" ca="1" si="72"/>
        <v>0</v>
      </c>
      <c r="N108" s="80">
        <f t="shared" ca="1" si="73"/>
        <v>0</v>
      </c>
      <c r="O108" s="81">
        <f t="shared" ca="1" si="59"/>
        <v>-5900.1757662192831</v>
      </c>
      <c r="P108" s="79">
        <f t="shared" ca="1" si="60"/>
        <v>769182.24903854367</v>
      </c>
      <c r="Q108" s="35"/>
      <c r="R108">
        <f t="shared" ca="1" si="74"/>
        <v>105</v>
      </c>
      <c r="S108" s="78">
        <f t="shared" ca="1" si="86"/>
        <v>76.666666666666174</v>
      </c>
      <c r="T108" s="55">
        <f t="shared" ca="1" si="75"/>
        <v>6.629281491598138E-3</v>
      </c>
      <c r="U108" s="78">
        <f t="shared" ca="1" si="87"/>
        <v>0.62256739483798618</v>
      </c>
      <c r="V108" s="79">
        <f t="shared" ca="1" si="88"/>
        <v>770253.26683702471</v>
      </c>
      <c r="W108" s="79">
        <f t="shared" ca="1" si="61"/>
        <v>5367.3561240735717</v>
      </c>
      <c r="X108" s="80">
        <f t="shared" ca="1" si="62"/>
        <v>-12.451347896759724</v>
      </c>
      <c r="Y108" s="80">
        <f t="shared" ca="1" si="76"/>
        <v>-641.87772236418732</v>
      </c>
      <c r="Z108" s="80">
        <f t="shared" ca="1" si="63"/>
        <v>0</v>
      </c>
      <c r="AA108" s="80">
        <f t="shared" ca="1" si="77"/>
        <v>0</v>
      </c>
      <c r="AB108" s="81">
        <f t="shared" ca="1" si="64"/>
        <v>-5900.1757662192831</v>
      </c>
      <c r="AC108" s="79">
        <f t="shared" ca="1" si="65"/>
        <v>769066.11812461819</v>
      </c>
      <c r="AD108" s="35"/>
      <c r="AE108" s="55">
        <f t="shared" ca="1" si="89"/>
        <v>6.629281491598138E-3</v>
      </c>
      <c r="AF108" s="78">
        <f t="shared" ca="1" si="90"/>
        <v>0.62256739483798618</v>
      </c>
      <c r="AG108" s="21"/>
      <c r="AH108" s="21"/>
      <c r="AK108" s="66"/>
      <c r="AL108" s="66"/>
      <c r="AM108" s="66"/>
      <c r="AN108" s="66"/>
      <c r="AR108" s="69">
        <f t="shared" si="79"/>
        <v>9</v>
      </c>
      <c r="AS108" s="70">
        <f t="shared" si="94"/>
        <v>105</v>
      </c>
      <c r="AT108" s="71">
        <f t="shared" si="95"/>
        <v>0.48515174792028298</v>
      </c>
      <c r="AU108" s="72">
        <f t="shared" si="80"/>
        <v>6.9683003697136314E-3</v>
      </c>
      <c r="AV108" s="73">
        <f t="shared" si="81"/>
        <v>1.0069683003697136</v>
      </c>
      <c r="AW108" s="74">
        <f>PRODUCT(AV$4:AV108)</f>
        <v>2.0510354011728711</v>
      </c>
      <c r="AY108" s="75">
        <f t="shared" si="96"/>
        <v>105</v>
      </c>
      <c r="AZ108" s="76">
        <f t="shared" ca="1" si="106"/>
        <v>1.0086664107387064</v>
      </c>
      <c r="BA108" s="76">
        <f t="shared" ca="1" si="106"/>
        <v>1.0086664107387064</v>
      </c>
      <c r="BB108" s="76">
        <f t="shared" ca="1" si="106"/>
        <v>1.0086664107387064</v>
      </c>
      <c r="BC108" s="76">
        <f t="shared" ca="1" si="106"/>
        <v>1.0086664107387064</v>
      </c>
      <c r="BD108" s="76">
        <f t="shared" ca="1" si="106"/>
        <v>1.0086664107387064</v>
      </c>
      <c r="BE108" s="76">
        <f t="shared" ca="1" si="106"/>
        <v>1.0086664107387064</v>
      </c>
      <c r="BF108" s="76">
        <f t="shared" ca="1" si="106"/>
        <v>1.0086664107387064</v>
      </c>
      <c r="BG108" s="76">
        <f t="shared" ca="1" si="106"/>
        <v>1.0086664107387064</v>
      </c>
      <c r="BH108" s="76">
        <f t="shared" ca="1" si="106"/>
        <v>1.0086664107387064</v>
      </c>
      <c r="BI108" s="76">
        <f t="shared" ca="1" si="106"/>
        <v>1.0086664107387064</v>
      </c>
      <c r="BJ108" s="76">
        <f t="shared" ca="1" si="106"/>
        <v>1.0086664107387064</v>
      </c>
      <c r="BK108" s="76">
        <f t="shared" ca="1" si="106"/>
        <v>1.0086664107387064</v>
      </c>
      <c r="BL108" s="76">
        <f t="shared" ca="1" si="104"/>
        <v>0.10909999999999909</v>
      </c>
      <c r="BM108" s="77">
        <f t="shared" ca="1" si="105"/>
        <v>38017.531482708757</v>
      </c>
      <c r="BN108" s="21"/>
      <c r="BO108" s="70">
        <f t="shared" si="97"/>
        <v>105</v>
      </c>
      <c r="BP108" s="178">
        <f t="shared" si="98"/>
        <v>8.6899999999999991E-2</v>
      </c>
      <c r="BQ108" s="179">
        <f t="shared" si="83"/>
        <v>6.9683003697136314E-3</v>
      </c>
      <c r="BR108" s="179">
        <f t="shared" si="100"/>
        <v>0.48755862498919156</v>
      </c>
    </row>
    <row r="109" spans="5:70">
      <c r="E109">
        <f t="shared" si="84"/>
        <v>106</v>
      </c>
      <c r="F109" s="64">
        <f t="shared" si="85"/>
        <v>76.749999999999503</v>
      </c>
      <c r="G109" s="55">
        <f t="shared" si="67"/>
        <v>6.629281491598138E-3</v>
      </c>
      <c r="H109" s="78">
        <f t="shared" si="99"/>
        <v>0.62029625266229438</v>
      </c>
      <c r="I109" s="79">
        <f t="shared" ca="1" si="68"/>
        <v>764083.12339132663</v>
      </c>
      <c r="J109" s="79">
        <f t="shared" ca="1" si="69"/>
        <v>5324.3607112197278</v>
      </c>
      <c r="K109" s="80">
        <f t="shared" ca="1" si="70"/>
        <v>-12.405925053245888</v>
      </c>
      <c r="L109" s="80">
        <f t="shared" ca="1" si="71"/>
        <v>-636.73593615943889</v>
      </c>
      <c r="M109" s="80">
        <f t="shared" ca="1" si="72"/>
        <v>0</v>
      </c>
      <c r="N109" s="80">
        <f t="shared" ca="1" si="73"/>
        <v>0</v>
      </c>
      <c r="O109" s="81">
        <f t="shared" ca="1" si="59"/>
        <v>-5861.0618402151094</v>
      </c>
      <c r="P109" s="79">
        <f t="shared" ca="1" si="60"/>
        <v>762897.28040111857</v>
      </c>
      <c r="Q109" s="35"/>
      <c r="R109">
        <f t="shared" ca="1" si="74"/>
        <v>106</v>
      </c>
      <c r="S109" s="78">
        <f t="shared" ca="1" si="86"/>
        <v>76.749999999999503</v>
      </c>
      <c r="T109" s="55">
        <f t="shared" ca="1" si="75"/>
        <v>6.629281491598138E-3</v>
      </c>
      <c r="U109" s="78">
        <f t="shared" ca="1" si="87"/>
        <v>0.61844022033011425</v>
      </c>
      <c r="V109" s="79">
        <f t="shared" ca="1" si="88"/>
        <v>763967.76234191947</v>
      </c>
      <c r="W109" s="79">
        <f t="shared" ca="1" si="61"/>
        <v>5323.5568407764931</v>
      </c>
      <c r="X109" s="80">
        <f t="shared" ca="1" si="62"/>
        <v>-12.368804406602285</v>
      </c>
      <c r="Y109" s="80">
        <f t="shared" ca="1" si="76"/>
        <v>-636.63980195159957</v>
      </c>
      <c r="Z109" s="80">
        <f t="shared" ca="1" si="63"/>
        <v>0</v>
      </c>
      <c r="AA109" s="80">
        <f t="shared" ca="1" si="77"/>
        <v>0</v>
      </c>
      <c r="AB109" s="81">
        <f t="shared" ca="1" si="64"/>
        <v>-5861.0618402151094</v>
      </c>
      <c r="AC109" s="79">
        <f t="shared" ca="1" si="65"/>
        <v>762781.24873612262</v>
      </c>
      <c r="AD109" s="35"/>
      <c r="AE109" s="55">
        <f t="shared" ca="1" si="89"/>
        <v>6.629281491598138E-3</v>
      </c>
      <c r="AF109" s="78">
        <f t="shared" ca="1" si="90"/>
        <v>0.61844022033011425</v>
      </c>
      <c r="AG109" s="21"/>
      <c r="AH109" s="21"/>
      <c r="AK109" s="66"/>
      <c r="AL109" s="66"/>
      <c r="AM109" s="66"/>
      <c r="AN109" s="66"/>
      <c r="AR109" s="69">
        <f t="shared" si="79"/>
        <v>9</v>
      </c>
      <c r="AS109" s="70">
        <f t="shared" si="94"/>
        <v>106</v>
      </c>
      <c r="AT109" s="71">
        <f t="shared" si="95"/>
        <v>0.48177106481588289</v>
      </c>
      <c r="AU109" s="72">
        <f t="shared" si="80"/>
        <v>6.9683003697136314E-3</v>
      </c>
      <c r="AV109" s="73">
        <f t="shared" si="81"/>
        <v>1.0069683003697136</v>
      </c>
      <c r="AW109" s="74">
        <f>PRODUCT(AV$4:AV109)</f>
        <v>2.0653276319171598</v>
      </c>
      <c r="AY109" s="75">
        <f t="shared" si="96"/>
        <v>106</v>
      </c>
      <c r="AZ109" s="76">
        <f t="shared" ca="1" si="106"/>
        <v>1.0086664107387064</v>
      </c>
      <c r="BA109" s="76">
        <f t="shared" ca="1" si="106"/>
        <v>1.0086664107387064</v>
      </c>
      <c r="BB109" s="76">
        <f t="shared" ca="1" si="106"/>
        <v>1.0086664107387064</v>
      </c>
      <c r="BC109" s="76">
        <f t="shared" ca="1" si="106"/>
        <v>1.0086664107387064</v>
      </c>
      <c r="BD109" s="76">
        <f t="shared" ca="1" si="106"/>
        <v>1.0086664107387064</v>
      </c>
      <c r="BE109" s="76">
        <f t="shared" ca="1" si="106"/>
        <v>1.0086664107387064</v>
      </c>
      <c r="BF109" s="76">
        <f t="shared" ca="1" si="106"/>
        <v>1.0086664107387064</v>
      </c>
      <c r="BG109" s="76">
        <f t="shared" ca="1" si="106"/>
        <v>1.0086664107387064</v>
      </c>
      <c r="BH109" s="76">
        <f t="shared" ca="1" si="106"/>
        <v>1.0086664107387064</v>
      </c>
      <c r="BI109" s="76">
        <f t="shared" ca="1" si="106"/>
        <v>1.0086664107387064</v>
      </c>
      <c r="BJ109" s="76">
        <f t="shared" ca="1" si="106"/>
        <v>1.0086664107387064</v>
      </c>
      <c r="BK109" s="76">
        <f t="shared" ca="1" si="106"/>
        <v>1.0086664107387064</v>
      </c>
      <c r="BL109" s="76">
        <f t="shared" ca="1" si="104"/>
        <v>0.10909999999999909</v>
      </c>
      <c r="BM109" s="77">
        <f t="shared" ca="1" si="105"/>
        <v>42165.24416747225</v>
      </c>
      <c r="BN109" s="21"/>
      <c r="BO109" s="70">
        <f t="shared" si="97"/>
        <v>106</v>
      </c>
      <c r="BP109" s="178">
        <f t="shared" si="98"/>
        <v>8.6899999999999991E-2</v>
      </c>
      <c r="BQ109" s="179">
        <f t="shared" si="83"/>
        <v>6.9683003697136314E-3</v>
      </c>
      <c r="BR109" s="179">
        <f t="shared" si="100"/>
        <v>0.48418468069966242</v>
      </c>
    </row>
    <row r="110" spans="5:70">
      <c r="E110">
        <f t="shared" si="84"/>
        <v>107</v>
      </c>
      <c r="F110" s="64">
        <f t="shared" si="85"/>
        <v>76.833333333332831</v>
      </c>
      <c r="G110" s="55">
        <f t="shared" si="67"/>
        <v>6.629281491598138E-3</v>
      </c>
      <c r="H110" s="78">
        <f t="shared" si="99"/>
        <v>0.61618413419521256</v>
      </c>
      <c r="I110" s="79">
        <f t="shared" ca="1" si="68"/>
        <v>757839.81958016485</v>
      </c>
      <c r="J110" s="79">
        <f t="shared" ca="1" si="69"/>
        <v>5280.8554949641748</v>
      </c>
      <c r="K110" s="80">
        <f t="shared" ca="1" si="70"/>
        <v>-12.323682683904252</v>
      </c>
      <c r="L110" s="80">
        <f t="shared" ca="1" si="71"/>
        <v>-631.53318298347074</v>
      </c>
      <c r="M110" s="80">
        <f t="shared" ca="1" si="72"/>
        <v>0</v>
      </c>
      <c r="N110" s="80">
        <f t="shared" ca="1" si="73"/>
        <v>0</v>
      </c>
      <c r="O110" s="81">
        <f t="shared" ca="1" si="59"/>
        <v>-5822.2072114366601</v>
      </c>
      <c r="P110" s="79">
        <f t="shared" ca="1" si="60"/>
        <v>756654.61099802493</v>
      </c>
      <c r="Q110" s="35"/>
      <c r="R110">
        <f t="shared" ca="1" si="74"/>
        <v>107</v>
      </c>
      <c r="S110" s="78">
        <f t="shared" ca="1" si="86"/>
        <v>76.833333333332831</v>
      </c>
      <c r="T110" s="55">
        <f t="shared" ca="1" si="75"/>
        <v>6.629281491598138E-3</v>
      </c>
      <c r="U110" s="78">
        <f t="shared" ca="1" si="87"/>
        <v>0.61434040602382001</v>
      </c>
      <c r="V110" s="79">
        <f t="shared" ca="1" si="88"/>
        <v>757724.55712173809</v>
      </c>
      <c r="W110" s="79">
        <f t="shared" ca="1" si="61"/>
        <v>5280.052311532505</v>
      </c>
      <c r="X110" s="80">
        <f t="shared" ca="1" si="62"/>
        <v>-12.286808120476401</v>
      </c>
      <c r="Y110" s="80">
        <f t="shared" ca="1" si="76"/>
        <v>-631.43713093478175</v>
      </c>
      <c r="Z110" s="80">
        <f t="shared" ca="1" si="63"/>
        <v>0</v>
      </c>
      <c r="AA110" s="80">
        <f t="shared" ca="1" si="77"/>
        <v>0</v>
      </c>
      <c r="AB110" s="81">
        <f t="shared" ca="1" si="64"/>
        <v>-5822.2072114366601</v>
      </c>
      <c r="AC110" s="79">
        <f t="shared" ca="1" si="65"/>
        <v>756538.67828277871</v>
      </c>
      <c r="AD110" s="35"/>
      <c r="AE110" s="55">
        <f t="shared" ca="1" si="89"/>
        <v>6.629281491598138E-3</v>
      </c>
      <c r="AF110" s="78">
        <f t="shared" ca="1" si="90"/>
        <v>0.61434040602382001</v>
      </c>
      <c r="AG110" s="21"/>
      <c r="AH110" s="21"/>
      <c r="AK110" s="66"/>
      <c r="AL110" s="66"/>
      <c r="AM110" s="66"/>
      <c r="AN110" s="66"/>
      <c r="AR110" s="69">
        <f t="shared" si="79"/>
        <v>9</v>
      </c>
      <c r="AS110" s="70">
        <f t="shared" si="94"/>
        <v>107</v>
      </c>
      <c r="AT110" s="71">
        <f t="shared" si="95"/>
        <v>0.47841393932680903</v>
      </c>
      <c r="AU110" s="72">
        <f t="shared" si="80"/>
        <v>6.9683003697136314E-3</v>
      </c>
      <c r="AV110" s="73">
        <f t="shared" si="81"/>
        <v>1.0069683003697136</v>
      </c>
      <c r="AW110" s="74">
        <f>PRODUCT(AV$4:AV110)</f>
        <v>2.0797194552182279</v>
      </c>
      <c r="AY110" s="75">
        <f t="shared" si="96"/>
        <v>107</v>
      </c>
      <c r="AZ110" s="76">
        <f t="shared" ca="1" si="106"/>
        <v>1.0086664107387064</v>
      </c>
      <c r="BA110" s="76">
        <f t="shared" ca="1" si="106"/>
        <v>1.0086664107387064</v>
      </c>
      <c r="BB110" s="76">
        <f t="shared" ca="1" si="106"/>
        <v>1.0086664107387064</v>
      </c>
      <c r="BC110" s="76">
        <f t="shared" ca="1" si="106"/>
        <v>1.0086664107387064</v>
      </c>
      <c r="BD110" s="76">
        <f t="shared" ca="1" si="106"/>
        <v>1.0086664107387064</v>
      </c>
      <c r="BE110" s="76">
        <f t="shared" ca="1" si="106"/>
        <v>1.0086664107387064</v>
      </c>
      <c r="BF110" s="76">
        <f t="shared" ca="1" si="106"/>
        <v>1.0086664107387064</v>
      </c>
      <c r="BG110" s="76">
        <f t="shared" ca="1" si="106"/>
        <v>1.0086664107387064</v>
      </c>
      <c r="BH110" s="76">
        <f t="shared" ca="1" si="106"/>
        <v>1.0086664107387064</v>
      </c>
      <c r="BI110" s="76">
        <f t="shared" ca="1" si="106"/>
        <v>1.0086664107387064</v>
      </c>
      <c r="BJ110" s="76">
        <f t="shared" ca="1" si="106"/>
        <v>1.0086664107387064</v>
      </c>
      <c r="BK110" s="76">
        <f t="shared" ca="1" si="106"/>
        <v>1.0086664107387064</v>
      </c>
      <c r="BL110" s="76">
        <f t="shared" ca="1" si="104"/>
        <v>0.10909999999999909</v>
      </c>
      <c r="BM110" s="77">
        <f t="shared" ca="1" si="105"/>
        <v>46765.472306143434</v>
      </c>
      <c r="BN110" s="21"/>
      <c r="BO110" s="70">
        <f t="shared" si="97"/>
        <v>107</v>
      </c>
      <c r="BP110" s="178">
        <f t="shared" si="98"/>
        <v>8.6899999999999991E-2</v>
      </c>
      <c r="BQ110" s="179">
        <f t="shared" si="83"/>
        <v>6.9683003697136314E-3</v>
      </c>
      <c r="BR110" s="179">
        <f t="shared" si="100"/>
        <v>0.48083408437176373</v>
      </c>
    </row>
    <row r="111" spans="5:70">
      <c r="E111">
        <f t="shared" si="84"/>
        <v>108</v>
      </c>
      <c r="F111" s="64">
        <f t="shared" si="85"/>
        <v>76.91666666666616</v>
      </c>
      <c r="G111" s="55">
        <f t="shared" si="67"/>
        <v>6.629281491598138E-3</v>
      </c>
      <c r="H111" s="78">
        <f t="shared" si="99"/>
        <v>0.61209927611897585</v>
      </c>
      <c r="I111" s="79">
        <f t="shared" ca="1" si="68"/>
        <v>751638.53458980331</v>
      </c>
      <c r="J111" s="79">
        <f t="shared" ca="1" si="69"/>
        <v>5237.6430784731383</v>
      </c>
      <c r="K111" s="80">
        <f t="shared" ca="1" si="70"/>
        <v>-12.241985522379517</v>
      </c>
      <c r="L111" s="80">
        <f t="shared" ca="1" si="71"/>
        <v>-626.36544549150278</v>
      </c>
      <c r="M111" s="80">
        <f t="shared" ca="1" si="72"/>
        <v>0</v>
      </c>
      <c r="N111" s="80">
        <f t="shared" ca="1" si="73"/>
        <v>0</v>
      </c>
      <c r="O111" s="81">
        <f t="shared" ca="1" si="59"/>
        <v>-5783.6101609296347</v>
      </c>
      <c r="P111" s="79">
        <f t="shared" ca="1" si="60"/>
        <v>750453.96007633302</v>
      </c>
      <c r="Q111" s="35"/>
      <c r="R111">
        <f t="shared" ca="1" si="74"/>
        <v>108</v>
      </c>
      <c r="S111" s="78">
        <f t="shared" ca="1" si="86"/>
        <v>76.91666666666616</v>
      </c>
      <c r="T111" s="55">
        <f t="shared" ca="1" si="75"/>
        <v>6.629281491598138E-3</v>
      </c>
      <c r="U111" s="78">
        <f t="shared" ca="1" si="87"/>
        <v>0.61026777054062542</v>
      </c>
      <c r="V111" s="79">
        <f t="shared" ca="1" si="88"/>
        <v>751523.37042516063</v>
      </c>
      <c r="W111" s="79">
        <f t="shared" ca="1" si="61"/>
        <v>5236.8405799820812</v>
      </c>
      <c r="X111" s="80">
        <f t="shared" ca="1" si="62"/>
        <v>-12.205355410812508</v>
      </c>
      <c r="Y111" s="80">
        <f t="shared" ca="1" si="76"/>
        <v>-626.26947535430054</v>
      </c>
      <c r="Z111" s="80">
        <f t="shared" ca="1" si="63"/>
        <v>0</v>
      </c>
      <c r="AA111" s="80">
        <f t="shared" ca="1" si="77"/>
        <v>0</v>
      </c>
      <c r="AB111" s="81">
        <f t="shared" ca="1" si="64"/>
        <v>-5783.6101609296347</v>
      </c>
      <c r="AC111" s="79">
        <f t="shared" ca="1" si="65"/>
        <v>750338.12601344788</v>
      </c>
      <c r="AD111" s="35"/>
      <c r="AE111" s="55">
        <f t="shared" ca="1" si="89"/>
        <v>6.629281491598138E-3</v>
      </c>
      <c r="AF111" s="78">
        <f t="shared" ca="1" si="90"/>
        <v>0.61026777054062542</v>
      </c>
      <c r="AG111" s="21"/>
      <c r="AH111" s="21"/>
      <c r="AK111" s="66"/>
      <c r="AL111" s="66"/>
      <c r="AM111" s="66"/>
      <c r="AN111" s="66"/>
      <c r="AR111" s="69">
        <f t="shared" si="79"/>
        <v>9</v>
      </c>
      <c r="AS111" s="70">
        <f t="shared" si="94"/>
        <v>108</v>
      </c>
      <c r="AT111" s="71">
        <f t="shared" si="95"/>
        <v>0.47508020729652189</v>
      </c>
      <c r="AU111" s="72">
        <f t="shared" si="80"/>
        <v>6.9683003697136314E-3</v>
      </c>
      <c r="AV111" s="73">
        <f t="shared" si="81"/>
        <v>1.0069683003697136</v>
      </c>
      <c r="AW111" s="74">
        <f>PRODUCT(AV$4:AV111)</f>
        <v>2.0942115650669257</v>
      </c>
      <c r="AY111" s="75">
        <f t="shared" si="96"/>
        <v>108</v>
      </c>
      <c r="AZ111" s="76">
        <f t="shared" ca="1" si="106"/>
        <v>1.0086664107387064</v>
      </c>
      <c r="BA111" s="76">
        <f t="shared" ca="1" si="106"/>
        <v>1.0086664107387064</v>
      </c>
      <c r="BB111" s="76">
        <f t="shared" ca="1" si="106"/>
        <v>1.0086664107387064</v>
      </c>
      <c r="BC111" s="76">
        <f t="shared" ca="1" si="106"/>
        <v>1.0086664107387064</v>
      </c>
      <c r="BD111" s="76">
        <f t="shared" ca="1" si="106"/>
        <v>1.0086664107387064</v>
      </c>
      <c r="BE111" s="76">
        <f t="shared" ca="1" si="106"/>
        <v>1.0086664107387064</v>
      </c>
      <c r="BF111" s="76">
        <f t="shared" ca="1" si="106"/>
        <v>1.0086664107387064</v>
      </c>
      <c r="BG111" s="76">
        <f t="shared" ca="1" si="106"/>
        <v>1.0086664107387064</v>
      </c>
      <c r="BH111" s="76">
        <f t="shared" ca="1" si="106"/>
        <v>1.0086664107387064</v>
      </c>
      <c r="BI111" s="76">
        <f t="shared" ca="1" si="106"/>
        <v>1.0086664107387064</v>
      </c>
      <c r="BJ111" s="76">
        <f t="shared" ca="1" si="106"/>
        <v>1.0086664107387064</v>
      </c>
      <c r="BK111" s="76">
        <f t="shared" ca="1" si="106"/>
        <v>1.0086664107387064</v>
      </c>
      <c r="BL111" s="76">
        <f t="shared" ca="1" si="104"/>
        <v>0.10909999999999909</v>
      </c>
      <c r="BM111" s="77">
        <f t="shared" ca="1" si="105"/>
        <v>51867.585334743642</v>
      </c>
      <c r="BN111" s="21"/>
      <c r="BO111" s="70">
        <f t="shared" si="97"/>
        <v>108</v>
      </c>
      <c r="BP111" s="178">
        <f t="shared" si="98"/>
        <v>8.6899999999999991E-2</v>
      </c>
      <c r="BQ111" s="179">
        <f t="shared" si="83"/>
        <v>6.9683003697136314E-3</v>
      </c>
      <c r="BR111" s="179">
        <f t="shared" si="100"/>
        <v>0.47750667443575234</v>
      </c>
    </row>
    <row r="112" spans="5:70">
      <c r="E112">
        <f t="shared" si="84"/>
        <v>109</v>
      </c>
      <c r="F112" s="64">
        <f t="shared" si="85"/>
        <v>76.999999999999488</v>
      </c>
      <c r="G112" s="55">
        <f t="shared" si="67"/>
        <v>6.629281491598138E-3</v>
      </c>
      <c r="H112" s="78">
        <f t="shared" si="99"/>
        <v>0.60804149771677973</v>
      </c>
      <c r="I112" s="79">
        <f t="shared" ca="1" si="68"/>
        <v>745478.98952850245</v>
      </c>
      <c r="J112" s="79">
        <f t="shared" ca="1" si="69"/>
        <v>5194.7215183452081</v>
      </c>
      <c r="K112" s="80">
        <f t="shared" ca="1" si="70"/>
        <v>-12.160829954335595</v>
      </c>
      <c r="L112" s="80">
        <f t="shared" ca="1" si="71"/>
        <v>-621.23249127375209</v>
      </c>
      <c r="M112" s="80">
        <f t="shared" ca="1" si="72"/>
        <v>-5591.092421463768</v>
      </c>
      <c r="N112" s="80">
        <f t="shared" ca="1" si="73"/>
        <v>0</v>
      </c>
      <c r="O112" s="81">
        <f t="shared" ca="1" si="59"/>
        <v>-5745.2689811351638</v>
      </c>
      <c r="P112" s="79">
        <f t="shared" ca="1" si="60"/>
        <v>738703.95632302051</v>
      </c>
      <c r="Q112" s="35"/>
      <c r="R112">
        <f t="shared" ca="1" si="74"/>
        <v>109</v>
      </c>
      <c r="S112" s="78">
        <f t="shared" ca="1" si="86"/>
        <v>76.999999999999488</v>
      </c>
      <c r="T112" s="55">
        <f t="shared" ca="1" si="75"/>
        <v>6.629281491598138E-3</v>
      </c>
      <c r="U112" s="78">
        <f t="shared" ca="1" si="87"/>
        <v>0.60622213370446154</v>
      </c>
      <c r="V112" s="79">
        <f t="shared" ca="1" si="88"/>
        <v>745363.92336222646</v>
      </c>
      <c r="W112" s="79">
        <f t="shared" ca="1" si="61"/>
        <v>5193.9197027362052</v>
      </c>
      <c r="X112" s="80">
        <f t="shared" ca="1" si="62"/>
        <v>-12.124442674089231</v>
      </c>
      <c r="Y112" s="80">
        <f t="shared" ca="1" si="76"/>
        <v>-621.13660280185547</v>
      </c>
      <c r="Z112" s="80">
        <f t="shared" ca="1" si="63"/>
        <v>-5590.2294252166985</v>
      </c>
      <c r="AA112" s="80">
        <f t="shared" ca="1" si="77"/>
        <v>0</v>
      </c>
      <c r="AB112" s="81">
        <f t="shared" ca="1" si="64"/>
        <v>-5745.2689811351638</v>
      </c>
      <c r="AC112" s="79">
        <f t="shared" ca="1" si="65"/>
        <v>738589.0836131348</v>
      </c>
      <c r="AD112" s="35"/>
      <c r="AE112" s="55">
        <f t="shared" ca="1" si="89"/>
        <v>6.629281491598138E-3</v>
      </c>
      <c r="AF112" s="78">
        <f t="shared" ca="1" si="90"/>
        <v>0.60622213370446154</v>
      </c>
      <c r="AG112" s="21"/>
      <c r="AH112" s="21"/>
      <c r="AK112" s="66"/>
      <c r="AL112" s="66"/>
      <c r="AM112" s="66"/>
      <c r="AN112" s="66"/>
      <c r="AR112" s="69">
        <f t="shared" si="79"/>
        <v>10</v>
      </c>
      <c r="AS112" s="70">
        <f t="shared" si="94"/>
        <v>109</v>
      </c>
      <c r="AT112" s="71">
        <f t="shared" si="95"/>
        <v>0.47176970571237392</v>
      </c>
      <c r="AU112" s="72">
        <f t="shared" si="80"/>
        <v>6.9683003697136314E-3</v>
      </c>
      <c r="AV112" s="73">
        <f t="shared" si="81"/>
        <v>1.0069683003697136</v>
      </c>
      <c r="AW112" s="74">
        <f>PRODUCT(AV$4:AV112)</f>
        <v>2.1088046602900401</v>
      </c>
      <c r="AY112" s="75">
        <f t="shared" si="96"/>
        <v>109</v>
      </c>
      <c r="AZ112" s="76">
        <f t="shared" ca="1" si="106"/>
        <v>1.0086664107387064</v>
      </c>
      <c r="BA112" s="76">
        <f t="shared" ca="1" si="106"/>
        <v>1.0086664107387064</v>
      </c>
      <c r="BB112" s="76">
        <f t="shared" ca="1" si="106"/>
        <v>1.0086664107387064</v>
      </c>
      <c r="BC112" s="76">
        <f t="shared" ca="1" si="106"/>
        <v>1.0086664107387064</v>
      </c>
      <c r="BD112" s="76">
        <f t="shared" ca="1" si="106"/>
        <v>1.0086664107387064</v>
      </c>
      <c r="BE112" s="76">
        <f t="shared" ca="1" si="106"/>
        <v>1.0086664107387064</v>
      </c>
      <c r="BF112" s="76">
        <f t="shared" ca="1" si="106"/>
        <v>1.0086664107387064</v>
      </c>
      <c r="BG112" s="76">
        <f t="shared" ca="1" si="106"/>
        <v>1.0086664107387064</v>
      </c>
      <c r="BH112" s="76">
        <f t="shared" ca="1" si="106"/>
        <v>1.0086664107387064</v>
      </c>
      <c r="BI112" s="76">
        <f t="shared" ca="1" si="106"/>
        <v>1.0086664107387064</v>
      </c>
      <c r="BJ112" s="76">
        <f t="shared" ca="1" si="106"/>
        <v>1.0086664107387064</v>
      </c>
      <c r="BK112" s="76">
        <f t="shared" ca="1" si="106"/>
        <v>1.0086664107387064</v>
      </c>
      <c r="BL112" s="76">
        <f t="shared" ca="1" si="104"/>
        <v>0.10909999999999909</v>
      </c>
      <c r="BM112" s="77">
        <f t="shared" ca="1" si="105"/>
        <v>57526.338894764129</v>
      </c>
      <c r="BN112" s="21"/>
      <c r="BO112" s="70">
        <f t="shared" si="97"/>
        <v>109</v>
      </c>
      <c r="BP112" s="178">
        <f t="shared" si="98"/>
        <v>8.6899999999999991E-2</v>
      </c>
      <c r="BQ112" s="179">
        <f t="shared" si="83"/>
        <v>6.9683003697136314E-3</v>
      </c>
      <c r="BR112" s="179">
        <f t="shared" si="100"/>
        <v>0.47420229043996054</v>
      </c>
    </row>
    <row r="113" spans="5:70">
      <c r="E113">
        <f t="shared" si="84"/>
        <v>110</v>
      </c>
      <c r="F113" s="64">
        <f t="shared" si="85"/>
        <v>77.083333333332817</v>
      </c>
      <c r="G113" s="55">
        <f t="shared" si="67"/>
        <v>6.629281491598138E-3</v>
      </c>
      <c r="H113" s="78">
        <f t="shared" si="99"/>
        <v>0.60401061946984225</v>
      </c>
      <c r="I113" s="79">
        <f t="shared" ca="1" si="68"/>
        <v>733806.87985759799</v>
      </c>
      <c r="J113" s="79">
        <f t="shared" ca="1" si="69"/>
        <v>5113.3867522101064</v>
      </c>
      <c r="K113" s="80">
        <f t="shared" ca="1" si="70"/>
        <v>-12.080212389396845</v>
      </c>
      <c r="L113" s="80">
        <f t="shared" ca="1" si="71"/>
        <v>-611.50573321466504</v>
      </c>
      <c r="M113" s="80">
        <f t="shared" ca="1" si="72"/>
        <v>0</v>
      </c>
      <c r="N113" s="80">
        <f t="shared" ca="1" si="73"/>
        <v>0</v>
      </c>
      <c r="O113" s="81">
        <f t="shared" ca="1" si="59"/>
        <v>-5707.181975814271</v>
      </c>
      <c r="P113" s="79">
        <f t="shared" ca="1" si="60"/>
        <v>732589.49868838978</v>
      </c>
      <c r="Q113" s="35"/>
      <c r="R113">
        <f t="shared" ca="1" si="74"/>
        <v>110</v>
      </c>
      <c r="S113" s="78">
        <f t="shared" ca="1" si="86"/>
        <v>77.083333333332817</v>
      </c>
      <c r="T113" s="55">
        <f t="shared" ca="1" si="75"/>
        <v>6.629281491598138E-3</v>
      </c>
      <c r="U113" s="78">
        <f t="shared" ca="1" si="87"/>
        <v>0.60220331653369741</v>
      </c>
      <c r="V113" s="79">
        <f t="shared" ca="1" si="88"/>
        <v>733692.76867124182</v>
      </c>
      <c r="W113" s="79">
        <f t="shared" ca="1" si="61"/>
        <v>5112.591591188032</v>
      </c>
      <c r="X113" s="80">
        <f t="shared" ca="1" si="62"/>
        <v>-12.044066330673948</v>
      </c>
      <c r="Y113" s="80">
        <f t="shared" ca="1" si="76"/>
        <v>-611.41064055936818</v>
      </c>
      <c r="Z113" s="80">
        <f t="shared" ca="1" si="63"/>
        <v>0</v>
      </c>
      <c r="AA113" s="80">
        <f t="shared" ca="1" si="77"/>
        <v>0</v>
      </c>
      <c r="AB113" s="81">
        <f t="shared" ca="1" si="64"/>
        <v>-5707.181975814271</v>
      </c>
      <c r="AC113" s="79">
        <f t="shared" ca="1" si="65"/>
        <v>732474.72357972548</v>
      </c>
      <c r="AD113" s="35"/>
      <c r="AE113" s="55">
        <f t="shared" ca="1" si="89"/>
        <v>6.629281491598138E-3</v>
      </c>
      <c r="AF113" s="78">
        <f t="shared" ca="1" si="90"/>
        <v>0.60220331653369741</v>
      </c>
      <c r="AG113" s="21"/>
      <c r="AH113" s="21"/>
      <c r="AK113" s="66"/>
      <c r="AL113" s="66"/>
      <c r="AM113" s="66"/>
      <c r="AN113" s="66"/>
      <c r="AR113" s="69">
        <f t="shared" si="79"/>
        <v>10</v>
      </c>
      <c r="AS113" s="70">
        <f t="shared" si="94"/>
        <v>110</v>
      </c>
      <c r="AT113" s="71">
        <f t="shared" si="95"/>
        <v>0.4684822726976387</v>
      </c>
      <c r="AU113" s="72">
        <f t="shared" si="80"/>
        <v>6.9683003697136314E-3</v>
      </c>
      <c r="AV113" s="73">
        <f t="shared" si="81"/>
        <v>1.0069683003697136</v>
      </c>
      <c r="AW113" s="74">
        <f>PRODUCT(AV$4:AV113)</f>
        <v>2.123499444583993</v>
      </c>
      <c r="AY113" s="75">
        <f t="shared" si="96"/>
        <v>110</v>
      </c>
      <c r="AZ113" s="76">
        <f t="shared" ca="1" si="106"/>
        <v>1.0086664107387064</v>
      </c>
      <c r="BA113" s="76">
        <f t="shared" ca="1" si="106"/>
        <v>1.0086664107387064</v>
      </c>
      <c r="BB113" s="76">
        <f t="shared" ca="1" si="106"/>
        <v>1.0086664107387064</v>
      </c>
      <c r="BC113" s="76">
        <f t="shared" ca="1" si="106"/>
        <v>1.0086664107387064</v>
      </c>
      <c r="BD113" s="76">
        <f t="shared" ca="1" si="106"/>
        <v>1.0086664107387064</v>
      </c>
      <c r="BE113" s="76">
        <f t="shared" ca="1" si="106"/>
        <v>1.0086664107387064</v>
      </c>
      <c r="BF113" s="76">
        <f t="shared" ca="1" si="106"/>
        <v>1.0086664107387064</v>
      </c>
      <c r="BG113" s="76">
        <f t="shared" ca="1" si="106"/>
        <v>1.0086664107387064</v>
      </c>
      <c r="BH113" s="76">
        <f t="shared" ca="1" si="106"/>
        <v>1.0086664107387064</v>
      </c>
      <c r="BI113" s="76">
        <f t="shared" ca="1" si="106"/>
        <v>1.0086664107387064</v>
      </c>
      <c r="BJ113" s="76">
        <f t="shared" ca="1" si="106"/>
        <v>1.0086664107387064</v>
      </c>
      <c r="BK113" s="76">
        <f t="shared" ca="1" si="106"/>
        <v>1.0086664107387064</v>
      </c>
      <c r="BL113" s="76">
        <f t="shared" ca="1" si="104"/>
        <v>0.10909999999999909</v>
      </c>
      <c r="BM113" s="77">
        <f t="shared" ca="1" si="105"/>
        <v>63802.462468182843</v>
      </c>
      <c r="BN113" s="21"/>
      <c r="BO113" s="70">
        <f t="shared" si="97"/>
        <v>110</v>
      </c>
      <c r="BP113" s="178">
        <f t="shared" si="98"/>
        <v>8.6899999999999991E-2</v>
      </c>
      <c r="BQ113" s="179">
        <f t="shared" si="83"/>
        <v>6.9683003697136314E-3</v>
      </c>
      <c r="BR113" s="179">
        <f t="shared" si="100"/>
        <v>0.47092077304305874</v>
      </c>
    </row>
    <row r="114" spans="5:70">
      <c r="E114">
        <f t="shared" si="84"/>
        <v>111</v>
      </c>
      <c r="F114" s="64">
        <f t="shared" si="85"/>
        <v>77.166666666666146</v>
      </c>
      <c r="G114" s="55">
        <f t="shared" si="67"/>
        <v>6.629281491598138E-3</v>
      </c>
      <c r="H114" s="78">
        <f t="shared" si="99"/>
        <v>0.60000646304946215</v>
      </c>
      <c r="I114" s="79">
        <f t="shared" ca="1" si="68"/>
        <v>727732.95668379567</v>
      </c>
      <c r="J114" s="79">
        <f t="shared" ca="1" si="69"/>
        <v>5071.0618311124872</v>
      </c>
      <c r="K114" s="80">
        <f t="shared" ca="1" si="70"/>
        <v>-12.000129260989244</v>
      </c>
      <c r="L114" s="80">
        <f t="shared" ca="1" si="71"/>
        <v>-606.44413056982978</v>
      </c>
      <c r="M114" s="80">
        <f t="shared" ca="1" si="72"/>
        <v>0</v>
      </c>
      <c r="N114" s="80">
        <f t="shared" ca="1" si="73"/>
        <v>0</v>
      </c>
      <c r="O114" s="81">
        <f t="shared" ca="1" si="59"/>
        <v>-5669.3474599728224</v>
      </c>
      <c r="P114" s="79">
        <f t="shared" ca="1" si="60"/>
        <v>726516.22679510457</v>
      </c>
      <c r="Q114" s="35"/>
      <c r="R114">
        <f t="shared" ca="1" si="74"/>
        <v>111</v>
      </c>
      <c r="S114" s="78">
        <f t="shared" ca="1" si="86"/>
        <v>77.166666666666146</v>
      </c>
      <c r="T114" s="55">
        <f t="shared" ca="1" si="75"/>
        <v>6.629281491598138E-3</v>
      </c>
      <c r="U114" s="78">
        <f t="shared" ca="1" si="87"/>
        <v>0.5982111412332215</v>
      </c>
      <c r="V114" s="79">
        <f t="shared" ca="1" si="88"/>
        <v>727618.94245163491</v>
      </c>
      <c r="W114" s="79">
        <f t="shared" ca="1" si="61"/>
        <v>5070.2673456963694</v>
      </c>
      <c r="X114" s="80">
        <f t="shared" ca="1" si="62"/>
        <v>-11.96422282466443</v>
      </c>
      <c r="Y114" s="80">
        <f t="shared" ca="1" si="76"/>
        <v>-606.34911870969574</v>
      </c>
      <c r="Z114" s="80">
        <f t="shared" ca="1" si="63"/>
        <v>0</v>
      </c>
      <c r="AA114" s="80">
        <f t="shared" ca="1" si="77"/>
        <v>0</v>
      </c>
      <c r="AB114" s="81">
        <f t="shared" ca="1" si="64"/>
        <v>-5669.3474599728224</v>
      </c>
      <c r="AC114" s="79">
        <f t="shared" ca="1" si="65"/>
        <v>726401.54899582407</v>
      </c>
      <c r="AD114" s="35"/>
      <c r="AE114" s="55">
        <f t="shared" ca="1" si="89"/>
        <v>6.629281491598138E-3</v>
      </c>
      <c r="AF114" s="78">
        <f t="shared" ca="1" si="90"/>
        <v>0.5982111412332215</v>
      </c>
      <c r="AG114" s="21"/>
      <c r="AH114" s="21"/>
      <c r="AK114" s="66"/>
      <c r="AL114" s="66"/>
      <c r="AM114" s="66"/>
      <c r="AN114" s="66"/>
      <c r="AR114" s="69">
        <f t="shared" si="79"/>
        <v>10</v>
      </c>
      <c r="AS114" s="70">
        <f t="shared" si="94"/>
        <v>111</v>
      </c>
      <c r="AT114" s="71">
        <f t="shared" si="95"/>
        <v>0.46521774750359546</v>
      </c>
      <c r="AU114" s="72">
        <f t="shared" si="80"/>
        <v>6.9683003697136314E-3</v>
      </c>
      <c r="AV114" s="73">
        <f t="shared" si="81"/>
        <v>1.0069683003697136</v>
      </c>
      <c r="AW114" s="74">
        <f>PRODUCT(AV$4:AV114)</f>
        <v>2.1382966265487742</v>
      </c>
      <c r="AY114" s="75">
        <f t="shared" si="96"/>
        <v>111</v>
      </c>
      <c r="AZ114" s="76">
        <f t="shared" ca="1" si="106"/>
        <v>1.0086664107387064</v>
      </c>
      <c r="BA114" s="76">
        <f t="shared" ca="1" si="106"/>
        <v>1.0086664107387064</v>
      </c>
      <c r="BB114" s="76">
        <f t="shared" ca="1" si="106"/>
        <v>1.0086664107387064</v>
      </c>
      <c r="BC114" s="76">
        <f t="shared" ca="1" si="106"/>
        <v>1.0086664107387064</v>
      </c>
      <c r="BD114" s="76">
        <f t="shared" ca="1" si="106"/>
        <v>1.0086664107387064</v>
      </c>
      <c r="BE114" s="76">
        <f t="shared" ca="1" si="106"/>
        <v>1.0086664107387064</v>
      </c>
      <c r="BF114" s="76">
        <f t="shared" ca="1" si="106"/>
        <v>1.0086664107387064</v>
      </c>
      <c r="BG114" s="76">
        <f t="shared" ca="1" si="106"/>
        <v>1.0086664107387064</v>
      </c>
      <c r="BH114" s="76">
        <f t="shared" ca="1" si="106"/>
        <v>1.0086664107387064</v>
      </c>
      <c r="BI114" s="76">
        <f t="shared" ca="1" si="106"/>
        <v>1.0086664107387064</v>
      </c>
      <c r="BJ114" s="76">
        <f t="shared" ca="1" si="106"/>
        <v>1.0086664107387064</v>
      </c>
      <c r="BK114" s="76">
        <f t="shared" ca="1" si="106"/>
        <v>1.0086664107387064</v>
      </c>
      <c r="BL114" s="76">
        <f t="shared" ca="1" si="104"/>
        <v>0.10909999999999909</v>
      </c>
      <c r="BM114" s="77">
        <f t="shared" ca="1" si="105"/>
        <v>70763.311123461535</v>
      </c>
      <c r="BN114" s="21"/>
      <c r="BO114" s="70">
        <f t="shared" si="97"/>
        <v>111</v>
      </c>
      <c r="BP114" s="178">
        <f t="shared" si="98"/>
        <v>8.6899999999999991E-2</v>
      </c>
      <c r="BQ114" s="179">
        <f t="shared" si="83"/>
        <v>6.9683003697136314E-3</v>
      </c>
      <c r="BR114" s="179">
        <f t="shared" si="100"/>
        <v>0.46766196400637211</v>
      </c>
    </row>
    <row r="115" spans="5:70">
      <c r="E115">
        <f t="shared" si="84"/>
        <v>112</v>
      </c>
      <c r="F115" s="64">
        <f t="shared" si="85"/>
        <v>77.249999999999474</v>
      </c>
      <c r="G115" s="55">
        <f t="shared" si="67"/>
        <v>6.629281491598138E-3</v>
      </c>
      <c r="H115" s="78">
        <f t="shared" si="99"/>
        <v>0.59602885130912908</v>
      </c>
      <c r="I115" s="79">
        <f t="shared" ca="1" si="68"/>
        <v>721699.94621946604</v>
      </c>
      <c r="J115" s="79">
        <f t="shared" ca="1" si="69"/>
        <v>5029.0220020634133</v>
      </c>
      <c r="K115" s="80">
        <f t="shared" ca="1" si="70"/>
        <v>-11.920577026182581</v>
      </c>
      <c r="L115" s="80">
        <f t="shared" ca="1" si="71"/>
        <v>-601.4166218495551</v>
      </c>
      <c r="M115" s="80">
        <f t="shared" ca="1" si="72"/>
        <v>0</v>
      </c>
      <c r="N115" s="80">
        <f t="shared" ca="1" si="73"/>
        <v>0</v>
      </c>
      <c r="O115" s="81">
        <f t="shared" ca="1" si="59"/>
        <v>-5631.7637597869871</v>
      </c>
      <c r="P115" s="79">
        <f t="shared" ca="1" si="60"/>
        <v>720483.86726286681</v>
      </c>
      <c r="Q115" s="35"/>
      <c r="R115">
        <f t="shared" ca="1" si="74"/>
        <v>112</v>
      </c>
      <c r="S115" s="78">
        <f t="shared" ca="1" si="86"/>
        <v>77.249999999999474</v>
      </c>
      <c r="T115" s="55">
        <f t="shared" ca="1" si="75"/>
        <v>6.629281491598138E-3</v>
      </c>
      <c r="U115" s="78">
        <f t="shared" ca="1" si="87"/>
        <v>0.59424543118657636</v>
      </c>
      <c r="V115" s="79">
        <f t="shared" ca="1" si="88"/>
        <v>721586.02865159779</v>
      </c>
      <c r="W115" s="79">
        <f t="shared" ca="1" si="61"/>
        <v>5028.2281902331197</v>
      </c>
      <c r="X115" s="80">
        <f t="shared" ca="1" si="62"/>
        <v>-11.884908623731526</v>
      </c>
      <c r="Y115" s="80">
        <f t="shared" ca="1" si="76"/>
        <v>-601.32169054299823</v>
      </c>
      <c r="Z115" s="80">
        <f t="shared" ca="1" si="63"/>
        <v>0</v>
      </c>
      <c r="AA115" s="80">
        <f t="shared" ca="1" si="77"/>
        <v>0</v>
      </c>
      <c r="AB115" s="81">
        <f t="shared" ca="1" si="64"/>
        <v>-5631.7637597869871</v>
      </c>
      <c r="AC115" s="79">
        <f t="shared" ca="1" si="65"/>
        <v>720369.28648287721</v>
      </c>
      <c r="AD115" s="35"/>
      <c r="AE115" s="55">
        <f t="shared" ca="1" si="89"/>
        <v>6.629281491598138E-3</v>
      </c>
      <c r="AF115" s="78">
        <f t="shared" ca="1" si="90"/>
        <v>0.59424543118657636</v>
      </c>
      <c r="AG115" s="21"/>
      <c r="AH115" s="21"/>
      <c r="AK115" s="66"/>
      <c r="AL115" s="66"/>
      <c r="AM115" s="66"/>
      <c r="AN115" s="66"/>
      <c r="AR115" s="69">
        <f t="shared" ref="AR115:AR178" si="107">ROUNDDOWN((AS115-1)/12,0)+1</f>
        <v>10</v>
      </c>
      <c r="AS115" s="70">
        <f t="shared" si="94"/>
        <v>112</v>
      </c>
      <c r="AT115" s="71">
        <f t="shared" ref="AT115:AT178" si="108">(1-AU115)*AT114</f>
        <v>0.46197597050166883</v>
      </c>
      <c r="AU115" s="72">
        <f t="shared" si="80"/>
        <v>6.9683003697136314E-3</v>
      </c>
      <c r="AV115" s="73">
        <f t="shared" ref="AV115:AV178" si="109">(1+AU115)</f>
        <v>1.0069683003697136</v>
      </c>
      <c r="AW115" s="74">
        <f>PRODUCT(AV$4:AV115)</f>
        <v>2.1531969197221112</v>
      </c>
      <c r="AY115" s="75">
        <f t="shared" si="96"/>
        <v>112</v>
      </c>
      <c r="AZ115" s="76">
        <f t="shared" ca="1" si="106"/>
        <v>1.0086664107387064</v>
      </c>
      <c r="BA115" s="76">
        <f t="shared" ca="1" si="106"/>
        <v>1.0086664107387064</v>
      </c>
      <c r="BB115" s="76">
        <f t="shared" ca="1" si="106"/>
        <v>1.0086664107387064</v>
      </c>
      <c r="BC115" s="76">
        <f t="shared" ca="1" si="106"/>
        <v>1.0086664107387064</v>
      </c>
      <c r="BD115" s="76">
        <f t="shared" ca="1" si="106"/>
        <v>1.0086664107387064</v>
      </c>
      <c r="BE115" s="76">
        <f t="shared" ca="1" si="106"/>
        <v>1.0086664107387064</v>
      </c>
      <c r="BF115" s="76">
        <f t="shared" ca="1" si="106"/>
        <v>1.0086664107387064</v>
      </c>
      <c r="BG115" s="76">
        <f t="shared" ca="1" si="106"/>
        <v>1.0086664107387064</v>
      </c>
      <c r="BH115" s="76">
        <f t="shared" ca="1" si="106"/>
        <v>1.0086664107387064</v>
      </c>
      <c r="BI115" s="76">
        <f t="shared" ca="1" si="106"/>
        <v>1.0086664107387064</v>
      </c>
      <c r="BJ115" s="76">
        <f t="shared" ca="1" si="106"/>
        <v>1.0086664107387064</v>
      </c>
      <c r="BK115" s="76">
        <f t="shared" ca="1" si="106"/>
        <v>1.0086664107387064</v>
      </c>
      <c r="BL115" s="76">
        <f t="shared" ref="BL115:BL178" ca="1" si="110">PRODUCT(AZ115:BK115)-1</f>
        <v>0.10909999999999909</v>
      </c>
      <c r="BM115" s="77">
        <f t="shared" ref="BM115:BM178" ca="1" si="111">PRODUCT(AZ115:BK115)*BM114</f>
        <v>78483.58836703113</v>
      </c>
      <c r="BN115" s="21"/>
      <c r="BO115" s="70">
        <f t="shared" si="97"/>
        <v>112</v>
      </c>
      <c r="BP115" s="178">
        <f t="shared" si="98"/>
        <v>8.6899999999999991E-2</v>
      </c>
      <c r="BQ115" s="179">
        <f t="shared" si="83"/>
        <v>6.9683003697136314E-3</v>
      </c>
      <c r="BR115" s="179">
        <f t="shared" si="100"/>
        <v>0.46442570618624995</v>
      </c>
    </row>
    <row r="116" spans="5:70">
      <c r="E116">
        <f t="shared" si="84"/>
        <v>113</v>
      </c>
      <c r="F116" s="64">
        <f t="shared" si="85"/>
        <v>77.333333333332803</v>
      </c>
      <c r="G116" s="55">
        <f t="shared" si="67"/>
        <v>6.629281491598138E-3</v>
      </c>
      <c r="H116" s="78">
        <f t="shared" si="99"/>
        <v>0.59207760827668698</v>
      </c>
      <c r="I116" s="79">
        <f t="shared" ca="1" si="68"/>
        <v>715707.57689662604</v>
      </c>
      <c r="J116" s="79">
        <f t="shared" ca="1" si="69"/>
        <v>4987.2653726956069</v>
      </c>
      <c r="K116" s="80">
        <f t="shared" ca="1" si="70"/>
        <v>-11.84155216553374</v>
      </c>
      <c r="L116" s="80">
        <f t="shared" ca="1" si="71"/>
        <v>-596.42298074718838</v>
      </c>
      <c r="M116" s="80">
        <f t="shared" ca="1" si="72"/>
        <v>0</v>
      </c>
      <c r="N116" s="80">
        <f t="shared" ca="1" si="73"/>
        <v>0</v>
      </c>
      <c r="O116" s="81">
        <f t="shared" ca="1" si="59"/>
        <v>-5594.4292125291768</v>
      </c>
      <c r="P116" s="79">
        <f t="shared" ca="1" si="60"/>
        <v>714492.1485238797</v>
      </c>
      <c r="Q116" s="35"/>
      <c r="R116">
        <f t="shared" ca="1" si="74"/>
        <v>113</v>
      </c>
      <c r="S116" s="78">
        <f t="shared" ca="1" si="86"/>
        <v>77.333333333332803</v>
      </c>
      <c r="T116" s="55">
        <f t="shared" ca="1" si="75"/>
        <v>6.629281491598138E-3</v>
      </c>
      <c r="U116" s="78">
        <f t="shared" ca="1" si="87"/>
        <v>0.59030601094814439</v>
      </c>
      <c r="V116" s="79">
        <f t="shared" ca="1" si="88"/>
        <v>715593.75570488058</v>
      </c>
      <c r="W116" s="79">
        <f t="shared" ca="1" si="61"/>
        <v>4986.472232443085</v>
      </c>
      <c r="X116" s="80">
        <f t="shared" ca="1" si="62"/>
        <v>-11.806120218962889</v>
      </c>
      <c r="Y116" s="80">
        <f t="shared" ca="1" si="76"/>
        <v>-596.32812975406716</v>
      </c>
      <c r="Z116" s="80">
        <f t="shared" ca="1" si="63"/>
        <v>0</v>
      </c>
      <c r="AA116" s="80">
        <f t="shared" ca="1" si="77"/>
        <v>0</v>
      </c>
      <c r="AB116" s="81">
        <f t="shared" ca="1" si="64"/>
        <v>-5594.4292125291768</v>
      </c>
      <c r="AC116" s="79">
        <f t="shared" ca="1" si="65"/>
        <v>714377.66447482142</v>
      </c>
      <c r="AD116" s="35"/>
      <c r="AE116" s="55">
        <f t="shared" ca="1" si="89"/>
        <v>6.629281491598138E-3</v>
      </c>
      <c r="AF116" s="78">
        <f t="shared" ca="1" si="90"/>
        <v>0.59030601094814439</v>
      </c>
      <c r="AG116" s="21"/>
      <c r="AH116" s="21"/>
      <c r="AK116" s="66"/>
      <c r="AL116" s="66"/>
      <c r="AM116" s="66"/>
      <c r="AN116" s="66"/>
      <c r="AR116" s="69">
        <f t="shared" si="107"/>
        <v>10</v>
      </c>
      <c r="AS116" s="70">
        <f t="shared" si="94"/>
        <v>113</v>
      </c>
      <c r="AT116" s="71">
        <f t="shared" si="108"/>
        <v>0.45875678317562324</v>
      </c>
      <c r="AU116" s="72">
        <f t="shared" si="80"/>
        <v>6.9683003697136314E-3</v>
      </c>
      <c r="AV116" s="73">
        <f t="shared" si="109"/>
        <v>1.0069683003697136</v>
      </c>
      <c r="AW116" s="74">
        <f>PRODUCT(AV$4:AV116)</f>
        <v>2.1682010426138771</v>
      </c>
      <c r="AY116" s="75">
        <f t="shared" si="96"/>
        <v>113</v>
      </c>
      <c r="AZ116" s="76">
        <f t="shared" ca="1" si="106"/>
        <v>1.0086664107387064</v>
      </c>
      <c r="BA116" s="76">
        <f t="shared" ca="1" si="106"/>
        <v>1.0086664107387064</v>
      </c>
      <c r="BB116" s="76">
        <f t="shared" ca="1" si="106"/>
        <v>1.0086664107387064</v>
      </c>
      <c r="BC116" s="76">
        <f t="shared" ca="1" si="106"/>
        <v>1.0086664107387064</v>
      </c>
      <c r="BD116" s="76">
        <f t="shared" ca="1" si="106"/>
        <v>1.0086664107387064</v>
      </c>
      <c r="BE116" s="76">
        <f t="shared" ca="1" si="106"/>
        <v>1.0086664107387064</v>
      </c>
      <c r="BF116" s="76">
        <f t="shared" ca="1" si="106"/>
        <v>1.0086664107387064</v>
      </c>
      <c r="BG116" s="76">
        <f t="shared" ca="1" si="106"/>
        <v>1.0086664107387064</v>
      </c>
      <c r="BH116" s="76">
        <f t="shared" ca="1" si="106"/>
        <v>1.0086664107387064</v>
      </c>
      <c r="BI116" s="76">
        <f t="shared" ca="1" si="106"/>
        <v>1.0086664107387064</v>
      </c>
      <c r="BJ116" s="76">
        <f t="shared" ca="1" si="106"/>
        <v>1.0086664107387064</v>
      </c>
      <c r="BK116" s="76">
        <f t="shared" ca="1" si="106"/>
        <v>1.0086664107387064</v>
      </c>
      <c r="BL116" s="76">
        <f t="shared" ca="1" si="110"/>
        <v>0.10909999999999909</v>
      </c>
      <c r="BM116" s="77">
        <f t="shared" ca="1" si="111"/>
        <v>87046.147857874152</v>
      </c>
      <c r="BN116" s="21"/>
      <c r="BO116" s="70">
        <f t="shared" si="97"/>
        <v>113</v>
      </c>
      <c r="BP116" s="178">
        <f t="shared" si="98"/>
        <v>8.6899999999999991E-2</v>
      </c>
      <c r="BQ116" s="179">
        <f t="shared" si="83"/>
        <v>6.9683003697136314E-3</v>
      </c>
      <c r="BR116" s="179">
        <f t="shared" si="100"/>
        <v>0.46121184352648803</v>
      </c>
    </row>
    <row r="117" spans="5:70">
      <c r="E117">
        <f t="shared" si="84"/>
        <v>114</v>
      </c>
      <c r="F117" s="64">
        <f t="shared" si="85"/>
        <v>77.416666666666131</v>
      </c>
      <c r="G117" s="55">
        <f t="shared" si="67"/>
        <v>6.629281491598138E-3</v>
      </c>
      <c r="H117" s="78">
        <f t="shared" si="99"/>
        <v>0.58815255914654863</v>
      </c>
      <c r="I117" s="79">
        <f t="shared" ca="1" si="68"/>
        <v>709755.57894777821</v>
      </c>
      <c r="J117" s="79">
        <f t="shared" ca="1" si="69"/>
        <v>4945.7900631881157</v>
      </c>
      <c r="K117" s="80">
        <f t="shared" ca="1" si="70"/>
        <v>-11.763051182930973</v>
      </c>
      <c r="L117" s="80">
        <f t="shared" ca="1" si="71"/>
        <v>-591.46298245648188</v>
      </c>
      <c r="M117" s="80">
        <f t="shared" ca="1" si="72"/>
        <v>0</v>
      </c>
      <c r="N117" s="80">
        <f t="shared" ca="1" si="73"/>
        <v>0</v>
      </c>
      <c r="O117" s="81">
        <f t="shared" ca="1" si="59"/>
        <v>-5557.3421664945017</v>
      </c>
      <c r="P117" s="79">
        <f t="shared" ca="1" si="60"/>
        <v>708540.80081083241</v>
      </c>
      <c r="Q117" s="35"/>
      <c r="R117">
        <f t="shared" ca="1" si="74"/>
        <v>114</v>
      </c>
      <c r="S117" s="78">
        <f t="shared" ca="1" si="86"/>
        <v>77.416666666666131</v>
      </c>
      <c r="T117" s="55">
        <f t="shared" ca="1" si="75"/>
        <v>6.629281491598138E-3</v>
      </c>
      <c r="U117" s="78">
        <f t="shared" ca="1" si="87"/>
        <v>0.58639270623538675</v>
      </c>
      <c r="V117" s="79">
        <f t="shared" ca="1" si="88"/>
        <v>709641.85384570737</v>
      </c>
      <c r="W117" s="79">
        <f t="shared" ca="1" si="61"/>
        <v>4944.9975925173094</v>
      </c>
      <c r="X117" s="80">
        <f t="shared" ca="1" si="62"/>
        <v>-11.727854124707735</v>
      </c>
      <c r="Y117" s="80">
        <f t="shared" ca="1" si="76"/>
        <v>-591.36821153808955</v>
      </c>
      <c r="Z117" s="80">
        <f t="shared" ca="1" si="63"/>
        <v>0</v>
      </c>
      <c r="AA117" s="80">
        <f t="shared" ca="1" si="77"/>
        <v>0</v>
      </c>
      <c r="AB117" s="81">
        <f t="shared" ca="1" si="64"/>
        <v>-5557.3421664945017</v>
      </c>
      <c r="AC117" s="79">
        <f t="shared" ca="1" si="65"/>
        <v>708426.4132060674</v>
      </c>
      <c r="AD117" s="35"/>
      <c r="AE117" s="55">
        <f t="shared" ca="1" si="89"/>
        <v>6.629281491598138E-3</v>
      </c>
      <c r="AF117" s="78">
        <f t="shared" ca="1" si="90"/>
        <v>0.58639270623538675</v>
      </c>
      <c r="AG117" s="21"/>
      <c r="AH117" s="21"/>
      <c r="AK117" s="66"/>
      <c r="AL117" s="66"/>
      <c r="AM117" s="66"/>
      <c r="AN117" s="66"/>
      <c r="AR117" s="69">
        <f t="shared" si="107"/>
        <v>10</v>
      </c>
      <c r="AS117" s="70">
        <f t="shared" si="94"/>
        <v>114</v>
      </c>
      <c r="AT117" s="71">
        <f t="shared" si="108"/>
        <v>0.45556002811381191</v>
      </c>
      <c r="AU117" s="72">
        <f t="shared" si="80"/>
        <v>6.9683003697136314E-3</v>
      </c>
      <c r="AV117" s="73">
        <f t="shared" si="109"/>
        <v>1.0069683003697136</v>
      </c>
      <c r="AW117" s="74">
        <f>PRODUCT(AV$4:AV117)</f>
        <v>2.1833097187407371</v>
      </c>
      <c r="AY117" s="75">
        <f t="shared" si="96"/>
        <v>114</v>
      </c>
      <c r="AZ117" s="76">
        <f t="shared" ca="1" si="106"/>
        <v>1.0086664107387064</v>
      </c>
      <c r="BA117" s="76">
        <f t="shared" ca="1" si="106"/>
        <v>1.0086664107387064</v>
      </c>
      <c r="BB117" s="76">
        <f t="shared" ca="1" si="106"/>
        <v>1.0086664107387064</v>
      </c>
      <c r="BC117" s="76">
        <f t="shared" ca="1" si="106"/>
        <v>1.0086664107387064</v>
      </c>
      <c r="BD117" s="76">
        <f t="shared" ca="1" si="106"/>
        <v>1.0086664107387064</v>
      </c>
      <c r="BE117" s="76">
        <f t="shared" ca="1" si="106"/>
        <v>1.0086664107387064</v>
      </c>
      <c r="BF117" s="76">
        <f t="shared" ca="1" si="106"/>
        <v>1.0086664107387064</v>
      </c>
      <c r="BG117" s="76">
        <f t="shared" ca="1" si="106"/>
        <v>1.0086664107387064</v>
      </c>
      <c r="BH117" s="76">
        <f t="shared" ca="1" si="106"/>
        <v>1.0086664107387064</v>
      </c>
      <c r="BI117" s="76">
        <f t="shared" ca="1" si="106"/>
        <v>1.0086664107387064</v>
      </c>
      <c r="BJ117" s="76">
        <f t="shared" ca="1" si="106"/>
        <v>1.0086664107387064</v>
      </c>
      <c r="BK117" s="76">
        <f t="shared" ca="1" si="106"/>
        <v>1.0086664107387064</v>
      </c>
      <c r="BL117" s="76">
        <f t="shared" ca="1" si="110"/>
        <v>0.10909999999999909</v>
      </c>
      <c r="BM117" s="77">
        <f t="shared" ca="1" si="111"/>
        <v>96542.882589168148</v>
      </c>
      <c r="BN117" s="21"/>
      <c r="BO117" s="70">
        <f t="shared" si="97"/>
        <v>114</v>
      </c>
      <c r="BP117" s="178">
        <f t="shared" si="98"/>
        <v>8.6899999999999991E-2</v>
      </c>
      <c r="BQ117" s="179">
        <f t="shared" si="83"/>
        <v>6.9683003697136314E-3</v>
      </c>
      <c r="BR117" s="179">
        <f t="shared" si="100"/>
        <v>0.45802022105080342</v>
      </c>
    </row>
    <row r="118" spans="5:70">
      <c r="E118">
        <f t="shared" si="84"/>
        <v>115</v>
      </c>
      <c r="F118" s="64">
        <f t="shared" si="85"/>
        <v>77.49999999999946</v>
      </c>
      <c r="G118" s="55">
        <f t="shared" si="67"/>
        <v>6.629281491598138E-3</v>
      </c>
      <c r="H118" s="78">
        <f t="shared" si="99"/>
        <v>0.58425353027196236</v>
      </c>
      <c r="I118" s="79">
        <f t="shared" ca="1" si="68"/>
        <v>703843.68439397507</v>
      </c>
      <c r="J118" s="79">
        <f t="shared" ca="1" si="69"/>
        <v>4904.5942061831411</v>
      </c>
      <c r="K118" s="80">
        <f t="shared" ca="1" si="70"/>
        <v>-11.685070605439247</v>
      </c>
      <c r="L118" s="80">
        <f t="shared" ca="1" si="71"/>
        <v>-586.53640366164598</v>
      </c>
      <c r="M118" s="80">
        <f t="shared" ca="1" si="72"/>
        <v>0</v>
      </c>
      <c r="N118" s="80">
        <f t="shared" ca="1" si="73"/>
        <v>0</v>
      </c>
      <c r="O118" s="81">
        <f t="shared" ca="1" si="59"/>
        <v>-5520.5009809276826</v>
      </c>
      <c r="P118" s="79">
        <f t="shared" ca="1" si="60"/>
        <v>702629.55614496337</v>
      </c>
      <c r="Q118" s="35"/>
      <c r="R118">
        <f t="shared" ca="1" si="74"/>
        <v>115</v>
      </c>
      <c r="S118" s="78">
        <f t="shared" ca="1" si="86"/>
        <v>77.49999999999946</v>
      </c>
      <c r="T118" s="55">
        <f t="shared" ca="1" si="75"/>
        <v>6.629281491598138E-3</v>
      </c>
      <c r="U118" s="78">
        <f t="shared" ca="1" si="87"/>
        <v>0.5825053439211324</v>
      </c>
      <c r="V118" s="79">
        <f t="shared" ca="1" si="88"/>
        <v>703730.05509684118</v>
      </c>
      <c r="W118" s="79">
        <f t="shared" ca="1" si="61"/>
        <v>4903.802403109913</v>
      </c>
      <c r="X118" s="80">
        <f t="shared" ca="1" si="62"/>
        <v>-11.650106878422648</v>
      </c>
      <c r="Y118" s="80">
        <f t="shared" ca="1" si="76"/>
        <v>-586.44171258070105</v>
      </c>
      <c r="Z118" s="80">
        <f t="shared" ca="1" si="63"/>
        <v>0</v>
      </c>
      <c r="AA118" s="80">
        <f t="shared" ca="1" si="77"/>
        <v>0</v>
      </c>
      <c r="AB118" s="81">
        <f t="shared" ca="1" si="64"/>
        <v>-5520.5009809276826</v>
      </c>
      <c r="AC118" s="79">
        <f t="shared" ca="1" si="65"/>
        <v>702515.26469956432</v>
      </c>
      <c r="AD118" s="35"/>
      <c r="AE118" s="55">
        <f t="shared" ca="1" si="89"/>
        <v>6.629281491598138E-3</v>
      </c>
      <c r="AF118" s="78">
        <f t="shared" ca="1" si="90"/>
        <v>0.5825053439211324</v>
      </c>
      <c r="AG118" s="21"/>
      <c r="AH118" s="21"/>
      <c r="AK118" s="66"/>
      <c r="AL118" s="66"/>
      <c r="AM118" s="66"/>
      <c r="AN118" s="66"/>
      <c r="AR118" s="69">
        <f t="shared" si="107"/>
        <v>10</v>
      </c>
      <c r="AS118" s="70">
        <f t="shared" si="94"/>
        <v>115</v>
      </c>
      <c r="AT118" s="71">
        <f t="shared" si="108"/>
        <v>0.4523855490014797</v>
      </c>
      <c r="AU118" s="72">
        <f t="shared" si="80"/>
        <v>6.9683003697136314E-3</v>
      </c>
      <c r="AV118" s="73">
        <f t="shared" si="109"/>
        <v>1.0069683003697136</v>
      </c>
      <c r="AW118" s="74">
        <f>PRODUCT(AV$4:AV118)</f>
        <v>2.1985236766610377</v>
      </c>
      <c r="AY118" s="75">
        <f t="shared" si="96"/>
        <v>115</v>
      </c>
      <c r="AZ118" s="76">
        <f t="shared" ca="1" si="106"/>
        <v>1.0086664107387064</v>
      </c>
      <c r="BA118" s="76">
        <f t="shared" ca="1" si="106"/>
        <v>1.0086664107387064</v>
      </c>
      <c r="BB118" s="76">
        <f t="shared" ca="1" si="106"/>
        <v>1.0086664107387064</v>
      </c>
      <c r="BC118" s="76">
        <f t="shared" ca="1" si="106"/>
        <v>1.0086664107387064</v>
      </c>
      <c r="BD118" s="76">
        <f t="shared" ca="1" si="106"/>
        <v>1.0086664107387064</v>
      </c>
      <c r="BE118" s="76">
        <f t="shared" ca="1" si="106"/>
        <v>1.0086664107387064</v>
      </c>
      <c r="BF118" s="76">
        <f t="shared" ca="1" si="106"/>
        <v>1.0086664107387064</v>
      </c>
      <c r="BG118" s="76">
        <f t="shared" ca="1" si="106"/>
        <v>1.0086664107387064</v>
      </c>
      <c r="BH118" s="76">
        <f t="shared" ca="1" si="106"/>
        <v>1.0086664107387064</v>
      </c>
      <c r="BI118" s="76">
        <f t="shared" ca="1" si="106"/>
        <v>1.0086664107387064</v>
      </c>
      <c r="BJ118" s="76">
        <f t="shared" ca="1" si="106"/>
        <v>1.0086664107387064</v>
      </c>
      <c r="BK118" s="76">
        <f t="shared" ca="1" si="106"/>
        <v>1.0086664107387064</v>
      </c>
      <c r="BL118" s="76">
        <f t="shared" ca="1" si="110"/>
        <v>0.10909999999999909</v>
      </c>
      <c r="BM118" s="77">
        <f t="shared" ca="1" si="111"/>
        <v>107075.71107964631</v>
      </c>
      <c r="BN118" s="21"/>
      <c r="BO118" s="70">
        <f t="shared" si="97"/>
        <v>115</v>
      </c>
      <c r="BP118" s="178">
        <f t="shared" si="98"/>
        <v>8.6899999999999991E-2</v>
      </c>
      <c r="BQ118" s="179">
        <f t="shared" si="83"/>
        <v>6.9683003697136314E-3</v>
      </c>
      <c r="BR118" s="179">
        <f t="shared" si="100"/>
        <v>0.45485068485536129</v>
      </c>
    </row>
    <row r="119" spans="5:70">
      <c r="E119">
        <f t="shared" si="84"/>
        <v>116</v>
      </c>
      <c r="F119" s="64">
        <f t="shared" si="85"/>
        <v>77.583333333332789</v>
      </c>
      <c r="G119" s="55">
        <f t="shared" si="67"/>
        <v>7.236878175910233E-3</v>
      </c>
      <c r="H119" s="78">
        <f t="shared" si="99"/>
        <v>0.58002535864953864</v>
      </c>
      <c r="I119" s="79">
        <f t="shared" ca="1" si="68"/>
        <v>697544.71164434834</v>
      </c>
      <c r="J119" s="79">
        <f t="shared" ca="1" si="69"/>
        <v>4860.7010720431008</v>
      </c>
      <c r="K119" s="80">
        <f t="shared" ca="1" si="70"/>
        <v>-11.600507172990772</v>
      </c>
      <c r="L119" s="80">
        <f t="shared" ca="1" si="71"/>
        <v>-581.2872597036237</v>
      </c>
      <c r="M119" s="80">
        <f t="shared" ca="1" si="72"/>
        <v>0</v>
      </c>
      <c r="N119" s="80">
        <f t="shared" ca="1" si="73"/>
        <v>0</v>
      </c>
      <c r="O119" s="81">
        <f t="shared" ca="1" si="59"/>
        <v>-5480.5497878587157</v>
      </c>
      <c r="P119" s="79">
        <f t="shared" ca="1" si="60"/>
        <v>696331.97516165616</v>
      </c>
      <c r="Q119" s="35"/>
      <c r="R119">
        <f t="shared" ca="1" si="74"/>
        <v>116</v>
      </c>
      <c r="S119" s="78">
        <f t="shared" ca="1" si="86"/>
        <v>77.583333333332789</v>
      </c>
      <c r="T119" s="55">
        <f t="shared" ca="1" si="75"/>
        <v>7.236878175910233E-3</v>
      </c>
      <c r="U119" s="78">
        <f t="shared" ca="1" si="87"/>
        <v>0.57828982371035842</v>
      </c>
      <c r="V119" s="79">
        <f t="shared" ca="1" si="88"/>
        <v>697431.2473122162</v>
      </c>
      <c r="W119" s="79">
        <f t="shared" ca="1" si="61"/>
        <v>4859.9104184955549</v>
      </c>
      <c r="X119" s="80">
        <f t="shared" ca="1" si="62"/>
        <v>-11.565796474207168</v>
      </c>
      <c r="Y119" s="80">
        <f t="shared" ca="1" si="76"/>
        <v>-581.19270609351349</v>
      </c>
      <c r="Z119" s="80">
        <f t="shared" ca="1" si="63"/>
        <v>0</v>
      </c>
      <c r="AA119" s="80">
        <f t="shared" ca="1" si="77"/>
        <v>0</v>
      </c>
      <c r="AB119" s="81">
        <f t="shared" ca="1" si="64"/>
        <v>-5480.5497878587157</v>
      </c>
      <c r="AC119" s="79">
        <f t="shared" ca="1" si="65"/>
        <v>696217.84944028524</v>
      </c>
      <c r="AD119" s="35"/>
      <c r="AE119" s="55">
        <f t="shared" ca="1" si="89"/>
        <v>7.236878175910233E-3</v>
      </c>
      <c r="AF119" s="78">
        <f t="shared" ca="1" si="90"/>
        <v>0.57828982371035842</v>
      </c>
      <c r="AG119" s="21"/>
      <c r="AH119" s="21"/>
      <c r="AK119" s="66"/>
      <c r="AL119" s="66"/>
      <c r="AM119" s="66"/>
      <c r="AN119" s="66"/>
      <c r="AR119" s="69">
        <f t="shared" si="107"/>
        <v>10</v>
      </c>
      <c r="AS119" s="70">
        <f t="shared" si="94"/>
        <v>116</v>
      </c>
      <c r="AT119" s="71">
        <f t="shared" si="108"/>
        <v>0.44923319061311962</v>
      </c>
      <c r="AU119" s="72">
        <f t="shared" si="80"/>
        <v>6.9683003697136314E-3</v>
      </c>
      <c r="AV119" s="73">
        <f t="shared" si="109"/>
        <v>1.0069683003697136</v>
      </c>
      <c r="AW119" s="74">
        <f>PRODUCT(AV$4:AV119)</f>
        <v>2.213843650009939</v>
      </c>
      <c r="AY119" s="75">
        <f t="shared" si="96"/>
        <v>116</v>
      </c>
      <c r="AZ119" s="76">
        <f t="shared" ca="1" si="106"/>
        <v>1.0086664107387064</v>
      </c>
      <c r="BA119" s="76">
        <f t="shared" ca="1" si="106"/>
        <v>1.0086664107387064</v>
      </c>
      <c r="BB119" s="76">
        <f t="shared" ca="1" si="106"/>
        <v>1.0086664107387064</v>
      </c>
      <c r="BC119" s="76">
        <f t="shared" ca="1" si="106"/>
        <v>1.0086664107387064</v>
      </c>
      <c r="BD119" s="76">
        <f t="shared" ca="1" si="106"/>
        <v>1.0086664107387064</v>
      </c>
      <c r="BE119" s="76">
        <f t="shared" ca="1" si="106"/>
        <v>1.0086664107387064</v>
      </c>
      <c r="BF119" s="76">
        <f t="shared" ca="1" si="106"/>
        <v>1.0086664107387064</v>
      </c>
      <c r="BG119" s="76">
        <f t="shared" ca="1" si="106"/>
        <v>1.0086664107387064</v>
      </c>
      <c r="BH119" s="76">
        <f t="shared" ca="1" si="106"/>
        <v>1.0086664107387064</v>
      </c>
      <c r="BI119" s="76">
        <f t="shared" ca="1" si="106"/>
        <v>1.0086664107387064</v>
      </c>
      <c r="BJ119" s="76">
        <f t="shared" ca="1" si="106"/>
        <v>1.0086664107387064</v>
      </c>
      <c r="BK119" s="76">
        <f t="shared" ca="1" si="106"/>
        <v>1.0086664107387064</v>
      </c>
      <c r="BL119" s="76">
        <f t="shared" ca="1" si="110"/>
        <v>0.10909999999999909</v>
      </c>
      <c r="BM119" s="77">
        <f t="shared" ca="1" si="111"/>
        <v>118757.67115843562</v>
      </c>
      <c r="BN119" s="21"/>
      <c r="BO119" s="70">
        <f t="shared" si="97"/>
        <v>116</v>
      </c>
      <c r="BP119" s="178">
        <f t="shared" si="98"/>
        <v>8.6899999999999991E-2</v>
      </c>
      <c r="BQ119" s="179">
        <f t="shared" si="83"/>
        <v>6.9683003697136314E-3</v>
      </c>
      <c r="BR119" s="179">
        <f t="shared" si="100"/>
        <v>0.45170308210135363</v>
      </c>
    </row>
    <row r="120" spans="5:70">
      <c r="E120">
        <f t="shared" si="84"/>
        <v>117</v>
      </c>
      <c r="F120" s="64">
        <f t="shared" si="85"/>
        <v>77.666666666666117</v>
      </c>
      <c r="G120" s="55">
        <f t="shared" si="67"/>
        <v>7.236878175910233E-3</v>
      </c>
      <c r="H120" s="78">
        <f t="shared" si="99"/>
        <v>0.57582778579005334</v>
      </c>
      <c r="I120" s="79">
        <f t="shared" ca="1" si="68"/>
        <v>691292.70548742032</v>
      </c>
      <c r="J120" s="79">
        <f t="shared" ca="1" si="69"/>
        <v>4817.1352152283271</v>
      </c>
      <c r="K120" s="80">
        <f t="shared" ca="1" si="70"/>
        <v>-11.516555715801067</v>
      </c>
      <c r="L120" s="80">
        <f t="shared" ca="1" si="71"/>
        <v>-576.07725457285028</v>
      </c>
      <c r="M120" s="80">
        <f t="shared" ca="1" si="72"/>
        <v>0</v>
      </c>
      <c r="N120" s="80">
        <f t="shared" ca="1" si="73"/>
        <v>0</v>
      </c>
      <c r="O120" s="81">
        <f t="shared" ca="1" si="59"/>
        <v>-5440.8877167069722</v>
      </c>
      <c r="P120" s="79">
        <f t="shared" ca="1" si="60"/>
        <v>690081.35917565296</v>
      </c>
      <c r="Q120" s="35"/>
      <c r="R120">
        <f t="shared" ca="1" si="74"/>
        <v>117</v>
      </c>
      <c r="S120" s="78">
        <f t="shared" ca="1" si="86"/>
        <v>77.666666666666117</v>
      </c>
      <c r="T120" s="55">
        <f t="shared" ca="1" si="75"/>
        <v>7.236878175910233E-3</v>
      </c>
      <c r="U120" s="78">
        <f t="shared" ca="1" si="87"/>
        <v>0.574104810705798</v>
      </c>
      <c r="V120" s="79">
        <f t="shared" ca="1" si="88"/>
        <v>691179.4056799917</v>
      </c>
      <c r="W120" s="79">
        <f t="shared" ca="1" si="61"/>
        <v>4816.345708138334</v>
      </c>
      <c r="X120" s="80">
        <f t="shared" ca="1" si="62"/>
        <v>-11.482096214115959</v>
      </c>
      <c r="Y120" s="80">
        <f t="shared" ca="1" si="76"/>
        <v>-575.98283806665984</v>
      </c>
      <c r="Z120" s="80">
        <f t="shared" ca="1" si="63"/>
        <v>0</v>
      </c>
      <c r="AA120" s="80">
        <f t="shared" ca="1" si="77"/>
        <v>0</v>
      </c>
      <c r="AB120" s="81">
        <f t="shared" ca="1" si="64"/>
        <v>-5440.8877167069722</v>
      </c>
      <c r="AC120" s="79">
        <f t="shared" ca="1" si="65"/>
        <v>689967.39873714233</v>
      </c>
      <c r="AD120" s="35"/>
      <c r="AE120" s="55">
        <f t="shared" ca="1" si="89"/>
        <v>7.236878175910233E-3</v>
      </c>
      <c r="AF120" s="78">
        <f t="shared" ca="1" si="90"/>
        <v>0.574104810705798</v>
      </c>
      <c r="AG120" s="21"/>
      <c r="AH120" s="21"/>
      <c r="AK120" s="66"/>
      <c r="AL120" s="66"/>
      <c r="AM120" s="66"/>
      <c r="AN120" s="66"/>
      <c r="AR120" s="69">
        <f t="shared" si="107"/>
        <v>10</v>
      </c>
      <c r="AS120" s="70">
        <f t="shared" si="94"/>
        <v>117</v>
      </c>
      <c r="AT120" s="71">
        <f t="shared" si="108"/>
        <v>0.44610279880488257</v>
      </c>
      <c r="AU120" s="72">
        <f t="shared" si="80"/>
        <v>6.9683003697136314E-3</v>
      </c>
      <c r="AV120" s="73">
        <f t="shared" si="109"/>
        <v>1.0069683003697136</v>
      </c>
      <c r="AW120" s="74">
        <f>PRODUCT(AV$4:AV120)</f>
        <v>2.2292703775347915</v>
      </c>
      <c r="AY120" s="75">
        <f t="shared" si="96"/>
        <v>117</v>
      </c>
      <c r="AZ120" s="76">
        <f t="shared" ca="1" si="106"/>
        <v>1.0086664107387064</v>
      </c>
      <c r="BA120" s="76">
        <f t="shared" ca="1" si="106"/>
        <v>1.0086664107387064</v>
      </c>
      <c r="BB120" s="76">
        <f t="shared" ca="1" si="106"/>
        <v>1.0086664107387064</v>
      </c>
      <c r="BC120" s="76">
        <f t="shared" ca="1" si="106"/>
        <v>1.0086664107387064</v>
      </c>
      <c r="BD120" s="76">
        <f t="shared" ca="1" si="106"/>
        <v>1.0086664107387064</v>
      </c>
      <c r="BE120" s="76">
        <f t="shared" ca="1" si="106"/>
        <v>1.0086664107387064</v>
      </c>
      <c r="BF120" s="76">
        <f t="shared" ca="1" si="106"/>
        <v>1.0086664107387064</v>
      </c>
      <c r="BG120" s="76">
        <f t="shared" ca="1" si="106"/>
        <v>1.0086664107387064</v>
      </c>
      <c r="BH120" s="76">
        <f t="shared" ca="1" si="106"/>
        <v>1.0086664107387064</v>
      </c>
      <c r="BI120" s="76">
        <f t="shared" ca="1" si="106"/>
        <v>1.0086664107387064</v>
      </c>
      <c r="BJ120" s="76">
        <f t="shared" ca="1" si="106"/>
        <v>1.0086664107387064</v>
      </c>
      <c r="BK120" s="76">
        <f t="shared" ca="1" si="106"/>
        <v>1.0086664107387064</v>
      </c>
      <c r="BL120" s="76">
        <f t="shared" ca="1" si="110"/>
        <v>0.10909999999999909</v>
      </c>
      <c r="BM120" s="77">
        <f t="shared" ca="1" si="111"/>
        <v>131714.13308182085</v>
      </c>
      <c r="BN120" s="21"/>
      <c r="BO120" s="70">
        <f t="shared" si="97"/>
        <v>117</v>
      </c>
      <c r="BP120" s="178">
        <f t="shared" si="98"/>
        <v>8.6899999999999991E-2</v>
      </c>
      <c r="BQ120" s="179">
        <f t="shared" si="83"/>
        <v>6.9683003697136314E-3</v>
      </c>
      <c r="BR120" s="179">
        <f t="shared" si="100"/>
        <v>0.44857726100762901</v>
      </c>
    </row>
    <row r="121" spans="5:70">
      <c r="E121">
        <f t="shared" si="84"/>
        <v>118</v>
      </c>
      <c r="F121" s="64">
        <f t="shared" si="85"/>
        <v>77.749999999999446</v>
      </c>
      <c r="G121" s="55">
        <f t="shared" si="67"/>
        <v>7.236878175910233E-3</v>
      </c>
      <c r="H121" s="78">
        <f t="shared" si="99"/>
        <v>0.57166059025398663</v>
      </c>
      <c r="I121" s="79">
        <f t="shared" ca="1" si="68"/>
        <v>685087.32444783219</v>
      </c>
      <c r="J121" s="79">
        <f t="shared" ca="1" si="69"/>
        <v>4773.8942562359516</v>
      </c>
      <c r="K121" s="80">
        <f t="shared" ca="1" si="70"/>
        <v>-11.433211805079733</v>
      </c>
      <c r="L121" s="80">
        <f t="shared" ca="1" si="71"/>
        <v>-570.90610370652689</v>
      </c>
      <c r="M121" s="80">
        <f t="shared" ca="1" si="72"/>
        <v>0</v>
      </c>
      <c r="N121" s="80">
        <f t="shared" ca="1" si="73"/>
        <v>0</v>
      </c>
      <c r="O121" s="81">
        <f t="shared" ca="1" si="59"/>
        <v>-5401.5126751323578</v>
      </c>
      <c r="P121" s="79">
        <f t="shared" ca="1" si="60"/>
        <v>683877.3667134241</v>
      </c>
      <c r="Q121" s="35"/>
      <c r="R121">
        <f t="shared" ca="1" si="74"/>
        <v>118</v>
      </c>
      <c r="S121" s="78">
        <f t="shared" ca="1" si="86"/>
        <v>77.749999999999446</v>
      </c>
      <c r="T121" s="55">
        <f t="shared" ca="1" si="75"/>
        <v>7.236878175910233E-3</v>
      </c>
      <c r="U121" s="78">
        <f t="shared" ca="1" si="87"/>
        <v>0.56995008413051618</v>
      </c>
      <c r="V121" s="79">
        <f t="shared" ca="1" si="88"/>
        <v>684974.18872713193</v>
      </c>
      <c r="W121" s="79">
        <f t="shared" ca="1" si="61"/>
        <v>4773.1058925515681</v>
      </c>
      <c r="X121" s="80">
        <f t="shared" ca="1" si="62"/>
        <v>-11.399001682610324</v>
      </c>
      <c r="Y121" s="80">
        <f t="shared" ca="1" si="76"/>
        <v>-570.81182393927668</v>
      </c>
      <c r="Z121" s="80">
        <f t="shared" ca="1" si="63"/>
        <v>0</v>
      </c>
      <c r="AA121" s="80">
        <f t="shared" ca="1" si="77"/>
        <v>0</v>
      </c>
      <c r="AB121" s="81">
        <f t="shared" ca="1" si="64"/>
        <v>-5401.5126751323578</v>
      </c>
      <c r="AC121" s="79">
        <f t="shared" ca="1" si="65"/>
        <v>683763.57111892919</v>
      </c>
      <c r="AD121" s="35"/>
      <c r="AE121" s="55">
        <f t="shared" ca="1" si="89"/>
        <v>7.236878175910233E-3</v>
      </c>
      <c r="AF121" s="78">
        <f t="shared" ca="1" si="90"/>
        <v>0.56995008413051618</v>
      </c>
      <c r="AG121" s="21"/>
      <c r="AH121" s="21"/>
      <c r="AK121" s="66"/>
      <c r="AL121" s="66"/>
      <c r="AM121" s="66"/>
      <c r="AN121" s="66"/>
      <c r="AR121" s="69">
        <f t="shared" si="107"/>
        <v>10</v>
      </c>
      <c r="AS121" s="70">
        <f t="shared" si="94"/>
        <v>118</v>
      </c>
      <c r="AT121" s="71">
        <f t="shared" si="108"/>
        <v>0.44299422050704024</v>
      </c>
      <c r="AU121" s="72">
        <f t="shared" si="80"/>
        <v>6.9683003697136314E-3</v>
      </c>
      <c r="AV121" s="73">
        <f t="shared" si="109"/>
        <v>1.0069683003697136</v>
      </c>
      <c r="AW121" s="74">
        <f>PRODUCT(AV$4:AV121)</f>
        <v>2.2448046031307589</v>
      </c>
      <c r="AY121" s="75">
        <f t="shared" si="96"/>
        <v>118</v>
      </c>
      <c r="AZ121" s="76">
        <f t="shared" ref="AZ121:BK142" ca="1" si="112">OFFSET($AV$3,($AY121*12-12)+AZ$3,0)</f>
        <v>1.0086664107387064</v>
      </c>
      <c r="BA121" s="76">
        <f t="shared" ca="1" si="112"/>
        <v>1.0086664107387064</v>
      </c>
      <c r="BB121" s="76">
        <f t="shared" ca="1" si="112"/>
        <v>1.0086664107387064</v>
      </c>
      <c r="BC121" s="76">
        <f t="shared" ca="1" si="112"/>
        <v>1.0086664107387064</v>
      </c>
      <c r="BD121" s="76">
        <f t="shared" ca="1" si="112"/>
        <v>1.0086664107387064</v>
      </c>
      <c r="BE121" s="76">
        <f t="shared" ca="1" si="112"/>
        <v>1.0086664107387064</v>
      </c>
      <c r="BF121" s="76">
        <f t="shared" ca="1" si="112"/>
        <v>1.0086664107387064</v>
      </c>
      <c r="BG121" s="76">
        <f t="shared" ca="1" si="112"/>
        <v>1.0086664107387064</v>
      </c>
      <c r="BH121" s="76">
        <f t="shared" ca="1" si="112"/>
        <v>1.0086664107387064</v>
      </c>
      <c r="BI121" s="76">
        <f t="shared" ca="1" si="112"/>
        <v>1.0086664107387064</v>
      </c>
      <c r="BJ121" s="76">
        <f t="shared" ca="1" si="112"/>
        <v>1.0086664107387064</v>
      </c>
      <c r="BK121" s="76">
        <f t="shared" ca="1" si="112"/>
        <v>1.0086664107387064</v>
      </c>
      <c r="BL121" s="76">
        <f t="shared" ca="1" si="110"/>
        <v>0.10909999999999909</v>
      </c>
      <c r="BM121" s="77">
        <f t="shared" ca="1" si="111"/>
        <v>146084.14500104738</v>
      </c>
      <c r="BN121" s="21"/>
      <c r="BO121" s="70">
        <f t="shared" si="97"/>
        <v>118</v>
      </c>
      <c r="BP121" s="178">
        <f t="shared" si="98"/>
        <v>8.6899999999999991E-2</v>
      </c>
      <c r="BQ121" s="179">
        <f t="shared" si="83"/>
        <v>6.9683003697136314E-3</v>
      </c>
      <c r="BR121" s="179">
        <f t="shared" si="100"/>
        <v>0.44547307084337368</v>
      </c>
    </row>
    <row r="122" spans="5:70">
      <c r="E122">
        <f t="shared" si="84"/>
        <v>119</v>
      </c>
      <c r="F122" s="64">
        <f t="shared" si="85"/>
        <v>77.833333333332774</v>
      </c>
      <c r="G122" s="55">
        <f t="shared" si="67"/>
        <v>7.236878175910233E-3</v>
      </c>
      <c r="H122" s="78">
        <f t="shared" si="99"/>
        <v>0.56752355220434958</v>
      </c>
      <c r="I122" s="79">
        <f t="shared" ca="1" si="68"/>
        <v>678928.22952325677</v>
      </c>
      <c r="J122" s="79">
        <f t="shared" ca="1" si="69"/>
        <v>4730.9758327959316</v>
      </c>
      <c r="K122" s="80">
        <f t="shared" ca="1" si="70"/>
        <v>-11.350471044086991</v>
      </c>
      <c r="L122" s="80">
        <f t="shared" ca="1" si="71"/>
        <v>-565.77352460271402</v>
      </c>
      <c r="M122" s="80">
        <f t="shared" ca="1" si="72"/>
        <v>0</v>
      </c>
      <c r="N122" s="80">
        <f t="shared" ca="1" si="73"/>
        <v>0</v>
      </c>
      <c r="O122" s="81">
        <f t="shared" ca="1" si="59"/>
        <v>-5362.4225859367898</v>
      </c>
      <c r="P122" s="79">
        <f t="shared" ca="1" si="60"/>
        <v>677719.65877446905</v>
      </c>
      <c r="Q122" s="35"/>
      <c r="R122">
        <f t="shared" ca="1" si="74"/>
        <v>119</v>
      </c>
      <c r="S122" s="78">
        <f t="shared" ca="1" si="86"/>
        <v>77.833333333332774</v>
      </c>
      <c r="T122" s="55">
        <f t="shared" ca="1" si="75"/>
        <v>7.236878175910233E-3</v>
      </c>
      <c r="U122" s="78">
        <f t="shared" ca="1" si="87"/>
        <v>0.56582542480531384</v>
      </c>
      <c r="V122" s="79">
        <f t="shared" ca="1" si="88"/>
        <v>678815.25745361613</v>
      </c>
      <c r="W122" s="79">
        <f t="shared" ca="1" si="61"/>
        <v>4730.1886094812871</v>
      </c>
      <c r="X122" s="80">
        <f t="shared" ca="1" si="62"/>
        <v>-11.316508496106277</v>
      </c>
      <c r="Y122" s="80">
        <f t="shared" ca="1" si="76"/>
        <v>-565.67938121134682</v>
      </c>
      <c r="Z122" s="80">
        <f t="shared" ca="1" si="63"/>
        <v>0</v>
      </c>
      <c r="AA122" s="80">
        <f t="shared" ca="1" si="77"/>
        <v>0</v>
      </c>
      <c r="AB122" s="81">
        <f t="shared" ca="1" si="64"/>
        <v>-5362.4225859367898</v>
      </c>
      <c r="AC122" s="79">
        <f t="shared" ca="1" si="65"/>
        <v>677606.02758745314</v>
      </c>
      <c r="AD122" s="35"/>
      <c r="AE122" s="55">
        <f t="shared" ca="1" si="89"/>
        <v>7.236878175910233E-3</v>
      </c>
      <c r="AF122" s="78">
        <f t="shared" ca="1" si="90"/>
        <v>0.56582542480531384</v>
      </c>
      <c r="AG122" s="21"/>
      <c r="AH122" s="21"/>
      <c r="AK122" s="66"/>
      <c r="AL122" s="66"/>
      <c r="AM122" s="66"/>
      <c r="AN122" s="66"/>
      <c r="AR122" s="69">
        <f t="shared" si="107"/>
        <v>10</v>
      </c>
      <c r="AS122" s="70">
        <f t="shared" si="94"/>
        <v>119</v>
      </c>
      <c r="AT122" s="71">
        <f t="shared" si="108"/>
        <v>0.43990730371650005</v>
      </c>
      <c r="AU122" s="72">
        <f t="shared" si="80"/>
        <v>6.9683003697136314E-3</v>
      </c>
      <c r="AV122" s="73">
        <f t="shared" si="109"/>
        <v>1.0069683003697136</v>
      </c>
      <c r="AW122" s="74">
        <f>PRODUCT(AV$4:AV122)</f>
        <v>2.2604470758766899</v>
      </c>
      <c r="AY122" s="75">
        <f t="shared" si="96"/>
        <v>119</v>
      </c>
      <c r="AZ122" s="76">
        <f t="shared" ca="1" si="112"/>
        <v>1.0086664107387064</v>
      </c>
      <c r="BA122" s="76">
        <f t="shared" ca="1" si="112"/>
        <v>1.0086664107387064</v>
      </c>
      <c r="BB122" s="76">
        <f t="shared" ca="1" si="112"/>
        <v>1.0086664107387064</v>
      </c>
      <c r="BC122" s="76">
        <f t="shared" ca="1" si="112"/>
        <v>1.0086664107387064</v>
      </c>
      <c r="BD122" s="76">
        <f t="shared" ca="1" si="112"/>
        <v>1.0086664107387064</v>
      </c>
      <c r="BE122" s="76">
        <f t="shared" ca="1" si="112"/>
        <v>1.0086664107387064</v>
      </c>
      <c r="BF122" s="76">
        <f t="shared" ca="1" si="112"/>
        <v>1.0086664107387064</v>
      </c>
      <c r="BG122" s="76">
        <f t="shared" ca="1" si="112"/>
        <v>1.0086664107387064</v>
      </c>
      <c r="BH122" s="76">
        <f t="shared" ca="1" si="112"/>
        <v>1.0086664107387064</v>
      </c>
      <c r="BI122" s="76">
        <f t="shared" ca="1" si="112"/>
        <v>1.0086664107387064</v>
      </c>
      <c r="BJ122" s="76">
        <f t="shared" ca="1" si="112"/>
        <v>1.0086664107387064</v>
      </c>
      <c r="BK122" s="76">
        <f t="shared" ca="1" si="112"/>
        <v>1.0086664107387064</v>
      </c>
      <c r="BL122" s="76">
        <f t="shared" ca="1" si="110"/>
        <v>0.10909999999999909</v>
      </c>
      <c r="BM122" s="77">
        <f t="shared" ca="1" si="111"/>
        <v>162021.92522066151</v>
      </c>
      <c r="BN122" s="21"/>
      <c r="BO122" s="70">
        <f t="shared" si="97"/>
        <v>119</v>
      </c>
      <c r="BP122" s="178">
        <f t="shared" si="98"/>
        <v>8.6899999999999991E-2</v>
      </c>
      <c r="BQ122" s="179">
        <f t="shared" si="83"/>
        <v>6.9683003697136314E-3</v>
      </c>
      <c r="BR122" s="179">
        <f t="shared" si="100"/>
        <v>0.44239036192084291</v>
      </c>
    </row>
    <row r="123" spans="5:70">
      <c r="E123">
        <f t="shared" si="84"/>
        <v>120</v>
      </c>
      <c r="F123" s="64">
        <f t="shared" si="85"/>
        <v>77.916666666666103</v>
      </c>
      <c r="G123" s="55">
        <f t="shared" si="67"/>
        <v>7.236878175910233E-3</v>
      </c>
      <c r="H123" s="78">
        <f t="shared" si="99"/>
        <v>0.56341645339508684</v>
      </c>
      <c r="I123" s="79">
        <f t="shared" ca="1" si="68"/>
        <v>672815.08416649874</v>
      </c>
      <c r="J123" s="79">
        <f t="shared" ca="1" si="69"/>
        <v>4761.0571887690749</v>
      </c>
      <c r="K123" s="80">
        <f t="shared" ca="1" si="70"/>
        <v>-11.268329067901737</v>
      </c>
      <c r="L123" s="80">
        <f t="shared" ca="1" si="71"/>
        <v>-560.6792368054156</v>
      </c>
      <c r="M123" s="80">
        <f t="shared" ca="1" si="72"/>
        <v>0</v>
      </c>
      <c r="N123" s="80">
        <f t="shared" ca="1" si="73"/>
        <v>0</v>
      </c>
      <c r="O123" s="81">
        <f t="shared" ca="1" si="59"/>
        <v>-5323.6153869546151</v>
      </c>
      <c r="P123" s="79">
        <f t="shared" ca="1" si="60"/>
        <v>671680.57840243995</v>
      </c>
      <c r="Q123" s="35"/>
      <c r="R123">
        <f t="shared" ca="1" si="74"/>
        <v>120</v>
      </c>
      <c r="S123" s="78">
        <f t="shared" ca="1" si="86"/>
        <v>77.916666666666103</v>
      </c>
      <c r="T123" s="55">
        <f t="shared" ca="1" si="75"/>
        <v>7.236878175910233E-3</v>
      </c>
      <c r="U123" s="78">
        <f t="shared" ca="1" si="87"/>
        <v>0.56173061513716516</v>
      </c>
      <c r="V123" s="79">
        <f t="shared" ca="1" si="88"/>
        <v>672702.27531454025</v>
      </c>
      <c r="W123" s="79">
        <f t="shared" ca="1" si="61"/>
        <v>4760.2589168393679</v>
      </c>
      <c r="X123" s="80">
        <f t="shared" ca="1" si="62"/>
        <v>-11.234612302743303</v>
      </c>
      <c r="Y123" s="80">
        <f t="shared" ca="1" si="76"/>
        <v>-560.58522942878358</v>
      </c>
      <c r="Z123" s="80">
        <f t="shared" ca="1" si="63"/>
        <v>0</v>
      </c>
      <c r="AA123" s="80">
        <f t="shared" ca="1" si="77"/>
        <v>0</v>
      </c>
      <c r="AB123" s="81">
        <f t="shared" ca="1" si="64"/>
        <v>-5323.6153869546151</v>
      </c>
      <c r="AC123" s="79">
        <f t="shared" ca="1" si="65"/>
        <v>671567.09900269343</v>
      </c>
      <c r="AD123" s="35"/>
      <c r="AE123" s="55">
        <f t="shared" ca="1" si="89"/>
        <v>7.236878175910233E-3</v>
      </c>
      <c r="AF123" s="78">
        <f t="shared" ca="1" si="90"/>
        <v>0.56173061513716516</v>
      </c>
      <c r="AG123" s="21"/>
      <c r="AH123" s="21"/>
      <c r="AK123" s="66"/>
      <c r="AL123" s="66"/>
      <c r="AM123" s="66"/>
      <c r="AN123" s="66"/>
      <c r="AR123" s="69">
        <f t="shared" si="107"/>
        <v>10</v>
      </c>
      <c r="AS123" s="70">
        <f t="shared" si="94"/>
        <v>120</v>
      </c>
      <c r="AT123" s="71">
        <f t="shared" si="108"/>
        <v>0.43679437732700616</v>
      </c>
      <c r="AU123" s="72">
        <f t="shared" si="80"/>
        <v>7.076323496324699E-3</v>
      </c>
      <c r="AV123" s="73">
        <f t="shared" si="109"/>
        <v>1.0070763234963247</v>
      </c>
      <c r="AW123" s="74">
        <f>PRODUCT(AV$4:AV123)</f>
        <v>2.2764427306319144</v>
      </c>
      <c r="AY123" s="75">
        <f t="shared" si="96"/>
        <v>120</v>
      </c>
      <c r="AZ123" s="76">
        <f t="shared" ca="1" si="112"/>
        <v>1.0086664107387064</v>
      </c>
      <c r="BA123" s="76">
        <f t="shared" ca="1" si="112"/>
        <v>1.0086664107387064</v>
      </c>
      <c r="BB123" s="76">
        <f t="shared" ca="1" si="112"/>
        <v>1.0086664107387064</v>
      </c>
      <c r="BC123" s="76">
        <f t="shared" ca="1" si="112"/>
        <v>1.0086664107387064</v>
      </c>
      <c r="BD123" s="76">
        <f t="shared" ca="1" si="112"/>
        <v>1.0086664107387064</v>
      </c>
      <c r="BE123" s="76">
        <f t="shared" ca="1" si="112"/>
        <v>1.0086664107387064</v>
      </c>
      <c r="BF123" s="76">
        <f t="shared" ca="1" si="112"/>
        <v>1.0086664107387064</v>
      </c>
      <c r="BG123" s="76">
        <f t="shared" ca="1" si="112"/>
        <v>1.0086664107387064</v>
      </c>
      <c r="BH123" s="76">
        <f t="shared" ca="1" si="112"/>
        <v>1.0086664107387064</v>
      </c>
      <c r="BI123" s="76">
        <f t="shared" ca="1" si="112"/>
        <v>1.0086664107387064</v>
      </c>
      <c r="BJ123" s="76">
        <f t="shared" ca="1" si="112"/>
        <v>1.0086664107387064</v>
      </c>
      <c r="BK123" s="76">
        <f t="shared" ca="1" si="112"/>
        <v>1.0086664107387064</v>
      </c>
      <c r="BL123" s="76">
        <f t="shared" ca="1" si="110"/>
        <v>0.10909999999999909</v>
      </c>
      <c r="BM123" s="77">
        <f t="shared" ca="1" si="111"/>
        <v>179698.51726223552</v>
      </c>
      <c r="BN123" s="21"/>
      <c r="BO123" s="70">
        <f t="shared" si="97"/>
        <v>120</v>
      </c>
      <c r="BP123" s="178">
        <f t="shared" si="98"/>
        <v>8.8300000000000003E-2</v>
      </c>
      <c r="BQ123" s="179">
        <f t="shared" si="83"/>
        <v>7.076323496324699E-3</v>
      </c>
      <c r="BR123" s="179">
        <f t="shared" si="100"/>
        <v>0.43928186136376524</v>
      </c>
    </row>
    <row r="124" spans="5:70">
      <c r="E124">
        <f t="shared" si="84"/>
        <v>121</v>
      </c>
      <c r="F124" s="64">
        <f t="shared" si="85"/>
        <v>77.999999999999432</v>
      </c>
      <c r="G124" s="55">
        <f t="shared" si="67"/>
        <v>7.236878175910233E-3</v>
      </c>
      <c r="H124" s="78">
        <f t="shared" si="99"/>
        <v>0.55933907715956321</v>
      </c>
      <c r="I124" s="79">
        <f t="shared" ca="1" si="68"/>
        <v>666819.70788341656</v>
      </c>
      <c r="J124" s="79">
        <f t="shared" ca="1" si="69"/>
        <v>4718.6319667077923</v>
      </c>
      <c r="K124" s="80">
        <f t="shared" ca="1" si="70"/>
        <v>-11.186781543191264</v>
      </c>
      <c r="L124" s="80">
        <f t="shared" ca="1" si="71"/>
        <v>-555.6830899028472</v>
      </c>
      <c r="M124" s="80">
        <f t="shared" ca="1" si="72"/>
        <v>-5001.147809125624</v>
      </c>
      <c r="N124" s="80">
        <f t="shared" ca="1" si="73"/>
        <v>0</v>
      </c>
      <c r="O124" s="81">
        <f t="shared" ca="1" si="59"/>
        <v>-5285.0890309438237</v>
      </c>
      <c r="P124" s="79">
        <f t="shared" ca="1" si="60"/>
        <v>660685.23313860886</v>
      </c>
      <c r="Q124" s="35"/>
      <c r="R124">
        <f t="shared" ca="1" si="74"/>
        <v>121</v>
      </c>
      <c r="S124" s="78">
        <f t="shared" ca="1" si="86"/>
        <v>77.999999999999432</v>
      </c>
      <c r="T124" s="55">
        <f t="shared" ca="1" si="75"/>
        <v>7.236878175910233E-3</v>
      </c>
      <c r="U124" s="78">
        <f t="shared" ca="1" si="87"/>
        <v>0.55766543910773836</v>
      </c>
      <c r="V124" s="79">
        <f t="shared" ca="1" si="88"/>
        <v>666707.04972026148</v>
      </c>
      <c r="W124" s="79">
        <f t="shared" ca="1" si="61"/>
        <v>4717.8347611008057</v>
      </c>
      <c r="X124" s="80">
        <f t="shared" ca="1" si="62"/>
        <v>-11.153308782154767</v>
      </c>
      <c r="Y124" s="80">
        <f t="shared" ca="1" si="76"/>
        <v>-555.58920810021789</v>
      </c>
      <c r="Z124" s="80">
        <f t="shared" ca="1" si="63"/>
        <v>-5000.3028729019607</v>
      </c>
      <c r="AA124" s="80">
        <f t="shared" ca="1" si="77"/>
        <v>0</v>
      </c>
      <c r="AB124" s="81">
        <f t="shared" ca="1" si="64"/>
        <v>-5285.0890309438237</v>
      </c>
      <c r="AC124" s="79">
        <f t="shared" ca="1" si="65"/>
        <v>660572.75006063411</v>
      </c>
      <c r="AD124" s="35"/>
      <c r="AE124" s="55">
        <f t="shared" ca="1" si="89"/>
        <v>7.236878175910233E-3</v>
      </c>
      <c r="AF124" s="78">
        <f t="shared" ca="1" si="90"/>
        <v>0.55766543910773836</v>
      </c>
      <c r="AG124" s="21"/>
      <c r="AH124" s="21"/>
      <c r="AK124" s="66"/>
      <c r="AL124" s="66"/>
      <c r="AM124" s="66"/>
      <c r="AN124" s="66"/>
      <c r="AR124" s="69">
        <f t="shared" si="107"/>
        <v>11</v>
      </c>
      <c r="AS124" s="70">
        <f t="shared" si="94"/>
        <v>121</v>
      </c>
      <c r="AT124" s="71">
        <f t="shared" si="108"/>
        <v>0.43370347901166456</v>
      </c>
      <c r="AU124" s="72">
        <f t="shared" si="80"/>
        <v>7.076323496324699E-3</v>
      </c>
      <c r="AV124" s="73">
        <f t="shared" si="109"/>
        <v>1.0070763234963247</v>
      </c>
      <c r="AW124" s="74">
        <f>PRODUCT(AV$4:AV124)</f>
        <v>2.2925515758147226</v>
      </c>
      <c r="AY124" s="75">
        <f t="shared" si="96"/>
        <v>121</v>
      </c>
      <c r="AZ124" s="76">
        <f t="shared" ca="1" si="112"/>
        <v>1.0086664107387064</v>
      </c>
      <c r="BA124" s="76">
        <f t="shared" ca="1" si="112"/>
        <v>1.0086664107387064</v>
      </c>
      <c r="BB124" s="76">
        <f t="shared" ca="1" si="112"/>
        <v>1.0086664107387064</v>
      </c>
      <c r="BC124" s="76">
        <f t="shared" ca="1" si="112"/>
        <v>1.0086664107387064</v>
      </c>
      <c r="BD124" s="76">
        <f t="shared" ca="1" si="112"/>
        <v>1.0086664107387064</v>
      </c>
      <c r="BE124" s="76">
        <f t="shared" ca="1" si="112"/>
        <v>1.0086664107387064</v>
      </c>
      <c r="BF124" s="76">
        <f t="shared" ca="1" si="112"/>
        <v>1.0086664107387064</v>
      </c>
      <c r="BG124" s="76">
        <f t="shared" ca="1" si="112"/>
        <v>1.0086664107387064</v>
      </c>
      <c r="BH124" s="76">
        <f t="shared" ca="1" si="112"/>
        <v>1.0086664107387064</v>
      </c>
      <c r="BI124" s="76">
        <f t="shared" ca="1" si="112"/>
        <v>1.0086664107387064</v>
      </c>
      <c r="BJ124" s="76">
        <f t="shared" ca="1" si="112"/>
        <v>1.0086664107387064</v>
      </c>
      <c r="BK124" s="76">
        <f t="shared" ca="1" si="112"/>
        <v>1.0086664107387064</v>
      </c>
      <c r="BL124" s="76">
        <f t="shared" ca="1" si="110"/>
        <v>0.10909999999999909</v>
      </c>
      <c r="BM124" s="77">
        <f t="shared" ca="1" si="111"/>
        <v>199303.62549554525</v>
      </c>
      <c r="BN124" s="21"/>
      <c r="BO124" s="70">
        <f t="shared" si="97"/>
        <v>121</v>
      </c>
      <c r="BP124" s="178">
        <f t="shared" si="98"/>
        <v>8.8300000000000003E-2</v>
      </c>
      <c r="BQ124" s="179">
        <f t="shared" si="83"/>
        <v>7.076323496324699E-3</v>
      </c>
      <c r="BR124" s="179">
        <f t="shared" si="100"/>
        <v>0.4361952029997937</v>
      </c>
    </row>
    <row r="125" spans="5:70">
      <c r="E125">
        <f t="shared" si="84"/>
        <v>122</v>
      </c>
      <c r="F125" s="64">
        <f t="shared" si="85"/>
        <v>78.08333333333276</v>
      </c>
      <c r="G125" s="55">
        <f t="shared" si="67"/>
        <v>7.236878175910233E-3</v>
      </c>
      <c r="H125" s="78">
        <f t="shared" si="99"/>
        <v>0.55529120839913337</v>
      </c>
      <c r="I125" s="79">
        <f t="shared" ca="1" si="68"/>
        <v>655903.93459376192</v>
      </c>
      <c r="J125" s="79">
        <f t="shared" ca="1" si="69"/>
        <v>4641.3884236976564</v>
      </c>
      <c r="K125" s="80">
        <f t="shared" ca="1" si="70"/>
        <v>-11.105824167982668</v>
      </c>
      <c r="L125" s="80">
        <f t="shared" ca="1" si="71"/>
        <v>-546.58661216146834</v>
      </c>
      <c r="M125" s="80">
        <f t="shared" ca="1" si="72"/>
        <v>0</v>
      </c>
      <c r="N125" s="80">
        <f t="shared" ca="1" si="73"/>
        <v>0</v>
      </c>
      <c r="O125" s="81">
        <f t="shared" ca="1" si="59"/>
        <v>-5246.841485478044</v>
      </c>
      <c r="P125" s="79">
        <f t="shared" ca="1" si="60"/>
        <v>654740.78909565206</v>
      </c>
      <c r="Q125" s="35"/>
      <c r="R125">
        <f t="shared" ca="1" si="74"/>
        <v>122</v>
      </c>
      <c r="S125" s="78">
        <f t="shared" ca="1" si="86"/>
        <v>78.08333333333276</v>
      </c>
      <c r="T125" s="55">
        <f t="shared" ca="1" si="75"/>
        <v>7.236878175910233E-3</v>
      </c>
      <c r="U125" s="78">
        <f t="shared" ca="1" si="87"/>
        <v>0.55362968226200016</v>
      </c>
      <c r="V125" s="79">
        <f t="shared" ca="1" si="88"/>
        <v>655792.26554211928</v>
      </c>
      <c r="W125" s="79">
        <f t="shared" ca="1" si="61"/>
        <v>4640.5982173637049</v>
      </c>
      <c r="X125" s="80">
        <f t="shared" ca="1" si="62"/>
        <v>-11.072593645240003</v>
      </c>
      <c r="Y125" s="80">
        <f t="shared" ca="1" si="76"/>
        <v>-546.49355461843277</v>
      </c>
      <c r="Z125" s="80">
        <f t="shared" ca="1" si="63"/>
        <v>0</v>
      </c>
      <c r="AA125" s="80">
        <f t="shared" ca="1" si="77"/>
        <v>0</v>
      </c>
      <c r="AB125" s="81">
        <f t="shared" ca="1" si="64"/>
        <v>-5246.841485478044</v>
      </c>
      <c r="AC125" s="79">
        <f t="shared" ca="1" si="65"/>
        <v>654628.45612574124</v>
      </c>
      <c r="AD125" s="35"/>
      <c r="AE125" s="55">
        <f t="shared" ca="1" si="89"/>
        <v>7.236878175910233E-3</v>
      </c>
      <c r="AF125" s="78">
        <f t="shared" ca="1" si="90"/>
        <v>0.55362968226200016</v>
      </c>
      <c r="AG125" s="21"/>
      <c r="AH125" s="21"/>
      <c r="AK125" s="66"/>
      <c r="AL125" s="66"/>
      <c r="AM125" s="66"/>
      <c r="AN125" s="66"/>
      <c r="AR125" s="69">
        <f t="shared" si="107"/>
        <v>11</v>
      </c>
      <c r="AS125" s="70">
        <f t="shared" si="94"/>
        <v>122</v>
      </c>
      <c r="AT125" s="71">
        <f t="shared" si="108"/>
        <v>0.43063445289269653</v>
      </c>
      <c r="AU125" s="72">
        <f t="shared" si="80"/>
        <v>7.076323496324699E-3</v>
      </c>
      <c r="AV125" s="73">
        <f t="shared" si="109"/>
        <v>1.0070763234963247</v>
      </c>
      <c r="AW125" s="74">
        <f>PRODUCT(AV$4:AV125)</f>
        <v>2.3087744123971965</v>
      </c>
      <c r="AY125" s="75">
        <f t="shared" si="96"/>
        <v>122</v>
      </c>
      <c r="AZ125" s="76">
        <f t="shared" ca="1" si="112"/>
        <v>1.0086664107387064</v>
      </c>
      <c r="BA125" s="76">
        <f t="shared" ca="1" si="112"/>
        <v>1.0086664107387064</v>
      </c>
      <c r="BB125" s="76">
        <f t="shared" ca="1" si="112"/>
        <v>1.0086664107387064</v>
      </c>
      <c r="BC125" s="76">
        <f t="shared" ca="1" si="112"/>
        <v>1.0086664107387064</v>
      </c>
      <c r="BD125" s="76">
        <f t="shared" ca="1" si="112"/>
        <v>1.0086664107387064</v>
      </c>
      <c r="BE125" s="76">
        <f t="shared" ca="1" si="112"/>
        <v>1.0086664107387064</v>
      </c>
      <c r="BF125" s="76">
        <f t="shared" ca="1" si="112"/>
        <v>1.0086664107387064</v>
      </c>
      <c r="BG125" s="76">
        <f t="shared" ca="1" si="112"/>
        <v>1.0086664107387064</v>
      </c>
      <c r="BH125" s="76">
        <f t="shared" ca="1" si="112"/>
        <v>1.0086664107387064</v>
      </c>
      <c r="BI125" s="76">
        <f t="shared" ca="1" si="112"/>
        <v>1.0086664107387064</v>
      </c>
      <c r="BJ125" s="76">
        <f t="shared" ca="1" si="112"/>
        <v>1.0086664107387064</v>
      </c>
      <c r="BK125" s="76">
        <f t="shared" ca="1" si="112"/>
        <v>1.0086664107387064</v>
      </c>
      <c r="BL125" s="76">
        <f t="shared" ca="1" si="110"/>
        <v>0.10909999999999909</v>
      </c>
      <c r="BM125" s="77">
        <f t="shared" ca="1" si="111"/>
        <v>221047.65103710906</v>
      </c>
      <c r="BN125" s="21"/>
      <c r="BO125" s="70">
        <f t="shared" si="97"/>
        <v>122</v>
      </c>
      <c r="BP125" s="178">
        <f t="shared" si="98"/>
        <v>8.8300000000000003E-2</v>
      </c>
      <c r="BQ125" s="179">
        <f t="shared" si="83"/>
        <v>7.076323496324699E-3</v>
      </c>
      <c r="BR125" s="179">
        <f t="shared" si="100"/>
        <v>0.43313023335255241</v>
      </c>
    </row>
    <row r="126" spans="5:70">
      <c r="E126">
        <f t="shared" si="84"/>
        <v>123</v>
      </c>
      <c r="F126" s="64">
        <f t="shared" si="85"/>
        <v>78.166666666666089</v>
      </c>
      <c r="G126" s="55">
        <f t="shared" si="67"/>
        <v>7.236878175910233E-3</v>
      </c>
      <c r="H126" s="78">
        <f t="shared" si="99"/>
        <v>0.5512726335717949</v>
      </c>
      <c r="I126" s="79">
        <f t="shared" ca="1" si="68"/>
        <v>650002.50976816751</v>
      </c>
      <c r="J126" s="79">
        <f t="shared" ca="1" si="69"/>
        <v>4599.6280325425087</v>
      </c>
      <c r="K126" s="80">
        <f t="shared" ca="1" si="70"/>
        <v>-11.025452671435898</v>
      </c>
      <c r="L126" s="80">
        <f t="shared" ca="1" si="71"/>
        <v>-541.66875814013963</v>
      </c>
      <c r="M126" s="80">
        <f t="shared" ca="1" si="72"/>
        <v>0</v>
      </c>
      <c r="N126" s="80">
        <f t="shared" ca="1" si="73"/>
        <v>0</v>
      </c>
      <c r="O126" s="81">
        <f t="shared" ca="1" si="59"/>
        <v>-5208.8707328393266</v>
      </c>
      <c r="P126" s="79">
        <f t="shared" ca="1" si="60"/>
        <v>648840.57285705907</v>
      </c>
      <c r="Q126" s="35"/>
      <c r="R126">
        <f t="shared" ca="1" si="74"/>
        <v>123</v>
      </c>
      <c r="S126" s="78">
        <f t="shared" ca="1" si="86"/>
        <v>78.166666666666089</v>
      </c>
      <c r="T126" s="55">
        <f t="shared" ca="1" si="75"/>
        <v>7.236878175910233E-3</v>
      </c>
      <c r="U126" s="78">
        <f t="shared" ca="1" si="87"/>
        <v>0.54962313169690213</v>
      </c>
      <c r="V126" s="79">
        <f t="shared" ca="1" si="88"/>
        <v>649890.98973827506</v>
      </c>
      <c r="W126" s="79">
        <f t="shared" ca="1" si="61"/>
        <v>4598.8388807346701</v>
      </c>
      <c r="X126" s="80">
        <f t="shared" ca="1" si="62"/>
        <v>-10.992462633938043</v>
      </c>
      <c r="Y126" s="80">
        <f t="shared" ca="1" si="76"/>
        <v>-541.5758247818959</v>
      </c>
      <c r="Z126" s="80">
        <f t="shared" ca="1" si="63"/>
        <v>0</v>
      </c>
      <c r="AA126" s="80">
        <f t="shared" ca="1" si="77"/>
        <v>0</v>
      </c>
      <c r="AB126" s="81">
        <f t="shared" ca="1" si="64"/>
        <v>-5208.8707328393266</v>
      </c>
      <c r="AC126" s="79">
        <f t="shared" ca="1" si="65"/>
        <v>648728.38959875447</v>
      </c>
      <c r="AD126" s="35"/>
      <c r="AE126" s="55">
        <f t="shared" ca="1" si="89"/>
        <v>7.236878175910233E-3</v>
      </c>
      <c r="AF126" s="78">
        <f t="shared" ca="1" si="90"/>
        <v>0.54962313169690213</v>
      </c>
      <c r="AG126" s="21"/>
      <c r="AH126" s="21"/>
      <c r="AK126" s="66"/>
      <c r="AL126" s="66"/>
      <c r="AM126" s="66"/>
      <c r="AN126" s="66"/>
      <c r="AR126" s="69">
        <f t="shared" si="107"/>
        <v>11</v>
      </c>
      <c r="AS126" s="70">
        <f t="shared" si="94"/>
        <v>123</v>
      </c>
      <c r="AT126" s="71">
        <f t="shared" si="108"/>
        <v>0.42758714419536503</v>
      </c>
      <c r="AU126" s="72">
        <f t="shared" si="80"/>
        <v>7.076323496324699E-3</v>
      </c>
      <c r="AV126" s="73">
        <f t="shared" si="109"/>
        <v>1.0070763234963247</v>
      </c>
      <c r="AW126" s="74">
        <f>PRODUCT(AV$4:AV126)</f>
        <v>2.3251120470193558</v>
      </c>
      <c r="AY126" s="75">
        <f t="shared" si="96"/>
        <v>123</v>
      </c>
      <c r="AZ126" s="76">
        <f t="shared" ca="1" si="112"/>
        <v>1.0086664107387064</v>
      </c>
      <c r="BA126" s="76">
        <f t="shared" ca="1" si="112"/>
        <v>1.0086664107387064</v>
      </c>
      <c r="BB126" s="76">
        <f t="shared" ca="1" si="112"/>
        <v>1.0086664107387064</v>
      </c>
      <c r="BC126" s="76">
        <f t="shared" ca="1" si="112"/>
        <v>1.0086664107387064</v>
      </c>
      <c r="BD126" s="76">
        <f t="shared" ca="1" si="112"/>
        <v>1.0086664107387064</v>
      </c>
      <c r="BE126" s="76">
        <f t="shared" ca="1" si="112"/>
        <v>1.0086664107387064</v>
      </c>
      <c r="BF126" s="76">
        <f t="shared" ca="1" si="112"/>
        <v>1.0086664107387064</v>
      </c>
      <c r="BG126" s="76">
        <f t="shared" ca="1" si="112"/>
        <v>1.0086664107387064</v>
      </c>
      <c r="BH126" s="76">
        <f t="shared" ca="1" si="112"/>
        <v>1.0086664107387064</v>
      </c>
      <c r="BI126" s="76">
        <f t="shared" ca="1" si="112"/>
        <v>1.0086664107387064</v>
      </c>
      <c r="BJ126" s="76">
        <f t="shared" ca="1" si="112"/>
        <v>1.0086664107387064</v>
      </c>
      <c r="BK126" s="76">
        <f t="shared" ca="1" si="112"/>
        <v>1.0086664107387064</v>
      </c>
      <c r="BL126" s="76">
        <f t="shared" ca="1" si="110"/>
        <v>0.10909999999999909</v>
      </c>
      <c r="BM126" s="77">
        <f t="shared" ca="1" si="111"/>
        <v>245163.94976525745</v>
      </c>
      <c r="BN126" s="21"/>
      <c r="BO126" s="70">
        <f t="shared" si="97"/>
        <v>123</v>
      </c>
      <c r="BP126" s="178">
        <f t="shared" si="98"/>
        <v>8.8300000000000003E-2</v>
      </c>
      <c r="BQ126" s="179">
        <f t="shared" si="83"/>
        <v>7.076323496324699E-3</v>
      </c>
      <c r="BR126" s="179">
        <f t="shared" si="100"/>
        <v>0.43008680002408289</v>
      </c>
    </row>
    <row r="127" spans="5:70">
      <c r="E127">
        <f t="shared" si="84"/>
        <v>124</v>
      </c>
      <c r="F127" s="64">
        <f t="shared" si="85"/>
        <v>78.249999999999417</v>
      </c>
      <c r="G127" s="55">
        <f t="shared" si="67"/>
        <v>7.236878175910233E-3</v>
      </c>
      <c r="H127" s="78">
        <f t="shared" si="99"/>
        <v>0.54728314068092265</v>
      </c>
      <c r="I127" s="79">
        <f t="shared" ca="1" si="68"/>
        <v>644144.99267570477</v>
      </c>
      <c r="J127" s="79">
        <f t="shared" ca="1" si="69"/>
        <v>4558.1783467109908</v>
      </c>
      <c r="K127" s="80">
        <f t="shared" ca="1" si="70"/>
        <v>-10.945662813618453</v>
      </c>
      <c r="L127" s="80">
        <f t="shared" ca="1" si="71"/>
        <v>-536.78749389642064</v>
      </c>
      <c r="M127" s="80">
        <f t="shared" ca="1" si="72"/>
        <v>0</v>
      </c>
      <c r="N127" s="80">
        <f t="shared" ca="1" si="73"/>
        <v>0</v>
      </c>
      <c r="O127" s="81">
        <f t="shared" ca="1" si="59"/>
        <v>-5171.174769911705</v>
      </c>
      <c r="P127" s="79">
        <f t="shared" ca="1" si="60"/>
        <v>642984.26309579401</v>
      </c>
      <c r="Q127" s="35"/>
      <c r="R127">
        <f t="shared" ca="1" si="74"/>
        <v>124</v>
      </c>
      <c r="S127" s="78">
        <f t="shared" ca="1" si="86"/>
        <v>78.249999999999417</v>
      </c>
      <c r="T127" s="55">
        <f t="shared" ca="1" si="75"/>
        <v>7.236878175910233E-3</v>
      </c>
      <c r="U127" s="78">
        <f t="shared" ca="1" si="87"/>
        <v>0.54564557605014941</v>
      </c>
      <c r="V127" s="79">
        <f t="shared" ca="1" si="88"/>
        <v>644033.62127397384</v>
      </c>
      <c r="W127" s="79">
        <f t="shared" ca="1" si="61"/>
        <v>4557.3902466441041</v>
      </c>
      <c r="X127" s="80">
        <f t="shared" ca="1" si="62"/>
        <v>-10.912911521002988</v>
      </c>
      <c r="Y127" s="80">
        <f t="shared" ca="1" si="76"/>
        <v>-536.69468439497825</v>
      </c>
      <c r="Z127" s="80">
        <f t="shared" ca="1" si="63"/>
        <v>0</v>
      </c>
      <c r="AA127" s="80">
        <f t="shared" ca="1" si="77"/>
        <v>0</v>
      </c>
      <c r="AB127" s="81">
        <f t="shared" ca="1" si="64"/>
        <v>-5171.174769911705</v>
      </c>
      <c r="AC127" s="79">
        <f t="shared" ca="1" si="65"/>
        <v>642872.22915479029</v>
      </c>
      <c r="AD127" s="35"/>
      <c r="AE127" s="55">
        <f t="shared" ca="1" si="89"/>
        <v>7.236878175910233E-3</v>
      </c>
      <c r="AF127" s="78">
        <f t="shared" ca="1" si="90"/>
        <v>0.54564557605014941</v>
      </c>
      <c r="AG127" s="21"/>
      <c r="AH127" s="21"/>
      <c r="AK127" s="66"/>
      <c r="AL127" s="66"/>
      <c r="AM127" s="66"/>
      <c r="AN127" s="66"/>
      <c r="AR127" s="69">
        <f t="shared" si="107"/>
        <v>11</v>
      </c>
      <c r="AS127" s="70">
        <f t="shared" si="94"/>
        <v>124</v>
      </c>
      <c r="AT127" s="71">
        <f t="shared" si="108"/>
        <v>0.424561399240169</v>
      </c>
      <c r="AU127" s="72">
        <f t="shared" si="80"/>
        <v>7.076323496324699E-3</v>
      </c>
      <c r="AV127" s="73">
        <f t="shared" si="109"/>
        <v>1.0070763234963247</v>
      </c>
      <c r="AW127" s="74">
        <f>PRODUCT(AV$4:AV127)</f>
        <v>2.3415652920292667</v>
      </c>
      <c r="AY127" s="75">
        <f t="shared" si="96"/>
        <v>124</v>
      </c>
      <c r="AZ127" s="76">
        <f t="shared" ca="1" si="112"/>
        <v>1.0086664107387064</v>
      </c>
      <c r="BA127" s="76">
        <f t="shared" ca="1" si="112"/>
        <v>1.0086664107387064</v>
      </c>
      <c r="BB127" s="76">
        <f t="shared" ca="1" si="112"/>
        <v>1.0086664107387064</v>
      </c>
      <c r="BC127" s="76">
        <f t="shared" ca="1" si="112"/>
        <v>1.0086664107387064</v>
      </c>
      <c r="BD127" s="76">
        <f t="shared" ca="1" si="112"/>
        <v>1.0086664107387064</v>
      </c>
      <c r="BE127" s="76">
        <f t="shared" ca="1" si="112"/>
        <v>1.0086664107387064</v>
      </c>
      <c r="BF127" s="76">
        <f t="shared" ca="1" si="112"/>
        <v>1.0086664107387064</v>
      </c>
      <c r="BG127" s="76">
        <f t="shared" ca="1" si="112"/>
        <v>1.0086664107387064</v>
      </c>
      <c r="BH127" s="76">
        <f t="shared" ca="1" si="112"/>
        <v>1.0086664107387064</v>
      </c>
      <c r="BI127" s="76">
        <f t="shared" ca="1" si="112"/>
        <v>1.0086664107387064</v>
      </c>
      <c r="BJ127" s="76">
        <f t="shared" ca="1" si="112"/>
        <v>1.0086664107387064</v>
      </c>
      <c r="BK127" s="76">
        <f t="shared" ca="1" si="112"/>
        <v>1.0086664107387064</v>
      </c>
      <c r="BL127" s="76">
        <f t="shared" ca="1" si="110"/>
        <v>0.10909999999999909</v>
      </c>
      <c r="BM127" s="77">
        <f t="shared" ca="1" si="111"/>
        <v>271911.33668464684</v>
      </c>
      <c r="BN127" s="21"/>
      <c r="BO127" s="70">
        <f t="shared" si="97"/>
        <v>124</v>
      </c>
      <c r="BP127" s="178">
        <f t="shared" si="98"/>
        <v>8.8300000000000003E-2</v>
      </c>
      <c r="BQ127" s="179">
        <f t="shared" si="83"/>
        <v>7.076323496324699E-3</v>
      </c>
      <c r="BR127" s="179">
        <f t="shared" si="100"/>
        <v>0.42706475168726621</v>
      </c>
    </row>
    <row r="128" spans="5:70">
      <c r="E128">
        <f t="shared" si="84"/>
        <v>125</v>
      </c>
      <c r="F128" s="64">
        <f t="shared" si="85"/>
        <v>78.333333333332746</v>
      </c>
      <c r="G128" s="55">
        <f t="shared" si="67"/>
        <v>7.236878175910233E-3</v>
      </c>
      <c r="H128" s="78">
        <f t="shared" si="99"/>
        <v>0.54332251926408526</v>
      </c>
      <c r="I128" s="79">
        <f t="shared" ca="1" si="68"/>
        <v>638331.06431474234</v>
      </c>
      <c r="J128" s="79">
        <f t="shared" ca="1" si="69"/>
        <v>4517.0371088443635</v>
      </c>
      <c r="K128" s="80">
        <f t="shared" ca="1" si="70"/>
        <v>-10.866450385281706</v>
      </c>
      <c r="L128" s="80">
        <f t="shared" ca="1" si="71"/>
        <v>-531.94255359561862</v>
      </c>
      <c r="M128" s="80">
        <f t="shared" ca="1" si="72"/>
        <v>0</v>
      </c>
      <c r="N128" s="80">
        <f t="shared" ca="1" si="73"/>
        <v>0</v>
      </c>
      <c r="O128" s="81">
        <f t="shared" ca="1" si="59"/>
        <v>-5133.7516080755131</v>
      </c>
      <c r="P128" s="79">
        <f t="shared" ca="1" si="60"/>
        <v>637171.54081153031</v>
      </c>
      <c r="Q128" s="35"/>
      <c r="R128">
        <f t="shared" ca="1" si="74"/>
        <v>125</v>
      </c>
      <c r="S128" s="78">
        <f t="shared" ca="1" si="86"/>
        <v>78.333333333332746</v>
      </c>
      <c r="T128" s="55">
        <f t="shared" ca="1" si="75"/>
        <v>7.236878175910233E-3</v>
      </c>
      <c r="U128" s="78">
        <f t="shared" ca="1" si="87"/>
        <v>0.54169680548905008</v>
      </c>
      <c r="V128" s="79">
        <f t="shared" ca="1" si="88"/>
        <v>638219.84114972118</v>
      </c>
      <c r="W128" s="79">
        <f t="shared" ca="1" si="61"/>
        <v>4516.2500577483888</v>
      </c>
      <c r="X128" s="80">
        <f t="shared" ca="1" si="62"/>
        <v>-10.833936109781002</v>
      </c>
      <c r="Y128" s="80">
        <f t="shared" ca="1" si="76"/>
        <v>-531.84986762476774</v>
      </c>
      <c r="Z128" s="80">
        <f t="shared" ca="1" si="63"/>
        <v>0</v>
      </c>
      <c r="AA128" s="80">
        <f t="shared" ca="1" si="77"/>
        <v>0</v>
      </c>
      <c r="AB128" s="81">
        <f t="shared" ca="1" si="64"/>
        <v>-5133.7516080755131</v>
      </c>
      <c r="AC128" s="79">
        <f t="shared" ca="1" si="65"/>
        <v>637059.65579565952</v>
      </c>
      <c r="AD128" s="35"/>
      <c r="AE128" s="55">
        <f t="shared" ca="1" si="89"/>
        <v>7.236878175910233E-3</v>
      </c>
      <c r="AF128" s="78">
        <f t="shared" ca="1" si="90"/>
        <v>0.54169680548905008</v>
      </c>
      <c r="AG128" s="21"/>
      <c r="AH128" s="21"/>
      <c r="AK128" s="66"/>
      <c r="AL128" s="66"/>
      <c r="AM128" s="66"/>
      <c r="AN128" s="66"/>
      <c r="AR128" s="69">
        <f t="shared" si="107"/>
        <v>11</v>
      </c>
      <c r="AS128" s="70">
        <f t="shared" si="94"/>
        <v>125</v>
      </c>
      <c r="AT128" s="71">
        <f t="shared" si="108"/>
        <v>0.4215570654350933</v>
      </c>
      <c r="AU128" s="72">
        <f t="shared" si="80"/>
        <v>7.076323496324699E-3</v>
      </c>
      <c r="AV128" s="73">
        <f t="shared" si="109"/>
        <v>1.0070763234963247</v>
      </c>
      <c r="AW128" s="74">
        <f>PRODUCT(AV$4:AV128)</f>
        <v>2.3581349655234316</v>
      </c>
      <c r="AY128" s="75">
        <f t="shared" si="96"/>
        <v>125</v>
      </c>
      <c r="AZ128" s="76">
        <f t="shared" ca="1" si="112"/>
        <v>1.0086664107387064</v>
      </c>
      <c r="BA128" s="76">
        <f t="shared" ca="1" si="112"/>
        <v>1.0086664107387064</v>
      </c>
      <c r="BB128" s="76">
        <f t="shared" ca="1" si="112"/>
        <v>1.0086664107387064</v>
      </c>
      <c r="BC128" s="76">
        <f t="shared" ca="1" si="112"/>
        <v>1.0086664107387064</v>
      </c>
      <c r="BD128" s="76">
        <f t="shared" ca="1" si="112"/>
        <v>1.0086664107387064</v>
      </c>
      <c r="BE128" s="76">
        <f t="shared" ca="1" si="112"/>
        <v>1.0086664107387064</v>
      </c>
      <c r="BF128" s="76">
        <f t="shared" ca="1" si="112"/>
        <v>1.0086664107387064</v>
      </c>
      <c r="BG128" s="76">
        <f t="shared" ca="1" si="112"/>
        <v>1.0086664107387064</v>
      </c>
      <c r="BH128" s="76">
        <f t="shared" ca="1" si="112"/>
        <v>1.0086664107387064</v>
      </c>
      <c r="BI128" s="76">
        <f t="shared" ca="1" si="112"/>
        <v>1.0086664107387064</v>
      </c>
      <c r="BJ128" s="76">
        <f t="shared" ca="1" si="112"/>
        <v>1.0086664107387064</v>
      </c>
      <c r="BK128" s="76">
        <f t="shared" ca="1" si="112"/>
        <v>1.0086664107387064</v>
      </c>
      <c r="BL128" s="76">
        <f t="shared" ca="1" si="110"/>
        <v>0.10909999999999909</v>
      </c>
      <c r="BM128" s="77">
        <f t="shared" ca="1" si="111"/>
        <v>301576.86351694155</v>
      </c>
      <c r="BN128" s="21"/>
      <c r="BO128" s="70">
        <f t="shared" si="97"/>
        <v>125</v>
      </c>
      <c r="BP128" s="178">
        <f t="shared" si="98"/>
        <v>8.8300000000000003E-2</v>
      </c>
      <c r="BQ128" s="179">
        <f t="shared" si="83"/>
        <v>7.076323496324699E-3</v>
      </c>
      <c r="BR128" s="179">
        <f t="shared" si="100"/>
        <v>0.42406393807829879</v>
      </c>
    </row>
    <row r="129" spans="5:70">
      <c r="E129">
        <f t="shared" si="84"/>
        <v>126</v>
      </c>
      <c r="F129" s="64">
        <f t="shared" si="85"/>
        <v>78.416666666666075</v>
      </c>
      <c r="G129" s="55">
        <f t="shared" si="67"/>
        <v>7.236878175910233E-3</v>
      </c>
      <c r="H129" s="78">
        <f t="shared" si="99"/>
        <v>0.53939056038194244</v>
      </c>
      <c r="I129" s="79">
        <f t="shared" ca="1" si="68"/>
        <v>632560.40799352026</v>
      </c>
      <c r="J129" s="79">
        <f t="shared" ca="1" si="69"/>
        <v>4476.2020779292852</v>
      </c>
      <c r="K129" s="80">
        <f t="shared" ca="1" si="70"/>
        <v>-10.78781120763885</v>
      </c>
      <c r="L129" s="80">
        <f t="shared" ca="1" si="71"/>
        <v>-527.13367332793359</v>
      </c>
      <c r="M129" s="80">
        <f t="shared" ca="1" si="72"/>
        <v>0</v>
      </c>
      <c r="N129" s="80">
        <f t="shared" ca="1" si="73"/>
        <v>0</v>
      </c>
      <c r="O129" s="81">
        <f t="shared" ca="1" si="59"/>
        <v>-5096.5992731024871</v>
      </c>
      <c r="P129" s="79">
        <f t="shared" ca="1" si="60"/>
        <v>631402.08931381151</v>
      </c>
      <c r="Q129" s="35"/>
      <c r="R129">
        <f t="shared" ca="1" si="74"/>
        <v>126</v>
      </c>
      <c r="S129" s="78">
        <f t="shared" ca="1" si="86"/>
        <v>78.416666666666075</v>
      </c>
      <c r="T129" s="55">
        <f t="shared" ca="1" si="75"/>
        <v>7.236878175910233E-3</v>
      </c>
      <c r="U129" s="78">
        <f t="shared" ca="1" si="87"/>
        <v>0.53777661169944613</v>
      </c>
      <c r="V129" s="79">
        <f t="shared" ca="1" si="88"/>
        <v>632449.33267587901</v>
      </c>
      <c r="W129" s="79">
        <f t="shared" ca="1" si="61"/>
        <v>4475.4160730491985</v>
      </c>
      <c r="X129" s="80">
        <f t="shared" ca="1" si="62"/>
        <v>-10.755532233988923</v>
      </c>
      <c r="Y129" s="80">
        <f t="shared" ca="1" si="76"/>
        <v>-527.04111056323256</v>
      </c>
      <c r="Z129" s="80">
        <f t="shared" ca="1" si="63"/>
        <v>0</v>
      </c>
      <c r="AA129" s="80">
        <f t="shared" ca="1" si="77"/>
        <v>0</v>
      </c>
      <c r="AB129" s="81">
        <f t="shared" ca="1" si="64"/>
        <v>-5096.5992731024871</v>
      </c>
      <c r="AC129" s="79">
        <f t="shared" ca="1" si="65"/>
        <v>631290.35283302853</v>
      </c>
      <c r="AD129" s="35"/>
      <c r="AE129" s="55">
        <f t="shared" ca="1" si="89"/>
        <v>7.236878175910233E-3</v>
      </c>
      <c r="AF129" s="78">
        <f t="shared" ca="1" si="90"/>
        <v>0.53777661169944613</v>
      </c>
      <c r="AG129" s="21"/>
      <c r="AH129" s="21"/>
      <c r="AK129" s="66"/>
      <c r="AL129" s="66"/>
      <c r="AM129" s="66"/>
      <c r="AN129" s="66"/>
      <c r="AR129" s="69">
        <f t="shared" si="107"/>
        <v>11</v>
      </c>
      <c r="AS129" s="70">
        <f t="shared" si="94"/>
        <v>126</v>
      </c>
      <c r="AT129" s="71">
        <f t="shared" si="108"/>
        <v>0.41857399126791328</v>
      </c>
      <c r="AU129" s="72">
        <f t="shared" si="80"/>
        <v>7.076323496324699E-3</v>
      </c>
      <c r="AV129" s="73">
        <f t="shared" si="109"/>
        <v>1.0070763234963247</v>
      </c>
      <c r="AW129" s="74">
        <f>PRODUCT(AV$4:AV129)</f>
        <v>2.3748218913874699</v>
      </c>
      <c r="AY129" s="75">
        <f t="shared" si="96"/>
        <v>126</v>
      </c>
      <c r="AZ129" s="76">
        <f t="shared" ca="1" si="112"/>
        <v>1.0086664107387064</v>
      </c>
      <c r="BA129" s="76">
        <f t="shared" ca="1" si="112"/>
        <v>1.0086664107387064</v>
      </c>
      <c r="BB129" s="76">
        <f t="shared" ca="1" si="112"/>
        <v>1.0086664107387064</v>
      </c>
      <c r="BC129" s="76">
        <f t="shared" ca="1" si="112"/>
        <v>1.0086664107387064</v>
      </c>
      <c r="BD129" s="76">
        <f t="shared" ca="1" si="112"/>
        <v>1.0086664107387064</v>
      </c>
      <c r="BE129" s="76">
        <f t="shared" ca="1" si="112"/>
        <v>1.0086664107387064</v>
      </c>
      <c r="BF129" s="76">
        <f t="shared" ca="1" si="112"/>
        <v>1.0086664107387064</v>
      </c>
      <c r="BG129" s="76">
        <f t="shared" ca="1" si="112"/>
        <v>1.0086664107387064</v>
      </c>
      <c r="BH129" s="76">
        <f t="shared" ca="1" si="112"/>
        <v>1.0086664107387064</v>
      </c>
      <c r="BI129" s="76">
        <f t="shared" ca="1" si="112"/>
        <v>1.0086664107387064</v>
      </c>
      <c r="BJ129" s="76">
        <f t="shared" ca="1" si="112"/>
        <v>1.0086664107387064</v>
      </c>
      <c r="BK129" s="76">
        <f t="shared" ca="1" si="112"/>
        <v>1.0086664107387064</v>
      </c>
      <c r="BL129" s="76">
        <f t="shared" ca="1" si="110"/>
        <v>0.10909999999999909</v>
      </c>
      <c r="BM129" s="77">
        <f t="shared" ca="1" si="111"/>
        <v>334478.8993266396</v>
      </c>
      <c r="BN129" s="21"/>
      <c r="BO129" s="70">
        <f t="shared" si="97"/>
        <v>126</v>
      </c>
      <c r="BP129" s="178">
        <f t="shared" si="98"/>
        <v>8.8300000000000003E-2</v>
      </c>
      <c r="BQ129" s="179">
        <f t="shared" si="83"/>
        <v>7.076323496324699E-3</v>
      </c>
      <c r="BR129" s="179">
        <f t="shared" si="100"/>
        <v>0.42108420998922075</v>
      </c>
    </row>
    <row r="130" spans="5:70">
      <c r="E130">
        <f t="shared" si="84"/>
        <v>127</v>
      </c>
      <c r="F130" s="64">
        <f t="shared" si="85"/>
        <v>78.499999999999403</v>
      </c>
      <c r="G130" s="55">
        <f t="shared" si="67"/>
        <v>7.236878175910233E-3</v>
      </c>
      <c r="H130" s="78">
        <f t="shared" si="99"/>
        <v>0.5354870566072224</v>
      </c>
      <c r="I130" s="79">
        <f t="shared" ca="1" si="68"/>
        <v>626832.70931343222</v>
      </c>
      <c r="J130" s="79">
        <f t="shared" ca="1" si="69"/>
        <v>4435.6710291795107</v>
      </c>
      <c r="K130" s="80">
        <f t="shared" ca="1" si="70"/>
        <v>-10.709741132144448</v>
      </c>
      <c r="L130" s="80">
        <f t="shared" ca="1" si="71"/>
        <v>-522.36059109452685</v>
      </c>
      <c r="M130" s="80">
        <f t="shared" ca="1" si="72"/>
        <v>0</v>
      </c>
      <c r="N130" s="80">
        <f t="shared" ca="1" si="73"/>
        <v>0</v>
      </c>
      <c r="O130" s="81">
        <f t="shared" ca="1" si="59"/>
        <v>-5059.7158050516127</v>
      </c>
      <c r="P130" s="79">
        <f t="shared" ca="1" si="60"/>
        <v>625675.5942053335</v>
      </c>
      <c r="Q130" s="35"/>
      <c r="R130">
        <f t="shared" ca="1" si="74"/>
        <v>127</v>
      </c>
      <c r="S130" s="78">
        <f t="shared" ca="1" si="86"/>
        <v>78.499999999999403</v>
      </c>
      <c r="T130" s="55">
        <f t="shared" ca="1" si="75"/>
        <v>7.236878175910233E-3</v>
      </c>
      <c r="U130" s="78">
        <f t="shared" ca="1" si="87"/>
        <v>0.53388478787472349</v>
      </c>
      <c r="V130" s="79">
        <f t="shared" ca="1" si="88"/>
        <v>626721.78145594848</v>
      </c>
      <c r="W130" s="79">
        <f t="shared" ca="1" si="61"/>
        <v>4434.8860677752009</v>
      </c>
      <c r="X130" s="80">
        <f t="shared" ca="1" si="62"/>
        <v>-10.677695757494469</v>
      </c>
      <c r="Y130" s="80">
        <f t="shared" ca="1" si="76"/>
        <v>-522.26815121329048</v>
      </c>
      <c r="Z130" s="80">
        <f t="shared" ca="1" si="63"/>
        <v>0</v>
      </c>
      <c r="AA130" s="80">
        <f t="shared" ca="1" si="77"/>
        <v>0</v>
      </c>
      <c r="AB130" s="81">
        <f t="shared" ca="1" si="64"/>
        <v>-5059.7158050516127</v>
      </c>
      <c r="AC130" s="79">
        <f t="shared" ca="1" si="65"/>
        <v>625564.00587170129</v>
      </c>
      <c r="AD130" s="35"/>
      <c r="AE130" s="55">
        <f t="shared" ca="1" si="89"/>
        <v>7.236878175910233E-3</v>
      </c>
      <c r="AF130" s="78">
        <f t="shared" ca="1" si="90"/>
        <v>0.53388478787472349</v>
      </c>
      <c r="AG130" s="21"/>
      <c r="AH130" s="21"/>
      <c r="AK130" s="66"/>
      <c r="AL130" s="66"/>
      <c r="AM130" s="66"/>
      <c r="AN130" s="66"/>
      <c r="AR130" s="69">
        <f t="shared" si="107"/>
        <v>11</v>
      </c>
      <c r="AS130" s="70">
        <f t="shared" si="94"/>
        <v>127</v>
      </c>
      <c r="AT130" s="71">
        <f t="shared" si="108"/>
        <v>0.41561202629855376</v>
      </c>
      <c r="AU130" s="72">
        <f t="shared" si="80"/>
        <v>7.076323496324699E-3</v>
      </c>
      <c r="AV130" s="73">
        <f t="shared" si="109"/>
        <v>1.0070763234963247</v>
      </c>
      <c r="AW130" s="74">
        <f>PRODUCT(AV$4:AV130)</f>
        <v>2.3916268993370813</v>
      </c>
      <c r="AY130" s="75">
        <f t="shared" si="96"/>
        <v>127</v>
      </c>
      <c r="AZ130" s="76">
        <f t="shared" ca="1" si="112"/>
        <v>1.0086664107387064</v>
      </c>
      <c r="BA130" s="76">
        <f t="shared" ca="1" si="112"/>
        <v>1.0086664107387064</v>
      </c>
      <c r="BB130" s="76">
        <f t="shared" ca="1" si="112"/>
        <v>1.0086664107387064</v>
      </c>
      <c r="BC130" s="76">
        <f t="shared" ca="1" si="112"/>
        <v>1.0086664107387064</v>
      </c>
      <c r="BD130" s="76">
        <f t="shared" ca="1" si="112"/>
        <v>1.0086664107387064</v>
      </c>
      <c r="BE130" s="76">
        <f t="shared" ca="1" si="112"/>
        <v>1.0086664107387064</v>
      </c>
      <c r="BF130" s="76">
        <f t="shared" ca="1" si="112"/>
        <v>1.0086664107387064</v>
      </c>
      <c r="BG130" s="76">
        <f t="shared" ca="1" si="112"/>
        <v>1.0086664107387064</v>
      </c>
      <c r="BH130" s="76">
        <f t="shared" ca="1" si="112"/>
        <v>1.0086664107387064</v>
      </c>
      <c r="BI130" s="76">
        <f t="shared" ca="1" si="112"/>
        <v>1.0086664107387064</v>
      </c>
      <c r="BJ130" s="76">
        <f t="shared" ca="1" si="112"/>
        <v>1.0086664107387064</v>
      </c>
      <c r="BK130" s="76">
        <f t="shared" ca="1" si="112"/>
        <v>1.0086664107387064</v>
      </c>
      <c r="BL130" s="76">
        <f t="shared" ca="1" si="110"/>
        <v>0.10909999999999909</v>
      </c>
      <c r="BM130" s="77">
        <f t="shared" ca="1" si="111"/>
        <v>370970.54724317568</v>
      </c>
      <c r="BN130" s="21"/>
      <c r="BO130" s="70">
        <f t="shared" si="97"/>
        <v>127</v>
      </c>
      <c r="BP130" s="178">
        <f t="shared" si="98"/>
        <v>8.8300000000000003E-2</v>
      </c>
      <c r="BQ130" s="179">
        <f t="shared" si="83"/>
        <v>7.076323496324699E-3</v>
      </c>
      <c r="BR130" s="179">
        <f t="shared" si="100"/>
        <v>0.41812541926049707</v>
      </c>
    </row>
    <row r="131" spans="5:70">
      <c r="E131">
        <f t="shared" si="84"/>
        <v>128</v>
      </c>
      <c r="F131" s="64">
        <f t="shared" si="85"/>
        <v>78.583333333332732</v>
      </c>
      <c r="G131" s="55">
        <f t="shared" si="67"/>
        <v>7.9055919619646087E-3</v>
      </c>
      <c r="H131" s="78">
        <f t="shared" si="99"/>
        <v>0.53125371443677227</v>
      </c>
      <c r="I131" s="79">
        <f t="shared" ca="1" si="68"/>
        <v>620729.25825698639</v>
      </c>
      <c r="J131" s="79">
        <f t="shared" ca="1" si="69"/>
        <v>4392.4810350601147</v>
      </c>
      <c r="K131" s="80">
        <f t="shared" ca="1" si="70"/>
        <v>-10.625074288735446</v>
      </c>
      <c r="L131" s="80">
        <f t="shared" ca="1" si="71"/>
        <v>-517.27438188082203</v>
      </c>
      <c r="M131" s="80">
        <f t="shared" ca="1" si="72"/>
        <v>0</v>
      </c>
      <c r="N131" s="80">
        <f t="shared" ca="1" si="73"/>
        <v>0</v>
      </c>
      <c r="O131" s="81">
        <f t="shared" ca="1" si="59"/>
        <v>-5019.7157564533709</v>
      </c>
      <c r="P131" s="79">
        <f t="shared" ca="1" si="60"/>
        <v>619574.12407942372</v>
      </c>
      <c r="Q131" s="35"/>
      <c r="R131">
        <f t="shared" ca="1" si="74"/>
        <v>128</v>
      </c>
      <c r="S131" s="78">
        <f t="shared" ca="1" si="86"/>
        <v>78.583333333332732</v>
      </c>
      <c r="T131" s="55">
        <f t="shared" ca="1" si="75"/>
        <v>7.9055919619646087E-3</v>
      </c>
      <c r="U131" s="78">
        <f t="shared" ca="1" si="87"/>
        <v>0.5296641125870859</v>
      </c>
      <c r="V131" s="79">
        <f t="shared" ca="1" si="88"/>
        <v>620618.5520951876</v>
      </c>
      <c r="W131" s="79">
        <f t="shared" ca="1" si="61"/>
        <v>4391.69764244619</v>
      </c>
      <c r="X131" s="80">
        <f t="shared" ca="1" si="62"/>
        <v>-10.593282251741718</v>
      </c>
      <c r="Y131" s="80">
        <f t="shared" ca="1" si="76"/>
        <v>-517.18212674598965</v>
      </c>
      <c r="Z131" s="80">
        <f t="shared" ca="1" si="63"/>
        <v>0</v>
      </c>
      <c r="AA131" s="80">
        <f t="shared" ca="1" si="77"/>
        <v>0</v>
      </c>
      <c r="AB131" s="81">
        <f t="shared" ca="1" si="64"/>
        <v>-5019.7157564533709</v>
      </c>
      <c r="AC131" s="79">
        <f t="shared" ca="1" si="65"/>
        <v>619462.75857218262</v>
      </c>
      <c r="AD131" s="35"/>
      <c r="AE131" s="55">
        <f t="shared" ca="1" si="89"/>
        <v>7.9055919619646087E-3</v>
      </c>
      <c r="AF131" s="78">
        <f t="shared" ca="1" si="90"/>
        <v>0.5296641125870859</v>
      </c>
      <c r="AG131" s="21"/>
      <c r="AH131" s="21"/>
      <c r="AK131" s="66"/>
      <c r="AL131" s="66"/>
      <c r="AM131" s="66"/>
      <c r="AN131" s="66"/>
      <c r="AR131" s="69">
        <f t="shared" si="107"/>
        <v>11</v>
      </c>
      <c r="AS131" s="70">
        <f t="shared" si="94"/>
        <v>128</v>
      </c>
      <c r="AT131" s="71">
        <f t="shared" si="108"/>
        <v>0.41267102115150217</v>
      </c>
      <c r="AU131" s="72">
        <f t="shared" si="80"/>
        <v>7.076323496324699E-3</v>
      </c>
      <c r="AV131" s="73">
        <f t="shared" si="109"/>
        <v>1.0070763234963247</v>
      </c>
      <c r="AW131" s="74">
        <f>PRODUCT(AV$4:AV131)</f>
        <v>2.4085508249593026</v>
      </c>
      <c r="AY131" s="75">
        <f t="shared" si="96"/>
        <v>128</v>
      </c>
      <c r="AZ131" s="76">
        <f t="shared" ca="1" si="112"/>
        <v>1.0086664107387064</v>
      </c>
      <c r="BA131" s="76">
        <f t="shared" ca="1" si="112"/>
        <v>1.0086664107387064</v>
      </c>
      <c r="BB131" s="76">
        <f t="shared" ca="1" si="112"/>
        <v>1.0086664107387064</v>
      </c>
      <c r="BC131" s="76">
        <f t="shared" ca="1" si="112"/>
        <v>1.0086664107387064</v>
      </c>
      <c r="BD131" s="76">
        <f t="shared" ca="1" si="112"/>
        <v>1.0086664107387064</v>
      </c>
      <c r="BE131" s="76">
        <f t="shared" ca="1" si="112"/>
        <v>1.0086664107387064</v>
      </c>
      <c r="BF131" s="76">
        <f t="shared" ca="1" si="112"/>
        <v>1.0086664107387064</v>
      </c>
      <c r="BG131" s="76">
        <f t="shared" ca="1" si="112"/>
        <v>1.0086664107387064</v>
      </c>
      <c r="BH131" s="76">
        <f t="shared" ca="1" si="112"/>
        <v>1.0086664107387064</v>
      </c>
      <c r="BI131" s="76">
        <f t="shared" ca="1" si="112"/>
        <v>1.0086664107387064</v>
      </c>
      <c r="BJ131" s="76">
        <f t="shared" ca="1" si="112"/>
        <v>1.0086664107387064</v>
      </c>
      <c r="BK131" s="76">
        <f t="shared" ca="1" si="112"/>
        <v>1.0086664107387064</v>
      </c>
      <c r="BL131" s="76">
        <f t="shared" ca="1" si="110"/>
        <v>0.10909999999999909</v>
      </c>
      <c r="BM131" s="77">
        <f t="shared" ca="1" si="111"/>
        <v>411443.43394740578</v>
      </c>
      <c r="BN131" s="21"/>
      <c r="BO131" s="70">
        <f t="shared" si="97"/>
        <v>128</v>
      </c>
      <c r="BP131" s="178">
        <f t="shared" si="98"/>
        <v>8.8300000000000003E-2</v>
      </c>
      <c r="BQ131" s="179">
        <f t="shared" si="83"/>
        <v>7.076323496324699E-3</v>
      </c>
      <c r="BR131" s="179">
        <f t="shared" si="100"/>
        <v>0.41518741877365067</v>
      </c>
    </row>
    <row r="132" spans="5:70">
      <c r="E132">
        <f t="shared" si="84"/>
        <v>129</v>
      </c>
      <c r="F132" s="64">
        <f t="shared" si="85"/>
        <v>78.66666666666606</v>
      </c>
      <c r="G132" s="55">
        <f t="shared" si="67"/>
        <v>7.9055919619646087E-3</v>
      </c>
      <c r="H132" s="78">
        <f t="shared" si="99"/>
        <v>0.5270538393421571</v>
      </c>
      <c r="I132" s="79">
        <f t="shared" ca="1" si="68"/>
        <v>614676.02386426018</v>
      </c>
      <c r="J132" s="79">
        <f t="shared" ca="1" si="69"/>
        <v>4349.6463902981059</v>
      </c>
      <c r="K132" s="80">
        <f t="shared" ca="1" si="70"/>
        <v>-10.541076786843142</v>
      </c>
      <c r="L132" s="80">
        <f t="shared" ca="1" si="71"/>
        <v>-512.2300198868835</v>
      </c>
      <c r="M132" s="80">
        <f t="shared" ca="1" si="72"/>
        <v>0</v>
      </c>
      <c r="N132" s="80">
        <f t="shared" ca="1" si="73"/>
        <v>0</v>
      </c>
      <c r="O132" s="81">
        <f t="shared" ref="O132:O195" ca="1" si="113">-MIN(IF(MOD(R132,IF($C$5="Annual",12,1))=0,1,0)*$C$33*U132/IF($C$5="Monthly",12,1),I132)</f>
        <v>-4980.0319319178061</v>
      </c>
      <c r="P132" s="79">
        <f t="shared" ref="P132:P195" ca="1" si="114">SUM(I132:O132)</f>
        <v>613522.86722596688</v>
      </c>
      <c r="Q132" s="35"/>
      <c r="R132">
        <f t="shared" ca="1" si="74"/>
        <v>129</v>
      </c>
      <c r="S132" s="78">
        <f t="shared" ca="1" si="86"/>
        <v>78.66666666666606</v>
      </c>
      <c r="T132" s="55">
        <f t="shared" ca="1" si="75"/>
        <v>7.9055919619646087E-3</v>
      </c>
      <c r="U132" s="78">
        <f t="shared" ca="1" si="87"/>
        <v>0.52547680423607634</v>
      </c>
      <c r="V132" s="79">
        <f t="shared" ca="1" si="88"/>
        <v>614565.53876727796</v>
      </c>
      <c r="W132" s="79">
        <f t="shared" ref="W132:W195" ca="1" si="115">(V132)*$AU132</f>
        <v>4348.8645620103371</v>
      </c>
      <c r="X132" s="80">
        <f t="shared" ref="X132:X195" ca="1" si="116">IF(V132=0,0,-$C$19)*U132</f>
        <v>-10.509536084721526</v>
      </c>
      <c r="Y132" s="80">
        <f t="shared" ca="1" si="76"/>
        <v>-512.13794897273169</v>
      </c>
      <c r="Z132" s="80">
        <f t="shared" ref="Z132:Z195" ca="1" si="117">-IF(MOD(R132-1,12)=0,1,0)*V132*($C$17)</f>
        <v>0</v>
      </c>
      <c r="AA132" s="80">
        <f t="shared" ca="1" si="77"/>
        <v>0</v>
      </c>
      <c r="AB132" s="81">
        <f t="shared" ref="AB132:AB195" ca="1" si="118">-MIN(IF(MOD(R132,IF($C$5="Annual",12,1))=0,1,0)*$C$33*U132/IF($C$5="Monthly",12,1),V132)</f>
        <v>-4980.0319319178061</v>
      </c>
      <c r="AC132" s="79">
        <f t="shared" ref="AC132:AC195" ca="1" si="119">SUM(V132:AB132)</f>
        <v>613411.72391231311</v>
      </c>
      <c r="AD132" s="35"/>
      <c r="AE132" s="55">
        <f t="shared" ca="1" si="89"/>
        <v>7.9055919619646087E-3</v>
      </c>
      <c r="AF132" s="78">
        <f t="shared" ca="1" si="90"/>
        <v>0.52547680423607634</v>
      </c>
      <c r="AG132" s="21"/>
      <c r="AH132" s="21"/>
      <c r="AK132" s="66"/>
      <c r="AL132" s="66"/>
      <c r="AM132" s="66"/>
      <c r="AN132" s="66"/>
      <c r="AR132" s="69">
        <f t="shared" si="107"/>
        <v>11</v>
      </c>
      <c r="AS132" s="70">
        <f t="shared" si="94"/>
        <v>129</v>
      </c>
      <c r="AT132" s="71">
        <f t="shared" si="108"/>
        <v>0.40975082750827552</v>
      </c>
      <c r="AU132" s="72">
        <f t="shared" si="80"/>
        <v>7.076323496324699E-3</v>
      </c>
      <c r="AV132" s="73">
        <f t="shared" si="109"/>
        <v>1.0070763234963247</v>
      </c>
      <c r="AW132" s="74">
        <f>PRODUCT(AV$4:AV132)</f>
        <v>2.4255945097540543</v>
      </c>
      <c r="AY132" s="75">
        <f t="shared" si="96"/>
        <v>129</v>
      </c>
      <c r="AZ132" s="76">
        <f t="shared" ca="1" si="112"/>
        <v>1.0086664107387064</v>
      </c>
      <c r="BA132" s="76">
        <f t="shared" ca="1" si="112"/>
        <v>1.0086664107387064</v>
      </c>
      <c r="BB132" s="76">
        <f t="shared" ca="1" si="112"/>
        <v>1.0086664107387064</v>
      </c>
      <c r="BC132" s="76">
        <f t="shared" ca="1" si="112"/>
        <v>1.0086664107387064</v>
      </c>
      <c r="BD132" s="76">
        <f t="shared" ca="1" si="112"/>
        <v>1.0086664107387064</v>
      </c>
      <c r="BE132" s="76">
        <f t="shared" ca="1" si="112"/>
        <v>1.0086664107387064</v>
      </c>
      <c r="BF132" s="76">
        <f t="shared" ca="1" si="112"/>
        <v>1.0086664107387064</v>
      </c>
      <c r="BG132" s="76">
        <f t="shared" ca="1" si="112"/>
        <v>1.0086664107387064</v>
      </c>
      <c r="BH132" s="76">
        <f t="shared" ca="1" si="112"/>
        <v>1.0086664107387064</v>
      </c>
      <c r="BI132" s="76">
        <f t="shared" ca="1" si="112"/>
        <v>1.0086664107387064</v>
      </c>
      <c r="BJ132" s="76">
        <f t="shared" ca="1" si="112"/>
        <v>1.0086664107387064</v>
      </c>
      <c r="BK132" s="76">
        <f t="shared" ca="1" si="112"/>
        <v>1.0086664107387064</v>
      </c>
      <c r="BL132" s="76">
        <f t="shared" ca="1" si="110"/>
        <v>0.10909999999999909</v>
      </c>
      <c r="BM132" s="77">
        <f t="shared" ca="1" si="111"/>
        <v>456331.91259106738</v>
      </c>
      <c r="BN132" s="21"/>
      <c r="BO132" s="70">
        <f t="shared" si="97"/>
        <v>129</v>
      </c>
      <c r="BP132" s="178">
        <f t="shared" si="98"/>
        <v>8.8300000000000003E-2</v>
      </c>
      <c r="BQ132" s="179">
        <f t="shared" si="83"/>
        <v>7.076323496324699E-3</v>
      </c>
      <c r="BR132" s="179">
        <f t="shared" si="100"/>
        <v>0.41227006244394732</v>
      </c>
    </row>
    <row r="133" spans="5:70">
      <c r="E133">
        <f t="shared" si="84"/>
        <v>130</v>
      </c>
      <c r="F133" s="64">
        <f t="shared" si="85"/>
        <v>78.749999999999389</v>
      </c>
      <c r="G133" s="55">
        <f t="shared" ref="G133:G196" si="120">(1-(1-IF(F133&gt;$AJ$90,0,VLOOKUP(ROUND(F133,0),$AJ$4:$AK$90,2,FALSE)))^(1/12))</f>
        <v>7.9055919619646087E-3</v>
      </c>
      <c r="H133" s="78">
        <f t="shared" si="99"/>
        <v>0.52288716674633118</v>
      </c>
      <c r="I133" s="79">
        <f t="shared" ref="I133:I196" ca="1" si="121">MAX(P132,0)*(1-G133)</f>
        <v>608672.60577834374</v>
      </c>
      <c r="J133" s="79">
        <f t="shared" ref="J133:J196" ca="1" si="122">(I133)*$AU133</f>
        <v>4307.1642618384749</v>
      </c>
      <c r="K133" s="80">
        <f t="shared" ref="K133:K196" ca="1" si="123">IF(I133=0,0,-$C$19)*H133</f>
        <v>-10.457743334926624</v>
      </c>
      <c r="L133" s="80">
        <f t="shared" ref="L133:L196" ca="1" si="124">IF(OR(I132+O132=0,K132=0),0,-I133*($C$16/12))</f>
        <v>-507.22717148195318</v>
      </c>
      <c r="M133" s="80">
        <f t="shared" ref="M133:M196" ca="1" si="125">IF(OR(I132+O132=0,K132=0),0,-IF(MOD(E133-1,12)=0,1,0)*I133*($C$17))</f>
        <v>0</v>
      </c>
      <c r="N133" s="80">
        <f t="shared" ref="N133:N196" ca="1" si="126">IF(OR(I132+O132=0,K132=0),0,-I133*($C$18*(1+$C$20))/12)</f>
        <v>0</v>
      </c>
      <c r="O133" s="81">
        <f t="shared" ca="1" si="113"/>
        <v>-4940.6618315065098</v>
      </c>
      <c r="P133" s="79">
        <f t="shared" ca="1" si="114"/>
        <v>607521.42329385877</v>
      </c>
      <c r="Q133" s="35"/>
      <c r="R133">
        <f t="shared" ref="R133:R196" ca="1" si="127">R132+1</f>
        <v>130</v>
      </c>
      <c r="S133" s="78">
        <f t="shared" ca="1" si="86"/>
        <v>78.749999999999389</v>
      </c>
      <c r="T133" s="55">
        <f t="shared" ref="T133:T196" ca="1" si="128">(1-(1-IF(S133&gt;$AJ$90,0,VLOOKUP(ROUND(S133,0),$AJ$4:$AK$90,2,FALSE)))^(1/12))
*IF(S134-S$4&lt;SUBSTITUTE($C$6, "years", "", 1)/1,0,1)</f>
        <v>7.9055919619646087E-3</v>
      </c>
      <c r="U133" s="78">
        <f t="shared" ca="1" si="87"/>
        <v>0.52132259903630873</v>
      </c>
      <c r="V133" s="79">
        <f t="shared" ca="1" si="88"/>
        <v>608562.34111837705</v>
      </c>
      <c r="W133" s="79">
        <f t="shared" ca="1" si="115"/>
        <v>4306.3839934343378</v>
      </c>
      <c r="X133" s="80">
        <f t="shared" ca="1" si="116"/>
        <v>-10.426451980726174</v>
      </c>
      <c r="Y133" s="80">
        <f t="shared" ref="Y133:Y196" ca="1" si="129">IF(OR(V132+AB132=0,X132=0),0,-V133*($C$16/12))</f>
        <v>-507.13528426531423</v>
      </c>
      <c r="Z133" s="80">
        <f t="shared" ca="1" si="117"/>
        <v>0</v>
      </c>
      <c r="AA133" s="80">
        <f t="shared" ref="AA133:AA196" ca="1" si="130">IF(OR(V132+AB132=0,X132=0),0,-V133*($C$18*(1+$C$20))/12)</f>
        <v>0</v>
      </c>
      <c r="AB133" s="81">
        <f t="shared" ca="1" si="118"/>
        <v>-4940.6618315065098</v>
      </c>
      <c r="AC133" s="79">
        <f t="shared" ca="1" si="119"/>
        <v>607410.5015440589</v>
      </c>
      <c r="AD133" s="35"/>
      <c r="AE133" s="55">
        <f t="shared" ca="1" si="89"/>
        <v>7.9055919619646087E-3</v>
      </c>
      <c r="AF133" s="78">
        <f t="shared" ca="1" si="90"/>
        <v>0.52132259903630873</v>
      </c>
      <c r="AG133" s="21"/>
      <c r="AH133" s="21"/>
      <c r="AK133" s="66"/>
      <c r="AL133" s="66"/>
      <c r="AM133" s="66"/>
      <c r="AN133" s="66"/>
      <c r="AR133" s="69">
        <f t="shared" si="107"/>
        <v>11</v>
      </c>
      <c r="AS133" s="70">
        <f t="shared" si="94"/>
        <v>130</v>
      </c>
      <c r="AT133" s="71">
        <f t="shared" si="108"/>
        <v>0.4068512980999402</v>
      </c>
      <c r="AU133" s="72">
        <f t="shared" ref="AU133:AU196" si="131">IF($AU$2="Yes",BQ133,((1+$AH$21)^(1/12))-1)</f>
        <v>7.076323496324699E-3</v>
      </c>
      <c r="AV133" s="73">
        <f t="shared" si="109"/>
        <v>1.0070763234963247</v>
      </c>
      <c r="AW133" s="74">
        <f>PRODUCT(AV$4:AV133)</f>
        <v>2.4427588011759833</v>
      </c>
      <c r="AY133" s="75">
        <f t="shared" si="96"/>
        <v>130</v>
      </c>
      <c r="AZ133" s="76">
        <f t="shared" ca="1" si="112"/>
        <v>1.0086664107387064</v>
      </c>
      <c r="BA133" s="76">
        <f t="shared" ca="1" si="112"/>
        <v>1.0086664107387064</v>
      </c>
      <c r="BB133" s="76">
        <f t="shared" ca="1" si="112"/>
        <v>1.0086664107387064</v>
      </c>
      <c r="BC133" s="76">
        <f t="shared" ca="1" si="112"/>
        <v>1.0086664107387064</v>
      </c>
      <c r="BD133" s="76">
        <f t="shared" ca="1" si="112"/>
        <v>1.0086664107387064</v>
      </c>
      <c r="BE133" s="76">
        <f t="shared" ca="1" si="112"/>
        <v>1.0086664107387064</v>
      </c>
      <c r="BF133" s="76">
        <f t="shared" ca="1" si="112"/>
        <v>1.0086664107387064</v>
      </c>
      <c r="BG133" s="76">
        <f t="shared" ca="1" si="112"/>
        <v>1.0086664107387064</v>
      </c>
      <c r="BH133" s="76">
        <f t="shared" ca="1" si="112"/>
        <v>1.0086664107387064</v>
      </c>
      <c r="BI133" s="76">
        <f t="shared" ca="1" si="112"/>
        <v>1.0086664107387064</v>
      </c>
      <c r="BJ133" s="76">
        <f t="shared" ca="1" si="112"/>
        <v>1.0086664107387064</v>
      </c>
      <c r="BK133" s="76">
        <f t="shared" ca="1" si="112"/>
        <v>1.0086664107387064</v>
      </c>
      <c r="BL133" s="76">
        <f t="shared" ca="1" si="110"/>
        <v>0.10909999999999909</v>
      </c>
      <c r="BM133" s="77">
        <f t="shared" ca="1" si="111"/>
        <v>506117.72425475239</v>
      </c>
      <c r="BN133" s="21"/>
      <c r="BO133" s="70">
        <f t="shared" si="97"/>
        <v>130</v>
      </c>
      <c r="BP133" s="178">
        <f t="shared" si="98"/>
        <v>8.8300000000000003E-2</v>
      </c>
      <c r="BQ133" s="179">
        <f t="shared" ref="BQ133:BQ196" si="132">(1+BP133)^(1/12)-1</f>
        <v>7.076323496324699E-3</v>
      </c>
      <c r="BR133" s="179">
        <f t="shared" si="100"/>
        <v>0.40937320521313186</v>
      </c>
    </row>
    <row r="134" spans="5:70">
      <c r="E134">
        <f t="shared" ref="E134:E197" si="133">E133+1</f>
        <v>131</v>
      </c>
      <c r="F134" s="64">
        <f t="shared" ref="F134:F197" si="134">(E134-E133)/12+F133</f>
        <v>78.833333333332718</v>
      </c>
      <c r="G134" s="55">
        <f t="shared" si="120"/>
        <v>7.9055919619646087E-3</v>
      </c>
      <c r="H134" s="78">
        <f t="shared" si="99"/>
        <v>0.51875343416388697</v>
      </c>
      <c r="I134" s="79">
        <f t="shared" ca="1" si="121"/>
        <v>602718.60681314557</v>
      </c>
      <c r="J134" s="79">
        <f t="shared" ca="1" si="122"/>
        <v>4265.0318390639495</v>
      </c>
      <c r="K134" s="80">
        <f t="shared" ca="1" si="123"/>
        <v>-10.375068683277739</v>
      </c>
      <c r="L134" s="80">
        <f t="shared" ca="1" si="124"/>
        <v>-502.26550567762132</v>
      </c>
      <c r="M134" s="80">
        <f t="shared" ca="1" si="125"/>
        <v>0</v>
      </c>
      <c r="N134" s="80">
        <f t="shared" ca="1" si="126"/>
        <v>0</v>
      </c>
      <c r="O134" s="81">
        <f t="shared" ca="1" si="113"/>
        <v>-4901.6029750445668</v>
      </c>
      <c r="P134" s="79">
        <f t="shared" ca="1" si="114"/>
        <v>601569.39510280406</v>
      </c>
      <c r="Q134" s="35"/>
      <c r="R134">
        <f t="shared" ca="1" si="127"/>
        <v>131</v>
      </c>
      <c r="S134" s="78">
        <f t="shared" ref="S134:S197" ca="1" si="135">(R134-R133)/12+S133</f>
        <v>78.833333333332718</v>
      </c>
      <c r="T134" s="55">
        <f t="shared" ca="1" si="128"/>
        <v>7.9055919619646087E-3</v>
      </c>
      <c r="U134" s="78">
        <f t="shared" ref="U134:U197" ca="1" si="136">IF(S135-S$4&lt;SUBSTITUTE($C$6, "years", "", 1)/1,U133,AF133)*
(1-T134)</f>
        <v>0.51720123528777684</v>
      </c>
      <c r="V134" s="79">
        <f t="shared" ref="V134:V197" ca="1" si="137">MAX(AC133,0)*(1-AE134)</f>
        <v>602608.56196543935</v>
      </c>
      <c r="W134" s="79">
        <f t="shared" ca="1" si="115"/>
        <v>4264.2531261224767</v>
      </c>
      <c r="X134" s="80">
        <f t="shared" ca="1" si="116"/>
        <v>-10.344024705755537</v>
      </c>
      <c r="Y134" s="80">
        <f t="shared" ca="1" si="129"/>
        <v>-502.17380163786618</v>
      </c>
      <c r="Z134" s="80">
        <f t="shared" ca="1" si="117"/>
        <v>0</v>
      </c>
      <c r="AA134" s="80">
        <f t="shared" ca="1" si="130"/>
        <v>0</v>
      </c>
      <c r="AB134" s="81">
        <f t="shared" ca="1" si="118"/>
        <v>-4901.6029750445668</v>
      </c>
      <c r="AC134" s="79">
        <f t="shared" ca="1" si="119"/>
        <v>601458.69429017382</v>
      </c>
      <c r="AD134" s="35"/>
      <c r="AE134" s="55">
        <f t="shared" ref="AE134:AE197" ca="1" si="138">(1-(1-IF(S134&gt;$AJ$90,0,VLOOKUP(ROUND(S134,0),$AJ$4:$AK$90,2,FALSE)))^(1/12))</f>
        <v>7.9055919619646087E-3</v>
      </c>
      <c r="AF134" s="78">
        <f t="shared" ref="AF134:AF197" ca="1" si="139">AF133*(1-AE134)</f>
        <v>0.51720123528777684</v>
      </c>
      <c r="AG134" s="21"/>
      <c r="AH134" s="21"/>
      <c r="AK134" s="66"/>
      <c r="AL134" s="66"/>
      <c r="AM134" s="66"/>
      <c r="AN134" s="66"/>
      <c r="AR134" s="69">
        <f t="shared" si="107"/>
        <v>11</v>
      </c>
      <c r="AS134" s="70">
        <f t="shared" ref="AS134:AS197" si="140">AS133+1</f>
        <v>131</v>
      </c>
      <c r="AT134" s="71">
        <f t="shared" si="108"/>
        <v>0.40397228669968538</v>
      </c>
      <c r="AU134" s="72">
        <f t="shared" si="131"/>
        <v>7.076323496324699E-3</v>
      </c>
      <c r="AV134" s="73">
        <f t="shared" si="109"/>
        <v>1.0070763234963247</v>
      </c>
      <c r="AW134" s="74">
        <f>PRODUCT(AV$4:AV134)</f>
        <v>2.4600445526765991</v>
      </c>
      <c r="AY134" s="75">
        <f t="shared" ref="AY134:AY197" si="141">AY133+1</f>
        <v>131</v>
      </c>
      <c r="AZ134" s="76">
        <f t="shared" ca="1" si="112"/>
        <v>1.0086664107387064</v>
      </c>
      <c r="BA134" s="76">
        <f t="shared" ca="1" si="112"/>
        <v>1.0086664107387064</v>
      </c>
      <c r="BB134" s="76">
        <f t="shared" ca="1" si="112"/>
        <v>1.0086664107387064</v>
      </c>
      <c r="BC134" s="76">
        <f t="shared" ca="1" si="112"/>
        <v>1.0086664107387064</v>
      </c>
      <c r="BD134" s="76">
        <f t="shared" ca="1" si="112"/>
        <v>1.0086664107387064</v>
      </c>
      <c r="BE134" s="76">
        <f t="shared" ca="1" si="112"/>
        <v>1.0086664107387064</v>
      </c>
      <c r="BF134" s="76">
        <f t="shared" ca="1" si="112"/>
        <v>1.0086664107387064</v>
      </c>
      <c r="BG134" s="76">
        <f t="shared" ca="1" si="112"/>
        <v>1.0086664107387064</v>
      </c>
      <c r="BH134" s="76">
        <f t="shared" ca="1" si="112"/>
        <v>1.0086664107387064</v>
      </c>
      <c r="BI134" s="76">
        <f t="shared" ca="1" si="112"/>
        <v>1.0086664107387064</v>
      </c>
      <c r="BJ134" s="76">
        <f t="shared" ca="1" si="112"/>
        <v>1.0086664107387064</v>
      </c>
      <c r="BK134" s="76">
        <f t="shared" ca="1" si="112"/>
        <v>1.0086664107387064</v>
      </c>
      <c r="BL134" s="76">
        <f t="shared" ca="1" si="110"/>
        <v>0.10909999999999909</v>
      </c>
      <c r="BM134" s="77">
        <f t="shared" ca="1" si="111"/>
        <v>561335.16797094536</v>
      </c>
      <c r="BN134" s="21"/>
      <c r="BO134" s="70">
        <f t="shared" ref="BO134:BO197" si="142">BO133+1</f>
        <v>131</v>
      </c>
      <c r="BP134" s="178">
        <f t="shared" ref="BP134:BP197" si="143">VLOOKUP(BO134,$BT$4:$BX$13,5,TRUE)/100</f>
        <v>8.8300000000000003E-2</v>
      </c>
      <c r="BQ134" s="179">
        <f t="shared" si="132"/>
        <v>7.076323496324699E-3</v>
      </c>
      <c r="BR134" s="179">
        <f t="shared" si="100"/>
        <v>0.40649670304221569</v>
      </c>
    </row>
    <row r="135" spans="5:70">
      <c r="E135">
        <f t="shared" si="133"/>
        <v>132</v>
      </c>
      <c r="F135" s="64">
        <f t="shared" si="134"/>
        <v>78.916666666666046</v>
      </c>
      <c r="G135" s="55">
        <f t="shared" si="120"/>
        <v>7.9055919619646087E-3</v>
      </c>
      <c r="H135" s="78">
        <f t="shared" ref="H135:H198" si="144">H134*(1-G135)</f>
        <v>0.51465238118451939</v>
      </c>
      <c r="I135" s="79">
        <f t="shared" ca="1" si="121"/>
        <v>596813.63292831543</v>
      </c>
      <c r="J135" s="79">
        <f t="shared" ca="1" si="122"/>
        <v>4223.2463336175424</v>
      </c>
      <c r="K135" s="80">
        <f t="shared" ca="1" si="123"/>
        <v>-10.293047623690388</v>
      </c>
      <c r="L135" s="80">
        <f t="shared" ca="1" si="124"/>
        <v>-497.34469410692958</v>
      </c>
      <c r="M135" s="80">
        <f t="shared" ca="1" si="125"/>
        <v>0</v>
      </c>
      <c r="N135" s="80">
        <f t="shared" ca="1" si="126"/>
        <v>0</v>
      </c>
      <c r="O135" s="81">
        <f t="shared" ca="1" si="113"/>
        <v>-4862.8529019643129</v>
      </c>
      <c r="P135" s="79">
        <f t="shared" ca="1" si="114"/>
        <v>595666.38861823804</v>
      </c>
      <c r="Q135" s="35"/>
      <c r="R135">
        <f t="shared" ca="1" si="127"/>
        <v>132</v>
      </c>
      <c r="S135" s="78">
        <f t="shared" ca="1" si="135"/>
        <v>78.916666666666046</v>
      </c>
      <c r="T135" s="55">
        <f t="shared" ca="1" si="128"/>
        <v>7.9055919619646087E-3</v>
      </c>
      <c r="U135" s="78">
        <f t="shared" ca="1" si="136"/>
        <v>0.51311245335936762</v>
      </c>
      <c r="V135" s="79">
        <f t="shared" ca="1" si="137"/>
        <v>596703.8072711397</v>
      </c>
      <c r="W135" s="79">
        <f t="shared" ca="1" si="115"/>
        <v>4222.4691717391706</v>
      </c>
      <c r="X135" s="80">
        <f t="shared" ca="1" si="116"/>
        <v>-10.262249067187351</v>
      </c>
      <c r="Y135" s="80">
        <f t="shared" ca="1" si="129"/>
        <v>-497.25317272594975</v>
      </c>
      <c r="Z135" s="80">
        <f t="shared" ca="1" si="117"/>
        <v>0</v>
      </c>
      <c r="AA135" s="80">
        <f t="shared" ca="1" si="130"/>
        <v>0</v>
      </c>
      <c r="AB135" s="81">
        <f t="shared" ca="1" si="118"/>
        <v>-4862.8529019643129</v>
      </c>
      <c r="AC135" s="79">
        <f t="shared" ca="1" si="119"/>
        <v>595555.90811912145</v>
      </c>
      <c r="AD135" s="35"/>
      <c r="AE135" s="55">
        <f t="shared" ca="1" si="138"/>
        <v>7.9055919619646087E-3</v>
      </c>
      <c r="AF135" s="78">
        <f t="shared" ca="1" si="139"/>
        <v>0.51311245335936762</v>
      </c>
      <c r="AG135" s="21"/>
      <c r="AH135" s="21"/>
      <c r="AK135" s="66"/>
      <c r="AL135" s="66"/>
      <c r="AM135" s="66"/>
      <c r="AN135" s="66"/>
      <c r="AR135" s="69">
        <f t="shared" si="107"/>
        <v>11</v>
      </c>
      <c r="AS135" s="70">
        <f t="shared" si="140"/>
        <v>132</v>
      </c>
      <c r="AT135" s="71">
        <f t="shared" si="108"/>
        <v>0.40111364811544836</v>
      </c>
      <c r="AU135" s="72">
        <f t="shared" si="131"/>
        <v>7.076323496324699E-3</v>
      </c>
      <c r="AV135" s="73">
        <f t="shared" si="109"/>
        <v>1.0070763234963247</v>
      </c>
      <c r="AW135" s="74">
        <f>PRODUCT(AV$4:AV135)</f>
        <v>2.4774526237467103</v>
      </c>
      <c r="AY135" s="75">
        <f t="shared" si="141"/>
        <v>132</v>
      </c>
      <c r="AZ135" s="76">
        <f t="shared" ca="1" si="112"/>
        <v>1.0086664107387064</v>
      </c>
      <c r="BA135" s="76">
        <f t="shared" ca="1" si="112"/>
        <v>1.0086664107387064</v>
      </c>
      <c r="BB135" s="76">
        <f t="shared" ca="1" si="112"/>
        <v>1.0086664107387064</v>
      </c>
      <c r="BC135" s="76">
        <f t="shared" ca="1" si="112"/>
        <v>1.0086664107387064</v>
      </c>
      <c r="BD135" s="76">
        <f t="shared" ca="1" si="112"/>
        <v>1.0086664107387064</v>
      </c>
      <c r="BE135" s="76">
        <f t="shared" ca="1" si="112"/>
        <v>1.0086664107387064</v>
      </c>
      <c r="BF135" s="76">
        <f t="shared" ca="1" si="112"/>
        <v>1.0086664107387064</v>
      </c>
      <c r="BG135" s="76">
        <f t="shared" ca="1" si="112"/>
        <v>1.0086664107387064</v>
      </c>
      <c r="BH135" s="76">
        <f t="shared" ca="1" si="112"/>
        <v>1.0086664107387064</v>
      </c>
      <c r="BI135" s="76">
        <f t="shared" ca="1" si="112"/>
        <v>1.0086664107387064</v>
      </c>
      <c r="BJ135" s="76">
        <f t="shared" ca="1" si="112"/>
        <v>1.0086664107387064</v>
      </c>
      <c r="BK135" s="76">
        <f t="shared" ca="1" si="112"/>
        <v>1.0086664107387064</v>
      </c>
      <c r="BL135" s="76">
        <f t="shared" ca="1" si="110"/>
        <v>0.10909999999999909</v>
      </c>
      <c r="BM135" s="77">
        <f t="shared" ca="1" si="111"/>
        <v>622576.83479657501</v>
      </c>
      <c r="BN135" s="21"/>
      <c r="BO135" s="70">
        <f t="shared" si="142"/>
        <v>132</v>
      </c>
      <c r="BP135" s="178">
        <f t="shared" si="143"/>
        <v>8.8300000000000003E-2</v>
      </c>
      <c r="BQ135" s="179">
        <f t="shared" si="132"/>
        <v>7.076323496324699E-3</v>
      </c>
      <c r="BR135" s="179">
        <f t="shared" ref="BR135:BR198" si="145">BR134/(1+BQ135)</f>
        <v>0.40364041290431468</v>
      </c>
    </row>
    <row r="136" spans="5:70">
      <c r="E136">
        <f t="shared" si="133"/>
        <v>133</v>
      </c>
      <c r="F136" s="64">
        <f t="shared" si="134"/>
        <v>78.999999999999375</v>
      </c>
      <c r="G136" s="55">
        <f t="shared" si="120"/>
        <v>7.9055919619646087E-3</v>
      </c>
      <c r="H136" s="78">
        <f t="shared" si="144"/>
        <v>0.51058374945662111</v>
      </c>
      <c r="I136" s="79">
        <f t="shared" ca="1" si="121"/>
        <v>590957.29320436518</v>
      </c>
      <c r="J136" s="79">
        <f t="shared" ca="1" si="122"/>
        <v>4181.8049792264937</v>
      </c>
      <c r="K136" s="80">
        <f t="shared" ca="1" si="123"/>
        <v>-10.211674989132423</v>
      </c>
      <c r="L136" s="80">
        <f t="shared" ca="1" si="124"/>
        <v>-492.46441100363768</v>
      </c>
      <c r="M136" s="80">
        <f t="shared" ca="1" si="125"/>
        <v>-4432.1796990327384</v>
      </c>
      <c r="N136" s="80">
        <f t="shared" ca="1" si="126"/>
        <v>0</v>
      </c>
      <c r="O136" s="81">
        <f t="shared" ca="1" si="113"/>
        <v>-4824.409171150327</v>
      </c>
      <c r="P136" s="79">
        <f t="shared" ca="1" si="114"/>
        <v>585379.83322741592</v>
      </c>
      <c r="Q136" s="35"/>
      <c r="R136">
        <f t="shared" ca="1" si="127"/>
        <v>133</v>
      </c>
      <c r="S136" s="78">
        <f t="shared" ca="1" si="135"/>
        <v>78.999999999999375</v>
      </c>
      <c r="T136" s="55">
        <f t="shared" ca="1" si="128"/>
        <v>7.9055919619646087E-3</v>
      </c>
      <c r="U136" s="78">
        <f t="shared" ca="1" si="136"/>
        <v>0.50905599567250581</v>
      </c>
      <c r="V136" s="79">
        <f t="shared" ca="1" si="137"/>
        <v>590847.68611899437</v>
      </c>
      <c r="W136" s="79">
        <f t="shared" ca="1" si="115"/>
        <v>4181.029364032921</v>
      </c>
      <c r="X136" s="80">
        <f t="shared" ca="1" si="116"/>
        <v>-10.181119913450116</v>
      </c>
      <c r="Y136" s="80">
        <f t="shared" ca="1" si="129"/>
        <v>-492.37307176582868</v>
      </c>
      <c r="Z136" s="80">
        <f t="shared" ca="1" si="117"/>
        <v>-4431.3576458924572</v>
      </c>
      <c r="AA136" s="80">
        <f t="shared" ca="1" si="130"/>
        <v>0</v>
      </c>
      <c r="AB136" s="81">
        <f t="shared" ca="1" si="118"/>
        <v>-4824.409171150327</v>
      </c>
      <c r="AC136" s="79">
        <f t="shared" ca="1" si="119"/>
        <v>585270.39447430521</v>
      </c>
      <c r="AD136" s="35"/>
      <c r="AE136" s="55">
        <f t="shared" ca="1" si="138"/>
        <v>7.9055919619646087E-3</v>
      </c>
      <c r="AF136" s="78">
        <f t="shared" ca="1" si="139"/>
        <v>0.50905599567250581</v>
      </c>
      <c r="AG136" s="21"/>
      <c r="AH136" s="21"/>
      <c r="AK136" s="66"/>
      <c r="AL136" s="66"/>
      <c r="AM136" s="66"/>
      <c r="AN136" s="66"/>
      <c r="AR136" s="69">
        <f t="shared" si="107"/>
        <v>12</v>
      </c>
      <c r="AS136" s="70">
        <f t="shared" si="140"/>
        <v>133</v>
      </c>
      <c r="AT136" s="71">
        <f t="shared" si="108"/>
        <v>0.39827523818259247</v>
      </c>
      <c r="AU136" s="72">
        <f t="shared" si="131"/>
        <v>7.076323496324699E-3</v>
      </c>
      <c r="AV136" s="73">
        <f t="shared" si="109"/>
        <v>1.0070763234963247</v>
      </c>
      <c r="AW136" s="74">
        <f>PRODUCT(AV$4:AV136)</f>
        <v>2.4949838799591606</v>
      </c>
      <c r="AY136" s="75">
        <f t="shared" si="141"/>
        <v>133</v>
      </c>
      <c r="AZ136" s="76">
        <f t="shared" ca="1" si="112"/>
        <v>1.0086664107387064</v>
      </c>
      <c r="BA136" s="76">
        <f t="shared" ca="1" si="112"/>
        <v>1.0086664107387064</v>
      </c>
      <c r="BB136" s="76">
        <f t="shared" ca="1" si="112"/>
        <v>1.0086664107387064</v>
      </c>
      <c r="BC136" s="76">
        <f t="shared" ca="1" si="112"/>
        <v>1.0086664107387064</v>
      </c>
      <c r="BD136" s="76">
        <f t="shared" ca="1" si="112"/>
        <v>1.0086664107387064</v>
      </c>
      <c r="BE136" s="76">
        <f t="shared" ca="1" si="112"/>
        <v>1.0086664107387064</v>
      </c>
      <c r="BF136" s="76">
        <f t="shared" ca="1" si="112"/>
        <v>1.0086664107387064</v>
      </c>
      <c r="BG136" s="76">
        <f t="shared" ca="1" si="112"/>
        <v>1.0086664107387064</v>
      </c>
      <c r="BH136" s="76">
        <f t="shared" ca="1" si="112"/>
        <v>1.0086664107387064</v>
      </c>
      <c r="BI136" s="76">
        <f t="shared" ca="1" si="112"/>
        <v>1.0086664107387064</v>
      </c>
      <c r="BJ136" s="76">
        <f t="shared" ca="1" si="112"/>
        <v>1.0086664107387064</v>
      </c>
      <c r="BK136" s="76">
        <f t="shared" ca="1" si="112"/>
        <v>1.0086664107387064</v>
      </c>
      <c r="BL136" s="76">
        <f t="shared" ca="1" si="110"/>
        <v>0.10909999999999909</v>
      </c>
      <c r="BM136" s="77">
        <f t="shared" ca="1" si="111"/>
        <v>690499.96747288073</v>
      </c>
      <c r="BN136" s="21"/>
      <c r="BO136" s="70">
        <f t="shared" si="142"/>
        <v>133</v>
      </c>
      <c r="BP136" s="178">
        <f t="shared" si="143"/>
        <v>8.8300000000000003E-2</v>
      </c>
      <c r="BQ136" s="179">
        <f t="shared" si="132"/>
        <v>7.076323496324699E-3</v>
      </c>
      <c r="BR136" s="179">
        <f t="shared" si="145"/>
        <v>0.40080419277753754</v>
      </c>
    </row>
    <row r="137" spans="5:70">
      <c r="E137">
        <f t="shared" si="133"/>
        <v>134</v>
      </c>
      <c r="F137" s="64">
        <f t="shared" si="134"/>
        <v>79.083333333332703</v>
      </c>
      <c r="G137" s="55">
        <f t="shared" si="120"/>
        <v>7.9055919619646087E-3</v>
      </c>
      <c r="H137" s="78">
        <f t="shared" si="144"/>
        <v>0.50654728267100713</v>
      </c>
      <c r="I137" s="79">
        <f t="shared" ca="1" si="121"/>
        <v>580752.05912315706</v>
      </c>
      <c r="J137" s="79">
        <f t="shared" ca="1" si="122"/>
        <v>4109.5894415121475</v>
      </c>
      <c r="K137" s="80">
        <f t="shared" ca="1" si="123"/>
        <v>-10.130945653420142</v>
      </c>
      <c r="L137" s="80">
        <f t="shared" ca="1" si="124"/>
        <v>-483.9600492692976</v>
      </c>
      <c r="M137" s="80">
        <f t="shared" ca="1" si="125"/>
        <v>0</v>
      </c>
      <c r="N137" s="80">
        <f t="shared" ca="1" si="126"/>
        <v>0</v>
      </c>
      <c r="O137" s="81">
        <f t="shared" ca="1" si="113"/>
        <v>-4786.2693607856536</v>
      </c>
      <c r="P137" s="79">
        <f t="shared" ca="1" si="114"/>
        <v>579581.2882089609</v>
      </c>
      <c r="Q137" s="35"/>
      <c r="R137">
        <f t="shared" ca="1" si="127"/>
        <v>134</v>
      </c>
      <c r="S137" s="78">
        <f t="shared" ca="1" si="135"/>
        <v>79.083333333332703</v>
      </c>
      <c r="T137" s="55">
        <f t="shared" ca="1" si="128"/>
        <v>7.9055919619646087E-3</v>
      </c>
      <c r="U137" s="78">
        <f t="shared" ca="1" si="136"/>
        <v>0.50503160668492741</v>
      </c>
      <c r="V137" s="79">
        <f t="shared" ca="1" si="137"/>
        <v>580643.48554817331</v>
      </c>
      <c r="W137" s="79">
        <f t="shared" ca="1" si="115"/>
        <v>4108.8211397724099</v>
      </c>
      <c r="X137" s="80">
        <f t="shared" ca="1" si="116"/>
        <v>-10.100632133698548</v>
      </c>
      <c r="Y137" s="80">
        <f t="shared" ca="1" si="129"/>
        <v>-483.86957129014445</v>
      </c>
      <c r="Z137" s="80">
        <f t="shared" ca="1" si="117"/>
        <v>0</v>
      </c>
      <c r="AA137" s="80">
        <f t="shared" ca="1" si="130"/>
        <v>0</v>
      </c>
      <c r="AB137" s="81">
        <f t="shared" ca="1" si="118"/>
        <v>-4786.2693607856536</v>
      </c>
      <c r="AC137" s="79">
        <f t="shared" ca="1" si="119"/>
        <v>579472.06712373637</v>
      </c>
      <c r="AD137" s="35"/>
      <c r="AE137" s="55">
        <f t="shared" ca="1" si="138"/>
        <v>7.9055919619646087E-3</v>
      </c>
      <c r="AF137" s="78">
        <f t="shared" ca="1" si="139"/>
        <v>0.50503160668492741</v>
      </c>
      <c r="AG137" s="21"/>
      <c r="AH137" s="21"/>
      <c r="AK137" s="66"/>
      <c r="AL137" s="66"/>
      <c r="AM137" s="66"/>
      <c r="AN137" s="66"/>
      <c r="AR137" s="69">
        <f t="shared" si="107"/>
        <v>12</v>
      </c>
      <c r="AS137" s="70">
        <f t="shared" si="140"/>
        <v>134</v>
      </c>
      <c r="AT137" s="71">
        <f t="shared" si="108"/>
        <v>0.39545691375663666</v>
      </c>
      <c r="AU137" s="72">
        <f t="shared" si="131"/>
        <v>7.076323496324699E-3</v>
      </c>
      <c r="AV137" s="73">
        <f t="shared" si="109"/>
        <v>1.0070763234963247</v>
      </c>
      <c r="AW137" s="74">
        <f>PRODUCT(AV$4:AV137)</f>
        <v>2.512639193011867</v>
      </c>
      <c r="AY137" s="75">
        <f t="shared" si="141"/>
        <v>134</v>
      </c>
      <c r="AZ137" s="76">
        <f t="shared" ca="1" si="112"/>
        <v>1.0086664107387064</v>
      </c>
      <c r="BA137" s="76">
        <f t="shared" ca="1" si="112"/>
        <v>1.0086664107387064</v>
      </c>
      <c r="BB137" s="76">
        <f t="shared" ca="1" si="112"/>
        <v>1.0086664107387064</v>
      </c>
      <c r="BC137" s="76">
        <f t="shared" ca="1" si="112"/>
        <v>1.0086664107387064</v>
      </c>
      <c r="BD137" s="76">
        <f t="shared" ca="1" si="112"/>
        <v>1.0086664107387064</v>
      </c>
      <c r="BE137" s="76">
        <f t="shared" ca="1" si="112"/>
        <v>1.0086664107387064</v>
      </c>
      <c r="BF137" s="76">
        <f t="shared" ca="1" si="112"/>
        <v>1.0086664107387064</v>
      </c>
      <c r="BG137" s="76">
        <f t="shared" ca="1" si="112"/>
        <v>1.0086664107387064</v>
      </c>
      <c r="BH137" s="76">
        <f t="shared" ca="1" si="112"/>
        <v>1.0086664107387064</v>
      </c>
      <c r="BI137" s="76">
        <f t="shared" ca="1" si="112"/>
        <v>1.0086664107387064</v>
      </c>
      <c r="BJ137" s="76">
        <f t="shared" ca="1" si="112"/>
        <v>1.0086664107387064</v>
      </c>
      <c r="BK137" s="76">
        <f t="shared" ca="1" si="112"/>
        <v>1.0086664107387064</v>
      </c>
      <c r="BL137" s="76">
        <f t="shared" ca="1" si="110"/>
        <v>0.10909999999999909</v>
      </c>
      <c r="BM137" s="77">
        <f t="shared" ca="1" si="111"/>
        <v>765833.51392417133</v>
      </c>
      <c r="BN137" s="21"/>
      <c r="BO137" s="70">
        <f t="shared" si="142"/>
        <v>134</v>
      </c>
      <c r="BP137" s="178">
        <f t="shared" si="143"/>
        <v>8.8300000000000003E-2</v>
      </c>
      <c r="BQ137" s="179">
        <f t="shared" si="132"/>
        <v>7.076323496324699E-3</v>
      </c>
      <c r="BR137" s="179">
        <f t="shared" si="145"/>
        <v>0.39798790163792414</v>
      </c>
    </row>
    <row r="138" spans="5:70">
      <c r="E138">
        <f t="shared" si="133"/>
        <v>135</v>
      </c>
      <c r="F138" s="64">
        <f t="shared" si="134"/>
        <v>79.166666666666032</v>
      </c>
      <c r="G138" s="55">
        <f t="shared" si="120"/>
        <v>7.9055919619646087E-3</v>
      </c>
      <c r="H138" s="78">
        <f t="shared" si="144"/>
        <v>0.50254272654476817</v>
      </c>
      <c r="I138" s="79">
        <f t="shared" ca="1" si="121"/>
        <v>574999.35503559106</v>
      </c>
      <c r="J138" s="79">
        <f t="shared" ca="1" si="122"/>
        <v>4068.8814464099005</v>
      </c>
      <c r="K138" s="80">
        <f t="shared" ca="1" si="123"/>
        <v>-10.050854530895364</v>
      </c>
      <c r="L138" s="80">
        <f t="shared" ca="1" si="124"/>
        <v>-479.16612919632593</v>
      </c>
      <c r="M138" s="80">
        <f t="shared" ca="1" si="125"/>
        <v>0</v>
      </c>
      <c r="N138" s="80">
        <f t="shared" ca="1" si="126"/>
        <v>0</v>
      </c>
      <c r="O138" s="81">
        <f t="shared" ca="1" si="113"/>
        <v>-4748.4310681992283</v>
      </c>
      <c r="P138" s="79">
        <f t="shared" ca="1" si="114"/>
        <v>573830.58843007451</v>
      </c>
      <c r="Q138" s="35"/>
      <c r="R138">
        <f t="shared" ca="1" si="127"/>
        <v>135</v>
      </c>
      <c r="S138" s="78">
        <f t="shared" ca="1" si="135"/>
        <v>79.166666666666032</v>
      </c>
      <c r="T138" s="55">
        <f t="shared" ca="1" si="128"/>
        <v>7.9055919619646087E-3</v>
      </c>
      <c r="U138" s="78">
        <f t="shared" ca="1" si="136"/>
        <v>0.50103903287458096</v>
      </c>
      <c r="V138" s="79">
        <f t="shared" ca="1" si="137"/>
        <v>574890.99740769994</v>
      </c>
      <c r="W138" s="79">
        <f t="shared" ca="1" si="115"/>
        <v>4068.1146727816486</v>
      </c>
      <c r="X138" s="80">
        <f t="shared" ca="1" si="116"/>
        <v>-10.020780657491619</v>
      </c>
      <c r="Y138" s="80">
        <f t="shared" ca="1" si="129"/>
        <v>-479.07583117308332</v>
      </c>
      <c r="Z138" s="80">
        <f t="shared" ca="1" si="117"/>
        <v>0</v>
      </c>
      <c r="AA138" s="80">
        <f t="shared" ca="1" si="130"/>
        <v>0</v>
      </c>
      <c r="AB138" s="81">
        <f t="shared" ca="1" si="118"/>
        <v>-4748.4310681992283</v>
      </c>
      <c r="AC138" s="79">
        <f t="shared" ca="1" si="119"/>
        <v>573721.58440045174</v>
      </c>
      <c r="AD138" s="35"/>
      <c r="AE138" s="55">
        <f t="shared" ca="1" si="138"/>
        <v>7.9055919619646087E-3</v>
      </c>
      <c r="AF138" s="78">
        <f t="shared" ca="1" si="139"/>
        <v>0.50103903287458096</v>
      </c>
      <c r="AG138" s="21"/>
      <c r="AH138" s="21"/>
      <c r="AK138" s="66"/>
      <c r="AL138" s="66"/>
      <c r="AM138" s="66"/>
      <c r="AN138" s="66"/>
      <c r="AR138" s="69">
        <f t="shared" si="107"/>
        <v>12</v>
      </c>
      <c r="AS138" s="70">
        <f t="shared" si="140"/>
        <v>135</v>
      </c>
      <c r="AT138" s="71">
        <f t="shared" si="108"/>
        <v>0.39265853270603651</v>
      </c>
      <c r="AU138" s="72">
        <f t="shared" si="131"/>
        <v>7.076323496324699E-3</v>
      </c>
      <c r="AV138" s="73">
        <f t="shared" si="109"/>
        <v>1.0070763234963247</v>
      </c>
      <c r="AW138" s="74">
        <f>PRODUCT(AV$4:AV138)</f>
        <v>2.5304194407711633</v>
      </c>
      <c r="AY138" s="75">
        <f t="shared" si="141"/>
        <v>135</v>
      </c>
      <c r="AZ138" s="76">
        <f t="shared" ca="1" si="112"/>
        <v>1.0086664107387064</v>
      </c>
      <c r="BA138" s="76">
        <f t="shared" ca="1" si="112"/>
        <v>1.0086664107387064</v>
      </c>
      <c r="BB138" s="76">
        <f t="shared" ca="1" si="112"/>
        <v>1.0086664107387064</v>
      </c>
      <c r="BC138" s="76">
        <f t="shared" ca="1" si="112"/>
        <v>1.0086664107387064</v>
      </c>
      <c r="BD138" s="76">
        <f t="shared" ca="1" si="112"/>
        <v>1.0086664107387064</v>
      </c>
      <c r="BE138" s="76">
        <f t="shared" ca="1" si="112"/>
        <v>1.0086664107387064</v>
      </c>
      <c r="BF138" s="76">
        <f t="shared" ca="1" si="112"/>
        <v>1.0086664107387064</v>
      </c>
      <c r="BG138" s="76">
        <f t="shared" ca="1" si="112"/>
        <v>1.0086664107387064</v>
      </c>
      <c r="BH138" s="76">
        <f t="shared" ca="1" si="112"/>
        <v>1.0086664107387064</v>
      </c>
      <c r="BI138" s="76">
        <f t="shared" ca="1" si="112"/>
        <v>1.0086664107387064</v>
      </c>
      <c r="BJ138" s="76">
        <f t="shared" ca="1" si="112"/>
        <v>1.0086664107387064</v>
      </c>
      <c r="BK138" s="76">
        <f t="shared" ca="1" si="112"/>
        <v>1.0086664107387064</v>
      </c>
      <c r="BL138" s="76">
        <f t="shared" ca="1" si="110"/>
        <v>0.10909999999999909</v>
      </c>
      <c r="BM138" s="77">
        <f t="shared" ca="1" si="111"/>
        <v>849385.95029329776</v>
      </c>
      <c r="BN138" s="21"/>
      <c r="BO138" s="70">
        <f t="shared" si="142"/>
        <v>135</v>
      </c>
      <c r="BP138" s="178">
        <f t="shared" si="143"/>
        <v>8.8300000000000003E-2</v>
      </c>
      <c r="BQ138" s="179">
        <f t="shared" si="132"/>
        <v>7.076323496324699E-3</v>
      </c>
      <c r="BR138" s="179">
        <f t="shared" si="145"/>
        <v>0.39519139945243342</v>
      </c>
    </row>
    <row r="139" spans="5:70">
      <c r="E139">
        <f t="shared" si="133"/>
        <v>136</v>
      </c>
      <c r="F139" s="64">
        <f t="shared" si="134"/>
        <v>79.249999999999361</v>
      </c>
      <c r="G139" s="55">
        <f t="shared" si="120"/>
        <v>7.9055919619646087E-3</v>
      </c>
      <c r="H139" s="78">
        <f t="shared" si="144"/>
        <v>0.49856982880525208</v>
      </c>
      <c r="I139" s="79">
        <f t="shared" ca="1" si="121"/>
        <v>569294.11794265232</v>
      </c>
      <c r="J139" s="79">
        <f t="shared" ca="1" si="122"/>
        <v>4028.5093431170349</v>
      </c>
      <c r="K139" s="80">
        <f t="shared" ca="1" si="123"/>
        <v>-9.9713965761050414</v>
      </c>
      <c r="L139" s="80">
        <f t="shared" ca="1" si="124"/>
        <v>-474.41176495221032</v>
      </c>
      <c r="M139" s="80">
        <f t="shared" ca="1" si="125"/>
        <v>0</v>
      </c>
      <c r="N139" s="80">
        <f t="shared" ca="1" si="126"/>
        <v>0</v>
      </c>
      <c r="O139" s="81">
        <f t="shared" ca="1" si="113"/>
        <v>-4710.891909714529</v>
      </c>
      <c r="P139" s="79">
        <f t="shared" ca="1" si="114"/>
        <v>568127.35221452639</v>
      </c>
      <c r="Q139" s="35"/>
      <c r="R139">
        <f t="shared" ca="1" si="127"/>
        <v>136</v>
      </c>
      <c r="S139" s="78">
        <f t="shared" ca="1" si="135"/>
        <v>79.249999999999361</v>
      </c>
      <c r="T139" s="55">
        <f t="shared" ca="1" si="128"/>
        <v>7.9055919619646087E-3</v>
      </c>
      <c r="U139" s="78">
        <f t="shared" ca="1" si="136"/>
        <v>0.49707802272365714</v>
      </c>
      <c r="V139" s="79">
        <f t="shared" ca="1" si="137"/>
        <v>569185.97565440997</v>
      </c>
      <c r="W139" s="79">
        <f t="shared" ca="1" si="115"/>
        <v>4027.7440933017992</v>
      </c>
      <c r="X139" s="80">
        <f t="shared" ca="1" si="116"/>
        <v>-9.9415604544731426</v>
      </c>
      <c r="Y139" s="80">
        <f t="shared" ca="1" si="129"/>
        <v>-474.32164637867498</v>
      </c>
      <c r="Z139" s="80">
        <f t="shared" ca="1" si="117"/>
        <v>0</v>
      </c>
      <c r="AA139" s="80">
        <f t="shared" ca="1" si="130"/>
        <v>0</v>
      </c>
      <c r="AB139" s="81">
        <f t="shared" ca="1" si="118"/>
        <v>-4710.891909714529</v>
      </c>
      <c r="AC139" s="79">
        <f t="shared" ca="1" si="119"/>
        <v>568018.56463116407</v>
      </c>
      <c r="AD139" s="35"/>
      <c r="AE139" s="55">
        <f t="shared" ca="1" si="138"/>
        <v>7.9055919619646087E-3</v>
      </c>
      <c r="AF139" s="78">
        <f t="shared" ca="1" si="139"/>
        <v>0.49707802272365714</v>
      </c>
      <c r="AG139" s="21"/>
      <c r="AH139" s="21"/>
      <c r="AK139" s="66"/>
      <c r="AL139" s="66"/>
      <c r="AM139" s="66"/>
      <c r="AN139" s="66"/>
      <c r="AR139" s="69">
        <f t="shared" si="107"/>
        <v>12</v>
      </c>
      <c r="AS139" s="70">
        <f t="shared" si="140"/>
        <v>136</v>
      </c>
      <c r="AT139" s="71">
        <f t="shared" si="108"/>
        <v>0.3898799539050164</v>
      </c>
      <c r="AU139" s="72">
        <f t="shared" si="131"/>
        <v>7.076323496324699E-3</v>
      </c>
      <c r="AV139" s="73">
        <f t="shared" si="109"/>
        <v>1.0070763234963247</v>
      </c>
      <c r="AW139" s="74">
        <f>PRODUCT(AV$4:AV139)</f>
        <v>2.5483255073154489</v>
      </c>
      <c r="AY139" s="75">
        <f t="shared" si="141"/>
        <v>136</v>
      </c>
      <c r="AZ139" s="76">
        <f t="shared" ca="1" si="112"/>
        <v>1.0086664107387064</v>
      </c>
      <c r="BA139" s="76">
        <f t="shared" ca="1" si="112"/>
        <v>1.0086664107387064</v>
      </c>
      <c r="BB139" s="76">
        <f t="shared" ca="1" si="112"/>
        <v>1.0086664107387064</v>
      </c>
      <c r="BC139" s="76">
        <f t="shared" ca="1" si="112"/>
        <v>1.0086664107387064</v>
      </c>
      <c r="BD139" s="76">
        <f t="shared" ca="1" si="112"/>
        <v>1.0086664107387064</v>
      </c>
      <c r="BE139" s="76">
        <f t="shared" ca="1" si="112"/>
        <v>1.0086664107387064</v>
      </c>
      <c r="BF139" s="76">
        <f t="shared" ca="1" si="112"/>
        <v>1.0086664107387064</v>
      </c>
      <c r="BG139" s="76">
        <f t="shared" ca="1" si="112"/>
        <v>1.0086664107387064</v>
      </c>
      <c r="BH139" s="76">
        <f t="shared" ca="1" si="112"/>
        <v>1.0086664107387064</v>
      </c>
      <c r="BI139" s="76">
        <f t="shared" ca="1" si="112"/>
        <v>1.0086664107387064</v>
      </c>
      <c r="BJ139" s="76">
        <f t="shared" ca="1" si="112"/>
        <v>1.0086664107387064</v>
      </c>
      <c r="BK139" s="76">
        <f t="shared" ca="1" si="112"/>
        <v>1.0086664107387064</v>
      </c>
      <c r="BL139" s="76">
        <f t="shared" ca="1" si="110"/>
        <v>0.10909999999999909</v>
      </c>
      <c r="BM139" s="77">
        <f t="shared" ca="1" si="111"/>
        <v>942053.95747029572</v>
      </c>
      <c r="BN139" s="21"/>
      <c r="BO139" s="70">
        <f t="shared" si="142"/>
        <v>136</v>
      </c>
      <c r="BP139" s="178">
        <f t="shared" si="143"/>
        <v>8.8300000000000003E-2</v>
      </c>
      <c r="BQ139" s="179">
        <f t="shared" si="132"/>
        <v>7.076323496324699E-3</v>
      </c>
      <c r="BR139" s="179">
        <f t="shared" si="145"/>
        <v>0.39241454717198071</v>
      </c>
    </row>
    <row r="140" spans="5:70">
      <c r="E140">
        <f t="shared" si="133"/>
        <v>137</v>
      </c>
      <c r="F140" s="64">
        <f t="shared" si="134"/>
        <v>79.333333333332689</v>
      </c>
      <c r="G140" s="55">
        <f t="shared" si="120"/>
        <v>7.9055919619646087E-3</v>
      </c>
      <c r="H140" s="78">
        <f t="shared" si="144"/>
        <v>0.49462833917417121</v>
      </c>
      <c r="I140" s="79">
        <f t="shared" ca="1" si="121"/>
        <v>563635.96918548702</v>
      </c>
      <c r="J140" s="79">
        <f t="shared" ca="1" si="122"/>
        <v>3988.470452121006</v>
      </c>
      <c r="K140" s="80">
        <f t="shared" ca="1" si="123"/>
        <v>-9.8925667834834243</v>
      </c>
      <c r="L140" s="80">
        <f t="shared" ca="1" si="124"/>
        <v>-469.69664098790588</v>
      </c>
      <c r="M140" s="80">
        <f t="shared" ca="1" si="125"/>
        <v>0</v>
      </c>
      <c r="N140" s="80">
        <f t="shared" ca="1" si="126"/>
        <v>0</v>
      </c>
      <c r="O140" s="81">
        <f t="shared" ca="1" si="113"/>
        <v>-4673.6495204994053</v>
      </c>
      <c r="P140" s="79">
        <f t="shared" ca="1" si="114"/>
        <v>562471.20090933726</v>
      </c>
      <c r="Q140" s="35"/>
      <c r="R140">
        <f t="shared" ca="1" si="127"/>
        <v>137</v>
      </c>
      <c r="S140" s="78">
        <f t="shared" ca="1" si="135"/>
        <v>79.333333333332689</v>
      </c>
      <c r="T140" s="55">
        <f t="shared" ca="1" si="128"/>
        <v>7.9055919619646087E-3</v>
      </c>
      <c r="U140" s="78">
        <f t="shared" ca="1" si="136"/>
        <v>0.49314832670274372</v>
      </c>
      <c r="V140" s="79">
        <f t="shared" ca="1" si="137"/>
        <v>563528.04163236928</v>
      </c>
      <c r="W140" s="79">
        <f t="shared" ca="1" si="115"/>
        <v>3987.7067218409779</v>
      </c>
      <c r="X140" s="80">
        <f t="shared" ca="1" si="116"/>
        <v>-9.8629665340548751</v>
      </c>
      <c r="Y140" s="80">
        <f t="shared" ca="1" si="129"/>
        <v>-469.60670136030774</v>
      </c>
      <c r="Z140" s="80">
        <f t="shared" ca="1" si="117"/>
        <v>0</v>
      </c>
      <c r="AA140" s="80">
        <f t="shared" ca="1" si="130"/>
        <v>0</v>
      </c>
      <c r="AB140" s="81">
        <f t="shared" ca="1" si="118"/>
        <v>-4673.6495204994053</v>
      </c>
      <c r="AC140" s="79">
        <f t="shared" ca="1" si="119"/>
        <v>562362.62916581647</v>
      </c>
      <c r="AD140" s="35"/>
      <c r="AE140" s="55">
        <f t="shared" ca="1" si="138"/>
        <v>7.9055919619646087E-3</v>
      </c>
      <c r="AF140" s="78">
        <f t="shared" ca="1" si="139"/>
        <v>0.49314832670274372</v>
      </c>
      <c r="AG140" s="21"/>
      <c r="AH140" s="21"/>
      <c r="AK140" s="66"/>
      <c r="AL140" s="66"/>
      <c r="AM140" s="66"/>
      <c r="AN140" s="66"/>
      <c r="AR140" s="69">
        <f t="shared" si="107"/>
        <v>12</v>
      </c>
      <c r="AS140" s="70">
        <f t="shared" si="140"/>
        <v>137</v>
      </c>
      <c r="AT140" s="71">
        <f t="shared" si="108"/>
        <v>0.38712103722645236</v>
      </c>
      <c r="AU140" s="72">
        <f t="shared" si="131"/>
        <v>7.076323496324699E-3</v>
      </c>
      <c r="AV140" s="73">
        <f t="shared" si="109"/>
        <v>1.0070763234963247</v>
      </c>
      <c r="AW140" s="74">
        <f>PRODUCT(AV$4:AV140)</f>
        <v>2.5663582829791487</v>
      </c>
      <c r="AY140" s="75">
        <f t="shared" si="141"/>
        <v>137</v>
      </c>
      <c r="AZ140" s="76">
        <f t="shared" ca="1" si="112"/>
        <v>1.0086664107387064</v>
      </c>
      <c r="BA140" s="76">
        <f t="shared" ca="1" si="112"/>
        <v>1.0086664107387064</v>
      </c>
      <c r="BB140" s="76">
        <f t="shared" ca="1" si="112"/>
        <v>1.0086664107387064</v>
      </c>
      <c r="BC140" s="76">
        <f t="shared" ca="1" si="112"/>
        <v>1.0086664107387064</v>
      </c>
      <c r="BD140" s="76">
        <f t="shared" ca="1" si="112"/>
        <v>1.0086664107387064</v>
      </c>
      <c r="BE140" s="76">
        <f t="shared" ca="1" si="112"/>
        <v>1.0086664107387064</v>
      </c>
      <c r="BF140" s="76">
        <f t="shared" ca="1" si="112"/>
        <v>1.0086664107387064</v>
      </c>
      <c r="BG140" s="76">
        <f t="shared" ca="1" si="112"/>
        <v>1.0086664107387064</v>
      </c>
      <c r="BH140" s="76">
        <f t="shared" ca="1" si="112"/>
        <v>1.0086664107387064</v>
      </c>
      <c r="BI140" s="76">
        <f t="shared" ca="1" si="112"/>
        <v>1.0086664107387064</v>
      </c>
      <c r="BJ140" s="76">
        <f t="shared" ca="1" si="112"/>
        <v>1.0086664107387064</v>
      </c>
      <c r="BK140" s="76">
        <f t="shared" ca="1" si="112"/>
        <v>1.0086664107387064</v>
      </c>
      <c r="BL140" s="76">
        <f t="shared" ca="1" si="110"/>
        <v>0.10909999999999909</v>
      </c>
      <c r="BM140" s="77">
        <f t="shared" ca="1" si="111"/>
        <v>1044832.0442303041</v>
      </c>
      <c r="BN140" s="21"/>
      <c r="BO140" s="70">
        <f t="shared" si="142"/>
        <v>137</v>
      </c>
      <c r="BP140" s="178">
        <f t="shared" si="143"/>
        <v>8.8300000000000003E-2</v>
      </c>
      <c r="BQ140" s="179">
        <f t="shared" si="132"/>
        <v>7.076323496324699E-3</v>
      </c>
      <c r="BR140" s="179">
        <f t="shared" si="145"/>
        <v>0.3896572067245237</v>
      </c>
    </row>
    <row r="141" spans="5:70">
      <c r="E141">
        <f t="shared" si="133"/>
        <v>138</v>
      </c>
      <c r="F141" s="64">
        <f t="shared" si="134"/>
        <v>79.416666666666018</v>
      </c>
      <c r="G141" s="55">
        <f t="shared" si="120"/>
        <v>7.9055919619646087E-3</v>
      </c>
      <c r="H141" s="78">
        <f t="shared" si="144"/>
        <v>0.49071800935183596</v>
      </c>
      <c r="I141" s="79">
        <f t="shared" ca="1" si="121"/>
        <v>558024.53310459177</v>
      </c>
      <c r="J141" s="79">
        <f t="shared" ca="1" si="122"/>
        <v>3948.7621151336425</v>
      </c>
      <c r="K141" s="80">
        <f t="shared" ca="1" si="123"/>
        <v>-9.8143601870367192</v>
      </c>
      <c r="L141" s="80">
        <f t="shared" ca="1" si="124"/>
        <v>-465.0204442538265</v>
      </c>
      <c r="M141" s="80">
        <f t="shared" ca="1" si="125"/>
        <v>0</v>
      </c>
      <c r="N141" s="80">
        <f t="shared" ca="1" si="126"/>
        <v>0</v>
      </c>
      <c r="O141" s="81">
        <f t="shared" ca="1" si="113"/>
        <v>-4636.7015544171054</v>
      </c>
      <c r="P141" s="79">
        <f t="shared" ca="1" si="114"/>
        <v>556861.75886086747</v>
      </c>
      <c r="Q141" s="35"/>
      <c r="R141">
        <f t="shared" ca="1" si="127"/>
        <v>138</v>
      </c>
      <c r="S141" s="78">
        <f t="shared" ca="1" si="135"/>
        <v>79.416666666666018</v>
      </c>
      <c r="T141" s="55">
        <f t="shared" ca="1" si="128"/>
        <v>7.9055919619646087E-3</v>
      </c>
      <c r="U141" s="78">
        <f t="shared" ca="1" si="136"/>
        <v>0.4892496972551062</v>
      </c>
      <c r="V141" s="79">
        <f t="shared" ca="1" si="137"/>
        <v>557916.81968497392</v>
      </c>
      <c r="W141" s="79">
        <f t="shared" ca="1" si="115"/>
        <v>3947.9999001315314</v>
      </c>
      <c r="X141" s="80">
        <f t="shared" ca="1" si="116"/>
        <v>-9.7849939451021246</v>
      </c>
      <c r="Y141" s="80">
        <f t="shared" ca="1" si="129"/>
        <v>-464.93068307081165</v>
      </c>
      <c r="Z141" s="80">
        <f t="shared" ca="1" si="117"/>
        <v>0</v>
      </c>
      <c r="AA141" s="80">
        <f t="shared" ca="1" si="130"/>
        <v>0</v>
      </c>
      <c r="AB141" s="81">
        <f t="shared" ca="1" si="118"/>
        <v>-4636.7015544171054</v>
      </c>
      <c r="AC141" s="79">
        <f t="shared" ca="1" si="119"/>
        <v>556753.40235367231</v>
      </c>
      <c r="AD141" s="35"/>
      <c r="AE141" s="55">
        <f t="shared" ca="1" si="138"/>
        <v>7.9055919619646087E-3</v>
      </c>
      <c r="AF141" s="78">
        <f t="shared" ca="1" si="139"/>
        <v>0.4892496972551062</v>
      </c>
      <c r="AG141" s="21"/>
      <c r="AH141" s="21"/>
      <c r="AK141" s="66"/>
      <c r="AL141" s="66"/>
      <c r="AM141" s="66"/>
      <c r="AN141" s="66"/>
      <c r="AR141" s="69">
        <f t="shared" si="107"/>
        <v>12</v>
      </c>
      <c r="AS141" s="70">
        <f t="shared" si="140"/>
        <v>138</v>
      </c>
      <c r="AT141" s="71">
        <f t="shared" si="108"/>
        <v>0.38438164353480525</v>
      </c>
      <c r="AU141" s="72">
        <f t="shared" si="131"/>
        <v>7.076323496324699E-3</v>
      </c>
      <c r="AV141" s="73">
        <f t="shared" si="109"/>
        <v>1.0070763234963247</v>
      </c>
      <c r="AW141" s="74">
        <f>PRODUCT(AV$4:AV141)</f>
        <v>2.5845186643969815</v>
      </c>
      <c r="AY141" s="75">
        <f t="shared" si="141"/>
        <v>138</v>
      </c>
      <c r="AZ141" s="76">
        <f t="shared" ca="1" si="112"/>
        <v>1.0086664107387064</v>
      </c>
      <c r="BA141" s="76">
        <f t="shared" ca="1" si="112"/>
        <v>1.0086664107387064</v>
      </c>
      <c r="BB141" s="76">
        <f t="shared" ca="1" si="112"/>
        <v>1.0086664107387064</v>
      </c>
      <c r="BC141" s="76">
        <f t="shared" ca="1" si="112"/>
        <v>1.0086664107387064</v>
      </c>
      <c r="BD141" s="76">
        <f t="shared" ca="1" si="112"/>
        <v>1.0086664107387064</v>
      </c>
      <c r="BE141" s="76">
        <f t="shared" ca="1" si="112"/>
        <v>1.0086664107387064</v>
      </c>
      <c r="BF141" s="76">
        <f t="shared" ca="1" si="112"/>
        <v>1.0086664107387064</v>
      </c>
      <c r="BG141" s="76">
        <f t="shared" ca="1" si="112"/>
        <v>1.0086664107387064</v>
      </c>
      <c r="BH141" s="76">
        <f t="shared" ca="1" si="112"/>
        <v>1.0086664107387064</v>
      </c>
      <c r="BI141" s="76">
        <f t="shared" ca="1" si="112"/>
        <v>1.0086664107387064</v>
      </c>
      <c r="BJ141" s="76">
        <f t="shared" ca="1" si="112"/>
        <v>1.0086664107387064</v>
      </c>
      <c r="BK141" s="76">
        <f t="shared" ca="1" si="112"/>
        <v>1.0086664107387064</v>
      </c>
      <c r="BL141" s="76">
        <f t="shared" ca="1" si="110"/>
        <v>0.10909999999999909</v>
      </c>
      <c r="BM141" s="77">
        <f t="shared" ca="1" si="111"/>
        <v>1158823.2202558294</v>
      </c>
      <c r="BN141" s="21"/>
      <c r="BO141" s="70">
        <f t="shared" si="142"/>
        <v>138</v>
      </c>
      <c r="BP141" s="178">
        <f t="shared" si="143"/>
        <v>8.8300000000000003E-2</v>
      </c>
      <c r="BQ141" s="179">
        <f t="shared" si="132"/>
        <v>7.076323496324699E-3</v>
      </c>
      <c r="BR141" s="179">
        <f t="shared" si="145"/>
        <v>0.38691924100819725</v>
      </c>
    </row>
    <row r="142" spans="5:70">
      <c r="E142">
        <f t="shared" si="133"/>
        <v>139</v>
      </c>
      <c r="F142" s="64">
        <f t="shared" si="134"/>
        <v>79.499999999999346</v>
      </c>
      <c r="G142" s="55">
        <f t="shared" si="120"/>
        <v>7.9055919619646087E-3</v>
      </c>
      <c r="H142" s="78">
        <f t="shared" si="144"/>
        <v>0.48683859300151283</v>
      </c>
      <c r="I142" s="79">
        <f t="shared" ca="1" si="121"/>
        <v>552459.43701609154</v>
      </c>
      <c r="J142" s="79">
        <f t="shared" ca="1" si="122"/>
        <v>3909.3816949232837</v>
      </c>
      <c r="K142" s="80">
        <f t="shared" ca="1" si="123"/>
        <v>-9.736771860030256</v>
      </c>
      <c r="L142" s="80">
        <f t="shared" ca="1" si="124"/>
        <v>-460.3828641800763</v>
      </c>
      <c r="M142" s="80">
        <f t="shared" ca="1" si="125"/>
        <v>0</v>
      </c>
      <c r="N142" s="80">
        <f t="shared" ca="1" si="126"/>
        <v>0</v>
      </c>
      <c r="O142" s="81">
        <f t="shared" ca="1" si="113"/>
        <v>-4600.0456838784776</v>
      </c>
      <c r="P142" s="79">
        <f t="shared" ca="1" si="114"/>
        <v>551298.65339109628</v>
      </c>
      <c r="Q142" s="35"/>
      <c r="R142">
        <f t="shared" ca="1" si="127"/>
        <v>139</v>
      </c>
      <c r="S142" s="78">
        <f t="shared" ca="1" si="135"/>
        <v>79.499999999999346</v>
      </c>
      <c r="T142" s="55">
        <f t="shared" ca="1" si="128"/>
        <v>7.9055919619646087E-3</v>
      </c>
      <c r="U142" s="78">
        <f t="shared" ca="1" si="136"/>
        <v>0.48538188878109262</v>
      </c>
      <c r="V142" s="79">
        <f t="shared" ca="1" si="137"/>
        <v>552351.93713122862</v>
      </c>
      <c r="W142" s="79">
        <f t="shared" ca="1" si="115"/>
        <v>3908.6209909621762</v>
      </c>
      <c r="X142" s="80">
        <f t="shared" ca="1" si="116"/>
        <v>-9.707637775621853</v>
      </c>
      <c r="Y142" s="80">
        <f t="shared" ca="1" si="129"/>
        <v>-460.29328094269056</v>
      </c>
      <c r="Z142" s="80">
        <f t="shared" ca="1" si="117"/>
        <v>0</v>
      </c>
      <c r="AA142" s="80">
        <f t="shared" ca="1" si="130"/>
        <v>0</v>
      </c>
      <c r="AB142" s="81">
        <f t="shared" ca="1" si="118"/>
        <v>-4600.0456838784776</v>
      </c>
      <c r="AC142" s="79">
        <f t="shared" ca="1" si="119"/>
        <v>551190.511519594</v>
      </c>
      <c r="AD142" s="35"/>
      <c r="AE142" s="55">
        <f t="shared" ca="1" si="138"/>
        <v>7.9055919619646087E-3</v>
      </c>
      <c r="AF142" s="78">
        <f t="shared" ca="1" si="139"/>
        <v>0.48538188878109262</v>
      </c>
      <c r="AG142" s="21"/>
      <c r="AH142" s="21"/>
      <c r="AK142" s="66"/>
      <c r="AL142" s="66"/>
      <c r="AM142" s="66"/>
      <c r="AN142" s="66"/>
      <c r="AR142" s="69">
        <f t="shared" si="107"/>
        <v>12</v>
      </c>
      <c r="AS142" s="70">
        <f t="shared" si="140"/>
        <v>139</v>
      </c>
      <c r="AT142" s="71">
        <f t="shared" si="108"/>
        <v>0.38166163467910402</v>
      </c>
      <c r="AU142" s="72">
        <f t="shared" si="131"/>
        <v>7.076323496324699E-3</v>
      </c>
      <c r="AV142" s="73">
        <f t="shared" si="109"/>
        <v>1.0070763234963247</v>
      </c>
      <c r="AW142" s="74">
        <f>PRODUCT(AV$4:AV142)</f>
        <v>2.6028075545485434</v>
      </c>
      <c r="AY142" s="75">
        <f t="shared" si="141"/>
        <v>139</v>
      </c>
      <c r="AZ142" s="76">
        <f t="shared" ca="1" si="112"/>
        <v>1.0086664107387064</v>
      </c>
      <c r="BA142" s="76">
        <f t="shared" ca="1" si="112"/>
        <v>1.0086664107387064</v>
      </c>
      <c r="BB142" s="76">
        <f t="shared" ca="1" si="112"/>
        <v>1.0086664107387064</v>
      </c>
      <c r="BC142" s="76">
        <f t="shared" ref="AZ142:BK163" ca="1" si="146">OFFSET($AV$3,($AY142*12-12)+BC$3,0)</f>
        <v>1.0086664107387064</v>
      </c>
      <c r="BD142" s="76">
        <f t="shared" ca="1" si="146"/>
        <v>1.0086664107387064</v>
      </c>
      <c r="BE142" s="76">
        <f t="shared" ca="1" si="146"/>
        <v>1.0086664107387064</v>
      </c>
      <c r="BF142" s="76">
        <f t="shared" ca="1" si="146"/>
        <v>1.0086664107387064</v>
      </c>
      <c r="BG142" s="76">
        <f t="shared" ca="1" si="146"/>
        <v>1.0086664107387064</v>
      </c>
      <c r="BH142" s="76">
        <f t="shared" ca="1" si="146"/>
        <v>1.0086664107387064</v>
      </c>
      <c r="BI142" s="76">
        <f t="shared" ca="1" si="146"/>
        <v>1.0086664107387064</v>
      </c>
      <c r="BJ142" s="76">
        <f t="shared" ca="1" si="146"/>
        <v>1.0086664107387064</v>
      </c>
      <c r="BK142" s="76">
        <f t="shared" ca="1" si="146"/>
        <v>1.0086664107387064</v>
      </c>
      <c r="BL142" s="76">
        <f t="shared" ca="1" si="110"/>
        <v>0.10909999999999909</v>
      </c>
      <c r="BM142" s="77">
        <f t="shared" ca="1" si="111"/>
        <v>1285250.8335857394</v>
      </c>
      <c r="BN142" s="21"/>
      <c r="BO142" s="70">
        <f t="shared" si="142"/>
        <v>139</v>
      </c>
      <c r="BP142" s="178">
        <f t="shared" si="143"/>
        <v>8.8300000000000003E-2</v>
      </c>
      <c r="BQ142" s="179">
        <f t="shared" si="132"/>
        <v>7.076323496324699E-3</v>
      </c>
      <c r="BR142" s="179">
        <f t="shared" si="145"/>
        <v>0.38420051388449639</v>
      </c>
    </row>
    <row r="143" spans="5:70">
      <c r="E143">
        <f t="shared" si="133"/>
        <v>140</v>
      </c>
      <c r="F143" s="64">
        <f t="shared" si="134"/>
        <v>79.583333333332675</v>
      </c>
      <c r="G143" s="55">
        <f t="shared" si="120"/>
        <v>8.641806137517527E-3</v>
      </c>
      <c r="H143" s="78">
        <f t="shared" si="144"/>
        <v>0.48263142826053196</v>
      </c>
      <c r="I143" s="79">
        <f t="shared" ca="1" si="121"/>
        <v>546534.43730461597</v>
      </c>
      <c r="J143" s="79">
        <f t="shared" ca="1" si="122"/>
        <v>3867.4544802492524</v>
      </c>
      <c r="K143" s="80">
        <f t="shared" ca="1" si="123"/>
        <v>-9.6526285652106392</v>
      </c>
      <c r="L143" s="80">
        <f t="shared" ca="1" si="124"/>
        <v>-455.44536442051333</v>
      </c>
      <c r="M143" s="80">
        <f t="shared" ca="1" si="125"/>
        <v>0</v>
      </c>
      <c r="N143" s="80">
        <f t="shared" ca="1" si="126"/>
        <v>0</v>
      </c>
      <c r="O143" s="81">
        <f t="shared" ca="1" si="113"/>
        <v>-4560.2929808546751</v>
      </c>
      <c r="P143" s="79">
        <f t="shared" ca="1" si="114"/>
        <v>545376.5008110248</v>
      </c>
      <c r="Q143" s="35"/>
      <c r="R143">
        <f t="shared" ca="1" si="127"/>
        <v>140</v>
      </c>
      <c r="S143" s="78">
        <f t="shared" ca="1" si="135"/>
        <v>79.583333333332675</v>
      </c>
      <c r="T143" s="55">
        <f t="shared" ca="1" si="128"/>
        <v>8.641806137517527E-3</v>
      </c>
      <c r="U143" s="78">
        <f t="shared" ca="1" si="136"/>
        <v>0.48118731259558434</v>
      </c>
      <c r="V143" s="79">
        <f t="shared" ca="1" si="137"/>
        <v>546427.22997420258</v>
      </c>
      <c r="W143" s="79">
        <f t="shared" ca="1" si="115"/>
        <v>3866.6958464980694</v>
      </c>
      <c r="X143" s="80">
        <f t="shared" ca="1" si="116"/>
        <v>-9.6237462519116868</v>
      </c>
      <c r="Y143" s="80">
        <f t="shared" ca="1" si="129"/>
        <v>-455.35602497850221</v>
      </c>
      <c r="Z143" s="80">
        <f t="shared" ca="1" si="117"/>
        <v>0</v>
      </c>
      <c r="AA143" s="80">
        <f t="shared" ca="1" si="130"/>
        <v>0</v>
      </c>
      <c r="AB143" s="81">
        <f t="shared" ca="1" si="118"/>
        <v>-4560.2929808546751</v>
      </c>
      <c r="AC143" s="79">
        <f t="shared" ca="1" si="119"/>
        <v>545268.65306861559</v>
      </c>
      <c r="AD143" s="35"/>
      <c r="AE143" s="55">
        <f t="shared" ca="1" si="138"/>
        <v>8.641806137517527E-3</v>
      </c>
      <c r="AF143" s="78">
        <f t="shared" ca="1" si="139"/>
        <v>0.48118731259558434</v>
      </c>
      <c r="AG143" s="21"/>
      <c r="AH143" s="21"/>
      <c r="AK143" s="66"/>
      <c r="AL143" s="66"/>
      <c r="AM143" s="66"/>
      <c r="AN143" s="66"/>
      <c r="AR143" s="69">
        <f t="shared" si="107"/>
        <v>12</v>
      </c>
      <c r="AS143" s="70">
        <f t="shared" si="140"/>
        <v>140</v>
      </c>
      <c r="AT143" s="71">
        <f t="shared" si="108"/>
        <v>0.37896087348597857</v>
      </c>
      <c r="AU143" s="72">
        <f t="shared" si="131"/>
        <v>7.076323496324699E-3</v>
      </c>
      <c r="AV143" s="73">
        <f t="shared" si="109"/>
        <v>1.0070763234963247</v>
      </c>
      <c r="AW143" s="74">
        <f>PRODUCT(AV$4:AV143)</f>
        <v>2.6212258628032066</v>
      </c>
      <c r="AY143" s="75">
        <f t="shared" si="141"/>
        <v>140</v>
      </c>
      <c r="AZ143" s="76">
        <f t="shared" ca="1" si="146"/>
        <v>1.0086664107387064</v>
      </c>
      <c r="BA143" s="76">
        <f t="shared" ca="1" si="146"/>
        <v>1.0086664107387064</v>
      </c>
      <c r="BB143" s="76">
        <f t="shared" ca="1" si="146"/>
        <v>1.0086664107387064</v>
      </c>
      <c r="BC143" s="76">
        <f t="shared" ca="1" si="146"/>
        <v>1.0086664107387064</v>
      </c>
      <c r="BD143" s="76">
        <f t="shared" ca="1" si="146"/>
        <v>1.0086664107387064</v>
      </c>
      <c r="BE143" s="76">
        <f t="shared" ca="1" si="146"/>
        <v>1.0086664107387064</v>
      </c>
      <c r="BF143" s="76">
        <f t="shared" ca="1" si="146"/>
        <v>1.0086664107387064</v>
      </c>
      <c r="BG143" s="76">
        <f t="shared" ca="1" si="146"/>
        <v>1.0086664107387064</v>
      </c>
      <c r="BH143" s="76">
        <f t="shared" ca="1" si="146"/>
        <v>1.0086664107387064</v>
      </c>
      <c r="BI143" s="76">
        <f t="shared" ca="1" si="146"/>
        <v>1.0086664107387064</v>
      </c>
      <c r="BJ143" s="76">
        <f t="shared" ca="1" si="146"/>
        <v>1.0086664107387064</v>
      </c>
      <c r="BK143" s="76">
        <f t="shared" ca="1" si="146"/>
        <v>1.0086664107387064</v>
      </c>
      <c r="BL143" s="76">
        <f t="shared" ca="1" si="110"/>
        <v>0.10909999999999909</v>
      </c>
      <c r="BM143" s="77">
        <f t="shared" ca="1" si="111"/>
        <v>1425471.6995299424</v>
      </c>
      <c r="BN143" s="21"/>
      <c r="BO143" s="70">
        <f t="shared" si="142"/>
        <v>140</v>
      </c>
      <c r="BP143" s="178">
        <f t="shared" si="143"/>
        <v>8.8300000000000003E-2</v>
      </c>
      <c r="BQ143" s="179">
        <f t="shared" si="132"/>
        <v>7.076323496324699E-3</v>
      </c>
      <c r="BR143" s="179">
        <f t="shared" si="145"/>
        <v>0.38150089017150696</v>
      </c>
    </row>
    <row r="144" spans="5:70">
      <c r="E144">
        <f t="shared" si="133"/>
        <v>141</v>
      </c>
      <c r="F144" s="64">
        <f t="shared" si="134"/>
        <v>79.666666666666003</v>
      </c>
      <c r="G144" s="55">
        <f t="shared" si="120"/>
        <v>8.641806137517527E-3</v>
      </c>
      <c r="H144" s="78">
        <f t="shared" si="144"/>
        <v>0.47846062102163123</v>
      </c>
      <c r="I144" s="79">
        <f t="shared" ca="1" si="121"/>
        <v>540663.46281905822</v>
      </c>
      <c r="J144" s="79">
        <f t="shared" ca="1" si="122"/>
        <v>3825.9095655507767</v>
      </c>
      <c r="K144" s="80">
        <f t="shared" ca="1" si="123"/>
        <v>-9.5692124204326241</v>
      </c>
      <c r="L144" s="80">
        <f t="shared" ca="1" si="124"/>
        <v>-450.55288568254855</v>
      </c>
      <c r="M144" s="80">
        <f t="shared" ca="1" si="125"/>
        <v>0</v>
      </c>
      <c r="N144" s="80">
        <f t="shared" ca="1" si="126"/>
        <v>0</v>
      </c>
      <c r="O144" s="81">
        <f t="shared" ca="1" si="113"/>
        <v>-4520.8838129838468</v>
      </c>
      <c r="P144" s="79">
        <f t="shared" ca="1" si="114"/>
        <v>539508.36647352215</v>
      </c>
      <c r="Q144" s="35"/>
      <c r="R144">
        <f t="shared" ca="1" si="127"/>
        <v>141</v>
      </c>
      <c r="S144" s="78">
        <f t="shared" ca="1" si="135"/>
        <v>79.666666666666003</v>
      </c>
      <c r="T144" s="55">
        <f t="shared" ca="1" si="128"/>
        <v>8.641806137517527E-3</v>
      </c>
      <c r="U144" s="78">
        <f t="shared" ca="1" si="136"/>
        <v>0.47702898512430025</v>
      </c>
      <c r="V144" s="79">
        <f t="shared" ca="1" si="137"/>
        <v>540556.54707593133</v>
      </c>
      <c r="W144" s="79">
        <f t="shared" ca="1" si="115"/>
        <v>3825.1529951655612</v>
      </c>
      <c r="X144" s="80">
        <f t="shared" ca="1" si="116"/>
        <v>-9.5405797024860046</v>
      </c>
      <c r="Y144" s="80">
        <f t="shared" ca="1" si="129"/>
        <v>-450.46378922994279</v>
      </c>
      <c r="Z144" s="80">
        <f t="shared" ca="1" si="117"/>
        <v>0</v>
      </c>
      <c r="AA144" s="80">
        <f t="shared" ca="1" si="130"/>
        <v>0</v>
      </c>
      <c r="AB144" s="81">
        <f t="shared" ca="1" si="118"/>
        <v>-4520.8838129838468</v>
      </c>
      <c r="AC144" s="79">
        <f t="shared" ca="1" si="119"/>
        <v>539400.81188918056</v>
      </c>
      <c r="AD144" s="35"/>
      <c r="AE144" s="55">
        <f t="shared" ca="1" si="138"/>
        <v>8.641806137517527E-3</v>
      </c>
      <c r="AF144" s="78">
        <f t="shared" ca="1" si="139"/>
        <v>0.47702898512430025</v>
      </c>
      <c r="AG144" s="21"/>
      <c r="AH144" s="21"/>
      <c r="AK144" s="66"/>
      <c r="AL144" s="66"/>
      <c r="AM144" s="66"/>
      <c r="AN144" s="66"/>
      <c r="AR144" s="69">
        <f t="shared" si="107"/>
        <v>12</v>
      </c>
      <c r="AS144" s="70">
        <f t="shared" si="140"/>
        <v>141</v>
      </c>
      <c r="AT144" s="71">
        <f t="shared" si="108"/>
        <v>0.37627922375274203</v>
      </c>
      <c r="AU144" s="72">
        <f t="shared" si="131"/>
        <v>7.076323496324699E-3</v>
      </c>
      <c r="AV144" s="73">
        <f t="shared" si="109"/>
        <v>1.0070763234963247</v>
      </c>
      <c r="AW144" s="74">
        <f>PRODUCT(AV$4:AV144)</f>
        <v>2.6397745049653349</v>
      </c>
      <c r="AY144" s="75">
        <f t="shared" si="141"/>
        <v>141</v>
      </c>
      <c r="AZ144" s="76">
        <f t="shared" ca="1" si="146"/>
        <v>1.0086664107387064</v>
      </c>
      <c r="BA144" s="76">
        <f t="shared" ca="1" si="146"/>
        <v>1.0086664107387064</v>
      </c>
      <c r="BB144" s="76">
        <f t="shared" ca="1" si="146"/>
        <v>1.0086664107387064</v>
      </c>
      <c r="BC144" s="76">
        <f t="shared" ca="1" si="146"/>
        <v>1.0086664107387064</v>
      </c>
      <c r="BD144" s="76">
        <f t="shared" ca="1" si="146"/>
        <v>1.0086664107387064</v>
      </c>
      <c r="BE144" s="76">
        <f t="shared" ca="1" si="146"/>
        <v>1.0086664107387064</v>
      </c>
      <c r="BF144" s="76">
        <f t="shared" ca="1" si="146"/>
        <v>1.0086664107387064</v>
      </c>
      <c r="BG144" s="76">
        <f t="shared" ca="1" si="146"/>
        <v>1.0086664107387064</v>
      </c>
      <c r="BH144" s="76">
        <f t="shared" ca="1" si="146"/>
        <v>1.0086664107387064</v>
      </c>
      <c r="BI144" s="76">
        <f t="shared" ca="1" si="146"/>
        <v>1.0086664107387064</v>
      </c>
      <c r="BJ144" s="76">
        <f t="shared" ca="1" si="146"/>
        <v>1.0086664107387064</v>
      </c>
      <c r="BK144" s="76">
        <f t="shared" ca="1" si="146"/>
        <v>1.0086664107387064</v>
      </c>
      <c r="BL144" s="76">
        <f t="shared" ca="1" si="110"/>
        <v>0.10909999999999909</v>
      </c>
      <c r="BM144" s="77">
        <f t="shared" ca="1" si="111"/>
        <v>1580990.6619486578</v>
      </c>
      <c r="BN144" s="21"/>
      <c r="BO144" s="70">
        <f t="shared" si="142"/>
        <v>141</v>
      </c>
      <c r="BP144" s="178">
        <f t="shared" si="143"/>
        <v>8.8300000000000003E-2</v>
      </c>
      <c r="BQ144" s="179">
        <f t="shared" si="132"/>
        <v>7.076323496324699E-3</v>
      </c>
      <c r="BR144" s="179">
        <f t="shared" si="145"/>
        <v>0.37882023563718431</v>
      </c>
    </row>
    <row r="145" spans="5:70">
      <c r="E145">
        <f t="shared" si="133"/>
        <v>142</v>
      </c>
      <c r="F145" s="64">
        <f t="shared" si="134"/>
        <v>79.749999999999332</v>
      </c>
      <c r="G145" s="55">
        <f t="shared" si="120"/>
        <v>8.641806137517527E-3</v>
      </c>
      <c r="H145" s="78">
        <f t="shared" si="144"/>
        <v>0.47432585709032604</v>
      </c>
      <c r="I145" s="79">
        <f t="shared" ca="1" si="121"/>
        <v>534846.03976088925</v>
      </c>
      <c r="J145" s="79">
        <f t="shared" ca="1" si="122"/>
        <v>3784.7435980761948</v>
      </c>
      <c r="K145" s="80">
        <f t="shared" ca="1" si="123"/>
        <v>-9.4865171418065213</v>
      </c>
      <c r="L145" s="80">
        <f t="shared" ca="1" si="124"/>
        <v>-445.70503313407443</v>
      </c>
      <c r="M145" s="80">
        <f t="shared" ca="1" si="125"/>
        <v>0</v>
      </c>
      <c r="N145" s="80">
        <f t="shared" ca="1" si="126"/>
        <v>0</v>
      </c>
      <c r="O145" s="81">
        <f t="shared" ca="1" si="113"/>
        <v>-4481.8152115017992</v>
      </c>
      <c r="P145" s="79">
        <f t="shared" ca="1" si="114"/>
        <v>533693.77659718774</v>
      </c>
      <c r="Q145" s="35"/>
      <c r="R145">
        <f t="shared" ca="1" si="127"/>
        <v>142</v>
      </c>
      <c r="S145" s="78">
        <f t="shared" ca="1" si="135"/>
        <v>79.749999999999332</v>
      </c>
      <c r="T145" s="55">
        <f t="shared" ca="1" si="128"/>
        <v>8.641806137517527E-3</v>
      </c>
      <c r="U145" s="78">
        <f t="shared" ca="1" si="136"/>
        <v>0.4729065931128793</v>
      </c>
      <c r="V145" s="79">
        <f t="shared" ca="1" si="137"/>
        <v>534739.41464241466</v>
      </c>
      <c r="W145" s="79">
        <f t="shared" ca="1" si="115"/>
        <v>3783.9890842450345</v>
      </c>
      <c r="X145" s="80">
        <f t="shared" ca="1" si="116"/>
        <v>-9.4581318622575861</v>
      </c>
      <c r="Y145" s="80">
        <f t="shared" ca="1" si="129"/>
        <v>-445.6161788686789</v>
      </c>
      <c r="Z145" s="80">
        <f t="shared" ca="1" si="117"/>
        <v>0</v>
      </c>
      <c r="AA145" s="80">
        <f t="shared" ca="1" si="130"/>
        <v>0</v>
      </c>
      <c r="AB145" s="81">
        <f t="shared" ca="1" si="118"/>
        <v>-4481.8152115017992</v>
      </c>
      <c r="AC145" s="79">
        <f t="shared" ca="1" si="119"/>
        <v>533586.51420442702</v>
      </c>
      <c r="AD145" s="35"/>
      <c r="AE145" s="55">
        <f t="shared" ca="1" si="138"/>
        <v>8.641806137517527E-3</v>
      </c>
      <c r="AF145" s="78">
        <f t="shared" ca="1" si="139"/>
        <v>0.4729065931128793</v>
      </c>
      <c r="AG145" s="21"/>
      <c r="AH145" s="21"/>
      <c r="AK145" s="66"/>
      <c r="AL145" s="66"/>
      <c r="AM145" s="66"/>
      <c r="AN145" s="66"/>
      <c r="AR145" s="69">
        <f t="shared" si="107"/>
        <v>12</v>
      </c>
      <c r="AS145" s="70">
        <f t="shared" si="140"/>
        <v>142</v>
      </c>
      <c r="AT145" s="71">
        <f t="shared" si="108"/>
        <v>0.37361655024052171</v>
      </c>
      <c r="AU145" s="72">
        <f t="shared" si="131"/>
        <v>7.076323496324699E-3</v>
      </c>
      <c r="AV145" s="73">
        <f t="shared" si="109"/>
        <v>1.0070763234963247</v>
      </c>
      <c r="AW145" s="74">
        <f>PRODUCT(AV$4:AV145)</f>
        <v>2.6584544033198201</v>
      </c>
      <c r="AY145" s="75">
        <f t="shared" si="141"/>
        <v>142</v>
      </c>
      <c r="AZ145" s="76">
        <f t="shared" ca="1" si="146"/>
        <v>1.0086664107387064</v>
      </c>
      <c r="BA145" s="76">
        <f t="shared" ca="1" si="146"/>
        <v>1.0086664107387064</v>
      </c>
      <c r="BB145" s="76">
        <f t="shared" ca="1" si="146"/>
        <v>1.0086664107387064</v>
      </c>
      <c r="BC145" s="76">
        <f t="shared" ca="1" si="146"/>
        <v>1.0086664107387064</v>
      </c>
      <c r="BD145" s="76">
        <f t="shared" ca="1" si="146"/>
        <v>1.0086664107387064</v>
      </c>
      <c r="BE145" s="76">
        <f t="shared" ca="1" si="146"/>
        <v>1.0086664107387064</v>
      </c>
      <c r="BF145" s="76">
        <f t="shared" ca="1" si="146"/>
        <v>1.0086664107387064</v>
      </c>
      <c r="BG145" s="76">
        <f t="shared" ca="1" si="146"/>
        <v>1.0086664107387064</v>
      </c>
      <c r="BH145" s="76">
        <f t="shared" ca="1" si="146"/>
        <v>1.0086664107387064</v>
      </c>
      <c r="BI145" s="76">
        <f t="shared" ca="1" si="146"/>
        <v>1.0086664107387064</v>
      </c>
      <c r="BJ145" s="76">
        <f t="shared" ca="1" si="146"/>
        <v>1.0086664107387064</v>
      </c>
      <c r="BK145" s="76">
        <f t="shared" ca="1" si="146"/>
        <v>1.0086664107387064</v>
      </c>
      <c r="BL145" s="76">
        <f t="shared" ca="1" si="110"/>
        <v>0.10909999999999909</v>
      </c>
      <c r="BM145" s="77">
        <f t="shared" ca="1" si="111"/>
        <v>1753476.7431672548</v>
      </c>
      <c r="BN145" s="21"/>
      <c r="BO145" s="70">
        <f t="shared" si="142"/>
        <v>142</v>
      </c>
      <c r="BP145" s="178">
        <f t="shared" si="143"/>
        <v>8.8300000000000003E-2</v>
      </c>
      <c r="BQ145" s="179">
        <f t="shared" si="132"/>
        <v>7.076323496324699E-3</v>
      </c>
      <c r="BR145" s="179">
        <f t="shared" si="145"/>
        <v>0.37615841699267871</v>
      </c>
    </row>
    <row r="146" spans="5:70">
      <c r="E146">
        <f t="shared" si="133"/>
        <v>143</v>
      </c>
      <c r="F146" s="64">
        <f t="shared" si="134"/>
        <v>79.833333333332661</v>
      </c>
      <c r="G146" s="55">
        <f t="shared" si="120"/>
        <v>8.641806137517527E-3</v>
      </c>
      <c r="H146" s="78">
        <f t="shared" si="144"/>
        <v>0.47022682498733959</v>
      </c>
      <c r="I146" s="79">
        <f t="shared" ca="1" si="121"/>
        <v>529081.69844303525</v>
      </c>
      <c r="J146" s="79">
        <f t="shared" ca="1" si="122"/>
        <v>3743.9532541678291</v>
      </c>
      <c r="K146" s="80">
        <f t="shared" ca="1" si="123"/>
        <v>-9.4045364997467917</v>
      </c>
      <c r="L146" s="80">
        <f t="shared" ca="1" si="124"/>
        <v>-440.90141536919606</v>
      </c>
      <c r="M146" s="80">
        <f t="shared" ca="1" si="125"/>
        <v>0</v>
      </c>
      <c r="N146" s="80">
        <f t="shared" ca="1" si="126"/>
        <v>0</v>
      </c>
      <c r="O146" s="81">
        <f t="shared" ca="1" si="113"/>
        <v>-4443.0842332998245</v>
      </c>
      <c r="P146" s="79">
        <f t="shared" ca="1" si="114"/>
        <v>527932.26151203422</v>
      </c>
      <c r="Q146" s="35"/>
      <c r="R146">
        <f t="shared" ca="1" si="127"/>
        <v>143</v>
      </c>
      <c r="S146" s="78">
        <f t="shared" ca="1" si="135"/>
        <v>79.833333333332661</v>
      </c>
      <c r="T146" s="55">
        <f t="shared" ca="1" si="128"/>
        <v>8.641806137517527E-3</v>
      </c>
      <c r="U146" s="78">
        <f t="shared" ca="1" si="136"/>
        <v>0.46881982601404393</v>
      </c>
      <c r="V146" s="79">
        <f t="shared" ca="1" si="137"/>
        <v>528975.36299107864</v>
      </c>
      <c r="W146" s="79">
        <f t="shared" ca="1" si="115"/>
        <v>3743.2007901106563</v>
      </c>
      <c r="X146" s="80">
        <f t="shared" ca="1" si="116"/>
        <v>-9.3763965202808777</v>
      </c>
      <c r="Y146" s="80">
        <f t="shared" ca="1" si="129"/>
        <v>-440.81280249256554</v>
      </c>
      <c r="Z146" s="80">
        <f t="shared" ca="1" si="117"/>
        <v>0</v>
      </c>
      <c r="AA146" s="80">
        <f t="shared" ca="1" si="130"/>
        <v>0</v>
      </c>
      <c r="AB146" s="81">
        <f t="shared" ca="1" si="118"/>
        <v>-4443.0842332998245</v>
      </c>
      <c r="AC146" s="79">
        <f t="shared" ca="1" si="119"/>
        <v>527825.29034887662</v>
      </c>
      <c r="AD146" s="35"/>
      <c r="AE146" s="55">
        <f t="shared" ca="1" si="138"/>
        <v>8.641806137517527E-3</v>
      </c>
      <c r="AF146" s="78">
        <f t="shared" ca="1" si="139"/>
        <v>0.46881982601404393</v>
      </c>
      <c r="AG146" s="21"/>
      <c r="AH146" s="21"/>
      <c r="AK146" s="66"/>
      <c r="AL146" s="66"/>
      <c r="AM146" s="66"/>
      <c r="AN146" s="66"/>
      <c r="AR146" s="69">
        <f t="shared" si="107"/>
        <v>12</v>
      </c>
      <c r="AS146" s="70">
        <f t="shared" si="140"/>
        <v>143</v>
      </c>
      <c r="AT146" s="71">
        <f t="shared" si="108"/>
        <v>0.37097271866743892</v>
      </c>
      <c r="AU146" s="72">
        <f t="shared" si="131"/>
        <v>7.076323496324699E-3</v>
      </c>
      <c r="AV146" s="73">
        <f t="shared" si="109"/>
        <v>1.0070763234963247</v>
      </c>
      <c r="AW146" s="74">
        <f>PRODUCT(AV$4:AV146)</f>
        <v>2.6772664866779401</v>
      </c>
      <c r="AY146" s="75">
        <f t="shared" si="141"/>
        <v>143</v>
      </c>
      <c r="AZ146" s="76">
        <f t="shared" ca="1" si="146"/>
        <v>1.0086664107387064</v>
      </c>
      <c r="BA146" s="76">
        <f t="shared" ca="1" si="146"/>
        <v>1.0086664107387064</v>
      </c>
      <c r="BB146" s="76">
        <f t="shared" ca="1" si="146"/>
        <v>1.0086664107387064</v>
      </c>
      <c r="BC146" s="76">
        <f t="shared" ca="1" si="146"/>
        <v>1.0086664107387064</v>
      </c>
      <c r="BD146" s="76">
        <f t="shared" ca="1" si="146"/>
        <v>1.0086664107387064</v>
      </c>
      <c r="BE146" s="76">
        <f t="shared" ca="1" si="146"/>
        <v>1.0086664107387064</v>
      </c>
      <c r="BF146" s="76">
        <f t="shared" ca="1" si="146"/>
        <v>1.0086664107387064</v>
      </c>
      <c r="BG146" s="76">
        <f t="shared" ca="1" si="146"/>
        <v>1.0086664107387064</v>
      </c>
      <c r="BH146" s="76">
        <f t="shared" ca="1" si="146"/>
        <v>1.0086664107387064</v>
      </c>
      <c r="BI146" s="76">
        <f t="shared" ca="1" si="146"/>
        <v>1.0086664107387064</v>
      </c>
      <c r="BJ146" s="76">
        <f t="shared" ca="1" si="146"/>
        <v>1.0086664107387064</v>
      </c>
      <c r="BK146" s="76">
        <f t="shared" ca="1" si="146"/>
        <v>1.0086664107387064</v>
      </c>
      <c r="BL146" s="76">
        <f t="shared" ca="1" si="110"/>
        <v>0.10909999999999909</v>
      </c>
      <c r="BM146" s="77">
        <f t="shared" ca="1" si="111"/>
        <v>1944781.0558468008</v>
      </c>
      <c r="BN146" s="21"/>
      <c r="BO146" s="70">
        <f t="shared" si="142"/>
        <v>143</v>
      </c>
      <c r="BP146" s="178">
        <f t="shared" si="143"/>
        <v>8.8300000000000003E-2</v>
      </c>
      <c r="BQ146" s="179">
        <f t="shared" si="132"/>
        <v>7.076323496324699E-3</v>
      </c>
      <c r="BR146" s="179">
        <f t="shared" si="145"/>
        <v>0.37351530188570808</v>
      </c>
    </row>
    <row r="147" spans="5:70">
      <c r="E147">
        <f t="shared" si="133"/>
        <v>144</v>
      </c>
      <c r="F147" s="64">
        <f t="shared" si="134"/>
        <v>79.916666666665989</v>
      </c>
      <c r="G147" s="55">
        <f t="shared" si="120"/>
        <v>8.641806137517527E-3</v>
      </c>
      <c r="H147" s="78">
        <f t="shared" si="144"/>
        <v>0.4661632159251386</v>
      </c>
      <c r="I147" s="79">
        <f t="shared" ca="1" si="121"/>
        <v>523369.97325430601</v>
      </c>
      <c r="J147" s="79">
        <f t="shared" ca="1" si="122"/>
        <v>3703.5352390102748</v>
      </c>
      <c r="K147" s="80">
        <f t="shared" ca="1" si="123"/>
        <v>-9.3232643185027726</v>
      </c>
      <c r="L147" s="80">
        <f t="shared" ca="1" si="124"/>
        <v>-436.14164437858835</v>
      </c>
      <c r="M147" s="80">
        <f t="shared" ca="1" si="125"/>
        <v>0</v>
      </c>
      <c r="N147" s="80">
        <f t="shared" ca="1" si="126"/>
        <v>0</v>
      </c>
      <c r="O147" s="81">
        <f t="shared" ca="1" si="113"/>
        <v>-4404.6879607029859</v>
      </c>
      <c r="P147" s="79">
        <f t="shared" ca="1" si="114"/>
        <v>522223.3556239162</v>
      </c>
      <c r="Q147" s="35"/>
      <c r="R147">
        <f t="shared" ca="1" si="127"/>
        <v>144</v>
      </c>
      <c r="S147" s="78">
        <f t="shared" ca="1" si="135"/>
        <v>79.916666666665989</v>
      </c>
      <c r="T147" s="55">
        <f t="shared" ca="1" si="128"/>
        <v>8.641806137517527E-3</v>
      </c>
      <c r="U147" s="78">
        <f t="shared" ca="1" si="136"/>
        <v>0.46476837596420584</v>
      </c>
      <c r="V147" s="79">
        <f t="shared" ca="1" si="137"/>
        <v>523263.92651520274</v>
      </c>
      <c r="W147" s="79">
        <f t="shared" ca="1" si="115"/>
        <v>3702.7848179786497</v>
      </c>
      <c r="X147" s="80">
        <f t="shared" ca="1" si="116"/>
        <v>-9.2953675192841168</v>
      </c>
      <c r="Y147" s="80">
        <f t="shared" ca="1" si="129"/>
        <v>-436.05327209600233</v>
      </c>
      <c r="Z147" s="80">
        <f t="shared" ca="1" si="117"/>
        <v>0</v>
      </c>
      <c r="AA147" s="80">
        <f t="shared" ca="1" si="130"/>
        <v>0</v>
      </c>
      <c r="AB147" s="81">
        <f t="shared" ca="1" si="118"/>
        <v>-4404.6879607029859</v>
      </c>
      <c r="AC147" s="79">
        <f t="shared" ca="1" si="119"/>
        <v>522116.67473286315</v>
      </c>
      <c r="AD147" s="35"/>
      <c r="AE147" s="55">
        <f t="shared" ca="1" si="138"/>
        <v>8.641806137517527E-3</v>
      </c>
      <c r="AF147" s="78">
        <f t="shared" ca="1" si="139"/>
        <v>0.46476837596420584</v>
      </c>
      <c r="AG147" s="21"/>
      <c r="AH147" s="21"/>
      <c r="AK147" s="66"/>
      <c r="AL147" s="66"/>
      <c r="AM147" s="66"/>
      <c r="AN147" s="66"/>
      <c r="AR147" s="69">
        <f t="shared" si="107"/>
        <v>12</v>
      </c>
      <c r="AS147" s="70">
        <f t="shared" si="140"/>
        <v>144</v>
      </c>
      <c r="AT147" s="71">
        <f t="shared" si="108"/>
        <v>0.36834759570183706</v>
      </c>
      <c r="AU147" s="72">
        <f t="shared" si="131"/>
        <v>7.076323496324699E-3</v>
      </c>
      <c r="AV147" s="73">
        <f t="shared" si="109"/>
        <v>1.0070763234963247</v>
      </c>
      <c r="AW147" s="74">
        <f>PRODUCT(AV$4:AV147)</f>
        <v>2.6962116904235418</v>
      </c>
      <c r="AY147" s="75">
        <f t="shared" si="141"/>
        <v>144</v>
      </c>
      <c r="AZ147" s="76">
        <f t="shared" ca="1" si="146"/>
        <v>1.0086664107387064</v>
      </c>
      <c r="BA147" s="76">
        <f t="shared" ca="1" si="146"/>
        <v>1.0086664107387064</v>
      </c>
      <c r="BB147" s="76">
        <f t="shared" ca="1" si="146"/>
        <v>1.0086664107387064</v>
      </c>
      <c r="BC147" s="76">
        <f t="shared" ca="1" si="146"/>
        <v>1.0086664107387064</v>
      </c>
      <c r="BD147" s="76">
        <f t="shared" ca="1" si="146"/>
        <v>1.0086664107387064</v>
      </c>
      <c r="BE147" s="76">
        <f t="shared" ca="1" si="146"/>
        <v>1.0086664107387064</v>
      </c>
      <c r="BF147" s="76">
        <f t="shared" ca="1" si="146"/>
        <v>1.0086664107387064</v>
      </c>
      <c r="BG147" s="76">
        <f t="shared" ca="1" si="146"/>
        <v>1.0086664107387064</v>
      </c>
      <c r="BH147" s="76">
        <f t="shared" ca="1" si="146"/>
        <v>1.0086664107387064</v>
      </c>
      <c r="BI147" s="76">
        <f t="shared" ca="1" si="146"/>
        <v>1.0086664107387064</v>
      </c>
      <c r="BJ147" s="76">
        <f t="shared" ca="1" si="146"/>
        <v>1.0086664107387064</v>
      </c>
      <c r="BK147" s="76">
        <f t="shared" ca="1" si="146"/>
        <v>1.0086664107387064</v>
      </c>
      <c r="BL147" s="76">
        <f t="shared" ca="1" si="110"/>
        <v>0.10909999999999909</v>
      </c>
      <c r="BM147" s="77">
        <f t="shared" ca="1" si="111"/>
        <v>2156956.6690396848</v>
      </c>
      <c r="BN147" s="21"/>
      <c r="BO147" s="70">
        <f t="shared" si="142"/>
        <v>144</v>
      </c>
      <c r="BP147" s="178">
        <f t="shared" si="143"/>
        <v>8.8300000000000003E-2</v>
      </c>
      <c r="BQ147" s="179">
        <f t="shared" si="132"/>
        <v>7.076323496324699E-3</v>
      </c>
      <c r="BR147" s="179">
        <f t="shared" si="145"/>
        <v>0.37089075889397694</v>
      </c>
    </row>
    <row r="148" spans="5:70">
      <c r="E148">
        <f t="shared" si="133"/>
        <v>145</v>
      </c>
      <c r="F148" s="64">
        <f t="shared" si="134"/>
        <v>79.999999999999318</v>
      </c>
      <c r="G148" s="55">
        <f t="shared" si="120"/>
        <v>8.641806137517527E-3</v>
      </c>
      <c r="H148" s="78">
        <f t="shared" si="144"/>
        <v>0.46213472378467185</v>
      </c>
      <c r="I148" s="79">
        <f t="shared" ca="1" si="121"/>
        <v>517710.40262413042</v>
      </c>
      <c r="J148" s="79">
        <f t="shared" ca="1" si="122"/>
        <v>3663.4862863808544</v>
      </c>
      <c r="K148" s="80">
        <f t="shared" ca="1" si="123"/>
        <v>-9.2426944756934368</v>
      </c>
      <c r="L148" s="80">
        <f t="shared" ca="1" si="124"/>
        <v>-431.42533552010872</v>
      </c>
      <c r="M148" s="80">
        <f t="shared" ca="1" si="125"/>
        <v>-3882.8280196809778</v>
      </c>
      <c r="N148" s="80">
        <f t="shared" ca="1" si="126"/>
        <v>0</v>
      </c>
      <c r="O148" s="81">
        <f t="shared" ca="1" si="113"/>
        <v>-4366.6235012503339</v>
      </c>
      <c r="P148" s="79">
        <f t="shared" ca="1" si="114"/>
        <v>512683.76935958414</v>
      </c>
      <c r="Q148" s="35"/>
      <c r="R148">
        <f t="shared" ca="1" si="127"/>
        <v>145</v>
      </c>
      <c r="S148" s="78">
        <f t="shared" ca="1" si="135"/>
        <v>79.999999999999318</v>
      </c>
      <c r="T148" s="55">
        <f t="shared" ca="1" si="128"/>
        <v>8.641806137517527E-3</v>
      </c>
      <c r="U148" s="78">
        <f t="shared" ca="1" si="136"/>
        <v>0.46075193776027429</v>
      </c>
      <c r="V148" s="79">
        <f t="shared" ca="1" si="137"/>
        <v>517604.64364865643</v>
      </c>
      <c r="W148" s="79">
        <f t="shared" ca="1" si="115"/>
        <v>3662.7379016577606</v>
      </c>
      <c r="X148" s="80">
        <f t="shared" ca="1" si="116"/>
        <v>-9.2150387552054855</v>
      </c>
      <c r="Y148" s="80">
        <f t="shared" ca="1" si="129"/>
        <v>-431.33720304054708</v>
      </c>
      <c r="Z148" s="80">
        <f t="shared" ca="1" si="117"/>
        <v>-3882.0348273649233</v>
      </c>
      <c r="AA148" s="80">
        <f t="shared" ca="1" si="130"/>
        <v>0</v>
      </c>
      <c r="AB148" s="81">
        <f t="shared" ca="1" si="118"/>
        <v>-4366.6235012503339</v>
      </c>
      <c r="AC148" s="79">
        <f t="shared" ca="1" si="119"/>
        <v>512578.1709799032</v>
      </c>
      <c r="AD148" s="35"/>
      <c r="AE148" s="55">
        <f t="shared" ca="1" si="138"/>
        <v>8.641806137517527E-3</v>
      </c>
      <c r="AF148" s="78">
        <f t="shared" ca="1" si="139"/>
        <v>0.46075193776027429</v>
      </c>
      <c r="AG148" s="21"/>
      <c r="AH148" s="21"/>
      <c r="AK148" s="66"/>
      <c r="AL148" s="66"/>
      <c r="AM148" s="66"/>
      <c r="AN148" s="66"/>
      <c r="AR148" s="69">
        <f t="shared" si="107"/>
        <v>13</v>
      </c>
      <c r="AS148" s="70">
        <f t="shared" si="140"/>
        <v>145</v>
      </c>
      <c r="AT148" s="71">
        <f t="shared" si="108"/>
        <v>0.36574104895555742</v>
      </c>
      <c r="AU148" s="72">
        <f t="shared" si="131"/>
        <v>7.076323496324699E-3</v>
      </c>
      <c r="AV148" s="73">
        <f t="shared" si="109"/>
        <v>1.0070763234963247</v>
      </c>
      <c r="AW148" s="74">
        <f>PRODUCT(AV$4:AV148)</f>
        <v>2.7152909565595511</v>
      </c>
      <c r="AY148" s="75">
        <f t="shared" si="141"/>
        <v>145</v>
      </c>
      <c r="AZ148" s="76">
        <f t="shared" ca="1" si="146"/>
        <v>1.0086664107387064</v>
      </c>
      <c r="BA148" s="76">
        <f t="shared" ca="1" si="146"/>
        <v>1.0086664107387064</v>
      </c>
      <c r="BB148" s="76">
        <f t="shared" ca="1" si="146"/>
        <v>1.0086664107387064</v>
      </c>
      <c r="BC148" s="76">
        <f t="shared" ca="1" si="146"/>
        <v>1.0086664107387064</v>
      </c>
      <c r="BD148" s="76">
        <f t="shared" ca="1" si="146"/>
        <v>1.0086664107387064</v>
      </c>
      <c r="BE148" s="76">
        <f t="shared" ca="1" si="146"/>
        <v>1.0086664107387064</v>
      </c>
      <c r="BF148" s="76">
        <f t="shared" ca="1" si="146"/>
        <v>1.0086664107387064</v>
      </c>
      <c r="BG148" s="76">
        <f t="shared" ca="1" si="146"/>
        <v>1.0086664107387064</v>
      </c>
      <c r="BH148" s="76">
        <f t="shared" ca="1" si="146"/>
        <v>1.0086664107387064</v>
      </c>
      <c r="BI148" s="76">
        <f t="shared" ca="1" si="146"/>
        <v>1.0086664107387064</v>
      </c>
      <c r="BJ148" s="76">
        <f t="shared" ca="1" si="146"/>
        <v>1.0086664107387064</v>
      </c>
      <c r="BK148" s="76">
        <f t="shared" ca="1" si="146"/>
        <v>1.0086664107387064</v>
      </c>
      <c r="BL148" s="76">
        <f t="shared" ca="1" si="110"/>
        <v>0.10909999999999909</v>
      </c>
      <c r="BM148" s="77">
        <f t="shared" ca="1" si="111"/>
        <v>2392280.6416319124</v>
      </c>
      <c r="BN148" s="21"/>
      <c r="BO148" s="70">
        <f t="shared" si="142"/>
        <v>145</v>
      </c>
      <c r="BP148" s="178">
        <f t="shared" si="143"/>
        <v>8.8300000000000003E-2</v>
      </c>
      <c r="BQ148" s="179">
        <f t="shared" si="132"/>
        <v>7.076323496324699E-3</v>
      </c>
      <c r="BR148" s="179">
        <f t="shared" si="145"/>
        <v>0.36828465751864187</v>
      </c>
    </row>
    <row r="149" spans="5:70">
      <c r="E149">
        <f t="shared" si="133"/>
        <v>146</v>
      </c>
      <c r="F149" s="64">
        <f t="shared" si="134"/>
        <v>80.083333333332646</v>
      </c>
      <c r="G149" s="55">
        <f t="shared" si="120"/>
        <v>8.641806137517527E-3</v>
      </c>
      <c r="H149" s="78">
        <f t="shared" si="144"/>
        <v>0.45814104509230952</v>
      </c>
      <c r="I149" s="79">
        <f t="shared" ca="1" si="121"/>
        <v>508253.25561492686</v>
      </c>
      <c r="J149" s="79">
        <f t="shared" ca="1" si="122"/>
        <v>3596.5644547914303</v>
      </c>
      <c r="K149" s="80">
        <f t="shared" ca="1" si="123"/>
        <v>-9.1628209018461906</v>
      </c>
      <c r="L149" s="80">
        <f t="shared" ca="1" si="124"/>
        <v>-423.54437967910576</v>
      </c>
      <c r="M149" s="80">
        <f t="shared" ca="1" si="125"/>
        <v>0</v>
      </c>
      <c r="N149" s="80">
        <f t="shared" ca="1" si="126"/>
        <v>0</v>
      </c>
      <c r="O149" s="81">
        <f t="shared" ca="1" si="113"/>
        <v>-4328.887987477</v>
      </c>
      <c r="P149" s="79">
        <f t="shared" ca="1" si="114"/>
        <v>507088.22488166037</v>
      </c>
      <c r="Q149" s="35"/>
      <c r="R149">
        <f t="shared" ca="1" si="127"/>
        <v>146</v>
      </c>
      <c r="S149" s="78">
        <f t="shared" ca="1" si="135"/>
        <v>80.083333333332646</v>
      </c>
      <c r="T149" s="55">
        <f t="shared" ca="1" si="128"/>
        <v>8.641806137517527E-3</v>
      </c>
      <c r="U149" s="78">
        <f t="shared" ca="1" si="136"/>
        <v>0.45677020883666447</v>
      </c>
      <c r="V149" s="79">
        <f t="shared" ca="1" si="137"/>
        <v>508148.56979597156</v>
      </c>
      <c r="W149" s="79">
        <f t="shared" ca="1" si="115"/>
        <v>3595.8236640710247</v>
      </c>
      <c r="X149" s="80">
        <f t="shared" ca="1" si="116"/>
        <v>-9.1354041767332888</v>
      </c>
      <c r="Y149" s="80">
        <f t="shared" ca="1" si="129"/>
        <v>-423.45714149664298</v>
      </c>
      <c r="Z149" s="80">
        <f t="shared" ca="1" si="117"/>
        <v>0</v>
      </c>
      <c r="AA149" s="80">
        <f t="shared" ca="1" si="130"/>
        <v>0</v>
      </c>
      <c r="AB149" s="81">
        <f t="shared" ca="1" si="118"/>
        <v>-4328.887987477</v>
      </c>
      <c r="AC149" s="79">
        <f t="shared" ca="1" si="119"/>
        <v>506982.91292689223</v>
      </c>
      <c r="AD149" s="35"/>
      <c r="AE149" s="55">
        <f t="shared" ca="1" si="138"/>
        <v>8.641806137517527E-3</v>
      </c>
      <c r="AF149" s="78">
        <f t="shared" ca="1" si="139"/>
        <v>0.45677020883666447</v>
      </c>
      <c r="AG149" s="21"/>
      <c r="AH149" s="21"/>
      <c r="AK149" s="66"/>
      <c r="AL149" s="66"/>
      <c r="AM149" s="66"/>
      <c r="AN149" s="66"/>
      <c r="AR149" s="69">
        <f t="shared" si="107"/>
        <v>13</v>
      </c>
      <c r="AS149" s="70">
        <f t="shared" si="140"/>
        <v>146</v>
      </c>
      <c r="AT149" s="71">
        <f t="shared" si="108"/>
        <v>0.36315294697726275</v>
      </c>
      <c r="AU149" s="72">
        <f t="shared" si="131"/>
        <v>7.076323496324699E-3</v>
      </c>
      <c r="AV149" s="73">
        <f t="shared" si="109"/>
        <v>1.0070763234963247</v>
      </c>
      <c r="AW149" s="74">
        <f>PRODUCT(AV$4:AV149)</f>
        <v>2.7345052337548115</v>
      </c>
      <c r="AY149" s="75">
        <f t="shared" si="141"/>
        <v>146</v>
      </c>
      <c r="AZ149" s="76">
        <f t="shared" ca="1" si="146"/>
        <v>1.0086664107387064</v>
      </c>
      <c r="BA149" s="76">
        <f t="shared" ca="1" si="146"/>
        <v>1.0086664107387064</v>
      </c>
      <c r="BB149" s="76">
        <f t="shared" ca="1" si="146"/>
        <v>1.0086664107387064</v>
      </c>
      <c r="BC149" s="76">
        <f t="shared" ca="1" si="146"/>
        <v>1.0086664107387064</v>
      </c>
      <c r="BD149" s="76">
        <f t="shared" ca="1" si="146"/>
        <v>1.0086664107387064</v>
      </c>
      <c r="BE149" s="76">
        <f t="shared" ca="1" si="146"/>
        <v>1.0086664107387064</v>
      </c>
      <c r="BF149" s="76">
        <f t="shared" ca="1" si="146"/>
        <v>1.0086664107387064</v>
      </c>
      <c r="BG149" s="76">
        <f t="shared" ca="1" si="146"/>
        <v>1.0086664107387064</v>
      </c>
      <c r="BH149" s="76">
        <f t="shared" ca="1" si="146"/>
        <v>1.0086664107387064</v>
      </c>
      <c r="BI149" s="76">
        <f t="shared" ca="1" si="146"/>
        <v>1.0086664107387064</v>
      </c>
      <c r="BJ149" s="76">
        <f t="shared" ca="1" si="146"/>
        <v>1.0086664107387064</v>
      </c>
      <c r="BK149" s="76">
        <f t="shared" ca="1" si="146"/>
        <v>1.0086664107387064</v>
      </c>
      <c r="BL149" s="76">
        <f t="shared" ca="1" si="110"/>
        <v>0.10909999999999909</v>
      </c>
      <c r="BM149" s="77">
        <f t="shared" ca="1" si="111"/>
        <v>2653278.459633952</v>
      </c>
      <c r="BN149" s="21"/>
      <c r="BO149" s="70">
        <f t="shared" si="142"/>
        <v>146</v>
      </c>
      <c r="BP149" s="178">
        <f t="shared" si="143"/>
        <v>8.8300000000000003E-2</v>
      </c>
      <c r="BQ149" s="179">
        <f t="shared" si="132"/>
        <v>7.076323496324699E-3</v>
      </c>
      <c r="BR149" s="179">
        <f t="shared" si="145"/>
        <v>0.36569686817782276</v>
      </c>
    </row>
    <row r="150" spans="5:70">
      <c r="E150">
        <f t="shared" si="133"/>
        <v>147</v>
      </c>
      <c r="F150" s="64">
        <f t="shared" si="134"/>
        <v>80.166666666665975</v>
      </c>
      <c r="G150" s="55">
        <f t="shared" si="120"/>
        <v>8.641806137517527E-3</v>
      </c>
      <c r="H150" s="78">
        <f t="shared" si="144"/>
        <v>0.45418187899698209</v>
      </c>
      <c r="I150" s="79">
        <f t="shared" ca="1" si="121"/>
        <v>502706.06674761517</v>
      </c>
      <c r="J150" s="79">
        <f t="shared" ca="1" si="122"/>
        <v>3557.3107518711217</v>
      </c>
      <c r="K150" s="80">
        <f t="shared" ca="1" si="123"/>
        <v>-9.0836375799396425</v>
      </c>
      <c r="L150" s="80">
        <f t="shared" ca="1" si="124"/>
        <v>-418.92172228967934</v>
      </c>
      <c r="M150" s="80">
        <f t="shared" ca="1" si="125"/>
        <v>0</v>
      </c>
      <c r="N150" s="80">
        <f t="shared" ca="1" si="126"/>
        <v>0</v>
      </c>
      <c r="O150" s="81">
        <f t="shared" ca="1" si="113"/>
        <v>-4291.4785766981959</v>
      </c>
      <c r="P150" s="79">
        <f t="shared" ca="1" si="114"/>
        <v>501543.89356291847</v>
      </c>
      <c r="Q150" s="35"/>
      <c r="R150">
        <f t="shared" ca="1" si="127"/>
        <v>147</v>
      </c>
      <c r="S150" s="78">
        <f t="shared" ca="1" si="135"/>
        <v>80.166666666665975</v>
      </c>
      <c r="T150" s="55">
        <f t="shared" ca="1" si="128"/>
        <v>8.641806137517527E-3</v>
      </c>
      <c r="U150" s="78">
        <f t="shared" ca="1" si="136"/>
        <v>0.45282288924250463</v>
      </c>
      <c r="V150" s="79">
        <f t="shared" ca="1" si="137"/>
        <v>502601.66487834411</v>
      </c>
      <c r="W150" s="79">
        <f t="shared" ca="1" si="115"/>
        <v>3556.5719704705389</v>
      </c>
      <c r="X150" s="80">
        <f t="shared" ca="1" si="116"/>
        <v>-9.0564577848500925</v>
      </c>
      <c r="Y150" s="80">
        <f t="shared" ca="1" si="129"/>
        <v>-418.83472073195344</v>
      </c>
      <c r="Z150" s="80">
        <f t="shared" ca="1" si="117"/>
        <v>0</v>
      </c>
      <c r="AA150" s="80">
        <f t="shared" ca="1" si="130"/>
        <v>0</v>
      </c>
      <c r="AB150" s="81">
        <f t="shared" ca="1" si="118"/>
        <v>-4291.4785766981959</v>
      </c>
      <c r="AC150" s="79">
        <f t="shared" ca="1" si="119"/>
        <v>501438.86709359963</v>
      </c>
      <c r="AD150" s="35"/>
      <c r="AE150" s="55">
        <f t="shared" ca="1" si="138"/>
        <v>8.641806137517527E-3</v>
      </c>
      <c r="AF150" s="78">
        <f t="shared" ca="1" si="139"/>
        <v>0.45282288924250463</v>
      </c>
      <c r="AG150" s="21"/>
      <c r="AH150" s="21"/>
      <c r="AK150" s="66"/>
      <c r="AL150" s="66"/>
      <c r="AM150" s="66"/>
      <c r="AN150" s="66"/>
      <c r="AR150" s="69">
        <f t="shared" si="107"/>
        <v>13</v>
      </c>
      <c r="AS150" s="70">
        <f t="shared" si="140"/>
        <v>147</v>
      </c>
      <c r="AT150" s="71">
        <f t="shared" si="108"/>
        <v>0.36058315924580797</v>
      </c>
      <c r="AU150" s="72">
        <f t="shared" si="131"/>
        <v>7.076323496324699E-3</v>
      </c>
      <c r="AV150" s="73">
        <f t="shared" si="109"/>
        <v>1.0070763234963247</v>
      </c>
      <c r="AW150" s="74">
        <f>PRODUCT(AV$4:AV150)</f>
        <v>2.7538554773912534</v>
      </c>
      <c r="AY150" s="75">
        <f t="shared" si="141"/>
        <v>147</v>
      </c>
      <c r="AZ150" s="76">
        <f t="shared" ca="1" si="146"/>
        <v>1.0086664107387064</v>
      </c>
      <c r="BA150" s="76">
        <f t="shared" ca="1" si="146"/>
        <v>1.0086664107387064</v>
      </c>
      <c r="BB150" s="76">
        <f t="shared" ca="1" si="146"/>
        <v>1.0086664107387064</v>
      </c>
      <c r="BC150" s="76">
        <f t="shared" ca="1" si="146"/>
        <v>1.0086664107387064</v>
      </c>
      <c r="BD150" s="76">
        <f t="shared" ca="1" si="146"/>
        <v>1.0086664107387064</v>
      </c>
      <c r="BE150" s="76">
        <f t="shared" ca="1" si="146"/>
        <v>1.0086664107387064</v>
      </c>
      <c r="BF150" s="76">
        <f t="shared" ca="1" si="146"/>
        <v>1.0086664107387064</v>
      </c>
      <c r="BG150" s="76">
        <f t="shared" ca="1" si="146"/>
        <v>1.0086664107387064</v>
      </c>
      <c r="BH150" s="76">
        <f t="shared" ca="1" si="146"/>
        <v>1.0086664107387064</v>
      </c>
      <c r="BI150" s="76">
        <f t="shared" ca="1" si="146"/>
        <v>1.0086664107387064</v>
      </c>
      <c r="BJ150" s="76">
        <f t="shared" ca="1" si="146"/>
        <v>1.0086664107387064</v>
      </c>
      <c r="BK150" s="76">
        <f t="shared" ca="1" si="146"/>
        <v>1.0086664107387064</v>
      </c>
      <c r="BL150" s="76">
        <f t="shared" ca="1" si="110"/>
        <v>0.10909999999999909</v>
      </c>
      <c r="BM150" s="77">
        <f t="shared" ca="1" si="111"/>
        <v>2942751.1395800137</v>
      </c>
      <c r="BN150" s="21"/>
      <c r="BO150" s="70">
        <f t="shared" si="142"/>
        <v>147</v>
      </c>
      <c r="BP150" s="178">
        <f t="shared" si="143"/>
        <v>8.8300000000000003E-2</v>
      </c>
      <c r="BQ150" s="179">
        <f t="shared" si="132"/>
        <v>7.076323496324699E-3</v>
      </c>
      <c r="BR150" s="179">
        <f t="shared" si="145"/>
        <v>0.36312726220015973</v>
      </c>
    </row>
    <row r="151" spans="5:70">
      <c r="E151">
        <f t="shared" si="133"/>
        <v>148</v>
      </c>
      <c r="F151" s="64">
        <f t="shared" si="134"/>
        <v>80.249999999999304</v>
      </c>
      <c r="G151" s="55">
        <f t="shared" si="120"/>
        <v>8.641806137517527E-3</v>
      </c>
      <c r="H151" s="78">
        <f t="shared" si="144"/>
        <v>0.4502569272475167</v>
      </c>
      <c r="I151" s="79">
        <f t="shared" ca="1" si="121"/>
        <v>497209.648465292</v>
      </c>
      <c r="J151" s="79">
        <f t="shared" ca="1" si="122"/>
        <v>3518.4163180342898</v>
      </c>
      <c r="K151" s="80">
        <f t="shared" ca="1" si="123"/>
        <v>-9.0051385449503343</v>
      </c>
      <c r="L151" s="80">
        <f t="shared" ca="1" si="124"/>
        <v>-414.34137372107671</v>
      </c>
      <c r="M151" s="80">
        <f t="shared" ca="1" si="125"/>
        <v>0</v>
      </c>
      <c r="N151" s="80">
        <f t="shared" ca="1" si="126"/>
        <v>0</v>
      </c>
      <c r="O151" s="81">
        <f t="shared" ca="1" si="113"/>
        <v>-4254.3924507950605</v>
      </c>
      <c r="P151" s="79">
        <f t="shared" ca="1" si="114"/>
        <v>496050.32582026522</v>
      </c>
      <c r="Q151" s="35"/>
      <c r="R151">
        <f t="shared" ca="1" si="127"/>
        <v>148</v>
      </c>
      <c r="S151" s="78">
        <f t="shared" ca="1" si="135"/>
        <v>80.249999999999304</v>
      </c>
      <c r="T151" s="55">
        <f t="shared" ca="1" si="128"/>
        <v>8.641806137517527E-3</v>
      </c>
      <c r="U151" s="78">
        <f t="shared" ca="1" si="136"/>
        <v>0.44890968161904032</v>
      </c>
      <c r="V151" s="79">
        <f t="shared" ca="1" si="137"/>
        <v>497105.5296143603</v>
      </c>
      <c r="W151" s="79">
        <f t="shared" ca="1" si="115"/>
        <v>3517.6795393630314</v>
      </c>
      <c r="X151" s="80">
        <f t="shared" ca="1" si="116"/>
        <v>-8.9781936323808065</v>
      </c>
      <c r="Y151" s="80">
        <f t="shared" ca="1" si="129"/>
        <v>-414.25460801196692</v>
      </c>
      <c r="Z151" s="80">
        <f t="shared" ca="1" si="117"/>
        <v>0</v>
      </c>
      <c r="AA151" s="80">
        <f t="shared" ca="1" si="130"/>
        <v>0</v>
      </c>
      <c r="AB151" s="81">
        <f t="shared" ca="1" si="118"/>
        <v>-4254.3924507950605</v>
      </c>
      <c r="AC151" s="79">
        <f t="shared" ca="1" si="119"/>
        <v>495945.58390128391</v>
      </c>
      <c r="AD151" s="35"/>
      <c r="AE151" s="55">
        <f t="shared" ca="1" si="138"/>
        <v>8.641806137517527E-3</v>
      </c>
      <c r="AF151" s="78">
        <f t="shared" ca="1" si="139"/>
        <v>0.44890968161904032</v>
      </c>
      <c r="AG151" s="21"/>
      <c r="AH151" s="21"/>
      <c r="AK151" s="66"/>
      <c r="AL151" s="66"/>
      <c r="AM151" s="66"/>
      <c r="AN151" s="66"/>
      <c r="AR151" s="69">
        <f t="shared" si="107"/>
        <v>13</v>
      </c>
      <c r="AS151" s="70">
        <f t="shared" si="140"/>
        <v>148</v>
      </c>
      <c r="AT151" s="71">
        <f t="shared" si="108"/>
        <v>0.35803155616365789</v>
      </c>
      <c r="AU151" s="72">
        <f t="shared" si="131"/>
        <v>7.076323496324699E-3</v>
      </c>
      <c r="AV151" s="73">
        <f t="shared" si="109"/>
        <v>1.0070763234963247</v>
      </c>
      <c r="AW151" s="74">
        <f>PRODUCT(AV$4:AV151)</f>
        <v>2.7733426496113998</v>
      </c>
      <c r="AY151" s="75">
        <f t="shared" si="141"/>
        <v>148</v>
      </c>
      <c r="AZ151" s="76">
        <f t="shared" ca="1" si="146"/>
        <v>1.0086664107387064</v>
      </c>
      <c r="BA151" s="76">
        <f t="shared" ca="1" si="146"/>
        <v>1.0086664107387064</v>
      </c>
      <c r="BB151" s="76">
        <f t="shared" ca="1" si="146"/>
        <v>1.0086664107387064</v>
      </c>
      <c r="BC151" s="76">
        <f t="shared" ca="1" si="146"/>
        <v>1.0086664107387064</v>
      </c>
      <c r="BD151" s="76">
        <f t="shared" ca="1" si="146"/>
        <v>1.0086664107387064</v>
      </c>
      <c r="BE151" s="76">
        <f t="shared" ca="1" si="146"/>
        <v>1.0086664107387064</v>
      </c>
      <c r="BF151" s="76">
        <f t="shared" ca="1" si="146"/>
        <v>1.0086664107387064</v>
      </c>
      <c r="BG151" s="76">
        <f t="shared" ca="1" si="146"/>
        <v>1.0086664107387064</v>
      </c>
      <c r="BH151" s="76">
        <f t="shared" ca="1" si="146"/>
        <v>1.0086664107387064</v>
      </c>
      <c r="BI151" s="76">
        <f t="shared" ca="1" si="146"/>
        <v>1.0086664107387064</v>
      </c>
      <c r="BJ151" s="76">
        <f t="shared" ca="1" si="146"/>
        <v>1.0086664107387064</v>
      </c>
      <c r="BK151" s="76">
        <f t="shared" ca="1" si="146"/>
        <v>1.0086664107387064</v>
      </c>
      <c r="BL151" s="76">
        <f t="shared" ca="1" si="110"/>
        <v>0.10909999999999909</v>
      </c>
      <c r="BM151" s="77">
        <f t="shared" ca="1" si="111"/>
        <v>3263805.2889081906</v>
      </c>
      <c r="BN151" s="21"/>
      <c r="BO151" s="70">
        <f t="shared" si="142"/>
        <v>148</v>
      </c>
      <c r="BP151" s="178">
        <f t="shared" si="143"/>
        <v>8.8300000000000003E-2</v>
      </c>
      <c r="BQ151" s="179">
        <f t="shared" si="132"/>
        <v>7.076323496324699E-3</v>
      </c>
      <c r="BR151" s="179">
        <f t="shared" si="145"/>
        <v>0.36057571181841508</v>
      </c>
    </row>
    <row r="152" spans="5:70">
      <c r="E152">
        <f t="shared" si="133"/>
        <v>149</v>
      </c>
      <c r="F152" s="64">
        <f t="shared" si="134"/>
        <v>80.333333333332632</v>
      </c>
      <c r="G152" s="55">
        <f t="shared" si="120"/>
        <v>8.641806137517527E-3</v>
      </c>
      <c r="H152" s="78">
        <f t="shared" si="144"/>
        <v>0.44636589417016931</v>
      </c>
      <c r="I152" s="79">
        <f t="shared" ca="1" si="121"/>
        <v>491763.5550700741</v>
      </c>
      <c r="J152" s="79">
        <f t="shared" ca="1" si="122"/>
        <v>3479.8779993785306</v>
      </c>
      <c r="K152" s="80">
        <f t="shared" ca="1" si="123"/>
        <v>-8.9273178834033864</v>
      </c>
      <c r="L152" s="80">
        <f t="shared" ca="1" si="124"/>
        <v>-409.80296255839511</v>
      </c>
      <c r="M152" s="80">
        <f t="shared" ca="1" si="125"/>
        <v>0</v>
      </c>
      <c r="N152" s="80">
        <f t="shared" ca="1" si="126"/>
        <v>0</v>
      </c>
      <c r="O152" s="81">
        <f t="shared" ca="1" si="113"/>
        <v>-4217.626816002371</v>
      </c>
      <c r="P152" s="79">
        <f t="shared" ca="1" si="114"/>
        <v>490607.07597300847</v>
      </c>
      <c r="Q152" s="35"/>
      <c r="R152">
        <f t="shared" ca="1" si="127"/>
        <v>149</v>
      </c>
      <c r="S152" s="78">
        <f t="shared" ca="1" si="135"/>
        <v>80.333333333332632</v>
      </c>
      <c r="T152" s="55">
        <f t="shared" ca="1" si="128"/>
        <v>8.641806137517527E-3</v>
      </c>
      <c r="U152" s="78">
        <f t="shared" ca="1" si="136"/>
        <v>0.44503029117723386</v>
      </c>
      <c r="V152" s="79">
        <f t="shared" ca="1" si="137"/>
        <v>491659.71831045108</v>
      </c>
      <c r="W152" s="79">
        <f t="shared" ca="1" si="115"/>
        <v>3479.1432168766278</v>
      </c>
      <c r="X152" s="80">
        <f t="shared" ca="1" si="116"/>
        <v>-8.9006058235446766</v>
      </c>
      <c r="Y152" s="80">
        <f t="shared" ca="1" si="129"/>
        <v>-409.7164319253759</v>
      </c>
      <c r="Z152" s="80">
        <f t="shared" ca="1" si="117"/>
        <v>0</v>
      </c>
      <c r="AA152" s="80">
        <f t="shared" ca="1" si="130"/>
        <v>0</v>
      </c>
      <c r="AB152" s="81">
        <f t="shared" ca="1" si="118"/>
        <v>-4217.626816002371</v>
      </c>
      <c r="AC152" s="79">
        <f t="shared" ca="1" si="119"/>
        <v>490502.6176735764</v>
      </c>
      <c r="AD152" s="35"/>
      <c r="AE152" s="55">
        <f t="shared" ca="1" si="138"/>
        <v>8.641806137517527E-3</v>
      </c>
      <c r="AF152" s="78">
        <f t="shared" ca="1" si="139"/>
        <v>0.44503029117723386</v>
      </c>
      <c r="AG152" s="21"/>
      <c r="AH152" s="21"/>
      <c r="AK152" s="66"/>
      <c r="AL152" s="66"/>
      <c r="AM152" s="66"/>
      <c r="AN152" s="66"/>
      <c r="AR152" s="69">
        <f t="shared" si="107"/>
        <v>13</v>
      </c>
      <c r="AS152" s="70">
        <f t="shared" si="140"/>
        <v>149</v>
      </c>
      <c r="AT152" s="71">
        <f t="shared" si="108"/>
        <v>0.35549800905035128</v>
      </c>
      <c r="AU152" s="72">
        <f t="shared" si="131"/>
        <v>7.076323496324699E-3</v>
      </c>
      <c r="AV152" s="73">
        <f t="shared" si="109"/>
        <v>1.0070763234963247</v>
      </c>
      <c r="AW152" s="74">
        <f>PRODUCT(AV$4:AV152)</f>
        <v>2.7929677193662044</v>
      </c>
      <c r="AY152" s="75">
        <f t="shared" si="141"/>
        <v>149</v>
      </c>
      <c r="AZ152" s="76">
        <f t="shared" ca="1" si="146"/>
        <v>1.0086664107387064</v>
      </c>
      <c r="BA152" s="76">
        <f t="shared" ca="1" si="146"/>
        <v>1.0086664107387064</v>
      </c>
      <c r="BB152" s="76">
        <f t="shared" ca="1" si="146"/>
        <v>1.0086664107387064</v>
      </c>
      <c r="BC152" s="76">
        <f t="shared" ca="1" si="146"/>
        <v>1.0086664107387064</v>
      </c>
      <c r="BD152" s="76">
        <f t="shared" ca="1" si="146"/>
        <v>1.0086664107387064</v>
      </c>
      <c r="BE152" s="76">
        <f t="shared" ca="1" si="146"/>
        <v>1.0086664107387064</v>
      </c>
      <c r="BF152" s="76">
        <f t="shared" ca="1" si="146"/>
        <v>1.0086664107387064</v>
      </c>
      <c r="BG152" s="76">
        <f t="shared" ca="1" si="146"/>
        <v>1.0086664107387064</v>
      </c>
      <c r="BH152" s="76">
        <f t="shared" ca="1" si="146"/>
        <v>1.0086664107387064</v>
      </c>
      <c r="BI152" s="76">
        <f t="shared" ca="1" si="146"/>
        <v>1.0086664107387064</v>
      </c>
      <c r="BJ152" s="76">
        <f t="shared" ca="1" si="146"/>
        <v>1.0086664107387064</v>
      </c>
      <c r="BK152" s="76">
        <f t="shared" ca="1" si="146"/>
        <v>1.0086664107387064</v>
      </c>
      <c r="BL152" s="76">
        <f t="shared" ca="1" si="110"/>
        <v>0.10909999999999909</v>
      </c>
      <c r="BM152" s="77">
        <f t="shared" ca="1" si="111"/>
        <v>3619886.4459280712</v>
      </c>
      <c r="BN152" s="21"/>
      <c r="BO152" s="70">
        <f t="shared" si="142"/>
        <v>149</v>
      </c>
      <c r="BP152" s="178">
        <f t="shared" si="143"/>
        <v>8.8300000000000003E-2</v>
      </c>
      <c r="BQ152" s="179">
        <f t="shared" si="132"/>
        <v>7.076323496324699E-3</v>
      </c>
      <c r="BR152" s="179">
        <f t="shared" si="145"/>
        <v>0.35804209016312061</v>
      </c>
    </row>
    <row r="153" spans="5:70">
      <c r="E153">
        <f t="shared" si="133"/>
        <v>150</v>
      </c>
      <c r="F153" s="64">
        <f t="shared" si="134"/>
        <v>80.416666666665961</v>
      </c>
      <c r="G153" s="55">
        <f t="shared" si="120"/>
        <v>8.641806137517527E-3</v>
      </c>
      <c r="H153" s="78">
        <f t="shared" si="144"/>
        <v>0.44250848664635106</v>
      </c>
      <c r="I153" s="79">
        <f t="shared" ca="1" si="121"/>
        <v>486367.34473275539</v>
      </c>
      <c r="J153" s="79">
        <f t="shared" ca="1" si="122"/>
        <v>3441.6926693774517</v>
      </c>
      <c r="K153" s="80">
        <f t="shared" ca="1" si="123"/>
        <v>-8.8501697329270215</v>
      </c>
      <c r="L153" s="80">
        <f t="shared" ca="1" si="124"/>
        <v>-405.30612061062953</v>
      </c>
      <c r="M153" s="80">
        <f t="shared" ca="1" si="125"/>
        <v>0</v>
      </c>
      <c r="N153" s="80">
        <f t="shared" ca="1" si="126"/>
        <v>0</v>
      </c>
      <c r="O153" s="81">
        <f t="shared" ca="1" si="113"/>
        <v>-4181.1789026980832</v>
      </c>
      <c r="P153" s="79">
        <f t="shared" ca="1" si="114"/>
        <v>485213.70220909116</v>
      </c>
      <c r="Q153" s="35"/>
      <c r="R153">
        <f t="shared" ca="1" si="127"/>
        <v>150</v>
      </c>
      <c r="S153" s="78">
        <f t="shared" ca="1" si="135"/>
        <v>80.416666666665961</v>
      </c>
      <c r="T153" s="55">
        <f t="shared" ca="1" si="128"/>
        <v>8.641806137517527E-3</v>
      </c>
      <c r="U153" s="78">
        <f t="shared" ca="1" si="136"/>
        <v>0.44118442567555721</v>
      </c>
      <c r="V153" s="79">
        <f t="shared" ca="1" si="137"/>
        <v>486263.78914169647</v>
      </c>
      <c r="W153" s="79">
        <f t="shared" ca="1" si="115"/>
        <v>3440.9598765152659</v>
      </c>
      <c r="X153" s="80">
        <f t="shared" ca="1" si="116"/>
        <v>-8.8236885135111436</v>
      </c>
      <c r="Y153" s="80">
        <f t="shared" ca="1" si="129"/>
        <v>-405.21982428474706</v>
      </c>
      <c r="Z153" s="80">
        <f t="shared" ca="1" si="117"/>
        <v>0</v>
      </c>
      <c r="AA153" s="80">
        <f t="shared" ca="1" si="130"/>
        <v>0</v>
      </c>
      <c r="AB153" s="81">
        <f t="shared" ca="1" si="118"/>
        <v>-4181.1789026980832</v>
      </c>
      <c r="AC153" s="79">
        <f t="shared" ca="1" si="119"/>
        <v>485109.52660271543</v>
      </c>
      <c r="AD153" s="35"/>
      <c r="AE153" s="55">
        <f t="shared" ca="1" si="138"/>
        <v>8.641806137517527E-3</v>
      </c>
      <c r="AF153" s="78">
        <f t="shared" ca="1" si="139"/>
        <v>0.44118442567555721</v>
      </c>
      <c r="AG153" s="21"/>
      <c r="AH153" s="21"/>
      <c r="AK153" s="66"/>
      <c r="AL153" s="66"/>
      <c r="AM153" s="66"/>
      <c r="AN153" s="66"/>
      <c r="AR153" s="69">
        <f t="shared" si="107"/>
        <v>13</v>
      </c>
      <c r="AS153" s="70">
        <f t="shared" si="140"/>
        <v>150</v>
      </c>
      <c r="AT153" s="71">
        <f t="shared" si="108"/>
        <v>0.35298239013601163</v>
      </c>
      <c r="AU153" s="72">
        <f t="shared" si="131"/>
        <v>7.076323496324699E-3</v>
      </c>
      <c r="AV153" s="73">
        <f t="shared" si="109"/>
        <v>1.0070763234963247</v>
      </c>
      <c r="AW153" s="74">
        <f>PRODUCT(AV$4:AV153)</f>
        <v>2.8127316624632317</v>
      </c>
      <c r="AY153" s="75">
        <f t="shared" si="141"/>
        <v>150</v>
      </c>
      <c r="AZ153" s="76">
        <f t="shared" ca="1" si="146"/>
        <v>1.0086664107387064</v>
      </c>
      <c r="BA153" s="76">
        <f t="shared" ca="1" si="146"/>
        <v>1.0086664107387064</v>
      </c>
      <c r="BB153" s="76">
        <f t="shared" ca="1" si="146"/>
        <v>1.0086664107387064</v>
      </c>
      <c r="BC153" s="76">
        <f t="shared" ca="1" si="146"/>
        <v>1.0086664107387064</v>
      </c>
      <c r="BD153" s="76">
        <f t="shared" ca="1" si="146"/>
        <v>1.0086664107387064</v>
      </c>
      <c r="BE153" s="76">
        <f t="shared" ca="1" si="146"/>
        <v>1.0086664107387064</v>
      </c>
      <c r="BF153" s="76">
        <f t="shared" ca="1" si="146"/>
        <v>1.0086664107387064</v>
      </c>
      <c r="BG153" s="76">
        <f t="shared" ca="1" si="146"/>
        <v>1.0086664107387064</v>
      </c>
      <c r="BH153" s="76">
        <f t="shared" ca="1" si="146"/>
        <v>1.0086664107387064</v>
      </c>
      <c r="BI153" s="76">
        <f t="shared" ca="1" si="146"/>
        <v>1.0086664107387064</v>
      </c>
      <c r="BJ153" s="76">
        <f t="shared" ca="1" si="146"/>
        <v>1.0086664107387064</v>
      </c>
      <c r="BK153" s="76">
        <f t="shared" ca="1" si="146"/>
        <v>1.0086664107387064</v>
      </c>
      <c r="BL153" s="76">
        <f t="shared" ca="1" si="110"/>
        <v>0.10909999999999909</v>
      </c>
      <c r="BM153" s="77">
        <f t="shared" ca="1" si="111"/>
        <v>4014816.0571788205</v>
      </c>
      <c r="BN153" s="21"/>
      <c r="BO153" s="70">
        <f t="shared" si="142"/>
        <v>150</v>
      </c>
      <c r="BP153" s="178">
        <f t="shared" si="143"/>
        <v>8.8300000000000003E-2</v>
      </c>
      <c r="BQ153" s="179">
        <f t="shared" si="132"/>
        <v>7.076323496324699E-3</v>
      </c>
      <c r="BR153" s="179">
        <f t="shared" si="145"/>
        <v>0.35552627125626918</v>
      </c>
    </row>
    <row r="154" spans="5:70">
      <c r="E154">
        <f t="shared" si="133"/>
        <v>151</v>
      </c>
      <c r="F154" s="64">
        <f t="shared" si="134"/>
        <v>80.499999999999289</v>
      </c>
      <c r="G154" s="55">
        <f t="shared" si="120"/>
        <v>8.641806137517527E-3</v>
      </c>
      <c r="H154" s="78">
        <f t="shared" si="144"/>
        <v>0.43868441409054704</v>
      </c>
      <c r="I154" s="79">
        <f t="shared" ca="1" si="121"/>
        <v>481020.57945933304</v>
      </c>
      <c r="J154" s="79">
        <f t="shared" ca="1" si="122"/>
        <v>3403.8572286438002</v>
      </c>
      <c r="K154" s="80">
        <f t="shared" ca="1" si="123"/>
        <v>-8.7736882818109407</v>
      </c>
      <c r="L154" s="80">
        <f t="shared" ca="1" si="124"/>
        <v>-400.85048288277756</v>
      </c>
      <c r="M154" s="80">
        <f t="shared" ca="1" si="125"/>
        <v>0</v>
      </c>
      <c r="N154" s="80">
        <f t="shared" ca="1" si="126"/>
        <v>0</v>
      </c>
      <c r="O154" s="81">
        <f t="shared" ca="1" si="113"/>
        <v>-4145.0459651946885</v>
      </c>
      <c r="P154" s="79">
        <f t="shared" ca="1" si="114"/>
        <v>479869.76655161753</v>
      </c>
      <c r="Q154" s="35"/>
      <c r="R154">
        <f t="shared" ca="1" si="127"/>
        <v>151</v>
      </c>
      <c r="S154" s="78">
        <f t="shared" ca="1" si="135"/>
        <v>80.499999999999289</v>
      </c>
      <c r="T154" s="55">
        <f t="shared" ca="1" si="128"/>
        <v>8.641806137517527E-3</v>
      </c>
      <c r="U154" s="78">
        <f t="shared" ca="1" si="136"/>
        <v>0.43737179539797705</v>
      </c>
      <c r="V154" s="79">
        <f t="shared" ca="1" si="137"/>
        <v>480917.30411835184</v>
      </c>
      <c r="W154" s="79">
        <f t="shared" ca="1" si="115"/>
        <v>3403.1264189218241</v>
      </c>
      <c r="X154" s="80">
        <f t="shared" ca="1" si="116"/>
        <v>-8.7474359079595416</v>
      </c>
      <c r="Y154" s="80">
        <f t="shared" ca="1" si="129"/>
        <v>-400.76442009862654</v>
      </c>
      <c r="Z154" s="80">
        <f t="shared" ca="1" si="117"/>
        <v>0</v>
      </c>
      <c r="AA154" s="80">
        <f t="shared" ca="1" si="130"/>
        <v>0</v>
      </c>
      <c r="AB154" s="81">
        <f t="shared" ca="1" si="118"/>
        <v>-4145.0459651946885</v>
      </c>
      <c r="AC154" s="79">
        <f t="shared" ca="1" si="119"/>
        <v>479765.87271607236</v>
      </c>
      <c r="AD154" s="35"/>
      <c r="AE154" s="55">
        <f t="shared" ca="1" si="138"/>
        <v>8.641806137517527E-3</v>
      </c>
      <c r="AF154" s="78">
        <f t="shared" ca="1" si="139"/>
        <v>0.43737179539797705</v>
      </c>
      <c r="AG154" s="21"/>
      <c r="AH154" s="21"/>
      <c r="AK154" s="66"/>
      <c r="AL154" s="66"/>
      <c r="AM154" s="66"/>
      <c r="AN154" s="66"/>
      <c r="AR154" s="69">
        <f t="shared" si="107"/>
        <v>13</v>
      </c>
      <c r="AS154" s="70">
        <f t="shared" si="140"/>
        <v>151</v>
      </c>
      <c r="AT154" s="71">
        <f t="shared" si="108"/>
        <v>0.35048457255490334</v>
      </c>
      <c r="AU154" s="72">
        <f t="shared" si="131"/>
        <v>7.076323496324699E-3</v>
      </c>
      <c r="AV154" s="73">
        <f t="shared" si="109"/>
        <v>1.0070763234963247</v>
      </c>
      <c r="AW154" s="74">
        <f>PRODUCT(AV$4:AV154)</f>
        <v>2.8326354616151765</v>
      </c>
      <c r="AY154" s="75">
        <f t="shared" si="141"/>
        <v>151</v>
      </c>
      <c r="AZ154" s="76">
        <f t="shared" ca="1" si="146"/>
        <v>0</v>
      </c>
      <c r="BA154" s="76">
        <f t="shared" ca="1" si="146"/>
        <v>0</v>
      </c>
      <c r="BB154" s="76">
        <f t="shared" ca="1" si="146"/>
        <v>0</v>
      </c>
      <c r="BC154" s="76">
        <f t="shared" ca="1" si="146"/>
        <v>0</v>
      </c>
      <c r="BD154" s="76">
        <f t="shared" ca="1" si="146"/>
        <v>0</v>
      </c>
      <c r="BE154" s="76">
        <f t="shared" ca="1" si="146"/>
        <v>0</v>
      </c>
      <c r="BF154" s="76">
        <f t="shared" ca="1" si="146"/>
        <v>0</v>
      </c>
      <c r="BG154" s="76">
        <f t="shared" ca="1" si="146"/>
        <v>0</v>
      </c>
      <c r="BH154" s="76">
        <f t="shared" ca="1" si="146"/>
        <v>0</v>
      </c>
      <c r="BI154" s="76">
        <f t="shared" ca="1" si="146"/>
        <v>0</v>
      </c>
      <c r="BJ154" s="76">
        <f t="shared" ca="1" si="146"/>
        <v>0</v>
      </c>
      <c r="BK154" s="76">
        <f t="shared" ca="1" si="146"/>
        <v>0</v>
      </c>
      <c r="BL154" s="76">
        <f t="shared" ca="1" si="110"/>
        <v>-1</v>
      </c>
      <c r="BM154" s="77">
        <f t="shared" ca="1" si="111"/>
        <v>0</v>
      </c>
      <c r="BN154" s="21"/>
      <c r="BO154" s="70">
        <f t="shared" si="142"/>
        <v>151</v>
      </c>
      <c r="BP154" s="178">
        <f t="shared" si="143"/>
        <v>8.8300000000000003E-2</v>
      </c>
      <c r="BQ154" s="179">
        <f t="shared" si="132"/>
        <v>7.076323496324699E-3</v>
      </c>
      <c r="BR154" s="179">
        <f t="shared" si="145"/>
        <v>0.35302813000505084</v>
      </c>
    </row>
    <row r="155" spans="5:70">
      <c r="E155">
        <f t="shared" si="133"/>
        <v>152</v>
      </c>
      <c r="F155" s="64">
        <f t="shared" si="134"/>
        <v>80.583333333332618</v>
      </c>
      <c r="G155" s="55">
        <f t="shared" si="120"/>
        <v>9.4522381300610192E-3</v>
      </c>
      <c r="H155" s="78">
        <f t="shared" si="144"/>
        <v>0.4345378645446169</v>
      </c>
      <c r="I155" s="79">
        <f t="shared" ca="1" si="121"/>
        <v>475333.92324675486</v>
      </c>
      <c r="J155" s="79">
        <f t="shared" ca="1" si="122"/>
        <v>3363.6166096712122</v>
      </c>
      <c r="K155" s="80">
        <f t="shared" ca="1" si="123"/>
        <v>-8.6907572908923374</v>
      </c>
      <c r="L155" s="80">
        <f t="shared" ca="1" si="124"/>
        <v>-396.11160270562908</v>
      </c>
      <c r="M155" s="80">
        <f t="shared" ca="1" si="125"/>
        <v>0</v>
      </c>
      <c r="N155" s="80">
        <f t="shared" ca="1" si="126"/>
        <v>0</v>
      </c>
      <c r="O155" s="81">
        <f t="shared" ca="1" si="113"/>
        <v>-4105.8660036716192</v>
      </c>
      <c r="P155" s="79">
        <f t="shared" ca="1" si="114"/>
        <v>474186.87149275799</v>
      </c>
      <c r="Q155" s="35"/>
      <c r="R155">
        <f t="shared" ca="1" si="127"/>
        <v>152</v>
      </c>
      <c r="S155" s="78">
        <f t="shared" ca="1" si="135"/>
        <v>80.583333333332618</v>
      </c>
      <c r="T155" s="55">
        <f t="shared" ca="1" si="128"/>
        <v>9.4522381300610192E-3</v>
      </c>
      <c r="U155" s="78">
        <f t="shared" ca="1" si="136"/>
        <v>0.43323765303650302</v>
      </c>
      <c r="V155" s="79">
        <f t="shared" ca="1" si="137"/>
        <v>475231.0114404835</v>
      </c>
      <c r="W155" s="79">
        <f t="shared" ca="1" si="115"/>
        <v>3362.8883724384455</v>
      </c>
      <c r="X155" s="80">
        <f t="shared" ca="1" si="116"/>
        <v>-8.6647530607300602</v>
      </c>
      <c r="Y155" s="80">
        <f t="shared" ca="1" si="129"/>
        <v>-396.02584286706963</v>
      </c>
      <c r="Z155" s="80">
        <f t="shared" ca="1" si="117"/>
        <v>0</v>
      </c>
      <c r="AA155" s="80">
        <f t="shared" ca="1" si="130"/>
        <v>0</v>
      </c>
      <c r="AB155" s="81">
        <f t="shared" ca="1" si="118"/>
        <v>-4105.8660036716192</v>
      </c>
      <c r="AC155" s="79">
        <f t="shared" ca="1" si="119"/>
        <v>474083.34321332251</v>
      </c>
      <c r="AD155" s="35"/>
      <c r="AE155" s="55">
        <f t="shared" ca="1" si="138"/>
        <v>9.4522381300610192E-3</v>
      </c>
      <c r="AF155" s="78">
        <f t="shared" ca="1" si="139"/>
        <v>0.43323765303650302</v>
      </c>
      <c r="AG155" s="21"/>
      <c r="AH155" s="21"/>
      <c r="AK155" s="66"/>
      <c r="AL155" s="66"/>
      <c r="AM155" s="66"/>
      <c r="AN155" s="66"/>
      <c r="AR155" s="69">
        <f t="shared" si="107"/>
        <v>13</v>
      </c>
      <c r="AS155" s="70">
        <f t="shared" si="140"/>
        <v>152</v>
      </c>
      <c r="AT155" s="71">
        <f t="shared" si="108"/>
        <v>0.34800443033903378</v>
      </c>
      <c r="AU155" s="72">
        <f t="shared" si="131"/>
        <v>7.076323496324699E-3</v>
      </c>
      <c r="AV155" s="73">
        <f t="shared" si="109"/>
        <v>1.0070763234963247</v>
      </c>
      <c r="AW155" s="74">
        <f>PRODUCT(AV$4:AV155)</f>
        <v>2.8526801064887266</v>
      </c>
      <c r="AY155" s="75">
        <f t="shared" si="141"/>
        <v>152</v>
      </c>
      <c r="AZ155" s="76">
        <f t="shared" ca="1" si="146"/>
        <v>0</v>
      </c>
      <c r="BA155" s="76">
        <f t="shared" ca="1" si="146"/>
        <v>0</v>
      </c>
      <c r="BB155" s="76">
        <f t="shared" ca="1" si="146"/>
        <v>0</v>
      </c>
      <c r="BC155" s="76">
        <f t="shared" ca="1" si="146"/>
        <v>0</v>
      </c>
      <c r="BD155" s="76">
        <f t="shared" ca="1" si="146"/>
        <v>0</v>
      </c>
      <c r="BE155" s="76">
        <f t="shared" ca="1" si="146"/>
        <v>0</v>
      </c>
      <c r="BF155" s="76">
        <f t="shared" ca="1" si="146"/>
        <v>0</v>
      </c>
      <c r="BG155" s="76">
        <f t="shared" ca="1" si="146"/>
        <v>0</v>
      </c>
      <c r="BH155" s="76">
        <f t="shared" ca="1" si="146"/>
        <v>0</v>
      </c>
      <c r="BI155" s="76">
        <f t="shared" ca="1" si="146"/>
        <v>0</v>
      </c>
      <c r="BJ155" s="76">
        <f t="shared" ca="1" si="146"/>
        <v>0</v>
      </c>
      <c r="BK155" s="76">
        <f t="shared" ca="1" si="146"/>
        <v>0</v>
      </c>
      <c r="BL155" s="76">
        <f t="shared" ca="1" si="110"/>
        <v>-1</v>
      </c>
      <c r="BM155" s="77">
        <f t="shared" ca="1" si="111"/>
        <v>0</v>
      </c>
      <c r="BN155" s="21"/>
      <c r="BO155" s="70">
        <f t="shared" si="142"/>
        <v>152</v>
      </c>
      <c r="BP155" s="178">
        <f t="shared" si="143"/>
        <v>8.8300000000000003E-2</v>
      </c>
      <c r="BQ155" s="179">
        <f t="shared" si="132"/>
        <v>7.076323496324699E-3</v>
      </c>
      <c r="BR155" s="179">
        <f t="shared" si="145"/>
        <v>0.350547542195633</v>
      </c>
    </row>
    <row r="156" spans="5:70">
      <c r="E156">
        <f t="shared" si="133"/>
        <v>153</v>
      </c>
      <c r="F156" s="64">
        <f t="shared" si="134"/>
        <v>80.666666666665947</v>
      </c>
      <c r="G156" s="55">
        <f t="shared" si="120"/>
        <v>9.4522381300610192E-3</v>
      </c>
      <c r="H156" s="78">
        <f t="shared" si="144"/>
        <v>0.43043050917241299</v>
      </c>
      <c r="I156" s="79">
        <f t="shared" ca="1" si="121"/>
        <v>469704.74426525977</v>
      </c>
      <c r="J156" s="79">
        <f t="shared" ca="1" si="122"/>
        <v>3323.7827181794414</v>
      </c>
      <c r="K156" s="80">
        <f t="shared" ca="1" si="123"/>
        <v>-8.6086101834482598</v>
      </c>
      <c r="L156" s="80">
        <f t="shared" ca="1" si="124"/>
        <v>-391.42062022104983</v>
      </c>
      <c r="M156" s="80">
        <f t="shared" ca="1" si="125"/>
        <v>0</v>
      </c>
      <c r="N156" s="80">
        <f t="shared" ca="1" si="126"/>
        <v>0</v>
      </c>
      <c r="O156" s="81">
        <f t="shared" ca="1" si="113"/>
        <v>-4067.0563804747931</v>
      </c>
      <c r="P156" s="79">
        <f t="shared" ca="1" si="114"/>
        <v>468561.44137255993</v>
      </c>
      <c r="Q156" s="35"/>
      <c r="R156">
        <f t="shared" ca="1" si="127"/>
        <v>153</v>
      </c>
      <c r="S156" s="78">
        <f t="shared" ca="1" si="135"/>
        <v>80.666666666665947</v>
      </c>
      <c r="T156" s="55">
        <f t="shared" ca="1" si="128"/>
        <v>9.4522381300610192E-3</v>
      </c>
      <c r="U156" s="78">
        <f t="shared" ca="1" si="136"/>
        <v>0.42914258757309326</v>
      </c>
      <c r="V156" s="79">
        <f t="shared" ca="1" si="137"/>
        <v>469602.19455977477</v>
      </c>
      <c r="W156" s="79">
        <f t="shared" ca="1" si="115"/>
        <v>3323.0570432889767</v>
      </c>
      <c r="X156" s="80">
        <f t="shared" ca="1" si="116"/>
        <v>-8.582851751461865</v>
      </c>
      <c r="Y156" s="80">
        <f t="shared" ca="1" si="129"/>
        <v>-391.33516213314567</v>
      </c>
      <c r="Z156" s="80">
        <f t="shared" ca="1" si="117"/>
        <v>0</v>
      </c>
      <c r="AA156" s="80">
        <f t="shared" ca="1" si="130"/>
        <v>0</v>
      </c>
      <c r="AB156" s="81">
        <f t="shared" ca="1" si="118"/>
        <v>-4067.0563804747931</v>
      </c>
      <c r="AC156" s="79">
        <f t="shared" ca="1" si="119"/>
        <v>468458.27720870433</v>
      </c>
      <c r="AD156" s="35"/>
      <c r="AE156" s="55">
        <f t="shared" ca="1" si="138"/>
        <v>9.4522381300610192E-3</v>
      </c>
      <c r="AF156" s="78">
        <f t="shared" ca="1" si="139"/>
        <v>0.42914258757309326</v>
      </c>
      <c r="AG156" s="21"/>
      <c r="AH156" s="21"/>
      <c r="AK156" s="66"/>
      <c r="AL156" s="66"/>
      <c r="AM156" s="66"/>
      <c r="AN156" s="66"/>
      <c r="AR156" s="69">
        <f t="shared" si="107"/>
        <v>13</v>
      </c>
      <c r="AS156" s="70">
        <f t="shared" si="140"/>
        <v>153</v>
      </c>
      <c r="AT156" s="71">
        <f t="shared" si="108"/>
        <v>0.34554183841180058</v>
      </c>
      <c r="AU156" s="72">
        <f t="shared" si="131"/>
        <v>7.076323496324699E-3</v>
      </c>
      <c r="AV156" s="73">
        <f t="shared" si="109"/>
        <v>1.0070763234963247</v>
      </c>
      <c r="AW156" s="74">
        <f>PRODUCT(AV$4:AV156)</f>
        <v>2.8728665937537707</v>
      </c>
      <c r="AY156" s="75">
        <f t="shared" si="141"/>
        <v>153</v>
      </c>
      <c r="AZ156" s="76">
        <f t="shared" ca="1" si="146"/>
        <v>0</v>
      </c>
      <c r="BA156" s="76">
        <f t="shared" ca="1" si="146"/>
        <v>0</v>
      </c>
      <c r="BB156" s="76">
        <f t="shared" ca="1" si="146"/>
        <v>0</v>
      </c>
      <c r="BC156" s="76">
        <f t="shared" ca="1" si="146"/>
        <v>0</v>
      </c>
      <c r="BD156" s="76">
        <f t="shared" ca="1" si="146"/>
        <v>0</v>
      </c>
      <c r="BE156" s="76">
        <f t="shared" ca="1" si="146"/>
        <v>0</v>
      </c>
      <c r="BF156" s="76">
        <f t="shared" ca="1" si="146"/>
        <v>0</v>
      </c>
      <c r="BG156" s="76">
        <f t="shared" ca="1" si="146"/>
        <v>0</v>
      </c>
      <c r="BH156" s="76">
        <f t="shared" ca="1" si="146"/>
        <v>0</v>
      </c>
      <c r="BI156" s="76">
        <f t="shared" ca="1" si="146"/>
        <v>0</v>
      </c>
      <c r="BJ156" s="76">
        <f t="shared" ca="1" si="146"/>
        <v>0</v>
      </c>
      <c r="BK156" s="76">
        <f t="shared" ca="1" si="146"/>
        <v>0</v>
      </c>
      <c r="BL156" s="76">
        <f t="shared" ca="1" si="110"/>
        <v>-1</v>
      </c>
      <c r="BM156" s="77">
        <f t="shared" ca="1" si="111"/>
        <v>0</v>
      </c>
      <c r="BN156" s="21"/>
      <c r="BO156" s="70">
        <f t="shared" si="142"/>
        <v>153</v>
      </c>
      <c r="BP156" s="178">
        <f t="shared" si="143"/>
        <v>8.8300000000000003E-2</v>
      </c>
      <c r="BQ156" s="179">
        <f t="shared" si="132"/>
        <v>7.076323496324699E-3</v>
      </c>
      <c r="BR156" s="179">
        <f t="shared" si="145"/>
        <v>0.34808438448698403</v>
      </c>
    </row>
    <row r="157" spans="5:70">
      <c r="E157">
        <f t="shared" si="133"/>
        <v>154</v>
      </c>
      <c r="F157" s="64">
        <f t="shared" si="134"/>
        <v>80.749999999999275</v>
      </c>
      <c r="G157" s="55">
        <f t="shared" si="120"/>
        <v>9.4522381300610192E-3</v>
      </c>
      <c r="H157" s="78">
        <f t="shared" si="144"/>
        <v>0.42636197750127192</v>
      </c>
      <c r="I157" s="79">
        <f t="shared" ca="1" si="121"/>
        <v>464132.48705014185</v>
      </c>
      <c r="J157" s="79">
        <f t="shared" ca="1" si="122"/>
        <v>3284.3516235205379</v>
      </c>
      <c r="K157" s="80">
        <f t="shared" ca="1" si="123"/>
        <v>-8.5272395500254383</v>
      </c>
      <c r="L157" s="80">
        <f t="shared" ca="1" si="124"/>
        <v>-386.77707254178489</v>
      </c>
      <c r="M157" s="80">
        <f t="shared" ca="1" si="125"/>
        <v>0</v>
      </c>
      <c r="N157" s="80">
        <f t="shared" ca="1" si="126"/>
        <v>0</v>
      </c>
      <c r="O157" s="81">
        <f t="shared" ca="1" si="113"/>
        <v>-4028.6135950781613</v>
      </c>
      <c r="P157" s="79">
        <f t="shared" ca="1" si="114"/>
        <v>462992.92076649243</v>
      </c>
      <c r="Q157" s="35"/>
      <c r="R157">
        <f t="shared" ca="1" si="127"/>
        <v>154</v>
      </c>
      <c r="S157" s="78">
        <f t="shared" ca="1" si="135"/>
        <v>80.749999999999275</v>
      </c>
      <c r="T157" s="55">
        <f t="shared" ca="1" si="128"/>
        <v>9.4522381300610192E-3</v>
      </c>
      <c r="U157" s="78">
        <f t="shared" ca="1" si="136"/>
        <v>0.42508622964360182</v>
      </c>
      <c r="V157" s="79">
        <f t="shared" ca="1" si="137"/>
        <v>464030.29801852955</v>
      </c>
      <c r="W157" s="79">
        <f t="shared" ca="1" si="115"/>
        <v>3283.6285008750729</v>
      </c>
      <c r="X157" s="80">
        <f t="shared" ca="1" si="116"/>
        <v>-8.5017245928720371</v>
      </c>
      <c r="Y157" s="80">
        <f t="shared" ca="1" si="129"/>
        <v>-386.69191501544134</v>
      </c>
      <c r="Z157" s="80">
        <f t="shared" ca="1" si="117"/>
        <v>0</v>
      </c>
      <c r="AA157" s="80">
        <f t="shared" ca="1" si="130"/>
        <v>0</v>
      </c>
      <c r="AB157" s="81">
        <f t="shared" ca="1" si="118"/>
        <v>-4028.6135950781613</v>
      </c>
      <c r="AC157" s="79">
        <f t="shared" ca="1" si="119"/>
        <v>462890.11928471812</v>
      </c>
      <c r="AD157" s="35"/>
      <c r="AE157" s="55">
        <f t="shared" ca="1" si="138"/>
        <v>9.4522381300610192E-3</v>
      </c>
      <c r="AF157" s="78">
        <f t="shared" ca="1" si="139"/>
        <v>0.42508622964360182</v>
      </c>
      <c r="AG157" s="21"/>
      <c r="AH157" s="21"/>
      <c r="AK157" s="66"/>
      <c r="AL157" s="66"/>
      <c r="AM157" s="66"/>
      <c r="AN157" s="66"/>
      <c r="AR157" s="69">
        <f t="shared" si="107"/>
        <v>13</v>
      </c>
      <c r="AS157" s="70">
        <f t="shared" si="140"/>
        <v>154</v>
      </c>
      <c r="AT157" s="71">
        <f t="shared" si="108"/>
        <v>0.34309667258168391</v>
      </c>
      <c r="AU157" s="72">
        <f t="shared" si="131"/>
        <v>7.076323496324699E-3</v>
      </c>
      <c r="AV157" s="73">
        <f t="shared" si="109"/>
        <v>1.0070763234963247</v>
      </c>
      <c r="AW157" s="74">
        <f>PRODUCT(AV$4:AV157)</f>
        <v>2.893195927132957</v>
      </c>
      <c r="AY157" s="75">
        <f t="shared" si="141"/>
        <v>154</v>
      </c>
      <c r="AZ157" s="76">
        <f t="shared" ca="1" si="146"/>
        <v>0</v>
      </c>
      <c r="BA157" s="76">
        <f t="shared" ca="1" si="146"/>
        <v>0</v>
      </c>
      <c r="BB157" s="76">
        <f t="shared" ca="1" si="146"/>
        <v>0</v>
      </c>
      <c r="BC157" s="76">
        <f t="shared" ca="1" si="146"/>
        <v>0</v>
      </c>
      <c r="BD157" s="76">
        <f t="shared" ca="1" si="146"/>
        <v>0</v>
      </c>
      <c r="BE157" s="76">
        <f t="shared" ca="1" si="146"/>
        <v>0</v>
      </c>
      <c r="BF157" s="76">
        <f t="shared" ca="1" si="146"/>
        <v>0</v>
      </c>
      <c r="BG157" s="76">
        <f t="shared" ca="1" si="146"/>
        <v>0</v>
      </c>
      <c r="BH157" s="76">
        <f t="shared" ca="1" si="146"/>
        <v>0</v>
      </c>
      <c r="BI157" s="76">
        <f t="shared" ca="1" si="146"/>
        <v>0</v>
      </c>
      <c r="BJ157" s="76">
        <f t="shared" ca="1" si="146"/>
        <v>0</v>
      </c>
      <c r="BK157" s="76">
        <f t="shared" ca="1" si="146"/>
        <v>0</v>
      </c>
      <c r="BL157" s="76">
        <f t="shared" ca="1" si="110"/>
        <v>-1</v>
      </c>
      <c r="BM157" s="77">
        <f t="shared" ca="1" si="111"/>
        <v>0</v>
      </c>
      <c r="BN157" s="21"/>
      <c r="BO157" s="70">
        <f t="shared" si="142"/>
        <v>154</v>
      </c>
      <c r="BP157" s="178">
        <f t="shared" si="143"/>
        <v>8.8300000000000003E-2</v>
      </c>
      <c r="BQ157" s="179">
        <f t="shared" si="132"/>
        <v>7.076323496324699E-3</v>
      </c>
      <c r="BR157" s="179">
        <f t="shared" si="145"/>
        <v>0.34563853440474052</v>
      </c>
    </row>
    <row r="158" spans="5:70">
      <c r="E158">
        <f t="shared" si="133"/>
        <v>155</v>
      </c>
      <c r="F158" s="64">
        <f t="shared" si="134"/>
        <v>80.833333333332604</v>
      </c>
      <c r="G158" s="55">
        <f t="shared" si="120"/>
        <v>9.4522381300610192E-3</v>
      </c>
      <c r="H158" s="78">
        <f t="shared" si="144"/>
        <v>0.42233190256032616</v>
      </c>
      <c r="I158" s="79">
        <f t="shared" ca="1" si="121"/>
        <v>458616.60142687504</v>
      </c>
      <c r="J158" s="79">
        <f t="shared" ca="1" si="122"/>
        <v>3245.3194324815754</v>
      </c>
      <c r="K158" s="80">
        <f t="shared" ca="1" si="123"/>
        <v>-8.4466380512065236</v>
      </c>
      <c r="L158" s="80">
        <f t="shared" ca="1" si="124"/>
        <v>-382.18050118906257</v>
      </c>
      <c r="M158" s="80">
        <f t="shared" ca="1" si="125"/>
        <v>0</v>
      </c>
      <c r="N158" s="80">
        <f t="shared" ca="1" si="126"/>
        <v>0</v>
      </c>
      <c r="O158" s="81">
        <f t="shared" ca="1" si="113"/>
        <v>-3990.5341800434812</v>
      </c>
      <c r="P158" s="79">
        <f t="shared" ca="1" si="114"/>
        <v>457480.75954007288</v>
      </c>
      <c r="Q158" s="35"/>
      <c r="R158">
        <f t="shared" ca="1" si="127"/>
        <v>155</v>
      </c>
      <c r="S158" s="78">
        <f t="shared" ca="1" si="135"/>
        <v>80.833333333332604</v>
      </c>
      <c r="T158" s="55">
        <f t="shared" ca="1" si="128"/>
        <v>9.4522381300610192E-3</v>
      </c>
      <c r="U158" s="78">
        <f t="shared" ca="1" si="136"/>
        <v>0.42106821337520067</v>
      </c>
      <c r="V158" s="79">
        <f t="shared" ca="1" si="137"/>
        <v>458514.77164918662</v>
      </c>
      <c r="W158" s="79">
        <f t="shared" ca="1" si="115"/>
        <v>3244.5988520330934</v>
      </c>
      <c r="X158" s="80">
        <f t="shared" ca="1" si="116"/>
        <v>-8.4213642675040141</v>
      </c>
      <c r="Y158" s="80">
        <f t="shared" ca="1" si="129"/>
        <v>-382.09564304098888</v>
      </c>
      <c r="Z158" s="80">
        <f t="shared" ca="1" si="117"/>
        <v>0</v>
      </c>
      <c r="AA158" s="80">
        <f t="shared" ca="1" si="130"/>
        <v>0</v>
      </c>
      <c r="AB158" s="81">
        <f t="shared" ca="1" si="118"/>
        <v>-3990.5341800434812</v>
      </c>
      <c r="AC158" s="79">
        <f t="shared" ca="1" si="119"/>
        <v>457378.31931386766</v>
      </c>
      <c r="AD158" s="35"/>
      <c r="AE158" s="55">
        <f t="shared" ca="1" si="138"/>
        <v>9.4522381300610192E-3</v>
      </c>
      <c r="AF158" s="78">
        <f t="shared" ca="1" si="139"/>
        <v>0.42106821337520067</v>
      </c>
      <c r="AG158" s="21"/>
      <c r="AH158" s="21"/>
      <c r="AK158" s="66"/>
      <c r="AL158" s="66"/>
      <c r="AM158" s="66"/>
      <c r="AN158" s="66"/>
      <c r="AR158" s="69">
        <f t="shared" si="107"/>
        <v>13</v>
      </c>
      <c r="AS158" s="70">
        <f t="shared" si="140"/>
        <v>155</v>
      </c>
      <c r="AT158" s="71">
        <f t="shared" si="108"/>
        <v>0.34066880953598333</v>
      </c>
      <c r="AU158" s="72">
        <f t="shared" si="131"/>
        <v>7.076323496324699E-3</v>
      </c>
      <c r="AV158" s="73">
        <f t="shared" si="109"/>
        <v>1.0070763234963247</v>
      </c>
      <c r="AW158" s="74">
        <f>PRODUCT(AV$4:AV158)</f>
        <v>2.9136691174515987</v>
      </c>
      <c r="AY158" s="75">
        <f t="shared" si="141"/>
        <v>155</v>
      </c>
      <c r="AZ158" s="76">
        <f t="shared" ca="1" si="146"/>
        <v>0</v>
      </c>
      <c r="BA158" s="76">
        <f t="shared" ca="1" si="146"/>
        <v>0</v>
      </c>
      <c r="BB158" s="76">
        <f t="shared" ca="1" si="146"/>
        <v>0</v>
      </c>
      <c r="BC158" s="76">
        <f t="shared" ca="1" si="146"/>
        <v>0</v>
      </c>
      <c r="BD158" s="76">
        <f t="shared" ca="1" si="146"/>
        <v>0</v>
      </c>
      <c r="BE158" s="76">
        <f t="shared" ca="1" si="146"/>
        <v>0</v>
      </c>
      <c r="BF158" s="76">
        <f t="shared" ca="1" si="146"/>
        <v>0</v>
      </c>
      <c r="BG158" s="76">
        <f t="shared" ca="1" si="146"/>
        <v>0</v>
      </c>
      <c r="BH158" s="76">
        <f t="shared" ca="1" si="146"/>
        <v>0</v>
      </c>
      <c r="BI158" s="76">
        <f t="shared" ca="1" si="146"/>
        <v>0</v>
      </c>
      <c r="BJ158" s="76">
        <f t="shared" ca="1" si="146"/>
        <v>0</v>
      </c>
      <c r="BK158" s="76">
        <f t="shared" ca="1" si="146"/>
        <v>0</v>
      </c>
      <c r="BL158" s="76">
        <f t="shared" ca="1" si="110"/>
        <v>-1</v>
      </c>
      <c r="BM158" s="77">
        <f t="shared" ca="1" si="111"/>
        <v>0</v>
      </c>
      <c r="BN158" s="21"/>
      <c r="BO158" s="70">
        <f t="shared" si="142"/>
        <v>155</v>
      </c>
      <c r="BP158" s="178">
        <f t="shared" si="143"/>
        <v>8.8300000000000003E-2</v>
      </c>
      <c r="BQ158" s="179">
        <f t="shared" si="132"/>
        <v>7.076323496324699E-3</v>
      </c>
      <c r="BR158" s="179">
        <f t="shared" si="145"/>
        <v>0.34320987033511757</v>
      </c>
    </row>
    <row r="159" spans="5:70">
      <c r="E159">
        <f t="shared" si="133"/>
        <v>156</v>
      </c>
      <c r="F159" s="64">
        <f t="shared" si="134"/>
        <v>80.916666666665932</v>
      </c>
      <c r="G159" s="55">
        <f t="shared" si="120"/>
        <v>9.4522381300610192E-3</v>
      </c>
      <c r="H159" s="78">
        <f t="shared" si="144"/>
        <v>0.41833992084740423</v>
      </c>
      <c r="I159" s="79">
        <f t="shared" ca="1" si="121"/>
        <v>453156.5424609789</v>
      </c>
      <c r="J159" s="79">
        <f t="shared" ca="1" si="122"/>
        <v>3206.682288929886</v>
      </c>
      <c r="K159" s="80">
        <f t="shared" ca="1" si="123"/>
        <v>-8.3667984169480842</v>
      </c>
      <c r="L159" s="80">
        <f t="shared" ca="1" si="124"/>
        <v>-377.63045205081579</v>
      </c>
      <c r="M159" s="80">
        <f t="shared" ca="1" si="125"/>
        <v>0</v>
      </c>
      <c r="N159" s="80">
        <f t="shared" ca="1" si="126"/>
        <v>0</v>
      </c>
      <c r="O159" s="81">
        <f t="shared" ca="1" si="113"/>
        <v>-3952.8147007075622</v>
      </c>
      <c r="P159" s="79">
        <f t="shared" ca="1" si="114"/>
        <v>452024.41279873345</v>
      </c>
      <c r="Q159" s="35"/>
      <c r="R159">
        <f t="shared" ca="1" si="127"/>
        <v>156</v>
      </c>
      <c r="S159" s="78">
        <f t="shared" ca="1" si="135"/>
        <v>80.916666666665932</v>
      </c>
      <c r="T159" s="55">
        <f t="shared" ca="1" si="128"/>
        <v>9.4522381300610192E-3</v>
      </c>
      <c r="U159" s="78">
        <f t="shared" ca="1" si="136"/>
        <v>0.41708817635337891</v>
      </c>
      <c r="V159" s="79">
        <f t="shared" ca="1" si="137"/>
        <v>453055.0705241859</v>
      </c>
      <c r="W159" s="79">
        <f t="shared" ca="1" si="115"/>
        <v>3205.96424067934</v>
      </c>
      <c r="X159" s="80">
        <f t="shared" ca="1" si="116"/>
        <v>-8.3417635270675774</v>
      </c>
      <c r="Y159" s="80">
        <f t="shared" ca="1" si="129"/>
        <v>-377.54589210348826</v>
      </c>
      <c r="Z159" s="80">
        <f t="shared" ca="1" si="117"/>
        <v>0</v>
      </c>
      <c r="AA159" s="80">
        <f t="shared" ca="1" si="130"/>
        <v>0</v>
      </c>
      <c r="AB159" s="81">
        <f t="shared" ca="1" si="118"/>
        <v>-3952.8147007075622</v>
      </c>
      <c r="AC159" s="79">
        <f t="shared" ca="1" si="119"/>
        <v>451922.33240852709</v>
      </c>
      <c r="AD159" s="35"/>
      <c r="AE159" s="55">
        <f t="shared" ca="1" si="138"/>
        <v>9.4522381300610192E-3</v>
      </c>
      <c r="AF159" s="78">
        <f t="shared" ca="1" si="139"/>
        <v>0.41708817635337891</v>
      </c>
      <c r="AG159" s="21"/>
      <c r="AH159" s="21"/>
      <c r="AK159" s="66"/>
      <c r="AL159" s="66"/>
      <c r="AM159" s="66"/>
      <c r="AN159" s="66"/>
      <c r="AR159" s="69">
        <f t="shared" si="107"/>
        <v>13</v>
      </c>
      <c r="AS159" s="70">
        <f t="shared" si="140"/>
        <v>156</v>
      </c>
      <c r="AT159" s="71">
        <f t="shared" si="108"/>
        <v>0.33825812683459888</v>
      </c>
      <c r="AU159" s="72">
        <f t="shared" si="131"/>
        <v>7.076323496324699E-3</v>
      </c>
      <c r="AV159" s="73">
        <f t="shared" si="109"/>
        <v>1.0070763234963247</v>
      </c>
      <c r="AW159" s="74">
        <f>PRODUCT(AV$4:AV159)</f>
        <v>2.9342871826879371</v>
      </c>
      <c r="AY159" s="75">
        <f t="shared" si="141"/>
        <v>156</v>
      </c>
      <c r="AZ159" s="76">
        <f t="shared" ca="1" si="146"/>
        <v>0</v>
      </c>
      <c r="BA159" s="76">
        <f t="shared" ca="1" si="146"/>
        <v>0</v>
      </c>
      <c r="BB159" s="76">
        <f t="shared" ca="1" si="146"/>
        <v>0</v>
      </c>
      <c r="BC159" s="76">
        <f t="shared" ca="1" si="146"/>
        <v>0</v>
      </c>
      <c r="BD159" s="76">
        <f t="shared" ca="1" si="146"/>
        <v>0</v>
      </c>
      <c r="BE159" s="76">
        <f t="shared" ca="1" si="146"/>
        <v>0</v>
      </c>
      <c r="BF159" s="76">
        <f t="shared" ca="1" si="146"/>
        <v>0</v>
      </c>
      <c r="BG159" s="76">
        <f t="shared" ca="1" si="146"/>
        <v>0</v>
      </c>
      <c r="BH159" s="76">
        <f t="shared" ca="1" si="146"/>
        <v>0</v>
      </c>
      <c r="BI159" s="76">
        <f t="shared" ca="1" si="146"/>
        <v>0</v>
      </c>
      <c r="BJ159" s="76">
        <f t="shared" ca="1" si="146"/>
        <v>0</v>
      </c>
      <c r="BK159" s="76">
        <f t="shared" ca="1" si="146"/>
        <v>0</v>
      </c>
      <c r="BL159" s="76">
        <f t="shared" ca="1" si="110"/>
        <v>-1</v>
      </c>
      <c r="BM159" s="77">
        <f t="shared" ca="1" si="111"/>
        <v>0</v>
      </c>
      <c r="BN159" s="21"/>
      <c r="BO159" s="70">
        <f t="shared" si="142"/>
        <v>156</v>
      </c>
      <c r="BP159" s="178">
        <f t="shared" si="143"/>
        <v>8.8300000000000003E-2</v>
      </c>
      <c r="BQ159" s="179">
        <f t="shared" si="132"/>
        <v>7.076323496324699E-3</v>
      </c>
      <c r="BR159" s="179">
        <f t="shared" si="145"/>
        <v>0.34079827151886183</v>
      </c>
    </row>
    <row r="160" spans="5:70">
      <c r="E160">
        <f t="shared" si="133"/>
        <v>157</v>
      </c>
      <c r="F160" s="64">
        <f t="shared" si="134"/>
        <v>80.999999999999261</v>
      </c>
      <c r="G160" s="55">
        <f t="shared" si="120"/>
        <v>9.4522381300610192E-3</v>
      </c>
      <c r="H160" s="78">
        <f t="shared" si="144"/>
        <v>0.41438567229624368</v>
      </c>
      <c r="I160" s="79">
        <f t="shared" ca="1" si="121"/>
        <v>447751.77040835883</v>
      </c>
      <c r="J160" s="79">
        <f t="shared" ca="1" si="122"/>
        <v>3168.4363734616518</v>
      </c>
      <c r="K160" s="80">
        <f t="shared" ca="1" si="123"/>
        <v>-8.287713445924874</v>
      </c>
      <c r="L160" s="80">
        <f t="shared" ca="1" si="124"/>
        <v>-373.12647534029907</v>
      </c>
      <c r="M160" s="80">
        <f t="shared" ca="1" si="125"/>
        <v>-3358.1382780626909</v>
      </c>
      <c r="N160" s="80">
        <f t="shared" ca="1" si="126"/>
        <v>0</v>
      </c>
      <c r="O160" s="81">
        <f t="shared" ca="1" si="113"/>
        <v>-3915.4517548724684</v>
      </c>
      <c r="P160" s="79">
        <f t="shared" ca="1" si="114"/>
        <v>443265.20256009919</v>
      </c>
      <c r="Q160" s="35"/>
      <c r="R160">
        <f t="shared" ca="1" si="127"/>
        <v>157</v>
      </c>
      <c r="S160" s="78">
        <f t="shared" ca="1" si="135"/>
        <v>80.999999999999261</v>
      </c>
      <c r="T160" s="55">
        <f t="shared" ca="1" si="128"/>
        <v>9.4522381300610192E-3</v>
      </c>
      <c r="U160" s="78">
        <f t="shared" ca="1" si="136"/>
        <v>0.41314575958925387</v>
      </c>
      <c r="V160" s="79">
        <f t="shared" ca="1" si="137"/>
        <v>447650.65490630909</v>
      </c>
      <c r="W160" s="79">
        <f t="shared" ca="1" si="115"/>
        <v>3167.7208474586546</v>
      </c>
      <c r="X160" s="80">
        <f t="shared" ca="1" si="116"/>
        <v>-8.2629151917850781</v>
      </c>
      <c r="Y160" s="80">
        <f t="shared" ca="1" si="129"/>
        <v>-373.04221242192426</v>
      </c>
      <c r="Z160" s="80">
        <f t="shared" ca="1" si="117"/>
        <v>-3357.3799117973181</v>
      </c>
      <c r="AA160" s="80">
        <f t="shared" ca="1" si="130"/>
        <v>0</v>
      </c>
      <c r="AB160" s="81">
        <f t="shared" ca="1" si="118"/>
        <v>-3915.4517548724684</v>
      </c>
      <c r="AC160" s="79">
        <f t="shared" ca="1" si="119"/>
        <v>443164.23895948427</v>
      </c>
      <c r="AD160" s="35"/>
      <c r="AE160" s="55">
        <f t="shared" ca="1" si="138"/>
        <v>9.4522381300610192E-3</v>
      </c>
      <c r="AF160" s="78">
        <f t="shared" ca="1" si="139"/>
        <v>0.41314575958925387</v>
      </c>
      <c r="AG160" s="21"/>
      <c r="AH160" s="21"/>
      <c r="AK160" s="66"/>
      <c r="AL160" s="66"/>
      <c r="AM160" s="66"/>
      <c r="AN160" s="66"/>
      <c r="AR160" s="69">
        <f t="shared" si="107"/>
        <v>14</v>
      </c>
      <c r="AS160" s="70">
        <f t="shared" si="140"/>
        <v>157</v>
      </c>
      <c r="AT160" s="71">
        <f t="shared" si="108"/>
        <v>0.33586450290385644</v>
      </c>
      <c r="AU160" s="72">
        <f t="shared" si="131"/>
        <v>7.076323496324699E-3</v>
      </c>
      <c r="AV160" s="73">
        <f t="shared" si="109"/>
        <v>1.0070763234963247</v>
      </c>
      <c r="AW160" s="74">
        <f>PRODUCT(AV$4:AV160)</f>
        <v>2.955051148023756</v>
      </c>
      <c r="AY160" s="75">
        <f t="shared" si="141"/>
        <v>157</v>
      </c>
      <c r="AZ160" s="76">
        <f t="shared" ca="1" si="146"/>
        <v>0</v>
      </c>
      <c r="BA160" s="76">
        <f t="shared" ca="1" si="146"/>
        <v>0</v>
      </c>
      <c r="BB160" s="76">
        <f t="shared" ca="1" si="146"/>
        <v>0</v>
      </c>
      <c r="BC160" s="76">
        <f t="shared" ca="1" si="146"/>
        <v>0</v>
      </c>
      <c r="BD160" s="76">
        <f t="shared" ca="1" si="146"/>
        <v>0</v>
      </c>
      <c r="BE160" s="76">
        <f t="shared" ca="1" si="146"/>
        <v>0</v>
      </c>
      <c r="BF160" s="76">
        <f t="shared" ca="1" si="146"/>
        <v>0</v>
      </c>
      <c r="BG160" s="76">
        <f t="shared" ca="1" si="146"/>
        <v>0</v>
      </c>
      <c r="BH160" s="76">
        <f t="shared" ca="1" si="146"/>
        <v>0</v>
      </c>
      <c r="BI160" s="76">
        <f t="shared" ca="1" si="146"/>
        <v>0</v>
      </c>
      <c r="BJ160" s="76">
        <f t="shared" ca="1" si="146"/>
        <v>0</v>
      </c>
      <c r="BK160" s="76">
        <f t="shared" ca="1" si="146"/>
        <v>0</v>
      </c>
      <c r="BL160" s="76">
        <f t="shared" ca="1" si="110"/>
        <v>-1</v>
      </c>
      <c r="BM160" s="77">
        <f t="shared" ca="1" si="111"/>
        <v>0</v>
      </c>
      <c r="BN160" s="21"/>
      <c r="BO160" s="70">
        <f t="shared" si="142"/>
        <v>157</v>
      </c>
      <c r="BP160" s="178">
        <f t="shared" si="143"/>
        <v>8.8300000000000003E-2</v>
      </c>
      <c r="BQ160" s="179">
        <f t="shared" si="132"/>
        <v>7.076323496324699E-3</v>
      </c>
      <c r="BR160" s="179">
        <f t="shared" si="145"/>
        <v>0.33840361804524693</v>
      </c>
    </row>
    <row r="161" spans="5:70">
      <c r="E161">
        <f t="shared" si="133"/>
        <v>158</v>
      </c>
      <c r="F161" s="64">
        <f t="shared" si="134"/>
        <v>81.08333333333259</v>
      </c>
      <c r="G161" s="55">
        <f t="shared" si="120"/>
        <v>9.4522381300610192E-3</v>
      </c>
      <c r="H161" s="78">
        <f t="shared" si="144"/>
        <v>0.41046880024401416</v>
      </c>
      <c r="I161" s="79">
        <f t="shared" ca="1" si="121"/>
        <v>439075.3543107314</v>
      </c>
      <c r="J161" s="79">
        <f t="shared" ca="1" si="122"/>
        <v>3107.039246366121</v>
      </c>
      <c r="K161" s="80">
        <f t="shared" ca="1" si="123"/>
        <v>-8.2093760048802835</v>
      </c>
      <c r="L161" s="80">
        <f t="shared" ca="1" si="124"/>
        <v>-365.89612859227617</v>
      </c>
      <c r="M161" s="80">
        <f t="shared" ca="1" si="125"/>
        <v>0</v>
      </c>
      <c r="N161" s="80">
        <f t="shared" ca="1" si="126"/>
        <v>0</v>
      </c>
      <c r="O161" s="81">
        <f t="shared" ca="1" si="113"/>
        <v>-3878.4419724986487</v>
      </c>
      <c r="P161" s="79">
        <f t="shared" ca="1" si="114"/>
        <v>437929.84608000173</v>
      </c>
      <c r="Q161" s="35"/>
      <c r="R161">
        <f t="shared" ca="1" si="127"/>
        <v>158</v>
      </c>
      <c r="S161" s="78">
        <f t="shared" ca="1" si="135"/>
        <v>81.08333333333259</v>
      </c>
      <c r="T161" s="55">
        <f t="shared" ca="1" si="128"/>
        <v>9.4522381300610192E-3</v>
      </c>
      <c r="U161" s="78">
        <f t="shared" ca="1" si="136"/>
        <v>0.40924060748719132</v>
      </c>
      <c r="V161" s="79">
        <f t="shared" ca="1" si="137"/>
        <v>438975.34504211193</v>
      </c>
      <c r="W161" s="79">
        <f t="shared" ca="1" si="115"/>
        <v>3106.3315484287386</v>
      </c>
      <c r="X161" s="80">
        <f t="shared" ca="1" si="116"/>
        <v>-8.1848121497438271</v>
      </c>
      <c r="Y161" s="80">
        <f t="shared" ca="1" si="129"/>
        <v>-365.81278753509332</v>
      </c>
      <c r="Z161" s="80">
        <f t="shared" ca="1" si="117"/>
        <v>0</v>
      </c>
      <c r="AA161" s="80">
        <f t="shared" ca="1" si="130"/>
        <v>0</v>
      </c>
      <c r="AB161" s="81">
        <f t="shared" ca="1" si="118"/>
        <v>-3878.4419724986487</v>
      </c>
      <c r="AC161" s="79">
        <f t="shared" ca="1" si="119"/>
        <v>437829.23701835721</v>
      </c>
      <c r="AD161" s="35"/>
      <c r="AE161" s="55">
        <f t="shared" ca="1" si="138"/>
        <v>9.4522381300610192E-3</v>
      </c>
      <c r="AF161" s="78">
        <f t="shared" ca="1" si="139"/>
        <v>0.40924060748719132</v>
      </c>
      <c r="AG161" s="21"/>
      <c r="AH161" s="21"/>
      <c r="AK161" s="66"/>
      <c r="AL161" s="66"/>
      <c r="AM161" s="66"/>
      <c r="AN161" s="66"/>
      <c r="AR161" s="69">
        <f t="shared" si="107"/>
        <v>14</v>
      </c>
      <c r="AS161" s="70">
        <f t="shared" si="140"/>
        <v>158</v>
      </c>
      <c r="AT161" s="71">
        <f t="shared" si="108"/>
        <v>0.33348781703037644</v>
      </c>
      <c r="AU161" s="72">
        <f t="shared" si="131"/>
        <v>7.076323496324699E-3</v>
      </c>
      <c r="AV161" s="73">
        <f t="shared" si="109"/>
        <v>1.0070763234963247</v>
      </c>
      <c r="AW161" s="74">
        <f>PRODUCT(AV$4:AV161)</f>
        <v>2.9759620458953577</v>
      </c>
      <c r="AY161" s="75">
        <f t="shared" si="141"/>
        <v>158</v>
      </c>
      <c r="AZ161" s="76">
        <f t="shared" ca="1" si="146"/>
        <v>0</v>
      </c>
      <c r="BA161" s="76">
        <f t="shared" ca="1" si="146"/>
        <v>0</v>
      </c>
      <c r="BB161" s="76">
        <f t="shared" ca="1" si="146"/>
        <v>0</v>
      </c>
      <c r="BC161" s="76">
        <f t="shared" ca="1" si="146"/>
        <v>0</v>
      </c>
      <c r="BD161" s="76">
        <f t="shared" ca="1" si="146"/>
        <v>0</v>
      </c>
      <c r="BE161" s="76">
        <f t="shared" ca="1" si="146"/>
        <v>0</v>
      </c>
      <c r="BF161" s="76">
        <f t="shared" ca="1" si="146"/>
        <v>0</v>
      </c>
      <c r="BG161" s="76">
        <f t="shared" ca="1" si="146"/>
        <v>0</v>
      </c>
      <c r="BH161" s="76">
        <f t="shared" ca="1" si="146"/>
        <v>0</v>
      </c>
      <c r="BI161" s="76">
        <f t="shared" ca="1" si="146"/>
        <v>0</v>
      </c>
      <c r="BJ161" s="76">
        <f t="shared" ca="1" si="146"/>
        <v>0</v>
      </c>
      <c r="BK161" s="76">
        <f t="shared" ca="1" si="146"/>
        <v>0</v>
      </c>
      <c r="BL161" s="76">
        <f t="shared" ca="1" si="110"/>
        <v>-1</v>
      </c>
      <c r="BM161" s="77">
        <f t="shared" ca="1" si="111"/>
        <v>0</v>
      </c>
      <c r="BN161" s="21"/>
      <c r="BO161" s="70">
        <f t="shared" si="142"/>
        <v>158</v>
      </c>
      <c r="BP161" s="178">
        <f t="shared" si="143"/>
        <v>8.8300000000000003E-2</v>
      </c>
      <c r="BQ161" s="179">
        <f t="shared" si="132"/>
        <v>7.076323496324699E-3</v>
      </c>
      <c r="BR161" s="179">
        <f t="shared" si="145"/>
        <v>0.33602579084611151</v>
      </c>
    </row>
    <row r="162" spans="5:70">
      <c r="E162">
        <f t="shared" si="133"/>
        <v>159</v>
      </c>
      <c r="F162" s="64">
        <f t="shared" si="134"/>
        <v>81.166666666665918</v>
      </c>
      <c r="G162" s="55">
        <f t="shared" si="120"/>
        <v>9.4522381300610192E-3</v>
      </c>
      <c r="H162" s="78">
        <f t="shared" si="144"/>
        <v>0.4065889513991473</v>
      </c>
      <c r="I162" s="79">
        <f t="shared" ca="1" si="121"/>
        <v>433790.42889059259</v>
      </c>
      <c r="J162" s="79">
        <f t="shared" ca="1" si="122"/>
        <v>3069.6414044392691</v>
      </c>
      <c r="K162" s="80">
        <f t="shared" ca="1" si="123"/>
        <v>-8.1317790279829456</v>
      </c>
      <c r="L162" s="80">
        <f t="shared" ca="1" si="124"/>
        <v>-361.49202407549387</v>
      </c>
      <c r="M162" s="80">
        <f t="shared" ca="1" si="125"/>
        <v>0</v>
      </c>
      <c r="N162" s="80">
        <f t="shared" ca="1" si="126"/>
        <v>0</v>
      </c>
      <c r="O162" s="81">
        <f t="shared" ca="1" si="113"/>
        <v>-3841.7820154009678</v>
      </c>
      <c r="P162" s="79">
        <f t="shared" ca="1" si="114"/>
        <v>432648.66447652748</v>
      </c>
      <c r="Q162" s="35"/>
      <c r="R162">
        <f t="shared" ca="1" si="127"/>
        <v>159</v>
      </c>
      <c r="S162" s="78">
        <f t="shared" ca="1" si="135"/>
        <v>81.166666666665918</v>
      </c>
      <c r="T162" s="55">
        <f t="shared" ca="1" si="128"/>
        <v>9.4522381300610192E-3</v>
      </c>
      <c r="U162" s="78">
        <f t="shared" ca="1" si="136"/>
        <v>0.40537236781273156</v>
      </c>
      <c r="V162" s="79">
        <f t="shared" ca="1" si="137"/>
        <v>433690.77080975677</v>
      </c>
      <c r="W162" s="79">
        <f t="shared" ca="1" si="115"/>
        <v>3068.9361916202515</v>
      </c>
      <c r="X162" s="80">
        <f t="shared" ca="1" si="116"/>
        <v>-8.1074473562546316</v>
      </c>
      <c r="Y162" s="80">
        <f t="shared" ca="1" si="129"/>
        <v>-361.40897567479732</v>
      </c>
      <c r="Z162" s="80">
        <f t="shared" ca="1" si="117"/>
        <v>0</v>
      </c>
      <c r="AA162" s="80">
        <f t="shared" ca="1" si="130"/>
        <v>0</v>
      </c>
      <c r="AB162" s="81">
        <f t="shared" ca="1" si="118"/>
        <v>-3841.7820154009678</v>
      </c>
      <c r="AC162" s="79">
        <f t="shared" ca="1" si="119"/>
        <v>432548.40856294497</v>
      </c>
      <c r="AD162" s="35"/>
      <c r="AE162" s="55">
        <f t="shared" ca="1" si="138"/>
        <v>9.4522381300610192E-3</v>
      </c>
      <c r="AF162" s="78">
        <f t="shared" ca="1" si="139"/>
        <v>0.40537236781273156</v>
      </c>
      <c r="AG162" s="21"/>
      <c r="AH162" s="21"/>
      <c r="AK162" s="66"/>
      <c r="AL162" s="66"/>
      <c r="AM162" s="66"/>
      <c r="AN162" s="66"/>
      <c r="AR162" s="69">
        <f t="shared" si="107"/>
        <v>14</v>
      </c>
      <c r="AS162" s="70">
        <f t="shared" si="140"/>
        <v>159</v>
      </c>
      <c r="AT162" s="71">
        <f t="shared" si="108"/>
        <v>0.33112794935498635</v>
      </c>
      <c r="AU162" s="72">
        <f t="shared" si="131"/>
        <v>7.076323496324699E-3</v>
      </c>
      <c r="AV162" s="73">
        <f t="shared" si="109"/>
        <v>1.0070763234963247</v>
      </c>
      <c r="AW162" s="74">
        <f>PRODUCT(AV$4:AV162)</f>
        <v>2.9970209160448977</v>
      </c>
      <c r="AY162" s="75">
        <f t="shared" si="141"/>
        <v>159</v>
      </c>
      <c r="AZ162" s="76">
        <f t="shared" ca="1" si="146"/>
        <v>0</v>
      </c>
      <c r="BA162" s="76">
        <f t="shared" ca="1" si="146"/>
        <v>0</v>
      </c>
      <c r="BB162" s="76">
        <f t="shared" ca="1" si="146"/>
        <v>0</v>
      </c>
      <c r="BC162" s="76">
        <f t="shared" ca="1" si="146"/>
        <v>0</v>
      </c>
      <c r="BD162" s="76">
        <f t="shared" ca="1" si="146"/>
        <v>0</v>
      </c>
      <c r="BE162" s="76">
        <f t="shared" ca="1" si="146"/>
        <v>0</v>
      </c>
      <c r="BF162" s="76">
        <f t="shared" ca="1" si="146"/>
        <v>0</v>
      </c>
      <c r="BG162" s="76">
        <f t="shared" ca="1" si="146"/>
        <v>0</v>
      </c>
      <c r="BH162" s="76">
        <f t="shared" ca="1" si="146"/>
        <v>0</v>
      </c>
      <c r="BI162" s="76">
        <f t="shared" ca="1" si="146"/>
        <v>0</v>
      </c>
      <c r="BJ162" s="76">
        <f t="shared" ca="1" si="146"/>
        <v>0</v>
      </c>
      <c r="BK162" s="76">
        <f t="shared" ca="1" si="146"/>
        <v>0</v>
      </c>
      <c r="BL162" s="76">
        <f t="shared" ca="1" si="110"/>
        <v>-1</v>
      </c>
      <c r="BM162" s="77">
        <f t="shared" ca="1" si="111"/>
        <v>0</v>
      </c>
      <c r="BN162" s="21"/>
      <c r="BO162" s="70">
        <f t="shared" si="142"/>
        <v>159</v>
      </c>
      <c r="BP162" s="178">
        <f t="shared" si="143"/>
        <v>8.8300000000000003E-2</v>
      </c>
      <c r="BQ162" s="179">
        <f t="shared" si="132"/>
        <v>7.076323496324699E-3</v>
      </c>
      <c r="BR162" s="179">
        <f t="shared" si="145"/>
        <v>0.33366467168993852</v>
      </c>
    </row>
    <row r="163" spans="5:70">
      <c r="E163">
        <f t="shared" si="133"/>
        <v>160</v>
      </c>
      <c r="F163" s="64">
        <f t="shared" si="134"/>
        <v>81.249999999999247</v>
      </c>
      <c r="G163" s="55">
        <f t="shared" si="120"/>
        <v>9.4522381300610192E-3</v>
      </c>
      <c r="H163" s="78">
        <f t="shared" si="144"/>
        <v>0.40274577580947074</v>
      </c>
      <c r="I163" s="79">
        <f t="shared" ca="1" si="121"/>
        <v>428559.16627324244</v>
      </c>
      <c r="J163" s="79">
        <f t="shared" ca="1" si="122"/>
        <v>3032.623297864669</v>
      </c>
      <c r="K163" s="80">
        <f t="shared" ca="1" si="123"/>
        <v>-8.0549155161894141</v>
      </c>
      <c r="L163" s="80">
        <f t="shared" ca="1" si="124"/>
        <v>-357.13263856103538</v>
      </c>
      <c r="M163" s="80">
        <f t="shared" ca="1" si="125"/>
        <v>0</v>
      </c>
      <c r="N163" s="80">
        <f t="shared" ca="1" si="126"/>
        <v>0</v>
      </c>
      <c r="O163" s="81">
        <f t="shared" ca="1" si="113"/>
        <v>-3805.4685769476123</v>
      </c>
      <c r="P163" s="79">
        <f t="shared" ca="1" si="114"/>
        <v>427421.13344008231</v>
      </c>
      <c r="Q163" s="35"/>
      <c r="R163">
        <f t="shared" ca="1" si="127"/>
        <v>160</v>
      </c>
      <c r="S163" s="78">
        <f t="shared" ca="1" si="135"/>
        <v>81.249999999999247</v>
      </c>
      <c r="T163" s="55">
        <f t="shared" ca="1" si="128"/>
        <v>9.4522381300610192E-3</v>
      </c>
      <c r="U163" s="78">
        <f t="shared" ca="1" si="136"/>
        <v>0.40154069166081896</v>
      </c>
      <c r="V163" s="79">
        <f t="shared" ca="1" si="137"/>
        <v>428459.85800242907</v>
      </c>
      <c r="W163" s="79">
        <f t="shared" ca="1" si="115"/>
        <v>3031.9205604145332</v>
      </c>
      <c r="X163" s="80">
        <f t="shared" ca="1" si="116"/>
        <v>-8.0308138332163796</v>
      </c>
      <c r="Y163" s="80">
        <f t="shared" ca="1" si="129"/>
        <v>-357.04988166869094</v>
      </c>
      <c r="Z163" s="80">
        <f t="shared" ca="1" si="117"/>
        <v>0</v>
      </c>
      <c r="AA163" s="80">
        <f t="shared" ca="1" si="130"/>
        <v>0</v>
      </c>
      <c r="AB163" s="81">
        <f t="shared" ca="1" si="118"/>
        <v>-3805.4685769476123</v>
      </c>
      <c r="AC163" s="79">
        <f t="shared" ca="1" si="119"/>
        <v>427321.22929039405</v>
      </c>
      <c r="AD163" s="35"/>
      <c r="AE163" s="55">
        <f t="shared" ca="1" si="138"/>
        <v>9.4522381300610192E-3</v>
      </c>
      <c r="AF163" s="78">
        <f t="shared" ca="1" si="139"/>
        <v>0.40154069166081896</v>
      </c>
      <c r="AG163" s="21"/>
      <c r="AH163" s="21"/>
      <c r="AK163" s="66"/>
      <c r="AL163" s="66"/>
      <c r="AM163" s="66"/>
      <c r="AN163" s="66"/>
      <c r="AR163" s="69">
        <f t="shared" si="107"/>
        <v>14</v>
      </c>
      <c r="AS163" s="70">
        <f t="shared" si="140"/>
        <v>160</v>
      </c>
      <c r="AT163" s="71">
        <f t="shared" si="108"/>
        <v>0.32878478086667584</v>
      </c>
      <c r="AU163" s="72">
        <f t="shared" si="131"/>
        <v>7.076323496324699E-3</v>
      </c>
      <c r="AV163" s="73">
        <f t="shared" si="109"/>
        <v>1.0070763234963247</v>
      </c>
      <c r="AW163" s="74">
        <f>PRODUCT(AV$4:AV163)</f>
        <v>3.018228805572083</v>
      </c>
      <c r="AY163" s="75">
        <f t="shared" si="141"/>
        <v>160</v>
      </c>
      <c r="AZ163" s="76">
        <f t="shared" ca="1" si="146"/>
        <v>0</v>
      </c>
      <c r="BA163" s="76">
        <f t="shared" ca="1" si="146"/>
        <v>0</v>
      </c>
      <c r="BB163" s="76">
        <f t="shared" ca="1" si="146"/>
        <v>0</v>
      </c>
      <c r="BC163" s="76">
        <f t="shared" ca="1" si="146"/>
        <v>0</v>
      </c>
      <c r="BD163" s="76">
        <f t="shared" ca="1" si="146"/>
        <v>0</v>
      </c>
      <c r="BE163" s="76">
        <f t="shared" ca="1" si="146"/>
        <v>0</v>
      </c>
      <c r="BF163" s="76">
        <f t="shared" ref="AZ163:BK184" ca="1" si="147">OFFSET($AV$3,($AY163*12-12)+BF$3,0)</f>
        <v>0</v>
      </c>
      <c r="BG163" s="76">
        <f t="shared" ca="1" si="147"/>
        <v>0</v>
      </c>
      <c r="BH163" s="76">
        <f t="shared" ca="1" si="147"/>
        <v>0</v>
      </c>
      <c r="BI163" s="76">
        <f t="shared" ca="1" si="147"/>
        <v>0</v>
      </c>
      <c r="BJ163" s="76">
        <f t="shared" ca="1" si="147"/>
        <v>0</v>
      </c>
      <c r="BK163" s="76">
        <f t="shared" ca="1" si="147"/>
        <v>0</v>
      </c>
      <c r="BL163" s="76">
        <f t="shared" ca="1" si="110"/>
        <v>-1</v>
      </c>
      <c r="BM163" s="77">
        <f t="shared" ca="1" si="111"/>
        <v>0</v>
      </c>
      <c r="BN163" s="21"/>
      <c r="BO163" s="70">
        <f t="shared" si="142"/>
        <v>160</v>
      </c>
      <c r="BP163" s="178">
        <f t="shared" si="143"/>
        <v>8.8300000000000003E-2</v>
      </c>
      <c r="BQ163" s="179">
        <f t="shared" si="132"/>
        <v>7.076323496324699E-3</v>
      </c>
      <c r="BR163" s="179">
        <f t="shared" si="145"/>
        <v>0.33132014317597669</v>
      </c>
    </row>
    <row r="164" spans="5:70">
      <c r="E164">
        <f t="shared" si="133"/>
        <v>161</v>
      </c>
      <c r="F164" s="64">
        <f t="shared" si="134"/>
        <v>81.333333333332575</v>
      </c>
      <c r="G164" s="55">
        <f t="shared" si="120"/>
        <v>9.4522381300610192E-3</v>
      </c>
      <c r="H164" s="78">
        <f t="shared" si="144"/>
        <v>0.39893892683064347</v>
      </c>
      <c r="I164" s="79">
        <f t="shared" ca="1" si="121"/>
        <v>423381.04710498609</v>
      </c>
      <c r="J164" s="79">
        <f t="shared" ca="1" si="122"/>
        <v>2995.9812515275671</v>
      </c>
      <c r="K164" s="80">
        <f t="shared" ca="1" si="123"/>
        <v>-7.9787785366128698</v>
      </c>
      <c r="L164" s="80">
        <f t="shared" ca="1" si="124"/>
        <v>-352.81753925415512</v>
      </c>
      <c r="M164" s="80">
        <f t="shared" ca="1" si="125"/>
        <v>0</v>
      </c>
      <c r="N164" s="80">
        <f t="shared" ca="1" si="126"/>
        <v>0</v>
      </c>
      <c r="O164" s="81">
        <f t="shared" ca="1" si="113"/>
        <v>-3769.498381761839</v>
      </c>
      <c r="P164" s="79">
        <f t="shared" ca="1" si="114"/>
        <v>422246.73365696106</v>
      </c>
      <c r="Q164" s="35"/>
      <c r="R164">
        <f t="shared" ca="1" si="127"/>
        <v>161</v>
      </c>
      <c r="S164" s="78">
        <f t="shared" ca="1" si="135"/>
        <v>81.333333333332575</v>
      </c>
      <c r="T164" s="55">
        <f t="shared" ca="1" si="128"/>
        <v>9.4522381300610192E-3</v>
      </c>
      <c r="U164" s="78">
        <f t="shared" ca="1" si="136"/>
        <v>0.39774523342433149</v>
      </c>
      <c r="V164" s="79">
        <f t="shared" ca="1" si="137"/>
        <v>423282.08727311087</v>
      </c>
      <c r="W164" s="79">
        <f t="shared" ca="1" si="115"/>
        <v>2995.2809797440764</v>
      </c>
      <c r="X164" s="80">
        <f t="shared" ca="1" si="116"/>
        <v>-7.9549046684866296</v>
      </c>
      <c r="Y164" s="80">
        <f t="shared" ca="1" si="129"/>
        <v>-352.73507272759241</v>
      </c>
      <c r="Z164" s="80">
        <f t="shared" ca="1" si="117"/>
        <v>0</v>
      </c>
      <c r="AA164" s="80">
        <f t="shared" ca="1" si="130"/>
        <v>0</v>
      </c>
      <c r="AB164" s="81">
        <f t="shared" ca="1" si="118"/>
        <v>-3769.498381761839</v>
      </c>
      <c r="AC164" s="79">
        <f t="shared" ca="1" si="119"/>
        <v>422147.17989369703</v>
      </c>
      <c r="AD164" s="35"/>
      <c r="AE164" s="55">
        <f t="shared" ca="1" si="138"/>
        <v>9.4522381300610192E-3</v>
      </c>
      <c r="AF164" s="78">
        <f t="shared" ca="1" si="139"/>
        <v>0.39774523342433149</v>
      </c>
      <c r="AG164" s="21"/>
      <c r="AH164" s="21"/>
      <c r="AK164" s="66"/>
      <c r="AL164" s="66"/>
      <c r="AM164" s="66"/>
      <c r="AN164" s="66"/>
      <c r="AR164" s="69">
        <f t="shared" si="107"/>
        <v>14</v>
      </c>
      <c r="AS164" s="70">
        <f t="shared" si="140"/>
        <v>161</v>
      </c>
      <c r="AT164" s="71">
        <f t="shared" si="108"/>
        <v>0.32645819339659504</v>
      </c>
      <c r="AU164" s="72">
        <f t="shared" si="131"/>
        <v>7.076323496324699E-3</v>
      </c>
      <c r="AV164" s="73">
        <f t="shared" si="109"/>
        <v>1.0070763234963247</v>
      </c>
      <c r="AW164" s="74">
        <f>PRODUCT(AV$4:AV164)</f>
        <v>3.0395867689862368</v>
      </c>
      <c r="AY164" s="75">
        <f t="shared" si="141"/>
        <v>161</v>
      </c>
      <c r="AZ164" s="76">
        <f t="shared" ca="1" si="147"/>
        <v>0</v>
      </c>
      <c r="BA164" s="76">
        <f t="shared" ca="1" si="147"/>
        <v>0</v>
      </c>
      <c r="BB164" s="76">
        <f t="shared" ca="1" si="147"/>
        <v>0</v>
      </c>
      <c r="BC164" s="76">
        <f t="shared" ca="1" si="147"/>
        <v>0</v>
      </c>
      <c r="BD164" s="76">
        <f t="shared" ca="1" si="147"/>
        <v>0</v>
      </c>
      <c r="BE164" s="76">
        <f t="shared" ca="1" si="147"/>
        <v>0</v>
      </c>
      <c r="BF164" s="76">
        <f t="shared" ca="1" si="147"/>
        <v>0</v>
      </c>
      <c r="BG164" s="76">
        <f t="shared" ca="1" si="147"/>
        <v>0</v>
      </c>
      <c r="BH164" s="76">
        <f t="shared" ca="1" si="147"/>
        <v>0</v>
      </c>
      <c r="BI164" s="76">
        <f t="shared" ca="1" si="147"/>
        <v>0</v>
      </c>
      <c r="BJ164" s="76">
        <f t="shared" ca="1" si="147"/>
        <v>0</v>
      </c>
      <c r="BK164" s="76">
        <f t="shared" ca="1" si="147"/>
        <v>0</v>
      </c>
      <c r="BL164" s="76">
        <f t="shared" ca="1" si="110"/>
        <v>-1</v>
      </c>
      <c r="BM164" s="77">
        <f t="shared" ca="1" si="111"/>
        <v>0</v>
      </c>
      <c r="BN164" s="21"/>
      <c r="BO164" s="70">
        <f t="shared" si="142"/>
        <v>161</v>
      </c>
      <c r="BP164" s="178">
        <f t="shared" si="143"/>
        <v>8.8300000000000003E-2</v>
      </c>
      <c r="BQ164" s="179">
        <f t="shared" si="132"/>
        <v>7.076323496324699E-3</v>
      </c>
      <c r="BR164" s="179">
        <f t="shared" si="145"/>
        <v>0.32899208872840296</v>
      </c>
    </row>
    <row r="165" spans="5:70">
      <c r="E165">
        <f t="shared" si="133"/>
        <v>162</v>
      </c>
      <c r="F165" s="64">
        <f t="shared" si="134"/>
        <v>81.416666666665904</v>
      </c>
      <c r="G165" s="55">
        <f t="shared" si="120"/>
        <v>9.4522381300610192E-3</v>
      </c>
      <c r="H165" s="78">
        <f t="shared" si="144"/>
        <v>0.39516806109488922</v>
      </c>
      <c r="I165" s="79">
        <f t="shared" ca="1" si="121"/>
        <v>418255.55698079499</v>
      </c>
      <c r="J165" s="79">
        <f t="shared" ca="1" si="122"/>
        <v>2959.7116253315735</v>
      </c>
      <c r="K165" s="80">
        <f t="shared" ca="1" si="123"/>
        <v>-7.903361221897784</v>
      </c>
      <c r="L165" s="80">
        <f t="shared" ca="1" si="124"/>
        <v>-348.54629748399583</v>
      </c>
      <c r="M165" s="80">
        <f t="shared" ca="1" si="125"/>
        <v>0</v>
      </c>
      <c r="N165" s="80">
        <f t="shared" ca="1" si="126"/>
        <v>0</v>
      </c>
      <c r="O165" s="81">
        <f t="shared" ca="1" si="113"/>
        <v>-3733.8681854265465</v>
      </c>
      <c r="P165" s="79">
        <f t="shared" ca="1" si="114"/>
        <v>417124.95076199406</v>
      </c>
      <c r="Q165" s="35"/>
      <c r="R165">
        <f t="shared" ca="1" si="127"/>
        <v>162</v>
      </c>
      <c r="S165" s="78">
        <f t="shared" ca="1" si="135"/>
        <v>81.416666666665904</v>
      </c>
      <c r="T165" s="55">
        <f t="shared" ca="1" si="128"/>
        <v>9.4522381300610192E-3</v>
      </c>
      <c r="U165" s="78">
        <f t="shared" ca="1" si="136"/>
        <v>0.39398565076290798</v>
      </c>
      <c r="V165" s="79">
        <f t="shared" ca="1" si="137"/>
        <v>418156.94422340812</v>
      </c>
      <c r="W165" s="79">
        <f t="shared" ca="1" si="115"/>
        <v>2959.0138095594393</v>
      </c>
      <c r="X165" s="80">
        <f t="shared" ca="1" si="116"/>
        <v>-7.8797130152581598</v>
      </c>
      <c r="Y165" s="80">
        <f t="shared" ca="1" si="129"/>
        <v>-348.46412018617343</v>
      </c>
      <c r="Z165" s="80">
        <f t="shared" ca="1" si="117"/>
        <v>0</v>
      </c>
      <c r="AA165" s="80">
        <f t="shared" ca="1" si="130"/>
        <v>0</v>
      </c>
      <c r="AB165" s="81">
        <f t="shared" ca="1" si="118"/>
        <v>-3733.8681854265465</v>
      </c>
      <c r="AC165" s="79">
        <f t="shared" ca="1" si="119"/>
        <v>417025.74601433956</v>
      </c>
      <c r="AD165" s="35"/>
      <c r="AE165" s="55">
        <f t="shared" ca="1" si="138"/>
        <v>9.4522381300610192E-3</v>
      </c>
      <c r="AF165" s="78">
        <f t="shared" ca="1" si="139"/>
        <v>0.39398565076290798</v>
      </c>
      <c r="AG165" s="21"/>
      <c r="AH165" s="21"/>
      <c r="AK165" s="66"/>
      <c r="AL165" s="66"/>
      <c r="AM165" s="66"/>
      <c r="AN165" s="66"/>
      <c r="AR165" s="69">
        <f t="shared" si="107"/>
        <v>14</v>
      </c>
      <c r="AS165" s="70">
        <f t="shared" si="140"/>
        <v>162</v>
      </c>
      <c r="AT165" s="71">
        <f t="shared" si="108"/>
        <v>0.32414806961209502</v>
      </c>
      <c r="AU165" s="72">
        <f t="shared" si="131"/>
        <v>7.076323496324699E-3</v>
      </c>
      <c r="AV165" s="73">
        <f t="shared" si="109"/>
        <v>1.0070763234963247</v>
      </c>
      <c r="AW165" s="74">
        <f>PRODUCT(AV$4:AV165)</f>
        <v>3.0610958682587319</v>
      </c>
      <c r="AY165" s="75">
        <f t="shared" si="141"/>
        <v>162</v>
      </c>
      <c r="AZ165" s="76">
        <f t="shared" ca="1" si="147"/>
        <v>0</v>
      </c>
      <c r="BA165" s="76">
        <f t="shared" ca="1" si="147"/>
        <v>0</v>
      </c>
      <c r="BB165" s="76">
        <f t="shared" ca="1" si="147"/>
        <v>0</v>
      </c>
      <c r="BC165" s="76">
        <f t="shared" ca="1" si="147"/>
        <v>0</v>
      </c>
      <c r="BD165" s="76">
        <f t="shared" ca="1" si="147"/>
        <v>0</v>
      </c>
      <c r="BE165" s="76">
        <f t="shared" ca="1" si="147"/>
        <v>0</v>
      </c>
      <c r="BF165" s="76">
        <f t="shared" ca="1" si="147"/>
        <v>0</v>
      </c>
      <c r="BG165" s="76">
        <f t="shared" ca="1" si="147"/>
        <v>0</v>
      </c>
      <c r="BH165" s="76">
        <f t="shared" ca="1" si="147"/>
        <v>0</v>
      </c>
      <c r="BI165" s="76">
        <f t="shared" ca="1" si="147"/>
        <v>0</v>
      </c>
      <c r="BJ165" s="76">
        <f t="shared" ca="1" si="147"/>
        <v>0</v>
      </c>
      <c r="BK165" s="76">
        <f t="shared" ca="1" si="147"/>
        <v>0</v>
      </c>
      <c r="BL165" s="76">
        <f t="shared" ca="1" si="110"/>
        <v>-1</v>
      </c>
      <c r="BM165" s="77">
        <f t="shared" ca="1" si="111"/>
        <v>0</v>
      </c>
      <c r="BN165" s="21"/>
      <c r="BO165" s="70">
        <f t="shared" si="142"/>
        <v>162</v>
      </c>
      <c r="BP165" s="178">
        <f t="shared" si="143"/>
        <v>8.8300000000000003E-2</v>
      </c>
      <c r="BQ165" s="179">
        <f t="shared" si="132"/>
        <v>7.076323496324699E-3</v>
      </c>
      <c r="BR165" s="179">
        <f t="shared" si="145"/>
        <v>0.32668039259052606</v>
      </c>
    </row>
    <row r="166" spans="5:70">
      <c r="E166">
        <f t="shared" si="133"/>
        <v>163</v>
      </c>
      <c r="F166" s="64">
        <f t="shared" si="134"/>
        <v>81.499999999999233</v>
      </c>
      <c r="G166" s="55">
        <f t="shared" si="120"/>
        <v>9.4522381300610192E-3</v>
      </c>
      <c r="H166" s="78">
        <f t="shared" si="144"/>
        <v>0.3914328384800258</v>
      </c>
      <c r="I166" s="79">
        <f t="shared" ca="1" si="121"/>
        <v>413182.18639740173</v>
      </c>
      <c r="J166" s="79">
        <f t="shared" ca="1" si="122"/>
        <v>2923.8108138667453</v>
      </c>
      <c r="K166" s="80">
        <f t="shared" ca="1" si="123"/>
        <v>-7.8286567696005163</v>
      </c>
      <c r="L166" s="80">
        <f t="shared" ca="1" si="124"/>
        <v>-344.31848866450144</v>
      </c>
      <c r="M166" s="80">
        <f t="shared" ca="1" si="125"/>
        <v>0</v>
      </c>
      <c r="N166" s="80">
        <f t="shared" ca="1" si="126"/>
        <v>0</v>
      </c>
      <c r="O166" s="81">
        <f t="shared" ca="1" si="113"/>
        <v>-3698.5747741916362</v>
      </c>
      <c r="P166" s="79">
        <f t="shared" ca="1" si="114"/>
        <v>412055.2752916427</v>
      </c>
      <c r="Q166" s="35"/>
      <c r="R166">
        <f t="shared" ca="1" si="127"/>
        <v>163</v>
      </c>
      <c r="S166" s="78">
        <f t="shared" ca="1" si="135"/>
        <v>81.499999999999233</v>
      </c>
      <c r="T166" s="55">
        <f t="shared" ca="1" si="128"/>
        <v>9.4522381300610192E-3</v>
      </c>
      <c r="U166" s="78">
        <f t="shared" ca="1" si="136"/>
        <v>0.39026160457206993</v>
      </c>
      <c r="V166" s="79">
        <f t="shared" ca="1" si="137"/>
        <v>413083.91935664567</v>
      </c>
      <c r="W166" s="79">
        <f t="shared" ca="1" si="115"/>
        <v>2923.115444497329</v>
      </c>
      <c r="X166" s="80">
        <f t="shared" ca="1" si="116"/>
        <v>-7.8052320914413986</v>
      </c>
      <c r="Y166" s="80">
        <f t="shared" ca="1" si="129"/>
        <v>-344.23659946387141</v>
      </c>
      <c r="Z166" s="80">
        <f t="shared" ca="1" si="117"/>
        <v>0</v>
      </c>
      <c r="AA166" s="80">
        <f t="shared" ca="1" si="130"/>
        <v>0</v>
      </c>
      <c r="AB166" s="81">
        <f t="shared" ca="1" si="118"/>
        <v>-3698.5747741916362</v>
      </c>
      <c r="AC166" s="79">
        <f t="shared" ca="1" si="119"/>
        <v>411956.41819539602</v>
      </c>
      <c r="AD166" s="35"/>
      <c r="AE166" s="55">
        <f t="shared" ca="1" si="138"/>
        <v>9.4522381300610192E-3</v>
      </c>
      <c r="AF166" s="78">
        <f t="shared" ca="1" si="139"/>
        <v>0.39026160457206993</v>
      </c>
      <c r="AG166" s="21"/>
      <c r="AH166" s="21"/>
      <c r="AK166" s="66"/>
      <c r="AL166" s="66"/>
      <c r="AM166" s="66"/>
      <c r="AN166" s="66"/>
      <c r="AR166" s="69">
        <f t="shared" si="107"/>
        <v>14</v>
      </c>
      <c r="AS166" s="70">
        <f t="shared" si="140"/>
        <v>163</v>
      </c>
      <c r="AT166" s="71">
        <f t="shared" si="108"/>
        <v>0.32185429301081064</v>
      </c>
      <c r="AU166" s="72">
        <f t="shared" si="131"/>
        <v>7.076323496324699E-3</v>
      </c>
      <c r="AV166" s="73">
        <f t="shared" si="109"/>
        <v>1.0070763234963247</v>
      </c>
      <c r="AW166" s="74">
        <f>PRODUCT(AV$4:AV166)</f>
        <v>3.0827571728757936</v>
      </c>
      <c r="AY166" s="75">
        <f t="shared" si="141"/>
        <v>163</v>
      </c>
      <c r="AZ166" s="76">
        <f t="shared" ca="1" si="147"/>
        <v>0</v>
      </c>
      <c r="BA166" s="76">
        <f t="shared" ca="1" si="147"/>
        <v>0</v>
      </c>
      <c r="BB166" s="76">
        <f t="shared" ca="1" si="147"/>
        <v>0</v>
      </c>
      <c r="BC166" s="76">
        <f t="shared" ca="1" si="147"/>
        <v>0</v>
      </c>
      <c r="BD166" s="76">
        <f t="shared" ca="1" si="147"/>
        <v>0</v>
      </c>
      <c r="BE166" s="76">
        <f t="shared" ca="1" si="147"/>
        <v>0</v>
      </c>
      <c r="BF166" s="76">
        <f t="shared" ca="1" si="147"/>
        <v>0</v>
      </c>
      <c r="BG166" s="76">
        <f t="shared" ca="1" si="147"/>
        <v>0</v>
      </c>
      <c r="BH166" s="76">
        <f t="shared" ca="1" si="147"/>
        <v>0</v>
      </c>
      <c r="BI166" s="76">
        <f t="shared" ca="1" si="147"/>
        <v>0</v>
      </c>
      <c r="BJ166" s="76">
        <f t="shared" ca="1" si="147"/>
        <v>0</v>
      </c>
      <c r="BK166" s="76">
        <f t="shared" ca="1" si="147"/>
        <v>0</v>
      </c>
      <c r="BL166" s="76">
        <f t="shared" ca="1" si="110"/>
        <v>-1</v>
      </c>
      <c r="BM166" s="77">
        <f t="shared" ca="1" si="111"/>
        <v>0</v>
      </c>
      <c r="BN166" s="21"/>
      <c r="BO166" s="70">
        <f t="shared" si="142"/>
        <v>163</v>
      </c>
      <c r="BP166" s="178">
        <f t="shared" si="143"/>
        <v>8.8300000000000003E-2</v>
      </c>
      <c r="BQ166" s="179">
        <f t="shared" si="132"/>
        <v>7.076323496324699E-3</v>
      </c>
      <c r="BR166" s="179">
        <f t="shared" si="145"/>
        <v>0.32438493981903077</v>
      </c>
    </row>
    <row r="167" spans="5:70">
      <c r="E167">
        <f t="shared" si="133"/>
        <v>164</v>
      </c>
      <c r="F167" s="64">
        <f t="shared" si="134"/>
        <v>81.583333333332561</v>
      </c>
      <c r="G167" s="55">
        <f t="shared" si="120"/>
        <v>1.0343997254147252E-2</v>
      </c>
      <c r="H167" s="78">
        <f t="shared" si="144"/>
        <v>0.38738385827360533</v>
      </c>
      <c r="I167" s="79">
        <f t="shared" ca="1" si="121"/>
        <v>407792.97665546904</v>
      </c>
      <c r="J167" s="79">
        <f t="shared" ca="1" si="122"/>
        <v>2885.675022343285</v>
      </c>
      <c r="K167" s="80">
        <f t="shared" ca="1" si="123"/>
        <v>-7.7476771654721066</v>
      </c>
      <c r="L167" s="80">
        <f t="shared" ca="1" si="124"/>
        <v>-339.82748054622425</v>
      </c>
      <c r="M167" s="80">
        <f t="shared" ca="1" si="125"/>
        <v>0</v>
      </c>
      <c r="N167" s="80">
        <f t="shared" ca="1" si="126"/>
        <v>0</v>
      </c>
      <c r="O167" s="81">
        <f t="shared" ca="1" si="113"/>
        <v>-3660.3167268831398</v>
      </c>
      <c r="P167" s="79">
        <f t="shared" ca="1" si="114"/>
        <v>406670.75979321753</v>
      </c>
      <c r="Q167" s="35"/>
      <c r="R167">
        <f t="shared" ca="1" si="127"/>
        <v>164</v>
      </c>
      <c r="S167" s="78">
        <f t="shared" ca="1" si="135"/>
        <v>81.583333333332561</v>
      </c>
      <c r="T167" s="55">
        <f t="shared" ca="1" si="128"/>
        <v>1.0343997254147252E-2</v>
      </c>
      <c r="U167" s="78">
        <f t="shared" ca="1" si="136"/>
        <v>0.38622473960597736</v>
      </c>
      <c r="V167" s="79">
        <f t="shared" ca="1" si="137"/>
        <v>407695.14213675453</v>
      </c>
      <c r="W167" s="79">
        <f t="shared" ca="1" si="115"/>
        <v>2884.9827136397539</v>
      </c>
      <c r="X167" s="80">
        <f t="shared" ca="1" si="116"/>
        <v>-7.7244947921195468</v>
      </c>
      <c r="Y167" s="80">
        <f t="shared" ca="1" si="129"/>
        <v>-339.74595178062879</v>
      </c>
      <c r="Z167" s="80">
        <f t="shared" ca="1" si="117"/>
        <v>0</v>
      </c>
      <c r="AA167" s="80">
        <f t="shared" ca="1" si="130"/>
        <v>0</v>
      </c>
      <c r="AB167" s="81">
        <f t="shared" ca="1" si="118"/>
        <v>-3660.3167268831398</v>
      </c>
      <c r="AC167" s="79">
        <f t="shared" ca="1" si="119"/>
        <v>406572.33767693839</v>
      </c>
      <c r="AD167" s="35"/>
      <c r="AE167" s="55">
        <f t="shared" ca="1" si="138"/>
        <v>1.0343997254147252E-2</v>
      </c>
      <c r="AF167" s="78">
        <f t="shared" ca="1" si="139"/>
        <v>0.38622473960597736</v>
      </c>
      <c r="AG167" s="21"/>
      <c r="AH167" s="21"/>
      <c r="AK167" s="66"/>
      <c r="AL167" s="66"/>
      <c r="AM167" s="66"/>
      <c r="AN167" s="66"/>
      <c r="AR167" s="69">
        <f t="shared" si="107"/>
        <v>14</v>
      </c>
      <c r="AS167" s="70">
        <f t="shared" si="140"/>
        <v>164</v>
      </c>
      <c r="AT167" s="71">
        <f t="shared" si="108"/>
        <v>0.3195767479147853</v>
      </c>
      <c r="AU167" s="72">
        <f t="shared" si="131"/>
        <v>7.076323496324699E-3</v>
      </c>
      <c r="AV167" s="73">
        <f t="shared" si="109"/>
        <v>1.0070763234963247</v>
      </c>
      <c r="AW167" s="74">
        <f>PRODUCT(AV$4:AV167)</f>
        <v>3.104571759891678</v>
      </c>
      <c r="AY167" s="75">
        <f t="shared" si="141"/>
        <v>164</v>
      </c>
      <c r="AZ167" s="76">
        <f t="shared" ca="1" si="147"/>
        <v>0</v>
      </c>
      <c r="BA167" s="76">
        <f t="shared" ca="1" si="147"/>
        <v>0</v>
      </c>
      <c r="BB167" s="76">
        <f t="shared" ca="1" si="147"/>
        <v>0</v>
      </c>
      <c r="BC167" s="76">
        <f t="shared" ca="1" si="147"/>
        <v>0</v>
      </c>
      <c r="BD167" s="76">
        <f t="shared" ca="1" si="147"/>
        <v>0</v>
      </c>
      <c r="BE167" s="76">
        <f t="shared" ca="1" si="147"/>
        <v>0</v>
      </c>
      <c r="BF167" s="76">
        <f t="shared" ca="1" si="147"/>
        <v>0</v>
      </c>
      <c r="BG167" s="76">
        <f t="shared" ca="1" si="147"/>
        <v>0</v>
      </c>
      <c r="BH167" s="76">
        <f t="shared" ca="1" si="147"/>
        <v>0</v>
      </c>
      <c r="BI167" s="76">
        <f t="shared" ca="1" si="147"/>
        <v>0</v>
      </c>
      <c r="BJ167" s="76">
        <f t="shared" ca="1" si="147"/>
        <v>0</v>
      </c>
      <c r="BK167" s="76">
        <f t="shared" ca="1" si="147"/>
        <v>0</v>
      </c>
      <c r="BL167" s="76">
        <f t="shared" ca="1" si="110"/>
        <v>-1</v>
      </c>
      <c r="BM167" s="77">
        <f t="shared" ca="1" si="111"/>
        <v>0</v>
      </c>
      <c r="BN167" s="21"/>
      <c r="BO167" s="70">
        <f t="shared" si="142"/>
        <v>164</v>
      </c>
      <c r="BP167" s="178">
        <f t="shared" si="143"/>
        <v>8.8300000000000003E-2</v>
      </c>
      <c r="BQ167" s="179">
        <f t="shared" si="132"/>
        <v>7.076323496324699E-3</v>
      </c>
      <c r="BR167" s="179">
        <f t="shared" si="145"/>
        <v>0.32210561627826273</v>
      </c>
    </row>
    <row r="168" spans="5:70">
      <c r="E168">
        <f t="shared" si="133"/>
        <v>165</v>
      </c>
      <c r="F168" s="64">
        <f t="shared" si="134"/>
        <v>81.66666666666589</v>
      </c>
      <c r="G168" s="55">
        <f t="shared" si="120"/>
        <v>1.0343997254147252E-2</v>
      </c>
      <c r="H168" s="78">
        <f t="shared" si="144"/>
        <v>0.38337676070732218</v>
      </c>
      <c r="I168" s="79">
        <f t="shared" ca="1" si="121"/>
        <v>402464.15857057448</v>
      </c>
      <c r="J168" s="79">
        <f t="shared" ca="1" si="122"/>
        <v>2847.9665817215059</v>
      </c>
      <c r="K168" s="80">
        <f t="shared" ca="1" si="123"/>
        <v>-7.6675352141464437</v>
      </c>
      <c r="L168" s="80">
        <f t="shared" ca="1" si="124"/>
        <v>-335.3867988088121</v>
      </c>
      <c r="M168" s="80">
        <f t="shared" ca="1" si="125"/>
        <v>0</v>
      </c>
      <c r="N168" s="80">
        <f t="shared" ca="1" si="126"/>
        <v>0</v>
      </c>
      <c r="O168" s="81">
        <f t="shared" ca="1" si="113"/>
        <v>-3622.4544207109516</v>
      </c>
      <c r="P168" s="79">
        <f t="shared" ca="1" si="114"/>
        <v>401346.61639756203</v>
      </c>
      <c r="Q168" s="35"/>
      <c r="R168">
        <f t="shared" ca="1" si="127"/>
        <v>165</v>
      </c>
      <c r="S168" s="78">
        <f t="shared" ca="1" si="135"/>
        <v>81.66666666666589</v>
      </c>
      <c r="T168" s="55">
        <f t="shared" ca="1" si="128"/>
        <v>1.0343997254147252E-2</v>
      </c>
      <c r="U168" s="78">
        <f t="shared" ca="1" si="136"/>
        <v>0.38222963196000942</v>
      </c>
      <c r="V168" s="79">
        <f t="shared" ca="1" si="137"/>
        <v>402366.75453239592</v>
      </c>
      <c r="W168" s="79">
        <f t="shared" ca="1" si="115"/>
        <v>2847.2773192375057</v>
      </c>
      <c r="X168" s="80">
        <f t="shared" ca="1" si="116"/>
        <v>-7.6445926392001882</v>
      </c>
      <c r="Y168" s="80">
        <f t="shared" ca="1" si="129"/>
        <v>-335.30562877699663</v>
      </c>
      <c r="Z168" s="80">
        <f t="shared" ca="1" si="117"/>
        <v>0</v>
      </c>
      <c r="AA168" s="80">
        <f t="shared" ca="1" si="130"/>
        <v>0</v>
      </c>
      <c r="AB168" s="81">
        <f t="shared" ca="1" si="118"/>
        <v>-3622.4544207109516</v>
      </c>
      <c r="AC168" s="79">
        <f t="shared" ca="1" si="119"/>
        <v>401248.62720950629</v>
      </c>
      <c r="AD168" s="35"/>
      <c r="AE168" s="55">
        <f t="shared" ca="1" si="138"/>
        <v>1.0343997254147252E-2</v>
      </c>
      <c r="AF168" s="78">
        <f t="shared" ca="1" si="139"/>
        <v>0.38222963196000942</v>
      </c>
      <c r="AG168" s="21"/>
      <c r="AH168" s="21"/>
      <c r="AK168" s="66"/>
      <c r="AL168" s="66"/>
      <c r="AM168" s="66"/>
      <c r="AN168" s="66"/>
      <c r="AR168" s="69">
        <f t="shared" si="107"/>
        <v>14</v>
      </c>
      <c r="AS168" s="70">
        <f t="shared" si="140"/>
        <v>165</v>
      </c>
      <c r="AT168" s="71">
        <f t="shared" si="108"/>
        <v>0.31731531946463687</v>
      </c>
      <c r="AU168" s="72">
        <f t="shared" si="131"/>
        <v>7.076323496324699E-3</v>
      </c>
      <c r="AV168" s="73">
        <f t="shared" si="109"/>
        <v>1.0070763234963247</v>
      </c>
      <c r="AW168" s="74">
        <f>PRODUCT(AV$4:AV168)</f>
        <v>3.1265407139822257</v>
      </c>
      <c r="AY168" s="75">
        <f t="shared" si="141"/>
        <v>165</v>
      </c>
      <c r="AZ168" s="76">
        <f t="shared" ca="1" si="147"/>
        <v>0</v>
      </c>
      <c r="BA168" s="76">
        <f t="shared" ca="1" si="147"/>
        <v>0</v>
      </c>
      <c r="BB168" s="76">
        <f t="shared" ca="1" si="147"/>
        <v>0</v>
      </c>
      <c r="BC168" s="76">
        <f t="shared" ca="1" si="147"/>
        <v>0</v>
      </c>
      <c r="BD168" s="76">
        <f t="shared" ca="1" si="147"/>
        <v>0</v>
      </c>
      <c r="BE168" s="76">
        <f t="shared" ca="1" si="147"/>
        <v>0</v>
      </c>
      <c r="BF168" s="76">
        <f t="shared" ca="1" si="147"/>
        <v>0</v>
      </c>
      <c r="BG168" s="76">
        <f t="shared" ca="1" si="147"/>
        <v>0</v>
      </c>
      <c r="BH168" s="76">
        <f t="shared" ca="1" si="147"/>
        <v>0</v>
      </c>
      <c r="BI168" s="76">
        <f t="shared" ca="1" si="147"/>
        <v>0</v>
      </c>
      <c r="BJ168" s="76">
        <f t="shared" ca="1" si="147"/>
        <v>0</v>
      </c>
      <c r="BK168" s="76">
        <f t="shared" ca="1" si="147"/>
        <v>0</v>
      </c>
      <c r="BL168" s="76">
        <f t="shared" ca="1" si="110"/>
        <v>-1</v>
      </c>
      <c r="BM168" s="77">
        <f t="shared" ca="1" si="111"/>
        <v>0</v>
      </c>
      <c r="BN168" s="21"/>
      <c r="BO168" s="70">
        <f t="shared" si="142"/>
        <v>165</v>
      </c>
      <c r="BP168" s="178">
        <f t="shared" si="143"/>
        <v>8.8300000000000003E-2</v>
      </c>
      <c r="BQ168" s="179">
        <f t="shared" si="132"/>
        <v>7.076323496324699E-3</v>
      </c>
      <c r="BR168" s="179">
        <f t="shared" si="145"/>
        <v>0.31984230863455332</v>
      </c>
    </row>
    <row r="169" spans="5:70">
      <c r="E169">
        <f t="shared" si="133"/>
        <v>166</v>
      </c>
      <c r="F169" s="64">
        <f t="shared" si="134"/>
        <v>81.749999999999218</v>
      </c>
      <c r="G169" s="55">
        <f t="shared" si="120"/>
        <v>1.0343997254147252E-2</v>
      </c>
      <c r="H169" s="78">
        <f t="shared" si="144"/>
        <v>0.37941111254726179</v>
      </c>
      <c r="I169" s="79">
        <f t="shared" ca="1" si="121"/>
        <v>397195.08809958433</v>
      </c>
      <c r="J169" s="79">
        <f t="shared" ca="1" si="122"/>
        <v>2810.6809345438473</v>
      </c>
      <c r="K169" s="80">
        <f t="shared" ca="1" si="123"/>
        <v>-7.5882222509452362</v>
      </c>
      <c r="L169" s="80">
        <f t="shared" ca="1" si="124"/>
        <v>-330.99590674965361</v>
      </c>
      <c r="M169" s="80">
        <f t="shared" ca="1" si="125"/>
        <v>0</v>
      </c>
      <c r="N169" s="80">
        <f t="shared" ca="1" si="126"/>
        <v>0</v>
      </c>
      <c r="O169" s="81">
        <f t="shared" ca="1" si="113"/>
        <v>-3584.9837621298434</v>
      </c>
      <c r="P169" s="79">
        <f t="shared" ca="1" si="114"/>
        <v>396082.20114299771</v>
      </c>
      <c r="Q169" s="35"/>
      <c r="R169">
        <f t="shared" ca="1" si="127"/>
        <v>166</v>
      </c>
      <c r="S169" s="78">
        <f t="shared" ca="1" si="135"/>
        <v>81.749999999999218</v>
      </c>
      <c r="T169" s="55">
        <f t="shared" ca="1" si="128"/>
        <v>1.0343997254147252E-2</v>
      </c>
      <c r="U169" s="78">
        <f t="shared" ca="1" si="136"/>
        <v>0.37827584969656136</v>
      </c>
      <c r="V169" s="79">
        <f t="shared" ca="1" si="137"/>
        <v>397098.1125114208</v>
      </c>
      <c r="W169" s="79">
        <f t="shared" ca="1" si="115"/>
        <v>2809.994703910756</v>
      </c>
      <c r="X169" s="80">
        <f t="shared" ca="1" si="116"/>
        <v>-7.5655169939312277</v>
      </c>
      <c r="Y169" s="80">
        <f t="shared" ca="1" si="129"/>
        <v>-330.91509375951733</v>
      </c>
      <c r="Z169" s="80">
        <f t="shared" ca="1" si="117"/>
        <v>0</v>
      </c>
      <c r="AA169" s="80">
        <f t="shared" ca="1" si="130"/>
        <v>0</v>
      </c>
      <c r="AB169" s="81">
        <f t="shared" ca="1" si="118"/>
        <v>-3584.9837621298434</v>
      </c>
      <c r="AC169" s="79">
        <f t="shared" ca="1" si="119"/>
        <v>395984.64284244826</v>
      </c>
      <c r="AD169" s="35"/>
      <c r="AE169" s="55">
        <f t="shared" ca="1" si="138"/>
        <v>1.0343997254147252E-2</v>
      </c>
      <c r="AF169" s="78">
        <f t="shared" ca="1" si="139"/>
        <v>0.37827584969656136</v>
      </c>
      <c r="AG169" s="21"/>
      <c r="AH169" s="21"/>
      <c r="AK169" s="66"/>
      <c r="AL169" s="66"/>
      <c r="AM169" s="66"/>
      <c r="AN169" s="66"/>
      <c r="AR169" s="69">
        <f t="shared" si="107"/>
        <v>14</v>
      </c>
      <c r="AS169" s="70">
        <f t="shared" si="140"/>
        <v>166</v>
      </c>
      <c r="AT169" s="71">
        <f t="shared" si="108"/>
        <v>0.31506989361376547</v>
      </c>
      <c r="AU169" s="72">
        <f t="shared" si="131"/>
        <v>7.076323496324699E-3</v>
      </c>
      <c r="AV169" s="73">
        <f t="shared" si="109"/>
        <v>1.0070763234963247</v>
      </c>
      <c r="AW169" s="74">
        <f>PRODUCT(AV$4:AV169)</f>
        <v>3.148665127498794</v>
      </c>
      <c r="AY169" s="75">
        <f t="shared" si="141"/>
        <v>166</v>
      </c>
      <c r="AZ169" s="76">
        <f t="shared" ca="1" si="147"/>
        <v>0</v>
      </c>
      <c r="BA169" s="76">
        <f t="shared" ca="1" si="147"/>
        <v>0</v>
      </c>
      <c r="BB169" s="76">
        <f t="shared" ca="1" si="147"/>
        <v>0</v>
      </c>
      <c r="BC169" s="76">
        <f t="shared" ca="1" si="147"/>
        <v>0</v>
      </c>
      <c r="BD169" s="76">
        <f t="shared" ca="1" si="147"/>
        <v>0</v>
      </c>
      <c r="BE169" s="76">
        <f t="shared" ca="1" si="147"/>
        <v>0</v>
      </c>
      <c r="BF169" s="76">
        <f t="shared" ca="1" si="147"/>
        <v>0</v>
      </c>
      <c r="BG169" s="76">
        <f t="shared" ca="1" si="147"/>
        <v>0</v>
      </c>
      <c r="BH169" s="76">
        <f t="shared" ca="1" si="147"/>
        <v>0</v>
      </c>
      <c r="BI169" s="76">
        <f t="shared" ca="1" si="147"/>
        <v>0</v>
      </c>
      <c r="BJ169" s="76">
        <f t="shared" ca="1" si="147"/>
        <v>0</v>
      </c>
      <c r="BK169" s="76">
        <f t="shared" ca="1" si="147"/>
        <v>0</v>
      </c>
      <c r="BL169" s="76">
        <f t="shared" ca="1" si="110"/>
        <v>-1</v>
      </c>
      <c r="BM169" s="77">
        <f t="shared" ca="1" si="111"/>
        <v>0</v>
      </c>
      <c r="BN169" s="21"/>
      <c r="BO169" s="70">
        <f t="shared" si="142"/>
        <v>166</v>
      </c>
      <c r="BP169" s="178">
        <f t="shared" si="143"/>
        <v>8.8300000000000003E-2</v>
      </c>
      <c r="BQ169" s="179">
        <f t="shared" si="132"/>
        <v>7.076323496324699E-3</v>
      </c>
      <c r="BR169" s="179">
        <f t="shared" si="145"/>
        <v>0.3175949043505843</v>
      </c>
    </row>
    <row r="170" spans="5:70">
      <c r="E170">
        <f t="shared" si="133"/>
        <v>167</v>
      </c>
      <c r="F170" s="64">
        <f t="shared" si="134"/>
        <v>81.833333333332547</v>
      </c>
      <c r="G170" s="55">
        <f t="shared" si="120"/>
        <v>1.0343997254147252E-2</v>
      </c>
      <c r="H170" s="78">
        <f t="shared" si="144"/>
        <v>0.37548648504087995</v>
      </c>
      <c r="I170" s="79">
        <f t="shared" ca="1" si="121"/>
        <v>391985.12794195797</v>
      </c>
      <c r="J170" s="79">
        <f t="shared" ca="1" si="122"/>
        <v>2773.8135710655206</v>
      </c>
      <c r="K170" s="80">
        <f t="shared" ca="1" si="123"/>
        <v>-7.5097297008175987</v>
      </c>
      <c r="L170" s="80">
        <f t="shared" ca="1" si="124"/>
        <v>-326.65427328496497</v>
      </c>
      <c r="M170" s="80">
        <f t="shared" ca="1" si="125"/>
        <v>0</v>
      </c>
      <c r="N170" s="80">
        <f t="shared" ca="1" si="126"/>
        <v>0</v>
      </c>
      <c r="O170" s="81">
        <f t="shared" ca="1" si="113"/>
        <v>-3547.9006999382095</v>
      </c>
      <c r="P170" s="79">
        <f t="shared" ca="1" si="114"/>
        <v>390876.87681009958</v>
      </c>
      <c r="Q170" s="35"/>
      <c r="R170">
        <f t="shared" ca="1" si="127"/>
        <v>167</v>
      </c>
      <c r="S170" s="78">
        <f t="shared" ca="1" si="135"/>
        <v>81.833333333332547</v>
      </c>
      <c r="T170" s="55">
        <f t="shared" ca="1" si="128"/>
        <v>1.0343997254147252E-2</v>
      </c>
      <c r="U170" s="78">
        <f t="shared" ca="1" si="136"/>
        <v>0.3743629653459899</v>
      </c>
      <c r="V170" s="79">
        <f t="shared" ca="1" si="137"/>
        <v>391888.57878420147</v>
      </c>
      <c r="W170" s="79">
        <f t="shared" ca="1" si="115"/>
        <v>2773.1303579919377</v>
      </c>
      <c r="X170" s="80">
        <f t="shared" ca="1" si="116"/>
        <v>-7.4872593069197979</v>
      </c>
      <c r="Y170" s="80">
        <f t="shared" ca="1" si="129"/>
        <v>-326.57381565350124</v>
      </c>
      <c r="Z170" s="80">
        <f t="shared" ca="1" si="117"/>
        <v>0</v>
      </c>
      <c r="AA170" s="80">
        <f t="shared" ca="1" si="130"/>
        <v>0</v>
      </c>
      <c r="AB170" s="81">
        <f t="shared" ca="1" si="118"/>
        <v>-3547.9006999382095</v>
      </c>
      <c r="AC170" s="79">
        <f t="shared" ca="1" si="119"/>
        <v>390779.7473672948</v>
      </c>
      <c r="AD170" s="35"/>
      <c r="AE170" s="55">
        <f t="shared" ca="1" si="138"/>
        <v>1.0343997254147252E-2</v>
      </c>
      <c r="AF170" s="78">
        <f t="shared" ca="1" si="139"/>
        <v>0.3743629653459899</v>
      </c>
      <c r="AG170" s="21"/>
      <c r="AH170" s="21"/>
      <c r="AK170" s="66"/>
      <c r="AL170" s="66"/>
      <c r="AM170" s="66"/>
      <c r="AN170" s="66"/>
      <c r="AR170" s="69">
        <f t="shared" si="107"/>
        <v>14</v>
      </c>
      <c r="AS170" s="70">
        <f t="shared" si="140"/>
        <v>167</v>
      </c>
      <c r="AT170" s="71">
        <f t="shared" si="108"/>
        <v>0.31284035712260189</v>
      </c>
      <c r="AU170" s="72">
        <f t="shared" si="131"/>
        <v>7.076323496324699E-3</v>
      </c>
      <c r="AV170" s="73">
        <f t="shared" si="109"/>
        <v>1.0070763234963247</v>
      </c>
      <c r="AW170" s="74">
        <f>PRODUCT(AV$4:AV170)</f>
        <v>3.1709461005225719</v>
      </c>
      <c r="AY170" s="75">
        <f t="shared" si="141"/>
        <v>167</v>
      </c>
      <c r="AZ170" s="76">
        <f t="shared" ca="1" si="147"/>
        <v>0</v>
      </c>
      <c r="BA170" s="76">
        <f t="shared" ca="1" si="147"/>
        <v>0</v>
      </c>
      <c r="BB170" s="76">
        <f t="shared" ca="1" si="147"/>
        <v>0</v>
      </c>
      <c r="BC170" s="76">
        <f t="shared" ca="1" si="147"/>
        <v>0</v>
      </c>
      <c r="BD170" s="76">
        <f t="shared" ca="1" si="147"/>
        <v>0</v>
      </c>
      <c r="BE170" s="76">
        <f t="shared" ca="1" si="147"/>
        <v>0</v>
      </c>
      <c r="BF170" s="76">
        <f t="shared" ca="1" si="147"/>
        <v>0</v>
      </c>
      <c r="BG170" s="76">
        <f t="shared" ca="1" si="147"/>
        <v>0</v>
      </c>
      <c r="BH170" s="76">
        <f t="shared" ca="1" si="147"/>
        <v>0</v>
      </c>
      <c r="BI170" s="76">
        <f t="shared" ca="1" si="147"/>
        <v>0</v>
      </c>
      <c r="BJ170" s="76">
        <f t="shared" ca="1" si="147"/>
        <v>0</v>
      </c>
      <c r="BK170" s="76">
        <f t="shared" ca="1" si="147"/>
        <v>0</v>
      </c>
      <c r="BL170" s="76">
        <f t="shared" ca="1" si="110"/>
        <v>-1</v>
      </c>
      <c r="BM170" s="77">
        <f t="shared" ca="1" si="111"/>
        <v>0</v>
      </c>
      <c r="BN170" s="21"/>
      <c r="BO170" s="70">
        <f t="shared" si="142"/>
        <v>167</v>
      </c>
      <c r="BP170" s="178">
        <f t="shared" si="143"/>
        <v>8.8300000000000003E-2</v>
      </c>
      <c r="BQ170" s="179">
        <f t="shared" si="132"/>
        <v>7.076323496324699E-3</v>
      </c>
      <c r="BR170" s="179">
        <f t="shared" si="145"/>
        <v>0.31536329167979227</v>
      </c>
    </row>
    <row r="171" spans="5:70">
      <c r="E171">
        <f t="shared" si="133"/>
        <v>168</v>
      </c>
      <c r="F171" s="64">
        <f t="shared" si="134"/>
        <v>81.916666666665876</v>
      </c>
      <c r="G171" s="55">
        <f t="shared" si="120"/>
        <v>1.0343997254147252E-2</v>
      </c>
      <c r="H171" s="78">
        <f t="shared" si="144"/>
        <v>0.37160245387064766</v>
      </c>
      <c r="I171" s="79">
        <f t="shared" ca="1" si="121"/>
        <v>386833.64746966626</v>
      </c>
      <c r="J171" s="79">
        <f t="shared" ca="1" si="122"/>
        <v>2737.360028758585</v>
      </c>
      <c r="K171" s="80">
        <f t="shared" ca="1" si="123"/>
        <v>-7.4320490774129535</v>
      </c>
      <c r="L171" s="80">
        <f t="shared" ca="1" si="124"/>
        <v>-322.36137289138856</v>
      </c>
      <c r="M171" s="80">
        <f t="shared" ca="1" si="125"/>
        <v>0</v>
      </c>
      <c r="N171" s="80">
        <f t="shared" ca="1" si="126"/>
        <v>0</v>
      </c>
      <c r="O171" s="81">
        <f t="shared" ca="1" si="113"/>
        <v>-3511.201224840062</v>
      </c>
      <c r="P171" s="79">
        <f t="shared" ca="1" si="114"/>
        <v>385730.01285161596</v>
      </c>
      <c r="Q171" s="35"/>
      <c r="R171">
        <f t="shared" ca="1" si="127"/>
        <v>168</v>
      </c>
      <c r="S171" s="78">
        <f t="shared" ca="1" si="135"/>
        <v>81.916666666665876</v>
      </c>
      <c r="T171" s="55">
        <f t="shared" ca="1" si="128"/>
        <v>1.0343997254147252E-2</v>
      </c>
      <c r="U171" s="78">
        <f t="shared" ca="1" si="136"/>
        <v>0.37049055586039653</v>
      </c>
      <c r="V171" s="79">
        <f t="shared" ca="1" si="137"/>
        <v>386737.52273355116</v>
      </c>
      <c r="W171" s="79">
        <f t="shared" ca="1" si="115"/>
        <v>2736.6798190298355</v>
      </c>
      <c r="X171" s="80">
        <f t="shared" ca="1" si="116"/>
        <v>-7.4098111172079308</v>
      </c>
      <c r="Y171" s="80">
        <f t="shared" ca="1" si="129"/>
        <v>-322.28126894462599</v>
      </c>
      <c r="Z171" s="80">
        <f t="shared" ca="1" si="117"/>
        <v>0</v>
      </c>
      <c r="AA171" s="80">
        <f t="shared" ca="1" si="130"/>
        <v>0</v>
      </c>
      <c r="AB171" s="81">
        <f t="shared" ca="1" si="118"/>
        <v>-3511.201224840062</v>
      </c>
      <c r="AC171" s="79">
        <f t="shared" ca="1" si="119"/>
        <v>385633.31024767907</v>
      </c>
      <c r="AD171" s="35"/>
      <c r="AE171" s="55">
        <f t="shared" ca="1" si="138"/>
        <v>1.0343997254147252E-2</v>
      </c>
      <c r="AF171" s="78">
        <f t="shared" ca="1" si="139"/>
        <v>0.37049055586039653</v>
      </c>
      <c r="AG171" s="21"/>
      <c r="AH171" s="21"/>
      <c r="AK171" s="66"/>
      <c r="AL171" s="66"/>
      <c r="AM171" s="66"/>
      <c r="AN171" s="66"/>
      <c r="AR171" s="69">
        <f t="shared" si="107"/>
        <v>14</v>
      </c>
      <c r="AS171" s="70">
        <f t="shared" si="140"/>
        <v>168</v>
      </c>
      <c r="AT171" s="71">
        <f t="shared" si="108"/>
        <v>0.31062659755289662</v>
      </c>
      <c r="AU171" s="72">
        <f t="shared" si="131"/>
        <v>7.076323496324699E-3</v>
      </c>
      <c r="AV171" s="73">
        <f t="shared" si="109"/>
        <v>1.0070763234963247</v>
      </c>
      <c r="AW171" s="74">
        <f>PRODUCT(AV$4:AV171)</f>
        <v>3.1933847409192788</v>
      </c>
      <c r="AY171" s="75">
        <f t="shared" si="141"/>
        <v>168</v>
      </c>
      <c r="AZ171" s="76">
        <f t="shared" ca="1" si="147"/>
        <v>0</v>
      </c>
      <c r="BA171" s="76">
        <f t="shared" ca="1" si="147"/>
        <v>0</v>
      </c>
      <c r="BB171" s="76">
        <f t="shared" ca="1" si="147"/>
        <v>0</v>
      </c>
      <c r="BC171" s="76">
        <f t="shared" ca="1" si="147"/>
        <v>0</v>
      </c>
      <c r="BD171" s="76">
        <f t="shared" ca="1" si="147"/>
        <v>0</v>
      </c>
      <c r="BE171" s="76">
        <f t="shared" ca="1" si="147"/>
        <v>0</v>
      </c>
      <c r="BF171" s="76">
        <f t="shared" ca="1" si="147"/>
        <v>0</v>
      </c>
      <c r="BG171" s="76">
        <f t="shared" ca="1" si="147"/>
        <v>0</v>
      </c>
      <c r="BH171" s="76">
        <f t="shared" ca="1" si="147"/>
        <v>0</v>
      </c>
      <c r="BI171" s="76">
        <f t="shared" ca="1" si="147"/>
        <v>0</v>
      </c>
      <c r="BJ171" s="76">
        <f t="shared" ca="1" si="147"/>
        <v>0</v>
      </c>
      <c r="BK171" s="76">
        <f t="shared" ca="1" si="147"/>
        <v>0</v>
      </c>
      <c r="BL171" s="76">
        <f t="shared" ca="1" si="110"/>
        <v>-1</v>
      </c>
      <c r="BM171" s="77">
        <f t="shared" ca="1" si="111"/>
        <v>0</v>
      </c>
      <c r="BN171" s="21"/>
      <c r="BO171" s="70">
        <f t="shared" si="142"/>
        <v>168</v>
      </c>
      <c r="BP171" s="178">
        <f t="shared" si="143"/>
        <v>8.8300000000000003E-2</v>
      </c>
      <c r="BQ171" s="179">
        <f t="shared" si="132"/>
        <v>7.076323496324699E-3</v>
      </c>
      <c r="BR171" s="179">
        <f t="shared" si="145"/>
        <v>0.31314735966081242</v>
      </c>
    </row>
    <row r="172" spans="5:70">
      <c r="E172">
        <f t="shared" si="133"/>
        <v>169</v>
      </c>
      <c r="F172" s="64">
        <f t="shared" si="134"/>
        <v>81.999999999999204</v>
      </c>
      <c r="G172" s="55">
        <f t="shared" si="120"/>
        <v>1.0343997254147252E-2</v>
      </c>
      <c r="H172" s="78">
        <f t="shared" si="144"/>
        <v>0.36775859910817532</v>
      </c>
      <c r="I172" s="79">
        <f t="shared" ca="1" si="121"/>
        <v>381740.02265783667</v>
      </c>
      <c r="J172" s="79">
        <f t="shared" ca="1" si="122"/>
        <v>2701.3158918211725</v>
      </c>
      <c r="K172" s="80">
        <f t="shared" ca="1" si="123"/>
        <v>-7.3551719821635064</v>
      </c>
      <c r="L172" s="80">
        <f t="shared" ca="1" si="124"/>
        <v>-318.11668554819727</v>
      </c>
      <c r="M172" s="80">
        <f t="shared" ca="1" si="125"/>
        <v>-2863.0501699337751</v>
      </c>
      <c r="N172" s="80">
        <f t="shared" ca="1" si="126"/>
        <v>0</v>
      </c>
      <c r="O172" s="81">
        <f t="shared" ca="1" si="113"/>
        <v>-3474.881369011558</v>
      </c>
      <c r="P172" s="79">
        <f t="shared" ca="1" si="114"/>
        <v>377777.93515318219</v>
      </c>
      <c r="Q172" s="35"/>
      <c r="R172">
        <f t="shared" ca="1" si="127"/>
        <v>169</v>
      </c>
      <c r="S172" s="78">
        <f t="shared" ca="1" si="135"/>
        <v>81.999999999999204</v>
      </c>
      <c r="T172" s="55">
        <f t="shared" ca="1" si="128"/>
        <v>1.0343997254147252E-2</v>
      </c>
      <c r="U172" s="78">
        <f t="shared" ca="1" si="136"/>
        <v>0.36665820256788911</v>
      </c>
      <c r="V172" s="79">
        <f t="shared" ca="1" si="137"/>
        <v>381644.32034536934</v>
      </c>
      <c r="W172" s="79">
        <f t="shared" ca="1" si="115"/>
        <v>2700.6386712988074</v>
      </c>
      <c r="X172" s="80">
        <f t="shared" ca="1" si="116"/>
        <v>-7.333164051357782</v>
      </c>
      <c r="Y172" s="80">
        <f t="shared" ca="1" si="129"/>
        <v>-318.03693362114115</v>
      </c>
      <c r="Z172" s="80">
        <f t="shared" ca="1" si="117"/>
        <v>-2862.3324025902698</v>
      </c>
      <c r="AA172" s="80">
        <f t="shared" ca="1" si="130"/>
        <v>0</v>
      </c>
      <c r="AB172" s="81">
        <f t="shared" ca="1" si="118"/>
        <v>-3474.881369011558</v>
      </c>
      <c r="AC172" s="79">
        <f t="shared" ca="1" si="119"/>
        <v>377682.37514739385</v>
      </c>
      <c r="AD172" s="35"/>
      <c r="AE172" s="55">
        <f t="shared" ca="1" si="138"/>
        <v>1.0343997254147252E-2</v>
      </c>
      <c r="AF172" s="78">
        <f t="shared" ca="1" si="139"/>
        <v>0.36665820256788911</v>
      </c>
      <c r="AG172" s="21"/>
      <c r="AH172" s="21"/>
      <c r="AK172" s="66"/>
      <c r="AL172" s="66"/>
      <c r="AM172" s="66"/>
      <c r="AN172" s="66"/>
      <c r="AR172" s="69">
        <f t="shared" si="107"/>
        <v>15</v>
      </c>
      <c r="AS172" s="70">
        <f t="shared" si="140"/>
        <v>169</v>
      </c>
      <c r="AT172" s="71">
        <f t="shared" si="108"/>
        <v>0.30842850326204968</v>
      </c>
      <c r="AU172" s="72">
        <f t="shared" si="131"/>
        <v>7.076323496324699E-3</v>
      </c>
      <c r="AV172" s="73">
        <f t="shared" si="109"/>
        <v>1.0070763234963247</v>
      </c>
      <c r="AW172" s="74">
        <f>PRODUCT(AV$4:AV172)</f>
        <v>3.2159821643942506</v>
      </c>
      <c r="AY172" s="75">
        <f t="shared" si="141"/>
        <v>169</v>
      </c>
      <c r="AZ172" s="76">
        <f t="shared" ca="1" si="147"/>
        <v>0</v>
      </c>
      <c r="BA172" s="76">
        <f t="shared" ca="1" si="147"/>
        <v>0</v>
      </c>
      <c r="BB172" s="76">
        <f t="shared" ca="1" si="147"/>
        <v>0</v>
      </c>
      <c r="BC172" s="76">
        <f t="shared" ca="1" si="147"/>
        <v>0</v>
      </c>
      <c r="BD172" s="76">
        <f t="shared" ca="1" si="147"/>
        <v>0</v>
      </c>
      <c r="BE172" s="76">
        <f t="shared" ca="1" si="147"/>
        <v>0</v>
      </c>
      <c r="BF172" s="76">
        <f t="shared" ca="1" si="147"/>
        <v>0</v>
      </c>
      <c r="BG172" s="76">
        <f t="shared" ca="1" si="147"/>
        <v>0</v>
      </c>
      <c r="BH172" s="76">
        <f t="shared" ca="1" si="147"/>
        <v>0</v>
      </c>
      <c r="BI172" s="76">
        <f t="shared" ca="1" si="147"/>
        <v>0</v>
      </c>
      <c r="BJ172" s="76">
        <f t="shared" ca="1" si="147"/>
        <v>0</v>
      </c>
      <c r="BK172" s="76">
        <f t="shared" ca="1" si="147"/>
        <v>0</v>
      </c>
      <c r="BL172" s="76">
        <f t="shared" ca="1" si="110"/>
        <v>-1</v>
      </c>
      <c r="BM172" s="77">
        <f t="shared" ca="1" si="111"/>
        <v>0</v>
      </c>
      <c r="BN172" s="21"/>
      <c r="BO172" s="70">
        <f t="shared" si="142"/>
        <v>169</v>
      </c>
      <c r="BP172" s="178">
        <f t="shared" si="143"/>
        <v>8.8300000000000003E-2</v>
      </c>
      <c r="BQ172" s="179">
        <f t="shared" si="132"/>
        <v>7.076323496324699E-3</v>
      </c>
      <c r="BR172" s="179">
        <f t="shared" si="145"/>
        <v>0.31094699811196114</v>
      </c>
    </row>
    <row r="173" spans="5:70">
      <c r="E173">
        <f t="shared" si="133"/>
        <v>170</v>
      </c>
      <c r="F173" s="64">
        <f t="shared" si="134"/>
        <v>82.083333333332533</v>
      </c>
      <c r="G173" s="55">
        <f t="shared" si="120"/>
        <v>1.0343997254147252E-2</v>
      </c>
      <c r="H173" s="78">
        <f t="shared" si="144"/>
        <v>0.36395450516881134</v>
      </c>
      <c r="I173" s="79">
        <f t="shared" ca="1" si="121"/>
        <v>373870.20122928027</v>
      </c>
      <c r="J173" s="79">
        <f t="shared" ca="1" si="122"/>
        <v>2645.6264895343993</v>
      </c>
      <c r="K173" s="80">
        <f t="shared" ca="1" si="123"/>
        <v>-7.2790901033762268</v>
      </c>
      <c r="L173" s="80">
        <f t="shared" ca="1" si="124"/>
        <v>-311.55850102440024</v>
      </c>
      <c r="M173" s="80">
        <f t="shared" ca="1" si="125"/>
        <v>0</v>
      </c>
      <c r="N173" s="80">
        <f t="shared" ca="1" si="126"/>
        <v>0</v>
      </c>
      <c r="O173" s="81">
        <f t="shared" ca="1" si="113"/>
        <v>-3438.9372056720149</v>
      </c>
      <c r="P173" s="79">
        <f t="shared" ca="1" si="114"/>
        <v>372758.05292201485</v>
      </c>
      <c r="Q173" s="35"/>
      <c r="R173">
        <f t="shared" ca="1" si="127"/>
        <v>170</v>
      </c>
      <c r="S173" s="78">
        <f t="shared" ca="1" si="135"/>
        <v>82.083333333332533</v>
      </c>
      <c r="T173" s="55">
        <f t="shared" ca="1" si="128"/>
        <v>1.0343997254147252E-2</v>
      </c>
      <c r="U173" s="78">
        <f t="shared" ca="1" si="136"/>
        <v>0.36286549112731631</v>
      </c>
      <c r="V173" s="79">
        <f t="shared" ca="1" si="137"/>
        <v>373775.62969592941</v>
      </c>
      <c r="W173" s="79">
        <f t="shared" ca="1" si="115"/>
        <v>2644.9572707708653</v>
      </c>
      <c r="X173" s="80">
        <f t="shared" ca="1" si="116"/>
        <v>-7.2573098225463264</v>
      </c>
      <c r="Y173" s="80">
        <f t="shared" ca="1" si="129"/>
        <v>-311.47969141327451</v>
      </c>
      <c r="Z173" s="80">
        <f t="shared" ca="1" si="117"/>
        <v>0</v>
      </c>
      <c r="AA173" s="80">
        <f t="shared" ca="1" si="130"/>
        <v>0</v>
      </c>
      <c r="AB173" s="81">
        <f t="shared" ca="1" si="118"/>
        <v>-3438.9372056720149</v>
      </c>
      <c r="AC173" s="79">
        <f t="shared" ca="1" si="119"/>
        <v>372662.91275979241</v>
      </c>
      <c r="AD173" s="35"/>
      <c r="AE173" s="55">
        <f t="shared" ca="1" si="138"/>
        <v>1.0343997254147252E-2</v>
      </c>
      <c r="AF173" s="78">
        <f t="shared" ca="1" si="139"/>
        <v>0.36286549112731631</v>
      </c>
      <c r="AG173" s="21"/>
      <c r="AH173" s="21"/>
      <c r="AK173" s="66"/>
      <c r="AL173" s="66"/>
      <c r="AM173" s="66"/>
      <c r="AN173" s="66"/>
      <c r="AR173" s="69">
        <f t="shared" si="107"/>
        <v>15</v>
      </c>
      <c r="AS173" s="70">
        <f t="shared" si="140"/>
        <v>170</v>
      </c>
      <c r="AT173" s="71">
        <f t="shared" si="108"/>
        <v>0.30624596339748017</v>
      </c>
      <c r="AU173" s="72">
        <f t="shared" si="131"/>
        <v>7.076323496324699E-3</v>
      </c>
      <c r="AV173" s="73">
        <f t="shared" si="109"/>
        <v>1.0070763234963247</v>
      </c>
      <c r="AW173" s="74">
        <f>PRODUCT(AV$4:AV173)</f>
        <v>3.2387394945479149</v>
      </c>
      <c r="AY173" s="75">
        <f t="shared" si="141"/>
        <v>170</v>
      </c>
      <c r="AZ173" s="76">
        <f t="shared" ca="1" si="147"/>
        <v>0</v>
      </c>
      <c r="BA173" s="76">
        <f t="shared" ca="1" si="147"/>
        <v>0</v>
      </c>
      <c r="BB173" s="76">
        <f t="shared" ca="1" si="147"/>
        <v>0</v>
      </c>
      <c r="BC173" s="76">
        <f t="shared" ca="1" si="147"/>
        <v>0</v>
      </c>
      <c r="BD173" s="76">
        <f t="shared" ca="1" si="147"/>
        <v>0</v>
      </c>
      <c r="BE173" s="76">
        <f t="shared" ca="1" si="147"/>
        <v>0</v>
      </c>
      <c r="BF173" s="76">
        <f t="shared" ca="1" si="147"/>
        <v>0</v>
      </c>
      <c r="BG173" s="76">
        <f t="shared" ca="1" si="147"/>
        <v>0</v>
      </c>
      <c r="BH173" s="76">
        <f t="shared" ca="1" si="147"/>
        <v>0</v>
      </c>
      <c r="BI173" s="76">
        <f t="shared" ca="1" si="147"/>
        <v>0</v>
      </c>
      <c r="BJ173" s="76">
        <f t="shared" ca="1" si="147"/>
        <v>0</v>
      </c>
      <c r="BK173" s="76">
        <f t="shared" ca="1" si="147"/>
        <v>0</v>
      </c>
      <c r="BL173" s="76">
        <f t="shared" ca="1" si="110"/>
        <v>-1</v>
      </c>
      <c r="BM173" s="77">
        <f t="shared" ca="1" si="111"/>
        <v>0</v>
      </c>
      <c r="BN173" s="21"/>
      <c r="BO173" s="70">
        <f t="shared" si="142"/>
        <v>170</v>
      </c>
      <c r="BP173" s="178">
        <f t="shared" si="143"/>
        <v>8.8300000000000003E-2</v>
      </c>
      <c r="BQ173" s="179">
        <f t="shared" si="132"/>
        <v>7.076323496324699E-3</v>
      </c>
      <c r="BR173" s="179">
        <f t="shared" si="145"/>
        <v>0.30876209762575751</v>
      </c>
    </row>
    <row r="174" spans="5:70">
      <c r="E174">
        <f t="shared" si="133"/>
        <v>171</v>
      </c>
      <c r="F174" s="64">
        <f t="shared" si="134"/>
        <v>82.166666666665861</v>
      </c>
      <c r="G174" s="55">
        <f t="shared" si="120"/>
        <v>1.0343997254147252E-2</v>
      </c>
      <c r="H174" s="78">
        <f t="shared" si="144"/>
        <v>0.36018976076671061</v>
      </c>
      <c r="I174" s="79">
        <f t="shared" ca="1" si="121"/>
        <v>368902.24464612827</v>
      </c>
      <c r="J174" s="79">
        <f t="shared" ca="1" si="122"/>
        <v>2610.4716216363199</v>
      </c>
      <c r="K174" s="80">
        <f t="shared" ca="1" si="123"/>
        <v>-7.2037952153342122</v>
      </c>
      <c r="L174" s="80">
        <f t="shared" ca="1" si="124"/>
        <v>-307.41853720510693</v>
      </c>
      <c r="M174" s="80">
        <f t="shared" ca="1" si="125"/>
        <v>0</v>
      </c>
      <c r="N174" s="80">
        <f t="shared" ca="1" si="126"/>
        <v>0</v>
      </c>
      <c r="O174" s="81">
        <f t="shared" ca="1" si="113"/>
        <v>-3403.3648486593588</v>
      </c>
      <c r="P174" s="79">
        <f t="shared" ca="1" si="114"/>
        <v>367794.72908668476</v>
      </c>
      <c r="Q174" s="35"/>
      <c r="R174">
        <f t="shared" ca="1" si="127"/>
        <v>171</v>
      </c>
      <c r="S174" s="78">
        <f t="shared" ca="1" si="135"/>
        <v>82.166666666665861</v>
      </c>
      <c r="T174" s="55">
        <f t="shared" ca="1" si="128"/>
        <v>1.0343997254147252E-2</v>
      </c>
      <c r="U174" s="78">
        <f t="shared" ca="1" si="136"/>
        <v>0.35911201148347055</v>
      </c>
      <c r="V174" s="79">
        <f t="shared" ca="1" si="137"/>
        <v>368808.0886134826</v>
      </c>
      <c r="W174" s="79">
        <f t="shared" ca="1" si="115"/>
        <v>2609.8053430901887</v>
      </c>
      <c r="X174" s="80">
        <f t="shared" ca="1" si="116"/>
        <v>-7.1822402296694108</v>
      </c>
      <c r="Y174" s="80">
        <f t="shared" ca="1" si="129"/>
        <v>-307.34007384456885</v>
      </c>
      <c r="Z174" s="80">
        <f t="shared" ca="1" si="117"/>
        <v>0</v>
      </c>
      <c r="AA174" s="80">
        <f t="shared" ca="1" si="130"/>
        <v>0</v>
      </c>
      <c r="AB174" s="81">
        <f t="shared" ca="1" si="118"/>
        <v>-3403.3648486593588</v>
      </c>
      <c r="AC174" s="79">
        <f t="shared" ca="1" si="119"/>
        <v>367700.00679383916</v>
      </c>
      <c r="AD174" s="35"/>
      <c r="AE174" s="55">
        <f t="shared" ca="1" si="138"/>
        <v>1.0343997254147252E-2</v>
      </c>
      <c r="AF174" s="78">
        <f t="shared" ca="1" si="139"/>
        <v>0.35911201148347055</v>
      </c>
      <c r="AG174" s="21"/>
      <c r="AH174" s="21"/>
      <c r="AK174" s="66"/>
      <c r="AL174" s="66"/>
      <c r="AM174" s="66"/>
      <c r="AN174" s="66"/>
      <c r="AR174" s="69">
        <f t="shared" si="107"/>
        <v>15</v>
      </c>
      <c r="AS174" s="70">
        <f t="shared" si="140"/>
        <v>171</v>
      </c>
      <c r="AT174" s="71">
        <f t="shared" si="108"/>
        <v>0.304078867891036</v>
      </c>
      <c r="AU174" s="72">
        <f t="shared" si="131"/>
        <v>7.076323496324699E-3</v>
      </c>
      <c r="AV174" s="73">
        <f t="shared" si="109"/>
        <v>1.0070763234963247</v>
      </c>
      <c r="AW174" s="74">
        <f>PRODUCT(AV$4:AV174)</f>
        <v>3.261657862931659</v>
      </c>
      <c r="AY174" s="75">
        <f t="shared" si="141"/>
        <v>171</v>
      </c>
      <c r="AZ174" s="76">
        <f t="shared" ca="1" si="147"/>
        <v>0</v>
      </c>
      <c r="BA174" s="76">
        <f t="shared" ca="1" si="147"/>
        <v>0</v>
      </c>
      <c r="BB174" s="76">
        <f t="shared" ca="1" si="147"/>
        <v>0</v>
      </c>
      <c r="BC174" s="76">
        <f t="shared" ca="1" si="147"/>
        <v>0</v>
      </c>
      <c r="BD174" s="76">
        <f t="shared" ca="1" si="147"/>
        <v>0</v>
      </c>
      <c r="BE174" s="76">
        <f t="shared" ca="1" si="147"/>
        <v>0</v>
      </c>
      <c r="BF174" s="76">
        <f t="shared" ca="1" si="147"/>
        <v>0</v>
      </c>
      <c r="BG174" s="76">
        <f t="shared" ca="1" si="147"/>
        <v>0</v>
      </c>
      <c r="BH174" s="76">
        <f t="shared" ca="1" si="147"/>
        <v>0</v>
      </c>
      <c r="BI174" s="76">
        <f t="shared" ca="1" si="147"/>
        <v>0</v>
      </c>
      <c r="BJ174" s="76">
        <f t="shared" ca="1" si="147"/>
        <v>0</v>
      </c>
      <c r="BK174" s="76">
        <f t="shared" ca="1" si="147"/>
        <v>0</v>
      </c>
      <c r="BL174" s="76">
        <f t="shared" ca="1" si="110"/>
        <v>-1</v>
      </c>
      <c r="BM174" s="77">
        <f t="shared" ca="1" si="111"/>
        <v>0</v>
      </c>
      <c r="BN174" s="21"/>
      <c r="BO174" s="70">
        <f t="shared" si="142"/>
        <v>171</v>
      </c>
      <c r="BP174" s="178">
        <f t="shared" si="143"/>
        <v>8.8300000000000003E-2</v>
      </c>
      <c r="BQ174" s="179">
        <f t="shared" si="132"/>
        <v>7.076323496324699E-3</v>
      </c>
      <c r="BR174" s="179">
        <f t="shared" si="145"/>
        <v>0.30659254956348336</v>
      </c>
    </row>
    <row r="175" spans="5:70">
      <c r="E175">
        <f t="shared" si="133"/>
        <v>172</v>
      </c>
      <c r="F175" s="64">
        <f t="shared" si="134"/>
        <v>82.24999999999919</v>
      </c>
      <c r="G175" s="55">
        <f t="shared" si="120"/>
        <v>1.0343997254147252E-2</v>
      </c>
      <c r="H175" s="78">
        <f t="shared" si="144"/>
        <v>0.3564639588703678</v>
      </c>
      <c r="I175" s="79">
        <f t="shared" ca="1" si="121"/>
        <v>363990.26141892228</v>
      </c>
      <c r="J175" s="79">
        <f t="shared" ca="1" si="122"/>
        <v>2575.7128393120893</v>
      </c>
      <c r="K175" s="80">
        <f t="shared" ca="1" si="123"/>
        <v>-7.1292791774073558</v>
      </c>
      <c r="L175" s="80">
        <f t="shared" ca="1" si="124"/>
        <v>-303.32521784910193</v>
      </c>
      <c r="M175" s="80">
        <f t="shared" ca="1" si="125"/>
        <v>0</v>
      </c>
      <c r="N175" s="80">
        <f t="shared" ca="1" si="126"/>
        <v>0</v>
      </c>
      <c r="O175" s="81">
        <f t="shared" ca="1" si="113"/>
        <v>-3368.1604520099645</v>
      </c>
      <c r="P175" s="79">
        <f t="shared" ca="1" si="114"/>
        <v>362887.35930919787</v>
      </c>
      <c r="Q175" s="35"/>
      <c r="R175">
        <f t="shared" ca="1" si="127"/>
        <v>172</v>
      </c>
      <c r="S175" s="78">
        <f t="shared" ca="1" si="135"/>
        <v>82.24999999999919</v>
      </c>
      <c r="T175" s="55">
        <f t="shared" ca="1" si="128"/>
        <v>1.0343997254147252E-2</v>
      </c>
      <c r="U175" s="78">
        <f t="shared" ca="1" si="136"/>
        <v>0.35539735782275422</v>
      </c>
      <c r="V175" s="79">
        <f t="shared" ca="1" si="137"/>
        <v>363896.51893321378</v>
      </c>
      <c r="W175" s="79">
        <f t="shared" ca="1" si="115"/>
        <v>2575.0494871578662</v>
      </c>
      <c r="X175" s="80">
        <f t="shared" ca="1" si="116"/>
        <v>-7.1079471564550847</v>
      </c>
      <c r="Y175" s="80">
        <f t="shared" ca="1" si="129"/>
        <v>-303.24709911101149</v>
      </c>
      <c r="Z175" s="80">
        <f t="shared" ca="1" si="117"/>
        <v>0</v>
      </c>
      <c r="AA175" s="80">
        <f t="shared" ca="1" si="130"/>
        <v>0</v>
      </c>
      <c r="AB175" s="81">
        <f t="shared" ca="1" si="118"/>
        <v>-3368.1604520099645</v>
      </c>
      <c r="AC175" s="79">
        <f t="shared" ca="1" si="119"/>
        <v>362793.05292209412</v>
      </c>
      <c r="AD175" s="35"/>
      <c r="AE175" s="55">
        <f t="shared" ca="1" si="138"/>
        <v>1.0343997254147252E-2</v>
      </c>
      <c r="AF175" s="78">
        <f t="shared" ca="1" si="139"/>
        <v>0.35539735782275422</v>
      </c>
      <c r="AG175" s="21"/>
      <c r="AH175" s="21"/>
      <c r="AK175" s="66"/>
      <c r="AL175" s="66"/>
      <c r="AM175" s="66"/>
      <c r="AN175" s="66"/>
      <c r="AR175" s="69">
        <f t="shared" si="107"/>
        <v>15</v>
      </c>
      <c r="AS175" s="70">
        <f t="shared" si="140"/>
        <v>172</v>
      </c>
      <c r="AT175" s="71">
        <f t="shared" si="108"/>
        <v>0.30192710745344287</v>
      </c>
      <c r="AU175" s="72">
        <f t="shared" si="131"/>
        <v>7.076323496324699E-3</v>
      </c>
      <c r="AV175" s="73">
        <f t="shared" si="109"/>
        <v>1.0070763234963247</v>
      </c>
      <c r="AW175" s="74">
        <f>PRODUCT(AV$4:AV175)</f>
        <v>3.2847384091040945</v>
      </c>
      <c r="AY175" s="75">
        <f t="shared" si="141"/>
        <v>172</v>
      </c>
      <c r="AZ175" s="76">
        <f t="shared" ca="1" si="147"/>
        <v>0</v>
      </c>
      <c r="BA175" s="76">
        <f t="shared" ca="1" si="147"/>
        <v>0</v>
      </c>
      <c r="BB175" s="76">
        <f t="shared" ca="1" si="147"/>
        <v>0</v>
      </c>
      <c r="BC175" s="76">
        <f t="shared" ca="1" si="147"/>
        <v>0</v>
      </c>
      <c r="BD175" s="76">
        <f t="shared" ca="1" si="147"/>
        <v>0</v>
      </c>
      <c r="BE175" s="76">
        <f t="shared" ca="1" si="147"/>
        <v>0</v>
      </c>
      <c r="BF175" s="76">
        <f t="shared" ca="1" si="147"/>
        <v>0</v>
      </c>
      <c r="BG175" s="76">
        <f t="shared" ca="1" si="147"/>
        <v>0</v>
      </c>
      <c r="BH175" s="76">
        <f t="shared" ca="1" si="147"/>
        <v>0</v>
      </c>
      <c r="BI175" s="76">
        <f t="shared" ca="1" si="147"/>
        <v>0</v>
      </c>
      <c r="BJ175" s="76">
        <f t="shared" ca="1" si="147"/>
        <v>0</v>
      </c>
      <c r="BK175" s="76">
        <f t="shared" ca="1" si="147"/>
        <v>0</v>
      </c>
      <c r="BL175" s="76">
        <f t="shared" ca="1" si="110"/>
        <v>-1</v>
      </c>
      <c r="BM175" s="77">
        <f t="shared" ca="1" si="111"/>
        <v>0</v>
      </c>
      <c r="BN175" s="21"/>
      <c r="BO175" s="70">
        <f t="shared" si="142"/>
        <v>172</v>
      </c>
      <c r="BP175" s="178">
        <f t="shared" si="143"/>
        <v>8.8300000000000003E-2</v>
      </c>
      <c r="BQ175" s="179">
        <f t="shared" si="132"/>
        <v>7.076323496324699E-3</v>
      </c>
      <c r="BR175" s="179">
        <f t="shared" si="145"/>
        <v>0.30443824604978142</v>
      </c>
    </row>
    <row r="176" spans="5:70">
      <c r="E176">
        <f t="shared" si="133"/>
        <v>173</v>
      </c>
      <c r="F176" s="64">
        <f t="shared" si="134"/>
        <v>82.333333333332519</v>
      </c>
      <c r="G176" s="55">
        <f t="shared" si="120"/>
        <v>1.0343997254147252E-2</v>
      </c>
      <c r="H176" s="78">
        <f t="shared" si="144"/>
        <v>0.35277669665861028</v>
      </c>
      <c r="I176" s="79">
        <f t="shared" ca="1" si="121"/>
        <v>359133.65346093877</v>
      </c>
      <c r="J176" s="79">
        <f t="shared" ca="1" si="122"/>
        <v>2541.3459103065729</v>
      </c>
      <c r="K176" s="80">
        <f t="shared" ca="1" si="123"/>
        <v>-7.0555339331722058</v>
      </c>
      <c r="L176" s="80">
        <f t="shared" ca="1" si="124"/>
        <v>-299.27804455078234</v>
      </c>
      <c r="M176" s="80">
        <f t="shared" ca="1" si="125"/>
        <v>0</v>
      </c>
      <c r="N176" s="80">
        <f t="shared" ca="1" si="126"/>
        <v>0</v>
      </c>
      <c r="O176" s="81">
        <f t="shared" ca="1" si="113"/>
        <v>-3333.3202095428464</v>
      </c>
      <c r="P176" s="79">
        <f t="shared" ca="1" si="114"/>
        <v>358035.3455832185</v>
      </c>
      <c r="Q176" s="35"/>
      <c r="R176">
        <f t="shared" ca="1" si="127"/>
        <v>173</v>
      </c>
      <c r="S176" s="78">
        <f t="shared" ca="1" si="135"/>
        <v>82.333333333332519</v>
      </c>
      <c r="T176" s="55">
        <f t="shared" ca="1" si="128"/>
        <v>1.0343997254147252E-2</v>
      </c>
      <c r="U176" s="78">
        <f t="shared" ca="1" si="136"/>
        <v>0.35172112852930448</v>
      </c>
      <c r="V176" s="79">
        <f t="shared" ca="1" si="137"/>
        <v>359040.32257884427</v>
      </c>
      <c r="W176" s="79">
        <f t="shared" ca="1" si="115"/>
        <v>2540.685470792675</v>
      </c>
      <c r="X176" s="80">
        <f t="shared" ca="1" si="116"/>
        <v>-7.0344225705860897</v>
      </c>
      <c r="Y176" s="80">
        <f t="shared" ca="1" si="129"/>
        <v>-299.20026881570357</v>
      </c>
      <c r="Z176" s="80">
        <f t="shared" ca="1" si="117"/>
        <v>0</v>
      </c>
      <c r="AA176" s="80">
        <f t="shared" ca="1" si="130"/>
        <v>0</v>
      </c>
      <c r="AB176" s="81">
        <f t="shared" ca="1" si="118"/>
        <v>-3333.3202095428464</v>
      </c>
      <c r="AC176" s="79">
        <f t="shared" ca="1" si="119"/>
        <v>357941.45314870781</v>
      </c>
      <c r="AD176" s="35"/>
      <c r="AE176" s="55">
        <f t="shared" ca="1" si="138"/>
        <v>1.0343997254147252E-2</v>
      </c>
      <c r="AF176" s="78">
        <f t="shared" ca="1" si="139"/>
        <v>0.35172112852930448</v>
      </c>
      <c r="AG176" s="21"/>
      <c r="AH176" s="21"/>
      <c r="AK176" s="66"/>
      <c r="AL176" s="66"/>
      <c r="AM176" s="66"/>
      <c r="AN176" s="66"/>
      <c r="AR176" s="69">
        <f t="shared" si="107"/>
        <v>15</v>
      </c>
      <c r="AS176" s="70">
        <f t="shared" si="140"/>
        <v>173</v>
      </c>
      <c r="AT176" s="71">
        <f t="shared" si="108"/>
        <v>0.29979057356879274</v>
      </c>
      <c r="AU176" s="72">
        <f t="shared" si="131"/>
        <v>7.076323496324699E-3</v>
      </c>
      <c r="AV176" s="73">
        <f t="shared" si="109"/>
        <v>1.0070763234963247</v>
      </c>
      <c r="AW176" s="74">
        <f>PRODUCT(AV$4:AV176)</f>
        <v>3.3079822806877179</v>
      </c>
      <c r="AY176" s="75">
        <f t="shared" si="141"/>
        <v>173</v>
      </c>
      <c r="AZ176" s="76">
        <f t="shared" ca="1" si="147"/>
        <v>0</v>
      </c>
      <c r="BA176" s="76">
        <f t="shared" ca="1" si="147"/>
        <v>0</v>
      </c>
      <c r="BB176" s="76">
        <f t="shared" ca="1" si="147"/>
        <v>0</v>
      </c>
      <c r="BC176" s="76">
        <f t="shared" ca="1" si="147"/>
        <v>0</v>
      </c>
      <c r="BD176" s="76">
        <f t="shared" ca="1" si="147"/>
        <v>0</v>
      </c>
      <c r="BE176" s="76">
        <f t="shared" ca="1" si="147"/>
        <v>0</v>
      </c>
      <c r="BF176" s="76">
        <f t="shared" ca="1" si="147"/>
        <v>0</v>
      </c>
      <c r="BG176" s="76">
        <f t="shared" ca="1" si="147"/>
        <v>0</v>
      </c>
      <c r="BH176" s="76">
        <f t="shared" ca="1" si="147"/>
        <v>0</v>
      </c>
      <c r="BI176" s="76">
        <f t="shared" ca="1" si="147"/>
        <v>0</v>
      </c>
      <c r="BJ176" s="76">
        <f t="shared" ca="1" si="147"/>
        <v>0</v>
      </c>
      <c r="BK176" s="76">
        <f t="shared" ca="1" si="147"/>
        <v>0</v>
      </c>
      <c r="BL176" s="76">
        <f t="shared" ca="1" si="110"/>
        <v>-1</v>
      </c>
      <c r="BM176" s="77">
        <f t="shared" ca="1" si="111"/>
        <v>0</v>
      </c>
      <c r="BN176" s="21"/>
      <c r="BO176" s="70">
        <f t="shared" si="142"/>
        <v>173</v>
      </c>
      <c r="BP176" s="178">
        <f t="shared" si="143"/>
        <v>8.8300000000000003E-2</v>
      </c>
      <c r="BQ176" s="179">
        <f t="shared" si="132"/>
        <v>7.076323496324699E-3</v>
      </c>
      <c r="BR176" s="179">
        <f t="shared" si="145"/>
        <v>0.30229907996729155</v>
      </c>
    </row>
    <row r="177" spans="5:70">
      <c r="E177">
        <f t="shared" si="133"/>
        <v>174</v>
      </c>
      <c r="F177" s="64">
        <f t="shared" si="134"/>
        <v>82.416666666665847</v>
      </c>
      <c r="G177" s="55">
        <f t="shared" si="120"/>
        <v>1.0343997254147252E-2</v>
      </c>
      <c r="H177" s="78">
        <f t="shared" si="144"/>
        <v>0.34912757547704648</v>
      </c>
      <c r="I177" s="79">
        <f t="shared" ca="1" si="121"/>
        <v>354331.82895161805</v>
      </c>
      <c r="J177" s="79">
        <f t="shared" ca="1" si="122"/>
        <v>2507.3666467060389</v>
      </c>
      <c r="K177" s="80">
        <f t="shared" ca="1" si="123"/>
        <v>-6.9825515095409294</v>
      </c>
      <c r="L177" s="80">
        <f t="shared" ca="1" si="124"/>
        <v>-295.27652412634842</v>
      </c>
      <c r="M177" s="80">
        <f t="shared" ca="1" si="125"/>
        <v>0</v>
      </c>
      <c r="N177" s="80">
        <f t="shared" ca="1" si="126"/>
        <v>0</v>
      </c>
      <c r="O177" s="81">
        <f t="shared" ca="1" si="113"/>
        <v>-3298.8403544481412</v>
      </c>
      <c r="P177" s="79">
        <f t="shared" ca="1" si="114"/>
        <v>353238.09616824007</v>
      </c>
      <c r="Q177" s="35"/>
      <c r="R177">
        <f t="shared" ca="1" si="127"/>
        <v>174</v>
      </c>
      <c r="S177" s="78">
        <f t="shared" ca="1" si="135"/>
        <v>82.416666666665847</v>
      </c>
      <c r="T177" s="55">
        <f t="shared" ca="1" si="128"/>
        <v>1.0343997254147252E-2</v>
      </c>
      <c r="U177" s="78">
        <f t="shared" ca="1" si="136"/>
        <v>0.34808292614157177</v>
      </c>
      <c r="V177" s="79">
        <f t="shared" ca="1" si="137"/>
        <v>354238.90774019208</v>
      </c>
      <c r="W177" s="79">
        <f t="shared" ca="1" si="115"/>
        <v>2506.7091061543183</v>
      </c>
      <c r="X177" s="80">
        <f t="shared" ca="1" si="116"/>
        <v>-6.9616585228314349</v>
      </c>
      <c r="Y177" s="80">
        <f t="shared" ca="1" si="129"/>
        <v>-295.19908978349343</v>
      </c>
      <c r="Z177" s="80">
        <f t="shared" ca="1" si="117"/>
        <v>0</v>
      </c>
      <c r="AA177" s="80">
        <f t="shared" ca="1" si="130"/>
        <v>0</v>
      </c>
      <c r="AB177" s="81">
        <f t="shared" ca="1" si="118"/>
        <v>-3298.8403544481412</v>
      </c>
      <c r="AC177" s="79">
        <f t="shared" ca="1" si="119"/>
        <v>353144.61574359197</v>
      </c>
      <c r="AD177" s="35"/>
      <c r="AE177" s="55">
        <f t="shared" ca="1" si="138"/>
        <v>1.0343997254147252E-2</v>
      </c>
      <c r="AF177" s="78">
        <f t="shared" ca="1" si="139"/>
        <v>0.34808292614157177</v>
      </c>
      <c r="AG177" s="21"/>
      <c r="AH177" s="21"/>
      <c r="AK177" s="66"/>
      <c r="AL177" s="66"/>
      <c r="AM177" s="66"/>
      <c r="AN177" s="66"/>
      <c r="AR177" s="69">
        <f t="shared" si="107"/>
        <v>15</v>
      </c>
      <c r="AS177" s="70">
        <f t="shared" si="140"/>
        <v>174</v>
      </c>
      <c r="AT177" s="71">
        <f t="shared" si="108"/>
        <v>0.29766915848907122</v>
      </c>
      <c r="AU177" s="72">
        <f t="shared" si="131"/>
        <v>7.076323496324699E-3</v>
      </c>
      <c r="AV177" s="73">
        <f t="shared" si="109"/>
        <v>1.0070763234963247</v>
      </c>
      <c r="AW177" s="74">
        <f>PRODUCT(AV$4:AV177)</f>
        <v>3.3313906334259742</v>
      </c>
      <c r="AY177" s="75">
        <f t="shared" si="141"/>
        <v>174</v>
      </c>
      <c r="AZ177" s="76">
        <f t="shared" ca="1" si="147"/>
        <v>0</v>
      </c>
      <c r="BA177" s="76">
        <f t="shared" ca="1" si="147"/>
        <v>0</v>
      </c>
      <c r="BB177" s="76">
        <f t="shared" ca="1" si="147"/>
        <v>0</v>
      </c>
      <c r="BC177" s="76">
        <f t="shared" ca="1" si="147"/>
        <v>0</v>
      </c>
      <c r="BD177" s="76">
        <f t="shared" ca="1" si="147"/>
        <v>0</v>
      </c>
      <c r="BE177" s="76">
        <f t="shared" ca="1" si="147"/>
        <v>0</v>
      </c>
      <c r="BF177" s="76">
        <f t="shared" ca="1" si="147"/>
        <v>0</v>
      </c>
      <c r="BG177" s="76">
        <f t="shared" ca="1" si="147"/>
        <v>0</v>
      </c>
      <c r="BH177" s="76">
        <f t="shared" ca="1" si="147"/>
        <v>0</v>
      </c>
      <c r="BI177" s="76">
        <f t="shared" ca="1" si="147"/>
        <v>0</v>
      </c>
      <c r="BJ177" s="76">
        <f t="shared" ca="1" si="147"/>
        <v>0</v>
      </c>
      <c r="BK177" s="76">
        <f t="shared" ca="1" si="147"/>
        <v>0</v>
      </c>
      <c r="BL177" s="76">
        <f t="shared" ca="1" si="110"/>
        <v>-1</v>
      </c>
      <c r="BM177" s="77">
        <f t="shared" ca="1" si="111"/>
        <v>0</v>
      </c>
      <c r="BN177" s="21"/>
      <c r="BO177" s="70">
        <f t="shared" si="142"/>
        <v>174</v>
      </c>
      <c r="BP177" s="178">
        <f t="shared" si="143"/>
        <v>8.8300000000000003E-2</v>
      </c>
      <c r="BQ177" s="179">
        <f t="shared" si="132"/>
        <v>7.076323496324699E-3</v>
      </c>
      <c r="BR177" s="179">
        <f t="shared" si="145"/>
        <v>0.30017494495132452</v>
      </c>
    </row>
    <row r="178" spans="5:70">
      <c r="E178">
        <f t="shared" si="133"/>
        <v>175</v>
      </c>
      <c r="F178" s="64">
        <f t="shared" si="134"/>
        <v>82.499999999999176</v>
      </c>
      <c r="G178" s="55">
        <f t="shared" si="120"/>
        <v>1.0343997254147252E-2</v>
      </c>
      <c r="H178" s="78">
        <f t="shared" si="144"/>
        <v>0.34551620079496481</v>
      </c>
      <c r="I178" s="79">
        <f t="shared" ca="1" si="121"/>
        <v>349584.20227141556</v>
      </c>
      <c r="J178" s="79">
        <f t="shared" ca="1" si="122"/>
        <v>2473.7709044771441</v>
      </c>
      <c r="K178" s="80">
        <f t="shared" ca="1" si="123"/>
        <v>-6.9103240158992962</v>
      </c>
      <c r="L178" s="80">
        <f t="shared" ca="1" si="124"/>
        <v>-291.32016855951298</v>
      </c>
      <c r="M178" s="80">
        <f t="shared" ca="1" si="125"/>
        <v>0</v>
      </c>
      <c r="N178" s="80">
        <f t="shared" ca="1" si="126"/>
        <v>0</v>
      </c>
      <c r="O178" s="81">
        <f t="shared" ca="1" si="113"/>
        <v>-3264.7171588798597</v>
      </c>
      <c r="P178" s="79">
        <f t="shared" ca="1" si="114"/>
        <v>348495.02552443749</v>
      </c>
      <c r="Q178" s="35"/>
      <c r="R178">
        <f t="shared" ca="1" si="127"/>
        <v>175</v>
      </c>
      <c r="S178" s="78">
        <f t="shared" ca="1" si="135"/>
        <v>82.499999999999176</v>
      </c>
      <c r="T178" s="55">
        <f t="shared" ca="1" si="128"/>
        <v>1.0343997254147252E-2</v>
      </c>
      <c r="U178" s="78">
        <f t="shared" ca="1" si="136"/>
        <v>0.34448235730934779</v>
      </c>
      <c r="V178" s="79">
        <f t="shared" ca="1" si="137"/>
        <v>349491.68880802335</v>
      </c>
      <c r="W178" s="79">
        <f t="shared" ca="1" si="115"/>
        <v>2473.1162492824155</v>
      </c>
      <c r="X178" s="80">
        <f t="shared" ca="1" si="116"/>
        <v>-6.889647146186956</v>
      </c>
      <c r="Y178" s="80">
        <f t="shared" ca="1" si="129"/>
        <v>-291.24307400668613</v>
      </c>
      <c r="Z178" s="80">
        <f t="shared" ca="1" si="117"/>
        <v>0</v>
      </c>
      <c r="AA178" s="80">
        <f t="shared" ca="1" si="130"/>
        <v>0</v>
      </c>
      <c r="AB178" s="81">
        <f t="shared" ca="1" si="118"/>
        <v>-3264.7171588798597</v>
      </c>
      <c r="AC178" s="79">
        <f t="shared" ca="1" si="119"/>
        <v>348401.95517727308</v>
      </c>
      <c r="AD178" s="35"/>
      <c r="AE178" s="55">
        <f t="shared" ca="1" si="138"/>
        <v>1.0343997254147252E-2</v>
      </c>
      <c r="AF178" s="78">
        <f t="shared" ca="1" si="139"/>
        <v>0.34448235730934779</v>
      </c>
      <c r="AG178" s="21"/>
      <c r="AH178" s="21"/>
      <c r="AK178" s="66"/>
      <c r="AL178" s="66"/>
      <c r="AM178" s="66"/>
      <c r="AN178" s="66"/>
      <c r="AR178" s="69">
        <f t="shared" si="107"/>
        <v>15</v>
      </c>
      <c r="AS178" s="70">
        <f t="shared" si="140"/>
        <v>175</v>
      </c>
      <c r="AT178" s="71">
        <f t="shared" si="108"/>
        <v>0.29556275522872383</v>
      </c>
      <c r="AU178" s="72">
        <f t="shared" si="131"/>
        <v>7.076323496324699E-3</v>
      </c>
      <c r="AV178" s="73">
        <f t="shared" si="109"/>
        <v>1.0070763234963247</v>
      </c>
      <c r="AW178" s="74">
        <f>PRODUCT(AV$4:AV178)</f>
        <v>3.3549646312407226</v>
      </c>
      <c r="AY178" s="75">
        <f t="shared" si="141"/>
        <v>175</v>
      </c>
      <c r="AZ178" s="76">
        <f t="shared" ca="1" si="147"/>
        <v>0</v>
      </c>
      <c r="BA178" s="76">
        <f t="shared" ca="1" si="147"/>
        <v>0</v>
      </c>
      <c r="BB178" s="76">
        <f t="shared" ca="1" si="147"/>
        <v>0</v>
      </c>
      <c r="BC178" s="76">
        <f t="shared" ca="1" si="147"/>
        <v>0</v>
      </c>
      <c r="BD178" s="76">
        <f t="shared" ca="1" si="147"/>
        <v>0</v>
      </c>
      <c r="BE178" s="76">
        <f t="shared" ca="1" si="147"/>
        <v>0</v>
      </c>
      <c r="BF178" s="76">
        <f t="shared" ca="1" si="147"/>
        <v>0</v>
      </c>
      <c r="BG178" s="76">
        <f t="shared" ca="1" si="147"/>
        <v>0</v>
      </c>
      <c r="BH178" s="76">
        <f t="shared" ca="1" si="147"/>
        <v>0</v>
      </c>
      <c r="BI178" s="76">
        <f t="shared" ca="1" si="147"/>
        <v>0</v>
      </c>
      <c r="BJ178" s="76">
        <f t="shared" ca="1" si="147"/>
        <v>0</v>
      </c>
      <c r="BK178" s="76">
        <f t="shared" ca="1" si="147"/>
        <v>0</v>
      </c>
      <c r="BL178" s="76">
        <f t="shared" ca="1" si="110"/>
        <v>-1</v>
      </c>
      <c r="BM178" s="77">
        <f t="shared" ca="1" si="111"/>
        <v>0</v>
      </c>
      <c r="BN178" s="21"/>
      <c r="BO178" s="70">
        <f t="shared" si="142"/>
        <v>175</v>
      </c>
      <c r="BP178" s="178">
        <f t="shared" si="143"/>
        <v>8.8300000000000003E-2</v>
      </c>
      <c r="BQ178" s="179">
        <f t="shared" si="132"/>
        <v>7.076323496324699E-3</v>
      </c>
      <c r="BR178" s="179">
        <f t="shared" si="145"/>
        <v>0.29806573538457337</v>
      </c>
    </row>
    <row r="179" spans="5:70">
      <c r="E179">
        <f t="shared" si="133"/>
        <v>176</v>
      </c>
      <c r="F179" s="64">
        <f t="shared" si="134"/>
        <v>82.583333333332504</v>
      </c>
      <c r="G179" s="55">
        <f t="shared" si="120"/>
        <v>1.1324652332016072E-2</v>
      </c>
      <c r="H179" s="78">
        <f t="shared" si="144"/>
        <v>0.34160334994588276</v>
      </c>
      <c r="I179" s="79">
        <f t="shared" ca="1" si="121"/>
        <v>344548.44052093616</v>
      </c>
      <c r="J179" s="79">
        <f t="shared" ca="1" si="122"/>
        <v>2438.1362252803337</v>
      </c>
      <c r="K179" s="80">
        <f t="shared" ca="1" si="123"/>
        <v>-6.8320669989176555</v>
      </c>
      <c r="L179" s="80">
        <f t="shared" ca="1" si="124"/>
        <v>-287.12370043411346</v>
      </c>
      <c r="M179" s="80">
        <f t="shared" ca="1" si="125"/>
        <v>0</v>
      </c>
      <c r="N179" s="80">
        <f t="shared" ca="1" si="126"/>
        <v>0</v>
      </c>
      <c r="O179" s="81">
        <f t="shared" ca="1" si="113"/>
        <v>-3227.7453720931776</v>
      </c>
      <c r="P179" s="79">
        <f t="shared" ca="1" si="114"/>
        <v>343464.8756066903</v>
      </c>
      <c r="Q179" s="35"/>
      <c r="R179">
        <f t="shared" ca="1" si="127"/>
        <v>176</v>
      </c>
      <c r="S179" s="78">
        <f t="shared" ca="1" si="135"/>
        <v>82.583333333332504</v>
      </c>
      <c r="T179" s="55">
        <f t="shared" ca="1" si="128"/>
        <v>1.1324652332016072E-2</v>
      </c>
      <c r="U179" s="78">
        <f t="shared" ca="1" si="136"/>
        <v>0.34058121437830607</v>
      </c>
      <c r="V179" s="79">
        <f t="shared" ca="1" si="137"/>
        <v>344456.42416309583</v>
      </c>
      <c r="W179" s="79">
        <f t="shared" ca="1" si="115"/>
        <v>2437.4850877653016</v>
      </c>
      <c r="X179" s="80">
        <f t="shared" ca="1" si="116"/>
        <v>-6.8116242875661213</v>
      </c>
      <c r="Y179" s="80">
        <f t="shared" ca="1" si="129"/>
        <v>-287.04702013591321</v>
      </c>
      <c r="Z179" s="80">
        <f t="shared" ca="1" si="117"/>
        <v>0</v>
      </c>
      <c r="AA179" s="80">
        <f t="shared" ca="1" si="130"/>
        <v>0</v>
      </c>
      <c r="AB179" s="81">
        <f t="shared" ca="1" si="118"/>
        <v>-3227.7453720931776</v>
      </c>
      <c r="AC179" s="79">
        <f t="shared" ca="1" si="119"/>
        <v>343372.3052343445</v>
      </c>
      <c r="AD179" s="35"/>
      <c r="AE179" s="55">
        <f t="shared" ca="1" si="138"/>
        <v>1.1324652332016072E-2</v>
      </c>
      <c r="AF179" s="78">
        <f t="shared" ca="1" si="139"/>
        <v>0.34058121437830607</v>
      </c>
      <c r="AG179" s="21"/>
      <c r="AH179" s="21"/>
      <c r="AK179" s="66"/>
      <c r="AL179" s="66"/>
      <c r="AM179" s="66"/>
      <c r="AN179" s="66"/>
      <c r="AR179" s="69">
        <f t="shared" ref="AR179:AR200" si="148">ROUNDDOWN((AS179-1)/12,0)+1</f>
        <v>15</v>
      </c>
      <c r="AS179" s="70">
        <f t="shared" si="140"/>
        <v>176</v>
      </c>
      <c r="AT179" s="71">
        <f t="shared" ref="AT179:AT200" si="149">(1-AU179)*AT178</f>
        <v>0.29347125755926035</v>
      </c>
      <c r="AU179" s="72">
        <f t="shared" si="131"/>
        <v>7.076323496324699E-3</v>
      </c>
      <c r="AV179" s="73">
        <f t="shared" ref="AV179:AV200" si="150">(1+AU179)</f>
        <v>1.0070763234963247</v>
      </c>
      <c r="AW179" s="74">
        <f>PRODUCT(AV$4:AV179)</f>
        <v>3.3787054462901098</v>
      </c>
      <c r="AY179" s="75">
        <f t="shared" si="141"/>
        <v>176</v>
      </c>
      <c r="AZ179" s="76">
        <f t="shared" ca="1" si="147"/>
        <v>0</v>
      </c>
      <c r="BA179" s="76">
        <f t="shared" ca="1" si="147"/>
        <v>0</v>
      </c>
      <c r="BB179" s="76">
        <f t="shared" ca="1" si="147"/>
        <v>0</v>
      </c>
      <c r="BC179" s="76">
        <f t="shared" ca="1" si="147"/>
        <v>0</v>
      </c>
      <c r="BD179" s="76">
        <f t="shared" ca="1" si="147"/>
        <v>0</v>
      </c>
      <c r="BE179" s="76">
        <f t="shared" ca="1" si="147"/>
        <v>0</v>
      </c>
      <c r="BF179" s="76">
        <f t="shared" ca="1" si="147"/>
        <v>0</v>
      </c>
      <c r="BG179" s="76">
        <f t="shared" ca="1" si="147"/>
        <v>0</v>
      </c>
      <c r="BH179" s="76">
        <f t="shared" ca="1" si="147"/>
        <v>0</v>
      </c>
      <c r="BI179" s="76">
        <f t="shared" ca="1" si="147"/>
        <v>0</v>
      </c>
      <c r="BJ179" s="76">
        <f t="shared" ca="1" si="147"/>
        <v>0</v>
      </c>
      <c r="BK179" s="76">
        <f t="shared" ca="1" si="147"/>
        <v>0</v>
      </c>
      <c r="BL179" s="76">
        <f t="shared" ref="BL179:BL200" ca="1" si="151">PRODUCT(AZ179:BK179)-1</f>
        <v>-1</v>
      </c>
      <c r="BM179" s="77">
        <f t="shared" ref="BM179:BM200" ca="1" si="152">PRODUCT(AZ179:BK179)*BM178</f>
        <v>0</v>
      </c>
      <c r="BN179" s="21"/>
      <c r="BO179" s="70">
        <f t="shared" si="142"/>
        <v>176</v>
      </c>
      <c r="BP179" s="178">
        <f t="shared" si="143"/>
        <v>8.8300000000000003E-2</v>
      </c>
      <c r="BQ179" s="179">
        <f t="shared" si="132"/>
        <v>7.076323496324699E-3</v>
      </c>
      <c r="BR179" s="179">
        <f t="shared" si="145"/>
        <v>0.29597134639186179</v>
      </c>
    </row>
    <row r="180" spans="5:70">
      <c r="E180">
        <f t="shared" si="133"/>
        <v>177</v>
      </c>
      <c r="F180" s="64">
        <f t="shared" si="134"/>
        <v>82.666666666665833</v>
      </c>
      <c r="G180" s="55">
        <f t="shared" si="120"/>
        <v>1.1324652332016072E-2</v>
      </c>
      <c r="H180" s="78">
        <f t="shared" si="144"/>
        <v>0.33773481077229361</v>
      </c>
      <c r="I180" s="79">
        <f t="shared" ca="1" si="121"/>
        <v>339575.25530218537</v>
      </c>
      <c r="J180" s="79">
        <f t="shared" ca="1" si="122"/>
        <v>2402.9443578653127</v>
      </c>
      <c r="K180" s="80">
        <f t="shared" ca="1" si="123"/>
        <v>-6.7546962154458718</v>
      </c>
      <c r="L180" s="80">
        <f t="shared" ca="1" si="124"/>
        <v>-282.97937941848784</v>
      </c>
      <c r="M180" s="80">
        <f t="shared" ca="1" si="125"/>
        <v>0</v>
      </c>
      <c r="N180" s="80">
        <f t="shared" ca="1" si="126"/>
        <v>0</v>
      </c>
      <c r="O180" s="81">
        <f t="shared" ca="1" si="113"/>
        <v>-3191.1922779379488</v>
      </c>
      <c r="P180" s="79">
        <f t="shared" ca="1" si="114"/>
        <v>338497.2733064788</v>
      </c>
      <c r="Q180" s="35"/>
      <c r="R180">
        <f t="shared" ca="1" si="127"/>
        <v>177</v>
      </c>
      <c r="S180" s="78">
        <f t="shared" ca="1" si="135"/>
        <v>82.666666666665833</v>
      </c>
      <c r="T180" s="55">
        <f t="shared" ca="1" si="128"/>
        <v>1.1324652332016072E-2</v>
      </c>
      <c r="U180" s="78">
        <f t="shared" ca="1" si="136"/>
        <v>0.33672425053465593</v>
      </c>
      <c r="V180" s="79">
        <f t="shared" ca="1" si="137"/>
        <v>339483.73325712263</v>
      </c>
      <c r="W180" s="79">
        <f t="shared" ca="1" si="115"/>
        <v>2402.2967182674033</v>
      </c>
      <c r="X180" s="80">
        <f t="shared" ca="1" si="116"/>
        <v>-6.7344850106931187</v>
      </c>
      <c r="Y180" s="80">
        <f t="shared" ca="1" si="129"/>
        <v>-282.90311104760218</v>
      </c>
      <c r="Z180" s="80">
        <f t="shared" ca="1" si="117"/>
        <v>0</v>
      </c>
      <c r="AA180" s="80">
        <f t="shared" ca="1" si="130"/>
        <v>0</v>
      </c>
      <c r="AB180" s="81">
        <f t="shared" ca="1" si="118"/>
        <v>-3191.1922779379488</v>
      </c>
      <c r="AC180" s="79">
        <f t="shared" ca="1" si="119"/>
        <v>338405.2001013938</v>
      </c>
      <c r="AD180" s="35"/>
      <c r="AE180" s="55">
        <f t="shared" ca="1" si="138"/>
        <v>1.1324652332016072E-2</v>
      </c>
      <c r="AF180" s="78">
        <f t="shared" ca="1" si="139"/>
        <v>0.33672425053465593</v>
      </c>
      <c r="AG180" s="21"/>
      <c r="AH180" s="21"/>
      <c r="AK180" s="66"/>
      <c r="AL180" s="66"/>
      <c r="AM180" s="66"/>
      <c r="AN180" s="66"/>
      <c r="AR180" s="69">
        <f t="shared" si="148"/>
        <v>15</v>
      </c>
      <c r="AS180" s="70">
        <f t="shared" si="140"/>
        <v>177</v>
      </c>
      <c r="AT180" s="71">
        <f t="shared" si="149"/>
        <v>0.2913945600038978</v>
      </c>
      <c r="AU180" s="72">
        <f t="shared" si="131"/>
        <v>7.076323496324699E-3</v>
      </c>
      <c r="AV180" s="73">
        <f t="shared" si="150"/>
        <v>1.0070763234963247</v>
      </c>
      <c r="AW180" s="74">
        <f>PRODUCT(AV$4:AV180)</f>
        <v>3.4026142590268527</v>
      </c>
      <c r="AY180" s="75">
        <f t="shared" si="141"/>
        <v>177</v>
      </c>
      <c r="AZ180" s="76">
        <f t="shared" ca="1" si="147"/>
        <v>0</v>
      </c>
      <c r="BA180" s="76">
        <f t="shared" ca="1" si="147"/>
        <v>0</v>
      </c>
      <c r="BB180" s="76">
        <f t="shared" ca="1" si="147"/>
        <v>0</v>
      </c>
      <c r="BC180" s="76">
        <f t="shared" ca="1" si="147"/>
        <v>0</v>
      </c>
      <c r="BD180" s="76">
        <f t="shared" ca="1" si="147"/>
        <v>0</v>
      </c>
      <c r="BE180" s="76">
        <f t="shared" ca="1" si="147"/>
        <v>0</v>
      </c>
      <c r="BF180" s="76">
        <f t="shared" ca="1" si="147"/>
        <v>0</v>
      </c>
      <c r="BG180" s="76">
        <f t="shared" ca="1" si="147"/>
        <v>0</v>
      </c>
      <c r="BH180" s="76">
        <f t="shared" ca="1" si="147"/>
        <v>0</v>
      </c>
      <c r="BI180" s="76">
        <f t="shared" ca="1" si="147"/>
        <v>0</v>
      </c>
      <c r="BJ180" s="76">
        <f t="shared" ca="1" si="147"/>
        <v>0</v>
      </c>
      <c r="BK180" s="76">
        <f t="shared" ca="1" si="147"/>
        <v>0</v>
      </c>
      <c r="BL180" s="76">
        <f t="shared" ca="1" si="151"/>
        <v>-1</v>
      </c>
      <c r="BM180" s="77">
        <f t="shared" ca="1" si="152"/>
        <v>0</v>
      </c>
      <c r="BN180" s="21"/>
      <c r="BO180" s="70">
        <f t="shared" si="142"/>
        <v>177</v>
      </c>
      <c r="BP180" s="178">
        <f t="shared" si="143"/>
        <v>8.8300000000000003E-2</v>
      </c>
      <c r="BQ180" s="179">
        <f t="shared" si="132"/>
        <v>7.076323496324699E-3</v>
      </c>
      <c r="BR180" s="179">
        <f t="shared" si="145"/>
        <v>0.29389167383492948</v>
      </c>
    </row>
    <row r="181" spans="5:70">
      <c r="E181">
        <f t="shared" si="133"/>
        <v>178</v>
      </c>
      <c r="F181" s="64">
        <f t="shared" si="134"/>
        <v>82.749999999999162</v>
      </c>
      <c r="G181" s="55">
        <f t="shared" si="120"/>
        <v>1.1324652332016072E-2</v>
      </c>
      <c r="H181" s="78">
        <f t="shared" si="144"/>
        <v>0.33391008145987816</v>
      </c>
      <c r="I181" s="79">
        <f t="shared" ca="1" si="121"/>
        <v>334663.90937094751</v>
      </c>
      <c r="J181" s="79">
        <f t="shared" ca="1" si="122"/>
        <v>2368.1900852535155</v>
      </c>
      <c r="K181" s="80">
        <f t="shared" ca="1" si="123"/>
        <v>-6.678201629197563</v>
      </c>
      <c r="L181" s="80">
        <f t="shared" ca="1" si="124"/>
        <v>-278.88659114245627</v>
      </c>
      <c r="M181" s="80">
        <f t="shared" ca="1" si="125"/>
        <v>0</v>
      </c>
      <c r="N181" s="80">
        <f t="shared" ca="1" si="126"/>
        <v>0</v>
      </c>
      <c r="O181" s="81">
        <f t="shared" ca="1" si="113"/>
        <v>-3155.0531348656873</v>
      </c>
      <c r="P181" s="79">
        <f t="shared" ca="1" si="114"/>
        <v>333591.48152856366</v>
      </c>
      <c r="Q181" s="35"/>
      <c r="R181">
        <f t="shared" ca="1" si="127"/>
        <v>178</v>
      </c>
      <c r="S181" s="78">
        <f t="shared" ca="1" si="135"/>
        <v>82.749999999999162</v>
      </c>
      <c r="T181" s="55">
        <f t="shared" ca="1" si="128"/>
        <v>1.1324652332016072E-2</v>
      </c>
      <c r="U181" s="78">
        <f t="shared" ca="1" si="136"/>
        <v>0.33291096546559229</v>
      </c>
      <c r="V181" s="79">
        <f t="shared" ca="1" si="137"/>
        <v>334572.8788628992</v>
      </c>
      <c r="W181" s="79">
        <f t="shared" ca="1" si="115"/>
        <v>2367.545923930531</v>
      </c>
      <c r="X181" s="80">
        <f t="shared" ca="1" si="116"/>
        <v>-6.6582193093118462</v>
      </c>
      <c r="Y181" s="80">
        <f t="shared" ca="1" si="129"/>
        <v>-278.81073238574936</v>
      </c>
      <c r="Z181" s="80">
        <f t="shared" ca="1" si="117"/>
        <v>0</v>
      </c>
      <c r="AA181" s="80">
        <f t="shared" ca="1" si="130"/>
        <v>0</v>
      </c>
      <c r="AB181" s="81">
        <f t="shared" ca="1" si="118"/>
        <v>-3155.0531348656873</v>
      </c>
      <c r="AC181" s="79">
        <f t="shared" ca="1" si="119"/>
        <v>333499.90270026901</v>
      </c>
      <c r="AD181" s="35"/>
      <c r="AE181" s="55">
        <f t="shared" ca="1" si="138"/>
        <v>1.1324652332016072E-2</v>
      </c>
      <c r="AF181" s="78">
        <f t="shared" ca="1" si="139"/>
        <v>0.33291096546559229</v>
      </c>
      <c r="AG181" s="21"/>
      <c r="AH181" s="21"/>
      <c r="AK181" s="66"/>
      <c r="AL181" s="66"/>
      <c r="AM181" s="66"/>
      <c r="AN181" s="66"/>
      <c r="AR181" s="69">
        <f t="shared" si="148"/>
        <v>15</v>
      </c>
      <c r="AS181" s="70">
        <f t="shared" si="140"/>
        <v>178</v>
      </c>
      <c r="AT181" s="71">
        <f t="shared" si="149"/>
        <v>0.28933255783224099</v>
      </c>
      <c r="AU181" s="72">
        <f t="shared" si="131"/>
        <v>7.076323496324699E-3</v>
      </c>
      <c r="AV181" s="73">
        <f t="shared" si="150"/>
        <v>1.0070763234963247</v>
      </c>
      <c r="AW181" s="74">
        <f>PRODUCT(AV$4:AV181)</f>
        <v>3.4266922582569337</v>
      </c>
      <c r="AY181" s="75">
        <f t="shared" si="141"/>
        <v>178</v>
      </c>
      <c r="AZ181" s="76">
        <f t="shared" ca="1" si="147"/>
        <v>0</v>
      </c>
      <c r="BA181" s="76">
        <f t="shared" ca="1" si="147"/>
        <v>0</v>
      </c>
      <c r="BB181" s="76">
        <f t="shared" ca="1" si="147"/>
        <v>0</v>
      </c>
      <c r="BC181" s="76">
        <f t="shared" ca="1" si="147"/>
        <v>0</v>
      </c>
      <c r="BD181" s="76">
        <f t="shared" ca="1" si="147"/>
        <v>0</v>
      </c>
      <c r="BE181" s="76">
        <f t="shared" ca="1" si="147"/>
        <v>0</v>
      </c>
      <c r="BF181" s="76">
        <f t="shared" ca="1" si="147"/>
        <v>0</v>
      </c>
      <c r="BG181" s="76">
        <f t="shared" ca="1" si="147"/>
        <v>0</v>
      </c>
      <c r="BH181" s="76">
        <f t="shared" ca="1" si="147"/>
        <v>0</v>
      </c>
      <c r="BI181" s="76">
        <f t="shared" ca="1" si="147"/>
        <v>0</v>
      </c>
      <c r="BJ181" s="76">
        <f t="shared" ca="1" si="147"/>
        <v>0</v>
      </c>
      <c r="BK181" s="76">
        <f t="shared" ca="1" si="147"/>
        <v>0</v>
      </c>
      <c r="BL181" s="76">
        <f t="shared" ca="1" si="151"/>
        <v>-1</v>
      </c>
      <c r="BM181" s="77">
        <f t="shared" ca="1" si="152"/>
        <v>0</v>
      </c>
      <c r="BN181" s="21"/>
      <c r="BO181" s="70">
        <f t="shared" si="142"/>
        <v>178</v>
      </c>
      <c r="BP181" s="178">
        <f t="shared" si="143"/>
        <v>8.8300000000000003E-2</v>
      </c>
      <c r="BQ181" s="179">
        <f t="shared" si="132"/>
        <v>7.076323496324699E-3</v>
      </c>
      <c r="BR181" s="179">
        <f t="shared" si="145"/>
        <v>0.29182661430725415</v>
      </c>
    </row>
    <row r="182" spans="5:70">
      <c r="E182">
        <f t="shared" si="133"/>
        <v>179</v>
      </c>
      <c r="F182" s="64">
        <f t="shared" si="134"/>
        <v>82.83333333333249</v>
      </c>
      <c r="G182" s="55">
        <f t="shared" si="120"/>
        <v>1.1324652332016072E-2</v>
      </c>
      <c r="H182" s="78">
        <f t="shared" si="144"/>
        <v>0.33012866587718986</v>
      </c>
      <c r="I182" s="79">
        <f t="shared" ca="1" si="121"/>
        <v>329813.67397933052</v>
      </c>
      <c r="J182" s="79">
        <f t="shared" ca="1" si="122"/>
        <v>2333.8682505891106</v>
      </c>
      <c r="K182" s="80">
        <f t="shared" ca="1" si="123"/>
        <v>-6.6025733175437971</v>
      </c>
      <c r="L182" s="80">
        <f t="shared" ca="1" si="124"/>
        <v>-274.84472831610879</v>
      </c>
      <c r="M182" s="80">
        <f t="shared" ca="1" si="125"/>
        <v>0</v>
      </c>
      <c r="N182" s="80">
        <f t="shared" ca="1" si="126"/>
        <v>0</v>
      </c>
      <c r="O182" s="81">
        <f t="shared" ca="1" si="113"/>
        <v>-3119.3232550242956</v>
      </c>
      <c r="P182" s="79">
        <f t="shared" ca="1" si="114"/>
        <v>328746.77167326171</v>
      </c>
      <c r="Q182" s="35"/>
      <c r="R182">
        <f t="shared" ca="1" si="127"/>
        <v>179</v>
      </c>
      <c r="S182" s="78">
        <f t="shared" ca="1" si="135"/>
        <v>82.83333333333249</v>
      </c>
      <c r="T182" s="55">
        <f t="shared" ca="1" si="128"/>
        <v>1.1324652332016072E-2</v>
      </c>
      <c r="U182" s="78">
        <f t="shared" ca="1" si="136"/>
        <v>0.32914086452417862</v>
      </c>
      <c r="V182" s="79">
        <f t="shared" ca="1" si="137"/>
        <v>329723.13224942726</v>
      </c>
      <c r="W182" s="79">
        <f t="shared" ca="1" si="115"/>
        <v>2333.2275480183985</v>
      </c>
      <c r="X182" s="80">
        <f t="shared" ca="1" si="116"/>
        <v>-6.5828172904835727</v>
      </c>
      <c r="Y182" s="80">
        <f t="shared" ca="1" si="129"/>
        <v>-274.76927687452275</v>
      </c>
      <c r="Z182" s="80">
        <f t="shared" ca="1" si="117"/>
        <v>0</v>
      </c>
      <c r="AA182" s="80">
        <f t="shared" ca="1" si="130"/>
        <v>0</v>
      </c>
      <c r="AB182" s="81">
        <f t="shared" ca="1" si="118"/>
        <v>-3119.3232550242956</v>
      </c>
      <c r="AC182" s="79">
        <f t="shared" ca="1" si="119"/>
        <v>328655.68444825633</v>
      </c>
      <c r="AD182" s="35"/>
      <c r="AE182" s="55">
        <f t="shared" ca="1" si="138"/>
        <v>1.1324652332016072E-2</v>
      </c>
      <c r="AF182" s="78">
        <f t="shared" ca="1" si="139"/>
        <v>0.32914086452417862</v>
      </c>
      <c r="AG182" s="21"/>
      <c r="AH182" s="21"/>
      <c r="AK182" s="66"/>
      <c r="AL182" s="66"/>
      <c r="AM182" s="66"/>
      <c r="AN182" s="66"/>
      <c r="AR182" s="69">
        <f t="shared" si="148"/>
        <v>15</v>
      </c>
      <c r="AS182" s="70">
        <f t="shared" si="140"/>
        <v>179</v>
      </c>
      <c r="AT182" s="71">
        <f t="shared" si="149"/>
        <v>0.28728514705500097</v>
      </c>
      <c r="AU182" s="72">
        <f t="shared" si="131"/>
        <v>7.076323496324699E-3</v>
      </c>
      <c r="AV182" s="73">
        <f t="shared" si="150"/>
        <v>1.0070763234963247</v>
      </c>
      <c r="AW182" s="74">
        <f>PRODUCT(AV$4:AV182)</f>
        <v>3.4509406411987111</v>
      </c>
      <c r="AY182" s="75">
        <f t="shared" si="141"/>
        <v>179</v>
      </c>
      <c r="AZ182" s="76">
        <f t="shared" ca="1" si="147"/>
        <v>0</v>
      </c>
      <c r="BA182" s="76">
        <f t="shared" ca="1" si="147"/>
        <v>0</v>
      </c>
      <c r="BB182" s="76">
        <f t="shared" ca="1" si="147"/>
        <v>0</v>
      </c>
      <c r="BC182" s="76">
        <f t="shared" ca="1" si="147"/>
        <v>0</v>
      </c>
      <c r="BD182" s="76">
        <f t="shared" ca="1" si="147"/>
        <v>0</v>
      </c>
      <c r="BE182" s="76">
        <f t="shared" ca="1" si="147"/>
        <v>0</v>
      </c>
      <c r="BF182" s="76">
        <f t="shared" ca="1" si="147"/>
        <v>0</v>
      </c>
      <c r="BG182" s="76">
        <f t="shared" ca="1" si="147"/>
        <v>0</v>
      </c>
      <c r="BH182" s="76">
        <f t="shared" ca="1" si="147"/>
        <v>0</v>
      </c>
      <c r="BI182" s="76">
        <f t="shared" ca="1" si="147"/>
        <v>0</v>
      </c>
      <c r="BJ182" s="76">
        <f t="shared" ca="1" si="147"/>
        <v>0</v>
      </c>
      <c r="BK182" s="76">
        <f t="shared" ca="1" si="147"/>
        <v>0</v>
      </c>
      <c r="BL182" s="76">
        <f t="shared" ca="1" si="151"/>
        <v>-1</v>
      </c>
      <c r="BM182" s="77">
        <f t="shared" ca="1" si="152"/>
        <v>0</v>
      </c>
      <c r="BN182" s="21"/>
      <c r="BO182" s="70">
        <f t="shared" si="142"/>
        <v>179</v>
      </c>
      <c r="BP182" s="178">
        <f t="shared" si="143"/>
        <v>8.8300000000000003E-2</v>
      </c>
      <c r="BQ182" s="179">
        <f t="shared" si="132"/>
        <v>7.076323496324699E-3</v>
      </c>
      <c r="BR182" s="179">
        <f t="shared" si="145"/>
        <v>0.28977606512890991</v>
      </c>
    </row>
    <row r="183" spans="5:70">
      <c r="E183">
        <f t="shared" si="133"/>
        <v>180</v>
      </c>
      <c r="F183" s="64">
        <f t="shared" si="134"/>
        <v>82.916666666665819</v>
      </c>
      <c r="G183" s="55">
        <f t="shared" si="120"/>
        <v>1.1324652332016072E-2</v>
      </c>
      <c r="H183" s="78">
        <f t="shared" si="144"/>
        <v>0.3263900735112984</v>
      </c>
      <c r="I183" s="79">
        <f t="shared" ca="1" si="121"/>
        <v>325023.82877878938</v>
      </c>
      <c r="J183" s="79">
        <f t="shared" ca="1" si="122"/>
        <v>2641.3830652609399</v>
      </c>
      <c r="K183" s="80">
        <f t="shared" ca="1" si="123"/>
        <v>-6.5278014702259677</v>
      </c>
      <c r="L183" s="80">
        <f t="shared" ca="1" si="124"/>
        <v>-270.85319064899119</v>
      </c>
      <c r="M183" s="80">
        <f t="shared" ca="1" si="125"/>
        <v>0</v>
      </c>
      <c r="N183" s="80">
        <f t="shared" ca="1" si="126"/>
        <v>0</v>
      </c>
      <c r="O183" s="81">
        <f t="shared" ca="1" si="113"/>
        <v>-3083.9980036499728</v>
      </c>
      <c r="P183" s="79">
        <f t="shared" ca="1" si="114"/>
        <v>324303.83284828108</v>
      </c>
      <c r="Q183" s="35"/>
      <c r="R183">
        <f t="shared" ca="1" si="127"/>
        <v>180</v>
      </c>
      <c r="S183" s="78">
        <f t="shared" ca="1" si="135"/>
        <v>82.916666666665819</v>
      </c>
      <c r="T183" s="55">
        <f t="shared" ca="1" si="128"/>
        <v>1.1324652332016072E-2</v>
      </c>
      <c r="U183" s="78">
        <f t="shared" ca="1" si="136"/>
        <v>0.32541345866518312</v>
      </c>
      <c r="V183" s="79">
        <f t="shared" ca="1" si="137"/>
        <v>324933.77308493905</v>
      </c>
      <c r="W183" s="79">
        <f t="shared" ca="1" si="115"/>
        <v>2640.6512063521318</v>
      </c>
      <c r="X183" s="80">
        <f t="shared" ca="1" si="116"/>
        <v>-6.5082691733036624</v>
      </c>
      <c r="Y183" s="80">
        <f t="shared" ca="1" si="129"/>
        <v>-270.77814423744923</v>
      </c>
      <c r="Z183" s="80">
        <f t="shared" ca="1" si="117"/>
        <v>0</v>
      </c>
      <c r="AA183" s="80">
        <f t="shared" ca="1" si="130"/>
        <v>0</v>
      </c>
      <c r="AB183" s="81">
        <f t="shared" ca="1" si="118"/>
        <v>-3083.9980036499728</v>
      </c>
      <c r="AC183" s="79">
        <f t="shared" ca="1" si="119"/>
        <v>324213.13987423037</v>
      </c>
      <c r="AD183" s="35"/>
      <c r="AE183" s="55">
        <f t="shared" ca="1" si="138"/>
        <v>1.1324652332016072E-2</v>
      </c>
      <c r="AF183" s="78">
        <f t="shared" ca="1" si="139"/>
        <v>0.32541345866518312</v>
      </c>
      <c r="AG183" s="21"/>
      <c r="AH183" s="21"/>
      <c r="AK183" s="66"/>
      <c r="AL183" s="66"/>
      <c r="AM183" s="66"/>
      <c r="AN183" s="66"/>
      <c r="AR183" s="69">
        <f t="shared" si="148"/>
        <v>15</v>
      </c>
      <c r="AS183" s="70">
        <f t="shared" si="140"/>
        <v>180</v>
      </c>
      <c r="AT183" s="71">
        <f t="shared" si="149"/>
        <v>0.28495045631806876</v>
      </c>
      <c r="AU183" s="72">
        <f t="shared" si="131"/>
        <v>8.1267366616946113E-3</v>
      </c>
      <c r="AV183" s="73">
        <f t="shared" si="150"/>
        <v>1.0081267366616946</v>
      </c>
      <c r="AW183" s="74">
        <f>PRODUCT(AV$4:AV183)</f>
        <v>3.4789855270248724</v>
      </c>
      <c r="AY183" s="75">
        <f t="shared" si="141"/>
        <v>180</v>
      </c>
      <c r="AZ183" s="76">
        <f t="shared" ca="1" si="147"/>
        <v>0</v>
      </c>
      <c r="BA183" s="76">
        <f t="shared" ca="1" si="147"/>
        <v>0</v>
      </c>
      <c r="BB183" s="76">
        <f t="shared" ca="1" si="147"/>
        <v>0</v>
      </c>
      <c r="BC183" s="76">
        <f t="shared" ca="1" si="147"/>
        <v>0</v>
      </c>
      <c r="BD183" s="76">
        <f t="shared" ca="1" si="147"/>
        <v>0</v>
      </c>
      <c r="BE183" s="76">
        <f t="shared" ca="1" si="147"/>
        <v>0</v>
      </c>
      <c r="BF183" s="76">
        <f t="shared" ca="1" si="147"/>
        <v>0</v>
      </c>
      <c r="BG183" s="76">
        <f t="shared" ca="1" si="147"/>
        <v>0</v>
      </c>
      <c r="BH183" s="76">
        <f t="shared" ca="1" si="147"/>
        <v>0</v>
      </c>
      <c r="BI183" s="76">
        <f t="shared" ca="1" si="147"/>
        <v>0</v>
      </c>
      <c r="BJ183" s="76">
        <f t="shared" ca="1" si="147"/>
        <v>0</v>
      </c>
      <c r="BK183" s="76">
        <f t="shared" ca="1" si="147"/>
        <v>0</v>
      </c>
      <c r="BL183" s="76">
        <f t="shared" ca="1" si="151"/>
        <v>-1</v>
      </c>
      <c r="BM183" s="77">
        <f t="shared" ca="1" si="152"/>
        <v>0</v>
      </c>
      <c r="BN183" s="21"/>
      <c r="BO183" s="70">
        <f t="shared" si="142"/>
        <v>180</v>
      </c>
      <c r="BP183" s="178">
        <f t="shared" si="143"/>
        <v>0.10199999999999999</v>
      </c>
      <c r="BQ183" s="179">
        <f t="shared" si="132"/>
        <v>8.1267366616946113E-3</v>
      </c>
      <c r="BR183" s="179">
        <f t="shared" si="145"/>
        <v>0.2874401150082308</v>
      </c>
    </row>
    <row r="184" spans="5:70">
      <c r="E184">
        <f t="shared" si="133"/>
        <v>181</v>
      </c>
      <c r="F184" s="64">
        <f t="shared" si="134"/>
        <v>82.999999999999147</v>
      </c>
      <c r="G184" s="55">
        <f t="shared" si="120"/>
        <v>1.1324652332016072E-2</v>
      </c>
      <c r="H184" s="78">
        <f t="shared" si="144"/>
        <v>0.32269381940416175</v>
      </c>
      <c r="I184" s="79">
        <f t="shared" ca="1" si="121"/>
        <v>320631.20469133405</v>
      </c>
      <c r="J184" s="79">
        <f t="shared" ca="1" si="122"/>
        <v>2605.6853660483735</v>
      </c>
      <c r="K184" s="80">
        <f t="shared" ca="1" si="123"/>
        <v>-6.453876388083235</v>
      </c>
      <c r="L184" s="80">
        <f t="shared" ca="1" si="124"/>
        <v>-267.19267057611171</v>
      </c>
      <c r="M184" s="80">
        <f t="shared" ca="1" si="125"/>
        <v>-2404.7340351850053</v>
      </c>
      <c r="N184" s="80">
        <f t="shared" ca="1" si="126"/>
        <v>0</v>
      </c>
      <c r="O184" s="81">
        <f t="shared" ca="1" si="113"/>
        <v>-3049.0727984660057</v>
      </c>
      <c r="P184" s="79">
        <f t="shared" ca="1" si="114"/>
        <v>317509.43667676719</v>
      </c>
      <c r="Q184" s="35"/>
      <c r="R184">
        <f t="shared" ca="1" si="127"/>
        <v>181</v>
      </c>
      <c r="S184" s="78">
        <f t="shared" ca="1" si="135"/>
        <v>82.999999999999147</v>
      </c>
      <c r="T184" s="55">
        <f t="shared" ca="1" si="128"/>
        <v>1.1324652332016072E-2</v>
      </c>
      <c r="U184" s="78">
        <f t="shared" ca="1" si="136"/>
        <v>0.32172826438164104</v>
      </c>
      <c r="V184" s="79">
        <f t="shared" ca="1" si="137"/>
        <v>320541.53878368344</v>
      </c>
      <c r="W184" s="79">
        <f t="shared" ca="1" si="115"/>
        <v>2604.9566748293655</v>
      </c>
      <c r="X184" s="80">
        <f t="shared" ca="1" si="116"/>
        <v>-6.4345652876328208</v>
      </c>
      <c r="Y184" s="80">
        <f t="shared" ca="1" si="129"/>
        <v>-267.11794898640289</v>
      </c>
      <c r="Z184" s="80">
        <f t="shared" ca="1" si="117"/>
        <v>-2404.0615408776257</v>
      </c>
      <c r="AA184" s="80">
        <f t="shared" ca="1" si="130"/>
        <v>0</v>
      </c>
      <c r="AB184" s="81">
        <f t="shared" ca="1" si="118"/>
        <v>-3049.0727984660057</v>
      </c>
      <c r="AC184" s="79">
        <f t="shared" ca="1" si="119"/>
        <v>317419.80860489514</v>
      </c>
      <c r="AD184" s="35"/>
      <c r="AE184" s="55">
        <f t="shared" ca="1" si="138"/>
        <v>1.1324652332016072E-2</v>
      </c>
      <c r="AF184" s="78">
        <f t="shared" ca="1" si="139"/>
        <v>0.32172826438164104</v>
      </c>
      <c r="AG184" s="21"/>
      <c r="AH184" s="21"/>
      <c r="AK184" s="66"/>
      <c r="AL184" s="66"/>
      <c r="AM184" s="66"/>
      <c r="AN184" s="66"/>
      <c r="AR184" s="69">
        <f t="shared" si="148"/>
        <v>16</v>
      </c>
      <c r="AS184" s="70">
        <f t="shared" si="140"/>
        <v>181</v>
      </c>
      <c r="AT184" s="71">
        <f t="shared" si="149"/>
        <v>0.28263473899794211</v>
      </c>
      <c r="AU184" s="72">
        <f t="shared" si="131"/>
        <v>8.1267366616946113E-3</v>
      </c>
      <c r="AV184" s="73">
        <f t="shared" si="150"/>
        <v>1.0081267366616946</v>
      </c>
      <c r="AW184" s="74">
        <f>PRODUCT(AV$4:AV184)</f>
        <v>3.5072583262528503</v>
      </c>
      <c r="AY184" s="75">
        <f t="shared" si="141"/>
        <v>181</v>
      </c>
      <c r="AZ184" s="76">
        <f t="shared" ca="1" si="147"/>
        <v>0</v>
      </c>
      <c r="BA184" s="76">
        <f t="shared" ca="1" si="147"/>
        <v>0</v>
      </c>
      <c r="BB184" s="76">
        <f t="shared" ca="1" si="147"/>
        <v>0</v>
      </c>
      <c r="BC184" s="76">
        <f t="shared" ca="1" si="147"/>
        <v>0</v>
      </c>
      <c r="BD184" s="76">
        <f t="shared" ca="1" si="147"/>
        <v>0</v>
      </c>
      <c r="BE184" s="76">
        <f t="shared" ca="1" si="147"/>
        <v>0</v>
      </c>
      <c r="BF184" s="76">
        <f t="shared" ca="1" si="147"/>
        <v>0</v>
      </c>
      <c r="BG184" s="76">
        <f t="shared" ca="1" si="147"/>
        <v>0</v>
      </c>
      <c r="BH184" s="76">
        <f t="shared" ca="1" si="147"/>
        <v>0</v>
      </c>
      <c r="BI184" s="76">
        <f t="shared" ref="AZ184:BK200" ca="1" si="153">OFFSET($AV$3,($AY184*12-12)+BI$3,0)</f>
        <v>0</v>
      </c>
      <c r="BJ184" s="76">
        <f t="shared" ca="1" si="153"/>
        <v>0</v>
      </c>
      <c r="BK184" s="76">
        <f t="shared" ca="1" si="153"/>
        <v>0</v>
      </c>
      <c r="BL184" s="76">
        <f t="shared" ca="1" si="151"/>
        <v>-1</v>
      </c>
      <c r="BM184" s="77">
        <f t="shared" ca="1" si="152"/>
        <v>0</v>
      </c>
      <c r="BN184" s="21"/>
      <c r="BO184" s="70">
        <f t="shared" si="142"/>
        <v>181</v>
      </c>
      <c r="BP184" s="178">
        <f t="shared" si="143"/>
        <v>0.10199999999999999</v>
      </c>
      <c r="BQ184" s="179">
        <f t="shared" si="132"/>
        <v>8.1267366616946113E-3</v>
      </c>
      <c r="BR184" s="179">
        <f t="shared" si="145"/>
        <v>0.28512299550754744</v>
      </c>
    </row>
    <row r="185" spans="5:70">
      <c r="E185">
        <f t="shared" si="133"/>
        <v>182</v>
      </c>
      <c r="F185" s="64">
        <f t="shared" si="134"/>
        <v>83.083333333332476</v>
      </c>
      <c r="G185" s="55">
        <f t="shared" si="120"/>
        <v>1.1324652332016072E-2</v>
      </c>
      <c r="H185" s="78">
        <f t="shared" si="144"/>
        <v>0.31903942408971925</v>
      </c>
      <c r="I185" s="79">
        <f t="shared" ca="1" si="121"/>
        <v>313913.75269426854</v>
      </c>
      <c r="J185" s="79">
        <f t="shared" ca="1" si="122"/>
        <v>2551.0944026306479</v>
      </c>
      <c r="K185" s="80">
        <f t="shared" ca="1" si="123"/>
        <v>-6.3807884817943847</v>
      </c>
      <c r="L185" s="80">
        <f t="shared" ca="1" si="124"/>
        <v>-261.59479391189046</v>
      </c>
      <c r="M185" s="80">
        <f t="shared" ca="1" si="125"/>
        <v>0</v>
      </c>
      <c r="N185" s="80">
        <f t="shared" ca="1" si="126"/>
        <v>0</v>
      </c>
      <c r="O185" s="81">
        <f t="shared" ca="1" si="113"/>
        <v>-3014.5431090883703</v>
      </c>
      <c r="P185" s="79">
        <f t="shared" ca="1" si="114"/>
        <v>313182.32840541709</v>
      </c>
      <c r="Q185" s="35"/>
      <c r="R185">
        <f t="shared" ca="1" si="127"/>
        <v>182</v>
      </c>
      <c r="S185" s="78">
        <f t="shared" ca="1" si="135"/>
        <v>83.083333333332476</v>
      </c>
      <c r="T185" s="55">
        <f t="shared" ca="1" si="128"/>
        <v>1.1324652332016072E-2</v>
      </c>
      <c r="U185" s="78">
        <f t="shared" ca="1" si="136"/>
        <v>0.31808480364213598</v>
      </c>
      <c r="V185" s="79">
        <f t="shared" ca="1" si="137"/>
        <v>313825.13962914963</v>
      </c>
      <c r="W185" s="79">
        <f t="shared" ca="1" si="115"/>
        <v>2550.3742675856406</v>
      </c>
      <c r="X185" s="80">
        <f t="shared" ca="1" si="116"/>
        <v>-6.3616960728427197</v>
      </c>
      <c r="Y185" s="80">
        <f t="shared" ca="1" si="129"/>
        <v>-261.52094969095805</v>
      </c>
      <c r="Z185" s="80">
        <f t="shared" ca="1" si="117"/>
        <v>0</v>
      </c>
      <c r="AA185" s="80">
        <f t="shared" ca="1" si="130"/>
        <v>0</v>
      </c>
      <c r="AB185" s="81">
        <f t="shared" ca="1" si="118"/>
        <v>-3014.5431090883703</v>
      </c>
      <c r="AC185" s="79">
        <f t="shared" ca="1" si="119"/>
        <v>313093.08814188308</v>
      </c>
      <c r="AD185" s="35"/>
      <c r="AE185" s="55">
        <f t="shared" ca="1" si="138"/>
        <v>1.1324652332016072E-2</v>
      </c>
      <c r="AF185" s="78">
        <f t="shared" ca="1" si="139"/>
        <v>0.31808480364213598</v>
      </c>
      <c r="AG185" s="21"/>
      <c r="AH185" s="21"/>
      <c r="AK185" s="66"/>
      <c r="AL185" s="66"/>
      <c r="AM185" s="66"/>
      <c r="AN185" s="66"/>
      <c r="AR185" s="69">
        <f t="shared" si="148"/>
        <v>16</v>
      </c>
      <c r="AS185" s="70">
        <f t="shared" si="140"/>
        <v>182</v>
      </c>
      <c r="AT185" s="71">
        <f t="shared" si="149"/>
        <v>0.28033784090265906</v>
      </c>
      <c r="AU185" s="72">
        <f t="shared" si="131"/>
        <v>8.1267366616946113E-3</v>
      </c>
      <c r="AV185" s="73">
        <f t="shared" si="150"/>
        <v>1.0081267366616946</v>
      </c>
      <c r="AW185" s="74">
        <f>PRODUCT(AV$4:AV185)</f>
        <v>3.535760891074843</v>
      </c>
      <c r="AY185" s="75">
        <f t="shared" si="141"/>
        <v>182</v>
      </c>
      <c r="AZ185" s="76">
        <f t="shared" ca="1" si="153"/>
        <v>0</v>
      </c>
      <c r="BA185" s="76">
        <f t="shared" ca="1" si="153"/>
        <v>0</v>
      </c>
      <c r="BB185" s="76">
        <f t="shared" ca="1" si="153"/>
        <v>0</v>
      </c>
      <c r="BC185" s="76">
        <f t="shared" ca="1" si="153"/>
        <v>0</v>
      </c>
      <c r="BD185" s="76">
        <f t="shared" ca="1" si="153"/>
        <v>0</v>
      </c>
      <c r="BE185" s="76">
        <f t="shared" ca="1" si="153"/>
        <v>0</v>
      </c>
      <c r="BF185" s="76">
        <f t="shared" ca="1" si="153"/>
        <v>0</v>
      </c>
      <c r="BG185" s="76">
        <f t="shared" ca="1" si="153"/>
        <v>0</v>
      </c>
      <c r="BH185" s="76">
        <f t="shared" ca="1" si="153"/>
        <v>0</v>
      </c>
      <c r="BI185" s="76">
        <f t="shared" ca="1" si="153"/>
        <v>0</v>
      </c>
      <c r="BJ185" s="76">
        <f t="shared" ca="1" si="153"/>
        <v>0</v>
      </c>
      <c r="BK185" s="76">
        <f t="shared" ca="1" si="153"/>
        <v>0</v>
      </c>
      <c r="BL185" s="76">
        <f t="shared" ca="1" si="151"/>
        <v>-1</v>
      </c>
      <c r="BM185" s="77">
        <f t="shared" ca="1" si="152"/>
        <v>0</v>
      </c>
      <c r="BN185" s="21"/>
      <c r="BO185" s="70">
        <f t="shared" si="142"/>
        <v>182</v>
      </c>
      <c r="BP185" s="178">
        <f t="shared" si="143"/>
        <v>0.10199999999999999</v>
      </c>
      <c r="BQ185" s="179">
        <f t="shared" si="132"/>
        <v>8.1267366616946113E-3</v>
      </c>
      <c r="BR185" s="179">
        <f t="shared" si="145"/>
        <v>0.28282455482899121</v>
      </c>
    </row>
    <row r="186" spans="5:70">
      <c r="E186">
        <f t="shared" si="133"/>
        <v>183</v>
      </c>
      <c r="F186" s="64">
        <f t="shared" si="134"/>
        <v>83.166666666665805</v>
      </c>
      <c r="G186" s="55">
        <f t="shared" si="120"/>
        <v>1.1324652332016072E-2</v>
      </c>
      <c r="H186" s="78">
        <f t="shared" si="144"/>
        <v>0.31542641353169654</v>
      </c>
      <c r="I186" s="79">
        <f t="shared" ca="1" si="121"/>
        <v>309635.64741969446</v>
      </c>
      <c r="J186" s="79">
        <f t="shared" ca="1" si="122"/>
        <v>2516.3273676531776</v>
      </c>
      <c r="K186" s="80">
        <f t="shared" ca="1" si="123"/>
        <v>-6.3085282706339303</v>
      </c>
      <c r="L186" s="80">
        <f t="shared" ca="1" si="124"/>
        <v>-258.02970618307876</v>
      </c>
      <c r="M186" s="80">
        <f t="shared" ca="1" si="125"/>
        <v>0</v>
      </c>
      <c r="N186" s="80">
        <f t="shared" ca="1" si="126"/>
        <v>0</v>
      </c>
      <c r="O186" s="81">
        <f t="shared" ca="1" si="113"/>
        <v>-2980.4044564380697</v>
      </c>
      <c r="P186" s="79">
        <f t="shared" ca="1" si="114"/>
        <v>308907.23209645587</v>
      </c>
      <c r="Q186" s="35"/>
      <c r="R186">
        <f t="shared" ca="1" si="127"/>
        <v>183</v>
      </c>
      <c r="S186" s="78">
        <f t="shared" ca="1" si="135"/>
        <v>83.166666666665805</v>
      </c>
      <c r="T186" s="55">
        <f t="shared" ca="1" si="128"/>
        <v>1.1324652332016072E-2</v>
      </c>
      <c r="U186" s="78">
        <f t="shared" ca="1" si="136"/>
        <v>0.31448260382879117</v>
      </c>
      <c r="V186" s="79">
        <f t="shared" ca="1" si="137"/>
        <v>309547.41777111898</v>
      </c>
      <c r="W186" s="79">
        <f t="shared" ca="1" si="115"/>
        <v>2515.6103485334506</v>
      </c>
      <c r="X186" s="80">
        <f t="shared" ca="1" si="116"/>
        <v>-6.2896520765758233</v>
      </c>
      <c r="Y186" s="80">
        <f t="shared" ca="1" si="129"/>
        <v>-257.95618147593251</v>
      </c>
      <c r="Z186" s="80">
        <f t="shared" ca="1" si="117"/>
        <v>0</v>
      </c>
      <c r="AA186" s="80">
        <f t="shared" ca="1" si="130"/>
        <v>0</v>
      </c>
      <c r="AB186" s="81">
        <f t="shared" ca="1" si="118"/>
        <v>-2980.4044564380697</v>
      </c>
      <c r="AC186" s="79">
        <f t="shared" ca="1" si="119"/>
        <v>308818.37782966183</v>
      </c>
      <c r="AD186" s="35"/>
      <c r="AE186" s="55">
        <f t="shared" ca="1" si="138"/>
        <v>1.1324652332016072E-2</v>
      </c>
      <c r="AF186" s="78">
        <f t="shared" ca="1" si="139"/>
        <v>0.31448260382879117</v>
      </c>
      <c r="AG186" s="21"/>
      <c r="AH186" s="21"/>
      <c r="AK186" s="66"/>
      <c r="AL186" s="66"/>
      <c r="AM186" s="66"/>
      <c r="AN186" s="66"/>
      <c r="AR186" s="69">
        <f t="shared" si="148"/>
        <v>16</v>
      </c>
      <c r="AS186" s="70">
        <f t="shared" si="140"/>
        <v>183</v>
      </c>
      <c r="AT186" s="71">
        <f t="shared" si="149"/>
        <v>0.2780596090933351</v>
      </c>
      <c r="AU186" s="72">
        <f t="shared" si="131"/>
        <v>8.1267366616946113E-3</v>
      </c>
      <c r="AV186" s="73">
        <f t="shared" si="150"/>
        <v>1.0081267366616946</v>
      </c>
      <c r="AW186" s="74">
        <f>PRODUCT(AV$4:AV186)</f>
        <v>3.5644950887353271</v>
      </c>
      <c r="AY186" s="75">
        <f t="shared" si="141"/>
        <v>183</v>
      </c>
      <c r="AZ186" s="76">
        <f t="shared" ca="1" si="153"/>
        <v>0</v>
      </c>
      <c r="BA186" s="76">
        <f t="shared" ca="1" si="153"/>
        <v>0</v>
      </c>
      <c r="BB186" s="76">
        <f t="shared" ca="1" si="153"/>
        <v>0</v>
      </c>
      <c r="BC186" s="76">
        <f t="shared" ca="1" si="153"/>
        <v>0</v>
      </c>
      <c r="BD186" s="76">
        <f t="shared" ca="1" si="153"/>
        <v>0</v>
      </c>
      <c r="BE186" s="76">
        <f t="shared" ca="1" si="153"/>
        <v>0</v>
      </c>
      <c r="BF186" s="76">
        <f t="shared" ca="1" si="153"/>
        <v>0</v>
      </c>
      <c r="BG186" s="76">
        <f t="shared" ca="1" si="153"/>
        <v>0</v>
      </c>
      <c r="BH186" s="76">
        <f t="shared" ca="1" si="153"/>
        <v>0</v>
      </c>
      <c r="BI186" s="76">
        <f t="shared" ca="1" si="153"/>
        <v>0</v>
      </c>
      <c r="BJ186" s="76">
        <f t="shared" ca="1" si="153"/>
        <v>0</v>
      </c>
      <c r="BK186" s="76">
        <f t="shared" ca="1" si="153"/>
        <v>0</v>
      </c>
      <c r="BL186" s="76">
        <f t="shared" ca="1" si="151"/>
        <v>-1</v>
      </c>
      <c r="BM186" s="77">
        <f t="shared" ca="1" si="152"/>
        <v>0</v>
      </c>
      <c r="BN186" s="21"/>
      <c r="BO186" s="70">
        <f t="shared" si="142"/>
        <v>183</v>
      </c>
      <c r="BP186" s="178">
        <f t="shared" si="143"/>
        <v>0.10199999999999999</v>
      </c>
      <c r="BQ186" s="179">
        <f t="shared" si="132"/>
        <v>8.1267366616946113E-3</v>
      </c>
      <c r="BR186" s="179">
        <f t="shared" si="145"/>
        <v>0.28054464239837035</v>
      </c>
    </row>
    <row r="187" spans="5:70">
      <c r="E187">
        <f t="shared" si="133"/>
        <v>184</v>
      </c>
      <c r="F187" s="64">
        <f t="shared" si="134"/>
        <v>83.249999999999133</v>
      </c>
      <c r="G187" s="55">
        <f t="shared" si="120"/>
        <v>1.1324652332016072E-2</v>
      </c>
      <c r="H187" s="78">
        <f t="shared" si="144"/>
        <v>0.31185431906211536</v>
      </c>
      <c r="I187" s="79">
        <f t="shared" ca="1" si="121"/>
        <v>305408.96509011812</v>
      </c>
      <c r="J187" s="79">
        <f t="shared" ca="1" si="122"/>
        <v>2481.9782334080724</v>
      </c>
      <c r="K187" s="80">
        <f t="shared" ca="1" si="123"/>
        <v>-6.2370863812423067</v>
      </c>
      <c r="L187" s="80">
        <f t="shared" ca="1" si="124"/>
        <v>-254.50747090843177</v>
      </c>
      <c r="M187" s="80">
        <f t="shared" ca="1" si="125"/>
        <v>0</v>
      </c>
      <c r="N187" s="80">
        <f t="shared" ca="1" si="126"/>
        <v>0</v>
      </c>
      <c r="O187" s="81">
        <f t="shared" ca="1" si="113"/>
        <v>-2946.6524121601174</v>
      </c>
      <c r="P187" s="79">
        <f t="shared" ca="1" si="114"/>
        <v>304683.54635407636</v>
      </c>
      <c r="Q187" s="35"/>
      <c r="R187">
        <f t="shared" ca="1" si="127"/>
        <v>184</v>
      </c>
      <c r="S187" s="78">
        <f t="shared" ca="1" si="135"/>
        <v>83.249999999999133</v>
      </c>
      <c r="T187" s="55">
        <f t="shared" ca="1" si="128"/>
        <v>1.1324652332016072E-2</v>
      </c>
      <c r="U187" s="78">
        <f t="shared" ca="1" si="136"/>
        <v>0.31092119767596299</v>
      </c>
      <c r="V187" s="79">
        <f t="shared" ca="1" si="137"/>
        <v>305321.11706700374</v>
      </c>
      <c r="W187" s="79">
        <f t="shared" ca="1" si="115"/>
        <v>2481.2643156579716</v>
      </c>
      <c r="X187" s="80">
        <f t="shared" ca="1" si="116"/>
        <v>-6.2184239535192596</v>
      </c>
      <c r="Y187" s="80">
        <f t="shared" ca="1" si="129"/>
        <v>-254.43426422250315</v>
      </c>
      <c r="Z187" s="80">
        <f t="shared" ca="1" si="117"/>
        <v>0</v>
      </c>
      <c r="AA187" s="80">
        <f t="shared" ca="1" si="130"/>
        <v>0</v>
      </c>
      <c r="AB187" s="81">
        <f t="shared" ca="1" si="118"/>
        <v>-2946.6524121601174</v>
      </c>
      <c r="AC187" s="79">
        <f t="shared" ca="1" si="119"/>
        <v>304595.07628232555</v>
      </c>
      <c r="AD187" s="35"/>
      <c r="AE187" s="55">
        <f t="shared" ca="1" si="138"/>
        <v>1.1324652332016072E-2</v>
      </c>
      <c r="AF187" s="78">
        <f t="shared" ca="1" si="139"/>
        <v>0.31092119767596299</v>
      </c>
      <c r="AG187" s="21"/>
      <c r="AH187" s="21"/>
      <c r="AK187" s="66"/>
      <c r="AL187" s="66"/>
      <c r="AM187" s="66"/>
      <c r="AN187" s="66"/>
      <c r="AR187" s="69">
        <f t="shared" si="148"/>
        <v>16</v>
      </c>
      <c r="AS187" s="70">
        <f t="shared" si="140"/>
        <v>184</v>
      </c>
      <c r="AT187" s="71">
        <f t="shared" si="149"/>
        <v>0.2757998918739798</v>
      </c>
      <c r="AU187" s="72">
        <f t="shared" si="131"/>
        <v>8.1267366616946113E-3</v>
      </c>
      <c r="AV187" s="73">
        <f t="shared" si="150"/>
        <v>1.0081267366616946</v>
      </c>
      <c r="AW187" s="74">
        <f>PRODUCT(AV$4:AV187)</f>
        <v>3.5934628016533829</v>
      </c>
      <c r="AY187" s="75">
        <f t="shared" si="141"/>
        <v>184</v>
      </c>
      <c r="AZ187" s="76">
        <f t="shared" ca="1" si="153"/>
        <v>0</v>
      </c>
      <c r="BA187" s="76">
        <f t="shared" ca="1" si="153"/>
        <v>0</v>
      </c>
      <c r="BB187" s="76">
        <f t="shared" ca="1" si="153"/>
        <v>0</v>
      </c>
      <c r="BC187" s="76">
        <f t="shared" ca="1" si="153"/>
        <v>0</v>
      </c>
      <c r="BD187" s="76">
        <f t="shared" ca="1" si="153"/>
        <v>0</v>
      </c>
      <c r="BE187" s="76">
        <f t="shared" ca="1" si="153"/>
        <v>0</v>
      </c>
      <c r="BF187" s="76">
        <f t="shared" ca="1" si="153"/>
        <v>0</v>
      </c>
      <c r="BG187" s="76">
        <f t="shared" ca="1" si="153"/>
        <v>0</v>
      </c>
      <c r="BH187" s="76">
        <f t="shared" ca="1" si="153"/>
        <v>0</v>
      </c>
      <c r="BI187" s="76">
        <f t="shared" ca="1" si="153"/>
        <v>0</v>
      </c>
      <c r="BJ187" s="76">
        <f t="shared" ca="1" si="153"/>
        <v>0</v>
      </c>
      <c r="BK187" s="76">
        <f t="shared" ca="1" si="153"/>
        <v>0</v>
      </c>
      <c r="BL187" s="76">
        <f t="shared" ca="1" si="151"/>
        <v>-1</v>
      </c>
      <c r="BM187" s="77">
        <f t="shared" ca="1" si="152"/>
        <v>0</v>
      </c>
      <c r="BN187" s="21"/>
      <c r="BO187" s="70">
        <f t="shared" si="142"/>
        <v>184</v>
      </c>
      <c r="BP187" s="178">
        <f t="shared" si="143"/>
        <v>0.10199999999999999</v>
      </c>
      <c r="BQ187" s="179">
        <f t="shared" si="132"/>
        <v>8.1267366616946113E-3</v>
      </c>
      <c r="BR187" s="179">
        <f t="shared" si="145"/>
        <v>0.27828310885530561</v>
      </c>
    </row>
    <row r="188" spans="5:70">
      <c r="E188">
        <f t="shared" si="133"/>
        <v>185</v>
      </c>
      <c r="F188" s="64">
        <f t="shared" si="134"/>
        <v>83.333333333332462</v>
      </c>
      <c r="G188" s="55">
        <f t="shared" si="120"/>
        <v>1.1324652332016072E-2</v>
      </c>
      <c r="H188" s="78">
        <f t="shared" si="144"/>
        <v>0.30832267732049928</v>
      </c>
      <c r="I188" s="79">
        <f t="shared" ca="1" si="121"/>
        <v>301233.11112033075</v>
      </c>
      <c r="J188" s="79">
        <f t="shared" ca="1" si="122"/>
        <v>2448.0421678579187</v>
      </c>
      <c r="K188" s="80">
        <f t="shared" ca="1" si="123"/>
        <v>-6.1664535464099854</v>
      </c>
      <c r="L188" s="80">
        <f t="shared" ca="1" si="124"/>
        <v>-251.02759260027565</v>
      </c>
      <c r="M188" s="80">
        <f t="shared" ca="1" si="125"/>
        <v>0</v>
      </c>
      <c r="N188" s="80">
        <f t="shared" ca="1" si="126"/>
        <v>0</v>
      </c>
      <c r="O188" s="81">
        <f t="shared" ca="1" si="113"/>
        <v>-2913.2825980491075</v>
      </c>
      <c r="P188" s="79">
        <f t="shared" ca="1" si="114"/>
        <v>300510.67664399289</v>
      </c>
      <c r="Q188" s="35"/>
      <c r="R188">
        <f t="shared" ca="1" si="127"/>
        <v>185</v>
      </c>
      <c r="S188" s="78">
        <f t="shared" ca="1" si="135"/>
        <v>83.333333333332462</v>
      </c>
      <c r="T188" s="55">
        <f t="shared" ca="1" si="128"/>
        <v>1.1324652332016072E-2</v>
      </c>
      <c r="U188" s="78">
        <f t="shared" ca="1" si="136"/>
        <v>0.30740012320962867</v>
      </c>
      <c r="V188" s="79">
        <f t="shared" ca="1" si="137"/>
        <v>301145.64294138429</v>
      </c>
      <c r="W188" s="79">
        <f t="shared" ca="1" si="115"/>
        <v>2447.3313370013425</v>
      </c>
      <c r="X188" s="80">
        <f t="shared" ca="1" si="116"/>
        <v>-6.1480024641925732</v>
      </c>
      <c r="Y188" s="80">
        <f t="shared" ca="1" si="129"/>
        <v>-250.95470245115359</v>
      </c>
      <c r="Z188" s="80">
        <f t="shared" ca="1" si="117"/>
        <v>0</v>
      </c>
      <c r="AA188" s="80">
        <f t="shared" ca="1" si="130"/>
        <v>0</v>
      </c>
      <c r="AB188" s="81">
        <f t="shared" ca="1" si="118"/>
        <v>-2913.2825980491075</v>
      </c>
      <c r="AC188" s="79">
        <f t="shared" ca="1" si="119"/>
        <v>300422.58897542121</v>
      </c>
      <c r="AD188" s="35"/>
      <c r="AE188" s="55">
        <f t="shared" ca="1" si="138"/>
        <v>1.1324652332016072E-2</v>
      </c>
      <c r="AF188" s="78">
        <f t="shared" ca="1" si="139"/>
        <v>0.30740012320962867</v>
      </c>
      <c r="AG188" s="21"/>
      <c r="AH188" s="21"/>
      <c r="AK188" s="66"/>
      <c r="AL188" s="66"/>
      <c r="AM188" s="66"/>
      <c r="AN188" s="66"/>
      <c r="AR188" s="69">
        <f t="shared" si="148"/>
        <v>16</v>
      </c>
      <c r="AS188" s="70">
        <f t="shared" si="140"/>
        <v>185</v>
      </c>
      <c r="AT188" s="71">
        <f t="shared" si="149"/>
        <v>0.27355853878139613</v>
      </c>
      <c r="AU188" s="72">
        <f t="shared" si="131"/>
        <v>8.1267366616946113E-3</v>
      </c>
      <c r="AV188" s="73">
        <f t="shared" si="150"/>
        <v>1.0081267366616946</v>
      </c>
      <c r="AW188" s="74">
        <f>PRODUCT(AV$4:AV188)</f>
        <v>3.6226659275460151</v>
      </c>
      <c r="AY188" s="75">
        <f t="shared" si="141"/>
        <v>185</v>
      </c>
      <c r="AZ188" s="76">
        <f t="shared" ca="1" si="153"/>
        <v>0</v>
      </c>
      <c r="BA188" s="76">
        <f t="shared" ca="1" si="153"/>
        <v>0</v>
      </c>
      <c r="BB188" s="76">
        <f t="shared" ca="1" si="153"/>
        <v>0</v>
      </c>
      <c r="BC188" s="76">
        <f t="shared" ca="1" si="153"/>
        <v>0</v>
      </c>
      <c r="BD188" s="76">
        <f t="shared" ca="1" si="153"/>
        <v>0</v>
      </c>
      <c r="BE188" s="76">
        <f t="shared" ca="1" si="153"/>
        <v>0</v>
      </c>
      <c r="BF188" s="76">
        <f t="shared" ca="1" si="153"/>
        <v>0</v>
      </c>
      <c r="BG188" s="76">
        <f t="shared" ca="1" si="153"/>
        <v>0</v>
      </c>
      <c r="BH188" s="76">
        <f t="shared" ca="1" si="153"/>
        <v>0</v>
      </c>
      <c r="BI188" s="76">
        <f t="shared" ca="1" si="153"/>
        <v>0</v>
      </c>
      <c r="BJ188" s="76">
        <f t="shared" ca="1" si="153"/>
        <v>0</v>
      </c>
      <c r="BK188" s="76">
        <f t="shared" ca="1" si="153"/>
        <v>0</v>
      </c>
      <c r="BL188" s="76">
        <f t="shared" ca="1" si="151"/>
        <v>-1</v>
      </c>
      <c r="BM188" s="77">
        <f t="shared" ca="1" si="152"/>
        <v>0</v>
      </c>
      <c r="BN188" s="21"/>
      <c r="BO188" s="70">
        <f t="shared" si="142"/>
        <v>185</v>
      </c>
      <c r="BP188" s="178">
        <f t="shared" si="143"/>
        <v>0.10199999999999999</v>
      </c>
      <c r="BQ188" s="179">
        <f t="shared" si="132"/>
        <v>8.1267366616946113E-3</v>
      </c>
      <c r="BR188" s="179">
        <f t="shared" si="145"/>
        <v>0.27603980604344525</v>
      </c>
    </row>
    <row r="189" spans="5:70">
      <c r="E189">
        <f t="shared" si="133"/>
        <v>186</v>
      </c>
      <c r="F189" s="64">
        <f t="shared" si="134"/>
        <v>83.41666666666579</v>
      </c>
      <c r="G189" s="55">
        <f t="shared" si="120"/>
        <v>1.1324652332016072E-2</v>
      </c>
      <c r="H189" s="78">
        <f t="shared" si="144"/>
        <v>0.30483103019376823</v>
      </c>
      <c r="I189" s="79">
        <f t="shared" ca="1" si="121"/>
        <v>297107.49770894076</v>
      </c>
      <c r="J189" s="79">
        <f t="shared" ca="1" si="122"/>
        <v>2414.5143940955968</v>
      </c>
      <c r="K189" s="80">
        <f t="shared" ca="1" si="123"/>
        <v>-6.0966206038753645</v>
      </c>
      <c r="L189" s="80">
        <f t="shared" ca="1" si="124"/>
        <v>-247.58958142411731</v>
      </c>
      <c r="M189" s="80">
        <f t="shared" ca="1" si="125"/>
        <v>0</v>
      </c>
      <c r="N189" s="80">
        <f t="shared" ca="1" si="126"/>
        <v>0</v>
      </c>
      <c r="O189" s="81">
        <f t="shared" ca="1" si="113"/>
        <v>-2880.2906854812886</v>
      </c>
      <c r="P189" s="79">
        <f t="shared" ca="1" si="114"/>
        <v>296388.03521552705</v>
      </c>
      <c r="Q189" s="35"/>
      <c r="R189">
        <f t="shared" ca="1" si="127"/>
        <v>186</v>
      </c>
      <c r="S189" s="78">
        <f t="shared" ca="1" si="135"/>
        <v>83.41666666666579</v>
      </c>
      <c r="T189" s="55">
        <f t="shared" ca="1" si="128"/>
        <v>1.1324652332016072E-2</v>
      </c>
      <c r="U189" s="78">
        <f t="shared" ca="1" si="136"/>
        <v>0.30391892368746071</v>
      </c>
      <c r="V189" s="79">
        <f t="shared" ca="1" si="137"/>
        <v>297020.40760259039</v>
      </c>
      <c r="W189" s="79">
        <f t="shared" ca="1" si="115"/>
        <v>2413.8066357354483</v>
      </c>
      <c r="X189" s="80">
        <f t="shared" ca="1" si="116"/>
        <v>-6.0783784737492139</v>
      </c>
      <c r="Y189" s="80">
        <f t="shared" ca="1" si="129"/>
        <v>-247.517006335492</v>
      </c>
      <c r="Z189" s="80">
        <f t="shared" ca="1" si="117"/>
        <v>0</v>
      </c>
      <c r="AA189" s="80">
        <f t="shared" ca="1" si="130"/>
        <v>0</v>
      </c>
      <c r="AB189" s="81">
        <f t="shared" ca="1" si="118"/>
        <v>-2880.2906854812886</v>
      </c>
      <c r="AC189" s="79">
        <f t="shared" ca="1" si="119"/>
        <v>296300.32816803531</v>
      </c>
      <c r="AD189" s="35"/>
      <c r="AE189" s="55">
        <f t="shared" ca="1" si="138"/>
        <v>1.1324652332016072E-2</v>
      </c>
      <c r="AF189" s="78">
        <f t="shared" ca="1" si="139"/>
        <v>0.30391892368746071</v>
      </c>
      <c r="AG189" s="21"/>
      <c r="AH189" s="21"/>
      <c r="AK189" s="66"/>
      <c r="AL189" s="66"/>
      <c r="AM189" s="66"/>
      <c r="AN189" s="66"/>
      <c r="AR189" s="69">
        <f t="shared" si="148"/>
        <v>16</v>
      </c>
      <c r="AS189" s="70">
        <f t="shared" si="140"/>
        <v>186</v>
      </c>
      <c r="AT189" s="71">
        <f t="shared" si="149"/>
        <v>0.27133540057516176</v>
      </c>
      <c r="AU189" s="72">
        <f t="shared" si="131"/>
        <v>8.1267366616946113E-3</v>
      </c>
      <c r="AV189" s="73">
        <f t="shared" si="150"/>
        <v>1.0081267366616946</v>
      </c>
      <c r="AW189" s="74">
        <f>PRODUCT(AV$4:AV189)</f>
        <v>3.6521063795524751</v>
      </c>
      <c r="AY189" s="75">
        <f t="shared" si="141"/>
        <v>186</v>
      </c>
      <c r="AZ189" s="76">
        <f t="shared" ca="1" si="153"/>
        <v>0</v>
      </c>
      <c r="BA189" s="76">
        <f t="shared" ca="1" si="153"/>
        <v>0</v>
      </c>
      <c r="BB189" s="76">
        <f t="shared" ca="1" si="153"/>
        <v>0</v>
      </c>
      <c r="BC189" s="76">
        <f t="shared" ca="1" si="153"/>
        <v>0</v>
      </c>
      <c r="BD189" s="76">
        <f t="shared" ca="1" si="153"/>
        <v>0</v>
      </c>
      <c r="BE189" s="76">
        <f t="shared" ca="1" si="153"/>
        <v>0</v>
      </c>
      <c r="BF189" s="76">
        <f t="shared" ca="1" si="153"/>
        <v>0</v>
      </c>
      <c r="BG189" s="76">
        <f t="shared" ca="1" si="153"/>
        <v>0</v>
      </c>
      <c r="BH189" s="76">
        <f t="shared" ca="1" si="153"/>
        <v>0</v>
      </c>
      <c r="BI189" s="76">
        <f t="shared" ca="1" si="153"/>
        <v>0</v>
      </c>
      <c r="BJ189" s="76">
        <f t="shared" ca="1" si="153"/>
        <v>0</v>
      </c>
      <c r="BK189" s="76">
        <f t="shared" ca="1" si="153"/>
        <v>0</v>
      </c>
      <c r="BL189" s="76">
        <f t="shared" ca="1" si="151"/>
        <v>-1</v>
      </c>
      <c r="BM189" s="77">
        <f t="shared" ca="1" si="152"/>
        <v>0</v>
      </c>
      <c r="BN189" s="21"/>
      <c r="BO189" s="70">
        <f t="shared" si="142"/>
        <v>186</v>
      </c>
      <c r="BP189" s="178">
        <f t="shared" si="143"/>
        <v>0.10199999999999999</v>
      </c>
      <c r="BQ189" s="179">
        <f t="shared" si="132"/>
        <v>8.1267366616946113E-3</v>
      </c>
      <c r="BR189" s="179">
        <f t="shared" si="145"/>
        <v>0.27381458700075939</v>
      </c>
    </row>
    <row r="190" spans="5:70">
      <c r="E190">
        <f t="shared" si="133"/>
        <v>187</v>
      </c>
      <c r="F190" s="64">
        <f t="shared" si="134"/>
        <v>83.499999999999119</v>
      </c>
      <c r="G190" s="55">
        <f t="shared" si="120"/>
        <v>1.1324652332016072E-2</v>
      </c>
      <c r="H190" s="78">
        <f t="shared" si="144"/>
        <v>0.30137892475681349</v>
      </c>
      <c r="I190" s="79">
        <f t="shared" ca="1" si="121"/>
        <v>293031.54376134189</v>
      </c>
      <c r="J190" s="79">
        <f t="shared" ca="1" si="122"/>
        <v>2381.3901897182659</v>
      </c>
      <c r="K190" s="80">
        <f t="shared" ca="1" si="123"/>
        <v>-6.0275784951362699</v>
      </c>
      <c r="L190" s="80">
        <f t="shared" ca="1" si="124"/>
        <v>-244.19295313445159</v>
      </c>
      <c r="M190" s="80">
        <f t="shared" ca="1" si="125"/>
        <v>0</v>
      </c>
      <c r="N190" s="80">
        <f t="shared" ca="1" si="126"/>
        <v>0</v>
      </c>
      <c r="O190" s="81">
        <f t="shared" ca="1" si="113"/>
        <v>-2847.6723948530689</v>
      </c>
      <c r="P190" s="79">
        <f t="shared" ca="1" si="114"/>
        <v>292315.04102457745</v>
      </c>
      <c r="Q190" s="35"/>
      <c r="R190">
        <f t="shared" ca="1" si="127"/>
        <v>187</v>
      </c>
      <c r="S190" s="78">
        <f t="shared" ca="1" si="135"/>
        <v>83.499999999999119</v>
      </c>
      <c r="T190" s="55">
        <f t="shared" ca="1" si="128"/>
        <v>1.1324652332016072E-2</v>
      </c>
      <c r="U190" s="78">
        <f t="shared" ca="1" si="136"/>
        <v>0.30047714753957971</v>
      </c>
      <c r="V190" s="79">
        <f t="shared" ca="1" si="137"/>
        <v>292944.82996567007</v>
      </c>
      <c r="W190" s="79">
        <f t="shared" ca="1" si="115"/>
        <v>2380.6854895359052</v>
      </c>
      <c r="X190" s="80">
        <f t="shared" ca="1" si="116"/>
        <v>-6.0095429507915945</v>
      </c>
      <c r="Y190" s="80">
        <f t="shared" ca="1" si="129"/>
        <v>-244.12069163805842</v>
      </c>
      <c r="Z190" s="80">
        <f t="shared" ca="1" si="117"/>
        <v>0</v>
      </c>
      <c r="AA190" s="80">
        <f t="shared" ca="1" si="130"/>
        <v>0</v>
      </c>
      <c r="AB190" s="81">
        <f t="shared" ca="1" si="118"/>
        <v>-2847.6723948530689</v>
      </c>
      <c r="AC190" s="79">
        <f t="shared" ca="1" si="119"/>
        <v>292227.71282576409</v>
      </c>
      <c r="AD190" s="35"/>
      <c r="AE190" s="55">
        <f t="shared" ca="1" si="138"/>
        <v>1.1324652332016072E-2</v>
      </c>
      <c r="AF190" s="78">
        <f t="shared" ca="1" si="139"/>
        <v>0.30047714753957971</v>
      </c>
      <c r="AG190" s="21"/>
      <c r="AH190" s="21"/>
      <c r="AK190" s="66"/>
      <c r="AL190" s="66"/>
      <c r="AM190" s="66"/>
      <c r="AN190" s="66"/>
      <c r="AR190" s="69">
        <f t="shared" si="148"/>
        <v>16</v>
      </c>
      <c r="AS190" s="70">
        <f t="shared" si="140"/>
        <v>187</v>
      </c>
      <c r="AT190" s="71">
        <f t="shared" si="149"/>
        <v>0.26913032922769198</v>
      </c>
      <c r="AU190" s="72">
        <f t="shared" si="131"/>
        <v>8.1267366616946113E-3</v>
      </c>
      <c r="AV190" s="73">
        <f t="shared" si="150"/>
        <v>1.0081267366616946</v>
      </c>
      <c r="AW190" s="74">
        <f>PRODUCT(AV$4:AV190)</f>
        <v>3.681786086359593</v>
      </c>
      <c r="AY190" s="75">
        <f t="shared" si="141"/>
        <v>187</v>
      </c>
      <c r="AZ190" s="76">
        <f t="shared" ca="1" si="153"/>
        <v>0</v>
      </c>
      <c r="BA190" s="76">
        <f t="shared" ca="1" si="153"/>
        <v>0</v>
      </c>
      <c r="BB190" s="76">
        <f t="shared" ca="1" si="153"/>
        <v>0</v>
      </c>
      <c r="BC190" s="76">
        <f t="shared" ca="1" si="153"/>
        <v>0</v>
      </c>
      <c r="BD190" s="76">
        <f t="shared" ca="1" si="153"/>
        <v>0</v>
      </c>
      <c r="BE190" s="76">
        <f t="shared" ca="1" si="153"/>
        <v>0</v>
      </c>
      <c r="BF190" s="76">
        <f t="shared" ca="1" si="153"/>
        <v>0</v>
      </c>
      <c r="BG190" s="76">
        <f t="shared" ca="1" si="153"/>
        <v>0</v>
      </c>
      <c r="BH190" s="76">
        <f t="shared" ca="1" si="153"/>
        <v>0</v>
      </c>
      <c r="BI190" s="76">
        <f t="shared" ca="1" si="153"/>
        <v>0</v>
      </c>
      <c r="BJ190" s="76">
        <f t="shared" ca="1" si="153"/>
        <v>0</v>
      </c>
      <c r="BK190" s="76">
        <f t="shared" ca="1" si="153"/>
        <v>0</v>
      </c>
      <c r="BL190" s="76">
        <f t="shared" ca="1" si="151"/>
        <v>-1</v>
      </c>
      <c r="BM190" s="77">
        <f t="shared" ca="1" si="152"/>
        <v>0</v>
      </c>
      <c r="BN190" s="21"/>
      <c r="BO190" s="70">
        <f t="shared" si="142"/>
        <v>187</v>
      </c>
      <c r="BP190" s="178">
        <f t="shared" si="143"/>
        <v>0.10199999999999999</v>
      </c>
      <c r="BQ190" s="179">
        <f t="shared" si="132"/>
        <v>8.1267366616946113E-3</v>
      </c>
      <c r="BR190" s="179">
        <f t="shared" si="145"/>
        <v>0.27160730594991211</v>
      </c>
    </row>
    <row r="191" spans="5:70">
      <c r="E191">
        <f t="shared" si="133"/>
        <v>188</v>
      </c>
      <c r="F191" s="64">
        <f t="shared" si="134"/>
        <v>83.583333333332448</v>
      </c>
      <c r="G191" s="55">
        <f t="shared" si="120"/>
        <v>1.2403362716826516E-2</v>
      </c>
      <c r="H191" s="78">
        <f t="shared" si="144"/>
        <v>0.29764081263784758</v>
      </c>
      <c r="I191" s="79">
        <f t="shared" ca="1" si="121"/>
        <v>288689.35154316557</v>
      </c>
      <c r="J191" s="79">
        <f t="shared" ca="1" si="122"/>
        <v>2346.1023370266876</v>
      </c>
      <c r="K191" s="80">
        <f t="shared" ca="1" si="123"/>
        <v>-5.9528162527569517</v>
      </c>
      <c r="L191" s="80">
        <f t="shared" ca="1" si="124"/>
        <v>-240.57445961930466</v>
      </c>
      <c r="M191" s="80">
        <f t="shared" ca="1" si="125"/>
        <v>0</v>
      </c>
      <c r="N191" s="80">
        <f t="shared" ca="1" si="126"/>
        <v>0</v>
      </c>
      <c r="O191" s="81">
        <f t="shared" ca="1" si="113"/>
        <v>-2812.3516812410126</v>
      </c>
      <c r="P191" s="79">
        <f t="shared" ca="1" si="114"/>
        <v>287976.57492307917</v>
      </c>
      <c r="Q191" s="35"/>
      <c r="R191">
        <f t="shared" ca="1" si="127"/>
        <v>188</v>
      </c>
      <c r="S191" s="78">
        <f t="shared" ca="1" si="135"/>
        <v>83.583333333332448</v>
      </c>
      <c r="T191" s="55">
        <f t="shared" ca="1" si="128"/>
        <v>1.2403362716826516E-2</v>
      </c>
      <c r="U191" s="78">
        <f t="shared" ca="1" si="136"/>
        <v>0.2967502204905289</v>
      </c>
      <c r="V191" s="79">
        <f t="shared" ca="1" si="137"/>
        <v>288603.10650767753</v>
      </c>
      <c r="W191" s="79">
        <f t="shared" ca="1" si="115"/>
        <v>2345.4014463348976</v>
      </c>
      <c r="X191" s="80">
        <f t="shared" ca="1" si="116"/>
        <v>-5.9350044098105776</v>
      </c>
      <c r="Y191" s="80">
        <f t="shared" ca="1" si="129"/>
        <v>-240.50258875639796</v>
      </c>
      <c r="Z191" s="80">
        <f t="shared" ca="1" si="117"/>
        <v>0</v>
      </c>
      <c r="AA191" s="80">
        <f t="shared" ca="1" si="130"/>
        <v>0</v>
      </c>
      <c r="AB191" s="81">
        <f t="shared" ca="1" si="118"/>
        <v>-2812.3516812410126</v>
      </c>
      <c r="AC191" s="79">
        <f t="shared" ca="1" si="119"/>
        <v>287889.71867960523</v>
      </c>
      <c r="AD191" s="35"/>
      <c r="AE191" s="55">
        <f t="shared" ca="1" si="138"/>
        <v>1.2403362716826516E-2</v>
      </c>
      <c r="AF191" s="78">
        <f t="shared" ca="1" si="139"/>
        <v>0.2967502204905289</v>
      </c>
      <c r="AG191" s="21"/>
      <c r="AH191" s="21"/>
      <c r="AK191" s="66"/>
      <c r="AL191" s="66"/>
      <c r="AM191" s="66"/>
      <c r="AN191" s="66"/>
      <c r="AR191" s="69">
        <f t="shared" si="148"/>
        <v>16</v>
      </c>
      <c r="AS191" s="70">
        <f t="shared" si="140"/>
        <v>188</v>
      </c>
      <c r="AT191" s="71">
        <f t="shared" si="149"/>
        <v>0.26694317791438338</v>
      </c>
      <c r="AU191" s="72">
        <f t="shared" si="131"/>
        <v>8.1267366616946113E-3</v>
      </c>
      <c r="AV191" s="73">
        <f t="shared" si="150"/>
        <v>1.0081267366616946</v>
      </c>
      <c r="AW191" s="74">
        <f>PRODUCT(AV$4:AV191)</f>
        <v>3.7117069923281285</v>
      </c>
      <c r="AY191" s="75">
        <f t="shared" si="141"/>
        <v>188</v>
      </c>
      <c r="AZ191" s="76">
        <f t="shared" ca="1" si="153"/>
        <v>0</v>
      </c>
      <c r="BA191" s="76">
        <f t="shared" ca="1" si="153"/>
        <v>0</v>
      </c>
      <c r="BB191" s="76">
        <f t="shared" ca="1" si="153"/>
        <v>0</v>
      </c>
      <c r="BC191" s="76">
        <f t="shared" ca="1" si="153"/>
        <v>0</v>
      </c>
      <c r="BD191" s="76">
        <f t="shared" ca="1" si="153"/>
        <v>0</v>
      </c>
      <c r="BE191" s="76">
        <f t="shared" ca="1" si="153"/>
        <v>0</v>
      </c>
      <c r="BF191" s="76">
        <f t="shared" ca="1" si="153"/>
        <v>0</v>
      </c>
      <c r="BG191" s="76">
        <f t="shared" ca="1" si="153"/>
        <v>0</v>
      </c>
      <c r="BH191" s="76">
        <f t="shared" ca="1" si="153"/>
        <v>0</v>
      </c>
      <c r="BI191" s="76">
        <f t="shared" ca="1" si="153"/>
        <v>0</v>
      </c>
      <c r="BJ191" s="76">
        <f t="shared" ca="1" si="153"/>
        <v>0</v>
      </c>
      <c r="BK191" s="76">
        <f t="shared" ca="1" si="153"/>
        <v>0</v>
      </c>
      <c r="BL191" s="76">
        <f t="shared" ca="1" si="151"/>
        <v>-1</v>
      </c>
      <c r="BM191" s="77">
        <f t="shared" ca="1" si="152"/>
        <v>0</v>
      </c>
      <c r="BN191" s="21"/>
      <c r="BO191" s="70">
        <f t="shared" si="142"/>
        <v>188</v>
      </c>
      <c r="BP191" s="178">
        <f t="shared" si="143"/>
        <v>0.10199999999999999</v>
      </c>
      <c r="BQ191" s="179">
        <f t="shared" si="132"/>
        <v>8.1267366616946113E-3</v>
      </c>
      <c r="BR191" s="179">
        <f t="shared" si="145"/>
        <v>0.26941781828871147</v>
      </c>
    </row>
    <row r="192" spans="5:70">
      <c r="E192">
        <f t="shared" si="133"/>
        <v>189</v>
      </c>
      <c r="F192" s="64">
        <f t="shared" si="134"/>
        <v>83.666666666665776</v>
      </c>
      <c r="G192" s="55">
        <f t="shared" si="120"/>
        <v>1.2403362716826516E-2</v>
      </c>
      <c r="H192" s="78">
        <f t="shared" si="144"/>
        <v>0.29394906567936935</v>
      </c>
      <c r="I192" s="79">
        <f t="shared" ca="1" si="121"/>
        <v>284404.69701035885</v>
      </c>
      <c r="J192" s="79">
        <f t="shared" ca="1" si="122"/>
        <v>2311.2820779522312</v>
      </c>
      <c r="K192" s="80">
        <f t="shared" ca="1" si="123"/>
        <v>-5.8789813135873867</v>
      </c>
      <c r="L192" s="80">
        <f t="shared" ca="1" si="124"/>
        <v>-237.00391417529906</v>
      </c>
      <c r="M192" s="80">
        <f t="shared" ca="1" si="125"/>
        <v>0</v>
      </c>
      <c r="N192" s="80">
        <f t="shared" ca="1" si="126"/>
        <v>0</v>
      </c>
      <c r="O192" s="81">
        <f t="shared" ca="1" si="113"/>
        <v>-2777.4690632513034</v>
      </c>
      <c r="P192" s="79">
        <f t="shared" ca="1" si="114"/>
        <v>283695.62712957087</v>
      </c>
      <c r="Q192" s="35"/>
      <c r="R192">
        <f t="shared" ca="1" si="127"/>
        <v>189</v>
      </c>
      <c r="S192" s="78">
        <f t="shared" ca="1" si="135"/>
        <v>83.666666666665776</v>
      </c>
      <c r="T192" s="55">
        <f t="shared" ca="1" si="128"/>
        <v>1.2403362716826516E-2</v>
      </c>
      <c r="U192" s="78">
        <f t="shared" ca="1" si="136"/>
        <v>0.29306951986948665</v>
      </c>
      <c r="V192" s="79">
        <f t="shared" ca="1" si="137"/>
        <v>284318.91807637695</v>
      </c>
      <c r="W192" s="79">
        <f t="shared" ca="1" si="115"/>
        <v>2310.5849751446394</v>
      </c>
      <c r="X192" s="80">
        <f t="shared" ca="1" si="116"/>
        <v>-5.8613903973897328</v>
      </c>
      <c r="Y192" s="80">
        <f t="shared" ca="1" si="129"/>
        <v>-236.93243173031414</v>
      </c>
      <c r="Z192" s="80">
        <f t="shared" ca="1" si="117"/>
        <v>0</v>
      </c>
      <c r="AA192" s="80">
        <f t="shared" ca="1" si="130"/>
        <v>0</v>
      </c>
      <c r="AB192" s="81">
        <f t="shared" ca="1" si="118"/>
        <v>-2777.4690632513034</v>
      </c>
      <c r="AC192" s="79">
        <f t="shared" ca="1" si="119"/>
        <v>283609.24016614258</v>
      </c>
      <c r="AD192" s="35"/>
      <c r="AE192" s="55">
        <f t="shared" ca="1" si="138"/>
        <v>1.2403362716826516E-2</v>
      </c>
      <c r="AF192" s="78">
        <f t="shared" ca="1" si="139"/>
        <v>0.29306951986948665</v>
      </c>
      <c r="AG192" s="21"/>
      <c r="AH192" s="21"/>
      <c r="AK192" s="66"/>
      <c r="AL192" s="66"/>
      <c r="AM192" s="66"/>
      <c r="AN192" s="66"/>
      <c r="AR192" s="69">
        <f t="shared" si="148"/>
        <v>16</v>
      </c>
      <c r="AS192" s="70">
        <f t="shared" si="140"/>
        <v>189</v>
      </c>
      <c r="AT192" s="71">
        <f t="shared" si="149"/>
        <v>0.26477380100383729</v>
      </c>
      <c r="AU192" s="72">
        <f t="shared" si="131"/>
        <v>8.1267366616946113E-3</v>
      </c>
      <c r="AV192" s="73">
        <f t="shared" si="150"/>
        <v>1.0081267366616946</v>
      </c>
      <c r="AW192" s="74">
        <f>PRODUCT(AV$4:AV192)</f>
        <v>3.7418710576201497</v>
      </c>
      <c r="AY192" s="75">
        <f t="shared" si="141"/>
        <v>189</v>
      </c>
      <c r="AZ192" s="76">
        <f t="shared" ca="1" si="153"/>
        <v>0</v>
      </c>
      <c r="BA192" s="76">
        <f t="shared" ca="1" si="153"/>
        <v>0</v>
      </c>
      <c r="BB192" s="76">
        <f t="shared" ca="1" si="153"/>
        <v>0</v>
      </c>
      <c r="BC192" s="76">
        <f t="shared" ca="1" si="153"/>
        <v>0</v>
      </c>
      <c r="BD192" s="76">
        <f t="shared" ca="1" si="153"/>
        <v>0</v>
      </c>
      <c r="BE192" s="76">
        <f t="shared" ca="1" si="153"/>
        <v>0</v>
      </c>
      <c r="BF192" s="76">
        <f t="shared" ca="1" si="153"/>
        <v>0</v>
      </c>
      <c r="BG192" s="76">
        <f t="shared" ca="1" si="153"/>
        <v>0</v>
      </c>
      <c r="BH192" s="76">
        <f t="shared" ca="1" si="153"/>
        <v>0</v>
      </c>
      <c r="BI192" s="76">
        <f t="shared" ca="1" si="153"/>
        <v>0</v>
      </c>
      <c r="BJ192" s="76">
        <f t="shared" ca="1" si="153"/>
        <v>0</v>
      </c>
      <c r="BK192" s="76">
        <f t="shared" ca="1" si="153"/>
        <v>0</v>
      </c>
      <c r="BL192" s="76">
        <f t="shared" ca="1" si="151"/>
        <v>-1</v>
      </c>
      <c r="BM192" s="77">
        <f t="shared" ca="1" si="152"/>
        <v>0</v>
      </c>
      <c r="BN192" s="21"/>
      <c r="BO192" s="70">
        <f t="shared" si="142"/>
        <v>189</v>
      </c>
      <c r="BP192" s="178">
        <f t="shared" si="143"/>
        <v>0.10199999999999999</v>
      </c>
      <c r="BQ192" s="179">
        <f t="shared" si="132"/>
        <v>8.1267366616946113E-3</v>
      </c>
      <c r="BR192" s="179">
        <f t="shared" si="145"/>
        <v>0.26724598058063631</v>
      </c>
    </row>
    <row r="193" spans="5:70">
      <c r="E193">
        <f t="shared" si="133"/>
        <v>190</v>
      </c>
      <c r="F193" s="64">
        <f t="shared" si="134"/>
        <v>83.749999999999105</v>
      </c>
      <c r="G193" s="55">
        <f t="shared" si="120"/>
        <v>1.2403362716826516E-2</v>
      </c>
      <c r="H193" s="78">
        <f t="shared" si="144"/>
        <v>0.2903031087974759</v>
      </c>
      <c r="I193" s="79">
        <f t="shared" ca="1" si="121"/>
        <v>280176.84736510523</v>
      </c>
      <c r="J193" s="79">
        <f t="shared" ca="1" si="122"/>
        <v>2276.923457240016</v>
      </c>
      <c r="K193" s="80">
        <f t="shared" ca="1" si="123"/>
        <v>-5.8060621759495179</v>
      </c>
      <c r="L193" s="80">
        <f t="shared" ca="1" si="124"/>
        <v>-233.4807061375877</v>
      </c>
      <c r="M193" s="80">
        <f t="shared" ca="1" si="125"/>
        <v>0</v>
      </c>
      <c r="N193" s="80">
        <f t="shared" ca="1" si="126"/>
        <v>0</v>
      </c>
      <c r="O193" s="81">
        <f t="shared" ca="1" si="113"/>
        <v>-2743.019107025033</v>
      </c>
      <c r="P193" s="79">
        <f t="shared" ca="1" si="114"/>
        <v>279471.46494700661</v>
      </c>
      <c r="Q193" s="35"/>
      <c r="R193">
        <f t="shared" ca="1" si="127"/>
        <v>190</v>
      </c>
      <c r="S193" s="78">
        <f t="shared" ca="1" si="135"/>
        <v>83.749999999999105</v>
      </c>
      <c r="T193" s="55">
        <f t="shared" ca="1" si="128"/>
        <v>1.2403362716826516E-2</v>
      </c>
      <c r="U193" s="78">
        <f t="shared" ca="1" si="136"/>
        <v>0.28943447231329922</v>
      </c>
      <c r="V193" s="79">
        <f t="shared" ca="1" si="137"/>
        <v>280091.53189051838</v>
      </c>
      <c r="W193" s="79">
        <f t="shared" ca="1" si="115"/>
        <v>2276.2301208448812</v>
      </c>
      <c r="X193" s="80">
        <f t="shared" ca="1" si="116"/>
        <v>-5.7886894462659839</v>
      </c>
      <c r="Y193" s="80">
        <f t="shared" ca="1" si="129"/>
        <v>-233.40960990876533</v>
      </c>
      <c r="Z193" s="80">
        <f t="shared" ca="1" si="117"/>
        <v>0</v>
      </c>
      <c r="AA193" s="80">
        <f t="shared" ca="1" si="130"/>
        <v>0</v>
      </c>
      <c r="AB193" s="81">
        <f t="shared" ca="1" si="118"/>
        <v>-2743.019107025033</v>
      </c>
      <c r="AC193" s="79">
        <f t="shared" ca="1" si="119"/>
        <v>279385.54460498318</v>
      </c>
      <c r="AD193" s="35"/>
      <c r="AE193" s="55">
        <f t="shared" ca="1" si="138"/>
        <v>1.2403362716826516E-2</v>
      </c>
      <c r="AF193" s="78">
        <f t="shared" ca="1" si="139"/>
        <v>0.28943447231329922</v>
      </c>
      <c r="AG193" s="21"/>
      <c r="AH193" s="21"/>
      <c r="AK193" s="66"/>
      <c r="AL193" s="66"/>
      <c r="AM193" s="66"/>
      <c r="AN193" s="66"/>
      <c r="AR193" s="69">
        <f t="shared" si="148"/>
        <v>16</v>
      </c>
      <c r="AS193" s="70">
        <f t="shared" si="140"/>
        <v>190</v>
      </c>
      <c r="AT193" s="71">
        <f t="shared" si="149"/>
        <v>0.26262205404816319</v>
      </c>
      <c r="AU193" s="72">
        <f t="shared" si="131"/>
        <v>8.1267366616946113E-3</v>
      </c>
      <c r="AV193" s="73">
        <f t="shared" si="150"/>
        <v>1.0081267366616946</v>
      </c>
      <c r="AW193" s="74">
        <f>PRODUCT(AV$4:AV193)</f>
        <v>3.7722802583274455</v>
      </c>
      <c r="AY193" s="75">
        <f t="shared" si="141"/>
        <v>190</v>
      </c>
      <c r="AZ193" s="76">
        <f t="shared" ca="1" si="153"/>
        <v>0</v>
      </c>
      <c r="BA193" s="76">
        <f t="shared" ca="1" si="153"/>
        <v>0</v>
      </c>
      <c r="BB193" s="76">
        <f t="shared" ca="1" si="153"/>
        <v>0</v>
      </c>
      <c r="BC193" s="76">
        <f t="shared" ca="1" si="153"/>
        <v>0</v>
      </c>
      <c r="BD193" s="76">
        <f t="shared" ca="1" si="153"/>
        <v>0</v>
      </c>
      <c r="BE193" s="76">
        <f t="shared" ca="1" si="153"/>
        <v>0</v>
      </c>
      <c r="BF193" s="76">
        <f t="shared" ca="1" si="153"/>
        <v>0</v>
      </c>
      <c r="BG193" s="76">
        <f t="shared" ca="1" si="153"/>
        <v>0</v>
      </c>
      <c r="BH193" s="76">
        <f t="shared" ca="1" si="153"/>
        <v>0</v>
      </c>
      <c r="BI193" s="76">
        <f t="shared" ca="1" si="153"/>
        <v>0</v>
      </c>
      <c r="BJ193" s="76">
        <f t="shared" ca="1" si="153"/>
        <v>0</v>
      </c>
      <c r="BK193" s="76">
        <f t="shared" ca="1" si="153"/>
        <v>0</v>
      </c>
      <c r="BL193" s="76">
        <f t="shared" ca="1" si="151"/>
        <v>-1</v>
      </c>
      <c r="BM193" s="77">
        <f t="shared" ca="1" si="152"/>
        <v>0</v>
      </c>
      <c r="BN193" s="21"/>
      <c r="BO193" s="70">
        <f t="shared" si="142"/>
        <v>190</v>
      </c>
      <c r="BP193" s="178">
        <f t="shared" si="143"/>
        <v>0.10199999999999999</v>
      </c>
      <c r="BQ193" s="179">
        <f t="shared" si="132"/>
        <v>8.1267366616946113E-3</v>
      </c>
      <c r="BR193" s="179">
        <f t="shared" si="145"/>
        <v>0.26509165054543954</v>
      </c>
    </row>
    <row r="194" spans="5:70">
      <c r="E194">
        <f t="shared" si="133"/>
        <v>191</v>
      </c>
      <c r="F194" s="64">
        <f t="shared" si="134"/>
        <v>83.833333333332433</v>
      </c>
      <c r="G194" s="55">
        <f t="shared" si="120"/>
        <v>1.2403362716826516E-2</v>
      </c>
      <c r="H194" s="78">
        <f t="shared" si="144"/>
        <v>0.28670237404123844</v>
      </c>
      <c r="I194" s="79">
        <f t="shared" ca="1" si="121"/>
        <v>276005.07899826602</v>
      </c>
      <c r="J194" s="79">
        <f t="shared" ca="1" si="122"/>
        <v>2243.020594309126</v>
      </c>
      <c r="K194" s="80">
        <f t="shared" ca="1" si="123"/>
        <v>-5.7340474808247688</v>
      </c>
      <c r="L194" s="80">
        <f t="shared" ca="1" si="124"/>
        <v>-230.00423249855504</v>
      </c>
      <c r="M194" s="80">
        <f t="shared" ca="1" si="125"/>
        <v>0</v>
      </c>
      <c r="N194" s="80">
        <f t="shared" ca="1" si="126"/>
        <v>0</v>
      </c>
      <c r="O194" s="81">
        <f t="shared" ca="1" si="113"/>
        <v>-2708.9964461014165</v>
      </c>
      <c r="P194" s="79">
        <f t="shared" ca="1" si="114"/>
        <v>275303.36486649443</v>
      </c>
      <c r="Q194" s="35"/>
      <c r="R194">
        <f t="shared" ca="1" si="127"/>
        <v>191</v>
      </c>
      <c r="S194" s="78">
        <f t="shared" ca="1" si="135"/>
        <v>83.833333333332433</v>
      </c>
      <c r="T194" s="55">
        <f t="shared" ca="1" si="128"/>
        <v>1.2403362716826516E-2</v>
      </c>
      <c r="U194" s="78">
        <f t="shared" ca="1" si="136"/>
        <v>0.2858445115704441</v>
      </c>
      <c r="V194" s="79">
        <f t="shared" ca="1" si="137"/>
        <v>275920.22435740946</v>
      </c>
      <c r="W194" s="79">
        <f t="shared" ca="1" si="115"/>
        <v>2242.3310029883619</v>
      </c>
      <c r="X194" s="80">
        <f t="shared" ca="1" si="116"/>
        <v>-5.7168902314088825</v>
      </c>
      <c r="Y194" s="80">
        <f t="shared" ca="1" si="129"/>
        <v>-229.93352029784123</v>
      </c>
      <c r="Z194" s="80">
        <f t="shared" ca="1" si="117"/>
        <v>0</v>
      </c>
      <c r="AA194" s="80">
        <f t="shared" ca="1" si="130"/>
        <v>0</v>
      </c>
      <c r="AB194" s="81">
        <f t="shared" ca="1" si="118"/>
        <v>-2708.9964461014165</v>
      </c>
      <c r="AC194" s="79">
        <f t="shared" ca="1" si="119"/>
        <v>275217.90850376716</v>
      </c>
      <c r="AD194" s="35"/>
      <c r="AE194" s="55">
        <f t="shared" ca="1" si="138"/>
        <v>1.2403362716826516E-2</v>
      </c>
      <c r="AF194" s="78">
        <f t="shared" ca="1" si="139"/>
        <v>0.2858445115704441</v>
      </c>
      <c r="AG194" s="21"/>
      <c r="AH194" s="21"/>
      <c r="AK194" s="66"/>
      <c r="AL194" s="66"/>
      <c r="AM194" s="66"/>
      <c r="AN194" s="66"/>
      <c r="AR194" s="69">
        <f t="shared" si="148"/>
        <v>16</v>
      </c>
      <c r="AS194" s="70">
        <f t="shared" si="140"/>
        <v>191</v>
      </c>
      <c r="AT194" s="71">
        <f t="shared" si="149"/>
        <v>0.26048779377336045</v>
      </c>
      <c r="AU194" s="72">
        <f t="shared" si="131"/>
        <v>8.1267366616946113E-3</v>
      </c>
      <c r="AV194" s="73">
        <f t="shared" si="150"/>
        <v>1.0081267366616946</v>
      </c>
      <c r="AW194" s="74">
        <f>PRODUCT(AV$4:AV194)</f>
        <v>3.8029365866009819</v>
      </c>
      <c r="AY194" s="75">
        <f t="shared" si="141"/>
        <v>191</v>
      </c>
      <c r="AZ194" s="76">
        <f t="shared" ca="1" si="153"/>
        <v>0</v>
      </c>
      <c r="BA194" s="76">
        <f t="shared" ca="1" si="153"/>
        <v>0</v>
      </c>
      <c r="BB194" s="76">
        <f t="shared" ca="1" si="153"/>
        <v>0</v>
      </c>
      <c r="BC194" s="76">
        <f t="shared" ca="1" si="153"/>
        <v>0</v>
      </c>
      <c r="BD194" s="76">
        <f t="shared" ca="1" si="153"/>
        <v>0</v>
      </c>
      <c r="BE194" s="76">
        <f t="shared" ca="1" si="153"/>
        <v>0</v>
      </c>
      <c r="BF194" s="76">
        <f t="shared" ca="1" si="153"/>
        <v>0</v>
      </c>
      <c r="BG194" s="76">
        <f t="shared" ca="1" si="153"/>
        <v>0</v>
      </c>
      <c r="BH194" s="76">
        <f t="shared" ca="1" si="153"/>
        <v>0</v>
      </c>
      <c r="BI194" s="76">
        <f t="shared" ca="1" si="153"/>
        <v>0</v>
      </c>
      <c r="BJ194" s="76">
        <f t="shared" ca="1" si="153"/>
        <v>0</v>
      </c>
      <c r="BK194" s="76">
        <f t="shared" ca="1" si="153"/>
        <v>0</v>
      </c>
      <c r="BL194" s="76">
        <f t="shared" ca="1" si="151"/>
        <v>-1</v>
      </c>
      <c r="BM194" s="77">
        <f t="shared" ca="1" si="152"/>
        <v>0</v>
      </c>
      <c r="BN194" s="21"/>
      <c r="BO194" s="70">
        <f t="shared" si="142"/>
        <v>191</v>
      </c>
      <c r="BP194" s="178">
        <f t="shared" si="143"/>
        <v>0.10199999999999999</v>
      </c>
      <c r="BQ194" s="179">
        <f t="shared" si="132"/>
        <v>8.1267366616946113E-3</v>
      </c>
      <c r="BR194" s="179">
        <f t="shared" si="145"/>
        <v>0.26295468704982727</v>
      </c>
    </row>
    <row r="195" spans="5:70">
      <c r="E195">
        <f t="shared" si="133"/>
        <v>192</v>
      </c>
      <c r="F195" s="64">
        <f t="shared" si="134"/>
        <v>83.916666666665762</v>
      </c>
      <c r="G195" s="55">
        <f t="shared" si="120"/>
        <v>1.2403362716826516E-2</v>
      </c>
      <c r="H195" s="78">
        <f t="shared" si="144"/>
        <v>0.28314630050422968</v>
      </c>
      <c r="I195" s="79">
        <f t="shared" ca="1" si="121"/>
        <v>271888.67737489246</v>
      </c>
      <c r="J195" s="79">
        <f t="shared" ca="1" si="122"/>
        <v>2209.5676823221966</v>
      </c>
      <c r="K195" s="80">
        <f t="shared" ca="1" si="123"/>
        <v>-5.6629260100845933</v>
      </c>
      <c r="L195" s="80">
        <f t="shared" ca="1" si="124"/>
        <v>-226.57389781241039</v>
      </c>
      <c r="M195" s="80">
        <f t="shared" ca="1" si="125"/>
        <v>0</v>
      </c>
      <c r="N195" s="80">
        <f t="shared" ca="1" si="126"/>
        <v>0</v>
      </c>
      <c r="O195" s="81">
        <f t="shared" ca="1" si="113"/>
        <v>-2675.3957805818263</v>
      </c>
      <c r="P195" s="79">
        <f t="shared" ca="1" si="114"/>
        <v>271190.61245281034</v>
      </c>
      <c r="Q195" s="35"/>
      <c r="R195">
        <f t="shared" ca="1" si="127"/>
        <v>192</v>
      </c>
      <c r="S195" s="78">
        <f t="shared" ca="1" si="135"/>
        <v>83.916666666665762</v>
      </c>
      <c r="T195" s="55">
        <f t="shared" ca="1" si="128"/>
        <v>1.2403362716826516E-2</v>
      </c>
      <c r="U195" s="78">
        <f t="shared" ca="1" si="136"/>
        <v>0.28229907841282176</v>
      </c>
      <c r="V195" s="79">
        <f t="shared" ca="1" si="137"/>
        <v>271804.28095842857</v>
      </c>
      <c r="W195" s="79">
        <f t="shared" ca="1" si="115"/>
        <v>2208.881814870404</v>
      </c>
      <c r="X195" s="80">
        <f t="shared" ca="1" si="116"/>
        <v>-5.6459815682564347</v>
      </c>
      <c r="Y195" s="80">
        <f t="shared" ca="1" si="129"/>
        <v>-226.50356746535715</v>
      </c>
      <c r="Z195" s="80">
        <f t="shared" ca="1" si="117"/>
        <v>0</v>
      </c>
      <c r="AA195" s="80">
        <f t="shared" ca="1" si="130"/>
        <v>0</v>
      </c>
      <c r="AB195" s="81">
        <f t="shared" ca="1" si="118"/>
        <v>-2675.3957805818263</v>
      </c>
      <c r="AC195" s="79">
        <f t="shared" ca="1" si="119"/>
        <v>271105.61744368356</v>
      </c>
      <c r="AD195" s="35"/>
      <c r="AE195" s="55">
        <f t="shared" ca="1" si="138"/>
        <v>1.2403362716826516E-2</v>
      </c>
      <c r="AF195" s="78">
        <f t="shared" ca="1" si="139"/>
        <v>0.28229907841282176</v>
      </c>
      <c r="AG195" s="21"/>
      <c r="AH195" s="21"/>
      <c r="AK195" s="66"/>
      <c r="AL195" s="66"/>
      <c r="AM195" s="66"/>
      <c r="AN195" s="66"/>
      <c r="AR195" s="69">
        <f t="shared" si="148"/>
        <v>16</v>
      </c>
      <c r="AS195" s="70">
        <f t="shared" si="140"/>
        <v>192</v>
      </c>
      <c r="AT195" s="71">
        <f t="shared" si="149"/>
        <v>0.25837087806977854</v>
      </c>
      <c r="AU195" s="72">
        <f t="shared" si="131"/>
        <v>8.1267366616946113E-3</v>
      </c>
      <c r="AV195" s="73">
        <f t="shared" si="150"/>
        <v>1.0081267366616946</v>
      </c>
      <c r="AW195" s="74">
        <f>PRODUCT(AV$4:AV195)</f>
        <v>3.8338420507814117</v>
      </c>
      <c r="AY195" s="75">
        <f t="shared" si="141"/>
        <v>192</v>
      </c>
      <c r="AZ195" s="76">
        <f t="shared" ca="1" si="153"/>
        <v>0</v>
      </c>
      <c r="BA195" s="76">
        <f t="shared" ca="1" si="153"/>
        <v>0</v>
      </c>
      <c r="BB195" s="76">
        <f t="shared" ca="1" si="153"/>
        <v>0</v>
      </c>
      <c r="BC195" s="76">
        <f t="shared" ca="1" si="153"/>
        <v>0</v>
      </c>
      <c r="BD195" s="76">
        <f t="shared" ca="1" si="153"/>
        <v>0</v>
      </c>
      <c r="BE195" s="76">
        <f t="shared" ca="1" si="153"/>
        <v>0</v>
      </c>
      <c r="BF195" s="76">
        <f t="shared" ca="1" si="153"/>
        <v>0</v>
      </c>
      <c r="BG195" s="76">
        <f t="shared" ca="1" si="153"/>
        <v>0</v>
      </c>
      <c r="BH195" s="76">
        <f t="shared" ca="1" si="153"/>
        <v>0</v>
      </c>
      <c r="BI195" s="76">
        <f t="shared" ca="1" si="153"/>
        <v>0</v>
      </c>
      <c r="BJ195" s="76">
        <f t="shared" ca="1" si="153"/>
        <v>0</v>
      </c>
      <c r="BK195" s="76">
        <f t="shared" ca="1" si="153"/>
        <v>0</v>
      </c>
      <c r="BL195" s="76">
        <f t="shared" ca="1" si="151"/>
        <v>-1</v>
      </c>
      <c r="BM195" s="77">
        <f t="shared" ca="1" si="152"/>
        <v>0</v>
      </c>
      <c r="BN195" s="21"/>
      <c r="BO195" s="70">
        <f t="shared" si="142"/>
        <v>192</v>
      </c>
      <c r="BP195" s="178">
        <f t="shared" si="143"/>
        <v>0.10199999999999999</v>
      </c>
      <c r="BQ195" s="179">
        <f t="shared" si="132"/>
        <v>8.1267366616946113E-3</v>
      </c>
      <c r="BR195" s="179">
        <f t="shared" si="145"/>
        <v>0.26083495009821284</v>
      </c>
    </row>
    <row r="196" spans="5:70">
      <c r="E196">
        <f t="shared" si="133"/>
        <v>193</v>
      </c>
      <c r="F196" s="64">
        <f t="shared" si="134"/>
        <v>83.999999999999091</v>
      </c>
      <c r="G196" s="55">
        <f t="shared" si="120"/>
        <v>1.2403362716826516E-2</v>
      </c>
      <c r="H196" s="78">
        <f t="shared" si="144"/>
        <v>0.27963433423714817</v>
      </c>
      <c r="I196" s="79">
        <f t="shared" ca="1" si="121"/>
        <v>267826.9369211598</v>
      </c>
      <c r="J196" s="79">
        <f t="shared" ca="1" si="122"/>
        <v>2176.5589872665596</v>
      </c>
      <c r="K196" s="80">
        <f t="shared" ca="1" si="123"/>
        <v>-5.5926866847429633</v>
      </c>
      <c r="L196" s="80">
        <f t="shared" ca="1" si="124"/>
        <v>-223.18911410096652</v>
      </c>
      <c r="M196" s="80">
        <f t="shared" ca="1" si="125"/>
        <v>-2008.7020269086984</v>
      </c>
      <c r="N196" s="80">
        <f t="shared" ca="1" si="126"/>
        <v>0</v>
      </c>
      <c r="O196" s="81">
        <f t="shared" ref="O196:O259" ca="1" si="154">-MIN(IF(MOD(R196,IF($C$5="Annual",12,1))=0,1,0)*$C$33*U196/IF($C$5="Monthly",12,1),I196)</f>
        <v>-2642.2118763042026</v>
      </c>
      <c r="P196" s="79">
        <f t="shared" ref="P196:P259" ca="1" si="155">SUM(I196:O196)</f>
        <v>265123.8002044278</v>
      </c>
      <c r="Q196" s="35"/>
      <c r="R196">
        <f t="shared" ca="1" si="127"/>
        <v>193</v>
      </c>
      <c r="S196" s="78">
        <f t="shared" ca="1" si="135"/>
        <v>83.999999999999091</v>
      </c>
      <c r="T196" s="55">
        <f t="shared" ca="1" si="128"/>
        <v>1.2403362716826516E-2</v>
      </c>
      <c r="U196" s="78">
        <f t="shared" ca="1" si="136"/>
        <v>0.27879762054864166</v>
      </c>
      <c r="V196" s="79">
        <f t="shared" ca="1" si="137"/>
        <v>267742.99613596033</v>
      </c>
      <c r="W196" s="79">
        <f t="shared" ref="W196:W259" ca="1" si="156">(V196)*$AU196</f>
        <v>2175.8768226100674</v>
      </c>
      <c r="X196" s="80">
        <f t="shared" ref="X196:X259" ca="1" si="157">IF(V196=0,0,-$C$19)*U196</f>
        <v>-5.5759524109728336</v>
      </c>
      <c r="Y196" s="80">
        <f t="shared" ca="1" si="129"/>
        <v>-223.11916344663362</v>
      </c>
      <c r="Z196" s="80">
        <f t="shared" ref="Z196:Z259" ca="1" si="158">-IF(MOD(R196-1,12)=0,1,0)*V196*($C$17)</f>
        <v>-2008.0724710197023</v>
      </c>
      <c r="AA196" s="80">
        <f t="shared" ca="1" si="130"/>
        <v>0</v>
      </c>
      <c r="AB196" s="81">
        <f t="shared" ref="AB196:AB259" ca="1" si="159">-MIN(IF(MOD(R196,IF($C$5="Annual",12,1))=0,1,0)*$C$33*U196/IF($C$5="Monthly",12,1),V196)</f>
        <v>-2642.2118763042026</v>
      </c>
      <c r="AC196" s="79">
        <f t="shared" ref="AC196:AC259" ca="1" si="160">SUM(V196:AB196)</f>
        <v>265039.89349538891</v>
      </c>
      <c r="AD196" s="35"/>
      <c r="AE196" s="55">
        <f t="shared" ca="1" si="138"/>
        <v>1.2403362716826516E-2</v>
      </c>
      <c r="AF196" s="78">
        <f t="shared" ca="1" si="139"/>
        <v>0.27879762054864166</v>
      </c>
      <c r="AG196" s="21"/>
      <c r="AH196" s="21"/>
      <c r="AK196" s="66"/>
      <c r="AL196" s="66"/>
      <c r="AM196" s="66"/>
      <c r="AN196" s="66"/>
      <c r="AR196" s="69">
        <f t="shared" si="148"/>
        <v>17</v>
      </c>
      <c r="AS196" s="70">
        <f t="shared" si="140"/>
        <v>193</v>
      </c>
      <c r="AT196" s="71">
        <f t="shared" si="149"/>
        <v>0.25627116598265465</v>
      </c>
      <c r="AU196" s="72">
        <f t="shared" si="131"/>
        <v>8.1267366616946113E-3</v>
      </c>
      <c r="AV196" s="73">
        <f t="shared" si="150"/>
        <v>1.0081267366616946</v>
      </c>
      <c r="AW196" s="74">
        <f>PRODUCT(AV$4:AV196)</f>
        <v>3.8649986755306434</v>
      </c>
      <c r="AY196" s="75">
        <f t="shared" si="141"/>
        <v>193</v>
      </c>
      <c r="AZ196" s="76">
        <f t="shared" ca="1" si="153"/>
        <v>0</v>
      </c>
      <c r="BA196" s="76">
        <f t="shared" ca="1" si="153"/>
        <v>0</v>
      </c>
      <c r="BB196" s="76">
        <f t="shared" ca="1" si="153"/>
        <v>0</v>
      </c>
      <c r="BC196" s="76">
        <f t="shared" ca="1" si="153"/>
        <v>0</v>
      </c>
      <c r="BD196" s="76">
        <f t="shared" ca="1" si="153"/>
        <v>0</v>
      </c>
      <c r="BE196" s="76">
        <f t="shared" ca="1" si="153"/>
        <v>0</v>
      </c>
      <c r="BF196" s="76">
        <f t="shared" ca="1" si="153"/>
        <v>0</v>
      </c>
      <c r="BG196" s="76">
        <f t="shared" ca="1" si="153"/>
        <v>0</v>
      </c>
      <c r="BH196" s="76">
        <f t="shared" ca="1" si="153"/>
        <v>0</v>
      </c>
      <c r="BI196" s="76">
        <f t="shared" ca="1" si="153"/>
        <v>0</v>
      </c>
      <c r="BJ196" s="76">
        <f t="shared" ca="1" si="153"/>
        <v>0</v>
      </c>
      <c r="BK196" s="76">
        <f t="shared" ca="1" si="153"/>
        <v>0</v>
      </c>
      <c r="BL196" s="76">
        <f t="shared" ca="1" si="151"/>
        <v>-1</v>
      </c>
      <c r="BM196" s="77">
        <f t="shared" ca="1" si="152"/>
        <v>0</v>
      </c>
      <c r="BN196" s="21"/>
      <c r="BO196" s="70">
        <f t="shared" si="142"/>
        <v>193</v>
      </c>
      <c r="BP196" s="178">
        <f t="shared" si="143"/>
        <v>0.10199999999999999</v>
      </c>
      <c r="BQ196" s="179">
        <f t="shared" si="132"/>
        <v>8.1267366616946113E-3</v>
      </c>
      <c r="BR196" s="179">
        <f t="shared" si="145"/>
        <v>0.25873230082354554</v>
      </c>
    </row>
    <row r="197" spans="5:70">
      <c r="E197">
        <f t="shared" si="133"/>
        <v>194</v>
      </c>
      <c r="F197" s="64">
        <f t="shared" si="134"/>
        <v>84.083333333332419</v>
      </c>
      <c r="G197" s="55">
        <f t="shared" ref="G197:G260" si="161">(1-(1-IF(F197&gt;$AJ$90,0,VLOOKUP(ROUND(F197,0),$AJ$4:$AK$90,2,FALSE)))^(1/12))</f>
        <v>1.2403362716826516E-2</v>
      </c>
      <c r="H197" s="78">
        <f t="shared" si="144"/>
        <v>0.27616592816152652</v>
      </c>
      <c r="I197" s="79">
        <f t="shared" ref="I197:I260" ca="1" si="162">MAX(P196,0)*(1-G197)</f>
        <v>261835.37354562883</v>
      </c>
      <c r="J197" s="79">
        <f t="shared" ref="J197:J260" ca="1" si="163">(I197)*$AU197</f>
        <v>2127.867129521765</v>
      </c>
      <c r="K197" s="80">
        <f t="shared" ref="K197:K260" ca="1" si="164">IF(I197=0,0,-$C$19)*H197</f>
        <v>-5.5233185632305304</v>
      </c>
      <c r="L197" s="80">
        <f t="shared" ref="L197:L260" ca="1" si="165">IF(OR(I196+O196=0,K196=0),0,-I197*($C$16/12))</f>
        <v>-218.19614462135738</v>
      </c>
      <c r="M197" s="80">
        <f t="shared" ref="M197:M260" ca="1" si="166">IF(OR(I196+O196=0,K196=0),0,-IF(MOD(E197-1,12)=0,1,0)*I197*($C$17))</f>
        <v>0</v>
      </c>
      <c r="N197" s="80">
        <f t="shared" ref="N197:N260" ca="1" si="167">IF(OR(I196+O196=0,K196=0),0,-I197*($C$18*(1+$C$20))/12)</f>
        <v>0</v>
      </c>
      <c r="O197" s="81">
        <f t="shared" ca="1" si="154"/>
        <v>-2609.4395640276948</v>
      </c>
      <c r="P197" s="79">
        <f t="shared" ca="1" si="155"/>
        <v>261130.08164793829</v>
      </c>
      <c r="Q197" s="35"/>
      <c r="R197">
        <f t="shared" ref="R197:R260" ca="1" si="168">R196+1</f>
        <v>194</v>
      </c>
      <c r="S197" s="78">
        <f t="shared" ca="1" si="135"/>
        <v>84.083333333332419</v>
      </c>
      <c r="T197" s="55">
        <f t="shared" ref="T197:T260" ca="1" si="169">(1-(1-IF(S197&gt;$AJ$90,0,VLOOKUP(ROUND(S197,0),$AJ$4:$AK$90,2,FALSE)))^(1/12))
*IF(S198-S$4&lt;SUBSTITUTE($C$6, "years", "", 1)/1,0,1)</f>
        <v>1.2403362716826516E-2</v>
      </c>
      <c r="U197" s="78">
        <f t="shared" ca="1" si="136"/>
        <v>0.27533959253638868</v>
      </c>
      <c r="V197" s="79">
        <f t="shared" ca="1" si="137"/>
        <v>261752.50756193654</v>
      </c>
      <c r="W197" s="79">
        <f t="shared" ca="1" si="156"/>
        <v>2127.1936994940856</v>
      </c>
      <c r="X197" s="80">
        <f t="shared" ca="1" si="157"/>
        <v>-5.5067918507277733</v>
      </c>
      <c r="Y197" s="80">
        <f t="shared" ref="Y197:Y260" ca="1" si="170">IF(OR(V196+AB196=0,X196=0),0,-V197*($C$16/12))</f>
        <v>-218.12708963494714</v>
      </c>
      <c r="Z197" s="80">
        <f t="shared" ca="1" si="158"/>
        <v>0</v>
      </c>
      <c r="AA197" s="80">
        <f t="shared" ref="AA197:AA260" ca="1" si="171">IF(OR(V196+AB196=0,X196=0),0,-V197*($C$18*(1+$C$20))/12)</f>
        <v>0</v>
      </c>
      <c r="AB197" s="81">
        <f t="shared" ca="1" si="159"/>
        <v>-2609.4395640276948</v>
      </c>
      <c r="AC197" s="79">
        <f t="shared" ca="1" si="160"/>
        <v>261046.62781591725</v>
      </c>
      <c r="AD197" s="35"/>
      <c r="AE197" s="55">
        <f t="shared" ca="1" si="138"/>
        <v>1.2403362716826516E-2</v>
      </c>
      <c r="AF197" s="78">
        <f t="shared" ca="1" si="139"/>
        <v>0.27533959253638868</v>
      </c>
      <c r="AG197" s="21"/>
      <c r="AH197" s="21"/>
      <c r="AK197" s="66"/>
      <c r="AL197" s="66"/>
      <c r="AM197" s="66"/>
      <c r="AN197" s="66"/>
      <c r="AR197" s="69">
        <f t="shared" si="148"/>
        <v>17</v>
      </c>
      <c r="AS197" s="70">
        <f t="shared" si="140"/>
        <v>194</v>
      </c>
      <c r="AT197" s="71">
        <f t="shared" si="149"/>
        <v>0.25418851770272816</v>
      </c>
      <c r="AU197" s="72">
        <f t="shared" ref="AU197:AU260" si="172">IF($AU$2="Yes",BQ197,((1+$AH$21)^(1/12))-1)</f>
        <v>8.1267366616946113E-3</v>
      </c>
      <c r="AV197" s="73">
        <f t="shared" si="150"/>
        <v>1.0081267366616946</v>
      </c>
      <c r="AW197" s="74">
        <f>PRODUCT(AV$4:AV197)</f>
        <v>3.8964085019644794</v>
      </c>
      <c r="AY197" s="75">
        <f t="shared" si="141"/>
        <v>194</v>
      </c>
      <c r="AZ197" s="76">
        <f t="shared" ca="1" si="153"/>
        <v>0</v>
      </c>
      <c r="BA197" s="76">
        <f t="shared" ca="1" si="153"/>
        <v>0</v>
      </c>
      <c r="BB197" s="76">
        <f t="shared" ca="1" si="153"/>
        <v>0</v>
      </c>
      <c r="BC197" s="76">
        <f t="shared" ca="1" si="153"/>
        <v>0</v>
      </c>
      <c r="BD197" s="76">
        <f t="shared" ca="1" si="153"/>
        <v>0</v>
      </c>
      <c r="BE197" s="76">
        <f t="shared" ca="1" si="153"/>
        <v>0</v>
      </c>
      <c r="BF197" s="76">
        <f t="shared" ca="1" si="153"/>
        <v>0</v>
      </c>
      <c r="BG197" s="76">
        <f t="shared" ca="1" si="153"/>
        <v>0</v>
      </c>
      <c r="BH197" s="76">
        <f t="shared" ca="1" si="153"/>
        <v>0</v>
      </c>
      <c r="BI197" s="76">
        <f t="shared" ca="1" si="153"/>
        <v>0</v>
      </c>
      <c r="BJ197" s="76">
        <f t="shared" ca="1" si="153"/>
        <v>0</v>
      </c>
      <c r="BK197" s="76">
        <f t="shared" ca="1" si="153"/>
        <v>0</v>
      </c>
      <c r="BL197" s="76">
        <f t="shared" ca="1" si="151"/>
        <v>-1</v>
      </c>
      <c r="BM197" s="77">
        <f t="shared" ca="1" si="152"/>
        <v>0</v>
      </c>
      <c r="BN197" s="21"/>
      <c r="BO197" s="70">
        <f t="shared" si="142"/>
        <v>194</v>
      </c>
      <c r="BP197" s="178">
        <f t="shared" si="143"/>
        <v>0.10199999999999999</v>
      </c>
      <c r="BQ197" s="179">
        <f t="shared" ref="BQ197:BQ260" si="173">(1+BP197)^(1/12)-1</f>
        <v>8.1267366616946113E-3</v>
      </c>
      <c r="BR197" s="179">
        <f t="shared" si="145"/>
        <v>0.25664660147821322</v>
      </c>
    </row>
    <row r="198" spans="5:70">
      <c r="E198">
        <f t="shared" ref="E198:E261" si="174">E197+1</f>
        <v>195</v>
      </c>
      <c r="F198" s="64">
        <f t="shared" ref="F198:F261" si="175">(E198-E197)/12+F197</f>
        <v>84.166666666665748</v>
      </c>
      <c r="G198" s="55">
        <f t="shared" si="161"/>
        <v>1.2403362716826516E-2</v>
      </c>
      <c r="H198" s="78">
        <f t="shared" si="144"/>
        <v>0.27274054198451003</v>
      </c>
      <c r="I198" s="79">
        <f t="shared" ca="1" si="162"/>
        <v>257891.19052898439</v>
      </c>
      <c r="J198" s="79">
        <f t="shared" ca="1" si="163"/>
        <v>2095.8137927999674</v>
      </c>
      <c r="K198" s="80">
        <f t="shared" ca="1" si="164"/>
        <v>-5.4548108396902002</v>
      </c>
      <c r="L198" s="80">
        <f t="shared" ca="1" si="165"/>
        <v>-214.90932544082034</v>
      </c>
      <c r="M198" s="80">
        <f t="shared" ca="1" si="166"/>
        <v>0</v>
      </c>
      <c r="N198" s="80">
        <f t="shared" ca="1" si="167"/>
        <v>0</v>
      </c>
      <c r="O198" s="81">
        <f t="shared" ca="1" si="154"/>
        <v>-2577.0737386274218</v>
      </c>
      <c r="P198" s="79">
        <f t="shared" ca="1" si="155"/>
        <v>257189.56644687642</v>
      </c>
      <c r="Q198" s="35"/>
      <c r="R198">
        <f t="shared" ca="1" si="168"/>
        <v>195</v>
      </c>
      <c r="S198" s="78">
        <f t="shared" ref="S198:S261" ca="1" si="176">(R198-R197)/12+S197</f>
        <v>84.166666666665748</v>
      </c>
      <c r="T198" s="55">
        <f t="shared" ca="1" si="169"/>
        <v>1.2403362716826516E-2</v>
      </c>
      <c r="U198" s="78">
        <f t="shared" ref="U198:U261" ca="1" si="177">IF(S199-S$4&lt;SUBSTITUTE($C$6, "years", "", 1)/1,U197,AF197)*
(1-T198)</f>
        <v>0.27192445569985663</v>
      </c>
      <c r="V198" s="79">
        <f t="shared" ref="V198:V261" ca="1" si="178">MAX(AC197,0)*(1-AE198)</f>
        <v>257808.77180511202</v>
      </c>
      <c r="W198" s="79">
        <f t="shared" ca="1" si="156"/>
        <v>2095.143997535064</v>
      </c>
      <c r="X198" s="80">
        <f t="shared" ca="1" si="157"/>
        <v>-5.4384891139971323</v>
      </c>
      <c r="Y198" s="80">
        <f t="shared" ca="1" si="170"/>
        <v>-214.84064317092668</v>
      </c>
      <c r="Z198" s="80">
        <f t="shared" ca="1" si="158"/>
        <v>0</v>
      </c>
      <c r="AA198" s="80">
        <f t="shared" ca="1" si="171"/>
        <v>0</v>
      </c>
      <c r="AB198" s="81">
        <f t="shared" ca="1" si="159"/>
        <v>-2577.0737386274218</v>
      </c>
      <c r="AC198" s="79">
        <f t="shared" ca="1" si="160"/>
        <v>257106.56293173472</v>
      </c>
      <c r="AD198" s="35"/>
      <c r="AE198" s="55">
        <f t="shared" ref="AE198:AE261" ca="1" si="179">(1-(1-IF(S198&gt;$AJ$90,0,VLOOKUP(ROUND(S198,0),$AJ$4:$AK$90,2,FALSE)))^(1/12))</f>
        <v>1.2403362716826516E-2</v>
      </c>
      <c r="AF198" s="78">
        <f t="shared" ref="AF198:AF261" ca="1" si="180">AF197*(1-AE198)</f>
        <v>0.27192445569985663</v>
      </c>
      <c r="AG198" s="21"/>
      <c r="AH198" s="21"/>
      <c r="AK198" s="66"/>
      <c r="AL198" s="66"/>
      <c r="AM198" s="66"/>
      <c r="AN198" s="66"/>
      <c r="AR198" s="69">
        <f t="shared" si="148"/>
        <v>17</v>
      </c>
      <c r="AS198" s="70">
        <f t="shared" ref="AS198:AS200" si="181">AS197+1</f>
        <v>195</v>
      </c>
      <c r="AT198" s="71">
        <f t="shared" si="149"/>
        <v>0.2521227945569316</v>
      </c>
      <c r="AU198" s="72">
        <f t="shared" si="172"/>
        <v>8.1267366616946113E-3</v>
      </c>
      <c r="AV198" s="73">
        <f t="shared" si="150"/>
        <v>1.0081267366616946</v>
      </c>
      <c r="AW198" s="74">
        <f>PRODUCT(AV$4:AV198)</f>
        <v>3.9280735877863329</v>
      </c>
      <c r="AY198" s="75">
        <f t="shared" ref="AY198:AY200" si="182">AY197+1</f>
        <v>195</v>
      </c>
      <c r="AZ198" s="76">
        <f t="shared" ca="1" si="153"/>
        <v>0</v>
      </c>
      <c r="BA198" s="76">
        <f t="shared" ca="1" si="153"/>
        <v>0</v>
      </c>
      <c r="BB198" s="76">
        <f t="shared" ca="1" si="153"/>
        <v>0</v>
      </c>
      <c r="BC198" s="76">
        <f t="shared" ca="1" si="153"/>
        <v>0</v>
      </c>
      <c r="BD198" s="76">
        <f t="shared" ca="1" si="153"/>
        <v>0</v>
      </c>
      <c r="BE198" s="76">
        <f t="shared" ca="1" si="153"/>
        <v>0</v>
      </c>
      <c r="BF198" s="76">
        <f t="shared" ca="1" si="153"/>
        <v>0</v>
      </c>
      <c r="BG198" s="76">
        <f t="shared" ca="1" si="153"/>
        <v>0</v>
      </c>
      <c r="BH198" s="76">
        <f t="shared" ca="1" si="153"/>
        <v>0</v>
      </c>
      <c r="BI198" s="76">
        <f t="shared" ca="1" si="153"/>
        <v>0</v>
      </c>
      <c r="BJ198" s="76">
        <f t="shared" ca="1" si="153"/>
        <v>0</v>
      </c>
      <c r="BK198" s="76">
        <f t="shared" ca="1" si="153"/>
        <v>0</v>
      </c>
      <c r="BL198" s="76">
        <f t="shared" ca="1" si="151"/>
        <v>-1</v>
      </c>
      <c r="BM198" s="77">
        <f t="shared" ca="1" si="152"/>
        <v>0</v>
      </c>
      <c r="BN198" s="21"/>
      <c r="BO198" s="70">
        <f t="shared" ref="BO198:BO261" si="183">BO197+1</f>
        <v>195</v>
      </c>
      <c r="BP198" s="178">
        <f t="shared" ref="BP198:BP261" si="184">VLOOKUP(BO198,$BT$4:$BX$13,5,TRUE)/100</f>
        <v>0.10199999999999999</v>
      </c>
      <c r="BQ198" s="179">
        <f t="shared" si="173"/>
        <v>8.1267366616946113E-3</v>
      </c>
      <c r="BR198" s="179">
        <f t="shared" si="145"/>
        <v>0.25457771542501828</v>
      </c>
    </row>
    <row r="199" spans="5:70">
      <c r="E199">
        <f t="shared" si="174"/>
        <v>196</v>
      </c>
      <c r="F199" s="64">
        <f t="shared" si="175"/>
        <v>84.249999999999076</v>
      </c>
      <c r="G199" s="55">
        <f t="shared" si="161"/>
        <v>1.2403362716826516E-2</v>
      </c>
      <c r="H199" s="78">
        <f t="shared" ref="H199:H262" si="185">H198*(1-G199)</f>
        <v>0.26935764211469232</v>
      </c>
      <c r="I199" s="79">
        <f t="shared" ca="1" si="162"/>
        <v>253999.55096725246</v>
      </c>
      <c r="J199" s="79">
        <f t="shared" ca="1" si="163"/>
        <v>2064.1874628995397</v>
      </c>
      <c r="K199" s="80">
        <f t="shared" ca="1" si="164"/>
        <v>-5.3871528422938466</v>
      </c>
      <c r="L199" s="80">
        <f t="shared" ca="1" si="165"/>
        <v>-211.66629247271041</v>
      </c>
      <c r="M199" s="80">
        <f t="shared" ca="1" si="166"/>
        <v>0</v>
      </c>
      <c r="N199" s="80">
        <f t="shared" ca="1" si="167"/>
        <v>0</v>
      </c>
      <c r="O199" s="81">
        <f t="shared" ca="1" si="154"/>
        <v>-2545.1093582992175</v>
      </c>
      <c r="P199" s="79">
        <f t="shared" ca="1" si="155"/>
        <v>253301.57562653779</v>
      </c>
      <c r="Q199" s="35"/>
      <c r="R199">
        <f t="shared" ca="1" si="168"/>
        <v>196</v>
      </c>
      <c r="S199" s="78">
        <f t="shared" ca="1" si="176"/>
        <v>84.249999999999076</v>
      </c>
      <c r="T199" s="55">
        <f t="shared" ca="1" si="169"/>
        <v>1.2403362716826516E-2</v>
      </c>
      <c r="U199" s="78">
        <f t="shared" ca="1" si="177"/>
        <v>0.26855167804423569</v>
      </c>
      <c r="V199" s="79">
        <f t="shared" ca="1" si="178"/>
        <v>253917.57697481583</v>
      </c>
      <c r="W199" s="79">
        <f t="shared" ca="1" si="156"/>
        <v>2063.5212818498994</v>
      </c>
      <c r="X199" s="80">
        <f t="shared" ca="1" si="157"/>
        <v>-5.3710335608847135</v>
      </c>
      <c r="Y199" s="80">
        <f t="shared" ca="1" si="170"/>
        <v>-211.59798081234655</v>
      </c>
      <c r="Z199" s="80">
        <f t="shared" ca="1" si="158"/>
        <v>0</v>
      </c>
      <c r="AA199" s="80">
        <f t="shared" ca="1" si="171"/>
        <v>0</v>
      </c>
      <c r="AB199" s="81">
        <f t="shared" ca="1" si="159"/>
        <v>-2545.1093582992175</v>
      </c>
      <c r="AC199" s="79">
        <f t="shared" ca="1" si="160"/>
        <v>253219.01988399331</v>
      </c>
      <c r="AD199" s="35"/>
      <c r="AE199" s="55">
        <f t="shared" ca="1" si="179"/>
        <v>1.2403362716826516E-2</v>
      </c>
      <c r="AF199" s="78">
        <f t="shared" ca="1" si="180"/>
        <v>0.26855167804423569</v>
      </c>
      <c r="AG199" s="21"/>
      <c r="AH199" s="21"/>
      <c r="AK199" s="66"/>
      <c r="AL199" s="66"/>
      <c r="AM199" s="66"/>
      <c r="AN199" s="66"/>
      <c r="AR199" s="69">
        <f t="shared" si="148"/>
        <v>17</v>
      </c>
      <c r="AS199" s="70">
        <f t="shared" si="181"/>
        <v>196</v>
      </c>
      <c r="AT199" s="71">
        <f t="shared" si="149"/>
        <v>0.25007385899915691</v>
      </c>
      <c r="AU199" s="72">
        <f t="shared" si="172"/>
        <v>8.1267366616946113E-3</v>
      </c>
      <c r="AV199" s="73">
        <f t="shared" si="150"/>
        <v>1.0081267366616946</v>
      </c>
      <c r="AW199" s="74">
        <f>PRODUCT(AV$4:AV199)</f>
        <v>3.9599960074220304</v>
      </c>
      <c r="AY199" s="75">
        <f t="shared" si="182"/>
        <v>196</v>
      </c>
      <c r="AZ199" s="76">
        <f t="shared" ca="1" si="153"/>
        <v>0</v>
      </c>
      <c r="BA199" s="76">
        <f t="shared" ca="1" si="153"/>
        <v>0</v>
      </c>
      <c r="BB199" s="76">
        <f t="shared" ca="1" si="153"/>
        <v>0</v>
      </c>
      <c r="BC199" s="76">
        <f t="shared" ca="1" si="153"/>
        <v>0</v>
      </c>
      <c r="BD199" s="76">
        <f t="shared" ca="1" si="153"/>
        <v>0</v>
      </c>
      <c r="BE199" s="76">
        <f t="shared" ca="1" si="153"/>
        <v>0</v>
      </c>
      <c r="BF199" s="76">
        <f t="shared" ca="1" si="153"/>
        <v>0</v>
      </c>
      <c r="BG199" s="76">
        <f t="shared" ca="1" si="153"/>
        <v>0</v>
      </c>
      <c r="BH199" s="76">
        <f t="shared" ca="1" si="153"/>
        <v>0</v>
      </c>
      <c r="BI199" s="76">
        <f t="shared" ca="1" si="153"/>
        <v>0</v>
      </c>
      <c r="BJ199" s="76">
        <f t="shared" ca="1" si="153"/>
        <v>0</v>
      </c>
      <c r="BK199" s="76">
        <f t="shared" ca="1" si="153"/>
        <v>0</v>
      </c>
      <c r="BL199" s="76">
        <f t="shared" ca="1" si="151"/>
        <v>-1</v>
      </c>
      <c r="BM199" s="77">
        <f t="shared" ca="1" si="152"/>
        <v>0</v>
      </c>
      <c r="BN199" s="21"/>
      <c r="BO199" s="70">
        <f t="shared" si="183"/>
        <v>196</v>
      </c>
      <c r="BP199" s="178">
        <f t="shared" si="184"/>
        <v>0.10199999999999999</v>
      </c>
      <c r="BQ199" s="179">
        <f t="shared" si="173"/>
        <v>8.1267366616946113E-3</v>
      </c>
      <c r="BR199" s="179">
        <f t="shared" ref="BR199:BR262" si="186">BR198/(1+BQ199)</f>
        <v>0.2525255071282263</v>
      </c>
    </row>
    <row r="200" spans="5:70">
      <c r="E200">
        <f t="shared" si="174"/>
        <v>197</v>
      </c>
      <c r="F200" s="64">
        <f t="shared" si="175"/>
        <v>84.333333333332405</v>
      </c>
      <c r="G200" s="55">
        <f t="shared" si="161"/>
        <v>1.2403362716826516E-2</v>
      </c>
      <c r="H200" s="78">
        <f t="shared" si="185"/>
        <v>0.26601670157899465</v>
      </c>
      <c r="I200" s="79">
        <f t="shared" ca="1" si="162"/>
        <v>250159.78430729816</v>
      </c>
      <c r="J200" s="79">
        <f t="shared" ca="1" si="163"/>
        <v>2032.9826904117363</v>
      </c>
      <c r="K200" s="80">
        <f t="shared" ca="1" si="164"/>
        <v>-5.3203340315798933</v>
      </c>
      <c r="L200" s="80">
        <f t="shared" ca="1" si="165"/>
        <v>-208.46648692274849</v>
      </c>
      <c r="M200" s="80">
        <f t="shared" ca="1" si="166"/>
        <v>0</v>
      </c>
      <c r="N200" s="80">
        <f t="shared" ca="1" si="167"/>
        <v>0</v>
      </c>
      <c r="O200" s="81">
        <f t="shared" ca="1" si="154"/>
        <v>-2513.5414437742425</v>
      </c>
      <c r="P200" s="79">
        <f t="shared" ca="1" si="155"/>
        <v>249465.43873298133</v>
      </c>
      <c r="Q200" s="35"/>
      <c r="R200">
        <f t="shared" ca="1" si="168"/>
        <v>197</v>
      </c>
      <c r="S200" s="78">
        <f t="shared" ca="1" si="176"/>
        <v>84.333333333332405</v>
      </c>
      <c r="T200" s="55">
        <f t="shared" ca="1" si="169"/>
        <v>1.2403362716826516E-2</v>
      </c>
      <c r="U200" s="78">
        <f t="shared" ca="1" si="177"/>
        <v>0.2652207341732406</v>
      </c>
      <c r="V200" s="79">
        <f t="shared" ca="1" si="178"/>
        <v>250078.25253357284</v>
      </c>
      <c r="W200" s="79">
        <f t="shared" ca="1" si="156"/>
        <v>2032.3201031571098</v>
      </c>
      <c r="X200" s="80">
        <f t="shared" ca="1" si="157"/>
        <v>-5.3044146834648123</v>
      </c>
      <c r="Y200" s="80">
        <f t="shared" ca="1" si="170"/>
        <v>-208.39854377797738</v>
      </c>
      <c r="Z200" s="80">
        <f t="shared" ca="1" si="158"/>
        <v>0</v>
      </c>
      <c r="AA200" s="80">
        <f t="shared" ca="1" si="171"/>
        <v>0</v>
      </c>
      <c r="AB200" s="81">
        <f t="shared" ca="1" si="159"/>
        <v>-2513.5414437742425</v>
      </c>
      <c r="AC200" s="79">
        <f t="shared" ca="1" si="160"/>
        <v>249383.32823449429</v>
      </c>
      <c r="AD200" s="35"/>
      <c r="AE200" s="55">
        <f t="shared" ca="1" si="179"/>
        <v>1.2403362716826516E-2</v>
      </c>
      <c r="AF200" s="78">
        <f t="shared" ca="1" si="180"/>
        <v>0.2652207341732406</v>
      </c>
      <c r="AG200" s="21"/>
      <c r="AH200" s="21"/>
      <c r="AK200" s="66"/>
      <c r="AL200" s="66"/>
      <c r="AM200" s="66"/>
      <c r="AN200" s="66"/>
      <c r="AR200" s="69">
        <f t="shared" si="148"/>
        <v>17</v>
      </c>
      <c r="AS200" s="70">
        <f t="shared" si="181"/>
        <v>197</v>
      </c>
      <c r="AT200" s="71">
        <f t="shared" si="149"/>
        <v>0.24804157460109702</v>
      </c>
      <c r="AU200" s="72">
        <f t="shared" si="172"/>
        <v>8.1267366616946113E-3</v>
      </c>
      <c r="AV200" s="73">
        <f t="shared" si="150"/>
        <v>1.0081267366616946</v>
      </c>
      <c r="AW200" s="74">
        <f>PRODUCT(AV$4:AV200)</f>
        <v>3.9921778521557112</v>
      </c>
      <c r="AY200" s="75">
        <f t="shared" si="182"/>
        <v>197</v>
      </c>
      <c r="AZ200" s="76">
        <f t="shared" ca="1" si="153"/>
        <v>0</v>
      </c>
      <c r="BA200" s="76">
        <f t="shared" ca="1" si="153"/>
        <v>0</v>
      </c>
      <c r="BB200" s="76">
        <f t="shared" ca="1" si="153"/>
        <v>0</v>
      </c>
      <c r="BC200" s="76">
        <f t="shared" ca="1" si="153"/>
        <v>0</v>
      </c>
      <c r="BD200" s="76">
        <f t="shared" ca="1" si="153"/>
        <v>0</v>
      </c>
      <c r="BE200" s="76">
        <f t="shared" ca="1" si="153"/>
        <v>0</v>
      </c>
      <c r="BF200" s="76">
        <f t="shared" ca="1" si="153"/>
        <v>0</v>
      </c>
      <c r="BG200" s="76">
        <f t="shared" ca="1" si="153"/>
        <v>0</v>
      </c>
      <c r="BH200" s="76">
        <f t="shared" ca="1" si="153"/>
        <v>0</v>
      </c>
      <c r="BI200" s="76">
        <f t="shared" ca="1" si="153"/>
        <v>0</v>
      </c>
      <c r="BJ200" s="76">
        <f t="shared" ca="1" si="153"/>
        <v>0</v>
      </c>
      <c r="BK200" s="76">
        <f t="shared" ca="1" si="153"/>
        <v>0</v>
      </c>
      <c r="BL200" s="76">
        <f t="shared" ca="1" si="151"/>
        <v>-1</v>
      </c>
      <c r="BM200" s="77">
        <f t="shared" ca="1" si="152"/>
        <v>0</v>
      </c>
      <c r="BN200" s="21"/>
      <c r="BO200" s="70">
        <f t="shared" si="183"/>
        <v>197</v>
      </c>
      <c r="BP200" s="178">
        <f t="shared" si="184"/>
        <v>0.10199999999999999</v>
      </c>
      <c r="BQ200" s="179">
        <f t="shared" si="173"/>
        <v>8.1267366616946113E-3</v>
      </c>
      <c r="BR200" s="179">
        <f t="shared" si="186"/>
        <v>0.250489842144687</v>
      </c>
    </row>
    <row r="201" spans="5:70">
      <c r="E201">
        <f t="shared" si="174"/>
        <v>198</v>
      </c>
      <c r="F201" s="64">
        <f t="shared" si="175"/>
        <v>84.416666666665733</v>
      </c>
      <c r="G201" s="55">
        <f t="shared" si="161"/>
        <v>1.2403362716826516E-2</v>
      </c>
      <c r="H201" s="78">
        <f t="shared" si="185"/>
        <v>0.26271719994057657</v>
      </c>
      <c r="I201" s="79">
        <f t="shared" ca="1" si="162"/>
        <v>246371.2284110639</v>
      </c>
      <c r="J201" s="79">
        <f t="shared" ca="1" si="163"/>
        <v>2002.19409431493</v>
      </c>
      <c r="K201" s="80">
        <f t="shared" ca="1" si="164"/>
        <v>-5.2543439988115317</v>
      </c>
      <c r="L201" s="80">
        <f t="shared" ca="1" si="165"/>
        <v>-205.30935700921992</v>
      </c>
      <c r="M201" s="80">
        <f t="shared" ca="1" si="166"/>
        <v>0</v>
      </c>
      <c r="N201" s="80">
        <f t="shared" ca="1" si="167"/>
        <v>0</v>
      </c>
      <c r="O201" s="81">
        <f t="shared" ca="1" si="154"/>
        <v>-2482.3650775433348</v>
      </c>
      <c r="P201" s="79">
        <f t="shared" ca="1" si="155"/>
        <v>245680.49372682747</v>
      </c>
      <c r="Q201" s="35"/>
      <c r="R201">
        <f t="shared" ca="1" si="168"/>
        <v>198</v>
      </c>
      <c r="S201" s="78">
        <f t="shared" ca="1" si="176"/>
        <v>84.416666666665733</v>
      </c>
      <c r="T201" s="55">
        <f t="shared" ca="1" si="169"/>
        <v>1.2403362716826516E-2</v>
      </c>
      <c r="U201" s="78">
        <f t="shared" ca="1" si="177"/>
        <v>0.26193110520726687</v>
      </c>
      <c r="V201" s="79">
        <f t="shared" ca="1" si="178"/>
        <v>246290.13635887246</v>
      </c>
      <c r="W201" s="79">
        <f t="shared" ca="1" si="156"/>
        <v>2001.5350805614139</v>
      </c>
      <c r="X201" s="80">
        <f t="shared" ca="1" si="157"/>
        <v>-5.2386221041453371</v>
      </c>
      <c r="Y201" s="80">
        <f t="shared" ca="1" si="170"/>
        <v>-205.24178029906039</v>
      </c>
      <c r="Z201" s="80">
        <f t="shared" ca="1" si="158"/>
        <v>0</v>
      </c>
      <c r="AA201" s="80">
        <f t="shared" ca="1" si="171"/>
        <v>0</v>
      </c>
      <c r="AB201" s="81">
        <f t="shared" ca="1" si="159"/>
        <v>-2482.3650775433348</v>
      </c>
      <c r="AC201" s="79">
        <f t="shared" ca="1" si="160"/>
        <v>245598.82595948735</v>
      </c>
      <c r="AD201" s="35"/>
      <c r="AE201" s="55">
        <f t="shared" ca="1" si="179"/>
        <v>1.2403362716826516E-2</v>
      </c>
      <c r="AF201" s="78">
        <f t="shared" ca="1" si="180"/>
        <v>0.26193110520726687</v>
      </c>
      <c r="AG201" s="35"/>
      <c r="AH201" s="35"/>
      <c r="AR201" s="69">
        <f t="shared" ref="AR201:AR260" si="187">ROUNDDOWN((AS201-1)/12,0)+1</f>
        <v>17</v>
      </c>
      <c r="AS201" s="70">
        <f t="shared" ref="AS201:AS261" si="188">AS200+1</f>
        <v>198</v>
      </c>
      <c r="AT201" s="71">
        <f t="shared" ref="AT201:AT261" si="189">(1-AU201)*AT200</f>
        <v>0.24602580604316182</v>
      </c>
      <c r="AU201" s="72">
        <f t="shared" si="172"/>
        <v>8.1267366616946113E-3</v>
      </c>
      <c r="AV201" s="73">
        <f t="shared" ref="AV201:AV260" si="190">(1+AU201)</f>
        <v>1.0081267366616946</v>
      </c>
      <c r="AW201" s="74">
        <f>PRODUCT(AV$4:AV201)</f>
        <v>4.0246212302668303</v>
      </c>
      <c r="BO201" s="70">
        <f t="shared" si="183"/>
        <v>198</v>
      </c>
      <c r="BP201" s="178">
        <f t="shared" si="184"/>
        <v>0.10199999999999999</v>
      </c>
      <c r="BQ201" s="179">
        <f t="shared" si="173"/>
        <v>8.1267366616946113E-3</v>
      </c>
      <c r="BR201" s="179">
        <f t="shared" si="186"/>
        <v>0.24847058711502654</v>
      </c>
    </row>
    <row r="202" spans="5:70">
      <c r="E202">
        <f t="shared" si="174"/>
        <v>199</v>
      </c>
      <c r="F202" s="64">
        <f t="shared" si="175"/>
        <v>84.499999999999062</v>
      </c>
      <c r="G202" s="55">
        <f t="shared" si="161"/>
        <v>1.2403362716826516E-2</v>
      </c>
      <c r="H202" s="78">
        <f t="shared" si="185"/>
        <v>0.25945862321776458</v>
      </c>
      <c r="I202" s="79">
        <f t="shared" ca="1" si="162"/>
        <v>242633.22945068459</v>
      </c>
      <c r="J202" s="79">
        <f t="shared" ca="1" si="163"/>
        <v>1971.8163611222392</v>
      </c>
      <c r="K202" s="80">
        <f t="shared" ca="1" si="164"/>
        <v>-5.1891724643552912</v>
      </c>
      <c r="L202" s="80">
        <f t="shared" ca="1" si="165"/>
        <v>-202.19435787557052</v>
      </c>
      <c r="M202" s="80">
        <f t="shared" ca="1" si="166"/>
        <v>0</v>
      </c>
      <c r="N202" s="80">
        <f t="shared" ca="1" si="167"/>
        <v>0</v>
      </c>
      <c r="O202" s="81">
        <f t="shared" ca="1" si="154"/>
        <v>-2451.5754030909816</v>
      </c>
      <c r="P202" s="79">
        <f t="shared" ca="1" si="155"/>
        <v>241946.08687837594</v>
      </c>
      <c r="Q202" s="35"/>
      <c r="R202">
        <f t="shared" ca="1" si="168"/>
        <v>199</v>
      </c>
      <c r="S202" s="78">
        <f t="shared" ca="1" si="176"/>
        <v>84.499999999999062</v>
      </c>
      <c r="T202" s="55">
        <f t="shared" ca="1" si="169"/>
        <v>1.2403362716826516E-2</v>
      </c>
      <c r="U202" s="78">
        <f t="shared" ca="1" si="177"/>
        <v>0.25868227870256189</v>
      </c>
      <c r="V202" s="79">
        <f t="shared" ca="1" si="178"/>
        <v>242552.57463828509</v>
      </c>
      <c r="W202" s="79">
        <f t="shared" ca="1" si="156"/>
        <v>1971.1609007013701</v>
      </c>
      <c r="X202" s="80">
        <f t="shared" ca="1" si="157"/>
        <v>-5.1736455740512373</v>
      </c>
      <c r="Y202" s="80">
        <f t="shared" ca="1" si="170"/>
        <v>-202.12714553190426</v>
      </c>
      <c r="Z202" s="80">
        <f t="shared" ca="1" si="158"/>
        <v>0</v>
      </c>
      <c r="AA202" s="80">
        <f t="shared" ca="1" si="171"/>
        <v>0</v>
      </c>
      <c r="AB202" s="81">
        <f t="shared" ca="1" si="159"/>
        <v>-2451.5754030909816</v>
      </c>
      <c r="AC202" s="79">
        <f t="shared" ca="1" si="160"/>
        <v>241864.85934478953</v>
      </c>
      <c r="AD202" s="35"/>
      <c r="AE202" s="55">
        <f t="shared" ca="1" si="179"/>
        <v>1.2403362716826516E-2</v>
      </c>
      <c r="AF202" s="78">
        <f t="shared" ca="1" si="180"/>
        <v>0.25868227870256189</v>
      </c>
      <c r="AG202" s="35"/>
      <c r="AH202" s="35"/>
      <c r="AR202" s="69">
        <f t="shared" si="187"/>
        <v>17</v>
      </c>
      <c r="AS202" s="70">
        <f t="shared" si="188"/>
        <v>199</v>
      </c>
      <c r="AT202" s="71">
        <f t="shared" si="189"/>
        <v>0.24402641910546788</v>
      </c>
      <c r="AU202" s="72">
        <f t="shared" si="172"/>
        <v>8.1267366616946113E-3</v>
      </c>
      <c r="AV202" s="73">
        <f t="shared" si="190"/>
        <v>1.0081267366616946</v>
      </c>
      <c r="AW202" s="74">
        <f>PRODUCT(AV$4:AV202)</f>
        <v>4.0573282671682742</v>
      </c>
      <c r="BO202" s="70">
        <f t="shared" si="183"/>
        <v>199</v>
      </c>
      <c r="BP202" s="178">
        <f t="shared" si="184"/>
        <v>0.10199999999999999</v>
      </c>
      <c r="BQ202" s="179">
        <f t="shared" si="173"/>
        <v>8.1267366616946113E-3</v>
      </c>
      <c r="BR202" s="179">
        <f t="shared" si="186"/>
        <v>0.24646760975491105</v>
      </c>
    </row>
    <row r="203" spans="5:70">
      <c r="E203">
        <f t="shared" si="174"/>
        <v>200</v>
      </c>
      <c r="F203" s="64">
        <f t="shared" si="175"/>
        <v>84.583333333332391</v>
      </c>
      <c r="G203" s="55">
        <f t="shared" si="161"/>
        <v>1.3587845363505768E-2</v>
      </c>
      <c r="H203" s="78">
        <f t="shared" si="185"/>
        <v>0.2559331395672535</v>
      </c>
      <c r="I203" s="79">
        <f t="shared" ca="1" si="162"/>
        <v>238658.56086356723</v>
      </c>
      <c r="J203" s="79">
        <f t="shared" ca="1" si="163"/>
        <v>1939.5152761972265</v>
      </c>
      <c r="K203" s="80">
        <f t="shared" ca="1" si="164"/>
        <v>-5.11866279134507</v>
      </c>
      <c r="L203" s="80">
        <f t="shared" ca="1" si="165"/>
        <v>-198.8821340529727</v>
      </c>
      <c r="M203" s="80">
        <f t="shared" ca="1" si="166"/>
        <v>0</v>
      </c>
      <c r="N203" s="80">
        <f t="shared" ca="1" si="167"/>
        <v>0</v>
      </c>
      <c r="O203" s="81">
        <f t="shared" ca="1" si="154"/>
        <v>-2418.2637756168069</v>
      </c>
      <c r="P203" s="79">
        <f t="shared" ca="1" si="155"/>
        <v>237975.81156730332</v>
      </c>
      <c r="Q203" s="35"/>
      <c r="R203">
        <f t="shared" ca="1" si="168"/>
        <v>200</v>
      </c>
      <c r="S203" s="78">
        <f t="shared" ca="1" si="176"/>
        <v>84.583333333332391</v>
      </c>
      <c r="T203" s="55">
        <f t="shared" ca="1" si="169"/>
        <v>1.3587845363505768E-2</v>
      </c>
      <c r="U203" s="78">
        <f t="shared" ca="1" si="177"/>
        <v>0.25516734390127216</v>
      </c>
      <c r="V203" s="79">
        <f t="shared" ca="1" si="178"/>
        <v>238578.43703714645</v>
      </c>
      <c r="W203" s="79">
        <f t="shared" ca="1" si="156"/>
        <v>1938.8641309595776</v>
      </c>
      <c r="X203" s="80">
        <f t="shared" ca="1" si="157"/>
        <v>-5.1033468780254427</v>
      </c>
      <c r="Y203" s="80">
        <f t="shared" ca="1" si="170"/>
        <v>-198.81536419762205</v>
      </c>
      <c r="Z203" s="80">
        <f t="shared" ca="1" si="158"/>
        <v>0</v>
      </c>
      <c r="AA203" s="80">
        <f t="shared" ca="1" si="171"/>
        <v>0</v>
      </c>
      <c r="AB203" s="81">
        <f t="shared" ca="1" si="159"/>
        <v>-2418.2637756168069</v>
      </c>
      <c r="AC203" s="79">
        <f t="shared" ca="1" si="160"/>
        <v>237895.11868141359</v>
      </c>
      <c r="AD203" s="35"/>
      <c r="AE203" s="55">
        <f t="shared" ca="1" si="179"/>
        <v>1.3587845363505768E-2</v>
      </c>
      <c r="AF203" s="78">
        <f t="shared" ca="1" si="180"/>
        <v>0.25516734390127216</v>
      </c>
      <c r="AG203" s="35"/>
      <c r="AH203" s="35"/>
      <c r="AR203" s="69">
        <f t="shared" si="187"/>
        <v>17</v>
      </c>
      <c r="AS203" s="70">
        <f t="shared" si="188"/>
        <v>200</v>
      </c>
      <c r="AT203" s="71">
        <f t="shared" si="189"/>
        <v>0.24204328065890141</v>
      </c>
      <c r="AU203" s="72">
        <f t="shared" si="172"/>
        <v>8.1267366616946113E-3</v>
      </c>
      <c r="AV203" s="73">
        <f t="shared" si="190"/>
        <v>1.0081267366616946</v>
      </c>
      <c r="AW203" s="74">
        <f>PRODUCT(AV$4:AV203)</f>
        <v>4.0903011055456009</v>
      </c>
      <c r="BO203" s="70">
        <f t="shared" si="183"/>
        <v>200</v>
      </c>
      <c r="BP203" s="178">
        <f t="shared" si="184"/>
        <v>0.10199999999999999</v>
      </c>
      <c r="BQ203" s="179">
        <f t="shared" si="173"/>
        <v>8.1267366616946113E-3</v>
      </c>
      <c r="BR203" s="179">
        <f t="shared" si="186"/>
        <v>0.24448077884638053</v>
      </c>
    </row>
    <row r="204" spans="5:70">
      <c r="E204">
        <f t="shared" si="174"/>
        <v>201</v>
      </c>
      <c r="F204" s="64">
        <f t="shared" si="175"/>
        <v>84.666666666665719</v>
      </c>
      <c r="G204" s="55">
        <f t="shared" si="161"/>
        <v>1.3587845363505768E-2</v>
      </c>
      <c r="H204" s="78">
        <f t="shared" si="185"/>
        <v>0.25245555964341709</v>
      </c>
      <c r="I204" s="79">
        <f t="shared" ca="1" si="162"/>
        <v>234742.23303947202</v>
      </c>
      <c r="J204" s="79">
        <f t="shared" ca="1" si="163"/>
        <v>1907.6883112899372</v>
      </c>
      <c r="K204" s="80">
        <f t="shared" ca="1" si="164"/>
        <v>-5.0491111928683416</v>
      </c>
      <c r="L204" s="80">
        <f t="shared" ca="1" si="165"/>
        <v>-195.61852753289335</v>
      </c>
      <c r="M204" s="80">
        <f t="shared" ca="1" si="166"/>
        <v>0</v>
      </c>
      <c r="N204" s="80">
        <f t="shared" ca="1" si="167"/>
        <v>0</v>
      </c>
      <c r="O204" s="81">
        <f t="shared" ca="1" si="154"/>
        <v>-2385.4047813855577</v>
      </c>
      <c r="P204" s="79">
        <f t="shared" ca="1" si="155"/>
        <v>234063.84893065062</v>
      </c>
      <c r="Q204" s="35"/>
      <c r="R204">
        <f t="shared" ca="1" si="168"/>
        <v>201</v>
      </c>
      <c r="S204" s="78">
        <f t="shared" ca="1" si="176"/>
        <v>84.666666666665719</v>
      </c>
      <c r="T204" s="55">
        <f t="shared" ca="1" si="169"/>
        <v>1.3587845363505768E-2</v>
      </c>
      <c r="U204" s="78">
        <f t="shared" ca="1" si="177"/>
        <v>0.25170016949052515</v>
      </c>
      <c r="V204" s="79">
        <f t="shared" ca="1" si="178"/>
        <v>234662.63659603769</v>
      </c>
      <c r="W204" s="79">
        <f t="shared" ca="1" si="156"/>
        <v>1907.041451954939</v>
      </c>
      <c r="X204" s="80">
        <f t="shared" ca="1" si="157"/>
        <v>-5.0340033898105032</v>
      </c>
      <c r="Y204" s="80">
        <f t="shared" ca="1" si="170"/>
        <v>-195.55219716336475</v>
      </c>
      <c r="Z204" s="80">
        <f t="shared" ca="1" si="158"/>
        <v>0</v>
      </c>
      <c r="AA204" s="80">
        <f t="shared" ca="1" si="171"/>
        <v>0</v>
      </c>
      <c r="AB204" s="81">
        <f t="shared" ca="1" si="159"/>
        <v>-2385.4047813855577</v>
      </c>
      <c r="AC204" s="79">
        <f t="shared" ca="1" si="160"/>
        <v>233983.68706605388</v>
      </c>
      <c r="AD204" s="35"/>
      <c r="AE204" s="55">
        <f t="shared" ca="1" si="179"/>
        <v>1.3587845363505768E-2</v>
      </c>
      <c r="AF204" s="78">
        <f t="shared" ca="1" si="180"/>
        <v>0.25170016949052515</v>
      </c>
      <c r="AG204" s="35"/>
      <c r="AH204" s="35"/>
      <c r="AR204" s="69">
        <f t="shared" si="187"/>
        <v>17</v>
      </c>
      <c r="AS204" s="70">
        <f t="shared" si="188"/>
        <v>201</v>
      </c>
      <c r="AT204" s="71">
        <f t="shared" si="189"/>
        <v>0.24007625865625387</v>
      </c>
      <c r="AU204" s="72">
        <f t="shared" si="172"/>
        <v>8.1267366616946113E-3</v>
      </c>
      <c r="AV204" s="73">
        <f t="shared" si="190"/>
        <v>1.0081267366616946</v>
      </c>
      <c r="AW204" s="74">
        <f>PRODUCT(AV$4:AV204)</f>
        <v>4.1235419054974081</v>
      </c>
      <c r="BO204" s="70">
        <f t="shared" si="183"/>
        <v>201</v>
      </c>
      <c r="BP204" s="178">
        <f t="shared" si="184"/>
        <v>0.10199999999999999</v>
      </c>
      <c r="BQ204" s="179">
        <f t="shared" si="173"/>
        <v>8.1267366616946113E-3</v>
      </c>
      <c r="BR204" s="179">
        <f t="shared" si="186"/>
        <v>0.24250996422925242</v>
      </c>
    </row>
    <row r="205" spans="5:70">
      <c r="E205">
        <f t="shared" si="174"/>
        <v>202</v>
      </c>
      <c r="F205" s="64">
        <f t="shared" si="175"/>
        <v>84.749999999999048</v>
      </c>
      <c r="G205" s="55">
        <f t="shared" si="161"/>
        <v>1.3587845363505768E-2</v>
      </c>
      <c r="H205" s="78">
        <f t="shared" si="185"/>
        <v>0.24902523253782505</v>
      </c>
      <c r="I205" s="79">
        <f t="shared" ca="1" si="162"/>
        <v>230883.42554619396</v>
      </c>
      <c r="J205" s="79">
        <f t="shared" ca="1" si="163"/>
        <v>1876.3287989638927</v>
      </c>
      <c r="K205" s="80">
        <f t="shared" ca="1" si="164"/>
        <v>-4.980504650756501</v>
      </c>
      <c r="L205" s="80">
        <f t="shared" ca="1" si="165"/>
        <v>-192.40285462182831</v>
      </c>
      <c r="M205" s="80">
        <f t="shared" ca="1" si="166"/>
        <v>0</v>
      </c>
      <c r="N205" s="80">
        <f t="shared" ca="1" si="167"/>
        <v>0</v>
      </c>
      <c r="O205" s="81">
        <f t="shared" ca="1" si="154"/>
        <v>-2352.9922700867237</v>
      </c>
      <c r="P205" s="79">
        <f t="shared" ca="1" si="155"/>
        <v>230209.37871579855</v>
      </c>
      <c r="Q205" s="35"/>
      <c r="R205">
        <f t="shared" ca="1" si="168"/>
        <v>202</v>
      </c>
      <c r="S205" s="78">
        <f t="shared" ca="1" si="176"/>
        <v>84.749999999999048</v>
      </c>
      <c r="T205" s="55">
        <f t="shared" ca="1" si="169"/>
        <v>1.3587845363505768E-2</v>
      </c>
      <c r="U205" s="78">
        <f t="shared" ca="1" si="177"/>
        <v>0.2482801065095197</v>
      </c>
      <c r="V205" s="79">
        <f t="shared" ca="1" si="178"/>
        <v>230804.35290861741</v>
      </c>
      <c r="W205" s="79">
        <f t="shared" ca="1" si="156"/>
        <v>1875.6861964611624</v>
      </c>
      <c r="X205" s="80">
        <f t="shared" ca="1" si="157"/>
        <v>-4.9656021301903941</v>
      </c>
      <c r="Y205" s="80">
        <f t="shared" ca="1" si="170"/>
        <v>-192.33696075718117</v>
      </c>
      <c r="Z205" s="80">
        <f t="shared" ca="1" si="158"/>
        <v>0</v>
      </c>
      <c r="AA205" s="80">
        <f t="shared" ca="1" si="171"/>
        <v>0</v>
      </c>
      <c r="AB205" s="81">
        <f t="shared" ca="1" si="159"/>
        <v>-2352.9922700867237</v>
      </c>
      <c r="AC205" s="79">
        <f t="shared" ca="1" si="160"/>
        <v>230129.74427210449</v>
      </c>
      <c r="AD205" s="35"/>
      <c r="AE205" s="55">
        <f t="shared" ca="1" si="179"/>
        <v>1.3587845363505768E-2</v>
      </c>
      <c r="AF205" s="78">
        <f t="shared" ca="1" si="180"/>
        <v>0.2482801065095197</v>
      </c>
      <c r="AG205" s="35"/>
      <c r="AH205" s="35"/>
      <c r="AR205" s="69">
        <f t="shared" si="187"/>
        <v>17</v>
      </c>
      <c r="AS205" s="70">
        <f t="shared" si="188"/>
        <v>202</v>
      </c>
      <c r="AT205" s="71">
        <f t="shared" si="189"/>
        <v>0.23812522212342963</v>
      </c>
      <c r="AU205" s="72">
        <f t="shared" si="172"/>
        <v>8.1267366616946113E-3</v>
      </c>
      <c r="AV205" s="73">
        <f t="shared" si="190"/>
        <v>1.0081267366616946</v>
      </c>
      <c r="AW205" s="74">
        <f>PRODUCT(AV$4:AV205)</f>
        <v>4.1570528446768478</v>
      </c>
      <c r="BO205" s="70">
        <f t="shared" si="183"/>
        <v>202</v>
      </c>
      <c r="BP205" s="178">
        <f t="shared" si="184"/>
        <v>0.10199999999999999</v>
      </c>
      <c r="BQ205" s="179">
        <f t="shared" si="173"/>
        <v>8.1267366616946113E-3</v>
      </c>
      <c r="BR205" s="179">
        <f t="shared" si="186"/>
        <v>0.24055503679259474</v>
      </c>
    </row>
    <row r="206" spans="5:70">
      <c r="E206">
        <f t="shared" si="174"/>
        <v>203</v>
      </c>
      <c r="F206" s="64">
        <f t="shared" si="175"/>
        <v>84.833333333332376</v>
      </c>
      <c r="G206" s="55">
        <f t="shared" si="161"/>
        <v>1.3587845363505768E-2</v>
      </c>
      <c r="H206" s="78">
        <f t="shared" si="185"/>
        <v>0.24564151618649002</v>
      </c>
      <c r="I206" s="79">
        <f t="shared" ca="1" si="162"/>
        <v>227081.32927657955</v>
      </c>
      <c r="J206" s="79">
        <f t="shared" ca="1" si="163"/>
        <v>1845.4301638183249</v>
      </c>
      <c r="K206" s="80">
        <f t="shared" ca="1" si="164"/>
        <v>-4.9128303237298008</v>
      </c>
      <c r="L206" s="80">
        <f t="shared" ca="1" si="165"/>
        <v>-189.23444106381629</v>
      </c>
      <c r="M206" s="80">
        <f t="shared" ca="1" si="166"/>
        <v>0</v>
      </c>
      <c r="N206" s="80">
        <f t="shared" ca="1" si="167"/>
        <v>0</v>
      </c>
      <c r="O206" s="81">
        <f t="shared" ca="1" si="154"/>
        <v>-2321.0201749792609</v>
      </c>
      <c r="P206" s="79">
        <f t="shared" ca="1" si="155"/>
        <v>226411.59199403107</v>
      </c>
      <c r="Q206" s="35"/>
      <c r="R206">
        <f t="shared" ca="1" si="168"/>
        <v>203</v>
      </c>
      <c r="S206" s="78">
        <f t="shared" ca="1" si="176"/>
        <v>84.833333333332376</v>
      </c>
      <c r="T206" s="55">
        <f t="shared" ca="1" si="169"/>
        <v>1.3587845363505768E-2</v>
      </c>
      <c r="U206" s="78">
        <f t="shared" ca="1" si="177"/>
        <v>0.2449065148154336</v>
      </c>
      <c r="V206" s="79">
        <f t="shared" ca="1" si="178"/>
        <v>227002.776893392</v>
      </c>
      <c r="W206" s="79">
        <f t="shared" ca="1" si="156"/>
        <v>1844.7917892860112</v>
      </c>
      <c r="X206" s="80">
        <f t="shared" ca="1" si="157"/>
        <v>-4.8981302963086719</v>
      </c>
      <c r="Y206" s="80">
        <f t="shared" ca="1" si="170"/>
        <v>-189.16898074449335</v>
      </c>
      <c r="Z206" s="80">
        <f t="shared" ca="1" si="158"/>
        <v>0</v>
      </c>
      <c r="AA206" s="80">
        <f t="shared" ca="1" si="171"/>
        <v>0</v>
      </c>
      <c r="AB206" s="81">
        <f t="shared" ca="1" si="159"/>
        <v>-2321.0201749792609</v>
      </c>
      <c r="AC206" s="79">
        <f t="shared" ca="1" si="160"/>
        <v>226332.48139665794</v>
      </c>
      <c r="AD206" s="35"/>
      <c r="AE206" s="55">
        <f t="shared" ca="1" si="179"/>
        <v>1.3587845363505768E-2</v>
      </c>
      <c r="AF206" s="78">
        <f t="shared" ca="1" si="180"/>
        <v>0.2449065148154336</v>
      </c>
      <c r="AG206" s="35"/>
      <c r="AH206" s="35"/>
      <c r="AR206" s="69">
        <f t="shared" si="187"/>
        <v>17</v>
      </c>
      <c r="AS206" s="70">
        <f t="shared" si="188"/>
        <v>203</v>
      </c>
      <c r="AT206" s="71">
        <f t="shared" si="189"/>
        <v>0.23619004115072498</v>
      </c>
      <c r="AU206" s="72">
        <f t="shared" si="172"/>
        <v>8.1267366616946113E-3</v>
      </c>
      <c r="AV206" s="73">
        <f t="shared" si="190"/>
        <v>1.0081267366616946</v>
      </c>
      <c r="AW206" s="74">
        <f>PRODUCT(AV$4:AV206)</f>
        <v>4.1908361184342846</v>
      </c>
      <c r="BO206" s="70">
        <f t="shared" si="183"/>
        <v>203</v>
      </c>
      <c r="BP206" s="178">
        <f t="shared" si="184"/>
        <v>0.10199999999999999</v>
      </c>
      <c r="BQ206" s="179">
        <f t="shared" si="173"/>
        <v>8.1267366616946113E-3</v>
      </c>
      <c r="BR206" s="179">
        <f t="shared" si="186"/>
        <v>0.23861586846626781</v>
      </c>
    </row>
    <row r="207" spans="5:70">
      <c r="E207">
        <f t="shared" si="174"/>
        <v>204</v>
      </c>
      <c r="F207" s="64">
        <f t="shared" si="175"/>
        <v>84.916666666665705</v>
      </c>
      <c r="G207" s="55">
        <f t="shared" si="161"/>
        <v>1.3587845363505768E-2</v>
      </c>
      <c r="H207" s="78">
        <f t="shared" si="185"/>
        <v>0.2423037772496909</v>
      </c>
      <c r="I207" s="79">
        <f t="shared" ca="1" si="162"/>
        <v>223335.146293511</v>
      </c>
      <c r="J207" s="79">
        <f t="shared" ca="1" si="163"/>
        <v>1814.9859212284052</v>
      </c>
      <c r="K207" s="80">
        <f t="shared" ca="1" si="164"/>
        <v>-4.846075544993818</v>
      </c>
      <c r="L207" s="80">
        <f t="shared" ca="1" si="165"/>
        <v>-186.11262191125917</v>
      </c>
      <c r="M207" s="80">
        <f t="shared" ca="1" si="166"/>
        <v>0</v>
      </c>
      <c r="N207" s="80">
        <f t="shared" ca="1" si="167"/>
        <v>0</v>
      </c>
      <c r="O207" s="81">
        <f t="shared" ca="1" si="154"/>
        <v>-2289.4825117560654</v>
      </c>
      <c r="P207" s="79">
        <f t="shared" ca="1" si="155"/>
        <v>222669.69100552707</v>
      </c>
      <c r="Q207" s="35"/>
      <c r="R207">
        <f t="shared" ca="1" si="168"/>
        <v>204</v>
      </c>
      <c r="S207" s="78">
        <f t="shared" ca="1" si="176"/>
        <v>84.916666666665705</v>
      </c>
      <c r="T207" s="55">
        <f t="shared" ca="1" si="169"/>
        <v>1.3587845363505768E-2</v>
      </c>
      <c r="U207" s="78">
        <f t="shared" ca="1" si="177"/>
        <v>0.24157876296360636</v>
      </c>
      <c r="V207" s="79">
        <f t="shared" ca="1" si="178"/>
        <v>223257.11063870162</v>
      </c>
      <c r="W207" s="79">
        <f t="shared" ca="1" si="156"/>
        <v>1814.3517460115465</v>
      </c>
      <c r="X207" s="80">
        <f t="shared" ca="1" si="157"/>
        <v>-4.8315752592721273</v>
      </c>
      <c r="Y207" s="80">
        <f t="shared" ca="1" si="170"/>
        <v>-186.04759219891804</v>
      </c>
      <c r="Z207" s="80">
        <f t="shared" ca="1" si="158"/>
        <v>0</v>
      </c>
      <c r="AA207" s="80">
        <f t="shared" ca="1" si="171"/>
        <v>0</v>
      </c>
      <c r="AB207" s="81">
        <f t="shared" ca="1" si="159"/>
        <v>-2289.4825117560654</v>
      </c>
      <c r="AC207" s="79">
        <f t="shared" ca="1" si="160"/>
        <v>222591.10070549892</v>
      </c>
      <c r="AD207" s="35"/>
      <c r="AE207" s="55">
        <f t="shared" ca="1" si="179"/>
        <v>1.3587845363505768E-2</v>
      </c>
      <c r="AF207" s="78">
        <f t="shared" ca="1" si="180"/>
        <v>0.24157876296360636</v>
      </c>
      <c r="AG207" s="35"/>
      <c r="AH207" s="35"/>
      <c r="AR207" s="69">
        <f t="shared" si="187"/>
        <v>17</v>
      </c>
      <c r="AS207" s="70">
        <f t="shared" si="188"/>
        <v>204</v>
      </c>
      <c r="AT207" s="71">
        <f t="shared" si="189"/>
        <v>0.23427058688417823</v>
      </c>
      <c r="AU207" s="72">
        <f t="shared" si="172"/>
        <v>8.1267366616946113E-3</v>
      </c>
      <c r="AV207" s="73">
        <f t="shared" si="190"/>
        <v>1.0081267366616946</v>
      </c>
      <c r="AW207" s="74">
        <f>PRODUCT(AV$4:AV207)</f>
        <v>4.2248939399611185</v>
      </c>
      <c r="BO207" s="70">
        <f t="shared" si="183"/>
        <v>204</v>
      </c>
      <c r="BP207" s="178">
        <f t="shared" si="184"/>
        <v>0.10199999999999999</v>
      </c>
      <c r="BQ207" s="179">
        <f t="shared" si="173"/>
        <v>8.1267366616946113E-3</v>
      </c>
      <c r="BR207" s="179">
        <f t="shared" si="186"/>
        <v>0.23669233221253422</v>
      </c>
    </row>
    <row r="208" spans="5:70">
      <c r="E208">
        <f t="shared" si="174"/>
        <v>205</v>
      </c>
      <c r="F208" s="64">
        <f t="shared" si="175"/>
        <v>84.999999999999034</v>
      </c>
      <c r="G208" s="55">
        <f t="shared" si="161"/>
        <v>1.3587845363505768E-2</v>
      </c>
      <c r="H208" s="78">
        <f t="shared" si="185"/>
        <v>0.23901139099342875</v>
      </c>
      <c r="I208" s="79">
        <f t="shared" ca="1" si="162"/>
        <v>219644.08967700435</v>
      </c>
      <c r="J208" s="79">
        <f t="shared" ca="1" si="163"/>
        <v>1784.98967610265</v>
      </c>
      <c r="K208" s="80">
        <f t="shared" ca="1" si="164"/>
        <v>-4.7802278198685748</v>
      </c>
      <c r="L208" s="80">
        <f t="shared" ca="1" si="165"/>
        <v>-183.03674139750365</v>
      </c>
      <c r="M208" s="80">
        <f t="shared" ca="1" si="166"/>
        <v>-1647.3306725775326</v>
      </c>
      <c r="N208" s="80">
        <f t="shared" ca="1" si="167"/>
        <v>0</v>
      </c>
      <c r="O208" s="81">
        <f t="shared" ca="1" si="154"/>
        <v>-2258.3733774238731</v>
      </c>
      <c r="P208" s="79">
        <f t="shared" ca="1" si="155"/>
        <v>217335.55833388824</v>
      </c>
      <c r="Q208" s="35"/>
      <c r="R208">
        <f t="shared" ca="1" si="168"/>
        <v>205</v>
      </c>
      <c r="S208" s="78">
        <f t="shared" ca="1" si="176"/>
        <v>84.999999999999034</v>
      </c>
      <c r="T208" s="55">
        <f t="shared" ca="1" si="169"/>
        <v>1.3587845363505768E-2</v>
      </c>
      <c r="U208" s="78">
        <f t="shared" ca="1" si="177"/>
        <v>0.23829622808934986</v>
      </c>
      <c r="V208" s="79">
        <f t="shared" ca="1" si="178"/>
        <v>219566.56724982004</v>
      </c>
      <c r="W208" s="79">
        <f t="shared" ca="1" si="156"/>
        <v>1784.3596717515479</v>
      </c>
      <c r="X208" s="80">
        <f t="shared" ca="1" si="157"/>
        <v>-4.7659245617869974</v>
      </c>
      <c r="Y208" s="80">
        <f t="shared" ca="1" si="170"/>
        <v>-182.97213937485006</v>
      </c>
      <c r="Z208" s="80">
        <f t="shared" ca="1" si="158"/>
        <v>-1646.7492543736503</v>
      </c>
      <c r="AA208" s="80">
        <f t="shared" ca="1" si="171"/>
        <v>0</v>
      </c>
      <c r="AB208" s="81">
        <f t="shared" ca="1" si="159"/>
        <v>-2258.3733774238731</v>
      </c>
      <c r="AC208" s="79">
        <f t="shared" ca="1" si="160"/>
        <v>217258.06622583742</v>
      </c>
      <c r="AD208" s="35"/>
      <c r="AE208" s="55">
        <f t="shared" ca="1" si="179"/>
        <v>1.3587845363505768E-2</v>
      </c>
      <c r="AF208" s="78">
        <f t="shared" ca="1" si="180"/>
        <v>0.23829622808934986</v>
      </c>
      <c r="AG208" s="35"/>
      <c r="AH208" s="35"/>
      <c r="AR208" s="69">
        <f t="shared" si="187"/>
        <v>18</v>
      </c>
      <c r="AS208" s="70">
        <f t="shared" si="188"/>
        <v>205</v>
      </c>
      <c r="AT208" s="71">
        <f t="shared" si="189"/>
        <v>0.23236673151698986</v>
      </c>
      <c r="AU208" s="72">
        <f t="shared" si="172"/>
        <v>8.1267366616946113E-3</v>
      </c>
      <c r="AV208" s="73">
        <f t="shared" si="190"/>
        <v>1.0081267366616946</v>
      </c>
      <c r="AW208" s="74">
        <f>PRODUCT(AV$4:AV208)</f>
        <v>4.2592285404347718</v>
      </c>
      <c r="BO208" s="70">
        <f t="shared" si="183"/>
        <v>205</v>
      </c>
      <c r="BP208" s="178">
        <f t="shared" si="184"/>
        <v>0.10199999999999999</v>
      </c>
      <c r="BQ208" s="179">
        <f t="shared" si="173"/>
        <v>8.1267366616946113E-3</v>
      </c>
      <c r="BR208" s="179">
        <f t="shared" si="186"/>
        <v>0.23478430201773631</v>
      </c>
    </row>
    <row r="209" spans="5:70">
      <c r="E209">
        <f t="shared" si="174"/>
        <v>206</v>
      </c>
      <c r="F209" s="64">
        <f t="shared" si="175"/>
        <v>85.083333333332362</v>
      </c>
      <c r="G209" s="55">
        <f t="shared" si="161"/>
        <v>1.3587845363505768E-2</v>
      </c>
      <c r="H209" s="78">
        <f t="shared" si="185"/>
        <v>0.23576374117249363</v>
      </c>
      <c r="I209" s="79">
        <f t="shared" ca="1" si="162"/>
        <v>214382.43637525619</v>
      </c>
      <c r="J209" s="79">
        <f t="shared" ca="1" si="163"/>
        <v>1742.229605314207</v>
      </c>
      <c r="K209" s="80">
        <f t="shared" ca="1" si="164"/>
        <v>-4.7152748234498727</v>
      </c>
      <c r="L209" s="80">
        <f t="shared" ca="1" si="165"/>
        <v>-178.65203031271349</v>
      </c>
      <c r="M209" s="80">
        <f t="shared" ca="1" si="166"/>
        <v>0</v>
      </c>
      <c r="N209" s="80">
        <f t="shared" ca="1" si="167"/>
        <v>0</v>
      </c>
      <c r="O209" s="81">
        <f t="shared" ca="1" si="154"/>
        <v>-2227.6869491983794</v>
      </c>
      <c r="P209" s="79">
        <f t="shared" ca="1" si="155"/>
        <v>213713.61172623586</v>
      </c>
      <c r="Q209" s="35"/>
      <c r="R209">
        <f t="shared" ca="1" si="168"/>
        <v>206</v>
      </c>
      <c r="S209" s="78">
        <f t="shared" ca="1" si="176"/>
        <v>85.083333333332362</v>
      </c>
      <c r="T209" s="55">
        <f t="shared" ca="1" si="169"/>
        <v>1.3587845363505768E-2</v>
      </c>
      <c r="U209" s="78">
        <f t="shared" ca="1" si="177"/>
        <v>0.23505829579136509</v>
      </c>
      <c r="V209" s="79">
        <f t="shared" ca="1" si="178"/>
        <v>214305.99721798644</v>
      </c>
      <c r="W209" s="79">
        <f t="shared" ca="1" si="156"/>
        <v>1741.6084044124339</v>
      </c>
      <c r="X209" s="80">
        <f t="shared" ca="1" si="157"/>
        <v>-4.7011659158273016</v>
      </c>
      <c r="Y209" s="80">
        <f t="shared" ca="1" si="170"/>
        <v>-178.58833101498871</v>
      </c>
      <c r="Z209" s="80">
        <f t="shared" ca="1" si="158"/>
        <v>0</v>
      </c>
      <c r="AA209" s="80">
        <f t="shared" ca="1" si="171"/>
        <v>0</v>
      </c>
      <c r="AB209" s="81">
        <f t="shared" ca="1" si="159"/>
        <v>-2227.6869491983794</v>
      </c>
      <c r="AC209" s="79">
        <f t="shared" ca="1" si="160"/>
        <v>213636.62917626969</v>
      </c>
      <c r="AD209" s="35"/>
      <c r="AE209" s="55">
        <f t="shared" ca="1" si="179"/>
        <v>1.3587845363505768E-2</v>
      </c>
      <c r="AF209" s="78">
        <f t="shared" ca="1" si="180"/>
        <v>0.23505829579136509</v>
      </c>
      <c r="AG209" s="35"/>
      <c r="AH209" s="35"/>
      <c r="AR209" s="69">
        <f t="shared" si="187"/>
        <v>18</v>
      </c>
      <c r="AS209" s="70">
        <f t="shared" si="188"/>
        <v>206</v>
      </c>
      <c r="AT209" s="71">
        <f t="shared" si="189"/>
        <v>0.2304783482810126</v>
      </c>
      <c r="AU209" s="72">
        <f t="shared" si="172"/>
        <v>8.1267366616946113E-3</v>
      </c>
      <c r="AV209" s="73">
        <f t="shared" si="190"/>
        <v>1.0081267366616946</v>
      </c>
      <c r="AW209" s="74">
        <f>PRODUCT(AV$4:AV209)</f>
        <v>4.2938421691648587</v>
      </c>
      <c r="BO209" s="70">
        <f t="shared" si="183"/>
        <v>206</v>
      </c>
      <c r="BP209" s="178">
        <f t="shared" si="184"/>
        <v>0.10199999999999999</v>
      </c>
      <c r="BQ209" s="179">
        <f t="shared" si="173"/>
        <v>8.1267366616946113E-3</v>
      </c>
      <c r="BR209" s="179">
        <f t="shared" si="186"/>
        <v>0.23289165288404093</v>
      </c>
    </row>
    <row r="210" spans="5:70">
      <c r="E210">
        <f t="shared" si="174"/>
        <v>207</v>
      </c>
      <c r="F210" s="64">
        <f t="shared" si="175"/>
        <v>85.166666666665691</v>
      </c>
      <c r="G210" s="55">
        <f t="shared" si="161"/>
        <v>1.3587845363505768E-2</v>
      </c>
      <c r="H210" s="78">
        <f t="shared" si="185"/>
        <v>0.23256021991512019</v>
      </c>
      <c r="I210" s="79">
        <f t="shared" ca="1" si="162"/>
        <v>210809.70421802346</v>
      </c>
      <c r="J210" s="79">
        <f t="shared" ca="1" si="163"/>
        <v>1713.1949519096083</v>
      </c>
      <c r="K210" s="80">
        <f t="shared" ca="1" si="164"/>
        <v>-4.6512043983024034</v>
      </c>
      <c r="L210" s="80">
        <f t="shared" ca="1" si="165"/>
        <v>-175.67475351501955</v>
      </c>
      <c r="M210" s="80">
        <f t="shared" ca="1" si="166"/>
        <v>0</v>
      </c>
      <c r="N210" s="80">
        <f t="shared" ca="1" si="167"/>
        <v>0</v>
      </c>
      <c r="O210" s="81">
        <f t="shared" ca="1" si="154"/>
        <v>-2197.4174834143719</v>
      </c>
      <c r="P210" s="79">
        <f t="shared" ca="1" si="155"/>
        <v>210145.15572860534</v>
      </c>
      <c r="Q210" s="35"/>
      <c r="R210">
        <f t="shared" ca="1" si="168"/>
        <v>207</v>
      </c>
      <c r="S210" s="78">
        <f t="shared" ca="1" si="176"/>
        <v>85.166666666665691</v>
      </c>
      <c r="T210" s="55">
        <f t="shared" ca="1" si="169"/>
        <v>1.3587845363505768E-2</v>
      </c>
      <c r="U210" s="78">
        <f t="shared" ca="1" si="177"/>
        <v>0.23186436001674282</v>
      </c>
      <c r="V210" s="79">
        <f t="shared" ca="1" si="178"/>
        <v>210733.76769504193</v>
      </c>
      <c r="W210" s="79">
        <f t="shared" ca="1" si="156"/>
        <v>1712.5778357843328</v>
      </c>
      <c r="X210" s="80">
        <f t="shared" ca="1" si="157"/>
        <v>-4.6372872003348569</v>
      </c>
      <c r="Y210" s="80">
        <f t="shared" ca="1" si="170"/>
        <v>-175.61147307920163</v>
      </c>
      <c r="Z210" s="80">
        <f t="shared" ca="1" si="158"/>
        <v>0</v>
      </c>
      <c r="AA210" s="80">
        <f t="shared" ca="1" si="171"/>
        <v>0</v>
      </c>
      <c r="AB210" s="81">
        <f t="shared" ca="1" si="159"/>
        <v>-2197.4174834143719</v>
      </c>
      <c r="AC210" s="79">
        <f t="shared" ca="1" si="160"/>
        <v>210068.67928713234</v>
      </c>
      <c r="AD210" s="35"/>
      <c r="AE210" s="55">
        <f t="shared" ca="1" si="179"/>
        <v>1.3587845363505768E-2</v>
      </c>
      <c r="AF210" s="78">
        <f t="shared" ca="1" si="180"/>
        <v>0.23186436001674282</v>
      </c>
      <c r="AG210" s="35"/>
      <c r="AH210" s="35"/>
      <c r="AR210" s="69">
        <f t="shared" si="187"/>
        <v>18</v>
      </c>
      <c r="AS210" s="70">
        <f t="shared" si="188"/>
        <v>207</v>
      </c>
      <c r="AT210" s="71">
        <f t="shared" si="189"/>
        <v>0.22860531143831048</v>
      </c>
      <c r="AU210" s="72">
        <f t="shared" si="172"/>
        <v>8.1267366616946113E-3</v>
      </c>
      <c r="AV210" s="73">
        <f t="shared" si="190"/>
        <v>1.0081267366616946</v>
      </c>
      <c r="AW210" s="74">
        <f>PRODUCT(AV$4:AV210)</f>
        <v>4.3287370937405409</v>
      </c>
      <c r="BO210" s="70">
        <f t="shared" si="183"/>
        <v>207</v>
      </c>
      <c r="BP210" s="178">
        <f t="shared" si="184"/>
        <v>0.10199999999999999</v>
      </c>
      <c r="BQ210" s="179">
        <f t="shared" si="173"/>
        <v>8.1267366616946113E-3</v>
      </c>
      <c r="BR210" s="179">
        <f t="shared" si="186"/>
        <v>0.23101426082125059</v>
      </c>
    </row>
    <row r="211" spans="5:70">
      <c r="E211">
        <f t="shared" si="174"/>
        <v>208</v>
      </c>
      <c r="F211" s="64">
        <f t="shared" si="175"/>
        <v>85.249999999999019</v>
      </c>
      <c r="G211" s="55">
        <f t="shared" si="161"/>
        <v>1.3587845363505768E-2</v>
      </c>
      <c r="H211" s="78">
        <f t="shared" si="185"/>
        <v>0.22940022760921064</v>
      </c>
      <c r="I211" s="79">
        <f t="shared" ca="1" si="162"/>
        <v>207289.73584867522</v>
      </c>
      <c r="J211" s="79">
        <f t="shared" ca="1" si="163"/>
        <v>1684.5890959144206</v>
      </c>
      <c r="K211" s="80">
        <f t="shared" ca="1" si="164"/>
        <v>-4.5880045521842128</v>
      </c>
      <c r="L211" s="80">
        <f t="shared" ca="1" si="165"/>
        <v>-172.74144654056269</v>
      </c>
      <c r="M211" s="80">
        <f t="shared" ca="1" si="166"/>
        <v>0</v>
      </c>
      <c r="N211" s="80">
        <f t="shared" ca="1" si="167"/>
        <v>0</v>
      </c>
      <c r="O211" s="81">
        <f t="shared" ca="1" si="154"/>
        <v>-2167.5593144506738</v>
      </c>
      <c r="P211" s="79">
        <f t="shared" ca="1" si="155"/>
        <v>206629.4361790462</v>
      </c>
      <c r="Q211" s="35"/>
      <c r="R211">
        <f t="shared" ca="1" si="168"/>
        <v>208</v>
      </c>
      <c r="S211" s="78">
        <f t="shared" ca="1" si="176"/>
        <v>85.249999999999019</v>
      </c>
      <c r="T211" s="55">
        <f t="shared" ca="1" si="169"/>
        <v>1.3587845363505768E-2</v>
      </c>
      <c r="U211" s="78">
        <f t="shared" ca="1" si="177"/>
        <v>0.2287138229475271</v>
      </c>
      <c r="V211" s="79">
        <f t="shared" ca="1" si="178"/>
        <v>207214.2985572629</v>
      </c>
      <c r="W211" s="79">
        <f t="shared" ca="1" si="156"/>
        <v>1683.9760369126411</v>
      </c>
      <c r="X211" s="80">
        <f t="shared" ca="1" si="157"/>
        <v>-4.5742764589505418</v>
      </c>
      <c r="Y211" s="80">
        <f t="shared" ca="1" si="170"/>
        <v>-172.67858213105242</v>
      </c>
      <c r="Z211" s="80">
        <f t="shared" ca="1" si="158"/>
        <v>0</v>
      </c>
      <c r="AA211" s="80">
        <f t="shared" ca="1" si="171"/>
        <v>0</v>
      </c>
      <c r="AB211" s="81">
        <f t="shared" ca="1" si="159"/>
        <v>-2167.5593144506738</v>
      </c>
      <c r="AC211" s="79">
        <f t="shared" ca="1" si="160"/>
        <v>206553.46242113487</v>
      </c>
      <c r="AD211" s="35"/>
      <c r="AE211" s="55">
        <f t="shared" ca="1" si="179"/>
        <v>1.3587845363505768E-2</v>
      </c>
      <c r="AF211" s="78">
        <f t="shared" ca="1" si="180"/>
        <v>0.2287138229475271</v>
      </c>
      <c r="AG211" s="35"/>
      <c r="AH211" s="35"/>
      <c r="AR211" s="69">
        <f t="shared" si="187"/>
        <v>18</v>
      </c>
      <c r="AS211" s="70">
        <f t="shared" si="188"/>
        <v>208</v>
      </c>
      <c r="AT211" s="71">
        <f t="shared" si="189"/>
        <v>0.22674749627278665</v>
      </c>
      <c r="AU211" s="72">
        <f t="shared" si="172"/>
        <v>8.1267366616946113E-3</v>
      </c>
      <c r="AV211" s="73">
        <f t="shared" si="190"/>
        <v>1.0081267366616946</v>
      </c>
      <c r="AW211" s="74">
        <f>PRODUCT(AV$4:AV211)</f>
        <v>4.3639156001790793</v>
      </c>
      <c r="BO211" s="70">
        <f t="shared" si="183"/>
        <v>208</v>
      </c>
      <c r="BP211" s="178">
        <f t="shared" si="184"/>
        <v>0.10199999999999999</v>
      </c>
      <c r="BQ211" s="179">
        <f t="shared" si="173"/>
        <v>8.1267366616946113E-3</v>
      </c>
      <c r="BR211" s="179">
        <f t="shared" si="186"/>
        <v>0.22915200283868073</v>
      </c>
    </row>
    <row r="212" spans="5:70">
      <c r="E212">
        <f t="shared" si="174"/>
        <v>209</v>
      </c>
      <c r="F212" s="64">
        <f t="shared" si="175"/>
        <v>85.333333333332348</v>
      </c>
      <c r="G212" s="55">
        <f t="shared" si="161"/>
        <v>1.3587845363505768E-2</v>
      </c>
      <c r="H212" s="78">
        <f t="shared" si="185"/>
        <v>0.22628317279010365</v>
      </c>
      <c r="I212" s="79">
        <f t="shared" ca="1" si="162"/>
        <v>203821.78735269693</v>
      </c>
      <c r="J212" s="79">
        <f t="shared" ca="1" si="163"/>
        <v>1656.4059917312852</v>
      </c>
      <c r="K212" s="80">
        <f t="shared" ca="1" si="164"/>
        <v>-4.5256634558020732</v>
      </c>
      <c r="L212" s="80">
        <f t="shared" ca="1" si="165"/>
        <v>-169.85148946058078</v>
      </c>
      <c r="M212" s="80">
        <f t="shared" ca="1" si="166"/>
        <v>0</v>
      </c>
      <c r="N212" s="80">
        <f t="shared" ca="1" si="167"/>
        <v>0</v>
      </c>
      <c r="O212" s="81">
        <f t="shared" ca="1" si="154"/>
        <v>-2138.1068536696912</v>
      </c>
      <c r="P212" s="79">
        <f t="shared" ca="1" si="155"/>
        <v>203165.70933784216</v>
      </c>
      <c r="Q212" s="35"/>
      <c r="R212">
        <f t="shared" ca="1" si="168"/>
        <v>209</v>
      </c>
      <c r="S212" s="78">
        <f t="shared" ca="1" si="176"/>
        <v>85.333333333332348</v>
      </c>
      <c r="T212" s="55">
        <f t="shared" ca="1" si="169"/>
        <v>1.3587845363505768E-2</v>
      </c>
      <c r="U212" s="78">
        <f t="shared" ca="1" si="177"/>
        <v>0.22560609488881986</v>
      </c>
      <c r="V212" s="79">
        <f t="shared" ca="1" si="178"/>
        <v>203746.84591445979</v>
      </c>
      <c r="W212" s="79">
        <f t="shared" ca="1" si="156"/>
        <v>1655.7969623976833</v>
      </c>
      <c r="X212" s="80">
        <f t="shared" ca="1" si="157"/>
        <v>-4.5121218977763968</v>
      </c>
      <c r="Y212" s="80">
        <f t="shared" ca="1" si="170"/>
        <v>-169.78903826204984</v>
      </c>
      <c r="Z212" s="80">
        <f t="shared" ca="1" si="158"/>
        <v>0</v>
      </c>
      <c r="AA212" s="80">
        <f t="shared" ca="1" si="171"/>
        <v>0</v>
      </c>
      <c r="AB212" s="81">
        <f t="shared" ca="1" si="159"/>
        <v>-2138.1068536696912</v>
      </c>
      <c r="AC212" s="79">
        <f t="shared" ca="1" si="160"/>
        <v>203090.23486302799</v>
      </c>
      <c r="AD212" s="35"/>
      <c r="AE212" s="55">
        <f t="shared" ca="1" si="179"/>
        <v>1.3587845363505768E-2</v>
      </c>
      <c r="AF212" s="78">
        <f t="shared" ca="1" si="180"/>
        <v>0.22560609488881986</v>
      </c>
      <c r="AG212" s="35"/>
      <c r="AH212" s="35"/>
      <c r="AR212" s="69">
        <f t="shared" si="187"/>
        <v>18</v>
      </c>
      <c r="AS212" s="70">
        <f t="shared" si="188"/>
        <v>209</v>
      </c>
      <c r="AT212" s="71">
        <f t="shared" si="189"/>
        <v>0.22490477908187914</v>
      </c>
      <c r="AU212" s="72">
        <f t="shared" si="172"/>
        <v>8.1267366616946113E-3</v>
      </c>
      <c r="AV212" s="73">
        <f t="shared" si="190"/>
        <v>1.0081267366616946</v>
      </c>
      <c r="AW212" s="74">
        <f>PRODUCT(AV$4:AV212)</f>
        <v>4.3993799930755957</v>
      </c>
      <c r="BO212" s="70">
        <f t="shared" si="183"/>
        <v>209</v>
      </c>
      <c r="BP212" s="178">
        <f t="shared" si="184"/>
        <v>0.10199999999999999</v>
      </c>
      <c r="BQ212" s="179">
        <f t="shared" si="173"/>
        <v>8.1267366616946113E-3</v>
      </c>
      <c r="BR212" s="179">
        <f t="shared" si="186"/>
        <v>0.22730475693710239</v>
      </c>
    </row>
    <row r="213" spans="5:70">
      <c r="E213">
        <f t="shared" si="174"/>
        <v>210</v>
      </c>
      <c r="F213" s="64">
        <f t="shared" si="175"/>
        <v>85.416666666665677</v>
      </c>
      <c r="G213" s="55">
        <f t="shared" si="161"/>
        <v>1.3587845363505768E-2</v>
      </c>
      <c r="H213" s="78">
        <f t="shared" si="185"/>
        <v>0.22320847202986827</v>
      </c>
      <c r="I213" s="79">
        <f t="shared" ca="1" si="162"/>
        <v>200405.12509619258</v>
      </c>
      <c r="J213" s="79">
        <f t="shared" ca="1" si="163"/>
        <v>1628.6396773107231</v>
      </c>
      <c r="K213" s="80">
        <f t="shared" ca="1" si="164"/>
        <v>-4.4641694405973649</v>
      </c>
      <c r="L213" s="80">
        <f t="shared" ca="1" si="165"/>
        <v>-167.00427091349383</v>
      </c>
      <c r="M213" s="80">
        <f t="shared" ca="1" si="166"/>
        <v>0</v>
      </c>
      <c r="N213" s="80">
        <f t="shared" ca="1" si="167"/>
        <v>0</v>
      </c>
      <c r="O213" s="81">
        <f t="shared" ca="1" si="154"/>
        <v>-2109.0545883713758</v>
      </c>
      <c r="P213" s="79">
        <f t="shared" ca="1" si="155"/>
        <v>199753.24174477786</v>
      </c>
      <c r="Q213" s="35"/>
      <c r="R213">
        <f t="shared" ca="1" si="168"/>
        <v>210</v>
      </c>
      <c r="S213" s="78">
        <f t="shared" ca="1" si="176"/>
        <v>85.416666666665677</v>
      </c>
      <c r="T213" s="55">
        <f t="shared" ca="1" si="169"/>
        <v>1.3587845363505768E-2</v>
      </c>
      <c r="U213" s="78">
        <f t="shared" ca="1" si="177"/>
        <v>0.22254059415840616</v>
      </c>
      <c r="V213" s="79">
        <f t="shared" ca="1" si="178"/>
        <v>200330.67615687111</v>
      </c>
      <c r="W213" s="79">
        <f t="shared" ca="1" si="156"/>
        <v>1628.0346503861149</v>
      </c>
      <c r="X213" s="80">
        <f t="shared" ca="1" si="157"/>
        <v>-4.4508118831681234</v>
      </c>
      <c r="Y213" s="80">
        <f t="shared" ca="1" si="170"/>
        <v>-166.94223013072593</v>
      </c>
      <c r="Z213" s="80">
        <f t="shared" ca="1" si="158"/>
        <v>0</v>
      </c>
      <c r="AA213" s="80">
        <f t="shared" ca="1" si="171"/>
        <v>0</v>
      </c>
      <c r="AB213" s="81">
        <f t="shared" ca="1" si="159"/>
        <v>-2109.0545883713758</v>
      </c>
      <c r="AC213" s="79">
        <f t="shared" ca="1" si="160"/>
        <v>199678.26317687196</v>
      </c>
      <c r="AD213" s="35"/>
      <c r="AE213" s="55">
        <f t="shared" ca="1" si="179"/>
        <v>1.3587845363505768E-2</v>
      </c>
      <c r="AF213" s="78">
        <f t="shared" ca="1" si="180"/>
        <v>0.22254059415840616</v>
      </c>
      <c r="AG213" s="35"/>
      <c r="AH213" s="35"/>
      <c r="AR213" s="69">
        <f t="shared" si="187"/>
        <v>18</v>
      </c>
      <c r="AS213" s="70">
        <f t="shared" si="188"/>
        <v>210</v>
      </c>
      <c r="AT213" s="71">
        <f t="shared" si="189"/>
        <v>0.22307703716832411</v>
      </c>
      <c r="AU213" s="72">
        <f t="shared" si="172"/>
        <v>8.1267366616946113E-3</v>
      </c>
      <c r="AV213" s="73">
        <f t="shared" si="190"/>
        <v>1.0081267366616946</v>
      </c>
      <c r="AW213" s="74">
        <f>PRODUCT(AV$4:AV213)</f>
        <v>4.4351325957540491</v>
      </c>
      <c r="BO213" s="70">
        <f t="shared" si="183"/>
        <v>210</v>
      </c>
      <c r="BP213" s="178">
        <f t="shared" si="184"/>
        <v>0.10199999999999999</v>
      </c>
      <c r="BQ213" s="179">
        <f t="shared" si="173"/>
        <v>8.1267366616946113E-3</v>
      </c>
      <c r="BR213" s="179">
        <f t="shared" si="186"/>
        <v>0.22547240210074987</v>
      </c>
    </row>
    <row r="214" spans="5:70">
      <c r="E214">
        <f t="shared" si="174"/>
        <v>211</v>
      </c>
      <c r="F214" s="64">
        <f t="shared" si="175"/>
        <v>85.499999999999005</v>
      </c>
      <c r="G214" s="55">
        <f t="shared" si="161"/>
        <v>1.3587845363505768E-2</v>
      </c>
      <c r="H214" s="78">
        <f t="shared" si="185"/>
        <v>0.220175549828102</v>
      </c>
      <c r="I214" s="79">
        <f t="shared" ca="1" si="162"/>
        <v>197039.02558509083</v>
      </c>
      <c r="J214" s="79">
        <f t="shared" ca="1" si="163"/>
        <v>1601.2842730069401</v>
      </c>
      <c r="K214" s="80">
        <f t="shared" ca="1" si="164"/>
        <v>-4.4035109965620398</v>
      </c>
      <c r="L214" s="80">
        <f t="shared" ca="1" si="165"/>
        <v>-164.1991879875757</v>
      </c>
      <c r="M214" s="80">
        <f t="shared" ca="1" si="166"/>
        <v>0</v>
      </c>
      <c r="N214" s="80">
        <f t="shared" ca="1" si="167"/>
        <v>0</v>
      </c>
      <c r="O214" s="81">
        <f t="shared" ca="1" si="154"/>
        <v>-2080.3970807613928</v>
      </c>
      <c r="P214" s="79">
        <f t="shared" ca="1" si="155"/>
        <v>196391.31007835228</v>
      </c>
      <c r="Q214" s="35"/>
      <c r="R214">
        <f t="shared" ca="1" si="168"/>
        <v>211</v>
      </c>
      <c r="S214" s="78">
        <f t="shared" ca="1" si="176"/>
        <v>85.499999999999005</v>
      </c>
      <c r="T214" s="55">
        <f t="shared" ca="1" si="169"/>
        <v>1.3587845363505768E-2</v>
      </c>
      <c r="U214" s="78">
        <f t="shared" ca="1" si="177"/>
        <v>0.21951674697787904</v>
      </c>
      <c r="V214" s="79">
        <f t="shared" ca="1" si="178"/>
        <v>196965.06581437122</v>
      </c>
      <c r="W214" s="79">
        <f t="shared" ca="1" si="156"/>
        <v>1600.6832214267426</v>
      </c>
      <c r="X214" s="80">
        <f t="shared" ca="1" si="157"/>
        <v>-4.3903349395575813</v>
      </c>
      <c r="Y214" s="80">
        <f t="shared" ca="1" si="170"/>
        <v>-164.13755484530935</v>
      </c>
      <c r="Z214" s="80">
        <f t="shared" ca="1" si="158"/>
        <v>0</v>
      </c>
      <c r="AA214" s="80">
        <f t="shared" ca="1" si="171"/>
        <v>0</v>
      </c>
      <c r="AB214" s="81">
        <f t="shared" ca="1" si="159"/>
        <v>-2080.3970807613928</v>
      </c>
      <c r="AC214" s="79">
        <f t="shared" ca="1" si="160"/>
        <v>196316.82406525171</v>
      </c>
      <c r="AD214" s="35"/>
      <c r="AE214" s="55">
        <f t="shared" ca="1" si="179"/>
        <v>1.3587845363505768E-2</v>
      </c>
      <c r="AF214" s="78">
        <f t="shared" ca="1" si="180"/>
        <v>0.21951674697787904</v>
      </c>
      <c r="AG214" s="35"/>
      <c r="AH214" s="35"/>
      <c r="AR214" s="69">
        <f t="shared" si="187"/>
        <v>18</v>
      </c>
      <c r="AS214" s="70">
        <f t="shared" si="188"/>
        <v>211</v>
      </c>
      <c r="AT214" s="71">
        <f t="shared" si="189"/>
        <v>0.22126414883198608</v>
      </c>
      <c r="AU214" s="72">
        <f t="shared" si="172"/>
        <v>8.1267366616946113E-3</v>
      </c>
      <c r="AV214" s="73">
        <f t="shared" si="190"/>
        <v>1.0081267366616946</v>
      </c>
      <c r="AW214" s="74">
        <f>PRODUCT(AV$4:AV214)</f>
        <v>4.47117575041944</v>
      </c>
      <c r="BO214" s="70">
        <f t="shared" si="183"/>
        <v>211</v>
      </c>
      <c r="BP214" s="178">
        <f t="shared" si="184"/>
        <v>0.10199999999999999</v>
      </c>
      <c r="BQ214" s="179">
        <f t="shared" si="173"/>
        <v>8.1267366616946113E-3</v>
      </c>
      <c r="BR214" s="179">
        <f t="shared" si="186"/>
        <v>0.22365481828939282</v>
      </c>
    </row>
    <row r="215" spans="5:70">
      <c r="E215">
        <f t="shared" si="174"/>
        <v>212</v>
      </c>
      <c r="F215" s="64">
        <f t="shared" si="175"/>
        <v>85.583333333332334</v>
      </c>
      <c r="G215" s="55">
        <f t="shared" si="161"/>
        <v>1.4888670873660748E-2</v>
      </c>
      <c r="H215" s="78">
        <f t="shared" si="185"/>
        <v>0.21689742853228411</v>
      </c>
      <c r="I215" s="79">
        <f t="shared" ca="1" si="162"/>
        <v>193467.30450014863</v>
      </c>
      <c r="J215" s="79">
        <f t="shared" ca="1" si="163"/>
        <v>1572.2578363205928</v>
      </c>
      <c r="K215" s="80">
        <f t="shared" ca="1" si="164"/>
        <v>-4.3379485706456826</v>
      </c>
      <c r="L215" s="80">
        <f t="shared" ca="1" si="165"/>
        <v>-161.22275375012387</v>
      </c>
      <c r="M215" s="80">
        <f t="shared" ca="1" si="166"/>
        <v>0</v>
      </c>
      <c r="N215" s="80">
        <f t="shared" ca="1" si="167"/>
        <v>0</v>
      </c>
      <c r="O215" s="81">
        <f t="shared" ca="1" si="154"/>
        <v>-2049.4227333394124</v>
      </c>
      <c r="P215" s="79">
        <f t="shared" ca="1" si="155"/>
        <v>192824.57890080902</v>
      </c>
      <c r="Q215" s="35"/>
      <c r="R215">
        <f t="shared" ca="1" si="168"/>
        <v>212</v>
      </c>
      <c r="S215" s="78">
        <f t="shared" ca="1" si="176"/>
        <v>85.583333333332334</v>
      </c>
      <c r="T215" s="55">
        <f t="shared" ca="1" si="169"/>
        <v>1.4888670873660748E-2</v>
      </c>
      <c r="U215" s="78">
        <f t="shared" ca="1" si="177"/>
        <v>0.21624843438086874</v>
      </c>
      <c r="V215" s="79">
        <f t="shared" ca="1" si="178"/>
        <v>193393.92748478183</v>
      </c>
      <c r="W215" s="79">
        <f t="shared" ca="1" si="156"/>
        <v>1571.6615206396857</v>
      </c>
      <c r="X215" s="80">
        <f t="shared" ca="1" si="157"/>
        <v>-4.3249686876173747</v>
      </c>
      <c r="Y215" s="80">
        <f t="shared" ca="1" si="170"/>
        <v>-161.16160623731821</v>
      </c>
      <c r="Z215" s="80">
        <f t="shared" ca="1" si="158"/>
        <v>0</v>
      </c>
      <c r="AA215" s="80">
        <f t="shared" ca="1" si="171"/>
        <v>0</v>
      </c>
      <c r="AB215" s="81">
        <f t="shared" ca="1" si="159"/>
        <v>-2049.4227333394124</v>
      </c>
      <c r="AC215" s="79">
        <f t="shared" ca="1" si="160"/>
        <v>192750.67969715717</v>
      </c>
      <c r="AD215" s="35"/>
      <c r="AE215" s="55">
        <f t="shared" ca="1" si="179"/>
        <v>1.4888670873660748E-2</v>
      </c>
      <c r="AF215" s="78">
        <f t="shared" ca="1" si="180"/>
        <v>0.21624843438086874</v>
      </c>
      <c r="AG215" s="35"/>
      <c r="AH215" s="35"/>
      <c r="AR215" s="69">
        <f t="shared" si="187"/>
        <v>18</v>
      </c>
      <c r="AS215" s="70">
        <f t="shared" si="188"/>
        <v>212</v>
      </c>
      <c r="AT215" s="71">
        <f t="shared" si="189"/>
        <v>0.21946599336175454</v>
      </c>
      <c r="AU215" s="72">
        <f t="shared" si="172"/>
        <v>8.1267366616946113E-3</v>
      </c>
      <c r="AV215" s="73">
        <f t="shared" si="190"/>
        <v>1.0081267366616946</v>
      </c>
      <c r="AW215" s="74">
        <f>PRODUCT(AV$4:AV215)</f>
        <v>4.5075118183112535</v>
      </c>
      <c r="BO215" s="70">
        <f t="shared" si="183"/>
        <v>212</v>
      </c>
      <c r="BP215" s="178">
        <f t="shared" si="184"/>
        <v>0.10199999999999999</v>
      </c>
      <c r="BQ215" s="179">
        <f t="shared" si="173"/>
        <v>8.1267366616946113E-3</v>
      </c>
      <c r="BR215" s="179">
        <f t="shared" si="186"/>
        <v>0.22185188643047218</v>
      </c>
    </row>
    <row r="216" spans="5:70">
      <c r="E216">
        <f t="shared" si="174"/>
        <v>213</v>
      </c>
      <c r="F216" s="64">
        <f t="shared" si="175"/>
        <v>85.666666666665662</v>
      </c>
      <c r="G216" s="55">
        <f t="shared" si="161"/>
        <v>1.4888670873660748E-2</v>
      </c>
      <c r="H216" s="78">
        <f t="shared" si="185"/>
        <v>0.21366811410552358</v>
      </c>
      <c r="I216" s="79">
        <f t="shared" ca="1" si="162"/>
        <v>189953.67720920264</v>
      </c>
      <c r="J216" s="79">
        <f t="shared" ca="1" si="163"/>
        <v>1543.7035125997313</v>
      </c>
      <c r="K216" s="80">
        <f t="shared" ca="1" si="164"/>
        <v>-4.2733622821104715</v>
      </c>
      <c r="L216" s="80">
        <f t="shared" ca="1" si="165"/>
        <v>-158.29473100766887</v>
      </c>
      <c r="M216" s="80">
        <f t="shared" ca="1" si="166"/>
        <v>0</v>
      </c>
      <c r="N216" s="80">
        <f t="shared" ca="1" si="167"/>
        <v>0</v>
      </c>
      <c r="O216" s="81">
        <f t="shared" ca="1" si="154"/>
        <v>-2018.9095527817235</v>
      </c>
      <c r="P216" s="79">
        <f t="shared" ca="1" si="155"/>
        <v>189315.90307573086</v>
      </c>
      <c r="Q216" s="35"/>
      <c r="R216">
        <f t="shared" ca="1" si="168"/>
        <v>213</v>
      </c>
      <c r="S216" s="78">
        <f t="shared" ca="1" si="176"/>
        <v>85.666666666665662</v>
      </c>
      <c r="T216" s="55">
        <f t="shared" ca="1" si="169"/>
        <v>1.4888670873660748E-2</v>
      </c>
      <c r="U216" s="78">
        <f t="shared" ca="1" si="177"/>
        <v>0.21302878261442756</v>
      </c>
      <c r="V216" s="79">
        <f t="shared" ca="1" si="178"/>
        <v>189880.87826647179</v>
      </c>
      <c r="W216" s="79">
        <f t="shared" ca="1" si="156"/>
        <v>1543.1118947629077</v>
      </c>
      <c r="X216" s="80">
        <f t="shared" ca="1" si="157"/>
        <v>-4.2605756522885514</v>
      </c>
      <c r="Y216" s="80">
        <f t="shared" ca="1" si="170"/>
        <v>-158.23406522205983</v>
      </c>
      <c r="Z216" s="80">
        <f t="shared" ca="1" si="158"/>
        <v>0</v>
      </c>
      <c r="AA216" s="80">
        <f t="shared" ca="1" si="171"/>
        <v>0</v>
      </c>
      <c r="AB216" s="81">
        <f t="shared" ca="1" si="159"/>
        <v>-2018.9095527817235</v>
      </c>
      <c r="AC216" s="79">
        <f t="shared" ca="1" si="160"/>
        <v>189242.58596757861</v>
      </c>
      <c r="AD216" s="35"/>
      <c r="AE216" s="55">
        <f t="shared" ca="1" si="179"/>
        <v>1.4888670873660748E-2</v>
      </c>
      <c r="AF216" s="78">
        <f t="shared" ca="1" si="180"/>
        <v>0.21302878261442756</v>
      </c>
      <c r="AG216" s="35"/>
      <c r="AH216" s="35"/>
      <c r="AR216" s="69">
        <f t="shared" si="187"/>
        <v>18</v>
      </c>
      <c r="AS216" s="70">
        <f t="shared" si="188"/>
        <v>213</v>
      </c>
      <c r="AT216" s="71">
        <f t="shared" si="189"/>
        <v>0.21768245102750636</v>
      </c>
      <c r="AU216" s="72">
        <f t="shared" si="172"/>
        <v>8.1267366616946113E-3</v>
      </c>
      <c r="AV216" s="73">
        <f t="shared" si="190"/>
        <v>1.0081267366616946</v>
      </c>
      <c r="AW216" s="74">
        <f>PRODUCT(AV$4:AV216)</f>
        <v>4.5441431798581453</v>
      </c>
      <c r="BO216" s="70">
        <f t="shared" si="183"/>
        <v>213</v>
      </c>
      <c r="BP216" s="178">
        <f t="shared" si="184"/>
        <v>0.10199999999999999</v>
      </c>
      <c r="BQ216" s="179">
        <f t="shared" si="173"/>
        <v>8.1267366616946113E-3</v>
      </c>
      <c r="BR216" s="179">
        <f t="shared" si="186"/>
        <v>0.22006348841129966</v>
      </c>
    </row>
    <row r="217" spans="5:70">
      <c r="E217">
        <f t="shared" si="174"/>
        <v>214</v>
      </c>
      <c r="F217" s="64">
        <f t="shared" si="175"/>
        <v>85.749999999998991</v>
      </c>
      <c r="G217" s="55">
        <f t="shared" si="161"/>
        <v>1.4888670873660748E-2</v>
      </c>
      <c r="H217" s="78">
        <f t="shared" si="185"/>
        <v>0.21048687987841067</v>
      </c>
      <c r="I217" s="79">
        <f t="shared" ca="1" si="162"/>
        <v>186497.24090368644</v>
      </c>
      <c r="J217" s="79">
        <f t="shared" ca="1" si="163"/>
        <v>1515.6139649568804</v>
      </c>
      <c r="K217" s="80">
        <f t="shared" ca="1" si="164"/>
        <v>-4.2097375975682132</v>
      </c>
      <c r="L217" s="80">
        <f t="shared" ca="1" si="165"/>
        <v>-155.41436741973871</v>
      </c>
      <c r="M217" s="80">
        <f t="shared" ca="1" si="166"/>
        <v>0</v>
      </c>
      <c r="N217" s="80">
        <f t="shared" ca="1" si="167"/>
        <v>0</v>
      </c>
      <c r="O217" s="81">
        <f t="shared" ca="1" si="154"/>
        <v>-1988.8506729266667</v>
      </c>
      <c r="P217" s="79">
        <f t="shared" ca="1" si="155"/>
        <v>185864.38009069939</v>
      </c>
      <c r="Q217" s="35"/>
      <c r="R217">
        <f t="shared" ca="1" si="168"/>
        <v>214</v>
      </c>
      <c r="S217" s="78">
        <f t="shared" ca="1" si="176"/>
        <v>85.749999999998991</v>
      </c>
      <c r="T217" s="55">
        <f t="shared" ca="1" si="169"/>
        <v>1.4888670873660748E-2</v>
      </c>
      <c r="U217" s="78">
        <f t="shared" ca="1" si="177"/>
        <v>0.20985706718346472</v>
      </c>
      <c r="V217" s="79">
        <f t="shared" ca="1" si="178"/>
        <v>186425.01538982688</v>
      </c>
      <c r="W217" s="79">
        <f t="shared" ca="1" si="156"/>
        <v>1515.0270072254882</v>
      </c>
      <c r="X217" s="80">
        <f t="shared" ca="1" si="157"/>
        <v>-4.1971413436692941</v>
      </c>
      <c r="Y217" s="80">
        <f t="shared" ca="1" si="170"/>
        <v>-155.35417949152242</v>
      </c>
      <c r="Z217" s="80">
        <f t="shared" ca="1" si="158"/>
        <v>0</v>
      </c>
      <c r="AA217" s="80">
        <f t="shared" ca="1" si="171"/>
        <v>0</v>
      </c>
      <c r="AB217" s="81">
        <f t="shared" ca="1" si="159"/>
        <v>-1988.8506729266667</v>
      </c>
      <c r="AC217" s="79">
        <f t="shared" ca="1" si="160"/>
        <v>185791.64040329051</v>
      </c>
      <c r="AD217" s="35"/>
      <c r="AE217" s="55">
        <f t="shared" ca="1" si="179"/>
        <v>1.4888670873660748E-2</v>
      </c>
      <c r="AF217" s="78">
        <f t="shared" ca="1" si="180"/>
        <v>0.20985706718346472</v>
      </c>
      <c r="AG217" s="35"/>
      <c r="AH217" s="35"/>
      <c r="AR217" s="69">
        <f t="shared" si="187"/>
        <v>18</v>
      </c>
      <c r="AS217" s="70">
        <f t="shared" si="188"/>
        <v>214</v>
      </c>
      <c r="AT217" s="71">
        <f t="shared" si="189"/>
        <v>0.21591340307213358</v>
      </c>
      <c r="AU217" s="72">
        <f t="shared" si="172"/>
        <v>8.1267366616946113E-3</v>
      </c>
      <c r="AV217" s="73">
        <f t="shared" si="190"/>
        <v>1.0081267366616946</v>
      </c>
      <c r="AW217" s="74">
        <f>PRODUCT(AV$4:AV217)</f>
        <v>4.5810722348338881</v>
      </c>
      <c r="BO217" s="70">
        <f t="shared" si="183"/>
        <v>214</v>
      </c>
      <c r="BP217" s="178">
        <f t="shared" si="184"/>
        <v>0.10199999999999999</v>
      </c>
      <c r="BQ217" s="179">
        <f t="shared" si="173"/>
        <v>8.1267366616946113E-3</v>
      </c>
      <c r="BR217" s="179">
        <f t="shared" si="186"/>
        <v>0.21828950707131992</v>
      </c>
    </row>
    <row r="218" spans="5:70">
      <c r="E218">
        <f t="shared" si="174"/>
        <v>215</v>
      </c>
      <c r="F218" s="64">
        <f t="shared" si="175"/>
        <v>85.83333333333232</v>
      </c>
      <c r="G218" s="55">
        <f t="shared" si="161"/>
        <v>1.4888670873660748E-2</v>
      </c>
      <c r="H218" s="78">
        <f t="shared" si="185"/>
        <v>0.20735301000067724</v>
      </c>
      <c r="I218" s="79">
        <f t="shared" ca="1" si="162"/>
        <v>183097.10650839197</v>
      </c>
      <c r="J218" s="79">
        <f t="shared" ca="1" si="163"/>
        <v>1487.981968111952</v>
      </c>
      <c r="K218" s="80">
        <f t="shared" ca="1" si="164"/>
        <v>-4.147060200013545</v>
      </c>
      <c r="L218" s="80">
        <f t="shared" ca="1" si="165"/>
        <v>-152.58092209032665</v>
      </c>
      <c r="M218" s="80">
        <f t="shared" ca="1" si="166"/>
        <v>0</v>
      </c>
      <c r="N218" s="80">
        <f t="shared" ca="1" si="167"/>
        <v>0</v>
      </c>
      <c r="O218" s="81">
        <f t="shared" ca="1" si="154"/>
        <v>-1959.239329840603</v>
      </c>
      <c r="P218" s="79">
        <f t="shared" ca="1" si="155"/>
        <v>182469.12116437295</v>
      </c>
      <c r="Q218" s="35"/>
      <c r="R218">
        <f t="shared" ca="1" si="168"/>
        <v>215</v>
      </c>
      <c r="S218" s="78">
        <f t="shared" ca="1" si="176"/>
        <v>85.83333333333232</v>
      </c>
      <c r="T218" s="55">
        <f t="shared" ca="1" si="169"/>
        <v>1.4888670873660748E-2</v>
      </c>
      <c r="U218" s="78">
        <f t="shared" ca="1" si="177"/>
        <v>0.20673257437965842</v>
      </c>
      <c r="V218" s="79">
        <f t="shared" ca="1" si="178"/>
        <v>183025.44981824839</v>
      </c>
      <c r="W218" s="79">
        <f t="shared" ca="1" si="156"/>
        <v>1487.3996330611067</v>
      </c>
      <c r="X218" s="80">
        <f t="shared" ca="1" si="157"/>
        <v>-4.1346514875931684</v>
      </c>
      <c r="Y218" s="80">
        <f t="shared" ca="1" si="170"/>
        <v>-152.52120818187367</v>
      </c>
      <c r="Z218" s="80">
        <f t="shared" ca="1" si="158"/>
        <v>0</v>
      </c>
      <c r="AA218" s="80">
        <f t="shared" ca="1" si="171"/>
        <v>0</v>
      </c>
      <c r="AB218" s="81">
        <f t="shared" ca="1" si="159"/>
        <v>-1959.239329840603</v>
      </c>
      <c r="AC218" s="79">
        <f t="shared" ca="1" si="160"/>
        <v>182396.95426179943</v>
      </c>
      <c r="AD218" s="35"/>
      <c r="AE218" s="55">
        <f t="shared" ca="1" si="179"/>
        <v>1.4888670873660748E-2</v>
      </c>
      <c r="AF218" s="78">
        <f t="shared" ca="1" si="180"/>
        <v>0.20673257437965842</v>
      </c>
      <c r="AG218" s="35"/>
      <c r="AH218" s="35"/>
      <c r="AR218" s="69">
        <f t="shared" si="187"/>
        <v>18</v>
      </c>
      <c r="AS218" s="70">
        <f t="shared" si="188"/>
        <v>215</v>
      </c>
      <c r="AT218" s="71">
        <f t="shared" si="189"/>
        <v>0.21415873170363603</v>
      </c>
      <c r="AU218" s="72">
        <f t="shared" si="172"/>
        <v>8.1267366616946113E-3</v>
      </c>
      <c r="AV218" s="73">
        <f t="shared" si="190"/>
        <v>1.0081267366616946</v>
      </c>
      <c r="AW218" s="74">
        <f>PRODUCT(AV$4:AV218)</f>
        <v>4.6183014025145841</v>
      </c>
      <c r="BO218" s="70">
        <f t="shared" si="183"/>
        <v>215</v>
      </c>
      <c r="BP218" s="178">
        <f t="shared" si="184"/>
        <v>0.10199999999999999</v>
      </c>
      <c r="BQ218" s="179">
        <f t="shared" si="173"/>
        <v>8.1267366616946113E-3</v>
      </c>
      <c r="BR218" s="179">
        <f t="shared" si="186"/>
        <v>0.21652982619443523</v>
      </c>
    </row>
    <row r="219" spans="5:70">
      <c r="E219">
        <f t="shared" si="174"/>
        <v>216</v>
      </c>
      <c r="F219" s="64">
        <f t="shared" si="175"/>
        <v>85.916666666665648</v>
      </c>
      <c r="G219" s="55">
        <f t="shared" si="161"/>
        <v>1.4888670873660748E-2</v>
      </c>
      <c r="H219" s="78">
        <f t="shared" si="185"/>
        <v>0.20426579928011426</v>
      </c>
      <c r="I219" s="79">
        <f t="shared" ca="1" si="162"/>
        <v>179752.39847475049</v>
      </c>
      <c r="J219" s="79">
        <f t="shared" ca="1" si="163"/>
        <v>1460.8004067122934</v>
      </c>
      <c r="K219" s="80">
        <f t="shared" ca="1" si="164"/>
        <v>-4.0853159856022856</v>
      </c>
      <c r="L219" s="80">
        <f t="shared" ca="1" si="165"/>
        <v>-149.79366539562542</v>
      </c>
      <c r="M219" s="80">
        <f t="shared" ca="1" si="166"/>
        <v>0</v>
      </c>
      <c r="N219" s="80">
        <f t="shared" ca="1" si="167"/>
        <v>0</v>
      </c>
      <c r="O219" s="81">
        <f t="shared" ca="1" si="154"/>
        <v>-1930.0688602958746</v>
      </c>
      <c r="P219" s="79">
        <f t="shared" ca="1" si="155"/>
        <v>179129.25103978568</v>
      </c>
      <c r="Q219" s="35"/>
      <c r="R219">
        <f t="shared" ca="1" si="168"/>
        <v>216</v>
      </c>
      <c r="S219" s="78">
        <f t="shared" ca="1" si="176"/>
        <v>85.916666666665648</v>
      </c>
      <c r="T219" s="55">
        <f t="shared" ca="1" si="169"/>
        <v>1.4888670873660748E-2</v>
      </c>
      <c r="U219" s="78">
        <f t="shared" ca="1" si="177"/>
        <v>0.20365460112085509</v>
      </c>
      <c r="V219" s="79">
        <f t="shared" ca="1" si="178"/>
        <v>179681.30604143735</v>
      </c>
      <c r="W219" s="79">
        <f t="shared" ca="1" si="156"/>
        <v>1460.2226572281184</v>
      </c>
      <c r="X219" s="80">
        <f t="shared" ca="1" si="157"/>
        <v>-4.0730920224171019</v>
      </c>
      <c r="Y219" s="80">
        <f t="shared" ca="1" si="170"/>
        <v>-149.73442170119779</v>
      </c>
      <c r="Z219" s="80">
        <f t="shared" ca="1" si="158"/>
        <v>0</v>
      </c>
      <c r="AA219" s="80">
        <f t="shared" ca="1" si="171"/>
        <v>0</v>
      </c>
      <c r="AB219" s="81">
        <f t="shared" ca="1" si="159"/>
        <v>-1930.0688602958746</v>
      </c>
      <c r="AC219" s="79">
        <f t="shared" ca="1" si="160"/>
        <v>179057.65232464598</v>
      </c>
      <c r="AD219" s="35"/>
      <c r="AE219" s="55">
        <f t="shared" ca="1" si="179"/>
        <v>1.4888670873660748E-2</v>
      </c>
      <c r="AF219" s="78">
        <f t="shared" ca="1" si="180"/>
        <v>0.20365460112085509</v>
      </c>
      <c r="AG219" s="35"/>
      <c r="AH219" s="35"/>
      <c r="AR219" s="69">
        <f t="shared" si="187"/>
        <v>18</v>
      </c>
      <c r="AS219" s="70">
        <f t="shared" si="188"/>
        <v>216</v>
      </c>
      <c r="AT219" s="71">
        <f t="shared" si="189"/>
        <v>0.21241832008727807</v>
      </c>
      <c r="AU219" s="72">
        <f t="shared" si="172"/>
        <v>8.1267366616946113E-3</v>
      </c>
      <c r="AV219" s="73">
        <f t="shared" si="190"/>
        <v>1.0081267366616946</v>
      </c>
      <c r="AW219" s="74">
        <f>PRODUCT(AV$4:AV219)</f>
        <v>4.6558331218371549</v>
      </c>
      <c r="BO219" s="70">
        <f t="shared" si="183"/>
        <v>216</v>
      </c>
      <c r="BP219" s="178">
        <f t="shared" si="184"/>
        <v>0.10199999999999999</v>
      </c>
      <c r="BQ219" s="179">
        <f t="shared" si="173"/>
        <v>8.1267366616946113E-3</v>
      </c>
      <c r="BR219" s="179">
        <f t="shared" si="186"/>
        <v>0.21478433050139203</v>
      </c>
    </row>
    <row r="220" spans="5:70">
      <c r="E220">
        <f t="shared" si="174"/>
        <v>217</v>
      </c>
      <c r="F220" s="64">
        <f t="shared" si="175"/>
        <v>85.999999999998977</v>
      </c>
      <c r="G220" s="55">
        <f t="shared" si="161"/>
        <v>1.4888670873660748E-2</v>
      </c>
      <c r="H220" s="78">
        <f t="shared" si="185"/>
        <v>0.20122455302388739</v>
      </c>
      <c r="I220" s="79">
        <f t="shared" ca="1" si="162"/>
        <v>176462.25457720895</v>
      </c>
      <c r="J220" s="79">
        <f t="shared" ca="1" si="163"/>
        <v>1434.0622736778917</v>
      </c>
      <c r="K220" s="80">
        <f t="shared" ca="1" si="164"/>
        <v>-4.0244910604777475</v>
      </c>
      <c r="L220" s="80">
        <f t="shared" ca="1" si="165"/>
        <v>-147.0518788143408</v>
      </c>
      <c r="M220" s="80">
        <f t="shared" ca="1" si="166"/>
        <v>-1323.466909329067</v>
      </c>
      <c r="N220" s="80">
        <f t="shared" ca="1" si="167"/>
        <v>0</v>
      </c>
      <c r="O220" s="81">
        <f t="shared" ca="1" si="154"/>
        <v>-1901.3327002714279</v>
      </c>
      <c r="P220" s="79">
        <f t="shared" ca="1" si="155"/>
        <v>174520.44087141156</v>
      </c>
      <c r="Q220" s="35"/>
      <c r="R220">
        <f t="shared" ca="1" si="168"/>
        <v>217</v>
      </c>
      <c r="S220" s="78">
        <f t="shared" ca="1" si="176"/>
        <v>85.999999999998977</v>
      </c>
      <c r="T220" s="55">
        <f t="shared" ca="1" si="169"/>
        <v>1.4888670873660748E-2</v>
      </c>
      <c r="U220" s="78">
        <f t="shared" ca="1" si="177"/>
        <v>0.20062245479286003</v>
      </c>
      <c r="V220" s="79">
        <f t="shared" ca="1" si="178"/>
        <v>176391.72187177395</v>
      </c>
      <c r="W220" s="79">
        <f t="shared" ca="1" si="156"/>
        <v>1433.4890729547844</v>
      </c>
      <c r="X220" s="80">
        <f t="shared" ca="1" si="157"/>
        <v>-4.0124490958572006</v>
      </c>
      <c r="Y220" s="80">
        <f t="shared" ca="1" si="170"/>
        <v>-146.99310155981163</v>
      </c>
      <c r="Z220" s="80">
        <f t="shared" ca="1" si="158"/>
        <v>-1322.9379140383046</v>
      </c>
      <c r="AA220" s="80">
        <f t="shared" ca="1" si="171"/>
        <v>0</v>
      </c>
      <c r="AB220" s="81">
        <f t="shared" ca="1" si="159"/>
        <v>-1901.3327002714279</v>
      </c>
      <c r="AC220" s="79">
        <f t="shared" ca="1" si="160"/>
        <v>174449.93477976331</v>
      </c>
      <c r="AD220" s="35"/>
      <c r="AE220" s="55">
        <f t="shared" ca="1" si="179"/>
        <v>1.4888670873660748E-2</v>
      </c>
      <c r="AF220" s="78">
        <f t="shared" ca="1" si="180"/>
        <v>0.20062245479286003</v>
      </c>
      <c r="AG220" s="35"/>
      <c r="AH220" s="35"/>
      <c r="AR220" s="69">
        <f t="shared" si="187"/>
        <v>19</v>
      </c>
      <c r="AS220" s="70">
        <f t="shared" si="188"/>
        <v>217</v>
      </c>
      <c r="AT220" s="71">
        <f t="shared" si="189"/>
        <v>0.21069205233780922</v>
      </c>
      <c r="AU220" s="72">
        <f t="shared" si="172"/>
        <v>8.1267366616946113E-3</v>
      </c>
      <c r="AV220" s="73">
        <f t="shared" si="190"/>
        <v>1.0081267366616946</v>
      </c>
      <c r="AW220" s="74">
        <f>PRODUCT(AV$4:AV220)</f>
        <v>4.6936698515591209</v>
      </c>
      <c r="BO220" s="70">
        <f t="shared" si="183"/>
        <v>217</v>
      </c>
      <c r="BP220" s="178">
        <f t="shared" si="184"/>
        <v>0.10199999999999999</v>
      </c>
      <c r="BQ220" s="179">
        <f t="shared" si="173"/>
        <v>8.1267366616946113E-3</v>
      </c>
      <c r="BR220" s="179">
        <f t="shared" si="186"/>
        <v>0.21305290564222878</v>
      </c>
    </row>
    <row r="221" spans="5:70">
      <c r="E221">
        <f t="shared" si="174"/>
        <v>218</v>
      </c>
      <c r="F221" s="64">
        <f t="shared" si="175"/>
        <v>86.083333333332305</v>
      </c>
      <c r="G221" s="55">
        <f t="shared" si="161"/>
        <v>1.4888670873660748E-2</v>
      </c>
      <c r="H221" s="78">
        <f t="shared" si="185"/>
        <v>0.19822858688221523</v>
      </c>
      <c r="I221" s="79">
        <f t="shared" ca="1" si="162"/>
        <v>171922.06346655093</v>
      </c>
      <c r="J221" s="79">
        <f t="shared" ca="1" si="163"/>
        <v>1397.1653361278072</v>
      </c>
      <c r="K221" s="80">
        <f t="shared" ca="1" si="164"/>
        <v>-3.9645717376443046</v>
      </c>
      <c r="L221" s="80">
        <f t="shared" ca="1" si="165"/>
        <v>-143.26838622212577</v>
      </c>
      <c r="M221" s="80">
        <f t="shared" ca="1" si="166"/>
        <v>0</v>
      </c>
      <c r="N221" s="80">
        <f t="shared" ca="1" si="167"/>
        <v>0</v>
      </c>
      <c r="O221" s="81">
        <f t="shared" ca="1" si="154"/>
        <v>-1873.0243834757582</v>
      </c>
      <c r="P221" s="79">
        <f t="shared" ca="1" si="155"/>
        <v>171298.97146124317</v>
      </c>
      <c r="Q221" s="35"/>
      <c r="R221">
        <f t="shared" ca="1" si="168"/>
        <v>218</v>
      </c>
      <c r="S221" s="78">
        <f t="shared" ca="1" si="176"/>
        <v>86.083333333332305</v>
      </c>
      <c r="T221" s="55">
        <f t="shared" ca="1" si="169"/>
        <v>1.4888670873660748E-2</v>
      </c>
      <c r="U221" s="78">
        <f t="shared" ca="1" si="177"/>
        <v>0.19763545309358327</v>
      </c>
      <c r="V221" s="79">
        <f t="shared" ca="1" si="178"/>
        <v>171852.60711689584</v>
      </c>
      <c r="W221" s="79">
        <f t="shared" ca="1" si="156"/>
        <v>1396.6008826646778</v>
      </c>
      <c r="X221" s="80">
        <f t="shared" ca="1" si="157"/>
        <v>-3.9527090618716656</v>
      </c>
      <c r="Y221" s="80">
        <f t="shared" ca="1" si="170"/>
        <v>-143.21050593074654</v>
      </c>
      <c r="Z221" s="80">
        <f t="shared" ca="1" si="158"/>
        <v>0</v>
      </c>
      <c r="AA221" s="80">
        <f t="shared" ca="1" si="171"/>
        <v>0</v>
      </c>
      <c r="AB221" s="81">
        <f t="shared" ca="1" si="159"/>
        <v>-1873.0243834757582</v>
      </c>
      <c r="AC221" s="79">
        <f t="shared" ca="1" si="160"/>
        <v>171229.02040109213</v>
      </c>
      <c r="AD221" s="35"/>
      <c r="AE221" s="55">
        <f t="shared" ca="1" si="179"/>
        <v>1.4888670873660748E-2</v>
      </c>
      <c r="AF221" s="78">
        <f t="shared" ca="1" si="180"/>
        <v>0.19763545309358327</v>
      </c>
      <c r="AG221" s="35"/>
      <c r="AH221" s="35"/>
      <c r="AR221" s="69">
        <f t="shared" si="187"/>
        <v>19</v>
      </c>
      <c r="AS221" s="70">
        <f t="shared" si="188"/>
        <v>218</v>
      </c>
      <c r="AT221" s="71">
        <f t="shared" si="189"/>
        <v>0.20897981351174785</v>
      </c>
      <c r="AU221" s="72">
        <f t="shared" si="172"/>
        <v>8.1267366616946113E-3</v>
      </c>
      <c r="AV221" s="73">
        <f t="shared" si="190"/>
        <v>1.0081267366616946</v>
      </c>
      <c r="AW221" s="74">
        <f>PRODUCT(AV$4:AV221)</f>
        <v>4.7318140704196772</v>
      </c>
      <c r="BO221" s="70">
        <f t="shared" si="183"/>
        <v>218</v>
      </c>
      <c r="BP221" s="178">
        <f t="shared" si="184"/>
        <v>0.10199999999999999</v>
      </c>
      <c r="BQ221" s="179">
        <f t="shared" si="173"/>
        <v>8.1267366616946113E-3</v>
      </c>
      <c r="BR221" s="179">
        <f t="shared" si="186"/>
        <v>0.2113354381887847</v>
      </c>
    </row>
    <row r="222" spans="5:70">
      <c r="E222">
        <f t="shared" si="174"/>
        <v>219</v>
      </c>
      <c r="F222" s="64">
        <f t="shared" si="175"/>
        <v>86.166666666665634</v>
      </c>
      <c r="G222" s="55">
        <f t="shared" si="161"/>
        <v>1.4888670873660748E-2</v>
      </c>
      <c r="H222" s="78">
        <f t="shared" si="185"/>
        <v>0.19527722669437506</v>
      </c>
      <c r="I222" s="79">
        <f t="shared" ca="1" si="162"/>
        <v>168748.55745416012</v>
      </c>
      <c r="J222" s="79">
        <f t="shared" ca="1" si="163"/>
        <v>1462.4443104619545</v>
      </c>
      <c r="K222" s="80">
        <f t="shared" ca="1" si="164"/>
        <v>-3.9055445338875012</v>
      </c>
      <c r="L222" s="80">
        <f t="shared" ca="1" si="165"/>
        <v>-140.62379787846677</v>
      </c>
      <c r="M222" s="80">
        <f t="shared" ca="1" si="166"/>
        <v>0</v>
      </c>
      <c r="N222" s="80">
        <f t="shared" ca="1" si="167"/>
        <v>0</v>
      </c>
      <c r="O222" s="81">
        <f t="shared" ca="1" si="154"/>
        <v>-1845.1375398918462</v>
      </c>
      <c r="P222" s="79">
        <f t="shared" ca="1" si="155"/>
        <v>168221.33488231787</v>
      </c>
      <c r="Q222" s="35"/>
      <c r="R222">
        <f t="shared" ca="1" si="168"/>
        <v>219</v>
      </c>
      <c r="S222" s="78">
        <f t="shared" ca="1" si="176"/>
        <v>86.166666666665634</v>
      </c>
      <c r="T222" s="55">
        <f t="shared" ca="1" si="169"/>
        <v>1.4888670873660748E-2</v>
      </c>
      <c r="U222" s="78">
        <f t="shared" ca="1" si="177"/>
        <v>0.1946929238795061</v>
      </c>
      <c r="V222" s="79">
        <f t="shared" ca="1" si="178"/>
        <v>168679.64787232093</v>
      </c>
      <c r="W222" s="79">
        <f t="shared" ca="1" si="156"/>
        <v>1461.8471117219035</v>
      </c>
      <c r="X222" s="80">
        <f t="shared" ca="1" si="157"/>
        <v>-3.8938584775901219</v>
      </c>
      <c r="Y222" s="80">
        <f t="shared" ca="1" si="170"/>
        <v>-140.5663732269341</v>
      </c>
      <c r="Z222" s="80">
        <f t="shared" ca="1" si="158"/>
        <v>0</v>
      </c>
      <c r="AA222" s="80">
        <f t="shared" ca="1" si="171"/>
        <v>0</v>
      </c>
      <c r="AB222" s="81">
        <f t="shared" ca="1" si="159"/>
        <v>-1845.1375398918462</v>
      </c>
      <c r="AC222" s="79">
        <f t="shared" ca="1" si="160"/>
        <v>168151.89721244646</v>
      </c>
      <c r="AD222" s="35"/>
      <c r="AE222" s="55">
        <f t="shared" ca="1" si="179"/>
        <v>1.4888670873660748E-2</v>
      </c>
      <c r="AF222" s="78">
        <f t="shared" ca="1" si="180"/>
        <v>0.1946929238795061</v>
      </c>
      <c r="AG222" s="35"/>
      <c r="AH222" s="35"/>
      <c r="AR222" s="69">
        <f t="shared" si="187"/>
        <v>19</v>
      </c>
      <c r="AS222" s="70">
        <f t="shared" si="188"/>
        <v>219</v>
      </c>
      <c r="AT222" s="71">
        <f t="shared" si="189"/>
        <v>0.20716870861175676</v>
      </c>
      <c r="AU222" s="72">
        <f t="shared" si="172"/>
        <v>8.6664107387064426E-3</v>
      </c>
      <c r="AV222" s="73">
        <f t="shared" si="190"/>
        <v>1.0086664107387064</v>
      </c>
      <c r="AW222" s="74">
        <f>PRODUCT(AV$4:AV222)</f>
        <v>4.7728219146931243</v>
      </c>
      <c r="BO222" s="70">
        <f t="shared" si="183"/>
        <v>219</v>
      </c>
      <c r="BP222" s="178">
        <f t="shared" si="184"/>
        <v>0.1091</v>
      </c>
      <c r="BQ222" s="179">
        <f t="shared" si="173"/>
        <v>8.6664107387064426E-3</v>
      </c>
      <c r="BR222" s="179">
        <f t="shared" si="186"/>
        <v>0.20951965480243481</v>
      </c>
    </row>
    <row r="223" spans="5:70">
      <c r="E223">
        <f t="shared" si="174"/>
        <v>220</v>
      </c>
      <c r="F223" s="64">
        <f t="shared" si="175"/>
        <v>86.249999999998963</v>
      </c>
      <c r="G223" s="55">
        <f t="shared" si="161"/>
        <v>1.4888670873660748E-2</v>
      </c>
      <c r="H223" s="78">
        <f t="shared" si="185"/>
        <v>0.19236980833700126</v>
      </c>
      <c r="I223" s="79">
        <f t="shared" ca="1" si="162"/>
        <v>165716.74279332717</v>
      </c>
      <c r="J223" s="79">
        <f t="shared" ca="1" si="163"/>
        <v>1436.169359327544</v>
      </c>
      <c r="K223" s="80">
        <f t="shared" ca="1" si="164"/>
        <v>-3.8473961667400252</v>
      </c>
      <c r="L223" s="80">
        <f t="shared" ca="1" si="165"/>
        <v>-138.09728566110599</v>
      </c>
      <c r="M223" s="80">
        <f t="shared" ca="1" si="166"/>
        <v>0</v>
      </c>
      <c r="N223" s="80">
        <f t="shared" ca="1" si="167"/>
        <v>0</v>
      </c>
      <c r="O223" s="81">
        <f t="shared" ca="1" si="154"/>
        <v>-1817.6658943437606</v>
      </c>
      <c r="P223" s="79">
        <f t="shared" ca="1" si="155"/>
        <v>165193.30157648312</v>
      </c>
      <c r="Q223" s="35"/>
      <c r="R223">
        <f t="shared" ca="1" si="168"/>
        <v>220</v>
      </c>
      <c r="S223" s="78">
        <f t="shared" ca="1" si="176"/>
        <v>86.249999999998963</v>
      </c>
      <c r="T223" s="55">
        <f t="shared" ca="1" si="169"/>
        <v>1.4888670873660748E-2</v>
      </c>
      <c r="U223" s="78">
        <f t="shared" ca="1" si="177"/>
        <v>0.19179420501443345</v>
      </c>
      <c r="V223" s="79">
        <f t="shared" ca="1" si="178"/>
        <v>165648.33895806872</v>
      </c>
      <c r="W223" s="79">
        <f t="shared" ca="1" si="156"/>
        <v>1435.5765435950916</v>
      </c>
      <c r="X223" s="80">
        <f t="shared" ca="1" si="157"/>
        <v>-3.835884100288669</v>
      </c>
      <c r="Y223" s="80">
        <f t="shared" ca="1" si="170"/>
        <v>-138.04028246505729</v>
      </c>
      <c r="Z223" s="80">
        <f t="shared" ca="1" si="158"/>
        <v>0</v>
      </c>
      <c r="AA223" s="80">
        <f t="shared" ca="1" si="171"/>
        <v>0</v>
      </c>
      <c r="AB223" s="81">
        <f t="shared" ca="1" si="159"/>
        <v>-1817.6658943437606</v>
      </c>
      <c r="AC223" s="79">
        <f t="shared" ca="1" si="160"/>
        <v>165124.37344075472</v>
      </c>
      <c r="AD223" s="35"/>
      <c r="AE223" s="55">
        <f t="shared" ca="1" si="179"/>
        <v>1.4888670873660748E-2</v>
      </c>
      <c r="AF223" s="78">
        <f t="shared" ca="1" si="180"/>
        <v>0.19179420501443345</v>
      </c>
      <c r="AG223" s="35"/>
      <c r="AH223" s="35"/>
      <c r="AR223" s="69">
        <f t="shared" si="187"/>
        <v>19</v>
      </c>
      <c r="AS223" s="70">
        <f t="shared" si="188"/>
        <v>220</v>
      </c>
      <c r="AT223" s="71">
        <f t="shared" si="189"/>
        <v>0.20537329949071989</v>
      </c>
      <c r="AU223" s="72">
        <f t="shared" si="172"/>
        <v>8.6664107387064426E-3</v>
      </c>
      <c r="AV223" s="73">
        <f t="shared" si="190"/>
        <v>1.0086664107387064</v>
      </c>
      <c r="AW223" s="74">
        <f>PRODUCT(AV$4:AV223)</f>
        <v>4.8141851497885542</v>
      </c>
      <c r="BO223" s="70">
        <f t="shared" si="183"/>
        <v>220</v>
      </c>
      <c r="BP223" s="178">
        <f t="shared" si="184"/>
        <v>0.1091</v>
      </c>
      <c r="BQ223" s="179">
        <f t="shared" si="173"/>
        <v>8.6664107387064426E-3</v>
      </c>
      <c r="BR223" s="179">
        <f t="shared" si="186"/>
        <v>0.20771947253501888</v>
      </c>
    </row>
    <row r="224" spans="5:70">
      <c r="E224">
        <f t="shared" si="174"/>
        <v>221</v>
      </c>
      <c r="F224" s="64">
        <f t="shared" si="175"/>
        <v>86.333333333332291</v>
      </c>
      <c r="G224" s="55">
        <f t="shared" si="161"/>
        <v>1.4888670873660748E-2</v>
      </c>
      <c r="H224" s="78">
        <f t="shared" si="185"/>
        <v>0.18950567757464246</v>
      </c>
      <c r="I224" s="79">
        <f t="shared" ca="1" si="162"/>
        <v>162733.79287877749</v>
      </c>
      <c r="J224" s="79">
        <f t="shared" ca="1" si="163"/>
        <v>1410.3178901550673</v>
      </c>
      <c r="K224" s="80">
        <f t="shared" ca="1" si="164"/>
        <v>-3.790113551492849</v>
      </c>
      <c r="L224" s="80">
        <f t="shared" ca="1" si="165"/>
        <v>-135.61149406564792</v>
      </c>
      <c r="M224" s="80">
        <f t="shared" ca="1" si="166"/>
        <v>0</v>
      </c>
      <c r="N224" s="80">
        <f t="shared" ca="1" si="167"/>
        <v>0</v>
      </c>
      <c r="O224" s="81">
        <f t="shared" ca="1" si="154"/>
        <v>-1790.603265084598</v>
      </c>
      <c r="P224" s="79">
        <f t="shared" ca="1" si="155"/>
        <v>162214.10589623085</v>
      </c>
      <c r="Q224" s="35"/>
      <c r="R224">
        <f t="shared" ca="1" si="168"/>
        <v>221</v>
      </c>
      <c r="S224" s="78">
        <f t="shared" ca="1" si="176"/>
        <v>86.333333333332291</v>
      </c>
      <c r="T224" s="55">
        <f t="shared" ca="1" si="169"/>
        <v>1.4888670873660748E-2</v>
      </c>
      <c r="U224" s="78">
        <f t="shared" ca="1" si="177"/>
        <v>0.18893864422049814</v>
      </c>
      <c r="V224" s="79">
        <f t="shared" ca="1" si="178"/>
        <v>162665.89099137587</v>
      </c>
      <c r="W224" s="79">
        <f t="shared" ca="1" si="156"/>
        <v>1409.7294245089115</v>
      </c>
      <c r="X224" s="80">
        <f t="shared" ca="1" si="157"/>
        <v>-3.7787728844099626</v>
      </c>
      <c r="Y224" s="80">
        <f t="shared" ca="1" si="170"/>
        <v>-135.55490915947991</v>
      </c>
      <c r="Z224" s="80">
        <f t="shared" ca="1" si="158"/>
        <v>0</v>
      </c>
      <c r="AA224" s="80">
        <f t="shared" ca="1" si="171"/>
        <v>0</v>
      </c>
      <c r="AB224" s="81">
        <f t="shared" ca="1" si="159"/>
        <v>-1790.603265084598</v>
      </c>
      <c r="AC224" s="79">
        <f t="shared" ca="1" si="160"/>
        <v>162145.6834687563</v>
      </c>
      <c r="AD224" s="35"/>
      <c r="AE224" s="55">
        <f t="shared" ca="1" si="179"/>
        <v>1.4888670873660748E-2</v>
      </c>
      <c r="AF224" s="78">
        <f t="shared" ca="1" si="180"/>
        <v>0.18893864422049814</v>
      </c>
      <c r="AG224" s="35"/>
      <c r="AH224" s="35"/>
      <c r="AR224" s="69">
        <f t="shared" si="187"/>
        <v>19</v>
      </c>
      <c r="AS224" s="70">
        <f t="shared" si="188"/>
        <v>221</v>
      </c>
      <c r="AT224" s="71">
        <f t="shared" si="189"/>
        <v>0.20359345012256994</v>
      </c>
      <c r="AU224" s="72">
        <f t="shared" si="172"/>
        <v>8.6664107387064426E-3</v>
      </c>
      <c r="AV224" s="73">
        <f t="shared" si="190"/>
        <v>1.0086664107387064</v>
      </c>
      <c r="AW224" s="74">
        <f>PRODUCT(AV$4:AV224)</f>
        <v>4.8559068556688025</v>
      </c>
      <c r="BO224" s="70">
        <f t="shared" si="183"/>
        <v>221</v>
      </c>
      <c r="BP224" s="178">
        <f t="shared" si="184"/>
        <v>0.1091</v>
      </c>
      <c r="BQ224" s="179">
        <f t="shared" si="173"/>
        <v>8.6664107387064426E-3</v>
      </c>
      <c r="BR224" s="179">
        <f t="shared" si="186"/>
        <v>0.20593475734251282</v>
      </c>
    </row>
    <row r="225" spans="5:70">
      <c r="E225">
        <f t="shared" si="174"/>
        <v>222</v>
      </c>
      <c r="F225" s="64">
        <f t="shared" si="175"/>
        <v>86.41666666666562</v>
      </c>
      <c r="G225" s="55">
        <f t="shared" si="161"/>
        <v>1.4888670873660748E-2</v>
      </c>
      <c r="H225" s="78">
        <f t="shared" si="185"/>
        <v>0.18668418991254354</v>
      </c>
      <c r="I225" s="79">
        <f t="shared" ca="1" si="162"/>
        <v>159798.95346247673</v>
      </c>
      <c r="J225" s="79">
        <f t="shared" ca="1" si="163"/>
        <v>1384.8833663212595</v>
      </c>
      <c r="K225" s="80">
        <f t="shared" ca="1" si="164"/>
        <v>-3.7336837982508708</v>
      </c>
      <c r="L225" s="80">
        <f t="shared" ca="1" si="165"/>
        <v>-133.16579455206394</v>
      </c>
      <c r="M225" s="80">
        <f t="shared" ca="1" si="166"/>
        <v>0</v>
      </c>
      <c r="N225" s="80">
        <f t="shared" ca="1" si="167"/>
        <v>0</v>
      </c>
      <c r="O225" s="81">
        <f t="shared" ca="1" si="154"/>
        <v>-1763.9435624054511</v>
      </c>
      <c r="P225" s="79">
        <f t="shared" ca="1" si="155"/>
        <v>159282.99378804222</v>
      </c>
      <c r="Q225" s="35"/>
      <c r="R225">
        <f t="shared" ca="1" si="168"/>
        <v>222</v>
      </c>
      <c r="S225" s="78">
        <f t="shared" ca="1" si="176"/>
        <v>86.41666666666562</v>
      </c>
      <c r="T225" s="55">
        <f t="shared" ca="1" si="169"/>
        <v>1.4888670873660748E-2</v>
      </c>
      <c r="U225" s="78">
        <f t="shared" ca="1" si="177"/>
        <v>0.18612559893138345</v>
      </c>
      <c r="V225" s="79">
        <f t="shared" ca="1" si="178"/>
        <v>159731.54975400522</v>
      </c>
      <c r="W225" s="79">
        <f t="shared" ca="1" si="156"/>
        <v>1384.2992180983333</v>
      </c>
      <c r="X225" s="80">
        <f t="shared" ca="1" si="157"/>
        <v>-3.722511978627669</v>
      </c>
      <c r="Y225" s="80">
        <f t="shared" ca="1" si="170"/>
        <v>-133.10962479500435</v>
      </c>
      <c r="Z225" s="80">
        <f t="shared" ca="1" si="158"/>
        <v>0</v>
      </c>
      <c r="AA225" s="80">
        <f t="shared" ca="1" si="171"/>
        <v>0</v>
      </c>
      <c r="AB225" s="81">
        <f t="shared" ca="1" si="159"/>
        <v>-1763.9435624054511</v>
      </c>
      <c r="AC225" s="79">
        <f t="shared" ca="1" si="160"/>
        <v>159215.07327292449</v>
      </c>
      <c r="AD225" s="35"/>
      <c r="AE225" s="55">
        <f t="shared" ca="1" si="179"/>
        <v>1.4888670873660748E-2</v>
      </c>
      <c r="AF225" s="78">
        <f t="shared" ca="1" si="180"/>
        <v>0.18612559893138345</v>
      </c>
      <c r="AG225" s="35"/>
      <c r="AH225" s="35"/>
      <c r="AR225" s="69">
        <f t="shared" si="187"/>
        <v>19</v>
      </c>
      <c r="AS225" s="70">
        <f t="shared" si="188"/>
        <v>222</v>
      </c>
      <c r="AT225" s="71">
        <f t="shared" si="189"/>
        <v>0.20182902566009739</v>
      </c>
      <c r="AU225" s="72">
        <f t="shared" si="172"/>
        <v>8.6664107387064426E-3</v>
      </c>
      <c r="AV225" s="73">
        <f t="shared" si="190"/>
        <v>1.0086664107387064</v>
      </c>
      <c r="AW225" s="74">
        <f>PRODUCT(AV$4:AV225)</f>
        <v>4.8979901389889289</v>
      </c>
      <c r="BO225" s="70">
        <f t="shared" si="183"/>
        <v>222</v>
      </c>
      <c r="BP225" s="178">
        <f t="shared" si="184"/>
        <v>0.1091</v>
      </c>
      <c r="BQ225" s="179">
        <f t="shared" si="173"/>
        <v>8.6664107387064426E-3</v>
      </c>
      <c r="BR225" s="179">
        <f t="shared" si="186"/>
        <v>0.20416537633259199</v>
      </c>
    </row>
    <row r="226" spans="5:70">
      <c r="E226">
        <f t="shared" si="174"/>
        <v>223</v>
      </c>
      <c r="F226" s="64">
        <f t="shared" si="175"/>
        <v>86.499999999998948</v>
      </c>
      <c r="G226" s="55">
        <f t="shared" si="161"/>
        <v>1.4888670873660748E-2</v>
      </c>
      <c r="H226" s="78">
        <f t="shared" si="185"/>
        <v>0.18390471045161971</v>
      </c>
      <c r="I226" s="79">
        <f t="shared" ca="1" si="162"/>
        <v>156911.4817177607</v>
      </c>
      <c r="J226" s="79">
        <f t="shared" ca="1" si="163"/>
        <v>1359.859350185141</v>
      </c>
      <c r="K226" s="80">
        <f t="shared" ca="1" si="164"/>
        <v>-3.6780942090323943</v>
      </c>
      <c r="L226" s="80">
        <f t="shared" ca="1" si="165"/>
        <v>-130.75956809813394</v>
      </c>
      <c r="M226" s="80">
        <f t="shared" ca="1" si="166"/>
        <v>0</v>
      </c>
      <c r="N226" s="80">
        <f t="shared" ca="1" si="167"/>
        <v>0</v>
      </c>
      <c r="O226" s="81">
        <f t="shared" ca="1" si="154"/>
        <v>-1737.6807872650836</v>
      </c>
      <c r="P226" s="79">
        <f t="shared" ca="1" si="155"/>
        <v>156399.22261837358</v>
      </c>
      <c r="Q226" s="35"/>
      <c r="R226">
        <f t="shared" ca="1" si="168"/>
        <v>223</v>
      </c>
      <c r="S226" s="78">
        <f t="shared" ca="1" si="176"/>
        <v>86.499999999998948</v>
      </c>
      <c r="T226" s="55">
        <f t="shared" ca="1" si="169"/>
        <v>1.4888670873660748E-2</v>
      </c>
      <c r="U226" s="78">
        <f t="shared" ca="1" si="177"/>
        <v>0.18335443614773109</v>
      </c>
      <c r="V226" s="79">
        <f t="shared" ca="1" si="178"/>
        <v>156844.57244883815</v>
      </c>
      <c r="W226" s="79">
        <f t="shared" ca="1" si="156"/>
        <v>1359.2794869784316</v>
      </c>
      <c r="X226" s="80">
        <f t="shared" ca="1" si="157"/>
        <v>-3.6670887229546216</v>
      </c>
      <c r="Y226" s="80">
        <f t="shared" ca="1" si="170"/>
        <v>-130.7038103740318</v>
      </c>
      <c r="Z226" s="80">
        <f t="shared" ca="1" si="158"/>
        <v>0</v>
      </c>
      <c r="AA226" s="80">
        <f t="shared" ca="1" si="171"/>
        <v>0</v>
      </c>
      <c r="AB226" s="81">
        <f t="shared" ca="1" si="159"/>
        <v>-1737.6807872650836</v>
      </c>
      <c r="AC226" s="79">
        <f t="shared" ca="1" si="160"/>
        <v>156331.80024945451</v>
      </c>
      <c r="AD226" s="35"/>
      <c r="AE226" s="55">
        <f t="shared" ca="1" si="179"/>
        <v>1.4888670873660748E-2</v>
      </c>
      <c r="AF226" s="78">
        <f t="shared" ca="1" si="180"/>
        <v>0.18335443614773109</v>
      </c>
      <c r="AG226" s="35"/>
      <c r="AH226" s="35"/>
      <c r="AR226" s="69">
        <f t="shared" si="187"/>
        <v>19</v>
      </c>
      <c r="AS226" s="70">
        <f t="shared" si="188"/>
        <v>223</v>
      </c>
      <c r="AT226" s="71">
        <f t="shared" si="189"/>
        <v>0.20007989242473406</v>
      </c>
      <c r="AU226" s="72">
        <f t="shared" si="172"/>
        <v>8.6664107387064426E-3</v>
      </c>
      <c r="AV226" s="73">
        <f t="shared" si="190"/>
        <v>1.0086664107387064</v>
      </c>
      <c r="AW226" s="74">
        <f>PRODUCT(AV$4:AV226)</f>
        <v>4.9404381333275404</v>
      </c>
      <c r="BO226" s="70">
        <f t="shared" si="183"/>
        <v>223</v>
      </c>
      <c r="BP226" s="178">
        <f t="shared" si="184"/>
        <v>0.1091</v>
      </c>
      <c r="BQ226" s="179">
        <f t="shared" si="173"/>
        <v>8.6664107387064426E-3</v>
      </c>
      <c r="BR226" s="179">
        <f t="shared" si="186"/>
        <v>0.20241119775473593</v>
      </c>
    </row>
    <row r="227" spans="5:70">
      <c r="E227">
        <f t="shared" si="174"/>
        <v>224</v>
      </c>
      <c r="F227" s="64">
        <f t="shared" si="175"/>
        <v>86.583333333332277</v>
      </c>
      <c r="G227" s="55">
        <f t="shared" si="161"/>
        <v>1.6316258762122726E-2</v>
      </c>
      <c r="H227" s="78">
        <f t="shared" si="185"/>
        <v>0.18090407360831784</v>
      </c>
      <c r="I227" s="79">
        <f t="shared" ca="1" si="162"/>
        <v>153847.37243193734</v>
      </c>
      <c r="J227" s="79">
        <f t="shared" ca="1" si="163"/>
        <v>1333.3045205659114</v>
      </c>
      <c r="K227" s="80">
        <f t="shared" ca="1" si="164"/>
        <v>-3.6180814721663568</v>
      </c>
      <c r="L227" s="80">
        <f t="shared" ca="1" si="165"/>
        <v>-128.20614369328112</v>
      </c>
      <c r="M227" s="80">
        <f t="shared" ca="1" si="166"/>
        <v>0</v>
      </c>
      <c r="N227" s="80">
        <f t="shared" ca="1" si="167"/>
        <v>0</v>
      </c>
      <c r="O227" s="81">
        <f t="shared" ca="1" si="154"/>
        <v>-1709.3283378940971</v>
      </c>
      <c r="P227" s="79">
        <f t="shared" ca="1" si="155"/>
        <v>153339.52438944372</v>
      </c>
      <c r="Q227" s="35"/>
      <c r="R227">
        <f t="shared" ca="1" si="168"/>
        <v>224</v>
      </c>
      <c r="S227" s="78">
        <f t="shared" ca="1" si="176"/>
        <v>86.583333333332277</v>
      </c>
      <c r="T227" s="55">
        <f t="shared" ca="1" si="169"/>
        <v>1.6316258762122726E-2</v>
      </c>
      <c r="U227" s="78">
        <f t="shared" ca="1" si="177"/>
        <v>0.18036277772236159</v>
      </c>
      <c r="V227" s="79">
        <f t="shared" ca="1" si="178"/>
        <v>153781.05014383592</v>
      </c>
      <c r="W227" s="79">
        <f t="shared" ca="1" si="156"/>
        <v>1332.7297443760935</v>
      </c>
      <c r="X227" s="80">
        <f t="shared" ca="1" si="157"/>
        <v>-3.6072555544472316</v>
      </c>
      <c r="Y227" s="80">
        <f t="shared" ca="1" si="170"/>
        <v>-128.15087511986329</v>
      </c>
      <c r="Z227" s="80">
        <f t="shared" ca="1" si="158"/>
        <v>0</v>
      </c>
      <c r="AA227" s="80">
        <f t="shared" ca="1" si="171"/>
        <v>0</v>
      </c>
      <c r="AB227" s="81">
        <f t="shared" ca="1" si="159"/>
        <v>-1709.3283378940971</v>
      </c>
      <c r="AC227" s="79">
        <f t="shared" ca="1" si="160"/>
        <v>153272.69341964362</v>
      </c>
      <c r="AD227" s="35"/>
      <c r="AE227" s="55">
        <f t="shared" ca="1" si="179"/>
        <v>1.6316258762122726E-2</v>
      </c>
      <c r="AF227" s="78">
        <f t="shared" ca="1" si="180"/>
        <v>0.18036277772236159</v>
      </c>
      <c r="AG227" s="35"/>
      <c r="AH227" s="35"/>
      <c r="AR227" s="69">
        <f t="shared" si="187"/>
        <v>19</v>
      </c>
      <c r="AS227" s="70">
        <f t="shared" si="188"/>
        <v>224</v>
      </c>
      <c r="AT227" s="71">
        <f t="shared" si="189"/>
        <v>0.19834591789642511</v>
      </c>
      <c r="AU227" s="72">
        <f t="shared" si="172"/>
        <v>8.6664107387064426E-3</v>
      </c>
      <c r="AV227" s="73">
        <f t="shared" si="190"/>
        <v>1.0086664107387064</v>
      </c>
      <c r="AW227" s="74">
        <f>PRODUCT(AV$4:AV227)</f>
        <v>4.9832539994201248</v>
      </c>
      <c r="BO227" s="70">
        <f t="shared" si="183"/>
        <v>224</v>
      </c>
      <c r="BP227" s="178">
        <f t="shared" si="184"/>
        <v>0.1091</v>
      </c>
      <c r="BQ227" s="179">
        <f t="shared" si="173"/>
        <v>8.6664107387064426E-3</v>
      </c>
      <c r="BR227" s="179">
        <f t="shared" si="186"/>
        <v>0.20067209099041788</v>
      </c>
    </row>
    <row r="228" spans="5:70">
      <c r="E228">
        <f t="shared" si="174"/>
        <v>225</v>
      </c>
      <c r="F228" s="64">
        <f t="shared" si="175"/>
        <v>86.666666666665606</v>
      </c>
      <c r="G228" s="55">
        <f t="shared" si="161"/>
        <v>1.6316258762122726E-2</v>
      </c>
      <c r="H228" s="78">
        <f t="shared" si="185"/>
        <v>0.17795239593220244</v>
      </c>
      <c r="I228" s="79">
        <f t="shared" ca="1" si="162"/>
        <v>150837.59703104472</v>
      </c>
      <c r="J228" s="79">
        <f t="shared" ca="1" si="163"/>
        <v>1307.2205707105209</v>
      </c>
      <c r="K228" s="80">
        <f t="shared" ca="1" si="164"/>
        <v>-3.5590479186440489</v>
      </c>
      <c r="L228" s="80">
        <f t="shared" ca="1" si="165"/>
        <v>-125.6979975258706</v>
      </c>
      <c r="M228" s="80">
        <f t="shared" ca="1" si="166"/>
        <v>0</v>
      </c>
      <c r="N228" s="80">
        <f t="shared" ca="1" si="167"/>
        <v>0</v>
      </c>
      <c r="O228" s="81">
        <f t="shared" ca="1" si="154"/>
        <v>-1681.4384944235881</v>
      </c>
      <c r="P228" s="79">
        <f t="shared" ca="1" si="155"/>
        <v>150334.12206188714</v>
      </c>
      <c r="Q228" s="35"/>
      <c r="R228">
        <f t="shared" ca="1" si="168"/>
        <v>225</v>
      </c>
      <c r="S228" s="78">
        <f t="shared" ca="1" si="176"/>
        <v>86.666666666665606</v>
      </c>
      <c r="T228" s="55">
        <f t="shared" ca="1" si="169"/>
        <v>1.6316258762122726E-2</v>
      </c>
      <c r="U228" s="78">
        <f t="shared" ca="1" si="177"/>
        <v>0.17741993196998831</v>
      </c>
      <c r="V228" s="79">
        <f t="shared" ca="1" si="178"/>
        <v>150771.85649264121</v>
      </c>
      <c r="W228" s="79">
        <f t="shared" ca="1" si="156"/>
        <v>1306.6508362025324</v>
      </c>
      <c r="X228" s="80">
        <f t="shared" ca="1" si="157"/>
        <v>-3.5483986393997662</v>
      </c>
      <c r="Y228" s="80">
        <f t="shared" ca="1" si="170"/>
        <v>-125.64321374386768</v>
      </c>
      <c r="Z228" s="80">
        <f t="shared" ca="1" si="158"/>
        <v>0</v>
      </c>
      <c r="AA228" s="80">
        <f t="shared" ca="1" si="171"/>
        <v>0</v>
      </c>
      <c r="AB228" s="81">
        <f t="shared" ca="1" si="159"/>
        <v>-1681.4384944235881</v>
      </c>
      <c r="AC228" s="79">
        <f t="shared" ca="1" si="160"/>
        <v>150267.87722203688</v>
      </c>
      <c r="AD228" s="35"/>
      <c r="AE228" s="55">
        <f t="shared" ca="1" si="179"/>
        <v>1.6316258762122726E-2</v>
      </c>
      <c r="AF228" s="78">
        <f t="shared" ca="1" si="180"/>
        <v>0.17741993196998831</v>
      </c>
      <c r="AG228" s="35"/>
      <c r="AH228" s="35"/>
      <c r="AR228" s="69">
        <f t="shared" si="187"/>
        <v>19</v>
      </c>
      <c r="AS228" s="70">
        <f t="shared" si="188"/>
        <v>225</v>
      </c>
      <c r="AT228" s="71">
        <f t="shared" si="189"/>
        <v>0.19662697070358895</v>
      </c>
      <c r="AU228" s="72">
        <f t="shared" si="172"/>
        <v>8.6664107387064426E-3</v>
      </c>
      <c r="AV228" s="73">
        <f t="shared" si="190"/>
        <v>1.0086664107387064</v>
      </c>
      <c r="AW228" s="74">
        <f>PRODUCT(AV$4:AV228)</f>
        <v>5.0264409253944011</v>
      </c>
      <c r="BO228" s="70">
        <f t="shared" si="183"/>
        <v>225</v>
      </c>
      <c r="BP228" s="178">
        <f t="shared" si="184"/>
        <v>0.1091</v>
      </c>
      <c r="BQ228" s="179">
        <f t="shared" si="173"/>
        <v>8.6664107387064426E-3</v>
      </c>
      <c r="BR228" s="179">
        <f t="shared" si="186"/>
        <v>0.19894792654337898</v>
      </c>
    </row>
    <row r="229" spans="5:70">
      <c r="E229">
        <f t="shared" si="174"/>
        <v>226</v>
      </c>
      <c r="F229" s="64">
        <f t="shared" si="175"/>
        <v>86.749999999998934</v>
      </c>
      <c r="G229" s="55">
        <f t="shared" si="161"/>
        <v>1.6316258762122726E-2</v>
      </c>
      <c r="H229" s="78">
        <f t="shared" si="185"/>
        <v>0.17504887859283291</v>
      </c>
      <c r="I229" s="79">
        <f t="shared" ca="1" si="162"/>
        <v>147881.23162554885</v>
      </c>
      <c r="J229" s="79">
        <f t="shared" ca="1" si="163"/>
        <v>1281.5994938127915</v>
      </c>
      <c r="K229" s="80">
        <f t="shared" ca="1" si="164"/>
        <v>-3.5009775718566583</v>
      </c>
      <c r="L229" s="80">
        <f t="shared" ca="1" si="165"/>
        <v>-123.23435968795739</v>
      </c>
      <c r="M229" s="80">
        <f t="shared" ca="1" si="166"/>
        <v>0</v>
      </c>
      <c r="N229" s="80">
        <f t="shared" ca="1" si="167"/>
        <v>0</v>
      </c>
      <c r="O229" s="81">
        <f t="shared" ca="1" si="154"/>
        <v>-1654.0037088559786</v>
      </c>
      <c r="P229" s="79">
        <f t="shared" ca="1" si="155"/>
        <v>147382.09207324588</v>
      </c>
      <c r="Q229" s="35"/>
      <c r="R229">
        <f t="shared" ca="1" si="168"/>
        <v>226</v>
      </c>
      <c r="S229" s="78">
        <f t="shared" ca="1" si="176"/>
        <v>86.749999999998934</v>
      </c>
      <c r="T229" s="55">
        <f t="shared" ca="1" si="169"/>
        <v>1.6316258762122726E-2</v>
      </c>
      <c r="U229" s="78">
        <f t="shared" ca="1" si="177"/>
        <v>0.17452510245040778</v>
      </c>
      <c r="V229" s="79">
        <f t="shared" ca="1" si="178"/>
        <v>147816.06765364725</v>
      </c>
      <c r="W229" s="79">
        <f t="shared" ca="1" si="156"/>
        <v>1281.0347560669265</v>
      </c>
      <c r="X229" s="80">
        <f t="shared" ca="1" si="157"/>
        <v>-3.4905020490081555</v>
      </c>
      <c r="Y229" s="80">
        <f t="shared" ca="1" si="170"/>
        <v>-123.18005637803938</v>
      </c>
      <c r="Z229" s="80">
        <f t="shared" ca="1" si="158"/>
        <v>0</v>
      </c>
      <c r="AA229" s="80">
        <f t="shared" ca="1" si="171"/>
        <v>0</v>
      </c>
      <c r="AB229" s="81">
        <f t="shared" ca="1" si="159"/>
        <v>-1654.0037088559786</v>
      </c>
      <c r="AC229" s="79">
        <f t="shared" ca="1" si="160"/>
        <v>147316.42814243113</v>
      </c>
      <c r="AD229" s="35"/>
      <c r="AE229" s="55">
        <f t="shared" ca="1" si="179"/>
        <v>1.6316258762122726E-2</v>
      </c>
      <c r="AF229" s="78">
        <f t="shared" ca="1" si="180"/>
        <v>0.17452510245040778</v>
      </c>
      <c r="AG229" s="35"/>
      <c r="AH229" s="35"/>
      <c r="AR229" s="69">
        <f t="shared" si="187"/>
        <v>19</v>
      </c>
      <c r="AS229" s="70">
        <f t="shared" si="188"/>
        <v>226</v>
      </c>
      <c r="AT229" s="71">
        <f t="shared" si="189"/>
        <v>0.19492292061316405</v>
      </c>
      <c r="AU229" s="72">
        <f t="shared" si="172"/>
        <v>8.6664107387064426E-3</v>
      </c>
      <c r="AV229" s="73">
        <f t="shared" si="190"/>
        <v>1.0086664107387064</v>
      </c>
      <c r="AW229" s="74">
        <f>PRODUCT(AV$4:AV229)</f>
        <v>5.0700021270077125</v>
      </c>
      <c r="BO229" s="70">
        <f t="shared" si="183"/>
        <v>226</v>
      </c>
      <c r="BP229" s="178">
        <f t="shared" si="184"/>
        <v>0.1091</v>
      </c>
      <c r="BQ229" s="179">
        <f t="shared" si="173"/>
        <v>8.6664107387064426E-3</v>
      </c>
      <c r="BR229" s="179">
        <f t="shared" si="186"/>
        <v>0.19723857602998554</v>
      </c>
    </row>
    <row r="230" spans="5:70">
      <c r="E230">
        <f t="shared" si="174"/>
        <v>227</v>
      </c>
      <c r="F230" s="64">
        <f t="shared" si="175"/>
        <v>86.833333333332263</v>
      </c>
      <c r="G230" s="55">
        <f t="shared" si="161"/>
        <v>1.6316258762122726E-2</v>
      </c>
      <c r="H230" s="78">
        <f t="shared" si="185"/>
        <v>0.17219273579369285</v>
      </c>
      <c r="I230" s="79">
        <f t="shared" ca="1" si="162"/>
        <v>144977.36772207581</v>
      </c>
      <c r="J230" s="79">
        <f t="shared" ca="1" si="163"/>
        <v>1256.4334164959905</v>
      </c>
      <c r="K230" s="80">
        <f t="shared" ca="1" si="164"/>
        <v>-3.4438547158738571</v>
      </c>
      <c r="L230" s="80">
        <f t="shared" ca="1" si="165"/>
        <v>-120.81447310172985</v>
      </c>
      <c r="M230" s="80">
        <f t="shared" ca="1" si="166"/>
        <v>0</v>
      </c>
      <c r="N230" s="80">
        <f t="shared" ca="1" si="167"/>
        <v>0</v>
      </c>
      <c r="O230" s="81">
        <f t="shared" ca="1" si="154"/>
        <v>-1627.0165563487737</v>
      </c>
      <c r="P230" s="79">
        <f t="shared" ca="1" si="155"/>
        <v>144482.52625440544</v>
      </c>
      <c r="Q230" s="35"/>
      <c r="R230">
        <f t="shared" ca="1" si="168"/>
        <v>227</v>
      </c>
      <c r="S230" s="78">
        <f t="shared" ca="1" si="176"/>
        <v>86.833333333332263</v>
      </c>
      <c r="T230" s="55">
        <f t="shared" ca="1" si="169"/>
        <v>1.6316258762122726E-2</v>
      </c>
      <c r="U230" s="78">
        <f t="shared" ca="1" si="177"/>
        <v>0.17167750571834095</v>
      </c>
      <c r="V230" s="79">
        <f t="shared" ca="1" si="178"/>
        <v>144912.77518094756</v>
      </c>
      <c r="W230" s="79">
        <f t="shared" ca="1" si="156"/>
        <v>1255.8736310039164</v>
      </c>
      <c r="X230" s="80">
        <f t="shared" ca="1" si="157"/>
        <v>-3.433550114366819</v>
      </c>
      <c r="Y230" s="80">
        <f t="shared" ca="1" si="170"/>
        <v>-120.76064598412297</v>
      </c>
      <c r="Z230" s="80">
        <f t="shared" ca="1" si="158"/>
        <v>0</v>
      </c>
      <c r="AA230" s="80">
        <f t="shared" ca="1" si="171"/>
        <v>0</v>
      </c>
      <c r="AB230" s="81">
        <f t="shared" ca="1" si="159"/>
        <v>-1627.0165563487737</v>
      </c>
      <c r="AC230" s="79">
        <f t="shared" ca="1" si="160"/>
        <v>144417.43805950423</v>
      </c>
      <c r="AD230" s="35"/>
      <c r="AE230" s="55">
        <f t="shared" ca="1" si="179"/>
        <v>1.6316258762122726E-2</v>
      </c>
      <c r="AF230" s="78">
        <f t="shared" ca="1" si="180"/>
        <v>0.17167750571834095</v>
      </c>
      <c r="AG230" s="35"/>
      <c r="AH230" s="35"/>
      <c r="AR230" s="69">
        <f t="shared" si="187"/>
        <v>19</v>
      </c>
      <c r="AS230" s="70">
        <f t="shared" si="188"/>
        <v>227</v>
      </c>
      <c r="AT230" s="71">
        <f t="shared" si="189"/>
        <v>0.1932336385207421</v>
      </c>
      <c r="AU230" s="72">
        <f t="shared" si="172"/>
        <v>8.6664107387064426E-3</v>
      </c>
      <c r="AV230" s="73">
        <f t="shared" si="190"/>
        <v>1.0086664107387064</v>
      </c>
      <c r="AW230" s="74">
        <f>PRODUCT(AV$4:AV230)</f>
        <v>5.113940847886477</v>
      </c>
      <c r="BO230" s="70">
        <f t="shared" si="183"/>
        <v>227</v>
      </c>
      <c r="BP230" s="178">
        <f t="shared" si="184"/>
        <v>0.1091</v>
      </c>
      <c r="BQ230" s="179">
        <f t="shared" si="173"/>
        <v>8.6664107387064426E-3</v>
      </c>
      <c r="BR230" s="179">
        <f t="shared" si="186"/>
        <v>0.19554391216966965</v>
      </c>
    </row>
    <row r="231" spans="5:70">
      <c r="E231">
        <f t="shared" si="174"/>
        <v>228</v>
      </c>
      <c r="F231" s="64">
        <f t="shared" si="175"/>
        <v>86.916666666665591</v>
      </c>
      <c r="G231" s="55">
        <f t="shared" si="161"/>
        <v>1.6316258762122726E-2</v>
      </c>
      <c r="H231" s="78">
        <f t="shared" si="185"/>
        <v>0.16938319455952514</v>
      </c>
      <c r="I231" s="79">
        <f t="shared" ca="1" si="162"/>
        <v>142125.11196943338</v>
      </c>
      <c r="J231" s="79">
        <f t="shared" ca="1" si="163"/>
        <v>1231.714596611753</v>
      </c>
      <c r="K231" s="80">
        <f t="shared" ca="1" si="164"/>
        <v>-3.3876638911905026</v>
      </c>
      <c r="L231" s="80">
        <f t="shared" ca="1" si="165"/>
        <v>-118.43759330786115</v>
      </c>
      <c r="M231" s="80">
        <f t="shared" ca="1" si="166"/>
        <v>0</v>
      </c>
      <c r="N231" s="80">
        <f t="shared" ca="1" si="167"/>
        <v>0</v>
      </c>
      <c r="O231" s="81">
        <f t="shared" ca="1" si="154"/>
        <v>-1600.4697332051294</v>
      </c>
      <c r="P231" s="79">
        <f t="shared" ca="1" si="155"/>
        <v>141634.53157564093</v>
      </c>
      <c r="Q231" s="35"/>
      <c r="R231">
        <f t="shared" ca="1" si="168"/>
        <v>228</v>
      </c>
      <c r="S231" s="78">
        <f t="shared" ca="1" si="176"/>
        <v>86.916666666665591</v>
      </c>
      <c r="T231" s="55">
        <f t="shared" ca="1" si="169"/>
        <v>1.6316258762122726E-2</v>
      </c>
      <c r="U231" s="78">
        <f t="shared" ca="1" si="177"/>
        <v>0.16887637111140469</v>
      </c>
      <c r="V231" s="79">
        <f t="shared" ca="1" si="178"/>
        <v>142061.08577036252</v>
      </c>
      <c r="W231" s="79">
        <f t="shared" ca="1" si="156"/>
        <v>1231.1597192725667</v>
      </c>
      <c r="X231" s="80">
        <f t="shared" ca="1" si="157"/>
        <v>-3.377527422228094</v>
      </c>
      <c r="Y231" s="80">
        <f t="shared" ca="1" si="170"/>
        <v>-118.38423814196878</v>
      </c>
      <c r="Z231" s="80">
        <f t="shared" ca="1" si="158"/>
        <v>0</v>
      </c>
      <c r="AA231" s="80">
        <f t="shared" ca="1" si="171"/>
        <v>0</v>
      </c>
      <c r="AB231" s="81">
        <f t="shared" ca="1" si="159"/>
        <v>-1600.4697332051294</v>
      </c>
      <c r="AC231" s="79">
        <f t="shared" ca="1" si="160"/>
        <v>141570.01399086576</v>
      </c>
      <c r="AD231" s="35"/>
      <c r="AE231" s="55">
        <f t="shared" ca="1" si="179"/>
        <v>1.6316258762122726E-2</v>
      </c>
      <c r="AF231" s="78">
        <f t="shared" ca="1" si="180"/>
        <v>0.16887637111140469</v>
      </c>
      <c r="AG231" s="35"/>
      <c r="AH231" s="35"/>
      <c r="AR231" s="69">
        <f t="shared" si="187"/>
        <v>19</v>
      </c>
      <c r="AS231" s="70">
        <f t="shared" si="188"/>
        <v>228</v>
      </c>
      <c r="AT231" s="71">
        <f t="shared" si="189"/>
        <v>0.19155899644078661</v>
      </c>
      <c r="AU231" s="72">
        <f t="shared" si="172"/>
        <v>8.6664107387064426E-3</v>
      </c>
      <c r="AV231" s="73">
        <f t="shared" si="190"/>
        <v>1.0086664107387064</v>
      </c>
      <c r="AW231" s="74">
        <f>PRODUCT(AV$4:AV231)</f>
        <v>5.1582603597677101</v>
      </c>
      <c r="BO231" s="70">
        <f t="shared" si="183"/>
        <v>228</v>
      </c>
      <c r="BP231" s="178">
        <f t="shared" si="184"/>
        <v>0.1091</v>
      </c>
      <c r="BQ231" s="179">
        <f t="shared" si="173"/>
        <v>8.6664107387064426E-3</v>
      </c>
      <c r="BR231" s="179">
        <f t="shared" si="186"/>
        <v>0.19386380877545153</v>
      </c>
    </row>
    <row r="232" spans="5:70">
      <c r="E232">
        <f t="shared" si="174"/>
        <v>229</v>
      </c>
      <c r="F232" s="64">
        <f t="shared" si="175"/>
        <v>86.99999999999892</v>
      </c>
      <c r="G232" s="55">
        <f t="shared" si="161"/>
        <v>1.6316258762122726E-2</v>
      </c>
      <c r="H232" s="78">
        <f t="shared" si="185"/>
        <v>0.16661949452713695</v>
      </c>
      <c r="I232" s="79">
        <f t="shared" ca="1" si="162"/>
        <v>139323.58590880071</v>
      </c>
      <c r="J232" s="79">
        <f t="shared" ca="1" si="163"/>
        <v>1207.4354210751201</v>
      </c>
      <c r="K232" s="80">
        <f t="shared" ca="1" si="164"/>
        <v>-3.3323898905427392</v>
      </c>
      <c r="L232" s="80">
        <f t="shared" ca="1" si="165"/>
        <v>-116.10298825733393</v>
      </c>
      <c r="M232" s="80">
        <f t="shared" ca="1" si="166"/>
        <v>-1044.9268943160052</v>
      </c>
      <c r="N232" s="80">
        <f t="shared" ca="1" si="167"/>
        <v>0</v>
      </c>
      <c r="O232" s="81">
        <f t="shared" ca="1" si="154"/>
        <v>-1574.3560548972091</v>
      </c>
      <c r="P232" s="79">
        <f t="shared" ca="1" si="155"/>
        <v>137792.30300251473</v>
      </c>
      <c r="Q232" s="35"/>
      <c r="R232">
        <f t="shared" ca="1" si="168"/>
        <v>229</v>
      </c>
      <c r="S232" s="78">
        <f t="shared" ca="1" si="176"/>
        <v>86.99999999999892</v>
      </c>
      <c r="T232" s="55">
        <f t="shared" ca="1" si="169"/>
        <v>1.6316258762122726E-2</v>
      </c>
      <c r="U232" s="78">
        <f t="shared" ca="1" si="177"/>
        <v>0.16612094054154275</v>
      </c>
      <c r="V232" s="79">
        <f t="shared" ca="1" si="178"/>
        <v>139260.12100963347</v>
      </c>
      <c r="W232" s="79">
        <f t="shared" ca="1" si="156"/>
        <v>1206.8854081914462</v>
      </c>
      <c r="X232" s="80">
        <f t="shared" ca="1" si="157"/>
        <v>-3.3224188108308548</v>
      </c>
      <c r="Y232" s="80">
        <f t="shared" ca="1" si="170"/>
        <v>-116.05010084136123</v>
      </c>
      <c r="Z232" s="80">
        <f t="shared" ca="1" si="158"/>
        <v>-1044.450907572251</v>
      </c>
      <c r="AA232" s="80">
        <f t="shared" ca="1" si="171"/>
        <v>0</v>
      </c>
      <c r="AB232" s="81">
        <f t="shared" ca="1" si="159"/>
        <v>-1574.3560548972091</v>
      </c>
      <c r="AC232" s="79">
        <f t="shared" ca="1" si="160"/>
        <v>137728.82693570326</v>
      </c>
      <c r="AD232" s="35"/>
      <c r="AE232" s="55">
        <f t="shared" ca="1" si="179"/>
        <v>1.6316258762122726E-2</v>
      </c>
      <c r="AF232" s="78">
        <f t="shared" ca="1" si="180"/>
        <v>0.16612094054154275</v>
      </c>
      <c r="AG232" s="35"/>
      <c r="AH232" s="35"/>
      <c r="AR232" s="69">
        <f t="shared" si="187"/>
        <v>20</v>
      </c>
      <c r="AS232" s="70">
        <f t="shared" si="188"/>
        <v>229</v>
      </c>
      <c r="AT232" s="71">
        <f t="shared" si="189"/>
        <v>0.18989886749693635</v>
      </c>
      <c r="AU232" s="72">
        <f t="shared" si="172"/>
        <v>8.6664107387064426E-3</v>
      </c>
      <c r="AV232" s="73">
        <f t="shared" si="190"/>
        <v>1.0086664107387064</v>
      </c>
      <c r="AW232" s="74">
        <f>PRODUCT(AV$4:AV232)</f>
        <v>5.2029639627426452</v>
      </c>
      <c r="BO232" s="70">
        <f t="shared" si="183"/>
        <v>229</v>
      </c>
      <c r="BP232" s="178">
        <f t="shared" si="184"/>
        <v>0.1091</v>
      </c>
      <c r="BQ232" s="179">
        <f t="shared" si="173"/>
        <v>8.6664107387064426E-3</v>
      </c>
      <c r="BR232" s="179">
        <f t="shared" si="186"/>
        <v>0.19219814074454361</v>
      </c>
    </row>
    <row r="233" spans="5:70">
      <c r="E233">
        <f t="shared" si="174"/>
        <v>230</v>
      </c>
      <c r="F233" s="64">
        <f t="shared" si="175"/>
        <v>87.083333333332249</v>
      </c>
      <c r="G233" s="55">
        <f t="shared" si="161"/>
        <v>1.6316258762122726E-2</v>
      </c>
      <c r="H233" s="78">
        <f t="shared" si="185"/>
        <v>0.16390088773961808</v>
      </c>
      <c r="I233" s="79">
        <f t="shared" ca="1" si="162"/>
        <v>135544.04813129688</v>
      </c>
      <c r="J233" s="79">
        <f t="shared" ca="1" si="163"/>
        <v>1174.6803942928141</v>
      </c>
      <c r="K233" s="80">
        <f t="shared" ca="1" si="164"/>
        <v>-3.2780177547923617</v>
      </c>
      <c r="L233" s="80">
        <f t="shared" ca="1" si="165"/>
        <v>-112.95337344274741</v>
      </c>
      <c r="M233" s="80">
        <f t="shared" ca="1" si="166"/>
        <v>0</v>
      </c>
      <c r="N233" s="80">
        <f t="shared" ca="1" si="167"/>
        <v>0</v>
      </c>
      <c r="O233" s="81">
        <f t="shared" ca="1" si="154"/>
        <v>-1548.6684541217912</v>
      </c>
      <c r="P233" s="79">
        <f t="shared" ca="1" si="155"/>
        <v>135053.82868027035</v>
      </c>
      <c r="Q233" s="35"/>
      <c r="R233">
        <f t="shared" ca="1" si="168"/>
        <v>230</v>
      </c>
      <c r="S233" s="78">
        <f t="shared" ca="1" si="176"/>
        <v>87.083333333332249</v>
      </c>
      <c r="T233" s="55">
        <f t="shared" ca="1" si="169"/>
        <v>1.6316258762122726E-2</v>
      </c>
      <c r="U233" s="78">
        <f t="shared" ca="1" si="177"/>
        <v>0.16341046828985972</v>
      </c>
      <c r="V233" s="79">
        <f t="shared" ca="1" si="178"/>
        <v>135481.60775641669</v>
      </c>
      <c r="W233" s="79">
        <f t="shared" ca="1" si="156"/>
        <v>1174.1392603574236</v>
      </c>
      <c r="X233" s="80">
        <f t="shared" ca="1" si="157"/>
        <v>-3.2682093657971945</v>
      </c>
      <c r="Y233" s="80">
        <f t="shared" ca="1" si="170"/>
        <v>-112.90133979701392</v>
      </c>
      <c r="Z233" s="80">
        <f t="shared" ca="1" si="158"/>
        <v>0</v>
      </c>
      <c r="AA233" s="80">
        <f t="shared" ca="1" si="171"/>
        <v>0</v>
      </c>
      <c r="AB233" s="81">
        <f t="shared" ca="1" si="159"/>
        <v>-1548.6684541217912</v>
      </c>
      <c r="AC233" s="79">
        <f t="shared" ca="1" si="160"/>
        <v>134990.90901348949</v>
      </c>
      <c r="AD233" s="35"/>
      <c r="AE233" s="55">
        <f t="shared" ca="1" si="179"/>
        <v>1.6316258762122726E-2</v>
      </c>
      <c r="AF233" s="78">
        <f t="shared" ca="1" si="180"/>
        <v>0.16341046828985972</v>
      </c>
      <c r="AG233" s="35"/>
      <c r="AH233" s="35"/>
      <c r="AR233" s="69">
        <f t="shared" si="187"/>
        <v>20</v>
      </c>
      <c r="AS233" s="70">
        <f t="shared" si="188"/>
        <v>230</v>
      </c>
      <c r="AT233" s="71">
        <f t="shared" si="189"/>
        <v>0.18825312591239271</v>
      </c>
      <c r="AU233" s="72">
        <f t="shared" si="172"/>
        <v>8.6664107387064426E-3</v>
      </c>
      <c r="AV233" s="73">
        <f t="shared" si="190"/>
        <v>1.0086664107387064</v>
      </c>
      <c r="AW233" s="74">
        <f>PRODUCT(AV$4:AV233)</f>
        <v>5.2480549855024607</v>
      </c>
      <c r="BO233" s="70">
        <f t="shared" si="183"/>
        <v>230</v>
      </c>
      <c r="BP233" s="178">
        <f t="shared" si="184"/>
        <v>0.1091</v>
      </c>
      <c r="BQ233" s="179">
        <f t="shared" si="173"/>
        <v>8.6664107387064426E-3</v>
      </c>
      <c r="BR233" s="179">
        <f t="shared" si="186"/>
        <v>0.19054678404903508</v>
      </c>
    </row>
    <row r="234" spans="5:70">
      <c r="E234">
        <f t="shared" si="174"/>
        <v>231</v>
      </c>
      <c r="F234" s="64">
        <f t="shared" si="175"/>
        <v>87.166666666665577</v>
      </c>
      <c r="G234" s="55">
        <f t="shared" si="161"/>
        <v>1.6316258762122726E-2</v>
      </c>
      <c r="H234" s="78">
        <f t="shared" si="185"/>
        <v>0.16122663844391685</v>
      </c>
      <c r="I234" s="79">
        <f t="shared" ca="1" si="162"/>
        <v>132850.25546470768</v>
      </c>
      <c r="J234" s="79">
        <f t="shared" ca="1" si="163"/>
        <v>1151.3348805992368</v>
      </c>
      <c r="K234" s="80">
        <f t="shared" ca="1" si="164"/>
        <v>-3.224532768878337</v>
      </c>
      <c r="L234" s="80">
        <f t="shared" ca="1" si="165"/>
        <v>-110.70854622058974</v>
      </c>
      <c r="M234" s="80">
        <f t="shared" ca="1" si="166"/>
        <v>0</v>
      </c>
      <c r="N234" s="80">
        <f t="shared" ca="1" si="167"/>
        <v>0</v>
      </c>
      <c r="O234" s="81">
        <f t="shared" ca="1" si="154"/>
        <v>-1523.3999788876035</v>
      </c>
      <c r="P234" s="79">
        <f t="shared" ca="1" si="155"/>
        <v>132364.25728742982</v>
      </c>
      <c r="Q234" s="35"/>
      <c r="R234">
        <f t="shared" ca="1" si="168"/>
        <v>231</v>
      </c>
      <c r="S234" s="78">
        <f t="shared" ca="1" si="176"/>
        <v>87.166666666665577</v>
      </c>
      <c r="T234" s="55">
        <f t="shared" ca="1" si="169"/>
        <v>1.6316258762122726E-2</v>
      </c>
      <c r="U234" s="78">
        <f t="shared" ca="1" si="177"/>
        <v>0.16074422080480272</v>
      </c>
      <c r="V234" s="79">
        <f t="shared" ca="1" si="178"/>
        <v>132788.36241149122</v>
      </c>
      <c r="W234" s="79">
        <f t="shared" ca="1" si="156"/>
        <v>1150.7984899781904</v>
      </c>
      <c r="X234" s="80">
        <f t="shared" ca="1" si="157"/>
        <v>-3.2148844160960541</v>
      </c>
      <c r="Y234" s="80">
        <f t="shared" ca="1" si="170"/>
        <v>-110.6569686762427</v>
      </c>
      <c r="Z234" s="80">
        <f t="shared" ca="1" si="158"/>
        <v>0</v>
      </c>
      <c r="AA234" s="80">
        <f t="shared" ca="1" si="171"/>
        <v>0</v>
      </c>
      <c r="AB234" s="81">
        <f t="shared" ca="1" si="159"/>
        <v>-1523.3999788876035</v>
      </c>
      <c r="AC234" s="79">
        <f t="shared" ca="1" si="160"/>
        <v>132301.88906948947</v>
      </c>
      <c r="AD234" s="35"/>
      <c r="AE234" s="55">
        <f t="shared" ca="1" si="179"/>
        <v>1.6316258762122726E-2</v>
      </c>
      <c r="AF234" s="78">
        <f t="shared" ca="1" si="180"/>
        <v>0.16074422080480272</v>
      </c>
      <c r="AG234" s="35"/>
      <c r="AH234" s="35"/>
      <c r="AR234" s="69">
        <f t="shared" si="187"/>
        <v>20</v>
      </c>
      <c r="AS234" s="70">
        <f t="shared" si="188"/>
        <v>231</v>
      </c>
      <c r="AT234" s="71">
        <f t="shared" si="189"/>
        <v>0.18662164700039049</v>
      </c>
      <c r="AU234" s="72">
        <f t="shared" si="172"/>
        <v>8.6664107387064426E-3</v>
      </c>
      <c r="AV234" s="73">
        <f t="shared" si="190"/>
        <v>1.0086664107387064</v>
      </c>
      <c r="AW234" s="74">
        <f>PRODUCT(AV$4:AV234)</f>
        <v>5.2935367855861415</v>
      </c>
      <c r="BO234" s="70">
        <f t="shared" si="183"/>
        <v>231</v>
      </c>
      <c r="BP234" s="178">
        <f t="shared" si="184"/>
        <v>0.1091</v>
      </c>
      <c r="BQ234" s="179">
        <f t="shared" si="173"/>
        <v>8.6664107387064426E-3</v>
      </c>
      <c r="BR234" s="179">
        <f t="shared" si="186"/>
        <v>0.18890961572665668</v>
      </c>
    </row>
    <row r="235" spans="5:70">
      <c r="E235">
        <f t="shared" si="174"/>
        <v>232</v>
      </c>
      <c r="F235" s="64">
        <f t="shared" si="175"/>
        <v>87.249999999998906</v>
      </c>
      <c r="G235" s="55">
        <f t="shared" si="161"/>
        <v>1.6316258762122726E-2</v>
      </c>
      <c r="H235" s="78">
        <f t="shared" si="185"/>
        <v>0.1585960228917187</v>
      </c>
      <c r="I235" s="79">
        <f t="shared" ca="1" si="162"/>
        <v>130204.56781467193</v>
      </c>
      <c r="J235" s="79">
        <f t="shared" ca="1" si="163"/>
        <v>1128.4062647377041</v>
      </c>
      <c r="K235" s="80">
        <f t="shared" ca="1" si="164"/>
        <v>-3.171920457834374</v>
      </c>
      <c r="L235" s="80">
        <f t="shared" ca="1" si="165"/>
        <v>-108.50380651222662</v>
      </c>
      <c r="M235" s="80">
        <f t="shared" ca="1" si="166"/>
        <v>0</v>
      </c>
      <c r="N235" s="80">
        <f t="shared" ca="1" si="167"/>
        <v>0</v>
      </c>
      <c r="O235" s="81">
        <f t="shared" ca="1" si="154"/>
        <v>-1498.5437906338611</v>
      </c>
      <c r="P235" s="79">
        <f t="shared" ca="1" si="155"/>
        <v>129722.75456180573</v>
      </c>
      <c r="Q235" s="35"/>
      <c r="R235">
        <f t="shared" ca="1" si="168"/>
        <v>232</v>
      </c>
      <c r="S235" s="78">
        <f t="shared" ca="1" si="176"/>
        <v>87.249999999998906</v>
      </c>
      <c r="T235" s="55">
        <f t="shared" ca="1" si="169"/>
        <v>1.6316258762122726E-2</v>
      </c>
      <c r="U235" s="78">
        <f t="shared" ca="1" si="177"/>
        <v>0.15812147650363576</v>
      </c>
      <c r="V235" s="79">
        <f t="shared" ca="1" si="178"/>
        <v>130143.21721271402</v>
      </c>
      <c r="W235" s="79">
        <f t="shared" ca="1" si="156"/>
        <v>1127.87457522207</v>
      </c>
      <c r="X235" s="80">
        <f t="shared" ca="1" si="157"/>
        <v>-3.162429530072715</v>
      </c>
      <c r="Y235" s="80">
        <f t="shared" ca="1" si="170"/>
        <v>-108.45268101059503</v>
      </c>
      <c r="Z235" s="80">
        <f t="shared" ca="1" si="158"/>
        <v>0</v>
      </c>
      <c r="AA235" s="80">
        <f t="shared" ca="1" si="171"/>
        <v>0</v>
      </c>
      <c r="AB235" s="81">
        <f t="shared" ca="1" si="159"/>
        <v>-1498.5437906338611</v>
      </c>
      <c r="AC235" s="79">
        <f t="shared" ca="1" si="160"/>
        <v>129660.93288676154</v>
      </c>
      <c r="AD235" s="35"/>
      <c r="AE235" s="55">
        <f t="shared" ca="1" si="179"/>
        <v>1.6316258762122726E-2</v>
      </c>
      <c r="AF235" s="78">
        <f t="shared" ca="1" si="180"/>
        <v>0.15812147650363576</v>
      </c>
      <c r="AG235" s="35"/>
      <c r="AH235" s="35"/>
      <c r="AR235" s="69">
        <f t="shared" si="187"/>
        <v>20</v>
      </c>
      <c r="AS235" s="70">
        <f t="shared" si="188"/>
        <v>232</v>
      </c>
      <c r="AT235" s="71">
        <f t="shared" si="189"/>
        <v>0.18500430715475122</v>
      </c>
      <c r="AU235" s="72">
        <f t="shared" si="172"/>
        <v>8.6664107387064426E-3</v>
      </c>
      <c r="AV235" s="73">
        <f t="shared" si="190"/>
        <v>1.0086664107387064</v>
      </c>
      <c r="AW235" s="74">
        <f>PRODUCT(AV$4:AV235)</f>
        <v>5.3394127496304824</v>
      </c>
      <c r="BO235" s="70">
        <f t="shared" si="183"/>
        <v>232</v>
      </c>
      <c r="BP235" s="178">
        <f t="shared" si="184"/>
        <v>0.1091</v>
      </c>
      <c r="BQ235" s="179">
        <f t="shared" si="173"/>
        <v>8.6664107387064426E-3</v>
      </c>
      <c r="BR235" s="179">
        <f t="shared" si="186"/>
        <v>0.18728651387162473</v>
      </c>
    </row>
    <row r="236" spans="5:70">
      <c r="E236">
        <f t="shared" si="174"/>
        <v>233</v>
      </c>
      <c r="F236" s="64">
        <f t="shared" si="175"/>
        <v>87.333333333332234</v>
      </c>
      <c r="G236" s="55">
        <f t="shared" si="161"/>
        <v>1.6316258762122726E-2</v>
      </c>
      <c r="H236" s="78">
        <f t="shared" si="185"/>
        <v>0.15600832914357388</v>
      </c>
      <c r="I236" s="79">
        <f t="shared" ca="1" si="162"/>
        <v>127606.16453103998</v>
      </c>
      <c r="J236" s="79">
        <f t="shared" ca="1" si="163"/>
        <v>1105.8874346169459</v>
      </c>
      <c r="K236" s="80">
        <f t="shared" ca="1" si="164"/>
        <v>-3.1201665828714775</v>
      </c>
      <c r="L236" s="80">
        <f t="shared" ca="1" si="165"/>
        <v>-106.33847044253332</v>
      </c>
      <c r="M236" s="80">
        <f t="shared" ca="1" si="166"/>
        <v>0</v>
      </c>
      <c r="N236" s="80">
        <f t="shared" ca="1" si="167"/>
        <v>0</v>
      </c>
      <c r="O236" s="81">
        <f t="shared" ca="1" si="154"/>
        <v>-1474.0931623795068</v>
      </c>
      <c r="P236" s="79">
        <f t="shared" ca="1" si="155"/>
        <v>127128.50016625202</v>
      </c>
      <c r="Q236" s="35"/>
      <c r="R236">
        <f t="shared" ca="1" si="168"/>
        <v>233</v>
      </c>
      <c r="S236" s="78">
        <f t="shared" ca="1" si="176"/>
        <v>87.333333333332234</v>
      </c>
      <c r="T236" s="55">
        <f t="shared" ca="1" si="169"/>
        <v>1.6316258762122726E-2</v>
      </c>
      <c r="U236" s="78">
        <f t="shared" ca="1" si="177"/>
        <v>0.15554152557715353</v>
      </c>
      <c r="V236" s="79">
        <f t="shared" ca="1" si="178"/>
        <v>127545.35155444291</v>
      </c>
      <c r="W236" s="79">
        <f t="shared" ca="1" si="156"/>
        <v>1105.3604043835126</v>
      </c>
      <c r="X236" s="80">
        <f t="shared" ca="1" si="157"/>
        <v>-3.1108305115430706</v>
      </c>
      <c r="Y236" s="80">
        <f t="shared" ca="1" si="170"/>
        <v>-106.28779296203577</v>
      </c>
      <c r="Z236" s="80">
        <f t="shared" ca="1" si="158"/>
        <v>0</v>
      </c>
      <c r="AA236" s="80">
        <f t="shared" ca="1" si="171"/>
        <v>0</v>
      </c>
      <c r="AB236" s="81">
        <f t="shared" ca="1" si="159"/>
        <v>-1474.0931623795068</v>
      </c>
      <c r="AC236" s="79">
        <f t="shared" ca="1" si="160"/>
        <v>127067.22017297334</v>
      </c>
      <c r="AD236" s="35"/>
      <c r="AE236" s="55">
        <f t="shared" ca="1" si="179"/>
        <v>1.6316258762122726E-2</v>
      </c>
      <c r="AF236" s="78">
        <f t="shared" ca="1" si="180"/>
        <v>0.15554152557715353</v>
      </c>
      <c r="AG236" s="35"/>
      <c r="AH236" s="35"/>
      <c r="AR236" s="69">
        <f t="shared" si="187"/>
        <v>20</v>
      </c>
      <c r="AS236" s="70">
        <f t="shared" si="188"/>
        <v>233</v>
      </c>
      <c r="AT236" s="71">
        <f t="shared" si="189"/>
        <v>0.18340098384051834</v>
      </c>
      <c r="AU236" s="72">
        <f t="shared" si="172"/>
        <v>8.6664107387064426E-3</v>
      </c>
      <c r="AV236" s="73">
        <f t="shared" si="190"/>
        <v>1.0086664107387064</v>
      </c>
      <c r="AW236" s="74">
        <f>PRODUCT(AV$4:AV236)</f>
        <v>5.3856862936222658</v>
      </c>
      <c r="BO236" s="70">
        <f t="shared" si="183"/>
        <v>233</v>
      </c>
      <c r="BP236" s="178">
        <f t="shared" si="184"/>
        <v>0.1091</v>
      </c>
      <c r="BQ236" s="179">
        <f t="shared" si="173"/>
        <v>8.6664107387064426E-3</v>
      </c>
      <c r="BR236" s="179">
        <f t="shared" si="186"/>
        <v>0.18567735762556392</v>
      </c>
    </row>
    <row r="237" spans="5:70">
      <c r="E237">
        <f t="shared" si="174"/>
        <v>234</v>
      </c>
      <c r="F237" s="64">
        <f t="shared" si="175"/>
        <v>87.416666666665563</v>
      </c>
      <c r="G237" s="55">
        <f t="shared" si="161"/>
        <v>1.6316258762122726E-2</v>
      </c>
      <c r="H237" s="78">
        <f t="shared" si="185"/>
        <v>0.15346285687622091</v>
      </c>
      <c r="I237" s="79">
        <f t="shared" ca="1" si="162"/>
        <v>125054.23866149889</v>
      </c>
      <c r="J237" s="79">
        <f t="shared" ca="1" si="163"/>
        <v>1083.7713968567723</v>
      </c>
      <c r="K237" s="80">
        <f t="shared" ca="1" si="164"/>
        <v>-3.069257137524418</v>
      </c>
      <c r="L237" s="80">
        <f t="shared" ca="1" si="165"/>
        <v>-104.21186555124909</v>
      </c>
      <c r="M237" s="80">
        <f t="shared" ca="1" si="166"/>
        <v>0</v>
      </c>
      <c r="N237" s="80">
        <f t="shared" ca="1" si="167"/>
        <v>0</v>
      </c>
      <c r="O237" s="81">
        <f t="shared" ca="1" si="154"/>
        <v>-1450.0414769026472</v>
      </c>
      <c r="P237" s="79">
        <f t="shared" ca="1" si="155"/>
        <v>124580.68745876424</v>
      </c>
      <c r="Q237" s="35"/>
      <c r="R237">
        <f t="shared" ca="1" si="168"/>
        <v>234</v>
      </c>
      <c r="S237" s="78">
        <f t="shared" ca="1" si="176"/>
        <v>87.416666666665563</v>
      </c>
      <c r="T237" s="55">
        <f t="shared" ca="1" si="169"/>
        <v>1.6316258762122726E-2</v>
      </c>
      <c r="U237" s="78">
        <f t="shared" ca="1" si="177"/>
        <v>0.15300366979758137</v>
      </c>
      <c r="V237" s="79">
        <f t="shared" ca="1" si="178"/>
        <v>124993.95852844747</v>
      </c>
      <c r="W237" s="79">
        <f t="shared" ca="1" si="156"/>
        <v>1083.2489844643649</v>
      </c>
      <c r="X237" s="80">
        <f t="shared" ca="1" si="157"/>
        <v>-3.0600733959516275</v>
      </c>
      <c r="Y237" s="80">
        <f t="shared" ca="1" si="170"/>
        <v>-104.16163210703957</v>
      </c>
      <c r="Z237" s="80">
        <f t="shared" ca="1" si="158"/>
        <v>0</v>
      </c>
      <c r="AA237" s="80">
        <f t="shared" ca="1" si="171"/>
        <v>0</v>
      </c>
      <c r="AB237" s="81">
        <f t="shared" ca="1" si="159"/>
        <v>-1450.0414769026472</v>
      </c>
      <c r="AC237" s="79">
        <f t="shared" ca="1" si="160"/>
        <v>124519.9443305062</v>
      </c>
      <c r="AD237" s="35"/>
      <c r="AE237" s="55">
        <f t="shared" ca="1" si="179"/>
        <v>1.6316258762122726E-2</v>
      </c>
      <c r="AF237" s="78">
        <f t="shared" ca="1" si="180"/>
        <v>0.15300366979758137</v>
      </c>
      <c r="AG237" s="35"/>
      <c r="AH237" s="35"/>
      <c r="AR237" s="69">
        <f t="shared" si="187"/>
        <v>20</v>
      </c>
      <c r="AS237" s="70">
        <f t="shared" si="188"/>
        <v>234</v>
      </c>
      <c r="AT237" s="71">
        <f t="shared" si="189"/>
        <v>0.18181155558467355</v>
      </c>
      <c r="AU237" s="72">
        <f t="shared" si="172"/>
        <v>8.6664107387064426E-3</v>
      </c>
      <c r="AV237" s="73">
        <f t="shared" si="190"/>
        <v>1.0086664107387064</v>
      </c>
      <c r="AW237" s="74">
        <f>PRODUCT(AV$4:AV237)</f>
        <v>5.4323608631526179</v>
      </c>
      <c r="BO237" s="70">
        <f t="shared" si="183"/>
        <v>234</v>
      </c>
      <c r="BP237" s="178">
        <f t="shared" si="184"/>
        <v>0.1091</v>
      </c>
      <c r="BQ237" s="179">
        <f t="shared" si="173"/>
        <v>8.6664107387064426E-3</v>
      </c>
      <c r="BR237" s="179">
        <f t="shared" si="186"/>
        <v>0.18408202716850791</v>
      </c>
    </row>
    <row r="238" spans="5:70">
      <c r="E238">
        <f t="shared" si="174"/>
        <v>235</v>
      </c>
      <c r="F238" s="64">
        <f t="shared" si="175"/>
        <v>87.499999999998892</v>
      </c>
      <c r="G238" s="55">
        <f t="shared" si="161"/>
        <v>1.6316258762122726E-2</v>
      </c>
      <c r="H238" s="78">
        <f t="shared" si="185"/>
        <v>0.15095891719305388</v>
      </c>
      <c r="I238" s="79">
        <f t="shared" ca="1" si="162"/>
        <v>122547.9967254239</v>
      </c>
      <c r="J238" s="79">
        <f t="shared" ca="1" si="163"/>
        <v>1062.0512748281756</v>
      </c>
      <c r="K238" s="80">
        <f t="shared" ca="1" si="164"/>
        <v>-3.0191783438610775</v>
      </c>
      <c r="L238" s="80">
        <f t="shared" ca="1" si="165"/>
        <v>-102.12333060451992</v>
      </c>
      <c r="M238" s="80">
        <f t="shared" ca="1" si="166"/>
        <v>0</v>
      </c>
      <c r="N238" s="80">
        <f t="shared" ca="1" si="167"/>
        <v>0</v>
      </c>
      <c r="O238" s="81">
        <f t="shared" ca="1" si="154"/>
        <v>-1426.3822249496927</v>
      </c>
      <c r="P238" s="79">
        <f t="shared" ca="1" si="155"/>
        <v>122078.52326635401</v>
      </c>
      <c r="Q238" s="35"/>
      <c r="R238">
        <f t="shared" ca="1" si="168"/>
        <v>235</v>
      </c>
      <c r="S238" s="78">
        <f t="shared" ca="1" si="176"/>
        <v>87.499999999998892</v>
      </c>
      <c r="T238" s="55">
        <f t="shared" ca="1" si="169"/>
        <v>1.6316258762122726E-2</v>
      </c>
      <c r="U238" s="78">
        <f t="shared" ca="1" si="177"/>
        <v>0.15050722232960964</v>
      </c>
      <c r="V238" s="79">
        <f t="shared" ca="1" si="178"/>
        <v>122488.24469776454</v>
      </c>
      <c r="W238" s="79">
        <f t="shared" ca="1" si="156"/>
        <v>1061.5334392140091</v>
      </c>
      <c r="X238" s="80">
        <f t="shared" ca="1" si="157"/>
        <v>-3.0101444465921929</v>
      </c>
      <c r="Y238" s="80">
        <f t="shared" ca="1" si="170"/>
        <v>-102.07353724813713</v>
      </c>
      <c r="Z238" s="80">
        <f t="shared" ca="1" si="158"/>
        <v>0</v>
      </c>
      <c r="AA238" s="80">
        <f t="shared" ca="1" si="171"/>
        <v>0</v>
      </c>
      <c r="AB238" s="81">
        <f t="shared" ca="1" si="159"/>
        <v>-1426.3822249496927</v>
      </c>
      <c r="AC238" s="79">
        <f t="shared" ca="1" si="160"/>
        <v>122018.31223033412</v>
      </c>
      <c r="AD238" s="35"/>
      <c r="AE238" s="55">
        <f t="shared" ca="1" si="179"/>
        <v>1.6316258762122726E-2</v>
      </c>
      <c r="AF238" s="78">
        <f t="shared" ca="1" si="180"/>
        <v>0.15050722232960964</v>
      </c>
      <c r="AG238" s="35"/>
      <c r="AH238" s="35"/>
      <c r="AR238" s="69">
        <f t="shared" si="187"/>
        <v>20</v>
      </c>
      <c r="AS238" s="70">
        <f t="shared" si="188"/>
        <v>235</v>
      </c>
      <c r="AT238" s="71">
        <f t="shared" si="189"/>
        <v>0.18023590196693362</v>
      </c>
      <c r="AU238" s="72">
        <f t="shared" si="172"/>
        <v>8.6664107387064426E-3</v>
      </c>
      <c r="AV238" s="73">
        <f t="shared" si="190"/>
        <v>1.0086664107387064</v>
      </c>
      <c r="AW238" s="74">
        <f>PRODUCT(AV$4:AV238)</f>
        <v>5.4794399336735724</v>
      </c>
      <c r="BO238" s="70">
        <f t="shared" si="183"/>
        <v>235</v>
      </c>
      <c r="BP238" s="178">
        <f t="shared" si="184"/>
        <v>0.1091</v>
      </c>
      <c r="BQ238" s="179">
        <f t="shared" si="173"/>
        <v>8.6664107387064426E-3</v>
      </c>
      <c r="BR238" s="179">
        <f t="shared" si="186"/>
        <v>0.1825004037099775</v>
      </c>
    </row>
    <row r="239" spans="5:70">
      <c r="E239">
        <f t="shared" si="174"/>
        <v>236</v>
      </c>
      <c r="F239" s="64">
        <f t="shared" si="175"/>
        <v>87.58333333333222</v>
      </c>
      <c r="G239" s="55">
        <f t="shared" si="161"/>
        <v>1.7882078716896954E-2</v>
      </c>
      <c r="H239" s="78">
        <f t="shared" si="185"/>
        <v>0.14825945795279016</v>
      </c>
      <c r="I239" s="79">
        <f t="shared" ca="1" si="162"/>
        <v>119895.50550366253</v>
      </c>
      <c r="J239" s="79">
        <f t="shared" ca="1" si="163"/>
        <v>1039.0636964195783</v>
      </c>
      <c r="K239" s="80">
        <f t="shared" ca="1" si="164"/>
        <v>-2.9651891590558033</v>
      </c>
      <c r="L239" s="80">
        <f t="shared" ca="1" si="165"/>
        <v>-99.912921253052119</v>
      </c>
      <c r="M239" s="80">
        <f t="shared" ca="1" si="166"/>
        <v>0</v>
      </c>
      <c r="N239" s="80">
        <f t="shared" ca="1" si="167"/>
        <v>0</v>
      </c>
      <c r="O239" s="81">
        <f t="shared" ca="1" si="154"/>
        <v>-1400.8755457227596</v>
      </c>
      <c r="P239" s="79">
        <f t="shared" ca="1" si="155"/>
        <v>119430.81554394723</v>
      </c>
      <c r="Q239" s="35"/>
      <c r="R239">
        <f t="shared" ca="1" si="168"/>
        <v>236</v>
      </c>
      <c r="S239" s="78">
        <f t="shared" ca="1" si="176"/>
        <v>87.58333333333222</v>
      </c>
      <c r="T239" s="55">
        <f t="shared" ca="1" si="169"/>
        <v>1.7882078716896954E-2</v>
      </c>
      <c r="U239" s="78">
        <f t="shared" ca="1" si="177"/>
        <v>0.14781584033245004</v>
      </c>
      <c r="V239" s="79">
        <f t="shared" ca="1" si="178"/>
        <v>119836.37116612837</v>
      </c>
      <c r="W239" s="79">
        <f t="shared" ca="1" si="156"/>
        <v>1038.551213961746</v>
      </c>
      <c r="X239" s="80">
        <f t="shared" ca="1" si="157"/>
        <v>-2.9563168066490011</v>
      </c>
      <c r="Y239" s="80">
        <f t="shared" ca="1" si="170"/>
        <v>-99.863642638440325</v>
      </c>
      <c r="Z239" s="80">
        <f t="shared" ca="1" si="158"/>
        <v>0</v>
      </c>
      <c r="AA239" s="80">
        <f t="shared" ca="1" si="171"/>
        <v>0</v>
      </c>
      <c r="AB239" s="81">
        <f t="shared" ca="1" si="159"/>
        <v>-1400.8755457227596</v>
      </c>
      <c r="AC239" s="79">
        <f t="shared" ca="1" si="160"/>
        <v>119371.22687492227</v>
      </c>
      <c r="AD239" s="35"/>
      <c r="AE239" s="55">
        <f t="shared" ca="1" si="179"/>
        <v>1.7882078716896954E-2</v>
      </c>
      <c r="AF239" s="78">
        <f t="shared" ca="1" si="180"/>
        <v>0.14781584033245004</v>
      </c>
      <c r="AG239" s="35"/>
      <c r="AH239" s="35"/>
      <c r="AR239" s="69">
        <f t="shared" si="187"/>
        <v>20</v>
      </c>
      <c r="AS239" s="70">
        <f t="shared" si="188"/>
        <v>236</v>
      </c>
      <c r="AT239" s="71">
        <f t="shared" si="189"/>
        <v>0.17867390361062693</v>
      </c>
      <c r="AU239" s="72">
        <f t="shared" si="172"/>
        <v>8.6664107387064426E-3</v>
      </c>
      <c r="AV239" s="73">
        <f t="shared" si="190"/>
        <v>1.0086664107387064</v>
      </c>
      <c r="AW239" s="74">
        <f>PRODUCT(AV$4:AV239)</f>
        <v>5.5269270107568582</v>
      </c>
      <c r="BO239" s="70">
        <f t="shared" si="183"/>
        <v>236</v>
      </c>
      <c r="BP239" s="178">
        <f t="shared" si="184"/>
        <v>0.1091</v>
      </c>
      <c r="BQ239" s="179">
        <f t="shared" si="173"/>
        <v>8.6664107387064426E-3</v>
      </c>
      <c r="BR239" s="179">
        <f t="shared" si="186"/>
        <v>0.18093236948013525</v>
      </c>
    </row>
    <row r="240" spans="5:70">
      <c r="E240">
        <f t="shared" si="174"/>
        <v>237</v>
      </c>
      <c r="F240" s="64">
        <f t="shared" si="175"/>
        <v>87.666666666665549</v>
      </c>
      <c r="G240" s="55">
        <f t="shared" si="161"/>
        <v>1.7882078716896954E-2</v>
      </c>
      <c r="H240" s="78">
        <f t="shared" si="185"/>
        <v>0.14560827065515389</v>
      </c>
      <c r="I240" s="79">
        <f t="shared" ca="1" si="162"/>
        <v>117295.14429916716</v>
      </c>
      <c r="J240" s="79">
        <f t="shared" ca="1" si="163"/>
        <v>1016.5278981524241</v>
      </c>
      <c r="K240" s="80">
        <f t="shared" ca="1" si="164"/>
        <v>-2.9121654131030779</v>
      </c>
      <c r="L240" s="80">
        <f t="shared" ca="1" si="165"/>
        <v>-97.745953582639316</v>
      </c>
      <c r="M240" s="80">
        <f t="shared" ca="1" si="166"/>
        <v>0</v>
      </c>
      <c r="N240" s="80">
        <f t="shared" ca="1" si="167"/>
        <v>0</v>
      </c>
      <c r="O240" s="81">
        <f t="shared" ca="1" si="154"/>
        <v>-1375.8249789415695</v>
      </c>
      <c r="P240" s="79">
        <f t="shared" ca="1" si="155"/>
        <v>116835.18909938227</v>
      </c>
      <c r="Q240" s="35"/>
      <c r="R240">
        <f t="shared" ca="1" si="168"/>
        <v>237</v>
      </c>
      <c r="S240" s="78">
        <f t="shared" ca="1" si="176"/>
        <v>87.666666666665549</v>
      </c>
      <c r="T240" s="55">
        <f t="shared" ca="1" si="169"/>
        <v>1.7882078716896954E-2</v>
      </c>
      <c r="U240" s="78">
        <f t="shared" ca="1" si="177"/>
        <v>0.14517258584002091</v>
      </c>
      <c r="V240" s="79">
        <f t="shared" ca="1" si="178"/>
        <v>117236.62119941234</v>
      </c>
      <c r="W240" s="79">
        <f t="shared" ca="1" si="156"/>
        <v>1016.0207129322465</v>
      </c>
      <c r="X240" s="80">
        <f t="shared" ca="1" si="157"/>
        <v>-2.9034517168004181</v>
      </c>
      <c r="Y240" s="80">
        <f t="shared" ca="1" si="170"/>
        <v>-97.697184332843619</v>
      </c>
      <c r="Z240" s="80">
        <f t="shared" ca="1" si="158"/>
        <v>0</v>
      </c>
      <c r="AA240" s="80">
        <f t="shared" ca="1" si="171"/>
        <v>0</v>
      </c>
      <c r="AB240" s="81">
        <f t="shared" ca="1" si="159"/>
        <v>-1375.8249789415695</v>
      </c>
      <c r="AC240" s="79">
        <f t="shared" ca="1" si="160"/>
        <v>116776.21629735337</v>
      </c>
      <c r="AD240" s="35"/>
      <c r="AE240" s="55">
        <f t="shared" ca="1" si="179"/>
        <v>1.7882078716896954E-2</v>
      </c>
      <c r="AF240" s="78">
        <f t="shared" ca="1" si="180"/>
        <v>0.14517258584002091</v>
      </c>
      <c r="AG240" s="35"/>
      <c r="AH240" s="35"/>
      <c r="AR240" s="69">
        <f t="shared" si="187"/>
        <v>20</v>
      </c>
      <c r="AS240" s="70">
        <f t="shared" si="188"/>
        <v>237</v>
      </c>
      <c r="AT240" s="71">
        <f t="shared" si="189"/>
        <v>0.1771254421736492</v>
      </c>
      <c r="AU240" s="72">
        <f t="shared" si="172"/>
        <v>8.6664107387064426E-3</v>
      </c>
      <c r="AV240" s="73">
        <f t="shared" si="190"/>
        <v>1.0086664107387064</v>
      </c>
      <c r="AW240" s="74">
        <f>PRODUCT(AV$4:AV240)</f>
        <v>5.574825630354928</v>
      </c>
      <c r="BO240" s="70">
        <f t="shared" si="183"/>
        <v>237</v>
      </c>
      <c r="BP240" s="178">
        <f t="shared" si="184"/>
        <v>0.1091</v>
      </c>
      <c r="BQ240" s="179">
        <f t="shared" si="173"/>
        <v>8.6664107387064426E-3</v>
      </c>
      <c r="BR240" s="179">
        <f t="shared" si="186"/>
        <v>0.17937780772101622</v>
      </c>
    </row>
    <row r="241" spans="5:70">
      <c r="E241">
        <f t="shared" si="174"/>
        <v>238</v>
      </c>
      <c r="F241" s="64">
        <f t="shared" si="175"/>
        <v>87.749999999998877</v>
      </c>
      <c r="G241" s="55">
        <f t="shared" si="161"/>
        <v>1.7882078716896954E-2</v>
      </c>
      <c r="H241" s="78">
        <f t="shared" si="185"/>
        <v>0.14300449209746718</v>
      </c>
      <c r="I241" s="79">
        <f t="shared" ca="1" si="162"/>
        <v>114745.93305100358</v>
      </c>
      <c r="J241" s="79">
        <f t="shared" ca="1" si="163"/>
        <v>994.43538641610792</v>
      </c>
      <c r="K241" s="80">
        <f t="shared" ca="1" si="164"/>
        <v>-2.8600898419493435</v>
      </c>
      <c r="L241" s="80">
        <f t="shared" ca="1" si="165"/>
        <v>-95.621610875836325</v>
      </c>
      <c r="M241" s="80">
        <f t="shared" ca="1" si="166"/>
        <v>0</v>
      </c>
      <c r="N241" s="80">
        <f t="shared" ca="1" si="167"/>
        <v>0</v>
      </c>
      <c r="O241" s="81">
        <f t="shared" ca="1" si="154"/>
        <v>-1351.2223683674631</v>
      </c>
      <c r="P241" s="79">
        <f t="shared" ca="1" si="155"/>
        <v>114290.66436833443</v>
      </c>
      <c r="Q241" s="35"/>
      <c r="R241">
        <f t="shared" ca="1" si="168"/>
        <v>238</v>
      </c>
      <c r="S241" s="78">
        <f t="shared" ca="1" si="176"/>
        <v>87.749999999998877</v>
      </c>
      <c r="T241" s="55">
        <f t="shared" ca="1" si="169"/>
        <v>1.7882078716896954E-2</v>
      </c>
      <c r="U241" s="78">
        <f t="shared" ca="1" si="177"/>
        <v>0.14257659823249416</v>
      </c>
      <c r="V241" s="79">
        <f t="shared" ca="1" si="178"/>
        <v>114688.01480526272</v>
      </c>
      <c r="W241" s="79">
        <f t="shared" ca="1" si="156"/>
        <v>993.93344310925227</v>
      </c>
      <c r="X241" s="80">
        <f t="shared" ca="1" si="157"/>
        <v>-2.8515319646498831</v>
      </c>
      <c r="Y241" s="80">
        <f t="shared" ca="1" si="170"/>
        <v>-95.573345671052266</v>
      </c>
      <c r="Z241" s="80">
        <f t="shared" ca="1" si="158"/>
        <v>0</v>
      </c>
      <c r="AA241" s="80">
        <f t="shared" ca="1" si="171"/>
        <v>0</v>
      </c>
      <c r="AB241" s="81">
        <f t="shared" ca="1" si="159"/>
        <v>-1351.2223683674631</v>
      </c>
      <c r="AC241" s="79">
        <f t="shared" ca="1" si="160"/>
        <v>114232.3010023688</v>
      </c>
      <c r="AD241" s="35"/>
      <c r="AE241" s="55">
        <f t="shared" ca="1" si="179"/>
        <v>1.7882078716896954E-2</v>
      </c>
      <c r="AF241" s="78">
        <f t="shared" ca="1" si="180"/>
        <v>0.14257659823249416</v>
      </c>
      <c r="AG241" s="35"/>
      <c r="AH241" s="35"/>
      <c r="AR241" s="69">
        <f t="shared" si="187"/>
        <v>20</v>
      </c>
      <c r="AS241" s="70">
        <f t="shared" si="188"/>
        <v>238</v>
      </c>
      <c r="AT241" s="71">
        <f t="shared" si="189"/>
        <v>0.17559040033949735</v>
      </c>
      <c r="AU241" s="72">
        <f t="shared" si="172"/>
        <v>8.6664107387064426E-3</v>
      </c>
      <c r="AV241" s="73">
        <f t="shared" si="190"/>
        <v>1.0086664107387064</v>
      </c>
      <c r="AW241" s="74">
        <f>PRODUCT(AV$4:AV241)</f>
        <v>5.6231393590642522</v>
      </c>
      <c r="BO241" s="70">
        <f t="shared" si="183"/>
        <v>238</v>
      </c>
      <c r="BP241" s="178">
        <f t="shared" si="184"/>
        <v>0.1091</v>
      </c>
      <c r="BQ241" s="179">
        <f t="shared" si="173"/>
        <v>8.6664107387064426E-3</v>
      </c>
      <c r="BR241" s="179">
        <f t="shared" si="186"/>
        <v>0.17783660267783397</v>
      </c>
    </row>
    <row r="242" spans="5:70">
      <c r="E242">
        <f t="shared" si="174"/>
        <v>239</v>
      </c>
      <c r="F242" s="64">
        <f t="shared" si="175"/>
        <v>87.833333333332206</v>
      </c>
      <c r="G242" s="55">
        <f t="shared" si="161"/>
        <v>1.7882078716896954E-2</v>
      </c>
      <c r="H242" s="78">
        <f t="shared" si="185"/>
        <v>0.14044727451291042</v>
      </c>
      <c r="I242" s="79">
        <f t="shared" ca="1" si="162"/>
        <v>112246.90971149343</v>
      </c>
      <c r="J242" s="79">
        <f t="shared" ca="1" si="163"/>
        <v>972.77782371029912</v>
      </c>
      <c r="K242" s="80">
        <f t="shared" ca="1" si="164"/>
        <v>-2.8089454902582083</v>
      </c>
      <c r="L242" s="80">
        <f t="shared" ca="1" si="165"/>
        <v>-93.539091426244525</v>
      </c>
      <c r="M242" s="80">
        <f t="shared" ca="1" si="166"/>
        <v>0</v>
      </c>
      <c r="N242" s="80">
        <f t="shared" ca="1" si="167"/>
        <v>0</v>
      </c>
      <c r="O242" s="81">
        <f t="shared" ca="1" si="154"/>
        <v>-1327.059703612284</v>
      </c>
      <c r="P242" s="79">
        <f t="shared" ca="1" si="155"/>
        <v>111796.27979467496</v>
      </c>
      <c r="Q242" s="35"/>
      <c r="R242">
        <f t="shared" ca="1" si="168"/>
        <v>239</v>
      </c>
      <c r="S242" s="78">
        <f t="shared" ca="1" si="176"/>
        <v>87.833333333332206</v>
      </c>
      <c r="T242" s="55">
        <f t="shared" ca="1" si="169"/>
        <v>1.7882078716896954E-2</v>
      </c>
      <c r="U242" s="78">
        <f t="shared" ca="1" si="177"/>
        <v>0.1400270322797133</v>
      </c>
      <c r="V242" s="79">
        <f t="shared" ca="1" si="178"/>
        <v>112189.59000383217</v>
      </c>
      <c r="W242" s="79">
        <f t="shared" ca="1" si="156"/>
        <v>972.28106758028412</v>
      </c>
      <c r="X242" s="80">
        <f t="shared" ca="1" si="157"/>
        <v>-2.8005406455942659</v>
      </c>
      <c r="Y242" s="80">
        <f t="shared" ca="1" si="170"/>
        <v>-93.491325003193481</v>
      </c>
      <c r="Z242" s="80">
        <f t="shared" ca="1" si="158"/>
        <v>0</v>
      </c>
      <c r="AA242" s="80">
        <f t="shared" ca="1" si="171"/>
        <v>0</v>
      </c>
      <c r="AB242" s="81">
        <f t="shared" ca="1" si="159"/>
        <v>-1327.059703612284</v>
      </c>
      <c r="AC242" s="79">
        <f t="shared" ca="1" si="160"/>
        <v>111738.51950215139</v>
      </c>
      <c r="AD242" s="35"/>
      <c r="AE242" s="55">
        <f t="shared" ca="1" si="179"/>
        <v>1.7882078716896954E-2</v>
      </c>
      <c r="AF242" s="78">
        <f t="shared" ca="1" si="180"/>
        <v>0.1400270322797133</v>
      </c>
      <c r="AG242" s="35"/>
      <c r="AH242" s="35"/>
      <c r="AR242" s="69">
        <f t="shared" si="187"/>
        <v>20</v>
      </c>
      <c r="AS242" s="70">
        <f t="shared" si="188"/>
        <v>239</v>
      </c>
      <c r="AT242" s="71">
        <f t="shared" si="189"/>
        <v>0.17406866180838138</v>
      </c>
      <c r="AU242" s="72">
        <f t="shared" si="172"/>
        <v>8.6664107387064426E-3</v>
      </c>
      <c r="AV242" s="73">
        <f t="shared" si="190"/>
        <v>1.0086664107387064</v>
      </c>
      <c r="AW242" s="74">
        <f>PRODUCT(AV$4:AV242)</f>
        <v>5.6718717943908894</v>
      </c>
      <c r="BO242" s="70">
        <f t="shared" si="183"/>
        <v>239</v>
      </c>
      <c r="BP242" s="178">
        <f t="shared" si="184"/>
        <v>0.1091</v>
      </c>
      <c r="BQ242" s="179">
        <f t="shared" si="173"/>
        <v>8.6664107387064426E-3</v>
      </c>
      <c r="BR242" s="179">
        <f t="shared" si="186"/>
        <v>0.17630863959036133</v>
      </c>
    </row>
    <row r="243" spans="5:70">
      <c r="E243">
        <f t="shared" si="174"/>
        <v>240</v>
      </c>
      <c r="F243" s="64">
        <f t="shared" si="175"/>
        <v>87.916666666665535</v>
      </c>
      <c r="G243" s="55">
        <f t="shared" si="161"/>
        <v>1.7882078716896954E-2</v>
      </c>
      <c r="H243" s="78">
        <f t="shared" si="185"/>
        <v>0.13793578529449693</v>
      </c>
      <c r="I243" s="79">
        <f t="shared" ca="1" si="162"/>
        <v>109797.12991913036</v>
      </c>
      <c r="J243" s="79">
        <f t="shared" ca="1" si="163"/>
        <v>951.54702581029778</v>
      </c>
      <c r="K243" s="80">
        <f t="shared" ca="1" si="164"/>
        <v>-2.7587157058899385</v>
      </c>
      <c r="L243" s="80">
        <f t="shared" ca="1" si="165"/>
        <v>-91.497608265941963</v>
      </c>
      <c r="M243" s="80">
        <f t="shared" ca="1" si="166"/>
        <v>0</v>
      </c>
      <c r="N243" s="80">
        <f t="shared" ca="1" si="167"/>
        <v>0</v>
      </c>
      <c r="O243" s="81">
        <f t="shared" ca="1" si="154"/>
        <v>-1303.3291175302672</v>
      </c>
      <c r="P243" s="79">
        <f t="shared" ca="1" si="155"/>
        <v>109351.09150343855</v>
      </c>
      <c r="Q243" s="35"/>
      <c r="R243">
        <f t="shared" ca="1" si="168"/>
        <v>240</v>
      </c>
      <c r="S243" s="78">
        <f t="shared" ca="1" si="176"/>
        <v>87.916666666665535</v>
      </c>
      <c r="T243" s="55">
        <f t="shared" ca="1" si="169"/>
        <v>1.7882078716896954E-2</v>
      </c>
      <c r="U243" s="78">
        <f t="shared" ca="1" si="177"/>
        <v>0.137523057865994</v>
      </c>
      <c r="V243" s="79">
        <f t="shared" ca="1" si="178"/>
        <v>109740.4025007044</v>
      </c>
      <c r="W243" s="79">
        <f t="shared" ca="1" si="156"/>
        <v>951.05540270207189</v>
      </c>
      <c r="X243" s="80">
        <f t="shared" ca="1" si="157"/>
        <v>-2.7504611573198803</v>
      </c>
      <c r="Y243" s="80">
        <f t="shared" ca="1" si="170"/>
        <v>-91.450335417253669</v>
      </c>
      <c r="Z243" s="80">
        <f t="shared" ca="1" si="158"/>
        <v>0</v>
      </c>
      <c r="AA243" s="80">
        <f t="shared" ca="1" si="171"/>
        <v>0</v>
      </c>
      <c r="AB243" s="81">
        <f t="shared" ca="1" si="159"/>
        <v>-1303.3291175302672</v>
      </c>
      <c r="AC243" s="79">
        <f t="shared" ca="1" si="160"/>
        <v>109293.92798930162</v>
      </c>
      <c r="AD243" s="35"/>
      <c r="AE243" s="55">
        <f t="shared" ca="1" si="179"/>
        <v>1.7882078716896954E-2</v>
      </c>
      <c r="AF243" s="78">
        <f t="shared" ca="1" si="180"/>
        <v>0.137523057865994</v>
      </c>
      <c r="AG243" s="35"/>
      <c r="AH243" s="35"/>
      <c r="AR243" s="69">
        <f t="shared" si="187"/>
        <v>20</v>
      </c>
      <c r="AS243" s="70">
        <f t="shared" si="188"/>
        <v>240</v>
      </c>
      <c r="AT243" s="71">
        <f t="shared" si="189"/>
        <v>0.17256011128841295</v>
      </c>
      <c r="AU243" s="72">
        <f t="shared" si="172"/>
        <v>8.6664107387064426E-3</v>
      </c>
      <c r="AV243" s="73">
        <f t="shared" si="190"/>
        <v>1.0086664107387064</v>
      </c>
      <c r="AW243" s="74">
        <f>PRODUCT(AV$4:AV243)</f>
        <v>5.7210265650183647</v>
      </c>
      <c r="BO243" s="70">
        <f t="shared" si="183"/>
        <v>240</v>
      </c>
      <c r="BP243" s="178">
        <f t="shared" si="184"/>
        <v>0.1091</v>
      </c>
      <c r="BQ243" s="179">
        <f t="shared" si="173"/>
        <v>8.6664107387064426E-3</v>
      </c>
      <c r="BR243" s="179">
        <f t="shared" si="186"/>
        <v>0.17479380468438521</v>
      </c>
    </row>
    <row r="244" spans="5:70">
      <c r="E244">
        <f t="shared" si="174"/>
        <v>241</v>
      </c>
      <c r="F244" s="64">
        <f t="shared" si="175"/>
        <v>87.999999999998863</v>
      </c>
      <c r="G244" s="55">
        <f t="shared" si="161"/>
        <v>1.7882078716896954E-2</v>
      </c>
      <c r="H244" s="78">
        <f t="shared" si="185"/>
        <v>0.13546920672398374</v>
      </c>
      <c r="I244" s="79">
        <f t="shared" ca="1" si="162"/>
        <v>107395.66667739546</v>
      </c>
      <c r="J244" s="79">
        <f t="shared" ca="1" si="163"/>
        <v>930.73495898351769</v>
      </c>
      <c r="K244" s="80">
        <f t="shared" ca="1" si="164"/>
        <v>-2.709384134479675</v>
      </c>
      <c r="L244" s="80">
        <f t="shared" ca="1" si="165"/>
        <v>-89.496388897829561</v>
      </c>
      <c r="M244" s="80">
        <f t="shared" ca="1" si="166"/>
        <v>-805.46750008046592</v>
      </c>
      <c r="N244" s="80">
        <f t="shared" ca="1" si="167"/>
        <v>0</v>
      </c>
      <c r="O244" s="81">
        <f t="shared" ca="1" si="154"/>
        <v>-1280.022883656567</v>
      </c>
      <c r="P244" s="79">
        <f t="shared" ca="1" si="155"/>
        <v>106148.70547960965</v>
      </c>
      <c r="Q244" s="35"/>
      <c r="R244">
        <f t="shared" ca="1" si="168"/>
        <v>241</v>
      </c>
      <c r="S244" s="78">
        <f t="shared" ca="1" si="176"/>
        <v>87.999999999998863</v>
      </c>
      <c r="T244" s="55">
        <f t="shared" ca="1" si="169"/>
        <v>1.7882078716896954E-2</v>
      </c>
      <c r="U244" s="78">
        <f t="shared" ca="1" si="177"/>
        <v>0.13506385971984591</v>
      </c>
      <c r="V244" s="79">
        <f t="shared" ca="1" si="178"/>
        <v>107339.52536571806</v>
      </c>
      <c r="W244" s="79">
        <f t="shared" ca="1" si="156"/>
        <v>930.24841531711161</v>
      </c>
      <c r="X244" s="80">
        <f t="shared" ca="1" si="157"/>
        <v>-2.7012771943969183</v>
      </c>
      <c r="Y244" s="80">
        <f t="shared" ca="1" si="170"/>
        <v>-89.449604471431726</v>
      </c>
      <c r="Z244" s="80">
        <f t="shared" ca="1" si="158"/>
        <v>-805.04644024288541</v>
      </c>
      <c r="AA244" s="80">
        <f t="shared" ca="1" si="171"/>
        <v>0</v>
      </c>
      <c r="AB244" s="81">
        <f t="shared" ca="1" si="159"/>
        <v>-1280.022883656567</v>
      </c>
      <c r="AC244" s="79">
        <f t="shared" ca="1" si="160"/>
        <v>106092.55357546988</v>
      </c>
      <c r="AD244" s="35"/>
      <c r="AE244" s="55">
        <f t="shared" ca="1" si="179"/>
        <v>1.7882078716896954E-2</v>
      </c>
      <c r="AF244" s="78">
        <f t="shared" ca="1" si="180"/>
        <v>0.13506385971984591</v>
      </c>
      <c r="AG244" s="35"/>
      <c r="AH244" s="35"/>
      <c r="AR244" s="69">
        <f t="shared" si="187"/>
        <v>21</v>
      </c>
      <c r="AS244" s="70">
        <f t="shared" si="188"/>
        <v>241</v>
      </c>
      <c r="AT244" s="71">
        <f t="shared" si="189"/>
        <v>0.17106463448687068</v>
      </c>
      <c r="AU244" s="72">
        <f t="shared" si="172"/>
        <v>8.6664107387064426E-3</v>
      </c>
      <c r="AV244" s="73">
        <f t="shared" si="190"/>
        <v>1.0086664107387064</v>
      </c>
      <c r="AW244" s="74">
        <f>PRODUCT(AV$4:AV244)</f>
        <v>5.7706073310778647</v>
      </c>
      <c r="BO244" s="70">
        <f t="shared" si="183"/>
        <v>241</v>
      </c>
      <c r="BP244" s="178">
        <f t="shared" si="184"/>
        <v>0.1091</v>
      </c>
      <c r="BQ244" s="179">
        <f t="shared" si="173"/>
        <v>8.6664107387064426E-3</v>
      </c>
      <c r="BR244" s="179">
        <f t="shared" si="186"/>
        <v>0.1732919851632348</v>
      </c>
    </row>
    <row r="245" spans="5:70">
      <c r="E245">
        <f t="shared" si="174"/>
        <v>242</v>
      </c>
      <c r="F245" s="64">
        <f t="shared" si="175"/>
        <v>88.083333333332192</v>
      </c>
      <c r="G245" s="55">
        <f t="shared" si="161"/>
        <v>1.7882078716896954E-2</v>
      </c>
      <c r="H245" s="78">
        <f t="shared" si="185"/>
        <v>0.13304673570562989</v>
      </c>
      <c r="I245" s="79">
        <f t="shared" ca="1" si="162"/>
        <v>104250.54597252655</v>
      </c>
      <c r="J245" s="79">
        <f t="shared" ca="1" si="163"/>
        <v>903.47805113231379</v>
      </c>
      <c r="K245" s="80">
        <f t="shared" ca="1" si="164"/>
        <v>-2.6609347141125976</v>
      </c>
      <c r="L245" s="80">
        <f t="shared" ca="1" si="165"/>
        <v>-86.875454977105463</v>
      </c>
      <c r="M245" s="80">
        <f t="shared" ca="1" si="166"/>
        <v>0</v>
      </c>
      <c r="N245" s="80">
        <f t="shared" ca="1" si="167"/>
        <v>0</v>
      </c>
      <c r="O245" s="81">
        <f t="shared" ca="1" si="154"/>
        <v>-1257.1334136915909</v>
      </c>
      <c r="P245" s="79">
        <f t="shared" ca="1" si="155"/>
        <v>103807.35422027606</v>
      </c>
      <c r="Q245" s="35"/>
      <c r="R245">
        <f t="shared" ca="1" si="168"/>
        <v>242</v>
      </c>
      <c r="S245" s="78">
        <f t="shared" ca="1" si="176"/>
        <v>88.083333333332192</v>
      </c>
      <c r="T245" s="55">
        <f t="shared" ca="1" si="169"/>
        <v>1.7882078716896954E-2</v>
      </c>
      <c r="U245" s="78">
        <f t="shared" ca="1" si="177"/>
        <v>0.1326486371485277</v>
      </c>
      <c r="V245" s="79">
        <f t="shared" ca="1" si="178"/>
        <v>104195.39818115672</v>
      </c>
      <c r="W245" s="79">
        <f t="shared" ca="1" si="156"/>
        <v>903.00011772097037</v>
      </c>
      <c r="X245" s="80">
        <f t="shared" ca="1" si="157"/>
        <v>-2.6529727429705541</v>
      </c>
      <c r="Y245" s="80">
        <f t="shared" ca="1" si="170"/>
        <v>-86.829498484297275</v>
      </c>
      <c r="Z245" s="80">
        <f t="shared" ca="1" si="158"/>
        <v>0</v>
      </c>
      <c r="AA245" s="80">
        <f t="shared" ca="1" si="171"/>
        <v>0</v>
      </c>
      <c r="AB245" s="81">
        <f t="shared" ca="1" si="159"/>
        <v>-1257.1334136915909</v>
      </c>
      <c r="AC245" s="79">
        <f t="shared" ca="1" si="160"/>
        <v>103751.78241395882</v>
      </c>
      <c r="AD245" s="35"/>
      <c r="AE245" s="55">
        <f t="shared" ca="1" si="179"/>
        <v>1.7882078716896954E-2</v>
      </c>
      <c r="AF245" s="78">
        <f t="shared" ca="1" si="180"/>
        <v>0.1326486371485277</v>
      </c>
      <c r="AG245" s="35"/>
      <c r="AH245" s="35"/>
      <c r="AR245" s="69">
        <f t="shared" si="187"/>
        <v>21</v>
      </c>
      <c r="AS245" s="70">
        <f t="shared" si="188"/>
        <v>242</v>
      </c>
      <c r="AT245" s="71">
        <f t="shared" si="189"/>
        <v>0.16958211810154078</v>
      </c>
      <c r="AU245" s="72">
        <f t="shared" si="172"/>
        <v>8.6664107387064426E-3</v>
      </c>
      <c r="AV245" s="73">
        <f t="shared" si="190"/>
        <v>1.0086664107387064</v>
      </c>
      <c r="AW245" s="74">
        <f>PRODUCT(AV$4:AV245)</f>
        <v>5.8206177844207758</v>
      </c>
      <c r="BO245" s="70">
        <f t="shared" si="183"/>
        <v>242</v>
      </c>
      <c r="BP245" s="178">
        <f t="shared" si="184"/>
        <v>0.1091</v>
      </c>
      <c r="BQ245" s="179">
        <f t="shared" si="173"/>
        <v>8.6664107387064426E-3</v>
      </c>
      <c r="BR245" s="179">
        <f t="shared" si="186"/>
        <v>0.17180306919938254</v>
      </c>
    </row>
    <row r="246" spans="5:70">
      <c r="E246">
        <f t="shared" si="174"/>
        <v>243</v>
      </c>
      <c r="F246" s="64">
        <f t="shared" si="175"/>
        <v>88.16666666666552</v>
      </c>
      <c r="G246" s="55">
        <f t="shared" si="161"/>
        <v>1.7882078716896954E-2</v>
      </c>
      <c r="H246" s="78">
        <f t="shared" si="185"/>
        <v>0.13066758350471563</v>
      </c>
      <c r="I246" s="79">
        <f t="shared" ca="1" si="162"/>
        <v>101951.06294071628</v>
      </c>
      <c r="J246" s="79">
        <f t="shared" ca="1" si="163"/>
        <v>883.54978669195998</v>
      </c>
      <c r="K246" s="80">
        <f t="shared" ca="1" si="164"/>
        <v>-2.6133516700943127</v>
      </c>
      <c r="L246" s="80">
        <f t="shared" ca="1" si="165"/>
        <v>-84.959219117263572</v>
      </c>
      <c r="M246" s="80">
        <f t="shared" ca="1" si="166"/>
        <v>0</v>
      </c>
      <c r="N246" s="80">
        <f t="shared" ca="1" si="167"/>
        <v>0</v>
      </c>
      <c r="O246" s="81">
        <f t="shared" ca="1" si="154"/>
        <v>-1234.6532550303166</v>
      </c>
      <c r="P246" s="79">
        <f t="shared" ca="1" si="155"/>
        <v>101512.38690159055</v>
      </c>
      <c r="Q246" s="35"/>
      <c r="R246">
        <f t="shared" ca="1" si="168"/>
        <v>243</v>
      </c>
      <c r="S246" s="78">
        <f t="shared" ca="1" si="176"/>
        <v>88.16666666666552</v>
      </c>
      <c r="T246" s="55">
        <f t="shared" ca="1" si="169"/>
        <v>1.7882078716896954E-2</v>
      </c>
      <c r="U246" s="78">
        <f t="shared" ca="1" si="177"/>
        <v>0.13027660377734862</v>
      </c>
      <c r="V246" s="79">
        <f t="shared" ca="1" si="178"/>
        <v>101896.48487381404</v>
      </c>
      <c r="W246" s="79">
        <f t="shared" ca="1" si="156"/>
        <v>883.07679074686064</v>
      </c>
      <c r="X246" s="80">
        <f t="shared" ca="1" si="157"/>
        <v>-2.6055320755469724</v>
      </c>
      <c r="Y246" s="80">
        <f t="shared" ca="1" si="170"/>
        <v>-84.913737394845043</v>
      </c>
      <c r="Z246" s="80">
        <f t="shared" ca="1" si="158"/>
        <v>0</v>
      </c>
      <c r="AA246" s="80">
        <f t="shared" ca="1" si="171"/>
        <v>0</v>
      </c>
      <c r="AB246" s="81">
        <f t="shared" ca="1" si="159"/>
        <v>-1234.6532550303166</v>
      </c>
      <c r="AC246" s="79">
        <f t="shared" ca="1" si="160"/>
        <v>101457.38914006019</v>
      </c>
      <c r="AD246" s="35"/>
      <c r="AE246" s="55">
        <f t="shared" ca="1" si="179"/>
        <v>1.7882078716896954E-2</v>
      </c>
      <c r="AF246" s="78">
        <f t="shared" ca="1" si="180"/>
        <v>0.13027660377734862</v>
      </c>
      <c r="AG246" s="35"/>
      <c r="AH246" s="35"/>
      <c r="AR246" s="69">
        <f t="shared" si="187"/>
        <v>21</v>
      </c>
      <c r="AS246" s="70">
        <f t="shared" si="188"/>
        <v>243</v>
      </c>
      <c r="AT246" s="71">
        <f t="shared" si="189"/>
        <v>0.168112449812133</v>
      </c>
      <c r="AU246" s="72">
        <f t="shared" si="172"/>
        <v>8.6664107387064426E-3</v>
      </c>
      <c r="AV246" s="73">
        <f t="shared" si="190"/>
        <v>1.0086664107387064</v>
      </c>
      <c r="AW246" s="74">
        <f>PRODUCT(AV$4:AV246)</f>
        <v>5.8710616488935861</v>
      </c>
      <c r="BO246" s="70">
        <f t="shared" si="183"/>
        <v>243</v>
      </c>
      <c r="BP246" s="178">
        <f t="shared" si="184"/>
        <v>0.1091</v>
      </c>
      <c r="BQ246" s="179">
        <f t="shared" si="173"/>
        <v>8.6664107387064426E-3</v>
      </c>
      <c r="BR246" s="179">
        <f t="shared" si="186"/>
        <v>0.17032694592611736</v>
      </c>
    </row>
    <row r="247" spans="5:70">
      <c r="E247">
        <f t="shared" si="174"/>
        <v>244</v>
      </c>
      <c r="F247" s="64">
        <f t="shared" si="175"/>
        <v>88.249999999998849</v>
      </c>
      <c r="G247" s="55">
        <f t="shared" si="161"/>
        <v>1.7882078716896954E-2</v>
      </c>
      <c r="H247" s="78">
        <f t="shared" si="185"/>
        <v>0.1283309754907376</v>
      </c>
      <c r="I247" s="79">
        <f t="shared" ca="1" si="162"/>
        <v>99697.134408276208</v>
      </c>
      <c r="J247" s="79">
        <f t="shared" ca="1" si="163"/>
        <v>864.0163162541445</v>
      </c>
      <c r="K247" s="80">
        <f t="shared" ca="1" si="164"/>
        <v>-2.566619509814752</v>
      </c>
      <c r="L247" s="80">
        <f t="shared" ca="1" si="165"/>
        <v>-83.080945340230173</v>
      </c>
      <c r="M247" s="80">
        <f t="shared" ca="1" si="166"/>
        <v>0</v>
      </c>
      <c r="N247" s="80">
        <f t="shared" ca="1" si="167"/>
        <v>0</v>
      </c>
      <c r="O247" s="81">
        <f t="shared" ca="1" si="154"/>
        <v>-1212.5750883357912</v>
      </c>
      <c r="P247" s="79">
        <f t="shared" ca="1" si="155"/>
        <v>99262.928071344504</v>
      </c>
      <c r="Q247" s="35"/>
      <c r="R247">
        <f t="shared" ca="1" si="168"/>
        <v>244</v>
      </c>
      <c r="S247" s="78">
        <f t="shared" ca="1" si="176"/>
        <v>88.249999999998849</v>
      </c>
      <c r="T247" s="55">
        <f t="shared" ca="1" si="169"/>
        <v>1.7882078716896954E-2</v>
      </c>
      <c r="U247" s="78">
        <f t="shared" ca="1" si="177"/>
        <v>0.12794698729363208</v>
      </c>
      <c r="V247" s="79">
        <f t="shared" ca="1" si="178"/>
        <v>99643.120121046784</v>
      </c>
      <c r="W247" s="79">
        <f t="shared" ca="1" si="156"/>
        <v>863.54820625525588</v>
      </c>
      <c r="X247" s="80">
        <f t="shared" ca="1" si="157"/>
        <v>-2.5589397458726415</v>
      </c>
      <c r="Y247" s="80">
        <f t="shared" ca="1" si="170"/>
        <v>-83.03593343420566</v>
      </c>
      <c r="Z247" s="80">
        <f t="shared" ca="1" si="158"/>
        <v>0</v>
      </c>
      <c r="AA247" s="80">
        <f t="shared" ca="1" si="171"/>
        <v>0</v>
      </c>
      <c r="AB247" s="81">
        <f t="shared" ca="1" si="159"/>
        <v>-1212.5750883357912</v>
      </c>
      <c r="AC247" s="79">
        <f t="shared" ca="1" si="160"/>
        <v>99208.498365786174</v>
      </c>
      <c r="AD247" s="35"/>
      <c r="AE247" s="55">
        <f t="shared" ca="1" si="179"/>
        <v>1.7882078716896954E-2</v>
      </c>
      <c r="AF247" s="78">
        <f t="shared" ca="1" si="180"/>
        <v>0.12794698729363208</v>
      </c>
      <c r="AG247" s="35"/>
      <c r="AH247" s="35"/>
      <c r="AR247" s="69">
        <f t="shared" si="187"/>
        <v>21</v>
      </c>
      <c r="AS247" s="70">
        <f t="shared" si="188"/>
        <v>244</v>
      </c>
      <c r="AT247" s="71">
        <f t="shared" si="189"/>
        <v>0.16665551827177089</v>
      </c>
      <c r="AU247" s="72">
        <f t="shared" si="172"/>
        <v>8.6664107387064426E-3</v>
      </c>
      <c r="AV247" s="73">
        <f t="shared" si="190"/>
        <v>1.0086664107387064</v>
      </c>
      <c r="AW247" s="74">
        <f>PRODUCT(AV$4:AV247)</f>
        <v>5.9219426806151647</v>
      </c>
      <c r="BO247" s="70">
        <f t="shared" si="183"/>
        <v>244</v>
      </c>
      <c r="BP247" s="178">
        <f t="shared" si="184"/>
        <v>0.1091</v>
      </c>
      <c r="BQ247" s="179">
        <f t="shared" si="173"/>
        <v>8.6664107387064426E-3</v>
      </c>
      <c r="BR247" s="179">
        <f t="shared" si="186"/>
        <v>0.16886350542928935</v>
      </c>
    </row>
    <row r="248" spans="5:70">
      <c r="E248">
        <f t="shared" si="174"/>
        <v>245</v>
      </c>
      <c r="F248" s="64">
        <f t="shared" si="175"/>
        <v>88.333333333332178</v>
      </c>
      <c r="G248" s="55">
        <f t="shared" si="161"/>
        <v>1.7882078716896954E-2</v>
      </c>
      <c r="H248" s="78">
        <f t="shared" si="185"/>
        <v>0.12603615088519607</v>
      </c>
      <c r="I248" s="79">
        <f t="shared" ca="1" si="162"/>
        <v>97487.900577903041</v>
      </c>
      <c r="J248" s="79">
        <f t="shared" ca="1" si="163"/>
        <v>844.87018846228489</v>
      </c>
      <c r="K248" s="80">
        <f t="shared" ca="1" si="164"/>
        <v>-2.5207230177039213</v>
      </c>
      <c r="L248" s="80">
        <f t="shared" ca="1" si="165"/>
        <v>-81.239917148252545</v>
      </c>
      <c r="M248" s="80">
        <f t="shared" ca="1" si="166"/>
        <v>0</v>
      </c>
      <c r="N248" s="80">
        <f t="shared" ca="1" si="167"/>
        <v>0</v>
      </c>
      <c r="O248" s="81">
        <f t="shared" ca="1" si="154"/>
        <v>-1190.8917251560224</v>
      </c>
      <c r="P248" s="79">
        <f t="shared" ca="1" si="155"/>
        <v>97058.11840104335</v>
      </c>
      <c r="Q248" s="35"/>
      <c r="R248">
        <f t="shared" ca="1" si="168"/>
        <v>245</v>
      </c>
      <c r="S248" s="78">
        <f t="shared" ca="1" si="176"/>
        <v>88.333333333332178</v>
      </c>
      <c r="T248" s="55">
        <f t="shared" ca="1" si="169"/>
        <v>1.7882078716896954E-2</v>
      </c>
      <c r="U248" s="78">
        <f t="shared" ca="1" si="177"/>
        <v>0.12565902919525754</v>
      </c>
      <c r="V248" s="79">
        <f t="shared" ca="1" si="178"/>
        <v>97434.444188624038</v>
      </c>
      <c r="W248" s="79">
        <f t="shared" ca="1" si="156"/>
        <v>844.40691343618494</v>
      </c>
      <c r="X248" s="80">
        <f t="shared" ca="1" si="157"/>
        <v>-2.5131805839051506</v>
      </c>
      <c r="Y248" s="80">
        <f t="shared" ca="1" si="170"/>
        <v>-81.195370157186701</v>
      </c>
      <c r="Z248" s="80">
        <f t="shared" ca="1" si="158"/>
        <v>0</v>
      </c>
      <c r="AA248" s="80">
        <f t="shared" ca="1" si="171"/>
        <v>0</v>
      </c>
      <c r="AB248" s="81">
        <f t="shared" ca="1" si="159"/>
        <v>-1190.8917251560224</v>
      </c>
      <c r="AC248" s="79">
        <f t="shared" ca="1" si="160"/>
        <v>97004.250826163101</v>
      </c>
      <c r="AD248" s="35"/>
      <c r="AE248" s="55">
        <f t="shared" ca="1" si="179"/>
        <v>1.7882078716896954E-2</v>
      </c>
      <c r="AF248" s="78">
        <f t="shared" ca="1" si="180"/>
        <v>0.12565902919525754</v>
      </c>
      <c r="AG248" s="35"/>
      <c r="AH248" s="35"/>
      <c r="AR248" s="69">
        <f t="shared" si="187"/>
        <v>21</v>
      </c>
      <c r="AS248" s="70">
        <f t="shared" si="188"/>
        <v>245</v>
      </c>
      <c r="AT248" s="71">
        <f t="shared" si="189"/>
        <v>0.16521121309855571</v>
      </c>
      <c r="AU248" s="72">
        <f t="shared" si="172"/>
        <v>8.6664107387064426E-3</v>
      </c>
      <c r="AV248" s="73">
        <f t="shared" si="190"/>
        <v>1.0086664107387064</v>
      </c>
      <c r="AW248" s="74">
        <f>PRODUCT(AV$4:AV248)</f>
        <v>5.9732646682564523</v>
      </c>
      <c r="BO248" s="70">
        <f t="shared" si="183"/>
        <v>245</v>
      </c>
      <c r="BP248" s="178">
        <f t="shared" si="184"/>
        <v>0.1091</v>
      </c>
      <c r="BQ248" s="179">
        <f t="shared" si="173"/>
        <v>8.6664107387064426E-3</v>
      </c>
      <c r="BR248" s="179">
        <f t="shared" si="186"/>
        <v>0.1674126387391254</v>
      </c>
    </row>
    <row r="249" spans="5:70">
      <c r="E249">
        <f t="shared" si="174"/>
        <v>246</v>
      </c>
      <c r="F249" s="64">
        <f t="shared" si="175"/>
        <v>88.416666666665506</v>
      </c>
      <c r="G249" s="55">
        <f t="shared" si="161"/>
        <v>1.7882078716896954E-2</v>
      </c>
      <c r="H249" s="78">
        <f t="shared" si="185"/>
        <v>0.1237823625138923</v>
      </c>
      <c r="I249" s="79">
        <f t="shared" ca="1" si="162"/>
        <v>95322.517487681995</v>
      </c>
      <c r="J249" s="79">
        <f t="shared" ca="1" si="163"/>
        <v>826.10408919577992</v>
      </c>
      <c r="K249" s="80">
        <f t="shared" ca="1" si="164"/>
        <v>-2.4756472502778459</v>
      </c>
      <c r="L249" s="80">
        <f t="shared" ca="1" si="165"/>
        <v>-79.435431239734996</v>
      </c>
      <c r="M249" s="80">
        <f t="shared" ca="1" si="166"/>
        <v>0</v>
      </c>
      <c r="N249" s="80">
        <f t="shared" ca="1" si="167"/>
        <v>0</v>
      </c>
      <c r="O249" s="81">
        <f t="shared" ca="1" si="154"/>
        <v>-1169.5961055834812</v>
      </c>
      <c r="P249" s="79">
        <f t="shared" ca="1" si="155"/>
        <v>94897.114392804287</v>
      </c>
      <c r="Q249" s="35"/>
      <c r="R249">
        <f t="shared" ca="1" si="168"/>
        <v>246</v>
      </c>
      <c r="S249" s="78">
        <f t="shared" ca="1" si="176"/>
        <v>88.416666666665506</v>
      </c>
      <c r="T249" s="55">
        <f t="shared" ca="1" si="169"/>
        <v>1.7882078716896954E-2</v>
      </c>
      <c r="U249" s="78">
        <f t="shared" ca="1" si="177"/>
        <v>0.12341198454369909</v>
      </c>
      <c r="V249" s="79">
        <f t="shared" ca="1" si="178"/>
        <v>95269.613177016043</v>
      </c>
      <c r="W249" s="79">
        <f t="shared" ca="1" si="156"/>
        <v>825.64559870970061</v>
      </c>
      <c r="X249" s="80">
        <f t="shared" ca="1" si="157"/>
        <v>-2.4682396908739817</v>
      </c>
      <c r="Y249" s="80">
        <f t="shared" ca="1" si="170"/>
        <v>-79.391344314180046</v>
      </c>
      <c r="Z249" s="80">
        <f t="shared" ca="1" si="158"/>
        <v>0</v>
      </c>
      <c r="AA249" s="80">
        <f t="shared" ca="1" si="171"/>
        <v>0</v>
      </c>
      <c r="AB249" s="81">
        <f t="shared" ca="1" si="159"/>
        <v>-1169.5961055834812</v>
      </c>
      <c r="AC249" s="79">
        <f t="shared" ca="1" si="160"/>
        <v>94843.80308613721</v>
      </c>
      <c r="AD249" s="35"/>
      <c r="AE249" s="55">
        <f t="shared" ca="1" si="179"/>
        <v>1.7882078716896954E-2</v>
      </c>
      <c r="AF249" s="78">
        <f t="shared" ca="1" si="180"/>
        <v>0.12341198454369909</v>
      </c>
      <c r="AG249" s="35"/>
      <c r="AH249" s="35"/>
      <c r="AR249" s="69">
        <f t="shared" si="187"/>
        <v>21</v>
      </c>
      <c r="AS249" s="70">
        <f t="shared" si="188"/>
        <v>246</v>
      </c>
      <c r="AT249" s="71">
        <f t="shared" si="189"/>
        <v>0.16377942486720368</v>
      </c>
      <c r="AU249" s="72">
        <f t="shared" si="172"/>
        <v>8.6664107387064426E-3</v>
      </c>
      <c r="AV249" s="73">
        <f t="shared" si="190"/>
        <v>1.0086664107387064</v>
      </c>
      <c r="AW249" s="74">
        <f>PRODUCT(AV$4:AV249)</f>
        <v>6.0250314333225656</v>
      </c>
      <c r="BO249" s="70">
        <f t="shared" si="183"/>
        <v>246</v>
      </c>
      <c r="BP249" s="178">
        <f t="shared" si="184"/>
        <v>0.1091</v>
      </c>
      <c r="BQ249" s="179">
        <f t="shared" si="173"/>
        <v>8.6664107387064426E-3</v>
      </c>
      <c r="BR249" s="179">
        <f t="shared" si="186"/>
        <v>0.16597423782211521</v>
      </c>
    </row>
    <row r="250" spans="5:70">
      <c r="E250">
        <f t="shared" si="174"/>
        <v>247</v>
      </c>
      <c r="F250" s="64">
        <f t="shared" si="175"/>
        <v>88.499999999998835</v>
      </c>
      <c r="G250" s="55">
        <f t="shared" si="161"/>
        <v>1.7882078716896954E-2</v>
      </c>
      <c r="H250" s="78">
        <f t="shared" si="185"/>
        <v>0.12156887656365541</v>
      </c>
      <c r="I250" s="79">
        <f t="shared" ca="1" si="162"/>
        <v>93200.15672322578</v>
      </c>
      <c r="J250" s="79">
        <f t="shared" ca="1" si="163"/>
        <v>807.71083907528737</v>
      </c>
      <c r="K250" s="80">
        <f t="shared" ca="1" si="164"/>
        <v>-2.4313775312731081</v>
      </c>
      <c r="L250" s="80">
        <f t="shared" ca="1" si="165"/>
        <v>-77.666797269354817</v>
      </c>
      <c r="M250" s="80">
        <f t="shared" ca="1" si="166"/>
        <v>0</v>
      </c>
      <c r="N250" s="80">
        <f t="shared" ca="1" si="167"/>
        <v>0</v>
      </c>
      <c r="O250" s="81">
        <f t="shared" ca="1" si="154"/>
        <v>-1148.6812959564613</v>
      </c>
      <c r="P250" s="79">
        <f t="shared" ca="1" si="155"/>
        <v>92779.088091543977</v>
      </c>
      <c r="Q250" s="35"/>
      <c r="R250">
        <f t="shared" ca="1" si="168"/>
        <v>247</v>
      </c>
      <c r="S250" s="78">
        <f t="shared" ca="1" si="176"/>
        <v>88.499999999998835</v>
      </c>
      <c r="T250" s="55">
        <f t="shared" ca="1" si="169"/>
        <v>1.7882078716896954E-2</v>
      </c>
      <c r="U250" s="78">
        <f t="shared" ca="1" si="177"/>
        <v>0.12120512172148019</v>
      </c>
      <c r="V250" s="79">
        <f t="shared" ca="1" si="178"/>
        <v>93147.798733541029</v>
      </c>
      <c r="W250" s="79">
        <f t="shared" ca="1" si="156"/>
        <v>807.25708323122637</v>
      </c>
      <c r="X250" s="80">
        <f t="shared" ca="1" si="157"/>
        <v>-2.4241024344296038</v>
      </c>
      <c r="Y250" s="80">
        <f t="shared" ca="1" si="170"/>
        <v>-77.623165611284193</v>
      </c>
      <c r="Z250" s="80">
        <f t="shared" ca="1" si="158"/>
        <v>0</v>
      </c>
      <c r="AA250" s="80">
        <f t="shared" ca="1" si="171"/>
        <v>0</v>
      </c>
      <c r="AB250" s="81">
        <f t="shared" ca="1" si="159"/>
        <v>-1148.6812959564613</v>
      </c>
      <c r="AC250" s="79">
        <f t="shared" ca="1" si="160"/>
        <v>92726.32725277009</v>
      </c>
      <c r="AD250" s="35"/>
      <c r="AE250" s="55">
        <f t="shared" ca="1" si="179"/>
        <v>1.7882078716896954E-2</v>
      </c>
      <c r="AF250" s="78">
        <f t="shared" ca="1" si="180"/>
        <v>0.12120512172148019</v>
      </c>
      <c r="AG250" s="35"/>
      <c r="AH250" s="35"/>
      <c r="AR250" s="69">
        <f t="shared" si="187"/>
        <v>21</v>
      </c>
      <c r="AS250" s="70">
        <f t="shared" si="188"/>
        <v>247</v>
      </c>
      <c r="AT250" s="71">
        <f t="shared" si="189"/>
        <v>0.16236004510075538</v>
      </c>
      <c r="AU250" s="72">
        <f t="shared" si="172"/>
        <v>8.6664107387064426E-3</v>
      </c>
      <c r="AV250" s="73">
        <f t="shared" si="190"/>
        <v>1.0086664107387064</v>
      </c>
      <c r="AW250" s="74">
        <f>PRODUCT(AV$4:AV250)</f>
        <v>6.0772468304373559</v>
      </c>
      <c r="BO250" s="70">
        <f t="shared" si="183"/>
        <v>247</v>
      </c>
      <c r="BP250" s="178">
        <f t="shared" si="184"/>
        <v>0.1091</v>
      </c>
      <c r="BQ250" s="179">
        <f t="shared" si="173"/>
        <v>8.6664107387064426E-3</v>
      </c>
      <c r="BR250" s="179">
        <f t="shared" si="186"/>
        <v>0.16454819557296688</v>
      </c>
    </row>
    <row r="251" spans="5:70">
      <c r="E251">
        <f t="shared" si="174"/>
        <v>248</v>
      </c>
      <c r="F251" s="64">
        <f t="shared" si="175"/>
        <v>88.583333333332163</v>
      </c>
      <c r="G251" s="55">
        <f t="shared" si="161"/>
        <v>1.9598847320330681E-2</v>
      </c>
      <c r="H251" s="78">
        <f t="shared" si="185"/>
        <v>0.1191862667129802</v>
      </c>
      <c r="I251" s="79">
        <f t="shared" ca="1" si="162"/>
        <v>90960.724909518292</v>
      </c>
      <c r="J251" s="79">
        <f t="shared" ca="1" si="163"/>
        <v>788.30300315637191</v>
      </c>
      <c r="K251" s="80">
        <f t="shared" ca="1" si="164"/>
        <v>-2.3837253342596041</v>
      </c>
      <c r="L251" s="80">
        <f t="shared" ca="1" si="165"/>
        <v>-75.800604091265242</v>
      </c>
      <c r="M251" s="80">
        <f t="shared" ca="1" si="166"/>
        <v>0</v>
      </c>
      <c r="N251" s="80">
        <f t="shared" ca="1" si="167"/>
        <v>0</v>
      </c>
      <c r="O251" s="81">
        <f t="shared" ca="1" si="154"/>
        <v>-1126.1684666172912</v>
      </c>
      <c r="P251" s="79">
        <f t="shared" ca="1" si="155"/>
        <v>90544.675116631843</v>
      </c>
      <c r="Q251" s="35"/>
      <c r="R251">
        <f t="shared" ca="1" si="168"/>
        <v>248</v>
      </c>
      <c r="S251" s="78">
        <f t="shared" ca="1" si="176"/>
        <v>88.583333333332163</v>
      </c>
      <c r="T251" s="55">
        <f t="shared" ca="1" si="169"/>
        <v>1.9598847320330681E-2</v>
      </c>
      <c r="U251" s="78">
        <f t="shared" ca="1" si="177"/>
        <v>0.11882964104641881</v>
      </c>
      <c r="V251" s="79">
        <f t="shared" ca="1" si="178"/>
        <v>90908.998122368037</v>
      </c>
      <c r="W251" s="79">
        <f t="shared" ca="1" si="156"/>
        <v>787.85471757273422</v>
      </c>
      <c r="X251" s="80">
        <f t="shared" ca="1" si="157"/>
        <v>-2.3765928209283764</v>
      </c>
      <c r="Y251" s="80">
        <f t="shared" ca="1" si="170"/>
        <v>-75.757498435306701</v>
      </c>
      <c r="Z251" s="80">
        <f t="shared" ca="1" si="158"/>
        <v>0</v>
      </c>
      <c r="AA251" s="80">
        <f t="shared" ca="1" si="171"/>
        <v>0</v>
      </c>
      <c r="AB251" s="81">
        <f t="shared" ca="1" si="159"/>
        <v>-1126.1684666172912</v>
      </c>
      <c r="AC251" s="79">
        <f t="shared" ca="1" si="160"/>
        <v>90492.550282067226</v>
      </c>
      <c r="AD251" s="35"/>
      <c r="AE251" s="55">
        <f t="shared" ca="1" si="179"/>
        <v>1.9598847320330681E-2</v>
      </c>
      <c r="AF251" s="78">
        <f t="shared" ca="1" si="180"/>
        <v>0.11882964104641881</v>
      </c>
      <c r="AG251" s="35"/>
      <c r="AH251" s="35"/>
      <c r="AR251" s="69">
        <f t="shared" si="187"/>
        <v>21</v>
      </c>
      <c r="AS251" s="70">
        <f t="shared" si="188"/>
        <v>248</v>
      </c>
      <c r="AT251" s="71">
        <f t="shared" si="189"/>
        <v>0.16095296626235733</v>
      </c>
      <c r="AU251" s="72">
        <f t="shared" si="172"/>
        <v>8.6664107387064426E-3</v>
      </c>
      <c r="AV251" s="73">
        <f t="shared" si="190"/>
        <v>1.0086664107387064</v>
      </c>
      <c r="AW251" s="74">
        <f>PRODUCT(AV$4:AV251)</f>
        <v>6.1299147476304281</v>
      </c>
      <c r="BO251" s="70">
        <f t="shared" si="183"/>
        <v>248</v>
      </c>
      <c r="BP251" s="178">
        <f t="shared" si="184"/>
        <v>0.1091</v>
      </c>
      <c r="BQ251" s="179">
        <f t="shared" si="173"/>
        <v>8.6664107387064426E-3</v>
      </c>
      <c r="BR251" s="179">
        <f t="shared" si="186"/>
        <v>0.1631344058066318</v>
      </c>
    </row>
    <row r="252" spans="5:70">
      <c r="E252">
        <f t="shared" si="174"/>
        <v>249</v>
      </c>
      <c r="F252" s="64">
        <f t="shared" si="175"/>
        <v>88.666666666665492</v>
      </c>
      <c r="G252" s="55">
        <f t="shared" si="161"/>
        <v>1.9598847320330681E-2</v>
      </c>
      <c r="H252" s="78">
        <f t="shared" si="185"/>
        <v>0.11685035326899229</v>
      </c>
      <c r="I252" s="79">
        <f t="shared" ca="1" si="162"/>
        <v>88770.103853352033</v>
      </c>
      <c r="J252" s="79">
        <f t="shared" ca="1" si="163"/>
        <v>769.31818131077625</v>
      </c>
      <c r="K252" s="80">
        <f t="shared" ca="1" si="164"/>
        <v>-2.3370070653798458</v>
      </c>
      <c r="L252" s="80">
        <f t="shared" ca="1" si="165"/>
        <v>-73.975086544460027</v>
      </c>
      <c r="M252" s="80">
        <f t="shared" ca="1" si="166"/>
        <v>0</v>
      </c>
      <c r="N252" s="80">
        <f t="shared" ca="1" si="167"/>
        <v>0</v>
      </c>
      <c r="O252" s="81">
        <f t="shared" ca="1" si="154"/>
        <v>-1104.0968627830878</v>
      </c>
      <c r="P252" s="79">
        <f t="shared" ca="1" si="155"/>
        <v>88359.013078269883</v>
      </c>
      <c r="Q252" s="35"/>
      <c r="R252">
        <f t="shared" ca="1" si="168"/>
        <v>249</v>
      </c>
      <c r="S252" s="78">
        <f t="shared" ca="1" si="176"/>
        <v>88.666666666665492</v>
      </c>
      <c r="T252" s="55">
        <f t="shared" ca="1" si="169"/>
        <v>1.9598847320330681E-2</v>
      </c>
      <c r="U252" s="78">
        <f t="shared" ca="1" si="177"/>
        <v>0.11650071705442035</v>
      </c>
      <c r="V252" s="79">
        <f t="shared" ca="1" si="178"/>
        <v>88719.000605461639</v>
      </c>
      <c r="W252" s="79">
        <f t="shared" ca="1" si="156"/>
        <v>768.87529957447612</v>
      </c>
      <c r="X252" s="80">
        <f t="shared" ca="1" si="157"/>
        <v>-2.3300143410884071</v>
      </c>
      <c r="Y252" s="80">
        <f t="shared" ca="1" si="170"/>
        <v>-73.932500504551371</v>
      </c>
      <c r="Z252" s="80">
        <f t="shared" ca="1" si="158"/>
        <v>0</v>
      </c>
      <c r="AA252" s="80">
        <f t="shared" ca="1" si="171"/>
        <v>0</v>
      </c>
      <c r="AB252" s="81">
        <f t="shared" ca="1" si="159"/>
        <v>-1104.0968627830878</v>
      </c>
      <c r="AC252" s="79">
        <f t="shared" ca="1" si="160"/>
        <v>88307.516527407381</v>
      </c>
      <c r="AD252" s="35"/>
      <c r="AE252" s="55">
        <f t="shared" ca="1" si="179"/>
        <v>1.9598847320330681E-2</v>
      </c>
      <c r="AF252" s="78">
        <f t="shared" ca="1" si="180"/>
        <v>0.11650071705442035</v>
      </c>
      <c r="AG252" s="35"/>
      <c r="AH252" s="35"/>
      <c r="AR252" s="69">
        <f t="shared" si="187"/>
        <v>21</v>
      </c>
      <c r="AS252" s="70">
        <f t="shared" si="188"/>
        <v>249</v>
      </c>
      <c r="AT252" s="71">
        <f t="shared" si="189"/>
        <v>0.15955808174711458</v>
      </c>
      <c r="AU252" s="72">
        <f t="shared" si="172"/>
        <v>8.6664107387064426E-3</v>
      </c>
      <c r="AV252" s="73">
        <f t="shared" si="190"/>
        <v>1.0086664107387064</v>
      </c>
      <c r="AW252" s="74">
        <f>PRODUCT(AV$4:AV252)</f>
        <v>6.183039106626647</v>
      </c>
      <c r="BO252" s="70">
        <f t="shared" si="183"/>
        <v>249</v>
      </c>
      <c r="BP252" s="178">
        <f t="shared" si="184"/>
        <v>0.1091</v>
      </c>
      <c r="BQ252" s="179">
        <f t="shared" si="173"/>
        <v>8.6664107387064426E-3</v>
      </c>
      <c r="BR252" s="179">
        <f t="shared" si="186"/>
        <v>0.16173276325039787</v>
      </c>
    </row>
    <row r="253" spans="5:70">
      <c r="E253">
        <f t="shared" si="174"/>
        <v>250</v>
      </c>
      <c r="F253" s="64">
        <f t="shared" si="175"/>
        <v>88.74999999999882</v>
      </c>
      <c r="G253" s="55">
        <f t="shared" si="161"/>
        <v>1.9598847320330681E-2</v>
      </c>
      <c r="H253" s="78">
        <f t="shared" si="185"/>
        <v>0.11456022103594661</v>
      </c>
      <c r="I253" s="79">
        <f t="shared" ca="1" si="162"/>
        <v>86627.27827157377</v>
      </c>
      <c r="J253" s="79">
        <f t="shared" ca="1" si="163"/>
        <v>750.74757467767824</v>
      </c>
      <c r="K253" s="80">
        <f t="shared" ca="1" si="164"/>
        <v>-2.2912044207189322</v>
      </c>
      <c r="L253" s="80">
        <f t="shared" ca="1" si="165"/>
        <v>-72.189398559644815</v>
      </c>
      <c r="M253" s="80">
        <f t="shared" ca="1" si="166"/>
        <v>0</v>
      </c>
      <c r="N253" s="80">
        <f t="shared" ca="1" si="167"/>
        <v>0</v>
      </c>
      <c r="O253" s="81">
        <f t="shared" ca="1" si="154"/>
        <v>-1082.457836942546</v>
      </c>
      <c r="P253" s="79">
        <f t="shared" ca="1" si="155"/>
        <v>86221.087406328545</v>
      </c>
      <c r="Q253" s="35"/>
      <c r="R253">
        <f t="shared" ca="1" si="168"/>
        <v>250</v>
      </c>
      <c r="S253" s="78">
        <f t="shared" ca="1" si="176"/>
        <v>88.74999999999882</v>
      </c>
      <c r="T253" s="55">
        <f t="shared" ca="1" si="169"/>
        <v>1.9598847320330681E-2</v>
      </c>
      <c r="U253" s="78">
        <f t="shared" ca="1" si="177"/>
        <v>0.11421743728816172</v>
      </c>
      <c r="V253" s="79">
        <f t="shared" ca="1" si="178"/>
        <v>86576.790993749149</v>
      </c>
      <c r="W253" s="79">
        <f t="shared" ca="1" si="156"/>
        <v>750.3100311909709</v>
      </c>
      <c r="X253" s="80">
        <f t="shared" ca="1" si="157"/>
        <v>-2.2843487457632343</v>
      </c>
      <c r="Y253" s="80">
        <f t="shared" ca="1" si="170"/>
        <v>-72.147325828124295</v>
      </c>
      <c r="Z253" s="80">
        <f t="shared" ca="1" si="158"/>
        <v>0</v>
      </c>
      <c r="AA253" s="80">
        <f t="shared" ca="1" si="171"/>
        <v>0</v>
      </c>
      <c r="AB253" s="81">
        <f t="shared" ca="1" si="159"/>
        <v>-1082.457836942546</v>
      </c>
      <c r="AC253" s="79">
        <f t="shared" ca="1" si="160"/>
        <v>86170.211513423696</v>
      </c>
      <c r="AD253" s="35"/>
      <c r="AE253" s="55">
        <f t="shared" ca="1" si="179"/>
        <v>1.9598847320330681E-2</v>
      </c>
      <c r="AF253" s="78">
        <f t="shared" ca="1" si="180"/>
        <v>0.11421743728816172</v>
      </c>
      <c r="AG253" s="35"/>
      <c r="AH253" s="35"/>
      <c r="AR253" s="69">
        <f t="shared" si="187"/>
        <v>21</v>
      </c>
      <c r="AS253" s="70">
        <f t="shared" si="188"/>
        <v>250</v>
      </c>
      <c r="AT253" s="71">
        <f t="shared" si="189"/>
        <v>0.158175285874014</v>
      </c>
      <c r="AU253" s="72">
        <f t="shared" si="172"/>
        <v>8.6664107387064426E-3</v>
      </c>
      <c r="AV253" s="73">
        <f t="shared" si="190"/>
        <v>1.0086664107387064</v>
      </c>
      <c r="AW253" s="74">
        <f>PRODUCT(AV$4:AV253)</f>
        <v>6.2366238631381581</v>
      </c>
      <c r="BO253" s="70">
        <f t="shared" si="183"/>
        <v>250</v>
      </c>
      <c r="BP253" s="178">
        <f t="shared" si="184"/>
        <v>0.1091</v>
      </c>
      <c r="BQ253" s="179">
        <f t="shared" si="173"/>
        <v>8.6664107387064426E-3</v>
      </c>
      <c r="BR253" s="179">
        <f t="shared" si="186"/>
        <v>0.16034316353605088</v>
      </c>
    </row>
    <row r="254" spans="5:70">
      <c r="E254">
        <f t="shared" si="174"/>
        <v>251</v>
      </c>
      <c r="F254" s="64">
        <f t="shared" si="175"/>
        <v>88.833333333332149</v>
      </c>
      <c r="G254" s="55">
        <f t="shared" si="161"/>
        <v>1.9598847320330681E-2</v>
      </c>
      <c r="H254" s="78">
        <f t="shared" si="185"/>
        <v>0.11231497275487975</v>
      </c>
      <c r="I254" s="79">
        <f t="shared" ca="1" si="162"/>
        <v>84531.253478459024</v>
      </c>
      <c r="J254" s="79">
        <f t="shared" ca="1" si="163"/>
        <v>732.5825629020336</v>
      </c>
      <c r="K254" s="80">
        <f t="shared" ca="1" si="164"/>
        <v>-2.2462994550975952</v>
      </c>
      <c r="L254" s="80">
        <f t="shared" ca="1" si="165"/>
        <v>-70.442711232049191</v>
      </c>
      <c r="M254" s="80">
        <f t="shared" ca="1" si="166"/>
        <v>0</v>
      </c>
      <c r="N254" s="80">
        <f t="shared" ca="1" si="167"/>
        <v>0</v>
      </c>
      <c r="O254" s="81">
        <f t="shared" ca="1" si="154"/>
        <v>-1061.2429110656137</v>
      </c>
      <c r="P254" s="79">
        <f t="shared" ca="1" si="155"/>
        <v>84129.904119608298</v>
      </c>
      <c r="Q254" s="35"/>
      <c r="R254">
        <f t="shared" ca="1" si="168"/>
        <v>251</v>
      </c>
      <c r="S254" s="78">
        <f t="shared" ca="1" si="176"/>
        <v>88.833333333332149</v>
      </c>
      <c r="T254" s="55">
        <f t="shared" ca="1" si="169"/>
        <v>1.9598847320330681E-2</v>
      </c>
      <c r="U254" s="78">
        <f t="shared" ca="1" si="177"/>
        <v>0.11197890717343159</v>
      </c>
      <c r="V254" s="79">
        <f t="shared" ca="1" si="178"/>
        <v>84481.374694411497</v>
      </c>
      <c r="W254" s="79">
        <f t="shared" ca="1" si="156"/>
        <v>732.15029287233051</v>
      </c>
      <c r="X254" s="80">
        <f t="shared" ca="1" si="157"/>
        <v>-2.2395781434686319</v>
      </c>
      <c r="Y254" s="80">
        <f t="shared" ca="1" si="170"/>
        <v>-70.40114557867625</v>
      </c>
      <c r="Z254" s="80">
        <f t="shared" ca="1" si="158"/>
        <v>0</v>
      </c>
      <c r="AA254" s="80">
        <f t="shared" ca="1" si="171"/>
        <v>0</v>
      </c>
      <c r="AB254" s="81">
        <f t="shared" ca="1" si="159"/>
        <v>-1061.2429110656137</v>
      </c>
      <c r="AC254" s="79">
        <f t="shared" ca="1" si="160"/>
        <v>84079.641352496066</v>
      </c>
      <c r="AD254" s="35"/>
      <c r="AE254" s="55">
        <f t="shared" ca="1" si="179"/>
        <v>1.9598847320330681E-2</v>
      </c>
      <c r="AF254" s="78">
        <f t="shared" ca="1" si="180"/>
        <v>0.11197890717343159</v>
      </c>
      <c r="AG254" s="35"/>
      <c r="AH254" s="35"/>
      <c r="AR254" s="69">
        <f t="shared" si="187"/>
        <v>21</v>
      </c>
      <c r="AS254" s="70">
        <f t="shared" si="188"/>
        <v>251</v>
      </c>
      <c r="AT254" s="71">
        <f t="shared" si="189"/>
        <v>0.15680447387791749</v>
      </c>
      <c r="AU254" s="72">
        <f t="shared" si="172"/>
        <v>8.6664107387064426E-3</v>
      </c>
      <c r="AV254" s="73">
        <f t="shared" si="190"/>
        <v>1.0086664107387064</v>
      </c>
      <c r="AW254" s="74">
        <f>PRODUCT(AV$4:AV254)</f>
        <v>6.2906730071589312</v>
      </c>
      <c r="BO254" s="70">
        <f t="shared" si="183"/>
        <v>251</v>
      </c>
      <c r="BP254" s="178">
        <f t="shared" si="184"/>
        <v>0.1091</v>
      </c>
      <c r="BQ254" s="179">
        <f t="shared" si="173"/>
        <v>8.6664107387064426E-3</v>
      </c>
      <c r="BR254" s="179">
        <f t="shared" si="186"/>
        <v>0.15896550319210298</v>
      </c>
    </row>
    <row r="255" spans="5:70">
      <c r="E255">
        <f t="shared" si="174"/>
        <v>252</v>
      </c>
      <c r="F255" s="64">
        <f t="shared" si="175"/>
        <v>88.916666666665478</v>
      </c>
      <c r="G255" s="55">
        <f t="shared" si="161"/>
        <v>1.9598847320330681E-2</v>
      </c>
      <c r="H255" s="78">
        <f t="shared" si="185"/>
        <v>0.11011372875206976</v>
      </c>
      <c r="I255" s="79">
        <f t="shared" ca="1" si="162"/>
        <v>82481.05497369403</v>
      </c>
      <c r="J255" s="79">
        <f t="shared" ca="1" si="163"/>
        <v>714.81470056385842</v>
      </c>
      <c r="K255" s="80">
        <f t="shared" ca="1" si="164"/>
        <v>-2.202274575041395</v>
      </c>
      <c r="L255" s="80">
        <f t="shared" ca="1" si="165"/>
        <v>-68.734212478078362</v>
      </c>
      <c r="M255" s="80">
        <f t="shared" ca="1" si="166"/>
        <v>0</v>
      </c>
      <c r="N255" s="80">
        <f t="shared" ca="1" si="167"/>
        <v>0</v>
      </c>
      <c r="O255" s="81">
        <f t="shared" ca="1" si="154"/>
        <v>-1040.4437732818553</v>
      </c>
      <c r="P255" s="79">
        <f t="shared" ca="1" si="155"/>
        <v>82084.4894139229</v>
      </c>
      <c r="Q255" s="35"/>
      <c r="R255">
        <f t="shared" ca="1" si="168"/>
        <v>252</v>
      </c>
      <c r="S255" s="78">
        <f t="shared" ca="1" si="176"/>
        <v>88.916666666665478</v>
      </c>
      <c r="T255" s="55">
        <f t="shared" ca="1" si="169"/>
        <v>1.9598847320330681E-2</v>
      </c>
      <c r="U255" s="78">
        <f t="shared" ca="1" si="177"/>
        <v>0.10978424966864202</v>
      </c>
      <c r="V255" s="79">
        <f t="shared" ca="1" si="178"/>
        <v>82431.777298880334</v>
      </c>
      <c r="W255" s="79">
        <f t="shared" ca="1" si="156"/>
        <v>714.3876399936745</v>
      </c>
      <c r="X255" s="80">
        <f t="shared" ca="1" si="157"/>
        <v>-2.1956849933728404</v>
      </c>
      <c r="Y255" s="80">
        <f t="shared" ca="1" si="170"/>
        <v>-68.693147749066952</v>
      </c>
      <c r="Z255" s="80">
        <f t="shared" ca="1" si="158"/>
        <v>0</v>
      </c>
      <c r="AA255" s="80">
        <f t="shared" ca="1" si="171"/>
        <v>0</v>
      </c>
      <c r="AB255" s="81">
        <f t="shared" ca="1" si="159"/>
        <v>-1040.4437732818553</v>
      </c>
      <c r="AC255" s="79">
        <f t="shared" ca="1" si="160"/>
        <v>82034.832332849692</v>
      </c>
      <c r="AD255" s="35"/>
      <c r="AE255" s="55">
        <f t="shared" ca="1" si="179"/>
        <v>1.9598847320330681E-2</v>
      </c>
      <c r="AF255" s="78">
        <f t="shared" ca="1" si="180"/>
        <v>0.10978424966864202</v>
      </c>
      <c r="AG255" s="35"/>
      <c r="AH255" s="35"/>
      <c r="AR255" s="69">
        <f t="shared" si="187"/>
        <v>21</v>
      </c>
      <c r="AS255" s="70">
        <f t="shared" si="188"/>
        <v>252</v>
      </c>
      <c r="AT255" s="71">
        <f t="shared" si="189"/>
        <v>0.15544554190162468</v>
      </c>
      <c r="AU255" s="72">
        <f t="shared" si="172"/>
        <v>8.6664107387064426E-3</v>
      </c>
      <c r="AV255" s="73">
        <f t="shared" si="190"/>
        <v>1.0086664107387064</v>
      </c>
      <c r="AW255" s="74">
        <f>PRODUCT(AV$4:AV255)</f>
        <v>6.3451905632618644</v>
      </c>
      <c r="BO255" s="70">
        <f t="shared" si="183"/>
        <v>252</v>
      </c>
      <c r="BP255" s="178">
        <f t="shared" si="184"/>
        <v>0.1091</v>
      </c>
      <c r="BQ255" s="179">
        <f t="shared" si="173"/>
        <v>8.6664107387064426E-3</v>
      </c>
      <c r="BR255" s="179">
        <f t="shared" si="186"/>
        <v>0.15759967963608809</v>
      </c>
    </row>
    <row r="256" spans="5:70">
      <c r="E256">
        <f t="shared" si="174"/>
        <v>253</v>
      </c>
      <c r="F256" s="64">
        <f t="shared" si="175"/>
        <v>88.999999999998806</v>
      </c>
      <c r="G256" s="55">
        <f t="shared" si="161"/>
        <v>1.9598847320330681E-2</v>
      </c>
      <c r="H256" s="78">
        <f t="shared" si="185"/>
        <v>0.10795562659438564</v>
      </c>
      <c r="I256" s="79">
        <f t="shared" ca="1" si="162"/>
        <v>80475.728038532121</v>
      </c>
      <c r="J256" s="79">
        <f t="shared" ca="1" si="163"/>
        <v>697.43571367835398</v>
      </c>
      <c r="K256" s="80">
        <f t="shared" ca="1" si="164"/>
        <v>-2.1591125318877129</v>
      </c>
      <c r="L256" s="80">
        <f t="shared" ca="1" si="165"/>
        <v>-67.063106698776778</v>
      </c>
      <c r="M256" s="80">
        <f t="shared" ca="1" si="166"/>
        <v>-603.56796028899089</v>
      </c>
      <c r="N256" s="80">
        <f t="shared" ca="1" si="167"/>
        <v>0</v>
      </c>
      <c r="O256" s="81">
        <f t="shared" ca="1" si="154"/>
        <v>-1020.0522746239157</v>
      </c>
      <c r="P256" s="79">
        <f t="shared" ca="1" si="155"/>
        <v>79480.32129806692</v>
      </c>
      <c r="Q256" s="35"/>
      <c r="R256">
        <f t="shared" ca="1" si="168"/>
        <v>253</v>
      </c>
      <c r="S256" s="78">
        <f t="shared" ca="1" si="176"/>
        <v>88.999999999998806</v>
      </c>
      <c r="T256" s="55">
        <f t="shared" ca="1" si="169"/>
        <v>1.9598847320330681E-2</v>
      </c>
      <c r="U256" s="78">
        <f t="shared" ca="1" si="177"/>
        <v>0.10763260492120924</v>
      </c>
      <c r="V256" s="79">
        <f t="shared" ca="1" si="178"/>
        <v>80427.044179009245</v>
      </c>
      <c r="W256" s="79">
        <f t="shared" ca="1" si="156"/>
        <v>697.01379935538318</v>
      </c>
      <c r="X256" s="80">
        <f t="shared" ca="1" si="157"/>
        <v>-2.152652098424185</v>
      </c>
      <c r="Y256" s="80">
        <f t="shared" ca="1" si="170"/>
        <v>-67.022536815841036</v>
      </c>
      <c r="Z256" s="80">
        <f t="shared" ca="1" si="158"/>
        <v>-603.20283134256931</v>
      </c>
      <c r="AA256" s="80">
        <f t="shared" ca="1" si="171"/>
        <v>0</v>
      </c>
      <c r="AB256" s="81">
        <f t="shared" ca="1" si="159"/>
        <v>-1020.0522746239157</v>
      </c>
      <c r="AC256" s="79">
        <f t="shared" ca="1" si="160"/>
        <v>79431.627683483879</v>
      </c>
      <c r="AD256" s="35"/>
      <c r="AE256" s="55">
        <f t="shared" ca="1" si="179"/>
        <v>1.9598847320330681E-2</v>
      </c>
      <c r="AF256" s="78">
        <f t="shared" ca="1" si="180"/>
        <v>0.10763260492120924</v>
      </c>
      <c r="AG256" s="35"/>
      <c r="AH256" s="35"/>
      <c r="AR256" s="69">
        <f t="shared" si="187"/>
        <v>22</v>
      </c>
      <c r="AS256" s="70">
        <f t="shared" si="188"/>
        <v>253</v>
      </c>
      <c r="AT256" s="71">
        <f t="shared" si="189"/>
        <v>0.1540983869880044</v>
      </c>
      <c r="AU256" s="72">
        <f t="shared" si="172"/>
        <v>8.6664107387064426E-3</v>
      </c>
      <c r="AV256" s="73">
        <f t="shared" si="190"/>
        <v>1.0086664107387064</v>
      </c>
      <c r="AW256" s="74">
        <f>PRODUCT(AV$4:AV256)</f>
        <v>6.4001805908984561</v>
      </c>
      <c r="BO256" s="70">
        <f t="shared" si="183"/>
        <v>253</v>
      </c>
      <c r="BP256" s="178">
        <f t="shared" si="184"/>
        <v>0.1091</v>
      </c>
      <c r="BQ256" s="179">
        <f t="shared" si="173"/>
        <v>8.6664107387064426E-3</v>
      </c>
      <c r="BR256" s="179">
        <f t="shared" si="186"/>
        <v>0.15624559116692352</v>
      </c>
    </row>
    <row r="257" spans="5:70">
      <c r="E257">
        <f t="shared" si="174"/>
        <v>254</v>
      </c>
      <c r="F257" s="64">
        <f t="shared" si="175"/>
        <v>89.083333333332135</v>
      </c>
      <c r="G257" s="55">
        <f t="shared" si="161"/>
        <v>1.9598847320330681E-2</v>
      </c>
      <c r="H257" s="78">
        <f t="shared" si="185"/>
        <v>0.10583982075139164</v>
      </c>
      <c r="I257" s="79">
        <f t="shared" ca="1" si="162"/>
        <v>77922.598615975279</v>
      </c>
      <c r="J257" s="79">
        <f t="shared" ca="1" si="163"/>
        <v>675.30924543339995</v>
      </c>
      <c r="K257" s="80">
        <f t="shared" ca="1" si="164"/>
        <v>-2.1167964150278329</v>
      </c>
      <c r="L257" s="80">
        <f t="shared" ca="1" si="165"/>
        <v>-64.93549884664607</v>
      </c>
      <c r="M257" s="80">
        <f t="shared" ca="1" si="166"/>
        <v>0</v>
      </c>
      <c r="N257" s="80">
        <f t="shared" ca="1" si="167"/>
        <v>0</v>
      </c>
      <c r="O257" s="81">
        <f t="shared" ca="1" si="154"/>
        <v>-1000.0604258348054</v>
      </c>
      <c r="P257" s="79">
        <f t="shared" ca="1" si="155"/>
        <v>77530.795140312199</v>
      </c>
      <c r="Q257" s="35"/>
      <c r="R257">
        <f t="shared" ca="1" si="168"/>
        <v>254</v>
      </c>
      <c r="S257" s="78">
        <f t="shared" ca="1" si="176"/>
        <v>89.083333333332135</v>
      </c>
      <c r="T257" s="55">
        <f t="shared" ca="1" si="169"/>
        <v>1.9598847320330681E-2</v>
      </c>
      <c r="U257" s="78">
        <f t="shared" ca="1" si="177"/>
        <v>0.10552312993066899</v>
      </c>
      <c r="V257" s="79">
        <f t="shared" ca="1" si="178"/>
        <v>77874.859340109921</v>
      </c>
      <c r="W257" s="79">
        <f t="shared" ca="1" si="156"/>
        <v>674.89551726038235</v>
      </c>
      <c r="X257" s="80">
        <f t="shared" ca="1" si="157"/>
        <v>-2.1104625986133798</v>
      </c>
      <c r="Y257" s="80">
        <f t="shared" ca="1" si="170"/>
        <v>-64.895716116758265</v>
      </c>
      <c r="Z257" s="80">
        <f t="shared" ca="1" si="158"/>
        <v>0</v>
      </c>
      <c r="AA257" s="80">
        <f t="shared" ca="1" si="171"/>
        <v>0</v>
      </c>
      <c r="AB257" s="81">
        <f t="shared" ca="1" si="159"/>
        <v>-1000.0604258348054</v>
      </c>
      <c r="AC257" s="79">
        <f t="shared" ca="1" si="160"/>
        <v>77482.688252820124</v>
      </c>
      <c r="AD257" s="35"/>
      <c r="AE257" s="55">
        <f t="shared" ca="1" si="179"/>
        <v>1.9598847320330681E-2</v>
      </c>
      <c r="AF257" s="78">
        <f t="shared" ca="1" si="180"/>
        <v>0.10552312993066899</v>
      </c>
      <c r="AG257" s="35"/>
      <c r="AH257" s="35"/>
      <c r="AR257" s="69">
        <f t="shared" si="187"/>
        <v>22</v>
      </c>
      <c r="AS257" s="70">
        <f t="shared" si="188"/>
        <v>254</v>
      </c>
      <c r="AT257" s="71">
        <f t="shared" si="189"/>
        <v>0.15276290707219423</v>
      </c>
      <c r="AU257" s="72">
        <f t="shared" si="172"/>
        <v>8.6664107387064426E-3</v>
      </c>
      <c r="AV257" s="73">
        <f t="shared" si="190"/>
        <v>1.0086664107387064</v>
      </c>
      <c r="AW257" s="74">
        <f>PRODUCT(AV$4:AV257)</f>
        <v>6.4556471847010792</v>
      </c>
      <c r="BO257" s="70">
        <f t="shared" si="183"/>
        <v>254</v>
      </c>
      <c r="BP257" s="178">
        <f t="shared" si="184"/>
        <v>0.1091</v>
      </c>
      <c r="BQ257" s="179">
        <f t="shared" si="173"/>
        <v>8.6664107387064426E-3</v>
      </c>
      <c r="BR257" s="179">
        <f t="shared" si="186"/>
        <v>0.15490313695733715</v>
      </c>
    </row>
    <row r="258" spans="5:70">
      <c r="E258">
        <f t="shared" si="174"/>
        <v>255</v>
      </c>
      <c r="F258" s="64">
        <f t="shared" si="175"/>
        <v>89.166666666665463</v>
      </c>
      <c r="G258" s="55">
        <f t="shared" si="161"/>
        <v>1.9598847320330681E-2</v>
      </c>
      <c r="H258" s="78">
        <f t="shared" si="185"/>
        <v>0.10376548226407395</v>
      </c>
      <c r="I258" s="79">
        <f t="shared" ca="1" si="162"/>
        <v>76011.280923733386</v>
      </c>
      <c r="J258" s="79">
        <f t="shared" ca="1" si="163"/>
        <v>658.74498126027515</v>
      </c>
      <c r="K258" s="80">
        <f t="shared" ca="1" si="164"/>
        <v>-2.0753096452814788</v>
      </c>
      <c r="L258" s="80">
        <f t="shared" ca="1" si="165"/>
        <v>-63.342734103111162</v>
      </c>
      <c r="M258" s="80">
        <f t="shared" ca="1" si="166"/>
        <v>0</v>
      </c>
      <c r="N258" s="80">
        <f t="shared" ca="1" si="167"/>
        <v>0</v>
      </c>
      <c r="O258" s="81">
        <f t="shared" ca="1" si="154"/>
        <v>-980.46039423776426</v>
      </c>
      <c r="P258" s="79">
        <f t="shared" ca="1" si="155"/>
        <v>75624.147467007511</v>
      </c>
      <c r="Q258" s="35"/>
      <c r="R258">
        <f t="shared" ca="1" si="168"/>
        <v>255</v>
      </c>
      <c r="S258" s="78">
        <f t="shared" ca="1" si="176"/>
        <v>89.166666666665463</v>
      </c>
      <c r="T258" s="55">
        <f t="shared" ca="1" si="169"/>
        <v>1.9598847320330681E-2</v>
      </c>
      <c r="U258" s="78">
        <f t="shared" ca="1" si="177"/>
        <v>0.10345499821839439</v>
      </c>
      <c r="V258" s="79">
        <f t="shared" ca="1" si="178"/>
        <v>75964.116875784326</v>
      </c>
      <c r="W258" s="79">
        <f t="shared" ca="1" si="156"/>
        <v>658.33623824864856</v>
      </c>
      <c r="X258" s="80">
        <f t="shared" ca="1" si="157"/>
        <v>-2.0690999643678878</v>
      </c>
      <c r="Y258" s="80">
        <f t="shared" ca="1" si="170"/>
        <v>-63.303430729820278</v>
      </c>
      <c r="Z258" s="80">
        <f t="shared" ca="1" si="158"/>
        <v>0</v>
      </c>
      <c r="AA258" s="80">
        <f t="shared" ca="1" si="171"/>
        <v>0</v>
      </c>
      <c r="AB258" s="81">
        <f t="shared" ca="1" si="159"/>
        <v>-980.46039423776426</v>
      </c>
      <c r="AC258" s="79">
        <f t="shared" ca="1" si="160"/>
        <v>75576.620189101028</v>
      </c>
      <c r="AD258" s="35"/>
      <c r="AE258" s="55">
        <f t="shared" ca="1" si="179"/>
        <v>1.9598847320330681E-2</v>
      </c>
      <c r="AF258" s="78">
        <f t="shared" ca="1" si="180"/>
        <v>0.10345499821839439</v>
      </c>
      <c r="AG258" s="35"/>
      <c r="AH258" s="35"/>
      <c r="AR258" s="69">
        <f t="shared" si="187"/>
        <v>22</v>
      </c>
      <c r="AS258" s="70">
        <f t="shared" si="188"/>
        <v>255</v>
      </c>
      <c r="AT258" s="71">
        <f t="shared" si="189"/>
        <v>0.15143900097386775</v>
      </c>
      <c r="AU258" s="72">
        <f t="shared" si="172"/>
        <v>8.6664107387064426E-3</v>
      </c>
      <c r="AV258" s="73">
        <f t="shared" si="190"/>
        <v>1.0086664107387064</v>
      </c>
      <c r="AW258" s="74">
        <f>PRODUCT(AV$4:AV258)</f>
        <v>6.5115944747878727</v>
      </c>
      <c r="BO258" s="70">
        <f t="shared" si="183"/>
        <v>255</v>
      </c>
      <c r="BP258" s="178">
        <f t="shared" si="184"/>
        <v>0.1091</v>
      </c>
      <c r="BQ258" s="179">
        <f t="shared" si="173"/>
        <v>8.6664107387064426E-3</v>
      </c>
      <c r="BR258" s="179">
        <f t="shared" si="186"/>
        <v>0.15357221704635962</v>
      </c>
    </row>
    <row r="259" spans="5:70">
      <c r="E259">
        <f t="shared" si="174"/>
        <v>256</v>
      </c>
      <c r="F259" s="64">
        <f t="shared" si="175"/>
        <v>89.249999999998792</v>
      </c>
      <c r="G259" s="55">
        <f t="shared" si="161"/>
        <v>1.9598847320330681E-2</v>
      </c>
      <c r="H259" s="78">
        <f t="shared" si="185"/>
        <v>0.10173179842005989</v>
      </c>
      <c r="I259" s="79">
        <f t="shared" ca="1" si="162"/>
        <v>74142.001347071462</v>
      </c>
      <c r="J259" s="79">
        <f t="shared" ca="1" si="163"/>
        <v>642.5450366634476</v>
      </c>
      <c r="K259" s="80">
        <f t="shared" ca="1" si="164"/>
        <v>-2.0346359684011976</v>
      </c>
      <c r="L259" s="80">
        <f t="shared" ca="1" si="165"/>
        <v>-61.785001122559557</v>
      </c>
      <c r="M259" s="80">
        <f t="shared" ca="1" si="166"/>
        <v>0</v>
      </c>
      <c r="N259" s="80">
        <f t="shared" ca="1" si="167"/>
        <v>0</v>
      </c>
      <c r="O259" s="81">
        <f t="shared" ca="1" si="154"/>
        <v>-961.24450066746704</v>
      </c>
      <c r="P259" s="79">
        <f t="shared" ca="1" si="155"/>
        <v>73759.482245976484</v>
      </c>
      <c r="Q259" s="35"/>
      <c r="R259">
        <f t="shared" ca="1" si="168"/>
        <v>256</v>
      </c>
      <c r="S259" s="78">
        <f t="shared" ca="1" si="176"/>
        <v>89.249999999998792</v>
      </c>
      <c r="T259" s="55">
        <f t="shared" ca="1" si="169"/>
        <v>1.9598847320330681E-2</v>
      </c>
      <c r="U259" s="78">
        <f t="shared" ca="1" si="177"/>
        <v>0.101427399503787</v>
      </c>
      <c r="V259" s="79">
        <f t="shared" ca="1" si="178"/>
        <v>74095.405549028219</v>
      </c>
      <c r="W259" s="79">
        <f t="shared" ca="1" si="156"/>
        <v>642.14121833890715</v>
      </c>
      <c r="X259" s="80">
        <f t="shared" ca="1" si="157"/>
        <v>-2.0285479900757402</v>
      </c>
      <c r="Y259" s="80">
        <f t="shared" ca="1" si="170"/>
        <v>-61.74617129085685</v>
      </c>
      <c r="Z259" s="80">
        <f t="shared" ca="1" si="158"/>
        <v>0</v>
      </c>
      <c r="AA259" s="80">
        <f t="shared" ca="1" si="171"/>
        <v>0</v>
      </c>
      <c r="AB259" s="81">
        <f t="shared" ca="1" si="159"/>
        <v>-961.24450066746704</v>
      </c>
      <c r="AC259" s="79">
        <f t="shared" ca="1" si="160"/>
        <v>73712.527547418722</v>
      </c>
      <c r="AD259" s="35"/>
      <c r="AE259" s="55">
        <f t="shared" ca="1" si="179"/>
        <v>1.9598847320330681E-2</v>
      </c>
      <c r="AF259" s="78">
        <f t="shared" ca="1" si="180"/>
        <v>0.101427399503787</v>
      </c>
      <c r="AG259" s="35"/>
      <c r="AH259" s="35"/>
      <c r="AR259" s="69">
        <f t="shared" si="187"/>
        <v>22</v>
      </c>
      <c r="AS259" s="70">
        <f t="shared" si="188"/>
        <v>256</v>
      </c>
      <c r="AT259" s="71">
        <f t="shared" si="189"/>
        <v>0.15012656838956887</v>
      </c>
      <c r="AU259" s="72">
        <f t="shared" si="172"/>
        <v>8.6664107387064426E-3</v>
      </c>
      <c r="AV259" s="73">
        <f t="shared" si="190"/>
        <v>1.0086664107387064</v>
      </c>
      <c r="AW259" s="74">
        <f>PRODUCT(AV$4:AV259)</f>
        <v>6.5680266270702754</v>
      </c>
      <c r="BO259" s="70">
        <f t="shared" si="183"/>
        <v>256</v>
      </c>
      <c r="BP259" s="178">
        <f t="shared" si="184"/>
        <v>0.1091</v>
      </c>
      <c r="BQ259" s="179">
        <f t="shared" si="173"/>
        <v>8.6664107387064426E-3</v>
      </c>
      <c r="BR259" s="179">
        <f t="shared" si="186"/>
        <v>0.15225273233188122</v>
      </c>
    </row>
    <row r="260" spans="5:70">
      <c r="E260">
        <f t="shared" si="174"/>
        <v>257</v>
      </c>
      <c r="F260" s="64">
        <f t="shared" si="175"/>
        <v>89.333333333332121</v>
      </c>
      <c r="G260" s="55">
        <f t="shared" si="161"/>
        <v>1.9598847320330681E-2</v>
      </c>
      <c r="H260" s="78">
        <f t="shared" si="185"/>
        <v>9.9737972435202479E-2</v>
      </c>
      <c r="I260" s="79">
        <f t="shared" ca="1" si="162"/>
        <v>72313.881415010954</v>
      </c>
      <c r="J260" s="79">
        <f t="shared" ca="1" si="163"/>
        <v>626.7017984525952</v>
      </c>
      <c r="K260" s="80">
        <f t="shared" ca="1" si="164"/>
        <v>-1.9947594487040496</v>
      </c>
      <c r="L260" s="80">
        <f t="shared" ca="1" si="165"/>
        <v>-60.261567845842464</v>
      </c>
      <c r="M260" s="80">
        <f t="shared" ca="1" si="166"/>
        <v>0</v>
      </c>
      <c r="N260" s="80">
        <f t="shared" ca="1" si="167"/>
        <v>0</v>
      </c>
      <c r="O260" s="81">
        <f t="shared" ref="O260:O323" ca="1" si="191">-MIN(IF(MOD(R260,IF($C$5="Annual",12,1))=0,1,0)*$C$33*U260/IF($C$5="Monthly",12,1),I260)</f>
        <v>-942.40521646137779</v>
      </c>
      <c r="P260" s="79">
        <f t="shared" ref="P260:P323" ca="1" si="192">SUM(I260:O260)</f>
        <v>71935.921669707619</v>
      </c>
      <c r="Q260" s="35"/>
      <c r="R260">
        <f t="shared" ca="1" si="168"/>
        <v>257</v>
      </c>
      <c r="S260" s="78">
        <f t="shared" ca="1" si="176"/>
        <v>89.333333333332121</v>
      </c>
      <c r="T260" s="55">
        <f t="shared" ca="1" si="169"/>
        <v>1.9598847320330681E-2</v>
      </c>
      <c r="U260" s="78">
        <f t="shared" ca="1" si="177"/>
        <v>9.9439539386814088E-2</v>
      </c>
      <c r="V260" s="79">
        <f t="shared" ca="1" si="178"/>
        <v>72267.846974421191</v>
      </c>
      <c r="W260" s="79">
        <f t="shared" ref="W260:W323" ca="1" si="193">(V260)*$AU260</f>
        <v>626.30284508231773</v>
      </c>
      <c r="X260" s="80">
        <f t="shared" ref="X260:X323" ca="1" si="194">IF(V260=0,0,-$C$19)*U260</f>
        <v>-1.9887907877362818</v>
      </c>
      <c r="Y260" s="80">
        <f t="shared" ca="1" si="170"/>
        <v>-60.22320581201766</v>
      </c>
      <c r="Z260" s="80">
        <f t="shared" ref="Z260:Z323" ca="1" si="195">-IF(MOD(R260-1,12)=0,1,0)*V260*($C$17)</f>
        <v>0</v>
      </c>
      <c r="AA260" s="80">
        <f t="shared" ca="1" si="171"/>
        <v>0</v>
      </c>
      <c r="AB260" s="81">
        <f t="shared" ref="AB260:AB323" ca="1" si="196">-MIN(IF(MOD(R260,IF($C$5="Annual",12,1))=0,1,0)*$C$33*U260/IF($C$5="Monthly",12,1),V260)</f>
        <v>-942.40521646137779</v>
      </c>
      <c r="AC260" s="79">
        <f t="shared" ref="AC260:AC323" ca="1" si="197">SUM(V260:AB260)</f>
        <v>71889.532606442372</v>
      </c>
      <c r="AD260" s="35"/>
      <c r="AE260" s="55">
        <f t="shared" ca="1" si="179"/>
        <v>1.9598847320330681E-2</v>
      </c>
      <c r="AF260" s="78">
        <f t="shared" ca="1" si="180"/>
        <v>9.9439539386814088E-2</v>
      </c>
      <c r="AG260" s="35"/>
      <c r="AH260" s="35"/>
      <c r="AR260" s="69">
        <f t="shared" si="187"/>
        <v>22</v>
      </c>
      <c r="AS260" s="70">
        <f t="shared" si="188"/>
        <v>257</v>
      </c>
      <c r="AT260" s="71">
        <f t="shared" si="189"/>
        <v>0.14882550988511237</v>
      </c>
      <c r="AU260" s="72">
        <f t="shared" si="172"/>
        <v>8.6664107387064426E-3</v>
      </c>
      <c r="AV260" s="73">
        <f t="shared" si="190"/>
        <v>1.0086664107387064</v>
      </c>
      <c r="AW260" s="74">
        <f>PRODUCT(AV$4:AV260)</f>
        <v>6.624947843563227</v>
      </c>
      <c r="BO260" s="70">
        <f t="shared" si="183"/>
        <v>257</v>
      </c>
      <c r="BP260" s="178">
        <f t="shared" si="184"/>
        <v>0.1091</v>
      </c>
      <c r="BQ260" s="179">
        <f t="shared" si="173"/>
        <v>8.6664107387064426E-3</v>
      </c>
      <c r="BR260" s="179">
        <f t="shared" si="186"/>
        <v>0.1509445845632725</v>
      </c>
    </row>
    <row r="261" spans="5:70">
      <c r="E261">
        <f t="shared" si="174"/>
        <v>258</v>
      </c>
      <c r="F261" s="64">
        <f t="shared" si="175"/>
        <v>89.416666666665449</v>
      </c>
      <c r="G261" s="55">
        <f t="shared" ref="G261:G324" si="198">(1-(1-IF(F261&gt;$AJ$90,0,VLOOKUP(ROUND(F261,0),$AJ$4:$AK$90,2,FALSE)))^(1/12))</f>
        <v>1.9598847320330681E-2</v>
      </c>
      <c r="H261" s="78">
        <f t="shared" si="185"/>
        <v>9.7783223141405598E-2</v>
      </c>
      <c r="I261" s="79">
        <f t="shared" ref="I261:I324" ca="1" si="199">MAX(P260,0)*(1-G261)</f>
        <v>70526.060524055749</v>
      </c>
      <c r="J261" s="79">
        <f t="shared" ref="J261:J324" ca="1" si="200">(I261)*$AU261</f>
        <v>611.20780828433726</v>
      </c>
      <c r="K261" s="80">
        <f t="shared" ref="K261:K324" ca="1" si="201">IF(I261=0,0,-$C$19)*H261</f>
        <v>-1.9556644628281119</v>
      </c>
      <c r="L261" s="80">
        <f t="shared" ref="L261:L324" ca="1" si="202">IF(OR(I260+O260=0,K260=0),0,-I261*($C$16/12))</f>
        <v>-58.771717103379792</v>
      </c>
      <c r="M261" s="80">
        <f t="shared" ref="M261:M324" ca="1" si="203">IF(OR(I260+O260=0,K260=0),0,-IF(MOD(E261-1,12)=0,1,0)*I261*($C$17))</f>
        <v>0</v>
      </c>
      <c r="N261" s="80">
        <f t="shared" ref="N261:N324" ca="1" si="204">IF(OR(I260+O260=0,K260=0),0,-I261*($C$18*(1+$C$20))/12)</f>
        <v>0</v>
      </c>
      <c r="O261" s="81">
        <f t="shared" ca="1" si="191"/>
        <v>-923.93516051006816</v>
      </c>
      <c r="P261" s="79">
        <f t="shared" ca="1" si="192"/>
        <v>70152.605790263813</v>
      </c>
      <c r="Q261" s="35"/>
      <c r="R261">
        <f t="shared" ref="R261:R324" ca="1" si="205">R260+1</f>
        <v>258</v>
      </c>
      <c r="S261" s="78">
        <f t="shared" ca="1" si="176"/>
        <v>89.416666666665449</v>
      </c>
      <c r="T261" s="55">
        <f t="shared" ref="T261:T324" ca="1" si="206">(1-(1-IF(S261&gt;$AJ$90,0,VLOOKUP(ROUND(S261,0),$AJ$4:$AK$90,2,FALSE)))^(1/12))
*IF(S262-S$4&lt;SUBSTITUTE($C$6, "years", "", 1)/1,0,1)</f>
        <v>1.9598847320330681E-2</v>
      </c>
      <c r="U261" s="78">
        <f t="shared" ca="1" si="177"/>
        <v>9.7490639036767912E-2</v>
      </c>
      <c r="V261" s="79">
        <f t="shared" ca="1" si="178"/>
        <v>70480.580632958779</v>
      </c>
      <c r="W261" s="79">
        <f t="shared" ca="1" si="193"/>
        <v>610.81366086773926</v>
      </c>
      <c r="X261" s="80">
        <f t="shared" ca="1" si="194"/>
        <v>-1.9498127807353582</v>
      </c>
      <c r="Y261" s="80">
        <f t="shared" ref="Y261:Y324" ca="1" si="207">IF(OR(V260+AB260=0,X260=0),0,-V261*($C$16/12))</f>
        <v>-58.733817194132321</v>
      </c>
      <c r="Z261" s="80">
        <f t="shared" ca="1" si="195"/>
        <v>0</v>
      </c>
      <c r="AA261" s="80">
        <f t="shared" ref="AA261:AA324" ca="1" si="208">IF(OR(V260+AB260=0,X260=0),0,-V261*($C$18*(1+$C$20))/12)</f>
        <v>0</v>
      </c>
      <c r="AB261" s="81">
        <f t="shared" ca="1" si="196"/>
        <v>-923.93516051006816</v>
      </c>
      <c r="AC261" s="79">
        <f t="shared" ca="1" si="197"/>
        <v>70106.775503341589</v>
      </c>
      <c r="AD261" s="35"/>
      <c r="AE261" s="55">
        <f t="shared" ca="1" si="179"/>
        <v>1.9598847320330681E-2</v>
      </c>
      <c r="AF261" s="78">
        <f t="shared" ca="1" si="180"/>
        <v>9.7490639036767912E-2</v>
      </c>
      <c r="AG261" s="35"/>
      <c r="AH261" s="35"/>
      <c r="AR261" s="69">
        <f t="shared" ref="AR261:AR324" si="209">ROUNDDOWN((AS261-1)/12,0)+1</f>
        <v>22</v>
      </c>
      <c r="AS261" s="70">
        <f t="shared" si="188"/>
        <v>258</v>
      </c>
      <c r="AT261" s="71">
        <f t="shared" si="189"/>
        <v>0.14753572688805056</v>
      </c>
      <c r="AU261" s="72">
        <f t="shared" ref="AU261:AU324" si="210">IF($AU$2="Yes",BQ261,((1+$AH$21)^(1/12))-1)</f>
        <v>8.6664107387064426E-3</v>
      </c>
      <c r="AV261" s="73">
        <f t="shared" ref="AV261:AV324" si="211">(1+AU261)</f>
        <v>1.0086664107387064</v>
      </c>
      <c r="AW261" s="74">
        <f>PRODUCT(AV$4:AV261)</f>
        <v>6.6823623626980533</v>
      </c>
      <c r="BO261" s="70">
        <f t="shared" si="183"/>
        <v>258</v>
      </c>
      <c r="BP261" s="178">
        <f t="shared" si="184"/>
        <v>0.1091</v>
      </c>
      <c r="BQ261" s="179">
        <f t="shared" ref="BQ261:BQ324" si="212">(1+BP261)^(1/12)-1</f>
        <v>8.6664107387064426E-3</v>
      </c>
      <c r="BR261" s="179">
        <f t="shared" si="186"/>
        <v>0.14964767633406847</v>
      </c>
    </row>
    <row r="262" spans="5:70">
      <c r="E262">
        <f t="shared" ref="E262:E325" si="213">E261+1</f>
        <v>259</v>
      </c>
      <c r="F262" s="64">
        <f t="shared" ref="F262:F325" si="214">(E262-E261)/12+F261</f>
        <v>89.499999999998778</v>
      </c>
      <c r="G262" s="55">
        <f t="shared" si="198"/>
        <v>1.9598847320330681E-2</v>
      </c>
      <c r="H262" s="78">
        <f t="shared" si="185"/>
        <v>9.5866784680567363E-2</v>
      </c>
      <c r="I262" s="79">
        <f t="shared" ca="1" si="199"/>
        <v>68777.695580257088</v>
      </c>
      <c r="J262" s="79">
        <f t="shared" ca="1" si="200"/>
        <v>596.05575956022267</v>
      </c>
      <c r="K262" s="80">
        <f t="shared" ca="1" si="201"/>
        <v>-1.9173356936113473</v>
      </c>
      <c r="L262" s="80">
        <f t="shared" ca="1" si="202"/>
        <v>-57.314746316880914</v>
      </c>
      <c r="M262" s="80">
        <f t="shared" ca="1" si="203"/>
        <v>0</v>
      </c>
      <c r="N262" s="80">
        <f t="shared" ca="1" si="204"/>
        <v>0</v>
      </c>
      <c r="O262" s="81">
        <f t="shared" ca="1" si="191"/>
        <v>-905.82709636534594</v>
      </c>
      <c r="P262" s="79">
        <f t="shared" ca="1" si="192"/>
        <v>68408.692161441475</v>
      </c>
      <c r="Q262" s="35"/>
      <c r="R262">
        <f t="shared" ca="1" si="205"/>
        <v>259</v>
      </c>
      <c r="S262" s="78">
        <f t="shared" ref="S262:S325" ca="1" si="215">(R262-R261)/12+S261</f>
        <v>89.499999999998778</v>
      </c>
      <c r="T262" s="55">
        <f t="shared" ca="1" si="206"/>
        <v>1.9598847320330681E-2</v>
      </c>
      <c r="U262" s="78">
        <f t="shared" ref="U262:U325" ca="1" si="216">IF(S263-S$4&lt;SUBSTITUTE($C$6, "years", "", 1)/1,U261,AF261)*
(1-T262)</f>
        <v>9.5579934887124823E-2</v>
      </c>
      <c r="V262" s="79">
        <f t="shared" ref="V262:V325" ca="1" si="217">MAX(AC261,0)*(1-AE262)</f>
        <v>68732.7635141309</v>
      </c>
      <c r="W262" s="79">
        <f t="shared" ca="1" si="193"/>
        <v>595.66635981983438</v>
      </c>
      <c r="X262" s="80">
        <f t="shared" ca="1" si="194"/>
        <v>-1.9115986977424964</v>
      </c>
      <c r="Y262" s="80">
        <f t="shared" ca="1" si="207"/>
        <v>-57.277302928442424</v>
      </c>
      <c r="Z262" s="80">
        <f t="shared" ca="1" si="195"/>
        <v>0</v>
      </c>
      <c r="AA262" s="80">
        <f t="shared" ca="1" si="208"/>
        <v>0</v>
      </c>
      <c r="AB262" s="81">
        <f t="shared" ca="1" si="196"/>
        <v>-905.82709636534594</v>
      </c>
      <c r="AC262" s="79">
        <f t="shared" ca="1" si="197"/>
        <v>68363.413875959202</v>
      </c>
      <c r="AD262" s="35"/>
      <c r="AE262" s="55">
        <f t="shared" ref="AE262:AE325" ca="1" si="218">(1-(1-IF(S262&gt;$AJ$90,0,VLOOKUP(ROUND(S262,0),$AJ$4:$AK$90,2,FALSE)))^(1/12))</f>
        <v>1.9598847320330681E-2</v>
      </c>
      <c r="AF262" s="78">
        <f t="shared" ref="AF262:AF325" ca="1" si="219">AF261*(1-AE262)</f>
        <v>9.5579934887124823E-2</v>
      </c>
      <c r="AG262" s="35"/>
      <c r="AH262" s="35"/>
      <c r="AR262" s="69">
        <f t="shared" si="209"/>
        <v>22</v>
      </c>
      <c r="AS262" s="70">
        <f t="shared" ref="AS262:AS325" si="220">AS261+1</f>
        <v>259</v>
      </c>
      <c r="AT262" s="71">
        <f t="shared" ref="AT262:AT325" si="221">(1-AU262)*AT261</f>
        <v>0.1462571216802051</v>
      </c>
      <c r="AU262" s="72">
        <f t="shared" si="210"/>
        <v>8.6664107387064426E-3</v>
      </c>
      <c r="AV262" s="73">
        <f t="shared" si="211"/>
        <v>1.0086664107387064</v>
      </c>
      <c r="AW262" s="74">
        <f>PRODUCT(AV$4:AV262)</f>
        <v>6.7402744596380675</v>
      </c>
      <c r="BO262" s="70">
        <f t="shared" ref="BO262:BO325" si="222">BO261+1</f>
        <v>259</v>
      </c>
      <c r="BP262" s="178">
        <f t="shared" ref="BP262:BP325" si="223">VLOOKUP(BO262,$BT$4:$BX$13,5,TRUE)/100</f>
        <v>0.1091</v>
      </c>
      <c r="BQ262" s="179">
        <f t="shared" si="212"/>
        <v>8.6664107387064426E-3</v>
      </c>
      <c r="BR262" s="179">
        <f t="shared" si="186"/>
        <v>0.14836191107471555</v>
      </c>
    </row>
    <row r="263" spans="5:70">
      <c r="E263">
        <f t="shared" si="213"/>
        <v>260</v>
      </c>
      <c r="F263" s="64">
        <f t="shared" si="214"/>
        <v>89.583333333332106</v>
      </c>
      <c r="G263" s="55">
        <f t="shared" si="198"/>
        <v>2.1466801853951778E-2</v>
      </c>
      <c r="H263" s="78">
        <f t="shared" ref="H263:H326" si="224">H262*(1-G263)</f>
        <v>9.380883140945416E-2</v>
      </c>
      <c r="I263" s="79">
        <f t="shared" ca="1" si="199"/>
        <v>66940.176321723833</v>
      </c>
      <c r="J263" s="79">
        <f t="shared" ca="1" si="200"/>
        <v>580.13106292549014</v>
      </c>
      <c r="K263" s="80">
        <f t="shared" ca="1" si="201"/>
        <v>-1.8761766281890833</v>
      </c>
      <c r="L263" s="80">
        <f t="shared" ca="1" si="202"/>
        <v>-55.783480268103197</v>
      </c>
      <c r="M263" s="80">
        <f t="shared" ca="1" si="203"/>
        <v>0</v>
      </c>
      <c r="N263" s="80">
        <f t="shared" ca="1" si="204"/>
        <v>0</v>
      </c>
      <c r="O263" s="81">
        <f t="shared" ca="1" si="191"/>
        <v>-886.38188557373053</v>
      </c>
      <c r="P263" s="79">
        <f t="shared" ca="1" si="192"/>
        <v>66576.265842179302</v>
      </c>
      <c r="Q263" s="35"/>
      <c r="R263">
        <f t="shared" ca="1" si="205"/>
        <v>260</v>
      </c>
      <c r="S263" s="78">
        <f t="shared" ca="1" si="215"/>
        <v>89.583333333332106</v>
      </c>
      <c r="T263" s="55">
        <f t="shared" ca="1" si="206"/>
        <v>2.1466801853951778E-2</v>
      </c>
      <c r="U263" s="78">
        <f t="shared" ca="1" si="216"/>
        <v>9.3528139363689297E-2</v>
      </c>
      <c r="V263" s="79">
        <f t="shared" ca="1" si="217"/>
        <v>66895.870016224289</v>
      </c>
      <c r="W263" s="79">
        <f t="shared" ca="1" si="193"/>
        <v>579.7470862837165</v>
      </c>
      <c r="X263" s="80">
        <f t="shared" ca="1" si="194"/>
        <v>-1.870562787273786</v>
      </c>
      <c r="Y263" s="80">
        <f t="shared" ca="1" si="207"/>
        <v>-55.746558346853575</v>
      </c>
      <c r="Z263" s="80">
        <f t="shared" ca="1" si="195"/>
        <v>0</v>
      </c>
      <c r="AA263" s="80">
        <f t="shared" ca="1" si="208"/>
        <v>0</v>
      </c>
      <c r="AB263" s="81">
        <f t="shared" ca="1" si="196"/>
        <v>-886.38188557373053</v>
      </c>
      <c r="AC263" s="79">
        <f t="shared" ca="1" si="197"/>
        <v>66531.61809580015</v>
      </c>
      <c r="AD263" s="35"/>
      <c r="AE263" s="55">
        <f t="shared" ca="1" si="218"/>
        <v>2.1466801853951778E-2</v>
      </c>
      <c r="AF263" s="78">
        <f t="shared" ca="1" si="219"/>
        <v>9.3528139363689297E-2</v>
      </c>
      <c r="AG263" s="35"/>
      <c r="AH263" s="35"/>
      <c r="AR263" s="69">
        <f t="shared" si="209"/>
        <v>22</v>
      </c>
      <c r="AS263" s="70">
        <f t="shared" si="220"/>
        <v>260</v>
      </c>
      <c r="AT263" s="71">
        <f t="shared" si="221"/>
        <v>0.14498959739026349</v>
      </c>
      <c r="AU263" s="72">
        <f t="shared" si="210"/>
        <v>8.6664107387064426E-3</v>
      </c>
      <c r="AV263" s="73">
        <f t="shared" si="211"/>
        <v>1.0086664107387064</v>
      </c>
      <c r="AW263" s="74">
        <f>PRODUCT(AV$4:AV263)</f>
        <v>6.7986884465969037</v>
      </c>
      <c r="BO263" s="70">
        <f t="shared" si="222"/>
        <v>260</v>
      </c>
      <c r="BP263" s="178">
        <f t="shared" si="223"/>
        <v>0.1091</v>
      </c>
      <c r="BQ263" s="179">
        <f t="shared" si="212"/>
        <v>8.6664107387064426E-3</v>
      </c>
      <c r="BR263" s="179">
        <f t="shared" ref="BR263:BR326" si="225">BR262/(1+BQ263)</f>
        <v>0.14708719304538087</v>
      </c>
    </row>
    <row r="264" spans="5:70">
      <c r="E264">
        <f t="shared" si="213"/>
        <v>261</v>
      </c>
      <c r="F264" s="64">
        <f t="shared" si="214"/>
        <v>89.666666666665435</v>
      </c>
      <c r="G264" s="55">
        <f t="shared" si="198"/>
        <v>2.1466801853951778E-2</v>
      </c>
      <c r="H264" s="78">
        <f t="shared" si="224"/>
        <v>9.1795055813436638E-2</v>
      </c>
      <c r="I264" s="79">
        <f t="shared" ca="1" si="199"/>
        <v>65147.086335169224</v>
      </c>
      <c r="J264" s="79">
        <f t="shared" ca="1" si="200"/>
        <v>564.5914086105463</v>
      </c>
      <c r="K264" s="80">
        <f t="shared" ca="1" si="201"/>
        <v>-1.8359011162687326</v>
      </c>
      <c r="L264" s="80">
        <f t="shared" ca="1" si="202"/>
        <v>-54.289238612641022</v>
      </c>
      <c r="M264" s="80">
        <f t="shared" ca="1" si="203"/>
        <v>0</v>
      </c>
      <c r="N264" s="80">
        <f t="shared" ca="1" si="204"/>
        <v>0</v>
      </c>
      <c r="O264" s="81">
        <f t="shared" ca="1" si="191"/>
        <v>-867.35410126918714</v>
      </c>
      <c r="P264" s="79">
        <f t="shared" ca="1" si="192"/>
        <v>64788.19850278167</v>
      </c>
      <c r="Q264" s="35"/>
      <c r="R264">
        <f t="shared" ca="1" si="205"/>
        <v>261</v>
      </c>
      <c r="S264" s="78">
        <f t="shared" ca="1" si="215"/>
        <v>89.666666666665435</v>
      </c>
      <c r="T264" s="55">
        <f t="shared" ca="1" si="206"/>
        <v>2.1466801853951778E-2</v>
      </c>
      <c r="U264" s="78">
        <f t="shared" ca="1" si="216"/>
        <v>9.1520389328200197E-2</v>
      </c>
      <c r="V264" s="79">
        <f t="shared" ca="1" si="217"/>
        <v>65103.397033114816</v>
      </c>
      <c r="W264" s="79">
        <f t="shared" ca="1" si="193"/>
        <v>564.21277917405541</v>
      </c>
      <c r="X264" s="80">
        <f t="shared" ca="1" si="194"/>
        <v>-1.8304077865640038</v>
      </c>
      <c r="Y264" s="80">
        <f t="shared" ca="1" si="207"/>
        <v>-54.252830860929016</v>
      </c>
      <c r="Z264" s="80">
        <f t="shared" ca="1" si="195"/>
        <v>0</v>
      </c>
      <c r="AA264" s="80">
        <f t="shared" ca="1" si="208"/>
        <v>0</v>
      </c>
      <c r="AB264" s="81">
        <f t="shared" ca="1" si="196"/>
        <v>-867.35410126918714</v>
      </c>
      <c r="AC264" s="79">
        <f t="shared" ca="1" si="197"/>
        <v>64744.172472372185</v>
      </c>
      <c r="AD264" s="35"/>
      <c r="AE264" s="55">
        <f t="shared" ca="1" si="218"/>
        <v>2.1466801853951778E-2</v>
      </c>
      <c r="AF264" s="78">
        <f t="shared" ca="1" si="219"/>
        <v>9.1520389328200197E-2</v>
      </c>
      <c r="AG264" s="35"/>
      <c r="AH264" s="35"/>
      <c r="AR264" s="69">
        <f t="shared" si="209"/>
        <v>22</v>
      </c>
      <c r="AS264" s="70">
        <f t="shared" si="220"/>
        <v>261</v>
      </c>
      <c r="AT264" s="71">
        <f t="shared" si="221"/>
        <v>0.14373305798643979</v>
      </c>
      <c r="AU264" s="72">
        <f t="shared" si="210"/>
        <v>8.6664107387064426E-3</v>
      </c>
      <c r="AV264" s="73">
        <f t="shared" si="211"/>
        <v>1.0086664107387064</v>
      </c>
      <c r="AW264" s="74">
        <f>PRODUCT(AV$4:AV264)</f>
        <v>6.8576086731596106</v>
      </c>
      <c r="BO264" s="70">
        <f t="shared" si="222"/>
        <v>261</v>
      </c>
      <c r="BP264" s="178">
        <f t="shared" si="223"/>
        <v>0.1091</v>
      </c>
      <c r="BQ264" s="179">
        <f t="shared" si="212"/>
        <v>8.6664107387064426E-3</v>
      </c>
      <c r="BR264" s="179">
        <f t="shared" si="225"/>
        <v>0.14582342732882339</v>
      </c>
    </row>
    <row r="265" spans="5:70">
      <c r="E265">
        <f t="shared" si="213"/>
        <v>262</v>
      </c>
      <c r="F265" s="64">
        <f t="shared" si="214"/>
        <v>89.749999999998764</v>
      </c>
      <c r="G265" s="55">
        <f t="shared" si="198"/>
        <v>2.1466801853951778E-2</v>
      </c>
      <c r="H265" s="78">
        <f t="shared" si="224"/>
        <v>8.9824509539117151E-2</v>
      </c>
      <c r="I265" s="79">
        <f t="shared" ca="1" si="199"/>
        <v>63397.403083047961</v>
      </c>
      <c r="J265" s="79">
        <f t="shared" ca="1" si="200"/>
        <v>549.42793488502775</v>
      </c>
      <c r="K265" s="80">
        <f t="shared" ca="1" si="201"/>
        <v>-1.796490190782343</v>
      </c>
      <c r="L265" s="80">
        <f t="shared" ca="1" si="202"/>
        <v>-52.831169235873304</v>
      </c>
      <c r="M265" s="80">
        <f t="shared" ca="1" si="203"/>
        <v>0</v>
      </c>
      <c r="N265" s="80">
        <f t="shared" ca="1" si="204"/>
        <v>0</v>
      </c>
      <c r="O265" s="81">
        <f t="shared" ca="1" si="191"/>
        <v>-848.73478264002915</v>
      </c>
      <c r="P265" s="79">
        <f t="shared" ca="1" si="192"/>
        <v>63043.468575866296</v>
      </c>
      <c r="Q265" s="35"/>
      <c r="R265">
        <f t="shared" ca="1" si="205"/>
        <v>262</v>
      </c>
      <c r="S265" s="78">
        <f t="shared" ca="1" si="215"/>
        <v>89.749999999998764</v>
      </c>
      <c r="T265" s="55">
        <f t="shared" ca="1" si="206"/>
        <v>2.1466801853951778E-2</v>
      </c>
      <c r="U265" s="78">
        <f t="shared" ca="1" si="216"/>
        <v>8.9555739264895198E-2</v>
      </c>
      <c r="V265" s="79">
        <f t="shared" ca="1" si="217"/>
        <v>63354.32215070969</v>
      </c>
      <c r="W265" s="79">
        <f t="shared" ca="1" si="193"/>
        <v>549.05457783037787</v>
      </c>
      <c r="X265" s="80">
        <f t="shared" ca="1" si="194"/>
        <v>-1.7911147852979039</v>
      </c>
      <c r="Y265" s="80">
        <f t="shared" ca="1" si="207"/>
        <v>-52.795268458924745</v>
      </c>
      <c r="Z265" s="80">
        <f t="shared" ca="1" si="195"/>
        <v>0</v>
      </c>
      <c r="AA265" s="80">
        <f t="shared" ca="1" si="208"/>
        <v>0</v>
      </c>
      <c r="AB265" s="81">
        <f t="shared" ca="1" si="196"/>
        <v>-848.73478264002915</v>
      </c>
      <c r="AC265" s="79">
        <f t="shared" ca="1" si="197"/>
        <v>63000.055562655813</v>
      </c>
      <c r="AD265" s="35"/>
      <c r="AE265" s="55">
        <f t="shared" ca="1" si="218"/>
        <v>2.1466801853951778E-2</v>
      </c>
      <c r="AF265" s="78">
        <f t="shared" ca="1" si="219"/>
        <v>8.9555739264895198E-2</v>
      </c>
      <c r="AG265" s="35"/>
      <c r="AH265" s="35"/>
      <c r="AR265" s="69">
        <f t="shared" si="209"/>
        <v>22</v>
      </c>
      <c r="AS265" s="70">
        <f t="shared" si="220"/>
        <v>262</v>
      </c>
      <c r="AT265" s="71">
        <f t="shared" si="221"/>
        <v>0.14248740826919898</v>
      </c>
      <c r="AU265" s="72">
        <f t="shared" si="210"/>
        <v>8.6664107387064426E-3</v>
      </c>
      <c r="AV265" s="73">
        <f t="shared" si="211"/>
        <v>1.0086664107387064</v>
      </c>
      <c r="AW265" s="74">
        <f>PRODUCT(AV$4:AV265)</f>
        <v>6.9170395266065272</v>
      </c>
      <c r="BO265" s="70">
        <f t="shared" si="222"/>
        <v>262</v>
      </c>
      <c r="BP265" s="178">
        <f t="shared" si="223"/>
        <v>0.1091</v>
      </c>
      <c r="BQ265" s="179">
        <f t="shared" si="212"/>
        <v>8.6664107387064426E-3</v>
      </c>
      <c r="BR265" s="179">
        <f t="shared" si="225"/>
        <v>0.14457051982332614</v>
      </c>
    </row>
    <row r="266" spans="5:70">
      <c r="E266">
        <f t="shared" si="213"/>
        <v>263</v>
      </c>
      <c r="F266" s="64">
        <f t="shared" si="214"/>
        <v>89.833333333332092</v>
      </c>
      <c r="G266" s="55">
        <f t="shared" si="198"/>
        <v>2.1466801853951778E-2</v>
      </c>
      <c r="H266" s="78">
        <f t="shared" si="224"/>
        <v>8.7896264591212525E-2</v>
      </c>
      <c r="I266" s="79">
        <f t="shared" ca="1" si="199"/>
        <v>61690.126927762336</v>
      </c>
      <c r="J266" s="79">
        <f t="shared" ca="1" si="200"/>
        <v>534.63197847892297</v>
      </c>
      <c r="K266" s="80">
        <f t="shared" ca="1" si="201"/>
        <v>-1.7579252918242505</v>
      </c>
      <c r="L266" s="80">
        <f t="shared" ca="1" si="202"/>
        <v>-51.40843910646862</v>
      </c>
      <c r="M266" s="80">
        <f t="shared" ca="1" si="203"/>
        <v>0</v>
      </c>
      <c r="N266" s="80">
        <f t="shared" ca="1" si="204"/>
        <v>0</v>
      </c>
      <c r="O266" s="81">
        <f t="shared" ca="1" si="191"/>
        <v>-830.51516123453882</v>
      </c>
      <c r="P266" s="79">
        <f t="shared" ca="1" si="192"/>
        <v>61341.077380608433</v>
      </c>
      <c r="Q266" s="35"/>
      <c r="R266">
        <f t="shared" ca="1" si="205"/>
        <v>263</v>
      </c>
      <c r="S266" s="78">
        <f t="shared" ca="1" si="215"/>
        <v>89.833333333332092</v>
      </c>
      <c r="T266" s="55">
        <f t="shared" ca="1" si="206"/>
        <v>2.1466801853951778E-2</v>
      </c>
      <c r="U266" s="78">
        <f t="shared" ca="1" si="216"/>
        <v>8.7633263955211524E-2</v>
      </c>
      <c r="V266" s="79">
        <f t="shared" ca="1" si="217"/>
        <v>61647.645853104324</v>
      </c>
      <c r="W266" s="79">
        <f t="shared" ca="1" si="193"/>
        <v>534.26382003731499</v>
      </c>
      <c r="X266" s="80">
        <f t="shared" ca="1" si="194"/>
        <v>-1.7526652791042305</v>
      </c>
      <c r="Y266" s="80">
        <f t="shared" ca="1" si="207"/>
        <v>-51.373038210920271</v>
      </c>
      <c r="Z266" s="80">
        <f t="shared" ca="1" si="195"/>
        <v>0</v>
      </c>
      <c r="AA266" s="80">
        <f t="shared" ca="1" si="208"/>
        <v>0</v>
      </c>
      <c r="AB266" s="81">
        <f t="shared" ca="1" si="196"/>
        <v>-830.51516123453882</v>
      </c>
      <c r="AC266" s="79">
        <f t="shared" ca="1" si="197"/>
        <v>61298.26880841708</v>
      </c>
      <c r="AD266" s="35"/>
      <c r="AE266" s="55">
        <f t="shared" ca="1" si="218"/>
        <v>2.1466801853951778E-2</v>
      </c>
      <c r="AF266" s="78">
        <f t="shared" ca="1" si="219"/>
        <v>8.7633263955211524E-2</v>
      </c>
      <c r="AG266" s="35"/>
      <c r="AH266" s="35"/>
      <c r="AR266" s="69">
        <f t="shared" si="209"/>
        <v>22</v>
      </c>
      <c r="AS266" s="70">
        <f t="shared" si="220"/>
        <v>263</v>
      </c>
      <c r="AT266" s="71">
        <f t="shared" si="221"/>
        <v>0.14125255386404434</v>
      </c>
      <c r="AU266" s="72">
        <f t="shared" si="210"/>
        <v>8.6664107387064426E-3</v>
      </c>
      <c r="AV266" s="73">
        <f t="shared" si="211"/>
        <v>1.0086664107387064</v>
      </c>
      <c r="AW266" s="74">
        <f>PRODUCT(AV$4:AV266)</f>
        <v>6.9769854322399674</v>
      </c>
      <c r="BO266" s="70">
        <f t="shared" si="222"/>
        <v>263</v>
      </c>
      <c r="BP266" s="178">
        <f t="shared" si="223"/>
        <v>0.1091</v>
      </c>
      <c r="BQ266" s="179">
        <f t="shared" si="212"/>
        <v>8.6664107387064426E-3</v>
      </c>
      <c r="BR266" s="179">
        <f t="shared" si="225"/>
        <v>0.14332837723568939</v>
      </c>
    </row>
    <row r="267" spans="5:70">
      <c r="E267">
        <f t="shared" si="213"/>
        <v>264</v>
      </c>
      <c r="F267" s="64">
        <f t="shared" si="214"/>
        <v>89.916666666665421</v>
      </c>
      <c r="G267" s="55">
        <f t="shared" si="198"/>
        <v>2.1466801853951778E-2</v>
      </c>
      <c r="H267" s="78">
        <f t="shared" si="224"/>
        <v>8.6009412895530449E-2</v>
      </c>
      <c r="I267" s="79">
        <f t="shared" ca="1" si="199"/>
        <v>60024.280626970991</v>
      </c>
      <c r="J267" s="79">
        <f t="shared" ca="1" si="200"/>
        <v>520.19507020871049</v>
      </c>
      <c r="K267" s="80">
        <f t="shared" ca="1" si="201"/>
        <v>-1.7201882579106089</v>
      </c>
      <c r="L267" s="80">
        <f t="shared" ca="1" si="202"/>
        <v>-50.02023385580916</v>
      </c>
      <c r="M267" s="80">
        <f t="shared" ca="1" si="203"/>
        <v>0</v>
      </c>
      <c r="N267" s="80">
        <f t="shared" ca="1" si="204"/>
        <v>0</v>
      </c>
      <c r="O267" s="81">
        <f t="shared" ca="1" si="191"/>
        <v>-812.68665683161407</v>
      </c>
      <c r="P267" s="79">
        <f t="shared" ca="1" si="192"/>
        <v>59680.048618234374</v>
      </c>
      <c r="Q267" s="35"/>
      <c r="R267">
        <f t="shared" ca="1" si="205"/>
        <v>264</v>
      </c>
      <c r="S267" s="78">
        <f t="shared" ca="1" si="215"/>
        <v>89.916666666665421</v>
      </c>
      <c r="T267" s="55">
        <f t="shared" ca="1" si="206"/>
        <v>2.1466801853951778E-2</v>
      </c>
      <c r="U267" s="78">
        <f t="shared" ca="1" si="216"/>
        <v>8.5752058042069937E-2</v>
      </c>
      <c r="V267" s="79">
        <f t="shared" ca="1" si="217"/>
        <v>59982.391017916518</v>
      </c>
      <c r="W267" s="79">
        <f t="shared" ca="1" si="193"/>
        <v>519.83203765096061</v>
      </c>
      <c r="X267" s="80">
        <f t="shared" ca="1" si="194"/>
        <v>-1.7150411608413987</v>
      </c>
      <c r="Y267" s="80">
        <f t="shared" ca="1" si="207"/>
        <v>-49.98532584826377</v>
      </c>
      <c r="Z267" s="80">
        <f t="shared" ca="1" si="195"/>
        <v>0</v>
      </c>
      <c r="AA267" s="80">
        <f t="shared" ca="1" si="208"/>
        <v>0</v>
      </c>
      <c r="AB267" s="81">
        <f t="shared" ca="1" si="196"/>
        <v>-812.68665683161407</v>
      </c>
      <c r="AC267" s="79">
        <f t="shared" ca="1" si="197"/>
        <v>59637.836031726765</v>
      </c>
      <c r="AD267" s="35"/>
      <c r="AE267" s="55">
        <f t="shared" ca="1" si="218"/>
        <v>2.1466801853951778E-2</v>
      </c>
      <c r="AF267" s="78">
        <f t="shared" ca="1" si="219"/>
        <v>8.5752058042069937E-2</v>
      </c>
      <c r="AG267" s="35"/>
      <c r="AH267" s="35"/>
      <c r="AR267" s="69">
        <f t="shared" si="209"/>
        <v>22</v>
      </c>
      <c r="AS267" s="70">
        <f t="shared" si="220"/>
        <v>264</v>
      </c>
      <c r="AT267" s="71">
        <f t="shared" si="221"/>
        <v>0.14002840121436727</v>
      </c>
      <c r="AU267" s="72">
        <f t="shared" si="210"/>
        <v>8.6664107387064426E-3</v>
      </c>
      <c r="AV267" s="73">
        <f t="shared" si="211"/>
        <v>1.0086664107387064</v>
      </c>
      <c r="AW267" s="74">
        <f>PRODUCT(AV$4:AV267)</f>
        <v>7.0374508537137306</v>
      </c>
      <c r="BO267" s="70">
        <f t="shared" si="222"/>
        <v>264</v>
      </c>
      <c r="BP267" s="178">
        <f t="shared" si="223"/>
        <v>0.1091</v>
      </c>
      <c r="BQ267" s="179">
        <f t="shared" si="212"/>
        <v>8.6664107387064426E-3</v>
      </c>
      <c r="BR267" s="179">
        <f t="shared" si="225"/>
        <v>0.14209690707428385</v>
      </c>
    </row>
    <row r="268" spans="5:70">
      <c r="E268">
        <f t="shared" si="213"/>
        <v>265</v>
      </c>
      <c r="F268" s="64">
        <f t="shared" si="214"/>
        <v>89.999999999998749</v>
      </c>
      <c r="G268" s="55">
        <f t="shared" si="198"/>
        <v>2.1466801853951778E-2</v>
      </c>
      <c r="H268" s="78">
        <f t="shared" si="224"/>
        <v>8.4163065871327367E-2</v>
      </c>
      <c r="I268" s="79">
        <f t="shared" ca="1" si="199"/>
        <v>58398.908839912525</v>
      </c>
      <c r="J268" s="79">
        <f t="shared" ca="1" si="200"/>
        <v>506.1089306989565</v>
      </c>
      <c r="K268" s="80">
        <f t="shared" ca="1" si="201"/>
        <v>-1.6832613174265474</v>
      </c>
      <c r="L268" s="80">
        <f t="shared" ca="1" si="202"/>
        <v>-48.665757366593773</v>
      </c>
      <c r="M268" s="80">
        <f t="shared" ca="1" si="203"/>
        <v>-437.9918162993439</v>
      </c>
      <c r="N268" s="80">
        <f t="shared" ca="1" si="204"/>
        <v>0</v>
      </c>
      <c r="O268" s="81">
        <f t="shared" ca="1" si="191"/>
        <v>-795.24087340005929</v>
      </c>
      <c r="P268" s="79">
        <f t="shared" ca="1" si="192"/>
        <v>57621.436062228066</v>
      </c>
      <c r="Q268" s="35"/>
      <c r="R268">
        <f t="shared" ca="1" si="205"/>
        <v>265</v>
      </c>
      <c r="S268" s="78">
        <f t="shared" ca="1" si="215"/>
        <v>89.999999999998749</v>
      </c>
      <c r="T268" s="55">
        <f t="shared" ca="1" si="206"/>
        <v>2.1466801853951778E-2</v>
      </c>
      <c r="U268" s="78">
        <f t="shared" ca="1" si="216"/>
        <v>8.3911235603512255E-2</v>
      </c>
      <c r="V268" s="79">
        <f t="shared" ca="1" si="217"/>
        <v>58357.602422635224</v>
      </c>
      <c r="W268" s="79">
        <f t="shared" ca="1" si="193"/>
        <v>505.75095232068702</v>
      </c>
      <c r="X268" s="80">
        <f t="shared" ca="1" si="194"/>
        <v>-1.6782247120702452</v>
      </c>
      <c r="Y268" s="80">
        <f t="shared" ca="1" si="207"/>
        <v>-48.631335352196025</v>
      </c>
      <c r="Z268" s="80">
        <f t="shared" ca="1" si="195"/>
        <v>-437.68201816976415</v>
      </c>
      <c r="AA268" s="80">
        <f t="shared" ca="1" si="208"/>
        <v>0</v>
      </c>
      <c r="AB268" s="81">
        <f t="shared" ca="1" si="196"/>
        <v>-795.24087340005929</v>
      </c>
      <c r="AC268" s="79">
        <f t="shared" ca="1" si="197"/>
        <v>57580.120923321825</v>
      </c>
      <c r="AD268" s="35"/>
      <c r="AE268" s="55">
        <f t="shared" ca="1" si="218"/>
        <v>2.1466801853951778E-2</v>
      </c>
      <c r="AF268" s="78">
        <f t="shared" ca="1" si="219"/>
        <v>8.3911235603512255E-2</v>
      </c>
      <c r="AG268" s="35"/>
      <c r="AH268" s="35"/>
      <c r="AR268" s="69">
        <f t="shared" si="209"/>
        <v>23</v>
      </c>
      <c r="AS268" s="70">
        <f t="shared" si="220"/>
        <v>265</v>
      </c>
      <c r="AT268" s="71">
        <f t="shared" si="221"/>
        <v>0.13881485757435919</v>
      </c>
      <c r="AU268" s="72">
        <f t="shared" si="210"/>
        <v>8.6664107387064426E-3</v>
      </c>
      <c r="AV268" s="73">
        <f t="shared" si="211"/>
        <v>1.0086664107387064</v>
      </c>
      <c r="AW268" s="74">
        <f>PRODUCT(AV$4:AV268)</f>
        <v>7.0984402933654742</v>
      </c>
      <c r="BO268" s="70">
        <f t="shared" si="222"/>
        <v>265</v>
      </c>
      <c r="BP268" s="178">
        <f t="shared" si="223"/>
        <v>0.1091</v>
      </c>
      <c r="BQ268" s="179">
        <f t="shared" si="212"/>
        <v>8.6664107387064426E-3</v>
      </c>
      <c r="BR268" s="179">
        <f t="shared" si="225"/>
        <v>0.14087601764216362</v>
      </c>
    </row>
    <row r="269" spans="5:70">
      <c r="E269">
        <f t="shared" si="213"/>
        <v>266</v>
      </c>
      <c r="F269" s="64">
        <f t="shared" si="214"/>
        <v>90.083333333332078</v>
      </c>
      <c r="G269" s="55">
        <f t="shared" si="198"/>
        <v>2.1466801853951778E-2</v>
      </c>
      <c r="H269" s="78">
        <f t="shared" si="224"/>
        <v>8.2356354012846494E-2</v>
      </c>
      <c r="I269" s="79">
        <f t="shared" ca="1" si="199"/>
        <v>56384.488111740066</v>
      </c>
      <c r="J269" s="79">
        <f t="shared" ca="1" si="200"/>
        <v>488.65113326804988</v>
      </c>
      <c r="K269" s="80">
        <f t="shared" ca="1" si="201"/>
        <v>-1.6471270802569298</v>
      </c>
      <c r="L269" s="80">
        <f t="shared" ca="1" si="202"/>
        <v>-46.98707342645006</v>
      </c>
      <c r="M269" s="80">
        <f t="shared" ca="1" si="203"/>
        <v>0</v>
      </c>
      <c r="N269" s="80">
        <f t="shared" ca="1" si="204"/>
        <v>0</v>
      </c>
      <c r="O269" s="81">
        <f t="shared" ca="1" si="191"/>
        <v>-778.16959514461666</v>
      </c>
      <c r="P269" s="79">
        <f t="shared" ca="1" si="192"/>
        <v>56046.335449356797</v>
      </c>
      <c r="Q269" s="35"/>
      <c r="R269">
        <f t="shared" ca="1" si="205"/>
        <v>266</v>
      </c>
      <c r="S269" s="78">
        <f t="shared" ca="1" si="215"/>
        <v>90.083333333332078</v>
      </c>
      <c r="T269" s="55">
        <f t="shared" ca="1" si="206"/>
        <v>2.1466801853951778E-2</v>
      </c>
      <c r="U269" s="78">
        <f t="shared" ca="1" si="216"/>
        <v>8.2109929735491388E-2</v>
      </c>
      <c r="V269" s="79">
        <f t="shared" ca="1" si="217"/>
        <v>56344.059876734289</v>
      </c>
      <c r="W269" s="79">
        <f t="shared" ca="1" si="193"/>
        <v>488.30076557804887</v>
      </c>
      <c r="X269" s="80">
        <f t="shared" ca="1" si="194"/>
        <v>-1.6421985947098277</v>
      </c>
      <c r="Y269" s="80">
        <f t="shared" ca="1" si="207"/>
        <v>-46.953383230611912</v>
      </c>
      <c r="Z269" s="80">
        <f t="shared" ca="1" si="195"/>
        <v>0</v>
      </c>
      <c r="AA269" s="80">
        <f t="shared" ca="1" si="208"/>
        <v>0</v>
      </c>
      <c r="AB269" s="81">
        <f t="shared" ca="1" si="196"/>
        <v>-778.16959514461666</v>
      </c>
      <c r="AC269" s="79">
        <f t="shared" ca="1" si="197"/>
        <v>56005.595465342398</v>
      </c>
      <c r="AD269" s="35"/>
      <c r="AE269" s="55">
        <f t="shared" ca="1" si="218"/>
        <v>2.1466801853951778E-2</v>
      </c>
      <c r="AF269" s="78">
        <f t="shared" ca="1" si="219"/>
        <v>8.2109929735491388E-2</v>
      </c>
      <c r="AG269" s="35"/>
      <c r="AH269" s="35"/>
      <c r="AR269" s="69">
        <f t="shared" si="209"/>
        <v>23</v>
      </c>
      <c r="AS269" s="70">
        <f t="shared" si="220"/>
        <v>266</v>
      </c>
      <c r="AT269" s="71">
        <f t="shared" si="221"/>
        <v>0.13761183100198476</v>
      </c>
      <c r="AU269" s="72">
        <f t="shared" si="210"/>
        <v>8.6664107387064426E-3</v>
      </c>
      <c r="AV269" s="73">
        <f t="shared" si="211"/>
        <v>1.0086664107387064</v>
      </c>
      <c r="AW269" s="74">
        <f>PRODUCT(AV$4:AV269)</f>
        <v>7.1599582925519636</v>
      </c>
      <c r="BO269" s="70">
        <f t="shared" si="222"/>
        <v>266</v>
      </c>
      <c r="BP269" s="178">
        <f t="shared" si="223"/>
        <v>0.1091</v>
      </c>
      <c r="BQ269" s="179">
        <f t="shared" si="212"/>
        <v>8.6664107387064426E-3</v>
      </c>
      <c r="BR269" s="179">
        <f t="shared" si="225"/>
        <v>0.1396656180302383</v>
      </c>
    </row>
    <row r="270" spans="5:70">
      <c r="E270">
        <f t="shared" si="213"/>
        <v>267</v>
      </c>
      <c r="F270" s="64">
        <f t="shared" si="214"/>
        <v>90.166666666665407</v>
      </c>
      <c r="G270" s="55">
        <f t="shared" si="198"/>
        <v>2.1466801853951778E-2</v>
      </c>
      <c r="H270" s="78">
        <f t="shared" si="224"/>
        <v>8.0588426479838812E-2</v>
      </c>
      <c r="I270" s="79">
        <f t="shared" ca="1" si="199"/>
        <v>54843.199871625344</v>
      </c>
      <c r="J270" s="79">
        <f t="shared" ca="1" si="200"/>
        <v>475.29369631247766</v>
      </c>
      <c r="K270" s="80">
        <f t="shared" ca="1" si="201"/>
        <v>-1.6117685295967763</v>
      </c>
      <c r="L270" s="80">
        <f t="shared" ca="1" si="202"/>
        <v>-45.702666559687792</v>
      </c>
      <c r="M270" s="80">
        <f t="shared" ca="1" si="203"/>
        <v>0</v>
      </c>
      <c r="N270" s="80">
        <f t="shared" ca="1" si="204"/>
        <v>0</v>
      </c>
      <c r="O270" s="81">
        <f t="shared" ca="1" si="191"/>
        <v>-761.46478263687732</v>
      </c>
      <c r="P270" s="79">
        <f t="shared" ca="1" si="192"/>
        <v>54509.714350211667</v>
      </c>
      <c r="Q270" s="35"/>
      <c r="R270">
        <f t="shared" ca="1" si="205"/>
        <v>267</v>
      </c>
      <c r="S270" s="78">
        <f t="shared" ca="1" si="215"/>
        <v>90.166666666665407</v>
      </c>
      <c r="T270" s="55">
        <f t="shared" ca="1" si="206"/>
        <v>2.1466801853951778E-2</v>
      </c>
      <c r="U270" s="78">
        <f t="shared" ca="1" si="216"/>
        <v>8.0347292143617688E-2</v>
      </c>
      <c r="V270" s="79">
        <f t="shared" ca="1" si="217"/>
        <v>54803.334444775312</v>
      </c>
      <c r="W270" s="79">
        <f t="shared" ca="1" si="193"/>
        <v>474.94820614912146</v>
      </c>
      <c r="X270" s="80">
        <f t="shared" ca="1" si="194"/>
        <v>-1.6069458428723538</v>
      </c>
      <c r="Y270" s="80">
        <f t="shared" ca="1" si="207"/>
        <v>-45.669445370646095</v>
      </c>
      <c r="Z270" s="80">
        <f t="shared" ca="1" si="195"/>
        <v>0</v>
      </c>
      <c r="AA270" s="80">
        <f t="shared" ca="1" si="208"/>
        <v>0</v>
      </c>
      <c r="AB270" s="81">
        <f t="shared" ca="1" si="196"/>
        <v>-761.46478263687732</v>
      </c>
      <c r="AC270" s="79">
        <f t="shared" ca="1" si="197"/>
        <v>54469.541477074039</v>
      </c>
      <c r="AD270" s="35"/>
      <c r="AE270" s="55">
        <f t="shared" ca="1" si="218"/>
        <v>2.1466801853951778E-2</v>
      </c>
      <c r="AF270" s="78">
        <f t="shared" ca="1" si="219"/>
        <v>8.0347292143617688E-2</v>
      </c>
      <c r="AG270" s="35"/>
      <c r="AH270" s="35"/>
      <c r="AR270" s="69">
        <f t="shared" si="209"/>
        <v>23</v>
      </c>
      <c r="AS270" s="70">
        <f t="shared" si="220"/>
        <v>267</v>
      </c>
      <c r="AT270" s="71">
        <f t="shared" si="221"/>
        <v>0.13641923035201611</v>
      </c>
      <c r="AU270" s="72">
        <f t="shared" si="210"/>
        <v>8.6664107387064426E-3</v>
      </c>
      <c r="AV270" s="73">
        <f t="shared" si="211"/>
        <v>1.0086664107387064</v>
      </c>
      <c r="AW270" s="74">
        <f>PRODUCT(AV$4:AV270)</f>
        <v>7.2220094319872263</v>
      </c>
      <c r="BO270" s="70">
        <f t="shared" si="222"/>
        <v>267</v>
      </c>
      <c r="BP270" s="178">
        <f t="shared" si="223"/>
        <v>0.1091</v>
      </c>
      <c r="BQ270" s="179">
        <f t="shared" si="212"/>
        <v>8.6664107387064426E-3</v>
      </c>
      <c r="BR270" s="179">
        <f t="shared" si="225"/>
        <v>0.13846561811050381</v>
      </c>
    </row>
    <row r="271" spans="5:70">
      <c r="E271">
        <f t="shared" si="213"/>
        <v>268</v>
      </c>
      <c r="F271" s="64">
        <f t="shared" si="214"/>
        <v>90.249999999998735</v>
      </c>
      <c r="G271" s="55">
        <f t="shared" si="198"/>
        <v>2.1466801853951778E-2</v>
      </c>
      <c r="H271" s="78">
        <f t="shared" si="224"/>
        <v>7.8858450696874346E-2</v>
      </c>
      <c r="I271" s="79">
        <f t="shared" ca="1" si="199"/>
        <v>53339.565113140161</v>
      </c>
      <c r="J271" s="79">
        <f t="shared" ca="1" si="200"/>
        <v>462.2625798944494</v>
      </c>
      <c r="K271" s="80">
        <f t="shared" ca="1" si="201"/>
        <v>-1.577169013937487</v>
      </c>
      <c r="L271" s="80">
        <f t="shared" ca="1" si="202"/>
        <v>-44.449637594283473</v>
      </c>
      <c r="M271" s="80">
        <f t="shared" ca="1" si="203"/>
        <v>0</v>
      </c>
      <c r="N271" s="80">
        <f t="shared" ca="1" si="204"/>
        <v>0</v>
      </c>
      <c r="O271" s="81">
        <f t="shared" ca="1" si="191"/>
        <v>-745.11856902924899</v>
      </c>
      <c r="P271" s="79">
        <f t="shared" ca="1" si="192"/>
        <v>53010.682317397142</v>
      </c>
      <c r="Q271" s="35"/>
      <c r="R271">
        <f t="shared" ca="1" si="205"/>
        <v>268</v>
      </c>
      <c r="S271" s="78">
        <f t="shared" ca="1" si="215"/>
        <v>90.249999999998735</v>
      </c>
      <c r="T271" s="55">
        <f t="shared" ca="1" si="206"/>
        <v>2.1466801853951778E-2</v>
      </c>
      <c r="U271" s="78">
        <f t="shared" ca="1" si="216"/>
        <v>7.8622492743669073E-2</v>
      </c>
      <c r="V271" s="79">
        <f t="shared" ca="1" si="217"/>
        <v>53300.254623110086</v>
      </c>
      <c r="W271" s="79">
        <f t="shared" ca="1" si="193"/>
        <v>461.92189904150894</v>
      </c>
      <c r="X271" s="80">
        <f t="shared" ca="1" si="194"/>
        <v>-1.5724498548733814</v>
      </c>
      <c r="Y271" s="80">
        <f t="shared" ca="1" si="207"/>
        <v>-44.416878852591744</v>
      </c>
      <c r="Z271" s="80">
        <f t="shared" ca="1" si="195"/>
        <v>0</v>
      </c>
      <c r="AA271" s="80">
        <f t="shared" ca="1" si="208"/>
        <v>0</v>
      </c>
      <c r="AB271" s="81">
        <f t="shared" ca="1" si="196"/>
        <v>-745.11856902924899</v>
      </c>
      <c r="AC271" s="79">
        <f t="shared" ca="1" si="197"/>
        <v>52971.068624414882</v>
      </c>
      <c r="AD271" s="35"/>
      <c r="AE271" s="55">
        <f t="shared" ca="1" si="218"/>
        <v>2.1466801853951778E-2</v>
      </c>
      <c r="AF271" s="78">
        <f t="shared" ca="1" si="219"/>
        <v>7.8622492743669073E-2</v>
      </c>
      <c r="AG271" s="35"/>
      <c r="AH271" s="35"/>
      <c r="AR271" s="69">
        <f t="shared" si="209"/>
        <v>23</v>
      </c>
      <c r="AS271" s="70">
        <f t="shared" si="220"/>
        <v>268</v>
      </c>
      <c r="AT271" s="71">
        <f t="shared" si="221"/>
        <v>0.13523696526912735</v>
      </c>
      <c r="AU271" s="72">
        <f t="shared" si="210"/>
        <v>8.6664107387064426E-3</v>
      </c>
      <c r="AV271" s="73">
        <f t="shared" si="211"/>
        <v>1.0086664107387064</v>
      </c>
      <c r="AW271" s="74">
        <f>PRODUCT(AV$4:AV271)</f>
        <v>7.2845983320836396</v>
      </c>
      <c r="BO271" s="70">
        <f t="shared" si="222"/>
        <v>268</v>
      </c>
      <c r="BP271" s="178">
        <f t="shared" si="223"/>
        <v>0.1091</v>
      </c>
      <c r="BQ271" s="179">
        <f t="shared" si="212"/>
        <v>8.6664107387064426E-3</v>
      </c>
      <c r="BR271" s="179">
        <f t="shared" si="225"/>
        <v>0.13727592852933132</v>
      </c>
    </row>
    <row r="272" spans="5:70">
      <c r="E272">
        <f t="shared" si="213"/>
        <v>269</v>
      </c>
      <c r="F272" s="64">
        <f t="shared" si="214"/>
        <v>90.333333333332064</v>
      </c>
      <c r="G272" s="55">
        <f t="shared" si="198"/>
        <v>2.1466801853951778E-2</v>
      </c>
      <c r="H272" s="78">
        <f t="shared" si="224"/>
        <v>7.7165611961254918E-2</v>
      </c>
      <c r="I272" s="79">
        <f t="shared" ca="1" si="199"/>
        <v>51872.712503946794</v>
      </c>
      <c r="J272" s="79">
        <f t="shared" ca="1" si="200"/>
        <v>449.55023269003647</v>
      </c>
      <c r="K272" s="80">
        <f t="shared" ca="1" si="201"/>
        <v>-1.5433122392250984</v>
      </c>
      <c r="L272" s="80">
        <f t="shared" ca="1" si="202"/>
        <v>-43.227260419955662</v>
      </c>
      <c r="M272" s="80">
        <f t="shared" ca="1" si="203"/>
        <v>0</v>
      </c>
      <c r="N272" s="80">
        <f t="shared" ca="1" si="204"/>
        <v>0</v>
      </c>
      <c r="O272" s="81">
        <f t="shared" ca="1" si="191"/>
        <v>-729.12325635019806</v>
      </c>
      <c r="P272" s="79">
        <f t="shared" ca="1" si="192"/>
        <v>51548.368907627453</v>
      </c>
      <c r="Q272" s="35"/>
      <c r="R272">
        <f t="shared" ca="1" si="205"/>
        <v>269</v>
      </c>
      <c r="S272" s="78">
        <f t="shared" ca="1" si="215"/>
        <v>90.333333333332064</v>
      </c>
      <c r="T272" s="55">
        <f t="shared" ca="1" si="206"/>
        <v>2.1466801853951778E-2</v>
      </c>
      <c r="U272" s="78">
        <f t="shared" ca="1" si="216"/>
        <v>7.6934719270676966E-2</v>
      </c>
      <c r="V272" s="79">
        <f t="shared" ca="1" si="217"/>
        <v>51833.949190262487</v>
      </c>
      <c r="W272" s="79">
        <f t="shared" ca="1" si="193"/>
        <v>449.21429389205491</v>
      </c>
      <c r="X272" s="80">
        <f t="shared" ca="1" si="194"/>
        <v>-1.5386943854135393</v>
      </c>
      <c r="Y272" s="80">
        <f t="shared" ca="1" si="207"/>
        <v>-43.194957658552077</v>
      </c>
      <c r="Z272" s="80">
        <f t="shared" ca="1" si="195"/>
        <v>0</v>
      </c>
      <c r="AA272" s="80">
        <f t="shared" ca="1" si="208"/>
        <v>0</v>
      </c>
      <c r="AB272" s="81">
        <f t="shared" ca="1" si="196"/>
        <v>-729.12325635019806</v>
      </c>
      <c r="AC272" s="79">
        <f t="shared" ca="1" si="197"/>
        <v>51509.306575760376</v>
      </c>
      <c r="AD272" s="35"/>
      <c r="AE272" s="55">
        <f t="shared" ca="1" si="218"/>
        <v>2.1466801853951778E-2</v>
      </c>
      <c r="AF272" s="78">
        <f t="shared" ca="1" si="219"/>
        <v>7.6934719270676966E-2</v>
      </c>
      <c r="AG272" s="35"/>
      <c r="AH272" s="35"/>
      <c r="AR272" s="69">
        <f t="shared" si="209"/>
        <v>23</v>
      </c>
      <c r="AS272" s="70">
        <f t="shared" si="220"/>
        <v>269</v>
      </c>
      <c r="AT272" s="71">
        <f t="shared" si="221"/>
        <v>0.13406494618104892</v>
      </c>
      <c r="AU272" s="72">
        <f t="shared" si="210"/>
        <v>8.6664107387064426E-3</v>
      </c>
      <c r="AV272" s="73">
        <f t="shared" si="211"/>
        <v>1.0086664107387064</v>
      </c>
      <c r="AW272" s="74">
        <f>PRODUCT(AV$4:AV272)</f>
        <v>7.3477296532959722</v>
      </c>
      <c r="BO272" s="70">
        <f t="shared" si="222"/>
        <v>269</v>
      </c>
      <c r="BP272" s="178">
        <f t="shared" si="223"/>
        <v>0.1091</v>
      </c>
      <c r="BQ272" s="179">
        <f t="shared" si="212"/>
        <v>8.6664107387064426E-3</v>
      </c>
      <c r="BR272" s="179">
        <f t="shared" si="225"/>
        <v>0.13609646070081385</v>
      </c>
    </row>
    <row r="273" spans="5:70">
      <c r="E273">
        <f t="shared" si="213"/>
        <v>270</v>
      </c>
      <c r="F273" s="64">
        <f t="shared" si="214"/>
        <v>90.416666666665392</v>
      </c>
      <c r="G273" s="55">
        <f t="shared" si="198"/>
        <v>2.1466801853951778E-2</v>
      </c>
      <c r="H273" s="78">
        <f t="shared" si="224"/>
        <v>7.5509113059343727E-2</v>
      </c>
      <c r="I273" s="79">
        <f t="shared" ca="1" si="199"/>
        <v>50441.790286393007</v>
      </c>
      <c r="J273" s="79">
        <f t="shared" ca="1" si="200"/>
        <v>437.14927301757467</v>
      </c>
      <c r="K273" s="80">
        <f t="shared" ca="1" si="201"/>
        <v>-1.5101822611868745</v>
      </c>
      <c r="L273" s="80">
        <f t="shared" ca="1" si="202"/>
        <v>-42.034825238660844</v>
      </c>
      <c r="M273" s="80">
        <f t="shared" ca="1" si="203"/>
        <v>0</v>
      </c>
      <c r="N273" s="80">
        <f t="shared" ca="1" si="204"/>
        <v>0</v>
      </c>
      <c r="O273" s="81">
        <f t="shared" ca="1" si="191"/>
        <v>-713.47131187902016</v>
      </c>
      <c r="P273" s="79">
        <f t="shared" ca="1" si="192"/>
        <v>50121.923240031712</v>
      </c>
      <c r="Q273" s="35"/>
      <c r="R273">
        <f t="shared" ca="1" si="205"/>
        <v>270</v>
      </c>
      <c r="S273" s="78">
        <f t="shared" ca="1" si="215"/>
        <v>90.416666666665392</v>
      </c>
      <c r="T273" s="55">
        <f t="shared" ca="1" si="206"/>
        <v>2.1466801853951778E-2</v>
      </c>
      <c r="U273" s="78">
        <f t="shared" ca="1" si="216"/>
        <v>7.5283176896403944E-2</v>
      </c>
      <c r="V273" s="79">
        <f t="shared" ca="1" si="217"/>
        <v>50403.566497864071</v>
      </c>
      <c r="W273" s="79">
        <f t="shared" ca="1" si="193"/>
        <v>436.81800996619347</v>
      </c>
      <c r="X273" s="80">
        <f t="shared" ca="1" si="194"/>
        <v>-1.5056635379280789</v>
      </c>
      <c r="Y273" s="80">
        <f t="shared" ca="1" si="207"/>
        <v>-42.002972081553395</v>
      </c>
      <c r="Z273" s="80">
        <f t="shared" ca="1" si="195"/>
        <v>0</v>
      </c>
      <c r="AA273" s="80">
        <f t="shared" ca="1" si="208"/>
        <v>0</v>
      </c>
      <c r="AB273" s="81">
        <f t="shared" ca="1" si="196"/>
        <v>-713.47131187902016</v>
      </c>
      <c r="AC273" s="79">
        <f t="shared" ca="1" si="197"/>
        <v>50083.404560331765</v>
      </c>
      <c r="AD273" s="35"/>
      <c r="AE273" s="55">
        <f t="shared" ca="1" si="218"/>
        <v>2.1466801853951778E-2</v>
      </c>
      <c r="AF273" s="78">
        <f t="shared" ca="1" si="219"/>
        <v>7.5283176896403944E-2</v>
      </c>
      <c r="AG273" s="35"/>
      <c r="AH273" s="35"/>
      <c r="AR273" s="69">
        <f t="shared" si="209"/>
        <v>23</v>
      </c>
      <c r="AS273" s="70">
        <f t="shared" si="220"/>
        <v>270</v>
      </c>
      <c r="AT273" s="71">
        <f t="shared" si="221"/>
        <v>0.13290308429178138</v>
      </c>
      <c r="AU273" s="72">
        <f t="shared" si="210"/>
        <v>8.6664107387064426E-3</v>
      </c>
      <c r="AV273" s="73">
        <f t="shared" si="211"/>
        <v>1.0086664107387064</v>
      </c>
      <c r="AW273" s="74">
        <f>PRODUCT(AV$4:AV273)</f>
        <v>7.4114080964684081</v>
      </c>
      <c r="BO273" s="70">
        <f t="shared" si="222"/>
        <v>270</v>
      </c>
      <c r="BP273" s="178">
        <f t="shared" si="223"/>
        <v>0.1091</v>
      </c>
      <c r="BQ273" s="179">
        <f t="shared" si="212"/>
        <v>8.6664107387064426E-3</v>
      </c>
      <c r="BR273" s="179">
        <f t="shared" si="225"/>
        <v>0.13492712680017005</v>
      </c>
    </row>
    <row r="274" spans="5:70">
      <c r="E274">
        <f t="shared" si="213"/>
        <v>271</v>
      </c>
      <c r="F274" s="64">
        <f t="shared" si="214"/>
        <v>90.499999999998721</v>
      </c>
      <c r="G274" s="55">
        <f t="shared" si="198"/>
        <v>2.1466801853951778E-2</v>
      </c>
      <c r="H274" s="78">
        <f t="shared" si="224"/>
        <v>7.3888173891131156E-2</v>
      </c>
      <c r="I274" s="79">
        <f t="shared" ca="1" si="199"/>
        <v>49045.965845298968</v>
      </c>
      <c r="J274" s="79">
        <f t="shared" ca="1" si="200"/>
        <v>425.05248509192836</v>
      </c>
      <c r="K274" s="80">
        <f t="shared" ca="1" si="201"/>
        <v>-1.4777634778226232</v>
      </c>
      <c r="L274" s="80">
        <f t="shared" ca="1" si="202"/>
        <v>-40.87163820441581</v>
      </c>
      <c r="M274" s="80">
        <f t="shared" ca="1" si="203"/>
        <v>0</v>
      </c>
      <c r="N274" s="80">
        <f t="shared" ca="1" si="204"/>
        <v>0</v>
      </c>
      <c r="O274" s="81">
        <f t="shared" ca="1" si="191"/>
        <v>-698.1553645984344</v>
      </c>
      <c r="P274" s="79">
        <f t="shared" ca="1" si="192"/>
        <v>48730.513564110232</v>
      </c>
      <c r="Q274" s="35"/>
      <c r="R274">
        <f t="shared" ca="1" si="205"/>
        <v>271</v>
      </c>
      <c r="S274" s="78">
        <f t="shared" ca="1" si="215"/>
        <v>90.499999999998721</v>
      </c>
      <c r="T274" s="55">
        <f t="shared" ca="1" si="206"/>
        <v>2.1466801853951778E-2</v>
      </c>
      <c r="U274" s="78">
        <f t="shared" ca="1" si="216"/>
        <v>7.3667087855032842E-2</v>
      </c>
      <c r="V274" s="79">
        <f t="shared" ca="1" si="217"/>
        <v>49008.274038463816</v>
      </c>
      <c r="W274" s="79">
        <f t="shared" ca="1" si="193"/>
        <v>424.72583241241097</v>
      </c>
      <c r="X274" s="80">
        <f t="shared" ca="1" si="194"/>
        <v>-1.4733417571006568</v>
      </c>
      <c r="Y274" s="80">
        <f t="shared" ca="1" si="207"/>
        <v>-40.840228365386515</v>
      </c>
      <c r="Z274" s="80">
        <f t="shared" ca="1" si="195"/>
        <v>0</v>
      </c>
      <c r="AA274" s="80">
        <f t="shared" ca="1" si="208"/>
        <v>0</v>
      </c>
      <c r="AB274" s="81">
        <f t="shared" ca="1" si="196"/>
        <v>-698.1553645984344</v>
      </c>
      <c r="AC274" s="79">
        <f t="shared" ca="1" si="197"/>
        <v>48692.530936155308</v>
      </c>
      <c r="AD274" s="35"/>
      <c r="AE274" s="55">
        <f t="shared" ca="1" si="218"/>
        <v>2.1466801853951778E-2</v>
      </c>
      <c r="AF274" s="78">
        <f t="shared" ca="1" si="219"/>
        <v>7.3667087855032842E-2</v>
      </c>
      <c r="AG274" s="35"/>
      <c r="AH274" s="35"/>
      <c r="AR274" s="69">
        <f t="shared" si="209"/>
        <v>23</v>
      </c>
      <c r="AS274" s="70">
        <f t="shared" si="220"/>
        <v>271</v>
      </c>
      <c r="AT274" s="71">
        <f t="shared" si="221"/>
        <v>0.13175129157486787</v>
      </c>
      <c r="AU274" s="72">
        <f t="shared" si="210"/>
        <v>8.6664107387064426E-3</v>
      </c>
      <c r="AV274" s="73">
        <f t="shared" si="211"/>
        <v>1.0086664107387064</v>
      </c>
      <c r="AW274" s="74">
        <f>PRODUCT(AV$4:AV274)</f>
        <v>7.4756384031845782</v>
      </c>
      <c r="BO274" s="70">
        <f t="shared" si="222"/>
        <v>271</v>
      </c>
      <c r="BP274" s="178">
        <f t="shared" si="223"/>
        <v>0.1091</v>
      </c>
      <c r="BQ274" s="179">
        <f t="shared" si="212"/>
        <v>8.6664107387064426E-3</v>
      </c>
      <c r="BR274" s="179">
        <f t="shared" si="225"/>
        <v>0.13376783975720466</v>
      </c>
    </row>
    <row r="275" spans="5:70">
      <c r="E275">
        <f t="shared" si="213"/>
        <v>272</v>
      </c>
      <c r="F275" s="64">
        <f t="shared" si="214"/>
        <v>90.58333333333205</v>
      </c>
      <c r="G275" s="55">
        <f t="shared" si="198"/>
        <v>2.3512861877976521E-2</v>
      </c>
      <c r="H275" s="78">
        <f t="shared" si="224"/>
        <v>7.215085146401308E-2</v>
      </c>
      <c r="I275" s="79">
        <f t="shared" ca="1" si="199"/>
        <v>47584.719729434444</v>
      </c>
      <c r="J275" s="79">
        <f t="shared" ca="1" si="200"/>
        <v>412.38872606150699</v>
      </c>
      <c r="K275" s="80">
        <f t="shared" ca="1" si="201"/>
        <v>-1.4430170292802615</v>
      </c>
      <c r="L275" s="80">
        <f t="shared" ca="1" si="202"/>
        <v>-39.653933107862038</v>
      </c>
      <c r="M275" s="80">
        <f t="shared" ca="1" si="203"/>
        <v>0</v>
      </c>
      <c r="N275" s="80">
        <f t="shared" ca="1" si="204"/>
        <v>0</v>
      </c>
      <c r="O275" s="81">
        <f t="shared" ca="1" si="191"/>
        <v>-681.73973394126313</v>
      </c>
      <c r="P275" s="79">
        <f t="shared" ca="1" si="192"/>
        <v>47274.271771417545</v>
      </c>
      <c r="Q275" s="35"/>
      <c r="R275">
        <f t="shared" ca="1" si="205"/>
        <v>272</v>
      </c>
      <c r="S275" s="78">
        <f t="shared" ca="1" si="215"/>
        <v>90.58333333333205</v>
      </c>
      <c r="T275" s="55">
        <f t="shared" ca="1" si="206"/>
        <v>2.3512861877976521E-2</v>
      </c>
      <c r="U275" s="78">
        <f t="shared" ca="1" si="216"/>
        <v>7.19349637933447E-2</v>
      </c>
      <c r="V275" s="79">
        <f t="shared" ca="1" si="217"/>
        <v>47547.630181764391</v>
      </c>
      <c r="W275" s="79">
        <f t="shared" ca="1" si="193"/>
        <v>412.06729280728547</v>
      </c>
      <c r="X275" s="80">
        <f t="shared" ca="1" si="194"/>
        <v>-1.4386992758668939</v>
      </c>
      <c r="Y275" s="80">
        <f t="shared" ca="1" si="207"/>
        <v>-39.62302515147033</v>
      </c>
      <c r="Z275" s="80">
        <f t="shared" ca="1" si="195"/>
        <v>0</v>
      </c>
      <c r="AA275" s="80">
        <f t="shared" ca="1" si="208"/>
        <v>0</v>
      </c>
      <c r="AB275" s="81">
        <f t="shared" ca="1" si="196"/>
        <v>-681.73973394126313</v>
      </c>
      <c r="AC275" s="79">
        <f t="shared" ca="1" si="197"/>
        <v>47236.896016203078</v>
      </c>
      <c r="AD275" s="35"/>
      <c r="AE275" s="55">
        <f t="shared" ca="1" si="218"/>
        <v>2.3512861877976521E-2</v>
      </c>
      <c r="AF275" s="78">
        <f t="shared" ca="1" si="219"/>
        <v>7.19349637933447E-2</v>
      </c>
      <c r="AG275" s="35"/>
      <c r="AH275" s="35"/>
      <c r="AR275" s="69">
        <f t="shared" si="209"/>
        <v>23</v>
      </c>
      <c r="AS275" s="70">
        <f t="shared" si="220"/>
        <v>272</v>
      </c>
      <c r="AT275" s="71">
        <f t="shared" si="221"/>
        <v>0.13060948076672499</v>
      </c>
      <c r="AU275" s="72">
        <f t="shared" si="210"/>
        <v>8.6664107387064426E-3</v>
      </c>
      <c r="AV275" s="73">
        <f t="shared" si="211"/>
        <v>1.0086664107387064</v>
      </c>
      <c r="AW275" s="74">
        <f>PRODUCT(AV$4:AV275)</f>
        <v>7.5404253561206236</v>
      </c>
      <c r="BO275" s="70">
        <f t="shared" si="222"/>
        <v>272</v>
      </c>
      <c r="BP275" s="178">
        <f t="shared" si="223"/>
        <v>0.1091</v>
      </c>
      <c r="BQ275" s="179">
        <f t="shared" si="212"/>
        <v>8.6664107387064426E-3</v>
      </c>
      <c r="BR275" s="179">
        <f t="shared" si="225"/>
        <v>0.1326185132498251</v>
      </c>
    </row>
    <row r="276" spans="5:70">
      <c r="E276">
        <f t="shared" si="213"/>
        <v>273</v>
      </c>
      <c r="F276" s="64">
        <f t="shared" si="214"/>
        <v>90.666666666665378</v>
      </c>
      <c r="G276" s="55">
        <f t="shared" si="198"/>
        <v>2.3512861877976521E-2</v>
      </c>
      <c r="H276" s="78">
        <f t="shared" si="224"/>
        <v>7.0454378459161346E-2</v>
      </c>
      <c r="I276" s="79">
        <f t="shared" ca="1" si="199"/>
        <v>46162.718348874281</v>
      </c>
      <c r="J276" s="79">
        <f t="shared" ca="1" si="200"/>
        <v>400.065078026565</v>
      </c>
      <c r="K276" s="80">
        <f t="shared" ca="1" si="201"/>
        <v>-1.409087569183227</v>
      </c>
      <c r="L276" s="80">
        <f t="shared" ca="1" si="202"/>
        <v>-38.468931957395235</v>
      </c>
      <c r="M276" s="80">
        <f t="shared" ca="1" si="203"/>
        <v>0</v>
      </c>
      <c r="N276" s="80">
        <f t="shared" ca="1" si="204"/>
        <v>0</v>
      </c>
      <c r="O276" s="81">
        <f t="shared" ca="1" si="191"/>
        <v>-665.71008174037365</v>
      </c>
      <c r="P276" s="79">
        <f t="shared" ca="1" si="192"/>
        <v>45857.195325633889</v>
      </c>
      <c r="Q276" s="35"/>
      <c r="R276">
        <f t="shared" ca="1" si="205"/>
        <v>273</v>
      </c>
      <c r="S276" s="78">
        <f t="shared" ca="1" si="215"/>
        <v>90.666666666665378</v>
      </c>
      <c r="T276" s="55">
        <f t="shared" ca="1" si="206"/>
        <v>2.3512861877976521E-2</v>
      </c>
      <c r="U276" s="78">
        <f t="shared" ca="1" si="216"/>
        <v>7.0243566925474538E-2</v>
      </c>
      <c r="V276" s="79">
        <f t="shared" ca="1" si="217"/>
        <v>46126.221404629752</v>
      </c>
      <c r="W276" s="79">
        <f t="shared" ca="1" si="193"/>
        <v>399.74878051703428</v>
      </c>
      <c r="X276" s="80">
        <f t="shared" ca="1" si="194"/>
        <v>-1.4048713385094906</v>
      </c>
      <c r="Y276" s="80">
        <f t="shared" ca="1" si="207"/>
        <v>-38.438517837191462</v>
      </c>
      <c r="Z276" s="80">
        <f t="shared" ca="1" si="195"/>
        <v>0</v>
      </c>
      <c r="AA276" s="80">
        <f t="shared" ca="1" si="208"/>
        <v>0</v>
      </c>
      <c r="AB276" s="81">
        <f t="shared" ca="1" si="196"/>
        <v>-665.71008174037365</v>
      </c>
      <c r="AC276" s="79">
        <f t="shared" ca="1" si="197"/>
        <v>45820.416714230705</v>
      </c>
      <c r="AD276" s="35"/>
      <c r="AE276" s="55">
        <f t="shared" ca="1" si="218"/>
        <v>2.3512861877976521E-2</v>
      </c>
      <c r="AF276" s="78">
        <f t="shared" ca="1" si="219"/>
        <v>7.0243566925474538E-2</v>
      </c>
      <c r="AG276" s="35"/>
      <c r="AH276" s="35"/>
      <c r="AR276" s="69">
        <f t="shared" si="209"/>
        <v>23</v>
      </c>
      <c r="AS276" s="70">
        <f t="shared" si="220"/>
        <v>273</v>
      </c>
      <c r="AT276" s="71">
        <f t="shared" si="221"/>
        <v>0.12947756536003138</v>
      </c>
      <c r="AU276" s="72">
        <f t="shared" si="210"/>
        <v>8.6664107387064426E-3</v>
      </c>
      <c r="AV276" s="73">
        <f t="shared" si="211"/>
        <v>1.0086664107387064</v>
      </c>
      <c r="AW276" s="74">
        <f>PRODUCT(AV$4:AV276)</f>
        <v>7.6057737794013214</v>
      </c>
      <c r="BO276" s="70">
        <f t="shared" si="222"/>
        <v>273</v>
      </c>
      <c r="BP276" s="178">
        <f t="shared" si="223"/>
        <v>0.1091</v>
      </c>
      <c r="BQ276" s="179">
        <f t="shared" si="212"/>
        <v>8.6664107387064426E-3</v>
      </c>
      <c r="BR276" s="179">
        <f t="shared" si="225"/>
        <v>0.13147906169761386</v>
      </c>
    </row>
    <row r="277" spans="5:70">
      <c r="E277">
        <f t="shared" si="213"/>
        <v>274</v>
      </c>
      <c r="F277" s="64">
        <f t="shared" si="214"/>
        <v>90.749999999998707</v>
      </c>
      <c r="G277" s="55">
        <f t="shared" si="198"/>
        <v>2.3512861877976521E-2</v>
      </c>
      <c r="H277" s="78">
        <f t="shared" si="224"/>
        <v>6.8797794389752406E-2</v>
      </c>
      <c r="I277" s="79">
        <f t="shared" ca="1" si="199"/>
        <v>44778.961425830872</v>
      </c>
      <c r="J277" s="79">
        <f t="shared" ca="1" si="200"/>
        <v>388.07287216894224</v>
      </c>
      <c r="K277" s="80">
        <f t="shared" ca="1" si="201"/>
        <v>-1.3759558877950482</v>
      </c>
      <c r="L277" s="80">
        <f t="shared" ca="1" si="202"/>
        <v>-37.315801188192395</v>
      </c>
      <c r="M277" s="80">
        <f t="shared" ca="1" si="203"/>
        <v>0</v>
      </c>
      <c r="N277" s="80">
        <f t="shared" ca="1" si="204"/>
        <v>0</v>
      </c>
      <c r="O277" s="81">
        <f t="shared" ca="1" si="191"/>
        <v>-650.05733253763572</v>
      </c>
      <c r="P277" s="79">
        <f t="shared" ca="1" si="192"/>
        <v>44478.285208386194</v>
      </c>
      <c r="Q277" s="35"/>
      <c r="R277">
        <f t="shared" ca="1" si="205"/>
        <v>274</v>
      </c>
      <c r="S277" s="78">
        <f t="shared" ca="1" si="215"/>
        <v>90.749999999998707</v>
      </c>
      <c r="T277" s="55">
        <f t="shared" ca="1" si="206"/>
        <v>2.3512861877976521E-2</v>
      </c>
      <c r="U277" s="78">
        <f t="shared" ca="1" si="216"/>
        <v>6.8591939638539448E-2</v>
      </c>
      <c r="V277" s="79">
        <f t="shared" ca="1" si="217"/>
        <v>44743.047584837674</v>
      </c>
      <c r="W277" s="79">
        <f t="shared" ca="1" si="193"/>
        <v>387.76162807169055</v>
      </c>
      <c r="X277" s="80">
        <f t="shared" ca="1" si="194"/>
        <v>-1.3718387927707889</v>
      </c>
      <c r="Y277" s="80">
        <f t="shared" ca="1" si="207"/>
        <v>-37.285872987364733</v>
      </c>
      <c r="Z277" s="80">
        <f t="shared" ca="1" si="195"/>
        <v>0</v>
      </c>
      <c r="AA277" s="80">
        <f t="shared" ca="1" si="208"/>
        <v>0</v>
      </c>
      <c r="AB277" s="81">
        <f t="shared" ca="1" si="196"/>
        <v>-650.05733253763572</v>
      </c>
      <c r="AC277" s="79">
        <f t="shared" ca="1" si="197"/>
        <v>44442.09416859159</v>
      </c>
      <c r="AD277" s="35"/>
      <c r="AE277" s="55">
        <f t="shared" ca="1" si="218"/>
        <v>2.3512861877976521E-2</v>
      </c>
      <c r="AF277" s="78">
        <f t="shared" ca="1" si="219"/>
        <v>6.8591939638539448E-2</v>
      </c>
      <c r="AG277" s="35"/>
      <c r="AH277" s="35"/>
      <c r="AR277" s="69">
        <f t="shared" si="209"/>
        <v>23</v>
      </c>
      <c r="AS277" s="70">
        <f t="shared" si="220"/>
        <v>274</v>
      </c>
      <c r="AT277" s="71">
        <f t="shared" si="221"/>
        <v>0.12835545959717365</v>
      </c>
      <c r="AU277" s="72">
        <f t="shared" si="210"/>
        <v>8.6664107387064426E-3</v>
      </c>
      <c r="AV277" s="73">
        <f t="shared" si="211"/>
        <v>1.0086664107387064</v>
      </c>
      <c r="AW277" s="74">
        <f>PRODUCT(AV$4:AV277)</f>
        <v>7.6716885389592973</v>
      </c>
      <c r="BO277" s="70">
        <f t="shared" si="222"/>
        <v>274</v>
      </c>
      <c r="BP277" s="178">
        <f t="shared" si="223"/>
        <v>0.1091</v>
      </c>
      <c r="BQ277" s="179">
        <f t="shared" si="212"/>
        <v>8.6664107387064426E-3</v>
      </c>
      <c r="BR277" s="179">
        <f t="shared" si="225"/>
        <v>0.13034940025545602</v>
      </c>
    </row>
    <row r="278" spans="5:70">
      <c r="E278">
        <f t="shared" si="213"/>
        <v>275</v>
      </c>
      <c r="F278" s="64">
        <f t="shared" si="214"/>
        <v>90.833333333332035</v>
      </c>
      <c r="G278" s="55">
        <f t="shared" si="198"/>
        <v>2.3512861877976521E-2</v>
      </c>
      <c r="H278" s="78">
        <f t="shared" si="224"/>
        <v>6.7180161352756729E-2</v>
      </c>
      <c r="I278" s="79">
        <f t="shared" ca="1" si="199"/>
        <v>43432.473431712162</v>
      </c>
      <c r="J278" s="79">
        <f t="shared" ca="1" si="200"/>
        <v>376.40365415717253</v>
      </c>
      <c r="K278" s="80">
        <f t="shared" ca="1" si="201"/>
        <v>-1.3436032270551346</v>
      </c>
      <c r="L278" s="80">
        <f t="shared" ca="1" si="202"/>
        <v>-36.193727859760138</v>
      </c>
      <c r="M278" s="80">
        <f t="shared" ca="1" si="203"/>
        <v>0</v>
      </c>
      <c r="N278" s="80">
        <f t="shared" ca="1" si="204"/>
        <v>0</v>
      </c>
      <c r="O278" s="81">
        <f t="shared" ca="1" si="191"/>
        <v>-634.77262426491245</v>
      </c>
      <c r="P278" s="79">
        <f t="shared" ca="1" si="192"/>
        <v>43136.5671305176</v>
      </c>
      <c r="Q278" s="35"/>
      <c r="R278">
        <f t="shared" ca="1" si="205"/>
        <v>275</v>
      </c>
      <c r="S278" s="78">
        <f t="shared" ca="1" si="215"/>
        <v>90.833333333332035</v>
      </c>
      <c r="T278" s="55">
        <f t="shared" ca="1" si="206"/>
        <v>2.3512861877976521E-2</v>
      </c>
      <c r="U278" s="78">
        <f t="shared" ca="1" si="216"/>
        <v>6.6979146835875969E-2</v>
      </c>
      <c r="V278" s="79">
        <f t="shared" ca="1" si="217"/>
        <v>43397.133346837472</v>
      </c>
      <c r="W278" s="79">
        <f t="shared" ca="1" si="193"/>
        <v>376.09738246610772</v>
      </c>
      <c r="X278" s="80">
        <f t="shared" ca="1" si="194"/>
        <v>-1.3395829367175194</v>
      </c>
      <c r="Y278" s="80">
        <f t="shared" ca="1" si="207"/>
        <v>-36.164277789031232</v>
      </c>
      <c r="Z278" s="80">
        <f t="shared" ca="1" si="195"/>
        <v>0</v>
      </c>
      <c r="AA278" s="80">
        <f t="shared" ca="1" si="208"/>
        <v>0</v>
      </c>
      <c r="AB278" s="81">
        <f t="shared" ca="1" si="196"/>
        <v>-634.77262426491245</v>
      </c>
      <c r="AC278" s="79">
        <f t="shared" ca="1" si="197"/>
        <v>43100.954244312918</v>
      </c>
      <c r="AD278" s="35"/>
      <c r="AE278" s="55">
        <f t="shared" ca="1" si="218"/>
        <v>2.3512861877976521E-2</v>
      </c>
      <c r="AF278" s="78">
        <f t="shared" ca="1" si="219"/>
        <v>6.6979146835875969E-2</v>
      </c>
      <c r="AG278" s="35"/>
      <c r="AH278" s="35"/>
      <c r="AR278" s="69">
        <f t="shared" si="209"/>
        <v>23</v>
      </c>
      <c r="AS278" s="70">
        <f t="shared" si="220"/>
        <v>275</v>
      </c>
      <c r="AT278" s="71">
        <f t="shared" si="221"/>
        <v>0.1272430784637491</v>
      </c>
      <c r="AU278" s="72">
        <f t="shared" si="210"/>
        <v>8.6664107387064426E-3</v>
      </c>
      <c r="AV278" s="73">
        <f t="shared" si="211"/>
        <v>1.0086664107387064</v>
      </c>
      <c r="AW278" s="74">
        <f>PRODUCT(AV$4:AV278)</f>
        <v>7.7381745428973456</v>
      </c>
      <c r="BO278" s="70">
        <f t="shared" si="222"/>
        <v>275</v>
      </c>
      <c r="BP278" s="178">
        <f t="shared" si="223"/>
        <v>0.1091</v>
      </c>
      <c r="BQ278" s="179">
        <f t="shared" si="212"/>
        <v>8.6664107387064426E-3</v>
      </c>
      <c r="BR278" s="179">
        <f t="shared" si="225"/>
        <v>0.12922944480722165</v>
      </c>
    </row>
    <row r="279" spans="5:70">
      <c r="E279">
        <f t="shared" si="213"/>
        <v>276</v>
      </c>
      <c r="F279" s="64">
        <f t="shared" si="214"/>
        <v>90.916666666665364</v>
      </c>
      <c r="G279" s="55">
        <f t="shared" si="198"/>
        <v>2.3512861877976521E-2</v>
      </c>
      <c r="H279" s="78">
        <f t="shared" si="224"/>
        <v>6.5600563497929185E-2</v>
      </c>
      <c r="I279" s="79">
        <f t="shared" ca="1" si="199"/>
        <v>42122.302985687675</v>
      </c>
      <c r="J279" s="79">
        <f t="shared" ca="1" si="200"/>
        <v>365.04917893421009</v>
      </c>
      <c r="K279" s="80">
        <f t="shared" ca="1" si="201"/>
        <v>-1.3120112699585837</v>
      </c>
      <c r="L279" s="80">
        <f t="shared" ca="1" si="202"/>
        <v>-35.101919154739733</v>
      </c>
      <c r="M279" s="80">
        <f t="shared" ca="1" si="203"/>
        <v>0</v>
      </c>
      <c r="N279" s="80">
        <f t="shared" ca="1" si="204"/>
        <v>0</v>
      </c>
      <c r="O279" s="81">
        <f t="shared" ca="1" si="191"/>
        <v>-619.84730322665087</v>
      </c>
      <c r="P279" s="79">
        <f t="shared" ca="1" si="192"/>
        <v>41831.090930970538</v>
      </c>
      <c r="Q279" s="35"/>
      <c r="R279">
        <f t="shared" ca="1" si="205"/>
        <v>276</v>
      </c>
      <c r="S279" s="78">
        <f t="shared" ca="1" si="215"/>
        <v>90.916666666665364</v>
      </c>
      <c r="T279" s="55">
        <f t="shared" ca="1" si="206"/>
        <v>2.3512861877976521E-2</v>
      </c>
      <c r="U279" s="78">
        <f t="shared" ca="1" si="216"/>
        <v>6.5404275407619311E-2</v>
      </c>
      <c r="V279" s="79">
        <f t="shared" ca="1" si="217"/>
        <v>42087.5274603574</v>
      </c>
      <c r="W279" s="79">
        <f t="shared" ca="1" si="193"/>
        <v>364.74779994804368</v>
      </c>
      <c r="X279" s="80">
        <f t="shared" ca="1" si="194"/>
        <v>-1.3080855081523861</v>
      </c>
      <c r="Y279" s="80">
        <f t="shared" ca="1" si="207"/>
        <v>-35.072939550297832</v>
      </c>
      <c r="Z279" s="80">
        <f t="shared" ca="1" si="195"/>
        <v>0</v>
      </c>
      <c r="AA279" s="80">
        <f t="shared" ca="1" si="208"/>
        <v>0</v>
      </c>
      <c r="AB279" s="81">
        <f t="shared" ca="1" si="196"/>
        <v>-619.84730322665087</v>
      </c>
      <c r="AC279" s="79">
        <f t="shared" ca="1" si="197"/>
        <v>41796.046932020348</v>
      </c>
      <c r="AD279" s="35"/>
      <c r="AE279" s="55">
        <f t="shared" ca="1" si="218"/>
        <v>2.3512861877976521E-2</v>
      </c>
      <c r="AF279" s="78">
        <f t="shared" ca="1" si="219"/>
        <v>6.5404275407619311E-2</v>
      </c>
      <c r="AG279" s="35"/>
      <c r="AH279" s="35"/>
      <c r="AR279" s="69">
        <f t="shared" si="209"/>
        <v>23</v>
      </c>
      <c r="AS279" s="70">
        <f t="shared" si="220"/>
        <v>276</v>
      </c>
      <c r="AT279" s="71">
        <f t="shared" si="221"/>
        <v>0.12614033768212479</v>
      </c>
      <c r="AU279" s="72">
        <f t="shared" si="210"/>
        <v>8.6664107387064426E-3</v>
      </c>
      <c r="AV279" s="73">
        <f t="shared" si="211"/>
        <v>1.0086664107387064</v>
      </c>
      <c r="AW279" s="74">
        <f>PRODUCT(AV$4:AV279)</f>
        <v>7.8052367418538964</v>
      </c>
      <c r="BO279" s="70">
        <f t="shared" si="222"/>
        <v>276</v>
      </c>
      <c r="BP279" s="178">
        <f t="shared" si="223"/>
        <v>0.1091</v>
      </c>
      <c r="BQ279" s="179">
        <f t="shared" si="212"/>
        <v>8.6664107387064426E-3</v>
      </c>
      <c r="BR279" s="179">
        <f t="shared" si="225"/>
        <v>0.12811911195950229</v>
      </c>
    </row>
    <row r="280" spans="5:70">
      <c r="E280">
        <f t="shared" si="213"/>
        <v>277</v>
      </c>
      <c r="F280" s="64">
        <f t="shared" si="214"/>
        <v>90.999999999998693</v>
      </c>
      <c r="G280" s="55">
        <f t="shared" si="198"/>
        <v>2.3512861877976521E-2</v>
      </c>
      <c r="H280" s="78">
        <f t="shared" si="224"/>
        <v>6.4058106509284951E-2</v>
      </c>
      <c r="I280" s="79">
        <f t="shared" ca="1" si="199"/>
        <v>40847.52226770555</v>
      </c>
      <c r="J280" s="79">
        <f t="shared" ca="1" si="200"/>
        <v>354.00140563039395</v>
      </c>
      <c r="K280" s="80">
        <f t="shared" ca="1" si="201"/>
        <v>-1.281162130185699</v>
      </c>
      <c r="L280" s="80">
        <f t="shared" ca="1" si="202"/>
        <v>-34.039601889754628</v>
      </c>
      <c r="M280" s="80">
        <f t="shared" ca="1" si="203"/>
        <v>-306.35641700779161</v>
      </c>
      <c r="N280" s="80">
        <f t="shared" ca="1" si="204"/>
        <v>0</v>
      </c>
      <c r="O280" s="81">
        <f t="shared" ca="1" si="191"/>
        <v>-605.27291920044638</v>
      </c>
      <c r="P280" s="79">
        <f t="shared" ca="1" si="192"/>
        <v>40254.573573107758</v>
      </c>
      <c r="Q280" s="35"/>
      <c r="R280">
        <f t="shared" ca="1" si="205"/>
        <v>277</v>
      </c>
      <c r="S280" s="78">
        <f t="shared" ca="1" si="215"/>
        <v>90.999999999998693</v>
      </c>
      <c r="T280" s="55">
        <f t="shared" ca="1" si="206"/>
        <v>2.3512861877976521E-2</v>
      </c>
      <c r="U280" s="78">
        <f t="shared" ca="1" si="216"/>
        <v>6.3866433713730825E-2</v>
      </c>
      <c r="V280" s="79">
        <f t="shared" ca="1" si="217"/>
        <v>40813.302253462331</v>
      </c>
      <c r="W280" s="79">
        <f t="shared" ca="1" si="193"/>
        <v>353.7048409314778</v>
      </c>
      <c r="X280" s="80">
        <f t="shared" ca="1" si="194"/>
        <v>-1.2773286742746164</v>
      </c>
      <c r="Y280" s="80">
        <f t="shared" ca="1" si="207"/>
        <v>-34.011085211218614</v>
      </c>
      <c r="Z280" s="80">
        <f t="shared" ca="1" si="195"/>
        <v>-306.0997669009675</v>
      </c>
      <c r="AA280" s="80">
        <f t="shared" ca="1" si="208"/>
        <v>0</v>
      </c>
      <c r="AB280" s="81">
        <f t="shared" ca="1" si="196"/>
        <v>-605.27291920044638</v>
      </c>
      <c r="AC280" s="79">
        <f t="shared" ca="1" si="197"/>
        <v>40220.345994406904</v>
      </c>
      <c r="AD280" s="35"/>
      <c r="AE280" s="55">
        <f t="shared" ca="1" si="218"/>
        <v>2.3512861877976521E-2</v>
      </c>
      <c r="AF280" s="78">
        <f t="shared" ca="1" si="219"/>
        <v>6.3866433713730825E-2</v>
      </c>
      <c r="AG280" s="35"/>
      <c r="AH280" s="35"/>
      <c r="AR280" s="69">
        <f t="shared" si="209"/>
        <v>24</v>
      </c>
      <c r="AS280" s="70">
        <f t="shared" si="220"/>
        <v>277</v>
      </c>
      <c r="AT280" s="71">
        <f t="shared" si="221"/>
        <v>0.12504715370505237</v>
      </c>
      <c r="AU280" s="72">
        <f t="shared" si="210"/>
        <v>8.6664107387064426E-3</v>
      </c>
      <c r="AV280" s="73">
        <f t="shared" si="211"/>
        <v>1.0086664107387064</v>
      </c>
      <c r="AW280" s="74">
        <f>PRODUCT(AV$4:AV280)</f>
        <v>7.8728801293716453</v>
      </c>
      <c r="BO280" s="70">
        <f t="shared" si="222"/>
        <v>277</v>
      </c>
      <c r="BP280" s="178">
        <f t="shared" si="223"/>
        <v>0.1091</v>
      </c>
      <c r="BQ280" s="179">
        <f t="shared" si="212"/>
        <v>8.6664107387064426E-3</v>
      </c>
      <c r="BR280" s="179">
        <f t="shared" si="225"/>
        <v>0.12701831903540145</v>
      </c>
    </row>
    <row r="281" spans="5:70">
      <c r="E281">
        <f t="shared" si="213"/>
        <v>278</v>
      </c>
      <c r="F281" s="64">
        <f t="shared" si="214"/>
        <v>91.083333333332021</v>
      </c>
      <c r="G281" s="55">
        <f t="shared" si="198"/>
        <v>2.3512861877976521E-2</v>
      </c>
      <c r="H281" s="78">
        <f t="shared" si="224"/>
        <v>6.2551917098767423E-2</v>
      </c>
      <c r="I281" s="79">
        <f t="shared" ca="1" si="199"/>
        <v>39308.073344726428</v>
      </c>
      <c r="J281" s="79">
        <f t="shared" ca="1" si="200"/>
        <v>340.65990895259762</v>
      </c>
      <c r="K281" s="80">
        <f t="shared" ca="1" si="201"/>
        <v>-1.2510383419753484</v>
      </c>
      <c r="L281" s="80">
        <f t="shared" ca="1" si="202"/>
        <v>-32.756727787272027</v>
      </c>
      <c r="M281" s="80">
        <f t="shared" ca="1" si="203"/>
        <v>0</v>
      </c>
      <c r="N281" s="80">
        <f t="shared" ca="1" si="204"/>
        <v>0</v>
      </c>
      <c r="O281" s="81">
        <f t="shared" ca="1" si="191"/>
        <v>-591.04122065280671</v>
      </c>
      <c r="P281" s="79">
        <f t="shared" ca="1" si="192"/>
        <v>39023.684266896977</v>
      </c>
      <c r="Q281" s="35"/>
      <c r="R281">
        <f t="shared" ca="1" si="205"/>
        <v>278</v>
      </c>
      <c r="S281" s="78">
        <f t="shared" ca="1" si="215"/>
        <v>91.083333333332021</v>
      </c>
      <c r="T281" s="55">
        <f t="shared" ca="1" si="206"/>
        <v>2.3512861877976521E-2</v>
      </c>
      <c r="U281" s="78">
        <f t="shared" ca="1" si="216"/>
        <v>6.2364751079180929E-2</v>
      </c>
      <c r="V281" s="79">
        <f t="shared" ca="1" si="217"/>
        <v>39274.650554355991</v>
      </c>
      <c r="W281" s="79">
        <f t="shared" ca="1" si="193"/>
        <v>340.37025332321372</v>
      </c>
      <c r="X281" s="80">
        <f t="shared" ca="1" si="194"/>
        <v>-1.2472950215836185</v>
      </c>
      <c r="Y281" s="80">
        <f t="shared" ca="1" si="207"/>
        <v>-32.728875461963327</v>
      </c>
      <c r="Z281" s="80">
        <f t="shared" ca="1" si="195"/>
        <v>0</v>
      </c>
      <c r="AA281" s="80">
        <f t="shared" ca="1" si="208"/>
        <v>0</v>
      </c>
      <c r="AB281" s="81">
        <f t="shared" ca="1" si="196"/>
        <v>-591.04122065280671</v>
      </c>
      <c r="AC281" s="79">
        <f t="shared" ca="1" si="197"/>
        <v>38990.003416542851</v>
      </c>
      <c r="AD281" s="35"/>
      <c r="AE281" s="55">
        <f t="shared" ca="1" si="218"/>
        <v>2.3512861877976521E-2</v>
      </c>
      <c r="AF281" s="78">
        <f t="shared" ca="1" si="219"/>
        <v>6.2364751079180929E-2</v>
      </c>
      <c r="AG281" s="35"/>
      <c r="AH281" s="35"/>
      <c r="AR281" s="69">
        <f t="shared" si="209"/>
        <v>24</v>
      </c>
      <c r="AS281" s="70">
        <f t="shared" si="220"/>
        <v>278</v>
      </c>
      <c r="AT281" s="71">
        <f t="shared" si="221"/>
        <v>0.12396344370933823</v>
      </c>
      <c r="AU281" s="72">
        <f t="shared" si="210"/>
        <v>8.6664107387064426E-3</v>
      </c>
      <c r="AV281" s="73">
        <f t="shared" si="211"/>
        <v>1.0086664107387064</v>
      </c>
      <c r="AW281" s="74">
        <f>PRODUCT(AV$4:AV281)</f>
        <v>7.9411097422693802</v>
      </c>
      <c r="BO281" s="70">
        <f t="shared" si="222"/>
        <v>278</v>
      </c>
      <c r="BP281" s="178">
        <f t="shared" si="223"/>
        <v>0.1091</v>
      </c>
      <c r="BQ281" s="179">
        <f t="shared" si="212"/>
        <v>8.6664107387064426E-3</v>
      </c>
      <c r="BR281" s="179">
        <f t="shared" si="225"/>
        <v>0.12592698406837835</v>
      </c>
    </row>
    <row r="282" spans="5:70">
      <c r="E282">
        <f t="shared" si="213"/>
        <v>279</v>
      </c>
      <c r="F282" s="64">
        <f t="shared" si="214"/>
        <v>91.16666666666535</v>
      </c>
      <c r="G282" s="55">
        <f t="shared" si="198"/>
        <v>2.3512861877976521E-2</v>
      </c>
      <c r="H282" s="78">
        <f t="shared" si="224"/>
        <v>6.1081142511821465E-2</v>
      </c>
      <c r="I282" s="79">
        <f t="shared" ca="1" si="199"/>
        <v>38106.125768759659</v>
      </c>
      <c r="J282" s="79">
        <f t="shared" ca="1" si="200"/>
        <v>330.24333757287701</v>
      </c>
      <c r="K282" s="80">
        <f t="shared" ca="1" si="201"/>
        <v>-1.2216228502364292</v>
      </c>
      <c r="L282" s="80">
        <f t="shared" ca="1" si="202"/>
        <v>-31.755104807299716</v>
      </c>
      <c r="M282" s="80">
        <f t="shared" ca="1" si="203"/>
        <v>0</v>
      </c>
      <c r="N282" s="80">
        <f t="shared" ca="1" si="204"/>
        <v>0</v>
      </c>
      <c r="O282" s="81">
        <f t="shared" ca="1" si="191"/>
        <v>-577.1441500674066</v>
      </c>
      <c r="P282" s="79">
        <f t="shared" ca="1" si="192"/>
        <v>37826.248228607597</v>
      </c>
      <c r="Q282" s="35"/>
      <c r="R282">
        <f t="shared" ca="1" si="205"/>
        <v>279</v>
      </c>
      <c r="S282" s="78">
        <f t="shared" ca="1" si="215"/>
        <v>91.16666666666535</v>
      </c>
      <c r="T282" s="55">
        <f t="shared" ca="1" si="206"/>
        <v>2.3512861877976521E-2</v>
      </c>
      <c r="U282" s="78">
        <f t="shared" ca="1" si="216"/>
        <v>6.0898377301001762E-2</v>
      </c>
      <c r="V282" s="79">
        <f t="shared" ca="1" si="217"/>
        <v>38073.236851587848</v>
      </c>
      <c r="W282" s="79">
        <f t="shared" ca="1" si="193"/>
        <v>329.9583087079148</v>
      </c>
      <c r="X282" s="80">
        <f t="shared" ca="1" si="194"/>
        <v>-1.2179675460200352</v>
      </c>
      <c r="Y282" s="80">
        <f t="shared" ca="1" si="207"/>
        <v>-31.72769737632321</v>
      </c>
      <c r="Z282" s="80">
        <f t="shared" ca="1" si="195"/>
        <v>0</v>
      </c>
      <c r="AA282" s="80">
        <f t="shared" ca="1" si="208"/>
        <v>0</v>
      </c>
      <c r="AB282" s="81">
        <f t="shared" ca="1" si="196"/>
        <v>-577.1441500674066</v>
      </c>
      <c r="AC282" s="79">
        <f t="shared" ca="1" si="197"/>
        <v>37793.105345306016</v>
      </c>
      <c r="AD282" s="35"/>
      <c r="AE282" s="55">
        <f t="shared" ca="1" si="218"/>
        <v>2.3512861877976521E-2</v>
      </c>
      <c r="AF282" s="78">
        <f t="shared" ca="1" si="219"/>
        <v>6.0898377301001762E-2</v>
      </c>
      <c r="AG282" s="35"/>
      <c r="AH282" s="35"/>
      <c r="AR282" s="69">
        <f t="shared" si="209"/>
        <v>24</v>
      </c>
      <c r="AS282" s="70">
        <f t="shared" si="220"/>
        <v>279</v>
      </c>
      <c r="AT282" s="71">
        <f t="shared" si="221"/>
        <v>0.12288912558956859</v>
      </c>
      <c r="AU282" s="72">
        <f t="shared" si="210"/>
        <v>8.6664107387064426E-3</v>
      </c>
      <c r="AV282" s="73">
        <f t="shared" si="211"/>
        <v>1.0086664107387064</v>
      </c>
      <c r="AW282" s="74">
        <f>PRODUCT(AV$4:AV282)</f>
        <v>8.0099306610170302</v>
      </c>
      <c r="BO282" s="70">
        <f t="shared" si="222"/>
        <v>279</v>
      </c>
      <c r="BP282" s="178">
        <f t="shared" si="223"/>
        <v>0.1091</v>
      </c>
      <c r="BQ282" s="179">
        <f t="shared" si="212"/>
        <v>8.6664107387064426E-3</v>
      </c>
      <c r="BR282" s="179">
        <f t="shared" si="225"/>
        <v>0.12484502579614457</v>
      </c>
    </row>
    <row r="283" spans="5:70">
      <c r="E283">
        <f t="shared" si="213"/>
        <v>280</v>
      </c>
      <c r="F283" s="64">
        <f t="shared" si="214"/>
        <v>91.249999999998678</v>
      </c>
      <c r="G283" s="55">
        <f t="shared" si="198"/>
        <v>2.3512861877976521E-2</v>
      </c>
      <c r="H283" s="78">
        <f t="shared" si="224"/>
        <v>5.9644950044592006E-2</v>
      </c>
      <c r="I283" s="79">
        <f t="shared" ca="1" si="199"/>
        <v>36936.84487864629</v>
      </c>
      <c r="J283" s="79">
        <f t="shared" ca="1" si="200"/>
        <v>320.10986911023429</v>
      </c>
      <c r="K283" s="80">
        <f t="shared" ca="1" si="201"/>
        <v>-1.1928990008918401</v>
      </c>
      <c r="L283" s="80">
        <f t="shared" ca="1" si="202"/>
        <v>-30.780704065538579</v>
      </c>
      <c r="M283" s="80">
        <f t="shared" ca="1" si="203"/>
        <v>0</v>
      </c>
      <c r="N283" s="80">
        <f t="shared" ca="1" si="204"/>
        <v>0</v>
      </c>
      <c r="O283" s="81">
        <f t="shared" ca="1" si="191"/>
        <v>-563.57383938318958</v>
      </c>
      <c r="P283" s="79">
        <f t="shared" ca="1" si="192"/>
        <v>36661.407305306901</v>
      </c>
      <c r="Q283" s="35"/>
      <c r="R283">
        <f t="shared" ca="1" si="205"/>
        <v>280</v>
      </c>
      <c r="S283" s="78">
        <f t="shared" ca="1" si="215"/>
        <v>91.249999999998678</v>
      </c>
      <c r="T283" s="55">
        <f t="shared" ca="1" si="206"/>
        <v>2.3512861877976521E-2</v>
      </c>
      <c r="U283" s="78">
        <f t="shared" ca="1" si="216"/>
        <v>5.9466482166930408E-2</v>
      </c>
      <c r="V283" s="79">
        <f t="shared" ca="1" si="217"/>
        <v>36904.481279382017</v>
      </c>
      <c r="W283" s="79">
        <f t="shared" ca="1" si="193"/>
        <v>319.82939286602721</v>
      </c>
      <c r="X283" s="80">
        <f t="shared" ca="1" si="194"/>
        <v>-1.1893296433386082</v>
      </c>
      <c r="Y283" s="80">
        <f t="shared" ca="1" si="207"/>
        <v>-30.753734399485015</v>
      </c>
      <c r="Z283" s="80">
        <f t="shared" ca="1" si="195"/>
        <v>0</v>
      </c>
      <c r="AA283" s="80">
        <f t="shared" ca="1" si="208"/>
        <v>0</v>
      </c>
      <c r="AB283" s="81">
        <f t="shared" ca="1" si="196"/>
        <v>-563.57383938318958</v>
      </c>
      <c r="AC283" s="79">
        <f t="shared" ca="1" si="197"/>
        <v>36628.793768822026</v>
      </c>
      <c r="AD283" s="35"/>
      <c r="AE283" s="55">
        <f t="shared" ca="1" si="218"/>
        <v>2.3512861877976521E-2</v>
      </c>
      <c r="AF283" s="78">
        <f t="shared" ca="1" si="219"/>
        <v>5.9466482166930408E-2</v>
      </c>
      <c r="AG283" s="35"/>
      <c r="AH283" s="35"/>
      <c r="AR283" s="69">
        <f t="shared" si="209"/>
        <v>24</v>
      </c>
      <c r="AS283" s="70">
        <f t="shared" si="220"/>
        <v>280</v>
      </c>
      <c r="AT283" s="71">
        <f t="shared" si="221"/>
        <v>0.12182411795188891</v>
      </c>
      <c r="AU283" s="72">
        <f t="shared" si="210"/>
        <v>8.6664107387064426E-3</v>
      </c>
      <c r="AV283" s="73">
        <f t="shared" si="211"/>
        <v>1.0086664107387064</v>
      </c>
      <c r="AW283" s="74">
        <f>PRODUCT(AV$4:AV283)</f>
        <v>8.0793480101139625</v>
      </c>
      <c r="BO283" s="70">
        <f t="shared" si="222"/>
        <v>280</v>
      </c>
      <c r="BP283" s="178">
        <f t="shared" si="223"/>
        <v>0.1091</v>
      </c>
      <c r="BQ283" s="179">
        <f t="shared" si="212"/>
        <v>8.6664107387064426E-3</v>
      </c>
      <c r="BR283" s="179">
        <f t="shared" si="225"/>
        <v>0.12377236365461315</v>
      </c>
    </row>
    <row r="284" spans="5:70">
      <c r="E284">
        <f t="shared" si="213"/>
        <v>281</v>
      </c>
      <c r="F284" s="64">
        <f t="shared" si="214"/>
        <v>91.333333333332007</v>
      </c>
      <c r="G284" s="55">
        <f t="shared" si="198"/>
        <v>2.3512861877976521E-2</v>
      </c>
      <c r="H284" s="78">
        <f t="shared" si="224"/>
        <v>5.8242526572474702E-2</v>
      </c>
      <c r="I284" s="79">
        <f t="shared" ca="1" si="199"/>
        <v>35799.39269908498</v>
      </c>
      <c r="J284" s="79">
        <f t="shared" ca="1" si="200"/>
        <v>310.25224132651908</v>
      </c>
      <c r="K284" s="80">
        <f t="shared" ca="1" si="201"/>
        <v>-1.1648505314494941</v>
      </c>
      <c r="L284" s="80">
        <f t="shared" ca="1" si="202"/>
        <v>-29.832827249237486</v>
      </c>
      <c r="M284" s="80">
        <f t="shared" ca="1" si="203"/>
        <v>0</v>
      </c>
      <c r="N284" s="80">
        <f t="shared" ca="1" si="204"/>
        <v>0</v>
      </c>
      <c r="O284" s="81">
        <f t="shared" ca="1" si="191"/>
        <v>-550.32260553973174</v>
      </c>
      <c r="P284" s="79">
        <f t="shared" ca="1" si="192"/>
        <v>35528.324657091078</v>
      </c>
      <c r="Q284" s="35"/>
      <c r="R284">
        <f t="shared" ca="1" si="205"/>
        <v>281</v>
      </c>
      <c r="S284" s="78">
        <f t="shared" ca="1" si="215"/>
        <v>91.333333333332007</v>
      </c>
      <c r="T284" s="55">
        <f t="shared" ca="1" si="206"/>
        <v>2.3512861877976521E-2</v>
      </c>
      <c r="U284" s="78">
        <f t="shared" ca="1" si="216"/>
        <v>5.8068254985370223E-2</v>
      </c>
      <c r="V284" s="79">
        <f t="shared" ca="1" si="217"/>
        <v>35767.546000178831</v>
      </c>
      <c r="W284" s="79">
        <f t="shared" ca="1" si="193"/>
        <v>309.97624475312648</v>
      </c>
      <c r="X284" s="80">
        <f t="shared" ca="1" si="194"/>
        <v>-1.1613650997074045</v>
      </c>
      <c r="Y284" s="80">
        <f t="shared" ca="1" si="207"/>
        <v>-29.80628833348236</v>
      </c>
      <c r="Z284" s="80">
        <f t="shared" ca="1" si="195"/>
        <v>0</v>
      </c>
      <c r="AA284" s="80">
        <f t="shared" ca="1" si="208"/>
        <v>0</v>
      </c>
      <c r="AB284" s="81">
        <f t="shared" ca="1" si="196"/>
        <v>-550.32260553973174</v>
      </c>
      <c r="AC284" s="79">
        <f t="shared" ca="1" si="197"/>
        <v>35496.231985959035</v>
      </c>
      <c r="AD284" s="35"/>
      <c r="AE284" s="55">
        <f t="shared" ca="1" si="218"/>
        <v>2.3512861877976521E-2</v>
      </c>
      <c r="AF284" s="78">
        <f t="shared" ca="1" si="219"/>
        <v>5.8068254985370223E-2</v>
      </c>
      <c r="AG284" s="35"/>
      <c r="AH284" s="35"/>
      <c r="AR284" s="69">
        <f t="shared" si="209"/>
        <v>24</v>
      </c>
      <c r="AS284" s="70">
        <f t="shared" si="220"/>
        <v>281</v>
      </c>
      <c r="AT284" s="71">
        <f t="shared" si="221"/>
        <v>0.12076834010783723</v>
      </c>
      <c r="AU284" s="72">
        <f t="shared" si="210"/>
        <v>8.6664107387064426E-3</v>
      </c>
      <c r="AV284" s="73">
        <f t="shared" si="211"/>
        <v>1.0086664107387064</v>
      </c>
      <c r="AW284" s="74">
        <f>PRODUCT(AV$4:AV284)</f>
        <v>8.1493669584705604</v>
      </c>
      <c r="BO284" s="70">
        <f t="shared" si="222"/>
        <v>281</v>
      </c>
      <c r="BP284" s="178">
        <f t="shared" si="223"/>
        <v>0.1091</v>
      </c>
      <c r="BQ284" s="179">
        <f t="shared" si="212"/>
        <v>8.6664107387064426E-3</v>
      </c>
      <c r="BR284" s="179">
        <f t="shared" si="225"/>
        <v>0.12270891777189971</v>
      </c>
    </row>
    <row r="285" spans="5:70">
      <c r="E285">
        <f t="shared" si="213"/>
        <v>282</v>
      </c>
      <c r="F285" s="64">
        <f t="shared" si="214"/>
        <v>91.416666666665336</v>
      </c>
      <c r="G285" s="55">
        <f t="shared" si="198"/>
        <v>2.3512861877976521E-2</v>
      </c>
      <c r="H285" s="78">
        <f t="shared" si="224"/>
        <v>5.6873078089751727E-2</v>
      </c>
      <c r="I285" s="79">
        <f t="shared" ca="1" si="199"/>
        <v>34692.952066672988</v>
      </c>
      <c r="J285" s="79">
        <f t="shared" ca="1" si="200"/>
        <v>300.66337234804263</v>
      </c>
      <c r="K285" s="80">
        <f t="shared" ca="1" si="201"/>
        <v>-1.1374615617950345</v>
      </c>
      <c r="L285" s="80">
        <f t="shared" ca="1" si="202"/>
        <v>-28.91079338889416</v>
      </c>
      <c r="M285" s="80">
        <f t="shared" ca="1" si="203"/>
        <v>0</v>
      </c>
      <c r="N285" s="80">
        <f t="shared" ca="1" si="204"/>
        <v>0</v>
      </c>
      <c r="O285" s="81">
        <f t="shared" ca="1" si="191"/>
        <v>-537.38294612734785</v>
      </c>
      <c r="P285" s="79">
        <f t="shared" ca="1" si="192"/>
        <v>34426.184237942987</v>
      </c>
      <c r="Q285" s="35"/>
      <c r="R285">
        <f t="shared" ca="1" si="205"/>
        <v>282</v>
      </c>
      <c r="S285" s="78">
        <f t="shared" ca="1" si="215"/>
        <v>91.416666666665336</v>
      </c>
      <c r="T285" s="55">
        <f t="shared" ca="1" si="206"/>
        <v>2.3512861877976521E-2</v>
      </c>
      <c r="U285" s="78">
        <f t="shared" ca="1" si="216"/>
        <v>5.6702904126404094E-2</v>
      </c>
      <c r="V285" s="79">
        <f t="shared" ca="1" si="217"/>
        <v>34661.613986084565</v>
      </c>
      <c r="W285" s="79">
        <f t="shared" ca="1" si="193"/>
        <v>300.39178366990069</v>
      </c>
      <c r="X285" s="80">
        <f t="shared" ca="1" si="194"/>
        <v>-1.1340580825280819</v>
      </c>
      <c r="Y285" s="80">
        <f t="shared" ca="1" si="207"/>
        <v>-28.884678321737141</v>
      </c>
      <c r="Z285" s="80">
        <f t="shared" ca="1" si="195"/>
        <v>0</v>
      </c>
      <c r="AA285" s="80">
        <f t="shared" ca="1" si="208"/>
        <v>0</v>
      </c>
      <c r="AB285" s="81">
        <f t="shared" ca="1" si="196"/>
        <v>-537.38294612734785</v>
      </c>
      <c r="AC285" s="79">
        <f t="shared" ca="1" si="197"/>
        <v>34394.604087222855</v>
      </c>
      <c r="AD285" s="35"/>
      <c r="AE285" s="55">
        <f t="shared" ca="1" si="218"/>
        <v>2.3512861877976521E-2</v>
      </c>
      <c r="AF285" s="78">
        <f t="shared" ca="1" si="219"/>
        <v>5.6702904126404094E-2</v>
      </c>
      <c r="AG285" s="35"/>
      <c r="AH285" s="35"/>
      <c r="AR285" s="69">
        <f t="shared" si="209"/>
        <v>24</v>
      </c>
      <c r="AS285" s="70">
        <f t="shared" si="220"/>
        <v>282</v>
      </c>
      <c r="AT285" s="71">
        <f t="shared" si="221"/>
        <v>0.11972171206823091</v>
      </c>
      <c r="AU285" s="72">
        <f t="shared" si="210"/>
        <v>8.6664107387064426E-3</v>
      </c>
      <c r="AV285" s="73">
        <f t="shared" si="211"/>
        <v>1.0086664107387064</v>
      </c>
      <c r="AW285" s="74">
        <f>PRODUCT(AV$4:AV285)</f>
        <v>8.21999271979311</v>
      </c>
      <c r="BO285" s="70">
        <f t="shared" si="222"/>
        <v>282</v>
      </c>
      <c r="BP285" s="178">
        <f t="shared" si="223"/>
        <v>0.1091</v>
      </c>
      <c r="BQ285" s="179">
        <f t="shared" si="212"/>
        <v>8.6664107387064426E-3</v>
      </c>
      <c r="BR285" s="179">
        <f t="shared" si="225"/>
        <v>0.12165460896237505</v>
      </c>
    </row>
    <row r="286" spans="5:70">
      <c r="E286">
        <f t="shared" si="213"/>
        <v>283</v>
      </c>
      <c r="F286" s="64">
        <f t="shared" si="214"/>
        <v>91.499999999998664</v>
      </c>
      <c r="G286" s="55">
        <f t="shared" si="198"/>
        <v>2.3512861877976521E-2</v>
      </c>
      <c r="H286" s="78">
        <f t="shared" si="224"/>
        <v>5.5535829260052023E-2</v>
      </c>
      <c r="I286" s="79">
        <f t="shared" ca="1" si="199"/>
        <v>33616.72612297046</v>
      </c>
      <c r="J286" s="79">
        <f t="shared" ca="1" si="200"/>
        <v>291.3363562722646</v>
      </c>
      <c r="K286" s="80">
        <f t="shared" ca="1" si="201"/>
        <v>-1.1107165852010406</v>
      </c>
      <c r="L286" s="80">
        <f t="shared" ca="1" si="202"/>
        <v>-28.013938435808718</v>
      </c>
      <c r="M286" s="80">
        <f t="shared" ca="1" si="203"/>
        <v>0</v>
      </c>
      <c r="N286" s="80">
        <f t="shared" ca="1" si="204"/>
        <v>0</v>
      </c>
      <c r="O286" s="81">
        <f t="shared" ca="1" si="191"/>
        <v>-524.74753513947542</v>
      </c>
      <c r="P286" s="79">
        <f t="shared" ca="1" si="192"/>
        <v>33354.190289082238</v>
      </c>
      <c r="Q286" s="35"/>
      <c r="R286">
        <f t="shared" ca="1" si="205"/>
        <v>283</v>
      </c>
      <c r="S286" s="78">
        <f t="shared" ca="1" si="215"/>
        <v>91.499999999998664</v>
      </c>
      <c r="T286" s="55">
        <f t="shared" ca="1" si="206"/>
        <v>2.3512861877976521E-2</v>
      </c>
      <c r="U286" s="78">
        <f t="shared" ca="1" si="216"/>
        <v>5.536965657359981E-2</v>
      </c>
      <c r="V286" s="79">
        <f t="shared" ca="1" si="217"/>
        <v>33585.888511972298</v>
      </c>
      <c r="W286" s="79">
        <f t="shared" ca="1" si="193"/>
        <v>291.06910486915405</v>
      </c>
      <c r="X286" s="80">
        <f t="shared" ca="1" si="194"/>
        <v>-1.1073931314719963</v>
      </c>
      <c r="Y286" s="80">
        <f t="shared" ca="1" si="207"/>
        <v>-27.988240426643582</v>
      </c>
      <c r="Z286" s="80">
        <f t="shared" ca="1" si="195"/>
        <v>0</v>
      </c>
      <c r="AA286" s="80">
        <f t="shared" ca="1" si="208"/>
        <v>0</v>
      </c>
      <c r="AB286" s="81">
        <f t="shared" ca="1" si="196"/>
        <v>-524.74753513947542</v>
      </c>
      <c r="AC286" s="79">
        <f t="shared" ca="1" si="197"/>
        <v>33323.114448143853</v>
      </c>
      <c r="AD286" s="35"/>
      <c r="AE286" s="55">
        <f t="shared" ca="1" si="218"/>
        <v>2.3512861877976521E-2</v>
      </c>
      <c r="AF286" s="78">
        <f t="shared" ca="1" si="219"/>
        <v>5.536965657359981E-2</v>
      </c>
      <c r="AG286" s="35"/>
      <c r="AH286" s="35"/>
      <c r="AR286" s="69">
        <f t="shared" si="209"/>
        <v>24</v>
      </c>
      <c r="AS286" s="70">
        <f t="shared" si="220"/>
        <v>283</v>
      </c>
      <c r="AT286" s="71">
        <f t="shared" si="221"/>
        <v>0.11868415453710648</v>
      </c>
      <c r="AU286" s="72">
        <f t="shared" si="210"/>
        <v>8.6664107387064426E-3</v>
      </c>
      <c r="AV286" s="73">
        <f t="shared" si="211"/>
        <v>1.0086664107387064</v>
      </c>
      <c r="AW286" s="74">
        <f>PRODUCT(AV$4:AV286)</f>
        <v>8.2912305529720136</v>
      </c>
      <c r="BO286" s="70">
        <f t="shared" si="222"/>
        <v>283</v>
      </c>
      <c r="BP286" s="178">
        <f t="shared" si="223"/>
        <v>0.1091</v>
      </c>
      <c r="BQ286" s="179">
        <f t="shared" si="212"/>
        <v>8.6664107387064426E-3</v>
      </c>
      <c r="BR286" s="179">
        <f t="shared" si="225"/>
        <v>0.12060935872076889</v>
      </c>
    </row>
    <row r="287" spans="5:70">
      <c r="E287">
        <f t="shared" si="213"/>
        <v>284</v>
      </c>
      <c r="F287" s="64">
        <f t="shared" si="214"/>
        <v>91.583333333331993</v>
      </c>
      <c r="G287" s="55">
        <f t="shared" si="198"/>
        <v>2.5756084803392754E-2</v>
      </c>
      <c r="H287" s="78">
        <f t="shared" si="224"/>
        <v>5.4105443732003385E-2</v>
      </c>
      <c r="I287" s="79">
        <f t="shared" ca="1" si="199"/>
        <v>32495.116935448139</v>
      </c>
      <c r="J287" s="79">
        <f t="shared" ca="1" si="200"/>
        <v>281.61603036488935</v>
      </c>
      <c r="K287" s="80">
        <f t="shared" ca="1" si="201"/>
        <v>-1.0821088746400678</v>
      </c>
      <c r="L287" s="80">
        <f t="shared" ca="1" si="202"/>
        <v>-27.079264112873449</v>
      </c>
      <c r="M287" s="80">
        <f t="shared" ca="1" si="203"/>
        <v>0</v>
      </c>
      <c r="N287" s="80">
        <f t="shared" ca="1" si="204"/>
        <v>0</v>
      </c>
      <c r="O287" s="81">
        <f t="shared" ca="1" si="191"/>
        <v>-511.2320931240518</v>
      </c>
      <c r="P287" s="79">
        <f t="shared" ca="1" si="192"/>
        <v>32237.339499701466</v>
      </c>
      <c r="Q287" s="35"/>
      <c r="R287">
        <f t="shared" ca="1" si="205"/>
        <v>284</v>
      </c>
      <c r="S287" s="78">
        <f t="shared" ca="1" si="215"/>
        <v>91.583333333331993</v>
      </c>
      <c r="T287" s="55">
        <f t="shared" ca="1" si="206"/>
        <v>2.5756084803392754E-2</v>
      </c>
      <c r="U287" s="78">
        <f t="shared" ca="1" si="216"/>
        <v>5.394355100335544E-2</v>
      </c>
      <c r="V287" s="79">
        <f t="shared" ca="1" si="217"/>
        <v>32464.841486504298</v>
      </c>
      <c r="W287" s="79">
        <f t="shared" ca="1" si="193"/>
        <v>281.35365088904325</v>
      </c>
      <c r="X287" s="80">
        <f t="shared" ca="1" si="194"/>
        <v>-1.0788710200671088</v>
      </c>
      <c r="Y287" s="80">
        <f t="shared" ca="1" si="207"/>
        <v>-27.054034572086916</v>
      </c>
      <c r="Z287" s="80">
        <f t="shared" ca="1" si="195"/>
        <v>0</v>
      </c>
      <c r="AA287" s="80">
        <f t="shared" ca="1" si="208"/>
        <v>0</v>
      </c>
      <c r="AB287" s="81">
        <f t="shared" ca="1" si="196"/>
        <v>-511.2320931240518</v>
      </c>
      <c r="AC287" s="79">
        <f t="shared" ca="1" si="197"/>
        <v>32206.830138677135</v>
      </c>
      <c r="AD287" s="35"/>
      <c r="AE287" s="55">
        <f t="shared" ca="1" si="218"/>
        <v>2.5756084803392754E-2</v>
      </c>
      <c r="AF287" s="78">
        <f t="shared" ca="1" si="219"/>
        <v>5.394355100335544E-2</v>
      </c>
      <c r="AG287" s="35"/>
      <c r="AH287" s="35"/>
      <c r="AR287" s="69">
        <f t="shared" si="209"/>
        <v>24</v>
      </c>
      <c r="AS287" s="70">
        <f t="shared" si="220"/>
        <v>284</v>
      </c>
      <c r="AT287" s="71">
        <f t="shared" si="221"/>
        <v>0.11765558890571182</v>
      </c>
      <c r="AU287" s="72">
        <f t="shared" si="210"/>
        <v>8.6664107387064426E-3</v>
      </c>
      <c r="AV287" s="73">
        <f t="shared" si="211"/>
        <v>1.0086664107387064</v>
      </c>
      <c r="AW287" s="74">
        <f>PRODUCT(AV$4:AV287)</f>
        <v>8.3630857624733821</v>
      </c>
      <c r="BO287" s="70">
        <f t="shared" si="222"/>
        <v>284</v>
      </c>
      <c r="BP287" s="178">
        <f t="shared" si="223"/>
        <v>0.1091</v>
      </c>
      <c r="BQ287" s="179">
        <f t="shared" si="212"/>
        <v>8.6664107387064426E-3</v>
      </c>
      <c r="BR287" s="179">
        <f t="shared" si="225"/>
        <v>0.11957308921632423</v>
      </c>
    </row>
    <row r="288" spans="5:70">
      <c r="E288">
        <f t="shared" si="213"/>
        <v>285</v>
      </c>
      <c r="F288" s="64">
        <f t="shared" si="214"/>
        <v>91.666666666665321</v>
      </c>
      <c r="G288" s="55">
        <f t="shared" si="198"/>
        <v>2.5756084803392754E-2</v>
      </c>
      <c r="H288" s="78">
        <f t="shared" si="224"/>
        <v>5.2711899334916712E-2</v>
      </c>
      <c r="I288" s="79">
        <f t="shared" ca="1" si="199"/>
        <v>31407.031849711391</v>
      </c>
      <c r="J288" s="79">
        <f t="shared" ca="1" si="200"/>
        <v>272.18623809323407</v>
      </c>
      <c r="K288" s="80">
        <f t="shared" ca="1" si="201"/>
        <v>-1.0542379866983342</v>
      </c>
      <c r="L288" s="80">
        <f t="shared" ca="1" si="202"/>
        <v>-26.172526541426162</v>
      </c>
      <c r="M288" s="80">
        <f t="shared" ca="1" si="203"/>
        <v>0</v>
      </c>
      <c r="N288" s="80">
        <f t="shared" ca="1" si="204"/>
        <v>0</v>
      </c>
      <c r="O288" s="81">
        <f t="shared" ca="1" si="191"/>
        <v>-498.06475597933269</v>
      </c>
      <c r="P288" s="79">
        <f t="shared" ca="1" si="192"/>
        <v>31153.926567297167</v>
      </c>
      <c r="Q288" s="35"/>
      <c r="R288">
        <f t="shared" ca="1" si="205"/>
        <v>285</v>
      </c>
      <c r="S288" s="78">
        <f t="shared" ca="1" si="215"/>
        <v>91.666666666665321</v>
      </c>
      <c r="T288" s="55">
        <f t="shared" ca="1" si="206"/>
        <v>2.5756084803392754E-2</v>
      </c>
      <c r="U288" s="78">
        <f t="shared" ca="1" si="216"/>
        <v>5.2554176329116874E-2</v>
      </c>
      <c r="V288" s="79">
        <f t="shared" ca="1" si="217"/>
        <v>31377.308290376899</v>
      </c>
      <c r="W288" s="79">
        <f t="shared" ca="1" si="193"/>
        <v>271.92864151942507</v>
      </c>
      <c r="X288" s="80">
        <f t="shared" ca="1" si="194"/>
        <v>-1.0510835265823375</v>
      </c>
      <c r="Y288" s="80">
        <f t="shared" ca="1" si="207"/>
        <v>-26.147756908647416</v>
      </c>
      <c r="Z288" s="80">
        <f t="shared" ca="1" si="195"/>
        <v>0</v>
      </c>
      <c r="AA288" s="80">
        <f t="shared" ca="1" si="208"/>
        <v>0</v>
      </c>
      <c r="AB288" s="81">
        <f t="shared" ca="1" si="196"/>
        <v>-498.06475597933269</v>
      </c>
      <c r="AC288" s="79">
        <f t="shared" ca="1" si="197"/>
        <v>31123.973335481762</v>
      </c>
      <c r="AD288" s="35"/>
      <c r="AE288" s="55">
        <f t="shared" ca="1" si="218"/>
        <v>2.5756084803392754E-2</v>
      </c>
      <c r="AF288" s="78">
        <f t="shared" ca="1" si="219"/>
        <v>5.2554176329116874E-2</v>
      </c>
      <c r="AG288" s="35"/>
      <c r="AH288" s="35"/>
      <c r="AR288" s="69">
        <f t="shared" si="209"/>
        <v>24</v>
      </c>
      <c r="AS288" s="70">
        <f t="shared" si="220"/>
        <v>285</v>
      </c>
      <c r="AT288" s="71">
        <f t="shared" si="221"/>
        <v>0.11663593724655053</v>
      </c>
      <c r="AU288" s="72">
        <f t="shared" si="210"/>
        <v>8.6664107387064426E-3</v>
      </c>
      <c r="AV288" s="73">
        <f t="shared" si="211"/>
        <v>1.0086664107387064</v>
      </c>
      <c r="AW288" s="74">
        <f>PRODUCT(AV$4:AV288)</f>
        <v>8.4355636987340041</v>
      </c>
      <c r="BO288" s="70">
        <f t="shared" si="222"/>
        <v>285</v>
      </c>
      <c r="BP288" s="178">
        <f t="shared" si="223"/>
        <v>0.1091</v>
      </c>
      <c r="BQ288" s="179">
        <f t="shared" si="212"/>
        <v>8.6664107387064426E-3</v>
      </c>
      <c r="BR288" s="179">
        <f t="shared" si="225"/>
        <v>0.11854572328700204</v>
      </c>
    </row>
    <row r="289" spans="5:70">
      <c r="E289">
        <f t="shared" si="213"/>
        <v>286</v>
      </c>
      <c r="F289" s="64">
        <f t="shared" si="214"/>
        <v>91.74999999999865</v>
      </c>
      <c r="G289" s="55">
        <f t="shared" si="198"/>
        <v>2.5756084803392754E-2</v>
      </c>
      <c r="H289" s="78">
        <f t="shared" si="224"/>
        <v>5.1354247185498698E-2</v>
      </c>
      <c r="I289" s="79">
        <f t="shared" ca="1" si="199"/>
        <v>30351.523392671192</v>
      </c>
      <c r="J289" s="79">
        <f t="shared" ca="1" si="200"/>
        <v>263.03876826634541</v>
      </c>
      <c r="K289" s="80">
        <f t="shared" ca="1" si="201"/>
        <v>-1.0270849437099741</v>
      </c>
      <c r="L289" s="80">
        <f t="shared" ca="1" si="202"/>
        <v>-25.292936160559329</v>
      </c>
      <c r="M289" s="80">
        <f t="shared" ca="1" si="203"/>
        <v>0</v>
      </c>
      <c r="N289" s="80">
        <f t="shared" ca="1" si="204"/>
        <v>0</v>
      </c>
      <c r="O289" s="81">
        <f t="shared" ca="1" si="191"/>
        <v>-485.2365578867479</v>
      </c>
      <c r="P289" s="79">
        <f t="shared" ca="1" si="192"/>
        <v>30103.00558194652</v>
      </c>
      <c r="Q289" s="35"/>
      <c r="R289">
        <f t="shared" ca="1" si="205"/>
        <v>286</v>
      </c>
      <c r="S289" s="78">
        <f t="shared" ca="1" si="215"/>
        <v>91.74999999999865</v>
      </c>
      <c r="T289" s="55">
        <f t="shared" ca="1" si="206"/>
        <v>2.5756084803392754E-2</v>
      </c>
      <c r="U289" s="78">
        <f t="shared" ca="1" si="216"/>
        <v>5.1200586506811682E-2</v>
      </c>
      <c r="V289" s="79">
        <f t="shared" ca="1" si="217"/>
        <v>30322.341638834558</v>
      </c>
      <c r="W289" s="79">
        <f t="shared" ca="1" si="193"/>
        <v>262.78586720152134</v>
      </c>
      <c r="X289" s="80">
        <f t="shared" ca="1" si="194"/>
        <v>-1.0240117301362337</v>
      </c>
      <c r="Y289" s="80">
        <f t="shared" ca="1" si="207"/>
        <v>-25.268618032362134</v>
      </c>
      <c r="Z289" s="80">
        <f t="shared" ca="1" si="195"/>
        <v>0</v>
      </c>
      <c r="AA289" s="80">
        <f t="shared" ca="1" si="208"/>
        <v>0</v>
      </c>
      <c r="AB289" s="81">
        <f t="shared" ca="1" si="196"/>
        <v>-485.2365578867479</v>
      </c>
      <c r="AC289" s="79">
        <f t="shared" ca="1" si="197"/>
        <v>30073.598318386834</v>
      </c>
      <c r="AD289" s="35"/>
      <c r="AE289" s="55">
        <f t="shared" ca="1" si="218"/>
        <v>2.5756084803392754E-2</v>
      </c>
      <c r="AF289" s="78">
        <f t="shared" ca="1" si="219"/>
        <v>5.1200586506811682E-2</v>
      </c>
      <c r="AG289" s="35"/>
      <c r="AH289" s="35"/>
      <c r="AR289" s="69">
        <f t="shared" si="209"/>
        <v>24</v>
      </c>
      <c r="AS289" s="70">
        <f t="shared" si="220"/>
        <v>286</v>
      </c>
      <c r="AT289" s="71">
        <f t="shared" si="221"/>
        <v>0.11562512230747793</v>
      </c>
      <c r="AU289" s="72">
        <f t="shared" si="210"/>
        <v>8.6664107387064426E-3</v>
      </c>
      <c r="AV289" s="73">
        <f t="shared" si="211"/>
        <v>1.0086664107387064</v>
      </c>
      <c r="AW289" s="74">
        <f>PRODUCT(AV$4:AV289)</f>
        <v>8.5086697585597548</v>
      </c>
      <c r="BO289" s="70">
        <f t="shared" si="222"/>
        <v>286</v>
      </c>
      <c r="BP289" s="178">
        <f t="shared" si="223"/>
        <v>0.1091</v>
      </c>
      <c r="BQ289" s="179">
        <f t="shared" si="212"/>
        <v>8.6664107387064426E-3</v>
      </c>
      <c r="BR289" s="179">
        <f t="shared" si="225"/>
        <v>0.11752718443373558</v>
      </c>
    </row>
    <row r="290" spans="5:70">
      <c r="E290">
        <f t="shared" si="213"/>
        <v>287</v>
      </c>
      <c r="F290" s="64">
        <f t="shared" si="214"/>
        <v>91.833333333331979</v>
      </c>
      <c r="G290" s="55">
        <f t="shared" si="198"/>
        <v>2.5756084803392754E-2</v>
      </c>
      <c r="H290" s="78">
        <f t="shared" si="224"/>
        <v>5.0031562839974598E-2</v>
      </c>
      <c r="I290" s="79">
        <f t="shared" ca="1" si="199"/>
        <v>29327.670017340901</v>
      </c>
      <c r="J290" s="79">
        <f t="shared" ca="1" si="200"/>
        <v>254.16563437952215</v>
      </c>
      <c r="K290" s="80">
        <f t="shared" ca="1" si="201"/>
        <v>-1.0006312567994919</v>
      </c>
      <c r="L290" s="80">
        <f t="shared" ca="1" si="202"/>
        <v>-24.439725014450751</v>
      </c>
      <c r="M290" s="80">
        <f t="shared" ca="1" si="203"/>
        <v>0</v>
      </c>
      <c r="N290" s="80">
        <f t="shared" ca="1" si="204"/>
        <v>0</v>
      </c>
      <c r="O290" s="81">
        <f t="shared" ca="1" si="191"/>
        <v>-472.73876395211045</v>
      </c>
      <c r="P290" s="79">
        <f t="shared" ca="1" si="192"/>
        <v>29083.656531497061</v>
      </c>
      <c r="Q290" s="35"/>
      <c r="R290">
        <f t="shared" ca="1" si="205"/>
        <v>287</v>
      </c>
      <c r="S290" s="78">
        <f t="shared" ca="1" si="215"/>
        <v>91.833333333331979</v>
      </c>
      <c r="T290" s="55">
        <f t="shared" ca="1" si="206"/>
        <v>2.5756084803392754E-2</v>
      </c>
      <c r="U290" s="78">
        <f t="shared" ca="1" si="216"/>
        <v>4.9881859858758794E-2</v>
      </c>
      <c r="V290" s="79">
        <f t="shared" ca="1" si="217"/>
        <v>29299.020169755291</v>
      </c>
      <c r="W290" s="79">
        <f t="shared" ca="1" si="193"/>
        <v>253.9173430327439</v>
      </c>
      <c r="X290" s="80">
        <f t="shared" ca="1" si="194"/>
        <v>-0.99763719717517585</v>
      </c>
      <c r="Y290" s="80">
        <f t="shared" ca="1" si="207"/>
        <v>-24.415850141462744</v>
      </c>
      <c r="Z290" s="80">
        <f t="shared" ca="1" si="195"/>
        <v>0</v>
      </c>
      <c r="AA290" s="80">
        <f t="shared" ca="1" si="208"/>
        <v>0</v>
      </c>
      <c r="AB290" s="81">
        <f t="shared" ca="1" si="196"/>
        <v>-472.73876395211045</v>
      </c>
      <c r="AC290" s="79">
        <f t="shared" ca="1" si="197"/>
        <v>29054.785261497283</v>
      </c>
      <c r="AD290" s="35"/>
      <c r="AE290" s="55">
        <f t="shared" ca="1" si="218"/>
        <v>2.5756084803392754E-2</v>
      </c>
      <c r="AF290" s="78">
        <f t="shared" ca="1" si="219"/>
        <v>4.9881859858758794E-2</v>
      </c>
      <c r="AG290" s="35"/>
      <c r="AH290" s="35"/>
      <c r="AR290" s="69">
        <f t="shared" si="209"/>
        <v>24</v>
      </c>
      <c r="AS290" s="70">
        <f t="shared" si="220"/>
        <v>287</v>
      </c>
      <c r="AT290" s="71">
        <f t="shared" si="221"/>
        <v>0.11462306750584815</v>
      </c>
      <c r="AU290" s="72">
        <f t="shared" si="210"/>
        <v>8.6664107387064426E-3</v>
      </c>
      <c r="AV290" s="73">
        <f t="shared" si="211"/>
        <v>1.0086664107387064</v>
      </c>
      <c r="AW290" s="74">
        <f>PRODUCT(AV$4:AV290)</f>
        <v>8.582409385527443</v>
      </c>
      <c r="BO290" s="70">
        <f t="shared" si="222"/>
        <v>287</v>
      </c>
      <c r="BP290" s="178">
        <f t="shared" si="223"/>
        <v>0.1091</v>
      </c>
      <c r="BQ290" s="179">
        <f t="shared" si="212"/>
        <v>8.6664107387064426E-3</v>
      </c>
      <c r="BR290" s="179">
        <f t="shared" si="225"/>
        <v>0.11651739681473425</v>
      </c>
    </row>
    <row r="291" spans="5:70">
      <c r="E291">
        <f t="shared" si="213"/>
        <v>288</v>
      </c>
      <c r="F291" s="64">
        <f t="shared" si="214"/>
        <v>91.916666666665307</v>
      </c>
      <c r="G291" s="55">
        <f t="shared" si="198"/>
        <v>2.5756084803392754E-2</v>
      </c>
      <c r="H291" s="78">
        <f t="shared" si="224"/>
        <v>4.8742945664621937E-2</v>
      </c>
      <c r="I291" s="79">
        <f t="shared" ca="1" si="199"/>
        <v>28334.575407479075</v>
      </c>
      <c r="J291" s="79">
        <f t="shared" ca="1" si="200"/>
        <v>245.55906858806412</v>
      </c>
      <c r="K291" s="80">
        <f t="shared" ca="1" si="201"/>
        <v>-0.97485891329243879</v>
      </c>
      <c r="L291" s="80">
        <f t="shared" ca="1" si="202"/>
        <v>-23.61214617289923</v>
      </c>
      <c r="M291" s="80">
        <f t="shared" ca="1" si="203"/>
        <v>0</v>
      </c>
      <c r="N291" s="80">
        <f t="shared" ca="1" si="204"/>
        <v>0</v>
      </c>
      <c r="O291" s="81">
        <f t="shared" ca="1" si="191"/>
        <v>-460.56286425790881</v>
      </c>
      <c r="P291" s="79">
        <f t="shared" ca="1" si="192"/>
        <v>28094.984606723036</v>
      </c>
      <c r="Q291" s="35"/>
      <c r="R291">
        <f t="shared" ca="1" si="205"/>
        <v>288</v>
      </c>
      <c r="S291" s="78">
        <f t="shared" ca="1" si="215"/>
        <v>91.916666666665307</v>
      </c>
      <c r="T291" s="55">
        <f t="shared" ca="1" si="206"/>
        <v>2.5756084803392754E-2</v>
      </c>
      <c r="U291" s="78">
        <f t="shared" ca="1" si="216"/>
        <v>4.8597098446085653E-2</v>
      </c>
      <c r="V291" s="79">
        <f t="shared" ca="1" si="217"/>
        <v>28306.447748357794</v>
      </c>
      <c r="W291" s="79">
        <f t="shared" ca="1" si="193"/>
        <v>245.31530274100078</v>
      </c>
      <c r="X291" s="80">
        <f t="shared" ca="1" si="194"/>
        <v>-0.97194196892171303</v>
      </c>
      <c r="Y291" s="80">
        <f t="shared" ca="1" si="207"/>
        <v>-23.588706456964829</v>
      </c>
      <c r="Z291" s="80">
        <f t="shared" ca="1" si="195"/>
        <v>0</v>
      </c>
      <c r="AA291" s="80">
        <f t="shared" ca="1" si="208"/>
        <v>0</v>
      </c>
      <c r="AB291" s="81">
        <f t="shared" ca="1" si="196"/>
        <v>-460.56286425790881</v>
      </c>
      <c r="AC291" s="79">
        <f t="shared" ca="1" si="197"/>
        <v>28066.639538414998</v>
      </c>
      <c r="AD291" s="35"/>
      <c r="AE291" s="55">
        <f t="shared" ca="1" si="218"/>
        <v>2.5756084803392754E-2</v>
      </c>
      <c r="AF291" s="78">
        <f t="shared" ca="1" si="219"/>
        <v>4.8597098446085653E-2</v>
      </c>
      <c r="AG291" s="35"/>
      <c r="AH291" s="35"/>
      <c r="AR291" s="69">
        <f t="shared" si="209"/>
        <v>24</v>
      </c>
      <c r="AS291" s="70">
        <f t="shared" si="220"/>
        <v>288</v>
      </c>
      <c r="AT291" s="71">
        <f t="shared" si="221"/>
        <v>0.11362969692271199</v>
      </c>
      <c r="AU291" s="72">
        <f t="shared" si="210"/>
        <v>8.6664107387064426E-3</v>
      </c>
      <c r="AV291" s="73">
        <f t="shared" si="211"/>
        <v>1.0086664107387064</v>
      </c>
      <c r="AW291" s="74">
        <f>PRODUCT(AV$4:AV291)</f>
        <v>8.656788070390153</v>
      </c>
      <c r="BO291" s="70">
        <f t="shared" si="222"/>
        <v>288</v>
      </c>
      <c r="BP291" s="178">
        <f t="shared" si="223"/>
        <v>0.1091</v>
      </c>
      <c r="BQ291" s="179">
        <f t="shared" si="212"/>
        <v>8.6664107387064426E-3</v>
      </c>
      <c r="BR291" s="179">
        <f t="shared" si="225"/>
        <v>0.11551628523983626</v>
      </c>
    </row>
    <row r="292" spans="5:70">
      <c r="E292">
        <f t="shared" si="213"/>
        <v>289</v>
      </c>
      <c r="F292" s="64">
        <f t="shared" si="214"/>
        <v>91.999999999998636</v>
      </c>
      <c r="G292" s="55">
        <f t="shared" si="198"/>
        <v>2.5756084803392754E-2</v>
      </c>
      <c r="H292" s="78">
        <f t="shared" si="224"/>
        <v>4.7487518222516768E-2</v>
      </c>
      <c r="I292" s="79">
        <f t="shared" ca="1" si="199"/>
        <v>27371.367800642263</v>
      </c>
      <c r="J292" s="79">
        <f t="shared" ca="1" si="200"/>
        <v>237.21151584056986</v>
      </c>
      <c r="K292" s="80">
        <f t="shared" ca="1" si="201"/>
        <v>-0.94975036445033534</v>
      </c>
      <c r="L292" s="80">
        <f t="shared" ca="1" si="202"/>
        <v>-22.809473167201887</v>
      </c>
      <c r="M292" s="80">
        <f t="shared" ca="1" si="203"/>
        <v>-205.28525850481697</v>
      </c>
      <c r="N292" s="80">
        <f t="shared" ca="1" si="204"/>
        <v>0</v>
      </c>
      <c r="O292" s="81">
        <f t="shared" ca="1" si="191"/>
        <v>-448.70056806878864</v>
      </c>
      <c r="P292" s="79">
        <f t="shared" ca="1" si="192"/>
        <v>26930.834266377577</v>
      </c>
      <c r="Q292" s="35"/>
      <c r="R292">
        <f t="shared" ca="1" si="205"/>
        <v>289</v>
      </c>
      <c r="S292" s="78">
        <f t="shared" ca="1" si="215"/>
        <v>91.999999999998636</v>
      </c>
      <c r="T292" s="55">
        <f t="shared" ca="1" si="206"/>
        <v>2.5756084803392754E-2</v>
      </c>
      <c r="U292" s="78">
        <f t="shared" ca="1" si="216"/>
        <v>4.7345427457309443E-2</v>
      </c>
      <c r="V292" s="79">
        <f t="shared" ca="1" si="217"/>
        <v>27343.752790317325</v>
      </c>
      <c r="W292" s="79">
        <f t="shared" ca="1" si="193"/>
        <v>236.97219281854032</v>
      </c>
      <c r="X292" s="80">
        <f t="shared" ca="1" si="194"/>
        <v>-0.94690854914618883</v>
      </c>
      <c r="Y292" s="80">
        <f t="shared" ca="1" si="207"/>
        <v>-22.786460658597772</v>
      </c>
      <c r="Z292" s="80">
        <f t="shared" ca="1" si="195"/>
        <v>-205.07814592737992</v>
      </c>
      <c r="AA292" s="80">
        <f t="shared" ca="1" si="208"/>
        <v>0</v>
      </c>
      <c r="AB292" s="81">
        <f t="shared" ca="1" si="196"/>
        <v>-448.70056806878864</v>
      </c>
      <c r="AC292" s="79">
        <f t="shared" ca="1" si="197"/>
        <v>26903.212899931954</v>
      </c>
      <c r="AD292" s="35"/>
      <c r="AE292" s="55">
        <f t="shared" ca="1" si="218"/>
        <v>2.5756084803392754E-2</v>
      </c>
      <c r="AF292" s="78">
        <f t="shared" ca="1" si="219"/>
        <v>4.7345427457309443E-2</v>
      </c>
      <c r="AG292" s="35"/>
      <c r="AH292" s="35"/>
      <c r="AR292" s="69">
        <f t="shared" si="209"/>
        <v>25</v>
      </c>
      <c r="AS292" s="70">
        <f t="shared" si="220"/>
        <v>289</v>
      </c>
      <c r="AT292" s="71">
        <f t="shared" si="221"/>
        <v>0.11264493529706504</v>
      </c>
      <c r="AU292" s="72">
        <f t="shared" si="210"/>
        <v>8.6664107387064426E-3</v>
      </c>
      <c r="AV292" s="73">
        <f t="shared" si="211"/>
        <v>1.0086664107387064</v>
      </c>
      <c r="AW292" s="74">
        <f>PRODUCT(AV$4:AV292)</f>
        <v>8.7318113514860887</v>
      </c>
      <c r="BO292" s="70">
        <f t="shared" si="222"/>
        <v>289</v>
      </c>
      <c r="BP292" s="178">
        <f t="shared" si="223"/>
        <v>0.1091</v>
      </c>
      <c r="BQ292" s="179">
        <f t="shared" si="212"/>
        <v>8.6664107387064426E-3</v>
      </c>
      <c r="BR292" s="179">
        <f t="shared" si="225"/>
        <v>0.11452377516490989</v>
      </c>
    </row>
    <row r="293" spans="5:70">
      <c r="E293">
        <f t="shared" si="213"/>
        <v>290</v>
      </c>
      <c r="F293" s="64">
        <f t="shared" si="214"/>
        <v>92.083333333331964</v>
      </c>
      <c r="G293" s="55">
        <f t="shared" si="198"/>
        <v>2.5756084803392754E-2</v>
      </c>
      <c r="H293" s="78">
        <f t="shared" si="224"/>
        <v>4.6264425676074965E-2</v>
      </c>
      <c r="I293" s="79">
        <f t="shared" ca="1" si="199"/>
        <v>26237.201415186639</v>
      </c>
      <c r="J293" s="79">
        <f t="shared" ca="1" si="200"/>
        <v>227.38236409817736</v>
      </c>
      <c r="K293" s="80">
        <f t="shared" ca="1" si="201"/>
        <v>-0.92528851352149932</v>
      </c>
      <c r="L293" s="80">
        <f t="shared" ca="1" si="202"/>
        <v>-21.864334512655535</v>
      </c>
      <c r="M293" s="80">
        <f t="shared" ca="1" si="203"/>
        <v>0</v>
      </c>
      <c r="N293" s="80">
        <f t="shared" ca="1" si="204"/>
        <v>0</v>
      </c>
      <c r="O293" s="81">
        <f t="shared" ca="1" si="191"/>
        <v>-437.14379818627845</v>
      </c>
      <c r="P293" s="79">
        <f t="shared" ca="1" si="192"/>
        <v>26004.650358072362</v>
      </c>
      <c r="Q293" s="35"/>
      <c r="R293">
        <f t="shared" ca="1" si="205"/>
        <v>290</v>
      </c>
      <c r="S293" s="78">
        <f t="shared" ca="1" si="215"/>
        <v>92.083333333331964</v>
      </c>
      <c r="T293" s="55">
        <f t="shared" ca="1" si="206"/>
        <v>2.5756084803392754E-2</v>
      </c>
      <c r="U293" s="78">
        <f t="shared" ca="1" si="216"/>
        <v>4.6125994612666102E-2</v>
      </c>
      <c r="V293" s="79">
        <f t="shared" ca="1" si="217"/>
        <v>26210.291466997576</v>
      </c>
      <c r="W293" s="79">
        <f t="shared" ca="1" si="193"/>
        <v>227.14915143421362</v>
      </c>
      <c r="X293" s="80">
        <f t="shared" ca="1" si="194"/>
        <v>-0.92251989225332198</v>
      </c>
      <c r="Y293" s="80">
        <f t="shared" ca="1" si="207"/>
        <v>-21.841909555831315</v>
      </c>
      <c r="Z293" s="80">
        <f t="shared" ca="1" si="195"/>
        <v>0</v>
      </c>
      <c r="AA293" s="80">
        <f t="shared" ca="1" si="208"/>
        <v>0</v>
      </c>
      <c r="AB293" s="81">
        <f t="shared" ca="1" si="196"/>
        <v>-437.14379818627845</v>
      </c>
      <c r="AC293" s="79">
        <f t="shared" ca="1" si="197"/>
        <v>25977.532390797423</v>
      </c>
      <c r="AD293" s="35"/>
      <c r="AE293" s="55">
        <f t="shared" ca="1" si="218"/>
        <v>2.5756084803392754E-2</v>
      </c>
      <c r="AF293" s="78">
        <f t="shared" ca="1" si="219"/>
        <v>4.6125994612666102E-2</v>
      </c>
      <c r="AG293" s="35"/>
      <c r="AH293" s="35"/>
      <c r="AR293" s="69">
        <f t="shared" si="209"/>
        <v>25</v>
      </c>
      <c r="AS293" s="70">
        <f t="shared" si="220"/>
        <v>290</v>
      </c>
      <c r="AT293" s="71">
        <f t="shared" si="221"/>
        <v>0.11166870802014567</v>
      </c>
      <c r="AU293" s="72">
        <f t="shared" si="210"/>
        <v>8.6664107387064426E-3</v>
      </c>
      <c r="AV293" s="73">
        <f t="shared" si="211"/>
        <v>1.0086664107387064</v>
      </c>
      <c r="AW293" s="74">
        <f>PRODUCT(AV$4:AV293)</f>
        <v>8.8074848151509659</v>
      </c>
      <c r="BO293" s="70">
        <f t="shared" si="222"/>
        <v>290</v>
      </c>
      <c r="BP293" s="178">
        <f t="shared" si="223"/>
        <v>0.1091</v>
      </c>
      <c r="BQ293" s="179">
        <f t="shared" si="212"/>
        <v>8.6664107387064426E-3</v>
      </c>
      <c r="BR293" s="179">
        <f t="shared" si="225"/>
        <v>0.11353979268630281</v>
      </c>
    </row>
    <row r="294" spans="5:70">
      <c r="E294">
        <f t="shared" si="213"/>
        <v>291</v>
      </c>
      <c r="F294" s="64">
        <f t="shared" si="214"/>
        <v>92.166666666665293</v>
      </c>
      <c r="G294" s="55">
        <f t="shared" si="198"/>
        <v>2.5756084803392754E-2</v>
      </c>
      <c r="H294" s="78">
        <f t="shared" si="224"/>
        <v>4.5072835204981718E-2</v>
      </c>
      <c r="I294" s="79">
        <f t="shared" ca="1" si="199"/>
        <v>25334.872378167274</v>
      </c>
      <c r="J294" s="79">
        <f t="shared" ca="1" si="200"/>
        <v>219.56241004190611</v>
      </c>
      <c r="K294" s="80">
        <f t="shared" ca="1" si="201"/>
        <v>-0.90145670409963441</v>
      </c>
      <c r="L294" s="80">
        <f t="shared" ca="1" si="202"/>
        <v>-21.112393648472729</v>
      </c>
      <c r="M294" s="80">
        <f t="shared" ca="1" si="203"/>
        <v>0</v>
      </c>
      <c r="N294" s="80">
        <f t="shared" ca="1" si="204"/>
        <v>0</v>
      </c>
      <c r="O294" s="81">
        <f t="shared" ca="1" si="191"/>
        <v>-425.88468544891543</v>
      </c>
      <c r="P294" s="79">
        <f t="shared" ca="1" si="192"/>
        <v>25106.536252407688</v>
      </c>
      <c r="Q294" s="35"/>
      <c r="R294">
        <f t="shared" ca="1" si="205"/>
        <v>291</v>
      </c>
      <c r="S294" s="78">
        <f t="shared" ca="1" si="215"/>
        <v>92.166666666665293</v>
      </c>
      <c r="T294" s="55">
        <f t="shared" ca="1" si="206"/>
        <v>2.5756084803392754E-2</v>
      </c>
      <c r="U294" s="78">
        <f t="shared" ca="1" si="216"/>
        <v>4.4937969583781434E-2</v>
      </c>
      <c r="V294" s="79">
        <f t="shared" ca="1" si="217"/>
        <v>25308.452863557162</v>
      </c>
      <c r="W294" s="79">
        <f t="shared" ca="1" si="193"/>
        <v>219.33344767677761</v>
      </c>
      <c r="X294" s="80">
        <f t="shared" ca="1" si="194"/>
        <v>-0.89875939167562868</v>
      </c>
      <c r="Y294" s="80">
        <f t="shared" ca="1" si="207"/>
        <v>-21.090377386297636</v>
      </c>
      <c r="Z294" s="80">
        <f t="shared" ca="1" si="195"/>
        <v>0</v>
      </c>
      <c r="AA294" s="80">
        <f t="shared" ca="1" si="208"/>
        <v>0</v>
      </c>
      <c r="AB294" s="81">
        <f t="shared" ca="1" si="196"/>
        <v>-425.88468544891543</v>
      </c>
      <c r="AC294" s="79">
        <f t="shared" ca="1" si="197"/>
        <v>25079.912489007049</v>
      </c>
      <c r="AD294" s="35"/>
      <c r="AE294" s="55">
        <f t="shared" ca="1" si="218"/>
        <v>2.5756084803392754E-2</v>
      </c>
      <c r="AF294" s="78">
        <f t="shared" ca="1" si="219"/>
        <v>4.4937969583781434E-2</v>
      </c>
      <c r="AG294" s="35"/>
      <c r="AH294" s="35"/>
      <c r="AR294" s="69">
        <f t="shared" si="209"/>
        <v>25</v>
      </c>
      <c r="AS294" s="70">
        <f t="shared" si="220"/>
        <v>291</v>
      </c>
      <c r="AT294" s="71">
        <f t="shared" si="221"/>
        <v>0.1107009411297824</v>
      </c>
      <c r="AU294" s="72">
        <f t="shared" si="210"/>
        <v>8.6664107387064426E-3</v>
      </c>
      <c r="AV294" s="73">
        <f t="shared" si="211"/>
        <v>1.0086664107387064</v>
      </c>
      <c r="AW294" s="74">
        <f>PRODUCT(AV$4:AV294)</f>
        <v>8.8838140961339835</v>
      </c>
      <c r="BO294" s="70">
        <f t="shared" si="222"/>
        <v>291</v>
      </c>
      <c r="BP294" s="178">
        <f t="shared" si="223"/>
        <v>0.1091</v>
      </c>
      <c r="BQ294" s="179">
        <f t="shared" si="212"/>
        <v>8.6664107387064426E-3</v>
      </c>
      <c r="BR294" s="179">
        <f t="shared" si="225"/>
        <v>0.11256426453533915</v>
      </c>
    </row>
    <row r="295" spans="5:70">
      <c r="E295">
        <f t="shared" si="213"/>
        <v>292</v>
      </c>
      <c r="F295" s="64">
        <f t="shared" si="214"/>
        <v>92.249999999998622</v>
      </c>
      <c r="G295" s="55">
        <f t="shared" si="198"/>
        <v>2.5756084803392754E-2</v>
      </c>
      <c r="H295" s="78">
        <f t="shared" si="224"/>
        <v>4.3911935439112863E-2</v>
      </c>
      <c r="I295" s="79">
        <f t="shared" ca="1" si="199"/>
        <v>24459.890175571221</v>
      </c>
      <c r="J295" s="79">
        <f t="shared" ca="1" si="200"/>
        <v>211.97945488515066</v>
      </c>
      <c r="K295" s="80">
        <f t="shared" ca="1" si="201"/>
        <v>-0.87823870878225729</v>
      </c>
      <c r="L295" s="80">
        <f t="shared" ca="1" si="202"/>
        <v>-20.383241812976021</v>
      </c>
      <c r="M295" s="80">
        <f t="shared" ca="1" si="203"/>
        <v>0</v>
      </c>
      <c r="N295" s="80">
        <f t="shared" ca="1" si="204"/>
        <v>0</v>
      </c>
      <c r="O295" s="81">
        <f t="shared" ca="1" si="191"/>
        <v>-414.91556337402693</v>
      </c>
      <c r="P295" s="79">
        <f t="shared" ca="1" si="192"/>
        <v>24235.692586560588</v>
      </c>
      <c r="Q295" s="35"/>
      <c r="R295">
        <f t="shared" ca="1" si="205"/>
        <v>292</v>
      </c>
      <c r="S295" s="78">
        <f t="shared" ca="1" si="215"/>
        <v>92.249999999998622</v>
      </c>
      <c r="T295" s="55">
        <f t="shared" ca="1" si="206"/>
        <v>2.5756084803392754E-2</v>
      </c>
      <c r="U295" s="78">
        <f t="shared" ca="1" si="216"/>
        <v>4.3780543428289277E-2</v>
      </c>
      <c r="V295" s="79">
        <f t="shared" ca="1" si="217"/>
        <v>24433.952136078515</v>
      </c>
      <c r="W295" s="79">
        <f t="shared" ca="1" si="193"/>
        <v>211.75466518115007</v>
      </c>
      <c r="X295" s="80">
        <f t="shared" ca="1" si="194"/>
        <v>-0.87561086856578552</v>
      </c>
      <c r="Y295" s="80">
        <f t="shared" ca="1" si="207"/>
        <v>-20.361626780065432</v>
      </c>
      <c r="Z295" s="80">
        <f t="shared" ca="1" si="195"/>
        <v>0</v>
      </c>
      <c r="AA295" s="80">
        <f t="shared" ca="1" si="208"/>
        <v>0</v>
      </c>
      <c r="AB295" s="81">
        <f t="shared" ca="1" si="196"/>
        <v>-414.91556337402693</v>
      </c>
      <c r="AC295" s="79">
        <f t="shared" ca="1" si="197"/>
        <v>24209.554000237007</v>
      </c>
      <c r="AD295" s="35"/>
      <c r="AE295" s="55">
        <f t="shared" ca="1" si="218"/>
        <v>2.5756084803392754E-2</v>
      </c>
      <c r="AF295" s="78">
        <f t="shared" ca="1" si="219"/>
        <v>4.3780543428289277E-2</v>
      </c>
      <c r="AG295" s="35"/>
      <c r="AH295" s="35"/>
      <c r="AR295" s="69">
        <f t="shared" si="209"/>
        <v>25</v>
      </c>
      <c r="AS295" s="70">
        <f t="shared" si="220"/>
        <v>292</v>
      </c>
      <c r="AT295" s="71">
        <f t="shared" si="221"/>
        <v>0.10974156130479035</v>
      </c>
      <c r="AU295" s="72">
        <f t="shared" si="210"/>
        <v>8.6664107387064426E-3</v>
      </c>
      <c r="AV295" s="73">
        <f t="shared" si="211"/>
        <v>1.0086664107387064</v>
      </c>
      <c r="AW295" s="74">
        <f>PRODUCT(AV$4:AV295)</f>
        <v>8.9608048780173899</v>
      </c>
      <c r="BO295" s="70">
        <f t="shared" si="222"/>
        <v>292</v>
      </c>
      <c r="BP295" s="178">
        <f t="shared" si="223"/>
        <v>0.1091</v>
      </c>
      <c r="BQ295" s="179">
        <f t="shared" si="212"/>
        <v>8.6664107387064426E-3</v>
      </c>
      <c r="BR295" s="179">
        <f t="shared" si="225"/>
        <v>0.11159711807286379</v>
      </c>
    </row>
    <row r="296" spans="5:70">
      <c r="E296">
        <f t="shared" si="213"/>
        <v>293</v>
      </c>
      <c r="F296" s="64">
        <f t="shared" si="214"/>
        <v>92.33333333333195</v>
      </c>
      <c r="G296" s="55">
        <f t="shared" si="198"/>
        <v>2.5756084803392754E-2</v>
      </c>
      <c r="H296" s="78">
        <f t="shared" si="224"/>
        <v>4.2780935906061968E-2</v>
      </c>
      <c r="I296" s="79">
        <f t="shared" ca="1" si="199"/>
        <v>23611.476033032177</v>
      </c>
      <c r="J296" s="79">
        <f t="shared" ca="1" si="200"/>
        <v>204.62674944937984</v>
      </c>
      <c r="K296" s="80">
        <f t="shared" ca="1" si="201"/>
        <v>-0.85561871812123935</v>
      </c>
      <c r="L296" s="80">
        <f t="shared" ca="1" si="202"/>
        <v>-19.676230027526817</v>
      </c>
      <c r="M296" s="80">
        <f t="shared" ca="1" si="203"/>
        <v>0</v>
      </c>
      <c r="N296" s="80">
        <f t="shared" ca="1" si="204"/>
        <v>0</v>
      </c>
      <c r="O296" s="81">
        <f t="shared" ca="1" si="191"/>
        <v>-404.22896293751802</v>
      </c>
      <c r="P296" s="79">
        <f t="shared" ca="1" si="192"/>
        <v>23391.341970798392</v>
      </c>
      <c r="Q296" s="35"/>
      <c r="R296">
        <f t="shared" ca="1" si="205"/>
        <v>293</v>
      </c>
      <c r="S296" s="78">
        <f t="shared" ca="1" si="215"/>
        <v>92.33333333333195</v>
      </c>
      <c r="T296" s="55">
        <f t="shared" ca="1" si="206"/>
        <v>2.5756084803392754E-2</v>
      </c>
      <c r="U296" s="78">
        <f t="shared" ca="1" si="216"/>
        <v>4.2652928039011641E-2</v>
      </c>
      <c r="V296" s="79">
        <f t="shared" ca="1" si="217"/>
        <v>23586.010674354588</v>
      </c>
      <c r="W296" s="79">
        <f t="shared" ca="1" si="193"/>
        <v>204.40605619147138</v>
      </c>
      <c r="X296" s="80">
        <f t="shared" ca="1" si="194"/>
        <v>-0.85305856078023279</v>
      </c>
      <c r="Y296" s="80">
        <f t="shared" ca="1" si="207"/>
        <v>-19.655008895295492</v>
      </c>
      <c r="Z296" s="80">
        <f t="shared" ca="1" si="195"/>
        <v>0</v>
      </c>
      <c r="AA296" s="80">
        <f t="shared" ca="1" si="208"/>
        <v>0</v>
      </c>
      <c r="AB296" s="81">
        <f t="shared" ca="1" si="196"/>
        <v>-404.22896293751802</v>
      </c>
      <c r="AC296" s="79">
        <f t="shared" ca="1" si="197"/>
        <v>23365.679700152461</v>
      </c>
      <c r="AD296" s="35"/>
      <c r="AE296" s="55">
        <f t="shared" ca="1" si="218"/>
        <v>2.5756084803392754E-2</v>
      </c>
      <c r="AF296" s="78">
        <f t="shared" ca="1" si="219"/>
        <v>4.2652928039011641E-2</v>
      </c>
      <c r="AG296" s="35"/>
      <c r="AH296" s="35"/>
      <c r="AR296" s="69">
        <f t="shared" si="209"/>
        <v>25</v>
      </c>
      <c r="AS296" s="70">
        <f t="shared" si="220"/>
        <v>293</v>
      </c>
      <c r="AT296" s="71">
        <f t="shared" si="221"/>
        <v>0.10879049585941609</v>
      </c>
      <c r="AU296" s="72">
        <f t="shared" si="210"/>
        <v>8.6664107387064426E-3</v>
      </c>
      <c r="AV296" s="73">
        <f t="shared" si="211"/>
        <v>1.0086664107387064</v>
      </c>
      <c r="AW296" s="74">
        <f>PRODUCT(AV$4:AV296)</f>
        <v>9.0384628936396929</v>
      </c>
      <c r="BO296" s="70">
        <f t="shared" si="222"/>
        <v>293</v>
      </c>
      <c r="BP296" s="178">
        <f t="shared" si="223"/>
        <v>0.1091</v>
      </c>
      <c r="BQ296" s="179">
        <f t="shared" si="212"/>
        <v>8.6664107387064426E-3</v>
      </c>
      <c r="BR296" s="179">
        <f t="shared" si="225"/>
        <v>0.11063828128383356</v>
      </c>
    </row>
    <row r="297" spans="5:70">
      <c r="E297">
        <f t="shared" si="213"/>
        <v>294</v>
      </c>
      <c r="F297" s="64">
        <f t="shared" si="214"/>
        <v>92.416666666665279</v>
      </c>
      <c r="G297" s="55">
        <f t="shared" si="198"/>
        <v>2.5756084803392754E-2</v>
      </c>
      <c r="H297" s="78">
        <f t="shared" si="224"/>
        <v>4.1679066492896925E-2</v>
      </c>
      <c r="I297" s="79">
        <f t="shared" ca="1" si="199"/>
        <v>22788.872583333348</v>
      </c>
      <c r="J297" s="79">
        <f t="shared" ca="1" si="200"/>
        <v>197.49773007921297</v>
      </c>
      <c r="K297" s="80">
        <f t="shared" ca="1" si="201"/>
        <v>-0.83358132985793854</v>
      </c>
      <c r="L297" s="80">
        <f t="shared" ca="1" si="202"/>
        <v>-18.99072715277779</v>
      </c>
      <c r="M297" s="80">
        <f t="shared" ca="1" si="203"/>
        <v>0</v>
      </c>
      <c r="N297" s="80">
        <f t="shared" ca="1" si="204"/>
        <v>0</v>
      </c>
      <c r="O297" s="81">
        <f t="shared" ca="1" si="191"/>
        <v>-393.81760748811183</v>
      </c>
      <c r="P297" s="79">
        <f t="shared" ca="1" si="192"/>
        <v>22572.728397441813</v>
      </c>
      <c r="Q297" s="35"/>
      <c r="R297">
        <f t="shared" ca="1" si="205"/>
        <v>294</v>
      </c>
      <c r="S297" s="78">
        <f t="shared" ca="1" si="215"/>
        <v>92.416666666665279</v>
      </c>
      <c r="T297" s="55">
        <f t="shared" ca="1" si="206"/>
        <v>2.5756084803392754E-2</v>
      </c>
      <c r="U297" s="78">
        <f t="shared" ca="1" si="216"/>
        <v>4.155435560732585E-2</v>
      </c>
      <c r="V297" s="79">
        <f t="shared" ca="1" si="217"/>
        <v>22763.87127230642</v>
      </c>
      <c r="W297" s="79">
        <f t="shared" ca="1" si="193"/>
        <v>197.28105844884746</v>
      </c>
      <c r="X297" s="80">
        <f t="shared" ca="1" si="194"/>
        <v>-0.83108711214651698</v>
      </c>
      <c r="Y297" s="80">
        <f t="shared" ca="1" si="207"/>
        <v>-18.969892726922019</v>
      </c>
      <c r="Z297" s="80">
        <f t="shared" ca="1" si="195"/>
        <v>0</v>
      </c>
      <c r="AA297" s="80">
        <f t="shared" ca="1" si="208"/>
        <v>0</v>
      </c>
      <c r="AB297" s="81">
        <f t="shared" ca="1" si="196"/>
        <v>-393.81760748811183</v>
      </c>
      <c r="AC297" s="79">
        <f t="shared" ca="1" si="197"/>
        <v>22547.533743428085</v>
      </c>
      <c r="AD297" s="35"/>
      <c r="AE297" s="55">
        <f t="shared" ca="1" si="218"/>
        <v>2.5756084803392754E-2</v>
      </c>
      <c r="AF297" s="78">
        <f t="shared" ca="1" si="219"/>
        <v>4.155435560732585E-2</v>
      </c>
      <c r="AG297" s="35"/>
      <c r="AH297" s="35"/>
      <c r="AR297" s="69">
        <f t="shared" si="209"/>
        <v>25</v>
      </c>
      <c r="AS297" s="70">
        <f t="shared" si="220"/>
        <v>294</v>
      </c>
      <c r="AT297" s="71">
        <f t="shared" si="221"/>
        <v>0.10784767273783086</v>
      </c>
      <c r="AU297" s="72">
        <f t="shared" si="210"/>
        <v>8.6664107387064426E-3</v>
      </c>
      <c r="AV297" s="73">
        <f t="shared" si="211"/>
        <v>1.0086664107387064</v>
      </c>
      <c r="AW297" s="74">
        <f>PRODUCT(AV$4:AV297)</f>
        <v>9.116793925522531</v>
      </c>
      <c r="BO297" s="70">
        <f t="shared" si="222"/>
        <v>294</v>
      </c>
      <c r="BP297" s="178">
        <f t="shared" si="223"/>
        <v>0.1091</v>
      </c>
      <c r="BQ297" s="179">
        <f t="shared" si="212"/>
        <v>8.6664107387064426E-3</v>
      </c>
      <c r="BR297" s="179">
        <f t="shared" si="225"/>
        <v>0.10968768277195487</v>
      </c>
    </row>
    <row r="298" spans="5:70">
      <c r="E298">
        <f t="shared" si="213"/>
        <v>295</v>
      </c>
      <c r="F298" s="64">
        <f t="shared" si="214"/>
        <v>92.499999999998607</v>
      </c>
      <c r="G298" s="55">
        <f t="shared" si="198"/>
        <v>2.5756084803392754E-2</v>
      </c>
      <c r="H298" s="78">
        <f t="shared" si="224"/>
        <v>4.0605576921779629E-2</v>
      </c>
      <c r="I298" s="79">
        <f t="shared" ca="1" si="199"/>
        <v>21991.343290593351</v>
      </c>
      <c r="J298" s="79">
        <f t="shared" ca="1" si="200"/>
        <v>190.58601365217811</v>
      </c>
      <c r="K298" s="80">
        <f t="shared" ca="1" si="201"/>
        <v>-0.81211153843559258</v>
      </c>
      <c r="L298" s="80">
        <f t="shared" ca="1" si="202"/>
        <v>-18.326119408827793</v>
      </c>
      <c r="M298" s="80">
        <f t="shared" ca="1" si="203"/>
        <v>0</v>
      </c>
      <c r="N298" s="80">
        <f t="shared" ca="1" si="204"/>
        <v>0</v>
      </c>
      <c r="O298" s="81">
        <f t="shared" ca="1" si="191"/>
        <v>-383.67440779257873</v>
      </c>
      <c r="P298" s="79">
        <f t="shared" ca="1" si="192"/>
        <v>21779.116665505688</v>
      </c>
      <c r="Q298" s="35"/>
      <c r="R298">
        <f t="shared" ca="1" si="205"/>
        <v>295</v>
      </c>
      <c r="S298" s="78">
        <f t="shared" ca="1" si="215"/>
        <v>92.499999999998607</v>
      </c>
      <c r="T298" s="55">
        <f t="shared" ca="1" si="206"/>
        <v>2.5756084803392754E-2</v>
      </c>
      <c r="U298" s="78">
        <f t="shared" ca="1" si="216"/>
        <v>4.0484078100353225E-2</v>
      </c>
      <c r="V298" s="79">
        <f t="shared" ca="1" si="217"/>
        <v>21966.797552224991</v>
      </c>
      <c r="W298" s="79">
        <f t="shared" ca="1" si="193"/>
        <v>190.37329020159305</v>
      </c>
      <c r="X298" s="80">
        <f t="shared" ca="1" si="194"/>
        <v>-0.80968156200706454</v>
      </c>
      <c r="Y298" s="80">
        <f t="shared" ca="1" si="207"/>
        <v>-18.30566462685416</v>
      </c>
      <c r="Z298" s="80">
        <f t="shared" ca="1" si="195"/>
        <v>0</v>
      </c>
      <c r="AA298" s="80">
        <f t="shared" ca="1" si="208"/>
        <v>0</v>
      </c>
      <c r="AB298" s="81">
        <f t="shared" ca="1" si="196"/>
        <v>-383.67440779257873</v>
      </c>
      <c r="AC298" s="79">
        <f t="shared" ca="1" si="197"/>
        <v>21754.381088445145</v>
      </c>
      <c r="AD298" s="35"/>
      <c r="AE298" s="55">
        <f t="shared" ca="1" si="218"/>
        <v>2.5756084803392754E-2</v>
      </c>
      <c r="AF298" s="78">
        <f t="shared" ca="1" si="219"/>
        <v>4.0484078100353225E-2</v>
      </c>
      <c r="AG298" s="35"/>
      <c r="AH298" s="35"/>
      <c r="AR298" s="69">
        <f t="shared" si="209"/>
        <v>25</v>
      </c>
      <c r="AS298" s="70">
        <f t="shared" si="220"/>
        <v>295</v>
      </c>
      <c r="AT298" s="71">
        <f t="shared" si="221"/>
        <v>0.10691302050867123</v>
      </c>
      <c r="AU298" s="72">
        <f t="shared" si="210"/>
        <v>8.6664107387064426E-3</v>
      </c>
      <c r="AV298" s="73">
        <f t="shared" si="211"/>
        <v>1.0086664107387064</v>
      </c>
      <c r="AW298" s="74">
        <f>PRODUCT(AV$4:AV298)</f>
        <v>9.195803806301253</v>
      </c>
      <c r="BO298" s="70">
        <f t="shared" si="222"/>
        <v>295</v>
      </c>
      <c r="BP298" s="178">
        <f t="shared" si="223"/>
        <v>0.1091</v>
      </c>
      <c r="BQ298" s="179">
        <f t="shared" si="212"/>
        <v>8.6664107387064426E-3</v>
      </c>
      <c r="BR298" s="179">
        <f t="shared" si="225"/>
        <v>0.10874525175436749</v>
      </c>
    </row>
    <row r="299" spans="5:70">
      <c r="E299">
        <f t="shared" si="213"/>
        <v>296</v>
      </c>
      <c r="F299" s="64">
        <f t="shared" si="214"/>
        <v>92.583333333331936</v>
      </c>
      <c r="G299" s="55">
        <f t="shared" si="198"/>
        <v>2.8214445801184374E-2</v>
      </c>
      <c r="H299" s="78">
        <f t="shared" si="224"/>
        <v>3.9459913072494253E-2</v>
      </c>
      <c r="I299" s="79">
        <f t="shared" ca="1" si="199"/>
        <v>21164.630958749105</v>
      </c>
      <c r="J299" s="79">
        <f t="shared" ca="1" si="200"/>
        <v>183.42138502166208</v>
      </c>
      <c r="K299" s="80">
        <f t="shared" ca="1" si="201"/>
        <v>-0.78919826144988503</v>
      </c>
      <c r="L299" s="80">
        <f t="shared" ca="1" si="202"/>
        <v>-17.637192465624256</v>
      </c>
      <c r="M299" s="80">
        <f t="shared" ca="1" si="203"/>
        <v>0</v>
      </c>
      <c r="N299" s="80">
        <f t="shared" ca="1" si="204"/>
        <v>0</v>
      </c>
      <c r="O299" s="81">
        <f t="shared" ca="1" si="191"/>
        <v>-372.84924700861353</v>
      </c>
      <c r="P299" s="79">
        <f t="shared" ca="1" si="192"/>
        <v>20956.776706035082</v>
      </c>
      <c r="Q299" s="35"/>
      <c r="R299">
        <f t="shared" ca="1" si="205"/>
        <v>296</v>
      </c>
      <c r="S299" s="78">
        <f t="shared" ca="1" si="215"/>
        <v>92.583333333331936</v>
      </c>
      <c r="T299" s="55">
        <f t="shared" ca="1" si="206"/>
        <v>2.8214445801184374E-2</v>
      </c>
      <c r="U299" s="78">
        <f t="shared" ca="1" si="216"/>
        <v>3.9341842272979897E-2</v>
      </c>
      <c r="V299" s="79">
        <f t="shared" ca="1" si="217"/>
        <v>21140.5932822869</v>
      </c>
      <c r="W299" s="79">
        <f t="shared" ca="1" si="193"/>
        <v>183.21306464423648</v>
      </c>
      <c r="X299" s="80">
        <f t="shared" ca="1" si="194"/>
        <v>-0.78683684545959798</v>
      </c>
      <c r="Y299" s="80">
        <f t="shared" ca="1" si="207"/>
        <v>-17.617161068572418</v>
      </c>
      <c r="Z299" s="80">
        <f t="shared" ca="1" si="195"/>
        <v>0</v>
      </c>
      <c r="AA299" s="80">
        <f t="shared" ca="1" si="208"/>
        <v>0</v>
      </c>
      <c r="AB299" s="81">
        <f t="shared" ca="1" si="196"/>
        <v>-372.84924700861353</v>
      </c>
      <c r="AC299" s="79">
        <f t="shared" ca="1" si="197"/>
        <v>20932.553102008489</v>
      </c>
      <c r="AD299" s="35"/>
      <c r="AE299" s="55">
        <f t="shared" ca="1" si="218"/>
        <v>2.8214445801184374E-2</v>
      </c>
      <c r="AF299" s="78">
        <f t="shared" ca="1" si="219"/>
        <v>3.9341842272979897E-2</v>
      </c>
      <c r="AG299" s="35"/>
      <c r="AH299" s="35"/>
      <c r="AR299" s="69">
        <f t="shared" si="209"/>
        <v>25</v>
      </c>
      <c r="AS299" s="70">
        <f t="shared" si="220"/>
        <v>296</v>
      </c>
      <c r="AT299" s="71">
        <f t="shared" si="221"/>
        <v>0.10598646835962734</v>
      </c>
      <c r="AU299" s="72">
        <f t="shared" si="210"/>
        <v>8.6664107387064426E-3</v>
      </c>
      <c r="AV299" s="73">
        <f t="shared" si="211"/>
        <v>1.0086664107387064</v>
      </c>
      <c r="AW299" s="74">
        <f>PRODUCT(AV$4:AV299)</f>
        <v>9.27549841915922</v>
      </c>
      <c r="BO299" s="70">
        <f t="shared" si="222"/>
        <v>296</v>
      </c>
      <c r="BP299" s="178">
        <f t="shared" si="223"/>
        <v>0.1091</v>
      </c>
      <c r="BQ299" s="179">
        <f t="shared" si="212"/>
        <v>8.6664107387064426E-3</v>
      </c>
      <c r="BR299" s="179">
        <f t="shared" si="225"/>
        <v>0.10781091805637393</v>
      </c>
    </row>
    <row r="300" spans="5:70">
      <c r="E300">
        <f t="shared" si="213"/>
        <v>297</v>
      </c>
      <c r="F300" s="64">
        <f t="shared" si="214"/>
        <v>92.666666666665265</v>
      </c>
      <c r="G300" s="55">
        <f t="shared" si="198"/>
        <v>2.8214445801184374E-2</v>
      </c>
      <c r="H300" s="78">
        <f t="shared" si="224"/>
        <v>3.834657349379092E-2</v>
      </c>
      <c r="I300" s="79">
        <f t="shared" ca="1" si="199"/>
        <v>20365.492865495133</v>
      </c>
      <c r="J300" s="79">
        <f t="shared" ca="1" si="200"/>
        <v>176.49572606857646</v>
      </c>
      <c r="K300" s="80">
        <f t="shared" ca="1" si="201"/>
        <v>-0.76693146987581839</v>
      </c>
      <c r="L300" s="80">
        <f t="shared" ca="1" si="202"/>
        <v>-16.971244054579277</v>
      </c>
      <c r="M300" s="80">
        <f t="shared" ca="1" si="203"/>
        <v>0</v>
      </c>
      <c r="N300" s="80">
        <f t="shared" ca="1" si="204"/>
        <v>0</v>
      </c>
      <c r="O300" s="81">
        <f t="shared" ca="1" si="191"/>
        <v>-362.3295121368767</v>
      </c>
      <c r="P300" s="79">
        <f t="shared" ca="1" si="192"/>
        <v>20161.920903902377</v>
      </c>
      <c r="Q300" s="35"/>
      <c r="R300">
        <f t="shared" ca="1" si="205"/>
        <v>297</v>
      </c>
      <c r="S300" s="78">
        <f t="shared" ca="1" si="215"/>
        <v>92.666666666665265</v>
      </c>
      <c r="T300" s="55">
        <f t="shared" ca="1" si="206"/>
        <v>2.8214445801184374E-2</v>
      </c>
      <c r="U300" s="78">
        <f t="shared" ca="1" si="216"/>
        <v>3.8231833996450165E-2</v>
      </c>
      <c r="V300" s="79">
        <f t="shared" ca="1" si="217"/>
        <v>20341.952717031458</v>
      </c>
      <c r="W300" s="79">
        <f t="shared" ca="1" si="193"/>
        <v>176.29171747314012</v>
      </c>
      <c r="X300" s="80">
        <f t="shared" ca="1" si="194"/>
        <v>-0.7646366799290033</v>
      </c>
      <c r="Y300" s="80">
        <f t="shared" ca="1" si="207"/>
        <v>-16.951627264192883</v>
      </c>
      <c r="Z300" s="80">
        <f t="shared" ca="1" si="195"/>
        <v>0</v>
      </c>
      <c r="AA300" s="80">
        <f t="shared" ca="1" si="208"/>
        <v>0</v>
      </c>
      <c r="AB300" s="81">
        <f t="shared" ca="1" si="196"/>
        <v>-362.3295121368767</v>
      </c>
      <c r="AC300" s="79">
        <f t="shared" ca="1" si="197"/>
        <v>20138.198658423604</v>
      </c>
      <c r="AD300" s="35"/>
      <c r="AE300" s="55">
        <f t="shared" ca="1" si="218"/>
        <v>2.8214445801184374E-2</v>
      </c>
      <c r="AF300" s="78">
        <f t="shared" ca="1" si="219"/>
        <v>3.8231833996450165E-2</v>
      </c>
      <c r="AH300" s="35"/>
      <c r="AR300" s="69">
        <f t="shared" si="209"/>
        <v>25</v>
      </c>
      <c r="AS300" s="70">
        <f t="shared" si="220"/>
        <v>297</v>
      </c>
      <c r="AT300" s="71">
        <f t="shared" si="221"/>
        <v>0.1050679460920779</v>
      </c>
      <c r="AU300" s="72">
        <f t="shared" si="210"/>
        <v>8.6664107387064426E-3</v>
      </c>
      <c r="AV300" s="73">
        <f t="shared" si="211"/>
        <v>1.0086664107387064</v>
      </c>
      <c r="AW300" s="74">
        <f>PRODUCT(AV$4:AV300)</f>
        <v>9.3558836982658757</v>
      </c>
      <c r="BO300" s="70">
        <f t="shared" si="222"/>
        <v>297</v>
      </c>
      <c r="BP300" s="178">
        <f t="shared" si="223"/>
        <v>0.1091</v>
      </c>
      <c r="BQ300" s="179">
        <f t="shared" si="212"/>
        <v>8.6664107387064426E-3</v>
      </c>
      <c r="BR300" s="179">
        <f t="shared" si="225"/>
        <v>0.10688461210621415</v>
      </c>
    </row>
    <row r="301" spans="5:70">
      <c r="E301">
        <f t="shared" si="213"/>
        <v>298</v>
      </c>
      <c r="F301" s="64">
        <f t="shared" si="214"/>
        <v>92.749999999998593</v>
      </c>
      <c r="G301" s="55">
        <f t="shared" si="198"/>
        <v>2.8214445801184374E-2</v>
      </c>
      <c r="H301" s="78">
        <f t="shared" si="224"/>
        <v>3.726464617428922E-2</v>
      </c>
      <c r="I301" s="79">
        <f t="shared" ca="1" si="199"/>
        <v>19593.063479311459</v>
      </c>
      <c r="J301" s="79">
        <f t="shared" ca="1" si="200"/>
        <v>169.80153574126183</v>
      </c>
      <c r="K301" s="80">
        <f t="shared" ca="1" si="201"/>
        <v>-0.74529292348578435</v>
      </c>
      <c r="L301" s="80">
        <f t="shared" ca="1" si="202"/>
        <v>-16.327552899426216</v>
      </c>
      <c r="M301" s="80">
        <f t="shared" ca="1" si="203"/>
        <v>0</v>
      </c>
      <c r="N301" s="80">
        <f t="shared" ca="1" si="204"/>
        <v>0</v>
      </c>
      <c r="O301" s="81">
        <f t="shared" ca="1" si="191"/>
        <v>-352.10658575452118</v>
      </c>
      <c r="P301" s="79">
        <f t="shared" ca="1" si="192"/>
        <v>19393.685583475286</v>
      </c>
      <c r="Q301" s="35"/>
      <c r="R301">
        <f t="shared" ca="1" si="205"/>
        <v>298</v>
      </c>
      <c r="S301" s="78">
        <f t="shared" ca="1" si="215"/>
        <v>92.749999999998593</v>
      </c>
      <c r="T301" s="55">
        <f t="shared" ca="1" si="206"/>
        <v>2.8214445801184374E-2</v>
      </c>
      <c r="U301" s="78">
        <f t="shared" ca="1" si="216"/>
        <v>3.7153143988277446E-2</v>
      </c>
      <c r="V301" s="79">
        <f t="shared" ca="1" si="217"/>
        <v>19570.010543842029</v>
      </c>
      <c r="W301" s="79">
        <f t="shared" ca="1" si="193"/>
        <v>169.60174953375088</v>
      </c>
      <c r="X301" s="80">
        <f t="shared" ca="1" si="194"/>
        <v>-0.74306287976554897</v>
      </c>
      <c r="Y301" s="80">
        <f t="shared" ca="1" si="207"/>
        <v>-16.308342119868357</v>
      </c>
      <c r="Z301" s="80">
        <f t="shared" ca="1" si="195"/>
        <v>0</v>
      </c>
      <c r="AA301" s="80">
        <f t="shared" ca="1" si="208"/>
        <v>0</v>
      </c>
      <c r="AB301" s="81">
        <f t="shared" ca="1" si="196"/>
        <v>-352.10658575452118</v>
      </c>
      <c r="AC301" s="79">
        <f t="shared" ca="1" si="197"/>
        <v>19370.454302621623</v>
      </c>
      <c r="AD301" s="35"/>
      <c r="AE301" s="55">
        <f t="shared" ca="1" si="218"/>
        <v>2.8214445801184374E-2</v>
      </c>
      <c r="AF301" s="78">
        <f t="shared" ca="1" si="219"/>
        <v>3.7153143988277446E-2</v>
      </c>
      <c r="AG301" s="35"/>
      <c r="AH301" s="35"/>
      <c r="AR301" s="69">
        <f t="shared" si="209"/>
        <v>25</v>
      </c>
      <c r="AS301" s="70">
        <f t="shared" si="220"/>
        <v>298</v>
      </c>
      <c r="AT301" s="71">
        <f t="shared" si="221"/>
        <v>0.10415738411577169</v>
      </c>
      <c r="AU301" s="72">
        <f t="shared" si="210"/>
        <v>8.6664107387064426E-3</v>
      </c>
      <c r="AV301" s="73">
        <f t="shared" si="211"/>
        <v>1.0086664107387064</v>
      </c>
      <c r="AW301" s="74">
        <f>PRODUCT(AV$4:AV301)</f>
        <v>9.4369656292186157</v>
      </c>
      <c r="BO301" s="70">
        <f t="shared" si="222"/>
        <v>298</v>
      </c>
      <c r="BP301" s="178">
        <f t="shared" si="223"/>
        <v>0.1091</v>
      </c>
      <c r="BQ301" s="179">
        <f t="shared" si="212"/>
        <v>8.6664107387064426E-3</v>
      </c>
      <c r="BR301" s="179">
        <f t="shared" si="225"/>
        <v>0.10596626492988519</v>
      </c>
    </row>
    <row r="302" spans="5:70">
      <c r="E302">
        <f t="shared" si="213"/>
        <v>299</v>
      </c>
      <c r="F302" s="64">
        <f t="shared" si="214"/>
        <v>92.833333333331922</v>
      </c>
      <c r="G302" s="55">
        <f t="shared" si="198"/>
        <v>2.8214445801184374E-2</v>
      </c>
      <c r="H302" s="78">
        <f t="shared" si="224"/>
        <v>3.6213244834504422E-2</v>
      </c>
      <c r="I302" s="79">
        <f t="shared" ca="1" si="199"/>
        <v>18846.503492695112</v>
      </c>
      <c r="J302" s="79">
        <f t="shared" ca="1" si="200"/>
        <v>163.33154025616139</v>
      </c>
      <c r="K302" s="80">
        <f t="shared" ca="1" si="201"/>
        <v>-0.72426489669008842</v>
      </c>
      <c r="L302" s="80">
        <f t="shared" ca="1" si="202"/>
        <v>-15.705419577245928</v>
      </c>
      <c r="M302" s="80">
        <f t="shared" ca="1" si="203"/>
        <v>0</v>
      </c>
      <c r="N302" s="80">
        <f t="shared" ca="1" si="204"/>
        <v>0</v>
      </c>
      <c r="O302" s="81">
        <f t="shared" ca="1" si="191"/>
        <v>-342.1720935745102</v>
      </c>
      <c r="P302" s="79">
        <f t="shared" ca="1" si="192"/>
        <v>18651.233254902825</v>
      </c>
      <c r="Q302" s="35"/>
      <c r="R302">
        <f t="shared" ca="1" si="205"/>
        <v>299</v>
      </c>
      <c r="S302" s="78">
        <f t="shared" ca="1" si="215"/>
        <v>92.833333333331922</v>
      </c>
      <c r="T302" s="55">
        <f t="shared" ca="1" si="206"/>
        <v>2.8214445801184374E-2</v>
      </c>
      <c r="U302" s="78">
        <f t="shared" ca="1" si="216"/>
        <v>3.6104888620876595E-2</v>
      </c>
      <c r="V302" s="79">
        <f t="shared" ca="1" si="217"/>
        <v>18823.927669555986</v>
      </c>
      <c r="W302" s="79">
        <f t="shared" ca="1" si="193"/>
        <v>163.13588890007333</v>
      </c>
      <c r="X302" s="80">
        <f t="shared" ca="1" si="194"/>
        <v>-0.72209777241753192</v>
      </c>
      <c r="Y302" s="80">
        <f t="shared" ca="1" si="207"/>
        <v>-15.686606391296655</v>
      </c>
      <c r="Z302" s="80">
        <f t="shared" ca="1" si="195"/>
        <v>0</v>
      </c>
      <c r="AA302" s="80">
        <f t="shared" ca="1" si="208"/>
        <v>0</v>
      </c>
      <c r="AB302" s="81">
        <f t="shared" ca="1" si="196"/>
        <v>-342.1720935745102</v>
      </c>
      <c r="AC302" s="79">
        <f t="shared" ca="1" si="197"/>
        <v>18628.482760717834</v>
      </c>
      <c r="AD302" s="35"/>
      <c r="AE302" s="55">
        <f t="shared" ca="1" si="218"/>
        <v>2.8214445801184374E-2</v>
      </c>
      <c r="AF302" s="78">
        <f t="shared" ca="1" si="219"/>
        <v>3.6104888620876595E-2</v>
      </c>
      <c r="AG302" s="35"/>
      <c r="AH302" s="35"/>
      <c r="AR302" s="69">
        <f t="shared" si="209"/>
        <v>25</v>
      </c>
      <c r="AS302" s="70">
        <f t="shared" si="220"/>
        <v>299</v>
      </c>
      <c r="AT302" s="71">
        <f t="shared" si="221"/>
        <v>0.10325471344355519</v>
      </c>
      <c r="AU302" s="72">
        <f t="shared" si="210"/>
        <v>8.6664107387064426E-3</v>
      </c>
      <c r="AV302" s="73">
        <f t="shared" si="211"/>
        <v>1.0086664107387064</v>
      </c>
      <c r="AW302" s="74">
        <f>PRODUCT(AV$4:AV302)</f>
        <v>9.5187502494884804</v>
      </c>
      <c r="BO302" s="70">
        <f t="shared" si="222"/>
        <v>299</v>
      </c>
      <c r="BP302" s="178">
        <f t="shared" si="223"/>
        <v>0.1091</v>
      </c>
      <c r="BQ302" s="179">
        <f t="shared" si="212"/>
        <v>8.6664107387064426E-3</v>
      </c>
      <c r="BR302" s="179">
        <f t="shared" si="225"/>
        <v>0.10505580814600517</v>
      </c>
    </row>
    <row r="303" spans="5:70">
      <c r="E303">
        <f t="shared" si="213"/>
        <v>300</v>
      </c>
      <c r="F303" s="64">
        <f t="shared" si="214"/>
        <v>92.91666666666525</v>
      </c>
      <c r="G303" s="55">
        <f t="shared" si="198"/>
        <v>2.8214445801184374E-2</v>
      </c>
      <c r="H303" s="78">
        <f t="shared" si="224"/>
        <v>3.5191508200836275E-2</v>
      </c>
      <c r="I303" s="79">
        <f t="shared" ca="1" si="199"/>
        <v>18124.999045107121</v>
      </c>
      <c r="J303" s="79">
        <f t="shared" ca="1" si="200"/>
        <v>157.07868636356037</v>
      </c>
      <c r="K303" s="80">
        <f t="shared" ca="1" si="201"/>
        <v>-0.70383016401672549</v>
      </c>
      <c r="L303" s="80">
        <f t="shared" ca="1" si="202"/>
        <v>-15.104165870922602</v>
      </c>
      <c r="M303" s="80">
        <f t="shared" ca="1" si="203"/>
        <v>0</v>
      </c>
      <c r="N303" s="80">
        <f t="shared" ca="1" si="204"/>
        <v>0</v>
      </c>
      <c r="O303" s="81">
        <f t="shared" ca="1" si="191"/>
        <v>-332.5178975856744</v>
      </c>
      <c r="P303" s="79">
        <f t="shared" ca="1" si="192"/>
        <v>17933.751837850068</v>
      </c>
      <c r="Q303" s="35"/>
      <c r="R303">
        <f t="shared" ca="1" si="205"/>
        <v>300</v>
      </c>
      <c r="S303" s="78">
        <f t="shared" ca="1" si="215"/>
        <v>92.91666666666525</v>
      </c>
      <c r="T303" s="55">
        <f t="shared" ca="1" si="206"/>
        <v>2.8214445801184374E-2</v>
      </c>
      <c r="U303" s="78">
        <f t="shared" ca="1" si="216"/>
        <v>3.5086209197725073E-2</v>
      </c>
      <c r="V303" s="79">
        <f t="shared" ca="1" si="217"/>
        <v>18102.890443507262</v>
      </c>
      <c r="W303" s="79">
        <f t="shared" ca="1" si="193"/>
        <v>156.88708414123758</v>
      </c>
      <c r="X303" s="80">
        <f t="shared" ca="1" si="194"/>
        <v>-0.70172418395450142</v>
      </c>
      <c r="Y303" s="80">
        <f t="shared" ca="1" si="207"/>
        <v>-15.085742036256052</v>
      </c>
      <c r="Z303" s="80">
        <f t="shared" ca="1" si="195"/>
        <v>0</v>
      </c>
      <c r="AA303" s="80">
        <f t="shared" ca="1" si="208"/>
        <v>0</v>
      </c>
      <c r="AB303" s="81">
        <f t="shared" ca="1" si="196"/>
        <v>-332.5178975856744</v>
      </c>
      <c r="AC303" s="79">
        <f t="shared" ca="1" si="197"/>
        <v>17911.472163842616</v>
      </c>
      <c r="AD303" s="35"/>
      <c r="AE303" s="55">
        <f t="shared" ca="1" si="218"/>
        <v>2.8214445801184374E-2</v>
      </c>
      <c r="AF303" s="78">
        <f t="shared" ca="1" si="219"/>
        <v>3.5086209197725073E-2</v>
      </c>
      <c r="AG303" s="35"/>
      <c r="AH303" s="35"/>
      <c r="AR303" s="69">
        <f t="shared" si="209"/>
        <v>25</v>
      </c>
      <c r="AS303" s="70">
        <f t="shared" si="220"/>
        <v>300</v>
      </c>
      <c r="AT303" s="71">
        <f t="shared" si="221"/>
        <v>0.10235986568614591</v>
      </c>
      <c r="AU303" s="72">
        <f t="shared" si="210"/>
        <v>8.6664107387064426E-3</v>
      </c>
      <c r="AV303" s="73">
        <f t="shared" si="211"/>
        <v>1.0086664107387064</v>
      </c>
      <c r="AW303" s="74">
        <f>PRODUCT(AV$4:AV303)</f>
        <v>9.6012436488697119</v>
      </c>
      <c r="BO303" s="70">
        <f t="shared" si="222"/>
        <v>300</v>
      </c>
      <c r="BP303" s="178">
        <f t="shared" si="223"/>
        <v>0.1091</v>
      </c>
      <c r="BQ303" s="179">
        <f t="shared" si="212"/>
        <v>8.6664107387064426E-3</v>
      </c>
      <c r="BR303" s="179">
        <f t="shared" si="225"/>
        <v>0.10415317396072162</v>
      </c>
    </row>
    <row r="304" spans="5:70">
      <c r="E304">
        <f t="shared" si="213"/>
        <v>301</v>
      </c>
      <c r="F304" s="64">
        <f t="shared" si="214"/>
        <v>92.999999999998579</v>
      </c>
      <c r="G304" s="55">
        <f t="shared" si="198"/>
        <v>2.8214445801184374E-2</v>
      </c>
      <c r="H304" s="78">
        <f t="shared" si="224"/>
        <v>3.4198599300041842E-2</v>
      </c>
      <c r="I304" s="79">
        <f t="shared" ca="1" si="199"/>
        <v>17427.760968609156</v>
      </c>
      <c r="J304" s="79">
        <f t="shared" ca="1" si="200"/>
        <v>151.03613480996339</v>
      </c>
      <c r="K304" s="80">
        <f t="shared" ca="1" si="201"/>
        <v>-0.68397198600083686</v>
      </c>
      <c r="L304" s="80">
        <f t="shared" ca="1" si="202"/>
        <v>-14.523134140507631</v>
      </c>
      <c r="M304" s="80">
        <f t="shared" ca="1" si="203"/>
        <v>-130.70820726456867</v>
      </c>
      <c r="N304" s="80">
        <f t="shared" ca="1" si="204"/>
        <v>0</v>
      </c>
      <c r="O304" s="81">
        <f t="shared" ca="1" si="191"/>
        <v>-323.13608938631955</v>
      </c>
      <c r="P304" s="79">
        <f t="shared" ca="1" si="192"/>
        <v>17109.745700641724</v>
      </c>
      <c r="Q304" s="35"/>
      <c r="R304">
        <f t="shared" ca="1" si="205"/>
        <v>301</v>
      </c>
      <c r="S304" s="78">
        <f t="shared" ca="1" si="215"/>
        <v>92.999999999998579</v>
      </c>
      <c r="T304" s="55">
        <f t="shared" ca="1" si="206"/>
        <v>2.8214445801184374E-2</v>
      </c>
      <c r="U304" s="78">
        <f t="shared" ca="1" si="216"/>
        <v>3.4096271249946838E-2</v>
      </c>
      <c r="V304" s="79">
        <f t="shared" ca="1" si="217"/>
        <v>17406.109903256456</v>
      </c>
      <c r="W304" s="79">
        <f t="shared" ca="1" si="193"/>
        <v>150.84849778468632</v>
      </c>
      <c r="X304" s="80">
        <f t="shared" ca="1" si="194"/>
        <v>-0.68192542499893682</v>
      </c>
      <c r="Y304" s="80">
        <f t="shared" ca="1" si="207"/>
        <v>-14.505091586047048</v>
      </c>
      <c r="Z304" s="80">
        <f t="shared" ca="1" si="195"/>
        <v>-130.54582427442341</v>
      </c>
      <c r="AA304" s="80">
        <f t="shared" ca="1" si="208"/>
        <v>0</v>
      </c>
      <c r="AB304" s="81">
        <f t="shared" ca="1" si="196"/>
        <v>-323.13608938631955</v>
      </c>
      <c r="AC304" s="79">
        <f t="shared" ca="1" si="197"/>
        <v>17088.089470369348</v>
      </c>
      <c r="AD304" s="35"/>
      <c r="AE304" s="55">
        <f t="shared" ca="1" si="218"/>
        <v>2.8214445801184374E-2</v>
      </c>
      <c r="AF304" s="78">
        <f t="shared" ca="1" si="219"/>
        <v>3.4096271249946838E-2</v>
      </c>
      <c r="AG304" s="35"/>
      <c r="AH304" s="35"/>
      <c r="AR304" s="69">
        <f t="shared" si="209"/>
        <v>26</v>
      </c>
      <c r="AS304" s="70">
        <f t="shared" si="220"/>
        <v>301</v>
      </c>
      <c r="AT304" s="71">
        <f t="shared" si="221"/>
        <v>0.10147277304695095</v>
      </c>
      <c r="AU304" s="72">
        <f t="shared" si="210"/>
        <v>8.6664107387064426E-3</v>
      </c>
      <c r="AV304" s="73">
        <f t="shared" si="211"/>
        <v>1.0086664107387064</v>
      </c>
      <c r="AW304" s="74">
        <f>PRODUCT(AV$4:AV304)</f>
        <v>9.6844519699332139</v>
      </c>
      <c r="BO304" s="70">
        <f t="shared" si="222"/>
        <v>301</v>
      </c>
      <c r="BP304" s="178">
        <f t="shared" si="223"/>
        <v>0.1091</v>
      </c>
      <c r="BQ304" s="179">
        <f t="shared" si="212"/>
        <v>8.6664107387064426E-3</v>
      </c>
      <c r="BR304" s="179">
        <f t="shared" si="225"/>
        <v>0.10325829516266338</v>
      </c>
    </row>
    <row r="305" spans="5:70">
      <c r="E305">
        <f t="shared" si="213"/>
        <v>302</v>
      </c>
      <c r="F305" s="64">
        <f t="shared" si="214"/>
        <v>93.083333333331908</v>
      </c>
      <c r="G305" s="55">
        <f t="shared" si="198"/>
        <v>2.8214445801184374E-2</v>
      </c>
      <c r="H305" s="78">
        <f t="shared" si="224"/>
        <v>3.3233704773614391E-2</v>
      </c>
      <c r="I305" s="79">
        <f t="shared" ca="1" si="199"/>
        <v>16627.003707898923</v>
      </c>
      <c r="J305" s="79">
        <f t="shared" ca="1" si="200"/>
        <v>144.09644348664708</v>
      </c>
      <c r="K305" s="80">
        <f t="shared" ca="1" si="201"/>
        <v>-0.66467409547228784</v>
      </c>
      <c r="L305" s="80">
        <f t="shared" ca="1" si="202"/>
        <v>-13.855836423249103</v>
      </c>
      <c r="M305" s="80">
        <f t="shared" ca="1" si="203"/>
        <v>0</v>
      </c>
      <c r="N305" s="80">
        <f t="shared" ca="1" si="204"/>
        <v>0</v>
      </c>
      <c r="O305" s="81">
        <f t="shared" ca="1" si="191"/>
        <v>-314.01898370592261</v>
      </c>
      <c r="P305" s="79">
        <f t="shared" ca="1" si="192"/>
        <v>16442.560657160928</v>
      </c>
      <c r="Q305" s="35"/>
      <c r="R305">
        <f t="shared" ca="1" si="205"/>
        <v>302</v>
      </c>
      <c r="S305" s="78">
        <f t="shared" ca="1" si="215"/>
        <v>93.083333333331908</v>
      </c>
      <c r="T305" s="55">
        <f t="shared" ca="1" si="206"/>
        <v>2.8214445801184374E-2</v>
      </c>
      <c r="U305" s="78">
        <f t="shared" ca="1" si="216"/>
        <v>3.3134263852742735E-2</v>
      </c>
      <c r="V305" s="79">
        <f t="shared" ca="1" si="217"/>
        <v>16605.958496161824</v>
      </c>
      <c r="W305" s="79">
        <f t="shared" ca="1" si="193"/>
        <v>143.91405703765031</v>
      </c>
      <c r="X305" s="80">
        <f t="shared" ca="1" si="194"/>
        <v>-0.66268527705485469</v>
      </c>
      <c r="Y305" s="80">
        <f t="shared" ca="1" si="207"/>
        <v>-13.83829874680152</v>
      </c>
      <c r="Z305" s="80">
        <f t="shared" ca="1" si="195"/>
        <v>0</v>
      </c>
      <c r="AA305" s="80">
        <f t="shared" ca="1" si="208"/>
        <v>0</v>
      </c>
      <c r="AB305" s="81">
        <f t="shared" ca="1" si="196"/>
        <v>-314.01898370592261</v>
      </c>
      <c r="AC305" s="79">
        <f t="shared" ca="1" si="197"/>
        <v>16421.352585469696</v>
      </c>
      <c r="AD305" s="35"/>
      <c r="AE305" s="55">
        <f t="shared" ca="1" si="218"/>
        <v>2.8214445801184374E-2</v>
      </c>
      <c r="AF305" s="78">
        <f t="shared" ca="1" si="219"/>
        <v>3.3134263852742735E-2</v>
      </c>
      <c r="AG305" s="35"/>
      <c r="AH305" s="35"/>
      <c r="AR305" s="69">
        <f t="shared" si="209"/>
        <v>26</v>
      </c>
      <c r="AS305" s="70">
        <f t="shared" si="220"/>
        <v>302</v>
      </c>
      <c r="AT305" s="71">
        <f t="shared" si="221"/>
        <v>0.10059336831693053</v>
      </c>
      <c r="AU305" s="72">
        <f t="shared" si="210"/>
        <v>8.6664107387064426E-3</v>
      </c>
      <c r="AV305" s="73">
        <f t="shared" si="211"/>
        <v>1.0086664107387064</v>
      </c>
      <c r="AW305" s="74">
        <f>PRODUCT(AV$4:AV305)</f>
        <v>9.7683814084839291</v>
      </c>
      <c r="BO305" s="70">
        <f t="shared" si="222"/>
        <v>302</v>
      </c>
      <c r="BP305" s="178">
        <f t="shared" si="223"/>
        <v>0.1091</v>
      </c>
      <c r="BQ305" s="179">
        <f t="shared" si="212"/>
        <v>8.6664107387064426E-3</v>
      </c>
      <c r="BR305" s="179">
        <f t="shared" si="225"/>
        <v>0.10237110511793605</v>
      </c>
    </row>
    <row r="306" spans="5:70">
      <c r="E306">
        <f t="shared" si="213"/>
        <v>303</v>
      </c>
      <c r="F306" s="64">
        <f t="shared" si="214"/>
        <v>93.166666666665236</v>
      </c>
      <c r="G306" s="55">
        <f t="shared" si="198"/>
        <v>2.8214445801184374E-2</v>
      </c>
      <c r="H306" s="78">
        <f t="shared" si="224"/>
        <v>3.2296034211506688E-2</v>
      </c>
      <c r="I306" s="79">
        <f t="shared" ca="1" si="199"/>
        <v>15978.642920666774</v>
      </c>
      <c r="J306" s="79">
        <f t="shared" ca="1" si="200"/>
        <v>138.47748259762221</v>
      </c>
      <c r="K306" s="80">
        <f t="shared" ca="1" si="201"/>
        <v>-0.64592068423013371</v>
      </c>
      <c r="L306" s="80">
        <f t="shared" ca="1" si="202"/>
        <v>-13.315535767222313</v>
      </c>
      <c r="M306" s="80">
        <f t="shared" ca="1" si="203"/>
        <v>0</v>
      </c>
      <c r="N306" s="80">
        <f t="shared" ca="1" si="204"/>
        <v>0</v>
      </c>
      <c r="O306" s="81">
        <f t="shared" ca="1" si="191"/>
        <v>-305.15911210960888</v>
      </c>
      <c r="P306" s="79">
        <f t="shared" ca="1" si="192"/>
        <v>15797.999834703336</v>
      </c>
      <c r="Q306" s="35"/>
      <c r="R306">
        <f t="shared" ca="1" si="205"/>
        <v>303</v>
      </c>
      <c r="S306" s="78">
        <f t="shared" ca="1" si="215"/>
        <v>93.166666666665236</v>
      </c>
      <c r="T306" s="55">
        <f t="shared" ca="1" si="206"/>
        <v>2.8214445801184374E-2</v>
      </c>
      <c r="U306" s="78">
        <f t="shared" ca="1" si="216"/>
        <v>3.2199398961107385E-2</v>
      </c>
      <c r="V306" s="79">
        <f t="shared" ca="1" si="217"/>
        <v>15958.033222964823</v>
      </c>
      <c r="W306" s="79">
        <f t="shared" ca="1" si="193"/>
        <v>138.29887049213653</v>
      </c>
      <c r="X306" s="80">
        <f t="shared" ca="1" si="194"/>
        <v>-0.64398797922214768</v>
      </c>
      <c r="Y306" s="80">
        <f t="shared" ca="1" si="207"/>
        <v>-13.298361019137353</v>
      </c>
      <c r="Z306" s="80">
        <f t="shared" ca="1" si="195"/>
        <v>0</v>
      </c>
      <c r="AA306" s="80">
        <f t="shared" ca="1" si="208"/>
        <v>0</v>
      </c>
      <c r="AB306" s="81">
        <f t="shared" ca="1" si="196"/>
        <v>-305.15911210960888</v>
      </c>
      <c r="AC306" s="79">
        <f t="shared" ca="1" si="197"/>
        <v>15777.230632348994</v>
      </c>
      <c r="AD306" s="35"/>
      <c r="AE306" s="55">
        <f t="shared" ca="1" si="218"/>
        <v>2.8214445801184374E-2</v>
      </c>
      <c r="AF306" s="78">
        <f t="shared" ca="1" si="219"/>
        <v>3.2199398961107385E-2</v>
      </c>
      <c r="AG306" s="35"/>
      <c r="AH306" s="35"/>
      <c r="AR306" s="69">
        <f t="shared" si="209"/>
        <v>26</v>
      </c>
      <c r="AS306" s="70">
        <f t="shared" si="220"/>
        <v>303</v>
      </c>
      <c r="AT306" s="71">
        <f t="shared" si="221"/>
        <v>9.9721584869506025E-2</v>
      </c>
      <c r="AU306" s="72">
        <f t="shared" si="210"/>
        <v>8.6664107387064426E-3</v>
      </c>
      <c r="AV306" s="73">
        <f t="shared" si="211"/>
        <v>1.0086664107387064</v>
      </c>
      <c r="AW306" s="74">
        <f>PRODUCT(AV$4:AV306)</f>
        <v>9.8530382140221953</v>
      </c>
      <c r="BO306" s="70">
        <f t="shared" si="222"/>
        <v>303</v>
      </c>
      <c r="BP306" s="178">
        <f t="shared" si="223"/>
        <v>0.1091</v>
      </c>
      <c r="BQ306" s="179">
        <f t="shared" si="212"/>
        <v>8.6664107387064426E-3</v>
      </c>
      <c r="BR306" s="179">
        <f t="shared" si="225"/>
        <v>0.10149153776516023</v>
      </c>
    </row>
    <row r="307" spans="5:70">
      <c r="E307">
        <f t="shared" si="213"/>
        <v>304</v>
      </c>
      <c r="F307" s="64">
        <f t="shared" si="214"/>
        <v>93.249999999998565</v>
      </c>
      <c r="G307" s="55">
        <f t="shared" si="198"/>
        <v>2.8214445801184374E-2</v>
      </c>
      <c r="H307" s="78">
        <f t="shared" si="224"/>
        <v>3.1384819504652939E-2</v>
      </c>
      <c r="I307" s="79">
        <f t="shared" ca="1" si="199"/>
        <v>15352.26802459998</v>
      </c>
      <c r="J307" s="79">
        <f t="shared" ca="1" si="200"/>
        <v>133.0490604718928</v>
      </c>
      <c r="K307" s="80">
        <f t="shared" ca="1" si="201"/>
        <v>-0.62769639009305878</v>
      </c>
      <c r="L307" s="80">
        <f t="shared" ca="1" si="202"/>
        <v>-12.793556687166651</v>
      </c>
      <c r="M307" s="80">
        <f t="shared" ca="1" si="203"/>
        <v>0</v>
      </c>
      <c r="N307" s="80">
        <f t="shared" ca="1" si="204"/>
        <v>0</v>
      </c>
      <c r="O307" s="81">
        <f t="shared" ca="1" si="191"/>
        <v>-296.54921688025473</v>
      </c>
      <c r="P307" s="79">
        <f t="shared" ca="1" si="192"/>
        <v>15175.346615114358</v>
      </c>
      <c r="Q307" s="35"/>
      <c r="R307">
        <f t="shared" ca="1" si="205"/>
        <v>304</v>
      </c>
      <c r="S307" s="78">
        <f t="shared" ca="1" si="215"/>
        <v>93.249999999998565</v>
      </c>
      <c r="T307" s="55">
        <f t="shared" ca="1" si="206"/>
        <v>2.8214445801184374E-2</v>
      </c>
      <c r="U307" s="78">
        <f t="shared" ca="1" si="216"/>
        <v>3.1290910764288506E-2</v>
      </c>
      <c r="V307" s="79">
        <f t="shared" ca="1" si="217"/>
        <v>15332.084813779797</v>
      </c>
      <c r="W307" s="79">
        <f t="shared" ca="1" si="193"/>
        <v>132.8741444768992</v>
      </c>
      <c r="X307" s="80">
        <f t="shared" ca="1" si="194"/>
        <v>-0.62581821528577009</v>
      </c>
      <c r="Y307" s="80">
        <f t="shared" ca="1" si="207"/>
        <v>-12.776737344816498</v>
      </c>
      <c r="Z307" s="80">
        <f t="shared" ca="1" si="195"/>
        <v>0</v>
      </c>
      <c r="AA307" s="80">
        <f t="shared" ca="1" si="208"/>
        <v>0</v>
      </c>
      <c r="AB307" s="81">
        <f t="shared" ca="1" si="196"/>
        <v>-296.54921688025473</v>
      </c>
      <c r="AC307" s="79">
        <f t="shared" ca="1" si="197"/>
        <v>15155.007185816339</v>
      </c>
      <c r="AD307" s="35"/>
      <c r="AE307" s="55">
        <f t="shared" ca="1" si="218"/>
        <v>2.8214445801184374E-2</v>
      </c>
      <c r="AF307" s="78">
        <f t="shared" ca="1" si="219"/>
        <v>3.1290910764288506E-2</v>
      </c>
      <c r="AG307" s="35"/>
      <c r="AH307" s="35"/>
      <c r="AR307" s="69">
        <f t="shared" si="209"/>
        <v>26</v>
      </c>
      <c r="AS307" s="70">
        <f t="shared" si="220"/>
        <v>304</v>
      </c>
      <c r="AT307" s="71">
        <f t="shared" si="221"/>
        <v>9.885735665551211E-2</v>
      </c>
      <c r="AU307" s="72">
        <f t="shared" si="210"/>
        <v>8.6664107387064426E-3</v>
      </c>
      <c r="AV307" s="73">
        <f t="shared" si="211"/>
        <v>1.0086664107387064</v>
      </c>
      <c r="AW307" s="74">
        <f>PRODUCT(AV$4:AV307)</f>
        <v>9.9384286902090828</v>
      </c>
      <c r="BO307" s="70">
        <f t="shared" si="222"/>
        <v>304</v>
      </c>
      <c r="BP307" s="178">
        <f t="shared" si="223"/>
        <v>0.1091</v>
      </c>
      <c r="BQ307" s="179">
        <f t="shared" si="212"/>
        <v>8.6664107387064426E-3</v>
      </c>
      <c r="BR307" s="179">
        <f t="shared" si="225"/>
        <v>0.10061952761055257</v>
      </c>
    </row>
    <row r="308" spans="5:70">
      <c r="E308">
        <f t="shared" si="213"/>
        <v>305</v>
      </c>
      <c r="F308" s="64">
        <f t="shared" si="214"/>
        <v>93.333333333331893</v>
      </c>
      <c r="G308" s="55">
        <f t="shared" si="198"/>
        <v>2.8214445801184374E-2</v>
      </c>
      <c r="H308" s="78">
        <f t="shared" si="224"/>
        <v>3.0499314215758955E-2</v>
      </c>
      <c r="I308" s="79">
        <f t="shared" ca="1" si="199"/>
        <v>14747.182620528027</v>
      </c>
      <c r="J308" s="79">
        <f t="shared" ca="1" si="200"/>
        <v>127.8051418282091</v>
      </c>
      <c r="K308" s="80">
        <f t="shared" ca="1" si="201"/>
        <v>-0.60998628431517909</v>
      </c>
      <c r="L308" s="80">
        <f t="shared" ca="1" si="202"/>
        <v>-12.289318850440024</v>
      </c>
      <c r="M308" s="80">
        <f t="shared" ca="1" si="203"/>
        <v>0</v>
      </c>
      <c r="N308" s="80">
        <f t="shared" ca="1" si="204"/>
        <v>0</v>
      </c>
      <c r="O308" s="81">
        <f t="shared" ca="1" si="191"/>
        <v>-288.18224507320315</v>
      </c>
      <c r="P308" s="79">
        <f t="shared" ca="1" si="192"/>
        <v>14573.906212148277</v>
      </c>
      <c r="Q308" s="35"/>
      <c r="R308">
        <f t="shared" ca="1" si="205"/>
        <v>305</v>
      </c>
      <c r="S308" s="78">
        <f t="shared" ca="1" si="215"/>
        <v>93.333333333331893</v>
      </c>
      <c r="T308" s="55">
        <f t="shared" ca="1" si="206"/>
        <v>2.8214445801184374E-2</v>
      </c>
      <c r="U308" s="78">
        <f t="shared" ca="1" si="216"/>
        <v>3.0408055058459792E-2</v>
      </c>
      <c r="V308" s="79">
        <f t="shared" ca="1" si="217"/>
        <v>14727.417056955564</v>
      </c>
      <c r="W308" s="79">
        <f t="shared" ca="1" si="193"/>
        <v>127.63384533580813</v>
      </c>
      <c r="X308" s="80">
        <f t="shared" ca="1" si="194"/>
        <v>-0.60816110116919586</v>
      </c>
      <c r="Y308" s="80">
        <f t="shared" ca="1" si="207"/>
        <v>-12.272847547462971</v>
      </c>
      <c r="Z308" s="80">
        <f t="shared" ca="1" si="195"/>
        <v>0</v>
      </c>
      <c r="AA308" s="80">
        <f t="shared" ca="1" si="208"/>
        <v>0</v>
      </c>
      <c r="AB308" s="81">
        <f t="shared" ca="1" si="196"/>
        <v>-288.18224507320315</v>
      </c>
      <c r="AC308" s="79">
        <f t="shared" ca="1" si="197"/>
        <v>14553.987648569537</v>
      </c>
      <c r="AD308" s="35"/>
      <c r="AE308" s="55">
        <f t="shared" ca="1" si="218"/>
        <v>2.8214445801184374E-2</v>
      </c>
      <c r="AF308" s="78">
        <f t="shared" ca="1" si="219"/>
        <v>3.0408055058459792E-2</v>
      </c>
      <c r="AG308" s="35"/>
      <c r="AH308" s="35"/>
      <c r="AR308" s="69">
        <f t="shared" si="209"/>
        <v>26</v>
      </c>
      <c r="AS308" s="70">
        <f t="shared" si="220"/>
        <v>305</v>
      </c>
      <c r="AT308" s="71">
        <f t="shared" si="221"/>
        <v>9.8000618198192641E-2</v>
      </c>
      <c r="AU308" s="72">
        <f t="shared" si="210"/>
        <v>8.6664107387064426E-3</v>
      </c>
      <c r="AV308" s="73">
        <f t="shared" si="211"/>
        <v>1.0086664107387064</v>
      </c>
      <c r="AW308" s="74">
        <f>PRODUCT(AV$4:AV308)</f>
        <v>10.02455919533578</v>
      </c>
      <c r="BO308" s="70">
        <f t="shared" si="222"/>
        <v>305</v>
      </c>
      <c r="BP308" s="178">
        <f t="shared" si="223"/>
        <v>0.1091</v>
      </c>
      <c r="BQ308" s="179">
        <f t="shared" si="212"/>
        <v>8.6664107387064426E-3</v>
      </c>
      <c r="BR308" s="179">
        <f t="shared" si="225"/>
        <v>9.9755009723048974E-2</v>
      </c>
    </row>
    <row r="309" spans="5:70">
      <c r="E309">
        <f t="shared" si="213"/>
        <v>306</v>
      </c>
      <c r="F309" s="64">
        <f t="shared" si="214"/>
        <v>93.416666666665222</v>
      </c>
      <c r="G309" s="55">
        <f t="shared" si="198"/>
        <v>2.8214445801184374E-2</v>
      </c>
      <c r="H309" s="78">
        <f t="shared" si="224"/>
        <v>2.9638792967845131E-2</v>
      </c>
      <c r="I309" s="79">
        <f t="shared" ca="1" si="199"/>
        <v>14162.711525214076</v>
      </c>
      <c r="J309" s="79">
        <f t="shared" ca="1" si="200"/>
        <v>122.73987525131676</v>
      </c>
      <c r="K309" s="80">
        <f t="shared" ca="1" si="201"/>
        <v>-0.59277585935690258</v>
      </c>
      <c r="L309" s="80">
        <f t="shared" ca="1" si="202"/>
        <v>-11.802259604345064</v>
      </c>
      <c r="M309" s="80">
        <f t="shared" ca="1" si="203"/>
        <v>0</v>
      </c>
      <c r="N309" s="80">
        <f t="shared" ca="1" si="204"/>
        <v>0</v>
      </c>
      <c r="O309" s="81">
        <f t="shared" ca="1" si="191"/>
        <v>-280.05134273872164</v>
      </c>
      <c r="P309" s="79">
        <f t="shared" ca="1" si="192"/>
        <v>13993.005022262969</v>
      </c>
      <c r="Q309" s="35"/>
      <c r="R309">
        <f t="shared" ca="1" si="205"/>
        <v>306</v>
      </c>
      <c r="S309" s="78">
        <f t="shared" ca="1" si="215"/>
        <v>93.416666666665222</v>
      </c>
      <c r="T309" s="55">
        <f t="shared" ca="1" si="206"/>
        <v>2.8214445801184374E-2</v>
      </c>
      <c r="U309" s="78">
        <f t="shared" ca="1" si="216"/>
        <v>2.9550108637093449E-2</v>
      </c>
      <c r="V309" s="79">
        <f t="shared" ca="1" si="217"/>
        <v>14143.354952867865</v>
      </c>
      <c r="W309" s="79">
        <f t="shared" ca="1" si="193"/>
        <v>122.57212324487102</v>
      </c>
      <c r="X309" s="80">
        <f t="shared" ca="1" si="194"/>
        <v>-0.59100217274186895</v>
      </c>
      <c r="Y309" s="80">
        <f t="shared" ca="1" si="207"/>
        <v>-11.786129127389888</v>
      </c>
      <c r="Z309" s="80">
        <f t="shared" ca="1" si="195"/>
        <v>0</v>
      </c>
      <c r="AA309" s="80">
        <f t="shared" ca="1" si="208"/>
        <v>0</v>
      </c>
      <c r="AB309" s="81">
        <f t="shared" ca="1" si="196"/>
        <v>-280.05134273872164</v>
      </c>
      <c r="AC309" s="79">
        <f t="shared" ca="1" si="197"/>
        <v>13973.498602073883</v>
      </c>
      <c r="AD309" s="35"/>
      <c r="AE309" s="55">
        <f t="shared" ca="1" si="218"/>
        <v>2.8214445801184374E-2</v>
      </c>
      <c r="AF309" s="78">
        <f t="shared" ca="1" si="219"/>
        <v>2.9550108637093449E-2</v>
      </c>
      <c r="AG309" s="35"/>
      <c r="AH309" s="35"/>
      <c r="AR309" s="69">
        <f t="shared" si="209"/>
        <v>26</v>
      </c>
      <c r="AS309" s="70">
        <f t="shared" si="220"/>
        <v>306</v>
      </c>
      <c r="AT309" s="71">
        <f t="shared" si="221"/>
        <v>9.7151304588239951E-2</v>
      </c>
      <c r="AU309" s="72">
        <f t="shared" si="210"/>
        <v>8.6664107387064426E-3</v>
      </c>
      <c r="AV309" s="73">
        <f t="shared" si="211"/>
        <v>1.0086664107387064</v>
      </c>
      <c r="AW309" s="74">
        <f>PRODUCT(AV$4:AV309)</f>
        <v>10.111436142797036</v>
      </c>
      <c r="BO309" s="70">
        <f t="shared" si="222"/>
        <v>306</v>
      </c>
      <c r="BP309" s="178">
        <f t="shared" si="223"/>
        <v>0.1091</v>
      </c>
      <c r="BQ309" s="179">
        <f t="shared" si="212"/>
        <v>8.6664107387064426E-3</v>
      </c>
      <c r="BR309" s="179">
        <f t="shared" si="225"/>
        <v>9.8897919729469763E-2</v>
      </c>
    </row>
    <row r="310" spans="5:70">
      <c r="E310">
        <f t="shared" si="213"/>
        <v>307</v>
      </c>
      <c r="F310" s="64">
        <f t="shared" si="214"/>
        <v>93.49999999999855</v>
      </c>
      <c r="G310" s="55">
        <f t="shared" si="198"/>
        <v>2.8214445801184374E-2</v>
      </c>
      <c r="H310" s="78">
        <f t="shared" si="224"/>
        <v>2.8802550850041339E-2</v>
      </c>
      <c r="I310" s="79">
        <f t="shared" ca="1" si="199"/>
        <v>13598.20014046663</v>
      </c>
      <c r="J310" s="79">
        <f t="shared" ca="1" si="200"/>
        <v>117.84758772441945</v>
      </c>
      <c r="K310" s="80">
        <f t="shared" ca="1" si="201"/>
        <v>-0.57605101700082684</v>
      </c>
      <c r="L310" s="80">
        <f t="shared" ca="1" si="202"/>
        <v>-11.331833450388858</v>
      </c>
      <c r="M310" s="80">
        <f t="shared" ca="1" si="203"/>
        <v>0</v>
      </c>
      <c r="N310" s="80">
        <f t="shared" ca="1" si="204"/>
        <v>0</v>
      </c>
      <c r="O310" s="81">
        <f t="shared" ca="1" si="191"/>
        <v>-272.14984930747107</v>
      </c>
      <c r="P310" s="79">
        <f t="shared" ca="1" si="192"/>
        <v>13431.98999441619</v>
      </c>
      <c r="Q310" s="35"/>
      <c r="R310">
        <f t="shared" ca="1" si="205"/>
        <v>307</v>
      </c>
      <c r="S310" s="78">
        <f t="shared" ca="1" si="215"/>
        <v>93.49999999999855</v>
      </c>
      <c r="T310" s="55">
        <f t="shared" ca="1" si="206"/>
        <v>2.8214445801184374E-2</v>
      </c>
      <c r="U310" s="78">
        <f t="shared" ca="1" si="216"/>
        <v>2.8716368698533067E-2</v>
      </c>
      <c r="V310" s="79">
        <f t="shared" ca="1" si="217"/>
        <v>13579.244083112744</v>
      </c>
      <c r="W310" s="79">
        <f t="shared" ca="1" si="193"/>
        <v>117.68330674540421</v>
      </c>
      <c r="X310" s="80">
        <f t="shared" ca="1" si="194"/>
        <v>-0.57432737397066136</v>
      </c>
      <c r="Y310" s="80">
        <f t="shared" ca="1" si="207"/>
        <v>-11.316036735927288</v>
      </c>
      <c r="Z310" s="80">
        <f t="shared" ca="1" si="195"/>
        <v>0</v>
      </c>
      <c r="AA310" s="80">
        <f t="shared" ca="1" si="208"/>
        <v>0</v>
      </c>
      <c r="AB310" s="81">
        <f t="shared" ca="1" si="196"/>
        <v>-272.14984930747107</v>
      </c>
      <c r="AC310" s="79">
        <f t="shared" ca="1" si="197"/>
        <v>13412.887176440781</v>
      </c>
      <c r="AD310" s="35"/>
      <c r="AE310" s="55">
        <f t="shared" ca="1" si="218"/>
        <v>2.8214445801184374E-2</v>
      </c>
      <c r="AF310" s="78">
        <f t="shared" ca="1" si="219"/>
        <v>2.8716368698533067E-2</v>
      </c>
      <c r="AG310" s="35"/>
      <c r="AH310" s="35"/>
      <c r="AR310" s="69">
        <f t="shared" si="209"/>
        <v>26</v>
      </c>
      <c r="AS310" s="70">
        <f t="shared" si="220"/>
        <v>307</v>
      </c>
      <c r="AT310" s="71">
        <f t="shared" si="221"/>
        <v>9.6309351478877092E-2</v>
      </c>
      <c r="AU310" s="72">
        <f t="shared" si="210"/>
        <v>8.6664107387064426E-3</v>
      </c>
      <c r="AV310" s="73">
        <f t="shared" si="211"/>
        <v>1.0086664107387064</v>
      </c>
      <c r="AW310" s="74">
        <f>PRODUCT(AV$4:AV310)</f>
        <v>10.199066001568717</v>
      </c>
      <c r="BO310" s="70">
        <f t="shared" si="222"/>
        <v>307</v>
      </c>
      <c r="BP310" s="178">
        <f t="shared" si="223"/>
        <v>0.1091</v>
      </c>
      <c r="BQ310" s="179">
        <f t="shared" si="212"/>
        <v>8.6664107387064426E-3</v>
      </c>
      <c r="BR310" s="179">
        <f t="shared" si="225"/>
        <v>9.8048193809726375E-2</v>
      </c>
    </row>
    <row r="311" spans="5:70">
      <c r="E311">
        <f t="shared" si="213"/>
        <v>308</v>
      </c>
      <c r="F311" s="64">
        <f t="shared" si="214"/>
        <v>93.583333333331879</v>
      </c>
      <c r="G311" s="55">
        <f t="shared" si="198"/>
        <v>3.0908757876424664E-2</v>
      </c>
      <c r="H311" s="78">
        <f t="shared" si="224"/>
        <v>2.7912299779594002E-2</v>
      </c>
      <c r="I311" s="79">
        <f t="shared" ca="1" si="199"/>
        <v>13016.823867880221</v>
      </c>
      <c r="J311" s="79">
        <f t="shared" ca="1" si="200"/>
        <v>112.80914215244748</v>
      </c>
      <c r="K311" s="80">
        <f t="shared" ca="1" si="201"/>
        <v>-0.55824599559188004</v>
      </c>
      <c r="L311" s="80">
        <f t="shared" ca="1" si="202"/>
        <v>-10.847353223233519</v>
      </c>
      <c r="M311" s="80">
        <f t="shared" ca="1" si="203"/>
        <v>0</v>
      </c>
      <c r="N311" s="80">
        <f t="shared" ca="1" si="204"/>
        <v>0</v>
      </c>
      <c r="O311" s="81">
        <f t="shared" ca="1" si="191"/>
        <v>-263.738035509121</v>
      </c>
      <c r="P311" s="79">
        <f t="shared" ca="1" si="192"/>
        <v>12854.489375304724</v>
      </c>
      <c r="Q311" s="35"/>
      <c r="R311">
        <f t="shared" ca="1" si="205"/>
        <v>308</v>
      </c>
      <c r="S311" s="78">
        <f t="shared" ca="1" si="215"/>
        <v>93.583333333331879</v>
      </c>
      <c r="T311" s="55">
        <f t="shared" ca="1" si="206"/>
        <v>3.0908757876424664E-2</v>
      </c>
      <c r="U311" s="78">
        <f t="shared" ca="1" si="216"/>
        <v>2.7828781411339969E-2</v>
      </c>
      <c r="V311" s="79">
        <f t="shared" ca="1" si="217"/>
        <v>12998.311494280371</v>
      </c>
      <c r="W311" s="79">
        <f t="shared" ca="1" si="193"/>
        <v>112.64870631908279</v>
      </c>
      <c r="X311" s="80">
        <f t="shared" ca="1" si="194"/>
        <v>-0.5565756282267994</v>
      </c>
      <c r="Y311" s="80">
        <f t="shared" ca="1" si="207"/>
        <v>-10.831926245233644</v>
      </c>
      <c r="Z311" s="80">
        <f t="shared" ca="1" si="195"/>
        <v>0</v>
      </c>
      <c r="AA311" s="80">
        <f t="shared" ca="1" si="208"/>
        <v>0</v>
      </c>
      <c r="AB311" s="81">
        <f t="shared" ca="1" si="196"/>
        <v>-263.738035509121</v>
      </c>
      <c r="AC311" s="79">
        <f t="shared" ca="1" si="197"/>
        <v>12835.833663216874</v>
      </c>
      <c r="AD311" s="35"/>
      <c r="AE311" s="55">
        <f t="shared" ca="1" si="218"/>
        <v>3.0908757876424664E-2</v>
      </c>
      <c r="AF311" s="78">
        <f t="shared" ca="1" si="219"/>
        <v>2.7828781411339969E-2</v>
      </c>
      <c r="AG311" s="35"/>
      <c r="AH311" s="35"/>
      <c r="AR311" s="69">
        <f t="shared" si="209"/>
        <v>26</v>
      </c>
      <c r="AS311" s="70">
        <f t="shared" si="220"/>
        <v>308</v>
      </c>
      <c r="AT311" s="71">
        <f t="shared" si="221"/>
        <v>9.5474695080982705E-2</v>
      </c>
      <c r="AU311" s="72">
        <f t="shared" si="210"/>
        <v>8.6664107387064426E-3</v>
      </c>
      <c r="AV311" s="73">
        <f t="shared" si="211"/>
        <v>1.0086664107387064</v>
      </c>
      <c r="AW311" s="74">
        <f>PRODUCT(AV$4:AV311)</f>
        <v>10.287455296689489</v>
      </c>
      <c r="BO311" s="70">
        <f t="shared" si="222"/>
        <v>308</v>
      </c>
      <c r="BP311" s="178">
        <f t="shared" si="223"/>
        <v>0.1091</v>
      </c>
      <c r="BQ311" s="179">
        <f t="shared" si="212"/>
        <v>8.6664107387064426E-3</v>
      </c>
      <c r="BR311" s="179">
        <f t="shared" si="225"/>
        <v>9.7205768692069205E-2</v>
      </c>
    </row>
    <row r="312" spans="5:70">
      <c r="E312">
        <f t="shared" si="213"/>
        <v>309</v>
      </c>
      <c r="F312" s="64">
        <f t="shared" si="214"/>
        <v>93.666666666665208</v>
      </c>
      <c r="G312" s="55">
        <f t="shared" si="198"/>
        <v>3.0908757876424664E-2</v>
      </c>
      <c r="H312" s="78">
        <f t="shared" si="224"/>
        <v>2.7049565263932349E-2</v>
      </c>
      <c r="I312" s="79">
        <f t="shared" ca="1" si="199"/>
        <v>12457.173075578357</v>
      </c>
      <c r="J312" s="79">
        <f t="shared" ca="1" si="200"/>
        <v>107.95897851611704</v>
      </c>
      <c r="K312" s="80">
        <f t="shared" ca="1" si="201"/>
        <v>-0.54099130527864703</v>
      </c>
      <c r="L312" s="80">
        <f t="shared" ca="1" si="202"/>
        <v>-10.380977562981965</v>
      </c>
      <c r="M312" s="80">
        <f t="shared" ca="1" si="203"/>
        <v>0</v>
      </c>
      <c r="N312" s="80">
        <f t="shared" ca="1" si="204"/>
        <v>0</v>
      </c>
      <c r="O312" s="81">
        <f t="shared" ca="1" si="191"/>
        <v>-255.58622042676566</v>
      </c>
      <c r="P312" s="79">
        <f t="shared" ca="1" si="192"/>
        <v>12298.623864799449</v>
      </c>
      <c r="Q312" s="35"/>
      <c r="R312">
        <f t="shared" ca="1" si="205"/>
        <v>309</v>
      </c>
      <c r="S312" s="78">
        <f t="shared" ca="1" si="215"/>
        <v>93.666666666665208</v>
      </c>
      <c r="T312" s="55">
        <f t="shared" ca="1" si="206"/>
        <v>3.0908757876424664E-2</v>
      </c>
      <c r="U312" s="78">
        <f t="shared" ca="1" si="216"/>
        <v>2.6968628344700915E-2</v>
      </c>
      <c r="V312" s="79">
        <f t="shared" ca="1" si="217"/>
        <v>12439.093988378443</v>
      </c>
      <c r="W312" s="79">
        <f t="shared" ca="1" si="193"/>
        <v>107.8022977206617</v>
      </c>
      <c r="X312" s="80">
        <f t="shared" ca="1" si="194"/>
        <v>-0.53937256689401836</v>
      </c>
      <c r="Y312" s="80">
        <f t="shared" ca="1" si="207"/>
        <v>-10.365911656982037</v>
      </c>
      <c r="Z312" s="80">
        <f t="shared" ca="1" si="195"/>
        <v>0</v>
      </c>
      <c r="AA312" s="80">
        <f t="shared" ca="1" si="208"/>
        <v>0</v>
      </c>
      <c r="AB312" s="81">
        <f t="shared" ca="1" si="196"/>
        <v>-255.58622042676566</v>
      </c>
      <c r="AC312" s="79">
        <f t="shared" ca="1" si="197"/>
        <v>12280.404781448464</v>
      </c>
      <c r="AD312" s="35"/>
      <c r="AE312" s="55">
        <f t="shared" ca="1" si="218"/>
        <v>3.0908757876424664E-2</v>
      </c>
      <c r="AF312" s="78">
        <f t="shared" ca="1" si="219"/>
        <v>2.6968628344700915E-2</v>
      </c>
      <c r="AG312" s="35"/>
      <c r="AH312" s="35"/>
      <c r="AR312" s="69">
        <f t="shared" si="209"/>
        <v>26</v>
      </c>
      <c r="AS312" s="70">
        <f t="shared" si="220"/>
        <v>309</v>
      </c>
      <c r="AT312" s="71">
        <f t="shared" si="221"/>
        <v>9.4647272158258147E-2</v>
      </c>
      <c r="AU312" s="72">
        <f t="shared" si="210"/>
        <v>8.6664107387064426E-3</v>
      </c>
      <c r="AV312" s="73">
        <f t="shared" si="211"/>
        <v>1.0086664107387064</v>
      </c>
      <c r="AW312" s="74">
        <f>PRODUCT(AV$4:AV312)</f>
        <v>10.376610609746681</v>
      </c>
      <c r="BO312" s="70">
        <f t="shared" si="222"/>
        <v>309</v>
      </c>
      <c r="BP312" s="178">
        <f t="shared" si="223"/>
        <v>0.1091</v>
      </c>
      <c r="BQ312" s="179">
        <f t="shared" si="212"/>
        <v>8.6664107387064426E-3</v>
      </c>
      <c r="BR312" s="179">
        <f t="shared" si="225"/>
        <v>9.6370581648376336E-2</v>
      </c>
    </row>
    <row r="313" spans="5:70">
      <c r="E313">
        <f t="shared" si="213"/>
        <v>310</v>
      </c>
      <c r="F313" s="64">
        <f t="shared" si="214"/>
        <v>93.749999999998536</v>
      </c>
      <c r="G313" s="55">
        <f t="shared" si="198"/>
        <v>3.0908757876424664E-2</v>
      </c>
      <c r="H313" s="78">
        <f t="shared" si="224"/>
        <v>2.6213496800526918E-2</v>
      </c>
      <c r="I313" s="79">
        <f t="shared" ca="1" si="199"/>
        <v>11918.488677549145</v>
      </c>
      <c r="J313" s="79">
        <f t="shared" ca="1" si="200"/>
        <v>103.29051826426306</v>
      </c>
      <c r="K313" s="80">
        <f t="shared" ca="1" si="201"/>
        <v>-0.5242699360105384</v>
      </c>
      <c r="L313" s="80">
        <f t="shared" ca="1" si="202"/>
        <v>-9.932073897957622</v>
      </c>
      <c r="M313" s="80">
        <f t="shared" ca="1" si="203"/>
        <v>0</v>
      </c>
      <c r="N313" s="80">
        <f t="shared" ca="1" si="204"/>
        <v>0</v>
      </c>
      <c r="O313" s="81">
        <f t="shared" ca="1" si="191"/>
        <v>-247.68636782304429</v>
      </c>
      <c r="P313" s="79">
        <f t="shared" ca="1" si="192"/>
        <v>11763.636484156397</v>
      </c>
      <c r="Q313" s="35"/>
      <c r="R313">
        <f t="shared" ca="1" si="205"/>
        <v>310</v>
      </c>
      <c r="S313" s="78">
        <f t="shared" ca="1" si="215"/>
        <v>93.749999999998536</v>
      </c>
      <c r="T313" s="55">
        <f t="shared" ca="1" si="206"/>
        <v>3.0908757876424664E-2</v>
      </c>
      <c r="U313" s="78">
        <f t="shared" ca="1" si="216"/>
        <v>2.613506154093527E-2</v>
      </c>
      <c r="V313" s="79">
        <f t="shared" ca="1" si="217"/>
        <v>11900.832723434185</v>
      </c>
      <c r="W313" s="79">
        <f t="shared" ca="1" si="193"/>
        <v>103.13750451391905</v>
      </c>
      <c r="X313" s="80">
        <f t="shared" ca="1" si="194"/>
        <v>-0.52270123081870534</v>
      </c>
      <c r="Y313" s="80">
        <f t="shared" ca="1" si="207"/>
        <v>-9.9173606028618213</v>
      </c>
      <c r="Z313" s="80">
        <f t="shared" ca="1" si="195"/>
        <v>0</v>
      </c>
      <c r="AA313" s="80">
        <f t="shared" ca="1" si="208"/>
        <v>0</v>
      </c>
      <c r="AB313" s="81">
        <f t="shared" ca="1" si="196"/>
        <v>-247.68636782304429</v>
      </c>
      <c r="AC313" s="79">
        <f t="shared" ca="1" si="197"/>
        <v>11745.84379829138</v>
      </c>
      <c r="AD313" s="35"/>
      <c r="AE313" s="55">
        <f t="shared" ca="1" si="218"/>
        <v>3.0908757876424664E-2</v>
      </c>
      <c r="AF313" s="78">
        <f t="shared" ca="1" si="219"/>
        <v>2.613506154093527E-2</v>
      </c>
      <c r="AG313" s="35"/>
      <c r="AH313" s="35"/>
      <c r="AR313" s="69">
        <f t="shared" si="209"/>
        <v>26</v>
      </c>
      <c r="AS313" s="70">
        <f t="shared" si="220"/>
        <v>310</v>
      </c>
      <c r="AT313" s="71">
        <f t="shared" si="221"/>
        <v>9.382702002243655E-2</v>
      </c>
      <c r="AU313" s="72">
        <f t="shared" si="210"/>
        <v>8.6664107387064426E-3</v>
      </c>
      <c r="AV313" s="73">
        <f t="shared" si="211"/>
        <v>1.0086664107387064</v>
      </c>
      <c r="AW313" s="74">
        <f>PRODUCT(AV$4:AV313)</f>
        <v>10.466538579366365</v>
      </c>
      <c r="BO313" s="70">
        <f t="shared" si="222"/>
        <v>310</v>
      </c>
      <c r="BP313" s="178">
        <f t="shared" si="223"/>
        <v>0.1091</v>
      </c>
      <c r="BQ313" s="179">
        <f t="shared" si="212"/>
        <v>8.6664107387064426E-3</v>
      </c>
      <c r="BR313" s="179">
        <f t="shared" si="225"/>
        <v>9.554257048948267E-2</v>
      </c>
    </row>
    <row r="314" spans="5:70">
      <c r="E314">
        <f t="shared" si="213"/>
        <v>311</v>
      </c>
      <c r="F314" s="64">
        <f t="shared" si="214"/>
        <v>93.833333333331865</v>
      </c>
      <c r="G314" s="55">
        <f t="shared" si="198"/>
        <v>3.0908757876424664E-2</v>
      </c>
      <c r="H314" s="78">
        <f t="shared" si="224"/>
        <v>2.5403270174825E-2</v>
      </c>
      <c r="I314" s="79">
        <f t="shared" ca="1" si="199"/>
        <v>11400.037092321332</v>
      </c>
      <c r="J314" s="79">
        <f t="shared" ca="1" si="200"/>
        <v>98.797403878545367</v>
      </c>
      <c r="K314" s="80">
        <f t="shared" ca="1" si="201"/>
        <v>-0.50806540349649998</v>
      </c>
      <c r="L314" s="80">
        <f t="shared" ca="1" si="202"/>
        <v>-9.5000309102677782</v>
      </c>
      <c r="M314" s="80">
        <f t="shared" ca="1" si="203"/>
        <v>0</v>
      </c>
      <c r="N314" s="80">
        <f t="shared" ca="1" si="204"/>
        <v>0</v>
      </c>
      <c r="O314" s="81">
        <f t="shared" ca="1" si="191"/>
        <v>-240.03068985071073</v>
      </c>
      <c r="P314" s="79">
        <f t="shared" ca="1" si="192"/>
        <v>11248.795710035401</v>
      </c>
      <c r="Q314" s="35"/>
      <c r="R314">
        <f t="shared" ca="1" si="205"/>
        <v>311</v>
      </c>
      <c r="S314" s="78">
        <f t="shared" ca="1" si="215"/>
        <v>93.833333333331865</v>
      </c>
      <c r="T314" s="55">
        <f t="shared" ca="1" si="206"/>
        <v>3.0908757876424664E-2</v>
      </c>
      <c r="U314" s="78">
        <f t="shared" ca="1" si="216"/>
        <v>2.5327259251681042E-2</v>
      </c>
      <c r="V314" s="79">
        <f t="shared" ca="1" si="217"/>
        <v>11382.794356275688</v>
      </c>
      <c r="W314" s="79">
        <f t="shared" ca="1" si="193"/>
        <v>98.647971245714714</v>
      </c>
      <c r="X314" s="80">
        <f t="shared" ca="1" si="194"/>
        <v>-0.50654518503362089</v>
      </c>
      <c r="Y314" s="80">
        <f t="shared" ca="1" si="207"/>
        <v>-9.4856619635630732</v>
      </c>
      <c r="Z314" s="80">
        <f t="shared" ca="1" si="195"/>
        <v>0</v>
      </c>
      <c r="AA314" s="80">
        <f t="shared" ca="1" si="208"/>
        <v>0</v>
      </c>
      <c r="AB314" s="81">
        <f t="shared" ca="1" si="196"/>
        <v>-240.03068985071073</v>
      </c>
      <c r="AC314" s="79">
        <f t="shared" ca="1" si="197"/>
        <v>11231.419430522095</v>
      </c>
      <c r="AD314" s="35"/>
      <c r="AE314" s="55">
        <f t="shared" ca="1" si="218"/>
        <v>3.0908757876424664E-2</v>
      </c>
      <c r="AF314" s="78">
        <f t="shared" ca="1" si="219"/>
        <v>2.5327259251681042E-2</v>
      </c>
      <c r="AG314" s="35"/>
      <c r="AH314" s="35"/>
      <c r="AR314" s="69">
        <f t="shared" si="209"/>
        <v>26</v>
      </c>
      <c r="AS314" s="70">
        <f t="shared" si="220"/>
        <v>311</v>
      </c>
      <c r="AT314" s="71">
        <f t="shared" si="221"/>
        <v>9.3013876528533282E-2</v>
      </c>
      <c r="AU314" s="72">
        <f t="shared" si="210"/>
        <v>8.6664107387064426E-3</v>
      </c>
      <c r="AV314" s="73">
        <f t="shared" si="211"/>
        <v>1.0086664107387064</v>
      </c>
      <c r="AW314" s="74">
        <f>PRODUCT(AV$4:AV314)</f>
        <v>10.55724590170767</v>
      </c>
      <c r="BO314" s="70">
        <f t="shared" si="222"/>
        <v>311</v>
      </c>
      <c r="BP314" s="178">
        <f t="shared" si="223"/>
        <v>0.1091</v>
      </c>
      <c r="BQ314" s="179">
        <f t="shared" si="212"/>
        <v>8.6664107387064426E-3</v>
      </c>
      <c r="BR314" s="179">
        <f t="shared" si="225"/>
        <v>9.472167356054928E-2</v>
      </c>
    </row>
    <row r="315" spans="5:70">
      <c r="E315">
        <f t="shared" si="213"/>
        <v>312</v>
      </c>
      <c r="F315" s="64">
        <f t="shared" si="214"/>
        <v>93.916666666665193</v>
      </c>
      <c r="G315" s="55">
        <f t="shared" si="198"/>
        <v>3.0908757876424664E-2</v>
      </c>
      <c r="H315" s="78">
        <f t="shared" si="224"/>
        <v>2.4618086647721936E-2</v>
      </c>
      <c r="I315" s="79">
        <f t="shared" ca="1" si="199"/>
        <v>10901.109407032553</v>
      </c>
      <c r="J315" s="79">
        <f t="shared" ca="1" si="200"/>
        <v>94.47349162892074</v>
      </c>
      <c r="K315" s="80">
        <f t="shared" ca="1" si="201"/>
        <v>-0.49236173295443875</v>
      </c>
      <c r="L315" s="80">
        <f t="shared" ca="1" si="202"/>
        <v>-9.0842578391937945</v>
      </c>
      <c r="M315" s="80">
        <f t="shared" ca="1" si="203"/>
        <v>0</v>
      </c>
      <c r="N315" s="80">
        <f t="shared" ca="1" si="204"/>
        <v>0</v>
      </c>
      <c r="O315" s="81">
        <f t="shared" ca="1" si="191"/>
        <v>-232.61163937520394</v>
      </c>
      <c r="P315" s="79">
        <f t="shared" ca="1" si="192"/>
        <v>10753.394639714121</v>
      </c>
      <c r="Q315" s="35"/>
      <c r="R315">
        <f t="shared" ca="1" si="205"/>
        <v>312</v>
      </c>
      <c r="S315" s="78">
        <f t="shared" ca="1" si="215"/>
        <v>93.916666666665193</v>
      </c>
      <c r="T315" s="55">
        <f t="shared" ca="1" si="206"/>
        <v>3.0908757876424664E-2</v>
      </c>
      <c r="U315" s="78">
        <f t="shared" ca="1" si="216"/>
        <v>2.4544425127797396E-2</v>
      </c>
      <c r="V315" s="79">
        <f t="shared" ca="1" si="217"/>
        <v>10884.270206735517</v>
      </c>
      <c r="W315" s="79">
        <f t="shared" ca="1" si="193"/>
        <v>94.327556202635279</v>
      </c>
      <c r="X315" s="80">
        <f t="shared" ca="1" si="194"/>
        <v>-0.4908885025559479</v>
      </c>
      <c r="Y315" s="80">
        <f t="shared" ca="1" si="207"/>
        <v>-9.0702251722795975</v>
      </c>
      <c r="Z315" s="80">
        <f t="shared" ca="1" si="195"/>
        <v>0</v>
      </c>
      <c r="AA315" s="80">
        <f t="shared" ca="1" si="208"/>
        <v>0</v>
      </c>
      <c r="AB315" s="81">
        <f t="shared" ca="1" si="196"/>
        <v>-232.61163937520394</v>
      </c>
      <c r="AC315" s="79">
        <f t="shared" ca="1" si="197"/>
        <v>10736.425009888113</v>
      </c>
      <c r="AD315" s="35"/>
      <c r="AE315" s="55">
        <f t="shared" ca="1" si="218"/>
        <v>3.0908757876424664E-2</v>
      </c>
      <c r="AF315" s="78">
        <f t="shared" ca="1" si="219"/>
        <v>2.4544425127797396E-2</v>
      </c>
      <c r="AG315" s="35"/>
      <c r="AH315" s="35"/>
      <c r="AR315" s="69">
        <f t="shared" si="209"/>
        <v>26</v>
      </c>
      <c r="AS315" s="70">
        <f t="shared" si="220"/>
        <v>312</v>
      </c>
      <c r="AT315" s="71">
        <f t="shared" si="221"/>
        <v>9.220778007013769E-2</v>
      </c>
      <c r="AU315" s="72">
        <f t="shared" si="210"/>
        <v>8.6664107387064426E-3</v>
      </c>
      <c r="AV315" s="73">
        <f t="shared" si="211"/>
        <v>1.0086664107387064</v>
      </c>
      <c r="AW315" s="74">
        <f>PRODUCT(AV$4:AV315)</f>
        <v>10.648739330961394</v>
      </c>
      <c r="BO315" s="70">
        <f t="shared" si="222"/>
        <v>312</v>
      </c>
      <c r="BP315" s="178">
        <f t="shared" si="223"/>
        <v>0.1091</v>
      </c>
      <c r="BQ315" s="179">
        <f t="shared" si="212"/>
        <v>8.6664107387064426E-3</v>
      </c>
      <c r="BR315" s="179">
        <f t="shared" si="225"/>
        <v>9.3907829736472492E-2</v>
      </c>
    </row>
    <row r="316" spans="5:70">
      <c r="E316">
        <f t="shared" si="213"/>
        <v>313</v>
      </c>
      <c r="F316" s="64">
        <f t="shared" si="214"/>
        <v>93.999999999998522</v>
      </c>
      <c r="G316" s="55">
        <f t="shared" si="198"/>
        <v>3.0908757876424664E-2</v>
      </c>
      <c r="H316" s="78">
        <f t="shared" si="224"/>
        <v>2.3857172168146656E-2</v>
      </c>
      <c r="I316" s="79">
        <f t="shared" ca="1" si="199"/>
        <v>10421.020568445554</v>
      </c>
      <c r="J316" s="79">
        <f t="shared" ca="1" si="200"/>
        <v>90.312844562657261</v>
      </c>
      <c r="K316" s="80">
        <f t="shared" ca="1" si="201"/>
        <v>-0.47714344336293313</v>
      </c>
      <c r="L316" s="80">
        <f t="shared" ca="1" si="202"/>
        <v>-8.6841838070379627</v>
      </c>
      <c r="M316" s="80">
        <f t="shared" ca="1" si="203"/>
        <v>-78.157654263341655</v>
      </c>
      <c r="N316" s="80">
        <f t="shared" ca="1" si="204"/>
        <v>0</v>
      </c>
      <c r="O316" s="81">
        <f t="shared" ca="1" si="191"/>
        <v>-225.42190253451756</v>
      </c>
      <c r="P316" s="79">
        <f t="shared" ca="1" si="192"/>
        <v>10198.592528959953</v>
      </c>
      <c r="Q316" s="35"/>
      <c r="R316">
        <f t="shared" ca="1" si="205"/>
        <v>313</v>
      </c>
      <c r="S316" s="78">
        <f t="shared" ca="1" si="215"/>
        <v>93.999999999998522</v>
      </c>
      <c r="T316" s="55">
        <f t="shared" ca="1" si="206"/>
        <v>3.0908757876424664E-2</v>
      </c>
      <c r="U316" s="78">
        <f t="shared" ca="1" si="216"/>
        <v>2.3785787434306274E-2</v>
      </c>
      <c r="V316" s="79">
        <f t="shared" ca="1" si="217"/>
        <v>10404.575448799091</v>
      </c>
      <c r="W316" s="79">
        <f t="shared" ca="1" si="193"/>
        <v>90.170324401153849</v>
      </c>
      <c r="X316" s="80">
        <f t="shared" ca="1" si="194"/>
        <v>-0.47571574868612548</v>
      </c>
      <c r="Y316" s="80">
        <f t="shared" ca="1" si="207"/>
        <v>-8.6704795406659088</v>
      </c>
      <c r="Z316" s="80">
        <f t="shared" ca="1" si="195"/>
        <v>-78.034315865993179</v>
      </c>
      <c r="AA316" s="80">
        <f t="shared" ca="1" si="208"/>
        <v>0</v>
      </c>
      <c r="AB316" s="81">
        <f t="shared" ca="1" si="196"/>
        <v>-225.42190253451756</v>
      </c>
      <c r="AC316" s="79">
        <f t="shared" ca="1" si="197"/>
        <v>10182.143359510383</v>
      </c>
      <c r="AD316" s="35"/>
      <c r="AE316" s="55">
        <f t="shared" ca="1" si="218"/>
        <v>3.0908757876424664E-2</v>
      </c>
      <c r="AF316" s="78">
        <f t="shared" ca="1" si="219"/>
        <v>2.3785787434306274E-2</v>
      </c>
      <c r="AG316" s="35"/>
      <c r="AH316" s="35"/>
      <c r="AR316" s="69">
        <f t="shared" si="209"/>
        <v>27</v>
      </c>
      <c r="AS316" s="70">
        <f t="shared" si="220"/>
        <v>313</v>
      </c>
      <c r="AT316" s="71">
        <f t="shared" si="221"/>
        <v>9.1408669574745569E-2</v>
      </c>
      <c r="AU316" s="72">
        <f t="shared" si="210"/>
        <v>8.6664107387064426E-3</v>
      </c>
      <c r="AV316" s="73">
        <f t="shared" si="211"/>
        <v>1.0086664107387064</v>
      </c>
      <c r="AW316" s="74">
        <f>PRODUCT(AV$4:AV316)</f>
        <v>10.741025679852923</v>
      </c>
      <c r="BO316" s="70">
        <f t="shared" si="222"/>
        <v>313</v>
      </c>
      <c r="BP316" s="178">
        <f t="shared" si="223"/>
        <v>0.1091</v>
      </c>
      <c r="BQ316" s="179">
        <f t="shared" si="212"/>
        <v>8.6664107387064426E-3</v>
      </c>
      <c r="BR316" s="179">
        <f t="shared" si="225"/>
        <v>9.3100978417332447E-2</v>
      </c>
    </row>
    <row r="317" spans="5:70">
      <c r="E317">
        <f t="shared" si="213"/>
        <v>314</v>
      </c>
      <c r="F317" s="64">
        <f t="shared" si="214"/>
        <v>94.083333333331851</v>
      </c>
      <c r="G317" s="55">
        <f t="shared" si="198"/>
        <v>3.0908757876424664E-2</v>
      </c>
      <c r="H317" s="78">
        <f t="shared" si="224"/>
        <v>2.3119776609985234E-2</v>
      </c>
      <c r="I317" s="79">
        <f t="shared" ca="1" si="199"/>
        <v>9883.3667018020169</v>
      </c>
      <c r="J317" s="79">
        <f t="shared" ca="1" si="200"/>
        <v>85.653315319070671</v>
      </c>
      <c r="K317" s="80">
        <f t="shared" ca="1" si="201"/>
        <v>-0.4623955321997047</v>
      </c>
      <c r="L317" s="80">
        <f t="shared" ca="1" si="202"/>
        <v>-8.2361389181683471</v>
      </c>
      <c r="M317" s="80">
        <f t="shared" ca="1" si="203"/>
        <v>0</v>
      </c>
      <c r="N317" s="80">
        <f t="shared" ca="1" si="204"/>
        <v>0</v>
      </c>
      <c r="O317" s="81">
        <f t="shared" ca="1" si="191"/>
        <v>-218.45439152903512</v>
      </c>
      <c r="P317" s="79">
        <f t="shared" ca="1" si="192"/>
        <v>9741.867091141683</v>
      </c>
      <c r="Q317" s="35"/>
      <c r="R317">
        <f t="shared" ca="1" si="205"/>
        <v>314</v>
      </c>
      <c r="S317" s="78">
        <f t="shared" ca="1" si="215"/>
        <v>94.083333333331851</v>
      </c>
      <c r="T317" s="55">
        <f t="shared" ca="1" si="206"/>
        <v>3.0908757876424664E-2</v>
      </c>
      <c r="U317" s="78">
        <f t="shared" ca="1" si="216"/>
        <v>2.3050598289599197E-2</v>
      </c>
      <c r="V317" s="79">
        <f t="shared" ca="1" si="217"/>
        <v>9867.425955748231</v>
      </c>
      <c r="W317" s="79">
        <f t="shared" ca="1" si="193"/>
        <v>85.515166266287153</v>
      </c>
      <c r="X317" s="80">
        <f t="shared" ca="1" si="194"/>
        <v>-0.46101196579198395</v>
      </c>
      <c r="Y317" s="80">
        <f t="shared" ca="1" si="207"/>
        <v>-8.2228549631235257</v>
      </c>
      <c r="Z317" s="80">
        <f t="shared" ca="1" si="195"/>
        <v>0</v>
      </c>
      <c r="AA317" s="80">
        <f t="shared" ca="1" si="208"/>
        <v>0</v>
      </c>
      <c r="AB317" s="81">
        <f t="shared" ca="1" si="196"/>
        <v>-218.45439152903512</v>
      </c>
      <c r="AC317" s="79">
        <f t="shared" ca="1" si="197"/>
        <v>9725.8028635565661</v>
      </c>
      <c r="AD317" s="35"/>
      <c r="AE317" s="55">
        <f t="shared" ca="1" si="218"/>
        <v>3.0908757876424664E-2</v>
      </c>
      <c r="AF317" s="78">
        <f t="shared" ca="1" si="219"/>
        <v>2.3050598289599197E-2</v>
      </c>
      <c r="AG317" s="35"/>
      <c r="AH317" s="35"/>
      <c r="AR317" s="69">
        <f t="shared" si="209"/>
        <v>27</v>
      </c>
      <c r="AS317" s="70">
        <f t="shared" si="220"/>
        <v>314</v>
      </c>
      <c r="AT317" s="71">
        <f t="shared" si="221"/>
        <v>9.0616484499132122E-2</v>
      </c>
      <c r="AU317" s="72">
        <f t="shared" si="210"/>
        <v>8.6664107387064426E-3</v>
      </c>
      <c r="AV317" s="73">
        <f t="shared" si="211"/>
        <v>1.0086664107387064</v>
      </c>
      <c r="AW317" s="74">
        <f>PRODUCT(AV$4:AV317)</f>
        <v>10.834111820149522</v>
      </c>
      <c r="BO317" s="70">
        <f t="shared" si="222"/>
        <v>314</v>
      </c>
      <c r="BP317" s="178">
        <f t="shared" si="223"/>
        <v>0.1091</v>
      </c>
      <c r="BQ317" s="179">
        <f t="shared" si="212"/>
        <v>8.6664107387064426E-3</v>
      </c>
      <c r="BR317" s="179">
        <f t="shared" si="225"/>
        <v>9.2301059523880707E-2</v>
      </c>
    </row>
    <row r="318" spans="5:70">
      <c r="E318">
        <f t="shared" si="213"/>
        <v>315</v>
      </c>
      <c r="F318" s="64">
        <f t="shared" si="214"/>
        <v>94.166666666665179</v>
      </c>
      <c r="G318" s="55">
        <f t="shared" si="198"/>
        <v>3.0908757876424664E-2</v>
      </c>
      <c r="H318" s="78">
        <f t="shared" si="224"/>
        <v>2.2405173032590174E-2</v>
      </c>
      <c r="I318" s="79">
        <f t="shared" ca="1" si="199"/>
        <v>9440.7580799572752</v>
      </c>
      <c r="J318" s="79">
        <f t="shared" ca="1" si="200"/>
        <v>81.817487205671341</v>
      </c>
      <c r="K318" s="80">
        <f t="shared" ca="1" si="201"/>
        <v>-0.44810346065180351</v>
      </c>
      <c r="L318" s="80">
        <f t="shared" ca="1" si="202"/>
        <v>-7.8672983999643966</v>
      </c>
      <c r="M318" s="80">
        <f t="shared" ca="1" si="203"/>
        <v>0</v>
      </c>
      <c r="N318" s="80">
        <f t="shared" ca="1" si="204"/>
        <v>0</v>
      </c>
      <c r="O318" s="81">
        <f t="shared" ca="1" si="191"/>
        <v>-211.70223763422254</v>
      </c>
      <c r="P318" s="79">
        <f t="shared" ca="1" si="192"/>
        <v>9302.5579276681074</v>
      </c>
      <c r="Q318" s="35"/>
      <c r="R318">
        <f t="shared" ca="1" si="205"/>
        <v>315</v>
      </c>
      <c r="S318" s="78">
        <f t="shared" ca="1" si="215"/>
        <v>94.166666666665179</v>
      </c>
      <c r="T318" s="55">
        <f t="shared" ca="1" si="206"/>
        <v>3.0908757876424664E-2</v>
      </c>
      <c r="U318" s="78">
        <f t="shared" ca="1" si="216"/>
        <v>2.2338132928159248E-2</v>
      </c>
      <c r="V318" s="79">
        <f t="shared" ca="1" si="217"/>
        <v>9425.1903776930594</v>
      </c>
      <c r="W318" s="79">
        <f t="shared" ca="1" si="193"/>
        <v>81.682571103591755</v>
      </c>
      <c r="X318" s="80">
        <f t="shared" ca="1" si="194"/>
        <v>-0.44676265856318498</v>
      </c>
      <c r="Y318" s="80">
        <f t="shared" ca="1" si="207"/>
        <v>-7.8543253147442167</v>
      </c>
      <c r="Z318" s="80">
        <f t="shared" ca="1" si="195"/>
        <v>0</v>
      </c>
      <c r="AA318" s="80">
        <f t="shared" ca="1" si="208"/>
        <v>0</v>
      </c>
      <c r="AB318" s="81">
        <f t="shared" ca="1" si="196"/>
        <v>-211.70223763422254</v>
      </c>
      <c r="AC318" s="79">
        <f t="shared" ca="1" si="197"/>
        <v>9286.8696231891226</v>
      </c>
      <c r="AD318" s="35"/>
      <c r="AE318" s="55">
        <f t="shared" ca="1" si="218"/>
        <v>3.0908757876424664E-2</v>
      </c>
      <c r="AF318" s="78">
        <f t="shared" ca="1" si="219"/>
        <v>2.2338132928159248E-2</v>
      </c>
      <c r="AG318" s="35"/>
      <c r="AH318" s="35"/>
      <c r="AR318" s="69">
        <f t="shared" si="209"/>
        <v>27</v>
      </c>
      <c r="AS318" s="70">
        <f t="shared" si="220"/>
        <v>315</v>
      </c>
      <c r="AT318" s="71">
        <f t="shared" si="221"/>
        <v>8.9831164824765011E-2</v>
      </c>
      <c r="AU318" s="72">
        <f t="shared" si="210"/>
        <v>8.6664107387064426E-3</v>
      </c>
      <c r="AV318" s="73">
        <f t="shared" si="211"/>
        <v>1.0086664107387064</v>
      </c>
      <c r="AW318" s="74">
        <f>PRODUCT(AV$4:AV318)</f>
        <v>10.928004683172011</v>
      </c>
      <c r="BO318" s="70">
        <f t="shared" si="222"/>
        <v>315</v>
      </c>
      <c r="BP318" s="178">
        <f t="shared" si="223"/>
        <v>0.1091</v>
      </c>
      <c r="BQ318" s="179">
        <f t="shared" si="212"/>
        <v>8.6664107387064426E-3</v>
      </c>
      <c r="BR318" s="179">
        <f t="shared" si="225"/>
        <v>9.1508013493066698E-2</v>
      </c>
    </row>
    <row r="319" spans="5:70">
      <c r="E319">
        <f t="shared" si="213"/>
        <v>316</v>
      </c>
      <c r="F319" s="64">
        <f t="shared" si="214"/>
        <v>94.249999999998508</v>
      </c>
      <c r="G319" s="55">
        <f t="shared" si="198"/>
        <v>3.0908757876424664E-2</v>
      </c>
      <c r="H319" s="78">
        <f t="shared" si="224"/>
        <v>2.1712656964146444E-2</v>
      </c>
      <c r="I319" s="79">
        <f t="shared" ca="1" si="199"/>
        <v>9015.0274170503999</v>
      </c>
      <c r="J319" s="79">
        <f t="shared" ca="1" si="200"/>
        <v>78.12793041685859</v>
      </c>
      <c r="K319" s="80">
        <f t="shared" ca="1" si="201"/>
        <v>-0.43425313928292886</v>
      </c>
      <c r="L319" s="80">
        <f t="shared" ca="1" si="202"/>
        <v>-7.5125228475420007</v>
      </c>
      <c r="M319" s="80">
        <f t="shared" ca="1" si="203"/>
        <v>0</v>
      </c>
      <c r="N319" s="80">
        <f t="shared" ca="1" si="204"/>
        <v>0</v>
      </c>
      <c r="O319" s="81">
        <f t="shared" ca="1" si="191"/>
        <v>-205.158784429289</v>
      </c>
      <c r="P319" s="79">
        <f t="shared" ca="1" si="192"/>
        <v>8880.0497870511426</v>
      </c>
      <c r="Q319" s="35"/>
      <c r="R319">
        <f t="shared" ca="1" si="205"/>
        <v>316</v>
      </c>
      <c r="S319" s="78">
        <f t="shared" ca="1" si="215"/>
        <v>94.249999999998508</v>
      </c>
      <c r="T319" s="55">
        <f t="shared" ca="1" si="206"/>
        <v>3.0908757876424664E-2</v>
      </c>
      <c r="U319" s="78">
        <f t="shared" ca="1" si="216"/>
        <v>2.1647688986071383E-2</v>
      </c>
      <c r="V319" s="79">
        <f t="shared" ca="1" si="217"/>
        <v>8999.824018576046</v>
      </c>
      <c r="W319" s="79">
        <f t="shared" ca="1" si="193"/>
        <v>77.996171521055615</v>
      </c>
      <c r="X319" s="80">
        <f t="shared" ca="1" si="194"/>
        <v>-0.43295377972142768</v>
      </c>
      <c r="Y319" s="80">
        <f t="shared" ca="1" si="207"/>
        <v>-7.4998533488133718</v>
      </c>
      <c r="Z319" s="80">
        <f t="shared" ca="1" si="195"/>
        <v>0</v>
      </c>
      <c r="AA319" s="80">
        <f t="shared" ca="1" si="208"/>
        <v>0</v>
      </c>
      <c r="AB319" s="81">
        <f t="shared" ca="1" si="196"/>
        <v>-205.158784429289</v>
      </c>
      <c r="AC319" s="79">
        <f t="shared" ca="1" si="197"/>
        <v>8864.7285985392755</v>
      </c>
      <c r="AD319" s="35"/>
      <c r="AE319" s="55">
        <f t="shared" ca="1" si="218"/>
        <v>3.0908757876424664E-2</v>
      </c>
      <c r="AF319" s="78">
        <f t="shared" ca="1" si="219"/>
        <v>2.1647688986071383E-2</v>
      </c>
      <c r="AG319" s="35"/>
      <c r="AH319" s="35"/>
      <c r="AR319" s="69">
        <f t="shared" si="209"/>
        <v>27</v>
      </c>
      <c r="AS319" s="70">
        <f t="shared" si="220"/>
        <v>316</v>
      </c>
      <c r="AT319" s="71">
        <f t="shared" si="221"/>
        <v>8.9052651053257159E-2</v>
      </c>
      <c r="AU319" s="72">
        <f t="shared" si="210"/>
        <v>8.6664107387064426E-3</v>
      </c>
      <c r="AV319" s="73">
        <f t="shared" si="211"/>
        <v>1.0086664107387064</v>
      </c>
      <c r="AW319" s="74">
        <f>PRODUCT(AV$4:AV319)</f>
        <v>11.022711260310887</v>
      </c>
      <c r="BO319" s="70">
        <f t="shared" si="222"/>
        <v>316</v>
      </c>
      <c r="BP319" s="178">
        <f t="shared" si="223"/>
        <v>0.1091</v>
      </c>
      <c r="BQ319" s="179">
        <f t="shared" si="212"/>
        <v>8.6664107387064426E-3</v>
      </c>
      <c r="BR319" s="179">
        <f t="shared" si="225"/>
        <v>9.0721781273602572E-2</v>
      </c>
    </row>
    <row r="320" spans="5:70">
      <c r="E320">
        <f t="shared" si="213"/>
        <v>317</v>
      </c>
      <c r="F320" s="64">
        <f t="shared" si="214"/>
        <v>94.333333333331836</v>
      </c>
      <c r="G320" s="55">
        <f t="shared" si="198"/>
        <v>3.0908757876424664E-2</v>
      </c>
      <c r="H320" s="78">
        <f t="shared" si="224"/>
        <v>2.1041545707187775E-2</v>
      </c>
      <c r="I320" s="79">
        <f t="shared" ca="1" si="199"/>
        <v>8605.5784782525825</v>
      </c>
      <c r="J320" s="79">
        <f t="shared" ca="1" si="200"/>
        <v>74.579477736709222</v>
      </c>
      <c r="K320" s="80">
        <f t="shared" ca="1" si="201"/>
        <v>-0.42083091414375551</v>
      </c>
      <c r="L320" s="80">
        <f t="shared" ca="1" si="202"/>
        <v>-7.1713153985438192</v>
      </c>
      <c r="M320" s="80">
        <f t="shared" ca="1" si="203"/>
        <v>0</v>
      </c>
      <c r="N320" s="80">
        <f t="shared" ca="1" si="204"/>
        <v>0</v>
      </c>
      <c r="O320" s="81">
        <f t="shared" ca="1" si="191"/>
        <v>-198.81758123514251</v>
      </c>
      <c r="P320" s="79">
        <f t="shared" ca="1" si="192"/>
        <v>8473.7482284414637</v>
      </c>
      <c r="Q320" s="35"/>
      <c r="R320">
        <f t="shared" ca="1" si="205"/>
        <v>317</v>
      </c>
      <c r="S320" s="78">
        <f t="shared" ca="1" si="215"/>
        <v>94.333333333331836</v>
      </c>
      <c r="T320" s="55">
        <f t="shared" ca="1" si="206"/>
        <v>3.0908757876424664E-2</v>
      </c>
      <c r="U320" s="78">
        <f t="shared" ca="1" si="216"/>
        <v>2.0978585808616758E-2</v>
      </c>
      <c r="V320" s="79">
        <f t="shared" ca="1" si="217"/>
        <v>8590.7308486468082</v>
      </c>
      <c r="W320" s="79">
        <f t="shared" ca="1" si="193"/>
        <v>74.450802080049414</v>
      </c>
      <c r="X320" s="80">
        <f t="shared" ca="1" si="194"/>
        <v>-0.41957171617233513</v>
      </c>
      <c r="Y320" s="80">
        <f t="shared" ca="1" si="207"/>
        <v>-7.1589423738723408</v>
      </c>
      <c r="Z320" s="80">
        <f t="shared" ca="1" si="195"/>
        <v>0</v>
      </c>
      <c r="AA320" s="80">
        <f t="shared" ca="1" si="208"/>
        <v>0</v>
      </c>
      <c r="AB320" s="81">
        <f t="shared" ca="1" si="196"/>
        <v>-198.81758123514251</v>
      </c>
      <c r="AC320" s="79">
        <f t="shared" ca="1" si="197"/>
        <v>8458.7855554016714</v>
      </c>
      <c r="AD320" s="35"/>
      <c r="AE320" s="55">
        <f t="shared" ca="1" si="218"/>
        <v>3.0908757876424664E-2</v>
      </c>
      <c r="AF320" s="78">
        <f t="shared" ca="1" si="219"/>
        <v>2.0978585808616758E-2</v>
      </c>
      <c r="AG320" s="35"/>
      <c r="AH320" s="35"/>
      <c r="AR320" s="69">
        <f t="shared" si="209"/>
        <v>27</v>
      </c>
      <c r="AS320" s="70">
        <f t="shared" si="220"/>
        <v>317</v>
      </c>
      <c r="AT320" s="71">
        <f t="shared" si="221"/>
        <v>8.8280884201858936E-2</v>
      </c>
      <c r="AU320" s="72">
        <f t="shared" si="210"/>
        <v>8.6664107387064426E-3</v>
      </c>
      <c r="AV320" s="73">
        <f t="shared" si="211"/>
        <v>1.0086664107387064</v>
      </c>
      <c r="AW320" s="74">
        <f>PRODUCT(AV$4:AV320)</f>
        <v>11.118238603546905</v>
      </c>
      <c r="BO320" s="70">
        <f t="shared" si="222"/>
        <v>317</v>
      </c>
      <c r="BP320" s="178">
        <f t="shared" si="223"/>
        <v>0.1091</v>
      </c>
      <c r="BQ320" s="179">
        <f t="shared" si="212"/>
        <v>8.6664107387064426E-3</v>
      </c>
      <c r="BR320" s="179">
        <f t="shared" si="225"/>
        <v>8.9942304321566149E-2</v>
      </c>
    </row>
    <row r="321" spans="5:70">
      <c r="E321">
        <f t="shared" si="213"/>
        <v>318</v>
      </c>
      <c r="F321" s="64">
        <f t="shared" si="214"/>
        <v>94.416666666665165</v>
      </c>
      <c r="G321" s="55">
        <f t="shared" si="198"/>
        <v>3.0908757876424664E-2</v>
      </c>
      <c r="H321" s="78">
        <f t="shared" si="224"/>
        <v>2.0391177665578585E-2</v>
      </c>
      <c r="I321" s="79">
        <f t="shared" ca="1" si="199"/>
        <v>8211.8351961427834</v>
      </c>
      <c r="J321" s="79">
        <f t="shared" ca="1" si="200"/>
        <v>71.167136728339344</v>
      </c>
      <c r="K321" s="80">
        <f t="shared" ca="1" si="201"/>
        <v>-0.40782355331157172</v>
      </c>
      <c r="L321" s="80">
        <f t="shared" ca="1" si="202"/>
        <v>-6.8431959967856528</v>
      </c>
      <c r="M321" s="80">
        <f t="shared" ca="1" si="203"/>
        <v>0</v>
      </c>
      <c r="N321" s="80">
        <f t="shared" ca="1" si="204"/>
        <v>0</v>
      </c>
      <c r="O321" s="81">
        <f t="shared" ca="1" si="191"/>
        <v>-192.6723767551691</v>
      </c>
      <c r="P321" s="79">
        <f t="shared" ca="1" si="192"/>
        <v>8083.0789365658575</v>
      </c>
      <c r="Q321" s="35"/>
      <c r="R321">
        <f t="shared" ca="1" si="205"/>
        <v>318</v>
      </c>
      <c r="S321" s="78">
        <f t="shared" ca="1" si="215"/>
        <v>94.416666666665165</v>
      </c>
      <c r="T321" s="55">
        <f t="shared" ca="1" si="206"/>
        <v>3.0908757876424664E-2</v>
      </c>
      <c r="U321" s="78">
        <f t="shared" ca="1" si="216"/>
        <v>2.0330163779268422E-2</v>
      </c>
      <c r="V321" s="79">
        <f t="shared" ca="1" si="217"/>
        <v>8197.3350007411627</v>
      </c>
      <c r="W321" s="79">
        <f t="shared" ca="1" si="193"/>
        <v>71.041472079197391</v>
      </c>
      <c r="X321" s="80">
        <f t="shared" ca="1" si="194"/>
        <v>-0.40660327558536846</v>
      </c>
      <c r="Y321" s="80">
        <f t="shared" ca="1" si="207"/>
        <v>-6.8311125006176363</v>
      </c>
      <c r="Z321" s="80">
        <f t="shared" ca="1" si="195"/>
        <v>0</v>
      </c>
      <c r="AA321" s="80">
        <f t="shared" ca="1" si="208"/>
        <v>0</v>
      </c>
      <c r="AB321" s="81">
        <f t="shared" ca="1" si="196"/>
        <v>-192.6723767551691</v>
      </c>
      <c r="AC321" s="79">
        <f t="shared" ca="1" si="197"/>
        <v>8068.4663802889872</v>
      </c>
      <c r="AD321" s="35"/>
      <c r="AE321" s="55">
        <f t="shared" ca="1" si="218"/>
        <v>3.0908757876424664E-2</v>
      </c>
      <c r="AF321" s="78">
        <f t="shared" ca="1" si="219"/>
        <v>2.0330163779268422E-2</v>
      </c>
      <c r="AG321" s="35"/>
      <c r="AH321" s="35"/>
      <c r="AR321" s="69">
        <f t="shared" si="209"/>
        <v>27</v>
      </c>
      <c r="AS321" s="70">
        <f t="shared" si="220"/>
        <v>318</v>
      </c>
      <c r="AT321" s="71">
        <f t="shared" si="221"/>
        <v>8.7515805798989446E-2</v>
      </c>
      <c r="AU321" s="72">
        <f t="shared" si="210"/>
        <v>8.6664107387064426E-3</v>
      </c>
      <c r="AV321" s="73">
        <f t="shared" si="211"/>
        <v>1.0086664107387064</v>
      </c>
      <c r="AW321" s="74">
        <f>PRODUCT(AV$4:AV321)</f>
        <v>11.214593825976184</v>
      </c>
      <c r="BO321" s="70">
        <f t="shared" si="222"/>
        <v>318</v>
      </c>
      <c r="BP321" s="178">
        <f t="shared" si="223"/>
        <v>0.1091</v>
      </c>
      <c r="BQ321" s="179">
        <f t="shared" si="212"/>
        <v>8.6664107387064426E-3</v>
      </c>
      <c r="BR321" s="179">
        <f t="shared" si="225"/>
        <v>8.916952459604166E-2</v>
      </c>
    </row>
    <row r="322" spans="5:70">
      <c r="E322">
        <f t="shared" si="213"/>
        <v>319</v>
      </c>
      <c r="F322" s="64">
        <f t="shared" si="214"/>
        <v>94.499999999998494</v>
      </c>
      <c r="G322" s="55">
        <f t="shared" si="198"/>
        <v>3.0908757876424664E-2</v>
      </c>
      <c r="H322" s="78">
        <f t="shared" si="224"/>
        <v>1.9760911692298058E-2</v>
      </c>
      <c r="I322" s="79">
        <f t="shared" ca="1" si="199"/>
        <v>7833.241006819515</v>
      </c>
      <c r="J322" s="79">
        <f t="shared" ca="1" si="200"/>
        <v>67.886083980376313</v>
      </c>
      <c r="K322" s="80">
        <f t="shared" ca="1" si="201"/>
        <v>-0.39521823384596116</v>
      </c>
      <c r="L322" s="80">
        <f t="shared" ca="1" si="202"/>
        <v>-6.527700839016263</v>
      </c>
      <c r="M322" s="80">
        <f t="shared" ca="1" si="203"/>
        <v>0</v>
      </c>
      <c r="N322" s="80">
        <f t="shared" ca="1" si="204"/>
        <v>0</v>
      </c>
      <c r="O322" s="81">
        <f t="shared" ca="1" si="191"/>
        <v>-186.7171129125683</v>
      </c>
      <c r="P322" s="79">
        <f t="shared" ca="1" si="192"/>
        <v>7707.4870588144604</v>
      </c>
      <c r="Q322" s="35"/>
      <c r="R322">
        <f t="shared" ca="1" si="205"/>
        <v>319</v>
      </c>
      <c r="S322" s="78">
        <f t="shared" ca="1" si="215"/>
        <v>94.499999999998494</v>
      </c>
      <c r="T322" s="55">
        <f t="shared" ca="1" si="206"/>
        <v>3.0908757876424664E-2</v>
      </c>
      <c r="U322" s="78">
        <f t="shared" ca="1" si="216"/>
        <v>1.9701783669426955E-2</v>
      </c>
      <c r="V322" s="79">
        <f t="shared" ca="1" si="217"/>
        <v>7819.0801065065625</v>
      </c>
      <c r="W322" s="79">
        <f t="shared" ca="1" si="193"/>
        <v>67.763359801834383</v>
      </c>
      <c r="X322" s="80">
        <f t="shared" ca="1" si="194"/>
        <v>-0.39403567338853912</v>
      </c>
      <c r="Y322" s="80">
        <f t="shared" ca="1" si="207"/>
        <v>-6.515900088755469</v>
      </c>
      <c r="Z322" s="80">
        <f t="shared" ca="1" si="195"/>
        <v>0</v>
      </c>
      <c r="AA322" s="80">
        <f t="shared" ca="1" si="208"/>
        <v>0</v>
      </c>
      <c r="AB322" s="81">
        <f t="shared" ca="1" si="196"/>
        <v>-186.7171129125683</v>
      </c>
      <c r="AC322" s="79">
        <f t="shared" ca="1" si="197"/>
        <v>7693.2164176336855</v>
      </c>
      <c r="AD322" s="35"/>
      <c r="AE322" s="55">
        <f t="shared" ca="1" si="218"/>
        <v>3.0908757876424664E-2</v>
      </c>
      <c r="AF322" s="78">
        <f t="shared" ca="1" si="219"/>
        <v>1.9701783669426955E-2</v>
      </c>
      <c r="AG322" s="35"/>
      <c r="AH322" s="35"/>
      <c r="AR322" s="69">
        <f t="shared" si="209"/>
        <v>27</v>
      </c>
      <c r="AS322" s="70">
        <f t="shared" si="220"/>
        <v>319</v>
      </c>
      <c r="AT322" s="71">
        <f t="shared" si="221"/>
        <v>8.675735787980654E-2</v>
      </c>
      <c r="AU322" s="72">
        <f t="shared" si="210"/>
        <v>8.6664107387064426E-3</v>
      </c>
      <c r="AV322" s="73">
        <f t="shared" si="211"/>
        <v>1.0086664107387064</v>
      </c>
      <c r="AW322" s="74">
        <f>PRODUCT(AV$4:AV322)</f>
        <v>11.311784102339855</v>
      </c>
      <c r="BO322" s="70">
        <f t="shared" si="222"/>
        <v>319</v>
      </c>
      <c r="BP322" s="178">
        <f t="shared" si="223"/>
        <v>0.1091</v>
      </c>
      <c r="BQ322" s="179">
        <f t="shared" si="212"/>
        <v>8.6664107387064426E-3</v>
      </c>
      <c r="BR322" s="179">
        <f t="shared" si="225"/>
        <v>8.8403384554797959E-2</v>
      </c>
    </row>
    <row r="323" spans="5:70">
      <c r="E323">
        <f t="shared" si="213"/>
        <v>320</v>
      </c>
      <c r="F323" s="64">
        <f t="shared" si="214"/>
        <v>94.583333333331822</v>
      </c>
      <c r="G323" s="55">
        <f t="shared" si="198"/>
        <v>3.3865992701875847E-2</v>
      </c>
      <c r="H323" s="78">
        <f t="shared" si="224"/>
        <v>1.9091688801144278E-2</v>
      </c>
      <c r="I323" s="79">
        <f t="shared" ca="1" si="199"/>
        <v>7446.4653583308473</v>
      </c>
      <c r="J323" s="79">
        <f t="shared" ca="1" si="200"/>
        <v>64.534127346843974</v>
      </c>
      <c r="K323" s="80">
        <f t="shared" ca="1" si="201"/>
        <v>-0.3818337760228856</v>
      </c>
      <c r="L323" s="80">
        <f t="shared" ca="1" si="202"/>
        <v>-6.2053877986090402</v>
      </c>
      <c r="M323" s="80">
        <f t="shared" ca="1" si="203"/>
        <v>0</v>
      </c>
      <c r="N323" s="80">
        <f t="shared" ca="1" si="204"/>
        <v>0</v>
      </c>
      <c r="O323" s="81">
        <f t="shared" ca="1" si="191"/>
        <v>-180.39375252935591</v>
      </c>
      <c r="P323" s="79">
        <f t="shared" ca="1" si="192"/>
        <v>7324.0185115737031</v>
      </c>
      <c r="Q323" s="35"/>
      <c r="R323">
        <f t="shared" ca="1" si="205"/>
        <v>320</v>
      </c>
      <c r="S323" s="78">
        <f t="shared" ca="1" si="215"/>
        <v>94.583333333331822</v>
      </c>
      <c r="T323" s="55">
        <f t="shared" ca="1" si="206"/>
        <v>3.3865992701875847E-2</v>
      </c>
      <c r="U323" s="78">
        <f t="shared" ca="1" si="216"/>
        <v>1.9034563207464206E-2</v>
      </c>
      <c r="V323" s="79">
        <f t="shared" ca="1" si="217"/>
        <v>7432.6780065801513</v>
      </c>
      <c r="W323" s="79">
        <f t="shared" ca="1" si="193"/>
        <v>64.414640493573415</v>
      </c>
      <c r="X323" s="80">
        <f t="shared" ca="1" si="194"/>
        <v>-0.38069126414928411</v>
      </c>
      <c r="Y323" s="80">
        <f t="shared" ca="1" si="207"/>
        <v>-6.1938983388167932</v>
      </c>
      <c r="Z323" s="80">
        <f t="shared" ca="1" si="195"/>
        <v>0</v>
      </c>
      <c r="AA323" s="80">
        <f t="shared" ca="1" si="208"/>
        <v>0</v>
      </c>
      <c r="AB323" s="81">
        <f t="shared" ca="1" si="196"/>
        <v>-180.39375252935591</v>
      </c>
      <c r="AC323" s="79">
        <f t="shared" ca="1" si="197"/>
        <v>7310.1243049414024</v>
      </c>
      <c r="AD323" s="35"/>
      <c r="AE323" s="55">
        <f t="shared" ca="1" si="218"/>
        <v>3.3865992701875847E-2</v>
      </c>
      <c r="AF323" s="78">
        <f t="shared" ca="1" si="219"/>
        <v>1.9034563207464206E-2</v>
      </c>
      <c r="AG323" s="35"/>
      <c r="AH323" s="35"/>
      <c r="AR323" s="69">
        <f t="shared" si="209"/>
        <v>27</v>
      </c>
      <c r="AS323" s="70">
        <f t="shared" si="220"/>
        <v>320</v>
      </c>
      <c r="AT323" s="71">
        <f t="shared" si="221"/>
        <v>8.6005482981815193E-2</v>
      </c>
      <c r="AU323" s="72">
        <f t="shared" si="210"/>
        <v>8.6664107387064426E-3</v>
      </c>
      <c r="AV323" s="73">
        <f t="shared" si="211"/>
        <v>1.0086664107387064</v>
      </c>
      <c r="AW323" s="74">
        <f>PRODUCT(AV$4:AV323)</f>
        <v>11.409816669558301</v>
      </c>
      <c r="BO323" s="70">
        <f t="shared" si="222"/>
        <v>320</v>
      </c>
      <c r="BP323" s="178">
        <f t="shared" si="223"/>
        <v>0.1091</v>
      </c>
      <c r="BQ323" s="179">
        <f t="shared" si="212"/>
        <v>8.6664107387064426E-3</v>
      </c>
      <c r="BR323" s="179">
        <f t="shared" si="225"/>
        <v>8.7643827150003836E-2</v>
      </c>
    </row>
    <row r="324" spans="5:70">
      <c r="E324">
        <f t="shared" si="213"/>
        <v>321</v>
      </c>
      <c r="F324" s="64">
        <f t="shared" si="214"/>
        <v>94.666666666665151</v>
      </c>
      <c r="G324" s="55">
        <f t="shared" si="198"/>
        <v>3.3865992701875847E-2</v>
      </c>
      <c r="H324" s="78">
        <f t="shared" si="224"/>
        <v>1.8445129807538242E-2</v>
      </c>
      <c r="I324" s="79">
        <f t="shared" ca="1" si="199"/>
        <v>7075.9833541123444</v>
      </c>
      <c r="J324" s="79">
        <f t="shared" ca="1" si="200"/>
        <v>61.323378126987251</v>
      </c>
      <c r="K324" s="80">
        <f t="shared" ca="1" si="201"/>
        <v>-0.36890259615076482</v>
      </c>
      <c r="L324" s="80">
        <f t="shared" ca="1" si="202"/>
        <v>-5.8966527950936207</v>
      </c>
      <c r="M324" s="80">
        <f t="shared" ca="1" si="203"/>
        <v>0</v>
      </c>
      <c r="N324" s="80">
        <f t="shared" ca="1" si="204"/>
        <v>0</v>
      </c>
      <c r="O324" s="81">
        <f t="shared" ref="O324:O387" ca="1" si="226">-MIN(IF(MOD(R324,IF($C$5="Annual",12,1))=0,1,0)*$C$33*U324/IF($C$5="Monthly",12,1),I324)</f>
        <v>-174.28453902273273</v>
      </c>
      <c r="P324" s="79">
        <f t="shared" ref="P324:P387" ca="1" si="227">SUM(I324:O324)</f>
        <v>6956.7566378253541</v>
      </c>
      <c r="Q324" s="35"/>
      <c r="R324">
        <f t="shared" ca="1" si="205"/>
        <v>321</v>
      </c>
      <c r="S324" s="78">
        <f t="shared" ca="1" si="215"/>
        <v>94.666666666665151</v>
      </c>
      <c r="T324" s="55">
        <f t="shared" ca="1" si="206"/>
        <v>3.3865992701875847E-2</v>
      </c>
      <c r="U324" s="78">
        <f t="shared" ca="1" si="216"/>
        <v>1.8389938828796828E-2</v>
      </c>
      <c r="V324" s="79">
        <f t="shared" ca="1" si="217"/>
        <v>7062.5596885804516</v>
      </c>
      <c r="W324" s="79">
        <f t="shared" ref="W324:W387" ca="1" si="228">(V324)*$AU324</f>
        <v>61.207043127868857</v>
      </c>
      <c r="X324" s="80">
        <f t="shared" ref="X324:X387" ca="1" si="229">IF(V324=0,0,-$C$19)*U324</f>
        <v>-0.36779877657593657</v>
      </c>
      <c r="Y324" s="80">
        <f t="shared" ca="1" si="207"/>
        <v>-5.8854664071503766</v>
      </c>
      <c r="Z324" s="80">
        <f t="shared" ref="Z324:Z387" ca="1" si="230">-IF(MOD(R324-1,12)=0,1,0)*V324*($C$17)</f>
        <v>0</v>
      </c>
      <c r="AA324" s="80">
        <f t="shared" ca="1" si="208"/>
        <v>0</v>
      </c>
      <c r="AB324" s="81">
        <f t="shared" ref="AB324:AB387" ca="1" si="231">-MIN(IF(MOD(R324,IF($C$5="Annual",12,1))=0,1,0)*$C$33*U324/IF($C$5="Monthly",12,1),V324)</f>
        <v>-174.28453902273273</v>
      </c>
      <c r="AC324" s="79">
        <f t="shared" ref="AC324:AC387" ca="1" si="232">SUM(V324:AB324)</f>
        <v>6943.2289275018611</v>
      </c>
      <c r="AD324" s="35"/>
      <c r="AE324" s="55">
        <f t="shared" ca="1" si="218"/>
        <v>3.3865992701875847E-2</v>
      </c>
      <c r="AF324" s="78">
        <f t="shared" ca="1" si="219"/>
        <v>1.8389938828796828E-2</v>
      </c>
      <c r="AG324" s="35"/>
      <c r="AH324" s="35"/>
      <c r="AR324" s="69">
        <f t="shared" si="209"/>
        <v>27</v>
      </c>
      <c r="AS324" s="70">
        <f t="shared" si="220"/>
        <v>321</v>
      </c>
      <c r="AT324" s="71">
        <f t="shared" si="221"/>
        <v>8.5260124140513954E-2</v>
      </c>
      <c r="AU324" s="72">
        <f t="shared" si="210"/>
        <v>8.6664107387064426E-3</v>
      </c>
      <c r="AV324" s="73">
        <f t="shared" si="211"/>
        <v>1.0086664107387064</v>
      </c>
      <c r="AW324" s="74">
        <f>PRODUCT(AV$4:AV324)</f>
        <v>11.508698827270033</v>
      </c>
      <c r="BO324" s="70">
        <f t="shared" si="222"/>
        <v>321</v>
      </c>
      <c r="BP324" s="178">
        <f t="shared" si="223"/>
        <v>0.1091</v>
      </c>
      <c r="BQ324" s="179">
        <f t="shared" si="212"/>
        <v>8.6664107387064426E-3</v>
      </c>
      <c r="BR324" s="179">
        <f t="shared" si="225"/>
        <v>8.6890795823980141E-2</v>
      </c>
    </row>
    <row r="325" spans="5:70">
      <c r="E325">
        <f t="shared" si="213"/>
        <v>322</v>
      </c>
      <c r="F325" s="64">
        <f t="shared" si="214"/>
        <v>94.749999999998479</v>
      </c>
      <c r="G325" s="55">
        <f t="shared" ref="G325:G388" si="233">(1-(1-IF(F325&gt;$AJ$90,0,VLOOKUP(ROUND(F325,0),$AJ$4:$AK$90,2,FALSE)))^(1/12))</f>
        <v>3.3865992701875847E-2</v>
      </c>
      <c r="H325" s="78">
        <f t="shared" si="224"/>
        <v>1.7820467176090999E-2</v>
      </c>
      <c r="I325" s="79">
        <f t="shared" ref="I325:I388" ca="1" si="234">MAX(P324,0)*(1-G325)</f>
        <v>6721.1591683000343</v>
      </c>
      <c r="J325" s="79">
        <f t="shared" ref="J325:J388" ca="1" si="235">(I325)*$AU325</f>
        <v>58.248325992710683</v>
      </c>
      <c r="K325" s="80">
        <f t="shared" ref="K325:K388" ca="1" si="236">IF(I325=0,0,-$C$19)*H325</f>
        <v>-0.35640934352181997</v>
      </c>
      <c r="L325" s="80">
        <f t="shared" ref="L325:L388" ca="1" si="237">IF(OR(I324+O324=0,K324=0),0,-I325*($C$16/12))</f>
        <v>-5.6009659735833619</v>
      </c>
      <c r="M325" s="80">
        <f t="shared" ref="M325:M388" ca="1" si="238">IF(OR(I324+O324=0,K324=0),0,-IF(MOD(E325-1,12)=0,1,0)*I325*($C$17))</f>
        <v>0</v>
      </c>
      <c r="N325" s="80">
        <f t="shared" ref="N325:N388" ca="1" si="239">IF(OR(I324+O324=0,K324=0),0,-I325*($C$18*(1+$C$20))/12)</f>
        <v>0</v>
      </c>
      <c r="O325" s="81">
        <f t="shared" ca="1" si="226"/>
        <v>-168.38222009613909</v>
      </c>
      <c r="P325" s="79">
        <f t="shared" ca="1" si="227"/>
        <v>6605.0678988794998</v>
      </c>
      <c r="Q325" s="35"/>
      <c r="R325">
        <f t="shared" ref="R325:R388" ca="1" si="240">R324+1</f>
        <v>322</v>
      </c>
      <c r="S325" s="78">
        <f t="shared" ca="1" si="215"/>
        <v>94.749999999998479</v>
      </c>
      <c r="T325" s="55">
        <f t="shared" ref="T325:T388" ca="1" si="241">(1-(1-IF(S325&gt;$AJ$90,0,VLOOKUP(ROUND(S325,0),$AJ$4:$AK$90,2,FALSE)))^(1/12))
*IF(S326-S$4&lt;SUBSTITUTE($C$6, "years", "", 1)/1,0,1)</f>
        <v>3.3865992701875847E-2</v>
      </c>
      <c r="U325" s="78">
        <f t="shared" ca="1" si="216"/>
        <v>1.7767145294632851E-2</v>
      </c>
      <c r="V325" s="79">
        <f t="shared" ca="1" si="217"/>
        <v>6708.0895873156296</v>
      </c>
      <c r="W325" s="79">
        <f t="shared" ca="1" si="228"/>
        <v>58.135059635717042</v>
      </c>
      <c r="X325" s="80">
        <f t="shared" ca="1" si="229"/>
        <v>-0.35534290589265705</v>
      </c>
      <c r="Y325" s="80">
        <f t="shared" ref="Y325:Y388" ca="1" si="242">IF(OR(V324+AB324=0,X324=0),0,-V325*($C$16/12))</f>
        <v>-5.5900746560963581</v>
      </c>
      <c r="Z325" s="80">
        <f t="shared" ca="1" si="230"/>
        <v>0</v>
      </c>
      <c r="AA325" s="80">
        <f t="shared" ref="AA325:AA388" ca="1" si="243">IF(OR(V324+AB324=0,X324=0),0,-V325*($C$18*(1+$C$20))/12)</f>
        <v>0</v>
      </c>
      <c r="AB325" s="81">
        <f t="shared" ca="1" si="231"/>
        <v>-168.38222009613909</v>
      </c>
      <c r="AC325" s="79">
        <f t="shared" ca="1" si="232"/>
        <v>6591.8970092932177</v>
      </c>
      <c r="AD325" s="35"/>
      <c r="AE325" s="55">
        <f t="shared" ca="1" si="218"/>
        <v>3.3865992701875847E-2</v>
      </c>
      <c r="AF325" s="78">
        <f t="shared" ca="1" si="219"/>
        <v>1.7767145294632851E-2</v>
      </c>
      <c r="AG325" s="35"/>
      <c r="AH325" s="35"/>
      <c r="AR325" s="69">
        <f t="shared" ref="AR325:AR388" si="244">ROUNDDOWN((AS325-1)/12,0)+1</f>
        <v>27</v>
      </c>
      <c r="AS325" s="70">
        <f t="shared" si="220"/>
        <v>322</v>
      </c>
      <c r="AT325" s="71">
        <f t="shared" si="221"/>
        <v>8.4521224885079155E-2</v>
      </c>
      <c r="AU325" s="72">
        <f t="shared" ref="AU325:AU388" si="245">IF($AU$2="Yes",BQ325,((1+$AH$21)^(1/12))-1)</f>
        <v>8.6664107387064426E-3</v>
      </c>
      <c r="AV325" s="73">
        <f t="shared" ref="AV325:AV388" si="246">(1+AU325)</f>
        <v>1.0086664107387064</v>
      </c>
      <c r="AW325" s="74">
        <f>PRODUCT(AV$4:AV325)</f>
        <v>11.608437938375223</v>
      </c>
      <c r="BO325" s="70">
        <f t="shared" si="222"/>
        <v>322</v>
      </c>
      <c r="BP325" s="178">
        <f t="shared" si="223"/>
        <v>0.1091</v>
      </c>
      <c r="BQ325" s="179">
        <f t="shared" ref="BQ325:BQ388" si="247">(1+BP325)^(1/12)-1</f>
        <v>8.6664107387064426E-3</v>
      </c>
      <c r="BR325" s="179">
        <f t="shared" si="225"/>
        <v>8.6144234504988468E-2</v>
      </c>
    </row>
    <row r="326" spans="5:70">
      <c r="E326">
        <f t="shared" ref="E326:E389" si="248">E325+1</f>
        <v>323</v>
      </c>
      <c r="F326" s="64">
        <f t="shared" ref="F326:F389" si="249">(E326-E325)/12+F325</f>
        <v>94.833333333331808</v>
      </c>
      <c r="G326" s="55">
        <f t="shared" si="233"/>
        <v>3.3865992701875847E-2</v>
      </c>
      <c r="H326" s="78">
        <f t="shared" si="224"/>
        <v>1.7216959364761482E-2</v>
      </c>
      <c r="I326" s="79">
        <f t="shared" ca="1" si="234"/>
        <v>6381.3807176206519</v>
      </c>
      <c r="J326" s="79">
        <f t="shared" ca="1" si="235"/>
        <v>55.303666378961843</v>
      </c>
      <c r="K326" s="80">
        <f t="shared" ca="1" si="236"/>
        <v>-0.34433918729522961</v>
      </c>
      <c r="L326" s="80">
        <f t="shared" ca="1" si="237"/>
        <v>-5.3178172646838773</v>
      </c>
      <c r="M326" s="80">
        <f t="shared" ca="1" si="238"/>
        <v>0</v>
      </c>
      <c r="N326" s="80">
        <f t="shared" ca="1" si="239"/>
        <v>0</v>
      </c>
      <c r="O326" s="81">
        <f t="shared" ca="1" si="226"/>
        <v>-162.67978905923758</v>
      </c>
      <c r="P326" s="79">
        <f t="shared" ca="1" si="227"/>
        <v>6268.3424384883965</v>
      </c>
      <c r="Q326" s="35"/>
      <c r="R326">
        <f t="shared" ca="1" si="240"/>
        <v>323</v>
      </c>
      <c r="S326" s="78">
        <f t="shared" ref="S326:S389" ca="1" si="250">(R326-R325)/12+S325</f>
        <v>94.833333333331808</v>
      </c>
      <c r="T326" s="55">
        <f t="shared" ca="1" si="241"/>
        <v>3.3865992701875847E-2</v>
      </c>
      <c r="U326" s="78">
        <f t="shared" ref="U326:U389" ca="1" si="251">IF(S327-S$4&lt;SUBSTITUTE($C$6, "years", "", 1)/1,U325,AF325)*
(1-T326)</f>
        <v>1.7165443281751645E-2</v>
      </c>
      <c r="V326" s="79">
        <f t="shared" ref="V326:V389" ca="1" si="252">MAX(AC325,0)*(1-AE326)</f>
        <v>6368.6558732849762</v>
      </c>
      <c r="W326" s="79">
        <f t="shared" ca="1" si="228"/>
        <v>55.193387651362777</v>
      </c>
      <c r="X326" s="80">
        <f t="shared" ca="1" si="229"/>
        <v>-0.34330886563503293</v>
      </c>
      <c r="Y326" s="80">
        <f t="shared" ca="1" si="242"/>
        <v>-5.3072132277374804</v>
      </c>
      <c r="Z326" s="80">
        <f t="shared" ca="1" si="230"/>
        <v>0</v>
      </c>
      <c r="AA326" s="80">
        <f t="shared" ca="1" si="243"/>
        <v>0</v>
      </c>
      <c r="AB326" s="81">
        <f t="shared" ca="1" si="231"/>
        <v>-162.67978905923758</v>
      </c>
      <c r="AC326" s="79">
        <f t="shared" ca="1" si="232"/>
        <v>6255.5189497837291</v>
      </c>
      <c r="AD326" s="35"/>
      <c r="AE326" s="55">
        <f t="shared" ref="AE326:AE389" ca="1" si="253">(1-(1-IF(S326&gt;$AJ$90,0,VLOOKUP(ROUND(S326,0),$AJ$4:$AK$90,2,FALSE)))^(1/12))</f>
        <v>3.3865992701875847E-2</v>
      </c>
      <c r="AF326" s="78">
        <f t="shared" ref="AF326:AF389" ca="1" si="254">AF325*(1-AE326)</f>
        <v>1.7165443281751645E-2</v>
      </c>
      <c r="AG326" s="35"/>
      <c r="AH326" s="35"/>
      <c r="AR326" s="69">
        <f t="shared" si="244"/>
        <v>27</v>
      </c>
      <c r="AS326" s="70">
        <f t="shared" ref="AS326:AS389" si="255">AS325+1</f>
        <v>323</v>
      </c>
      <c r="AT326" s="71">
        <f t="shared" ref="AT326:AT389" si="256">(1-AU326)*AT325</f>
        <v>8.3788729234086479E-2</v>
      </c>
      <c r="AU326" s="72">
        <f t="shared" si="245"/>
        <v>8.6664107387064426E-3</v>
      </c>
      <c r="AV326" s="73">
        <f t="shared" si="246"/>
        <v>1.0086664107387064</v>
      </c>
      <c r="AW326" s="74">
        <f>PRODUCT(AV$4:AV326)</f>
        <v>11.709041429583966</v>
      </c>
      <c r="BO326" s="70">
        <f t="shared" ref="BO326:BO389" si="257">BO325+1</f>
        <v>323</v>
      </c>
      <c r="BP326" s="178">
        <f t="shared" ref="BP326:BP389" si="258">VLOOKUP(BO326,$BT$4:$BX$13,5,TRUE)/100</f>
        <v>0.1091</v>
      </c>
      <c r="BQ326" s="179">
        <f t="shared" si="247"/>
        <v>8.6664107387064426E-3</v>
      </c>
      <c r="BR326" s="179">
        <f t="shared" si="225"/>
        <v>8.5404087603055914E-2</v>
      </c>
    </row>
    <row r="327" spans="5:70">
      <c r="E327">
        <f t="shared" si="248"/>
        <v>324</v>
      </c>
      <c r="F327" s="64">
        <f t="shared" si="249"/>
        <v>94.916666666665137</v>
      </c>
      <c r="G327" s="55">
        <f t="shared" si="233"/>
        <v>3.3865992701875847E-2</v>
      </c>
      <c r="H327" s="78">
        <f t="shared" ref="H327:H390" si="259">H326*(1-G327)</f>
        <v>1.6633889944565976E-2</v>
      </c>
      <c r="I327" s="79">
        <f t="shared" ca="1" si="234"/>
        <v>6056.0587992136898</v>
      </c>
      <c r="J327" s="79">
        <f t="shared" ca="1" si="235"/>
        <v>52.484293011743162</v>
      </c>
      <c r="K327" s="80">
        <f t="shared" ca="1" si="236"/>
        <v>-0.33267779889131954</v>
      </c>
      <c r="L327" s="80">
        <f t="shared" ca="1" si="237"/>
        <v>-5.0467156660114085</v>
      </c>
      <c r="M327" s="80">
        <f t="shared" ca="1" si="238"/>
        <v>0</v>
      </c>
      <c r="N327" s="80">
        <f t="shared" ca="1" si="239"/>
        <v>0</v>
      </c>
      <c r="O327" s="81">
        <f t="shared" ca="1" si="226"/>
        <v>-157.17047651021474</v>
      </c>
      <c r="P327" s="79">
        <f t="shared" ca="1" si="227"/>
        <v>5945.9932222503148</v>
      </c>
      <c r="Q327" s="35"/>
      <c r="R327">
        <f t="shared" ca="1" si="240"/>
        <v>324</v>
      </c>
      <c r="S327" s="78">
        <f t="shared" ca="1" si="250"/>
        <v>94.916666666665137</v>
      </c>
      <c r="T327" s="55">
        <f t="shared" ca="1" si="241"/>
        <v>3.3865992701875847E-2</v>
      </c>
      <c r="U327" s="78">
        <f t="shared" ca="1" si="251"/>
        <v>1.6584118504847381E-2</v>
      </c>
      <c r="V327" s="79">
        <f t="shared" ca="1" si="252"/>
        <v>6043.6695906839077</v>
      </c>
      <c r="W327" s="79">
        <f t="shared" ca="1" si="228"/>
        <v>52.376923041896589</v>
      </c>
      <c r="X327" s="80">
        <f t="shared" ca="1" si="229"/>
        <v>-0.33168237009694762</v>
      </c>
      <c r="Y327" s="80">
        <f t="shared" ca="1" si="242"/>
        <v>-5.0363913255699231</v>
      </c>
      <c r="Z327" s="80">
        <f t="shared" ca="1" si="230"/>
        <v>0</v>
      </c>
      <c r="AA327" s="80">
        <f t="shared" ca="1" si="243"/>
        <v>0</v>
      </c>
      <c r="AB327" s="81">
        <f t="shared" ca="1" si="231"/>
        <v>-157.17047651021474</v>
      </c>
      <c r="AC327" s="79">
        <f t="shared" ca="1" si="232"/>
        <v>5933.5079635199227</v>
      </c>
      <c r="AD327" s="35"/>
      <c r="AE327" s="55">
        <f t="shared" ca="1" si="253"/>
        <v>3.3865992701875847E-2</v>
      </c>
      <c r="AF327" s="78">
        <f t="shared" ca="1" si="254"/>
        <v>1.6584118504847381E-2</v>
      </c>
      <c r="AG327" s="35"/>
      <c r="AH327" s="35"/>
      <c r="AR327" s="69">
        <f t="shared" si="244"/>
        <v>27</v>
      </c>
      <c r="AS327" s="70">
        <f t="shared" si="255"/>
        <v>324</v>
      </c>
      <c r="AT327" s="71">
        <f t="shared" si="256"/>
        <v>8.3062581691269621E-2</v>
      </c>
      <c r="AU327" s="72">
        <f t="shared" si="245"/>
        <v>8.6664107387064426E-3</v>
      </c>
      <c r="AV327" s="73">
        <f t="shared" si="246"/>
        <v>1.0086664107387064</v>
      </c>
      <c r="AW327" s="74">
        <f>PRODUCT(AV$4:AV327)</f>
        <v>11.81051679196927</v>
      </c>
      <c r="BO327" s="70">
        <f t="shared" si="257"/>
        <v>324</v>
      </c>
      <c r="BP327" s="178">
        <f t="shared" si="258"/>
        <v>0.1091</v>
      </c>
      <c r="BQ327" s="179">
        <f t="shared" si="247"/>
        <v>8.6664107387064426E-3</v>
      </c>
      <c r="BR327" s="179">
        <f t="shared" ref="BR327:BR390" si="260">BR326/(1+BQ327)</f>
        <v>8.4670300005835836E-2</v>
      </c>
    </row>
    <row r="328" spans="5:70">
      <c r="E328">
        <f t="shared" si="248"/>
        <v>325</v>
      </c>
      <c r="F328" s="64">
        <f t="shared" si="249"/>
        <v>94.999999999998465</v>
      </c>
      <c r="G328" s="55">
        <f t="shared" si="233"/>
        <v>3.3865992701875847E-2</v>
      </c>
      <c r="H328" s="78">
        <f t="shared" si="259"/>
        <v>1.6070566749099499E-2</v>
      </c>
      <c r="I328" s="79">
        <f t="shared" ca="1" si="234"/>
        <v>5744.6262591801824</v>
      </c>
      <c r="J328" s="79">
        <f t="shared" ca="1" si="235"/>
        <v>49.785290702414152</v>
      </c>
      <c r="K328" s="80">
        <f t="shared" ca="1" si="236"/>
        <v>-0.32141133498198998</v>
      </c>
      <c r="L328" s="80">
        <f t="shared" ca="1" si="237"/>
        <v>-4.7871885493168191</v>
      </c>
      <c r="M328" s="80">
        <f t="shared" ca="1" si="238"/>
        <v>-43.08469694385137</v>
      </c>
      <c r="N328" s="80">
        <f t="shared" ca="1" si="239"/>
        <v>0</v>
      </c>
      <c r="O328" s="81">
        <f t="shared" ca="1" si="226"/>
        <v>-151.84774229976946</v>
      </c>
      <c r="P328" s="79">
        <f t="shared" ca="1" si="227"/>
        <v>5594.3705107546766</v>
      </c>
      <c r="Q328" s="35"/>
      <c r="R328">
        <f t="shared" ca="1" si="240"/>
        <v>325</v>
      </c>
      <c r="S328" s="78">
        <f t="shared" ca="1" si="250"/>
        <v>94.999999999998465</v>
      </c>
      <c r="T328" s="55">
        <f t="shared" ca="1" si="241"/>
        <v>3.3865992701875847E-2</v>
      </c>
      <c r="U328" s="78">
        <f t="shared" ca="1" si="251"/>
        <v>1.6022480868595177E-2</v>
      </c>
      <c r="V328" s="79">
        <f t="shared" ca="1" si="252"/>
        <v>5732.563826130835</v>
      </c>
      <c r="W328" s="79">
        <f t="shared" ca="1" si="228"/>
        <v>49.68075270310036</v>
      </c>
      <c r="X328" s="80">
        <f t="shared" ca="1" si="229"/>
        <v>-0.32044961737190353</v>
      </c>
      <c r="Y328" s="80">
        <f t="shared" ca="1" si="242"/>
        <v>-4.777136521775696</v>
      </c>
      <c r="Z328" s="80">
        <f t="shared" ca="1" si="230"/>
        <v>-42.994228695981263</v>
      </c>
      <c r="AA328" s="80">
        <f t="shared" ca="1" si="243"/>
        <v>0</v>
      </c>
      <c r="AB328" s="81">
        <f t="shared" ca="1" si="231"/>
        <v>-151.84774229976946</v>
      </c>
      <c r="AC328" s="79">
        <f t="shared" ca="1" si="232"/>
        <v>5582.3050216990368</v>
      </c>
      <c r="AD328" s="35"/>
      <c r="AE328" s="55">
        <f t="shared" ca="1" si="253"/>
        <v>3.3865992701875847E-2</v>
      </c>
      <c r="AF328" s="78">
        <f t="shared" ca="1" si="254"/>
        <v>1.6022480868595177E-2</v>
      </c>
      <c r="AG328" s="35"/>
      <c r="AH328" s="35"/>
      <c r="AR328" s="69">
        <f t="shared" si="244"/>
        <v>28</v>
      </c>
      <c r="AS328" s="70">
        <f t="shared" si="255"/>
        <v>325</v>
      </c>
      <c r="AT328" s="71">
        <f t="shared" si="256"/>
        <v>8.2342727241315722E-2</v>
      </c>
      <c r="AU328" s="72">
        <f t="shared" si="245"/>
        <v>8.6664107387064426E-3</v>
      </c>
      <c r="AV328" s="73">
        <f t="shared" si="246"/>
        <v>1.0086664107387064</v>
      </c>
      <c r="AW328" s="74">
        <f>PRODUCT(AV$4:AV328)</f>
        <v>11.912871581524866</v>
      </c>
      <c r="BO328" s="70">
        <f t="shared" si="257"/>
        <v>325</v>
      </c>
      <c r="BP328" s="178">
        <f t="shared" si="258"/>
        <v>0.1091</v>
      </c>
      <c r="BQ328" s="179">
        <f t="shared" si="247"/>
        <v>8.6664107387064426E-3</v>
      </c>
      <c r="BR328" s="179">
        <f t="shared" si="260"/>
        <v>8.3942817074504086E-2</v>
      </c>
    </row>
    <row r="329" spans="5:70">
      <c r="E329">
        <f t="shared" si="248"/>
        <v>326</v>
      </c>
      <c r="F329" s="64">
        <f t="shared" si="249"/>
        <v>95.083333333331794</v>
      </c>
      <c r="G329" s="55">
        <f t="shared" si="233"/>
        <v>3.3865992701875847E-2</v>
      </c>
      <c r="H329" s="78">
        <f t="shared" si="259"/>
        <v>1.5526321052859487E-2</v>
      </c>
      <c r="I329" s="79">
        <f t="shared" ca="1" si="234"/>
        <v>5404.911599865869</v>
      </c>
      <c r="J329" s="79">
        <f t="shared" ca="1" si="235"/>
        <v>46.841183930836586</v>
      </c>
      <c r="K329" s="80">
        <f t="shared" ca="1" si="236"/>
        <v>-0.31052642105718975</v>
      </c>
      <c r="L329" s="80">
        <f t="shared" ca="1" si="237"/>
        <v>-4.5040929998882246</v>
      </c>
      <c r="M329" s="80">
        <f t="shared" ca="1" si="238"/>
        <v>0</v>
      </c>
      <c r="N329" s="80">
        <f t="shared" ca="1" si="239"/>
        <v>0</v>
      </c>
      <c r="O329" s="81">
        <f t="shared" ca="1" si="226"/>
        <v>-146.70526776724915</v>
      </c>
      <c r="P329" s="79">
        <f t="shared" ca="1" si="227"/>
        <v>5300.2328966085106</v>
      </c>
      <c r="Q329" s="35"/>
      <c r="R329">
        <f t="shared" ca="1" si="240"/>
        <v>326</v>
      </c>
      <c r="S329" s="78">
        <f t="shared" ca="1" si="250"/>
        <v>95.083333333331794</v>
      </c>
      <c r="T329" s="55">
        <f t="shared" ca="1" si="241"/>
        <v>3.3865992701875847E-2</v>
      </c>
      <c r="U329" s="78">
        <f t="shared" ca="1" si="251"/>
        <v>1.5479863648433387E-2</v>
      </c>
      <c r="V329" s="79">
        <f t="shared" ca="1" si="252"/>
        <v>5393.2547205745323</v>
      </c>
      <c r="W329" s="79">
        <f t="shared" ca="1" si="228"/>
        <v>46.740160626966343</v>
      </c>
      <c r="X329" s="80">
        <f t="shared" ca="1" si="229"/>
        <v>-0.30959727296866774</v>
      </c>
      <c r="Y329" s="80">
        <f t="shared" ca="1" si="242"/>
        <v>-4.4943789338121105</v>
      </c>
      <c r="Z329" s="80">
        <f t="shared" ca="1" si="230"/>
        <v>0</v>
      </c>
      <c r="AA329" s="80">
        <f t="shared" ca="1" si="243"/>
        <v>0</v>
      </c>
      <c r="AB329" s="81">
        <f t="shared" ca="1" si="231"/>
        <v>-146.70526776724915</v>
      </c>
      <c r="AC329" s="79">
        <f t="shared" ca="1" si="232"/>
        <v>5288.485637227468</v>
      </c>
      <c r="AD329" s="35"/>
      <c r="AE329" s="55">
        <f t="shared" ca="1" si="253"/>
        <v>3.3865992701875847E-2</v>
      </c>
      <c r="AF329" s="78">
        <f t="shared" ca="1" si="254"/>
        <v>1.5479863648433387E-2</v>
      </c>
      <c r="AG329" s="35"/>
      <c r="AH329" s="35"/>
      <c r="AR329" s="69">
        <f t="shared" si="244"/>
        <v>28</v>
      </c>
      <c r="AS329" s="70">
        <f t="shared" si="255"/>
        <v>326</v>
      </c>
      <c r="AT329" s="71">
        <f t="shared" si="256"/>
        <v>8.1629111345697211E-2</v>
      </c>
      <c r="AU329" s="72">
        <f t="shared" si="245"/>
        <v>8.6664107387064426E-3</v>
      </c>
      <c r="AV329" s="73">
        <f t="shared" si="246"/>
        <v>1.0086664107387064</v>
      </c>
      <c r="AW329" s="74">
        <f>PRODUCT(AV$4:AV329)</f>
        <v>12.016113419727825</v>
      </c>
      <c r="BO329" s="70">
        <f t="shared" si="257"/>
        <v>326</v>
      </c>
      <c r="BP329" s="178">
        <f t="shared" si="258"/>
        <v>0.1091</v>
      </c>
      <c r="BQ329" s="179">
        <f t="shared" si="247"/>
        <v>8.6664107387064426E-3</v>
      </c>
      <c r="BR329" s="179">
        <f t="shared" si="260"/>
        <v>8.322158463969051E-2</v>
      </c>
    </row>
    <row r="330" spans="5:70">
      <c r="E330">
        <f t="shared" si="248"/>
        <v>327</v>
      </c>
      <c r="F330" s="64">
        <f t="shared" si="249"/>
        <v>95.166666666665122</v>
      </c>
      <c r="G330" s="55">
        <f t="shared" si="233"/>
        <v>3.3865992701875847E-2</v>
      </c>
      <c r="H330" s="78">
        <f t="shared" si="259"/>
        <v>1.5000506777396366E-2</v>
      </c>
      <c r="I330" s="79">
        <f t="shared" ca="1" si="234"/>
        <v>5120.7352480137242</v>
      </c>
      <c r="J330" s="79">
        <f t="shared" ca="1" si="235"/>
        <v>44.378394943458737</v>
      </c>
      <c r="K330" s="80">
        <f t="shared" ca="1" si="236"/>
        <v>-0.30001013554792733</v>
      </c>
      <c r="L330" s="80">
        <f t="shared" ca="1" si="237"/>
        <v>-4.2672793733447705</v>
      </c>
      <c r="M330" s="80">
        <f t="shared" ca="1" si="238"/>
        <v>0</v>
      </c>
      <c r="N330" s="80">
        <f t="shared" ca="1" si="239"/>
        <v>0</v>
      </c>
      <c r="O330" s="81">
        <f t="shared" ca="1" si="226"/>
        <v>-141.73694823971675</v>
      </c>
      <c r="P330" s="79">
        <f t="shared" ca="1" si="227"/>
        <v>5018.8094052085735</v>
      </c>
      <c r="Q330" s="35"/>
      <c r="R330">
        <f t="shared" ca="1" si="240"/>
        <v>327</v>
      </c>
      <c r="S330" s="78">
        <f t="shared" ca="1" si="250"/>
        <v>95.166666666665122</v>
      </c>
      <c r="T330" s="55">
        <f t="shared" ca="1" si="241"/>
        <v>3.3865992701875847E-2</v>
      </c>
      <c r="U330" s="78">
        <f t="shared" ca="1" si="251"/>
        <v>1.4955622699089509E-2</v>
      </c>
      <c r="V330" s="79">
        <f t="shared" ca="1" si="252"/>
        <v>5109.385821233147</v>
      </c>
      <c r="W330" s="79">
        <f t="shared" ca="1" si="228"/>
        <v>44.280036149329383</v>
      </c>
      <c r="X330" s="80">
        <f t="shared" ca="1" si="229"/>
        <v>-0.29911245398179015</v>
      </c>
      <c r="Y330" s="80">
        <f t="shared" ca="1" si="242"/>
        <v>-4.2578215176942891</v>
      </c>
      <c r="Z330" s="80">
        <f t="shared" ca="1" si="230"/>
        <v>0</v>
      </c>
      <c r="AA330" s="80">
        <f t="shared" ca="1" si="243"/>
        <v>0</v>
      </c>
      <c r="AB330" s="81">
        <f t="shared" ca="1" si="231"/>
        <v>-141.73694823971675</v>
      </c>
      <c r="AC330" s="79">
        <f t="shared" ca="1" si="232"/>
        <v>5007.3719751710823</v>
      </c>
      <c r="AD330" s="35"/>
      <c r="AE330" s="55">
        <f t="shared" ca="1" si="253"/>
        <v>3.3865992701875847E-2</v>
      </c>
      <c r="AF330" s="78">
        <f t="shared" ca="1" si="254"/>
        <v>1.4955622699089509E-2</v>
      </c>
      <c r="AG330" s="35"/>
      <c r="AH330" s="35"/>
      <c r="AR330" s="69">
        <f t="shared" si="244"/>
        <v>28</v>
      </c>
      <c r="AS330" s="70">
        <f t="shared" si="255"/>
        <v>327</v>
      </c>
      <c r="AT330" s="71">
        <f t="shared" si="256"/>
        <v>8.0921679938539798E-2</v>
      </c>
      <c r="AU330" s="72">
        <f t="shared" si="245"/>
        <v>8.6664107387064426E-3</v>
      </c>
      <c r="AV330" s="73">
        <f t="shared" si="246"/>
        <v>1.0086664107387064</v>
      </c>
      <c r="AW330" s="74">
        <f>PRODUCT(AV$4:AV330)</f>
        <v>12.120249994106068</v>
      </c>
      <c r="BO330" s="70">
        <f t="shared" si="257"/>
        <v>327</v>
      </c>
      <c r="BP330" s="178">
        <f t="shared" si="258"/>
        <v>0.1091</v>
      </c>
      <c r="BQ330" s="179">
        <f t="shared" si="247"/>
        <v>8.6664107387064426E-3</v>
      </c>
      <c r="BR330" s="179">
        <f t="shared" si="260"/>
        <v>8.2506548997445445E-2</v>
      </c>
    </row>
    <row r="331" spans="5:70">
      <c r="E331">
        <f t="shared" si="248"/>
        <v>328</v>
      </c>
      <c r="F331" s="64">
        <f t="shared" si="249"/>
        <v>95.249999999998451</v>
      </c>
      <c r="G331" s="55">
        <f t="shared" si="233"/>
        <v>3.3865992701875847E-2</v>
      </c>
      <c r="H331" s="78">
        <f t="shared" si="259"/>
        <v>1.4492499724348622E-2</v>
      </c>
      <c r="I331" s="79">
        <f t="shared" ca="1" si="234"/>
        <v>4848.8424425196745</v>
      </c>
      <c r="J331" s="79">
        <f t="shared" ca="1" si="235"/>
        <v>42.022060214148084</v>
      </c>
      <c r="K331" s="80">
        <f t="shared" ca="1" si="236"/>
        <v>-0.28984999448697246</v>
      </c>
      <c r="L331" s="80">
        <f t="shared" ca="1" si="237"/>
        <v>-4.0407020354330623</v>
      </c>
      <c r="M331" s="80">
        <f t="shared" ca="1" si="238"/>
        <v>0</v>
      </c>
      <c r="N331" s="80">
        <f t="shared" ca="1" si="239"/>
        <v>0</v>
      </c>
      <c r="O331" s="81">
        <f t="shared" ca="1" si="226"/>
        <v>-136.93688578504435</v>
      </c>
      <c r="P331" s="79">
        <f t="shared" ca="1" si="227"/>
        <v>4749.5970649188585</v>
      </c>
      <c r="Q331" s="35"/>
      <c r="R331">
        <f t="shared" ca="1" si="240"/>
        <v>328</v>
      </c>
      <c r="S331" s="78">
        <f t="shared" ca="1" si="250"/>
        <v>95.249999999998451</v>
      </c>
      <c r="T331" s="55">
        <f t="shared" ca="1" si="241"/>
        <v>3.3865992701875847E-2</v>
      </c>
      <c r="U331" s="78">
        <f t="shared" ca="1" si="251"/>
        <v>1.4449135689910134E-2</v>
      </c>
      <c r="V331" s="79">
        <f t="shared" ca="1" si="252"/>
        <v>4837.7923524043608</v>
      </c>
      <c r="W331" s="79">
        <f t="shared" ca="1" si="228"/>
        <v>41.926295594509057</v>
      </c>
      <c r="X331" s="80">
        <f t="shared" ca="1" si="229"/>
        <v>-0.28898271379820267</v>
      </c>
      <c r="Y331" s="80">
        <f t="shared" ca="1" si="242"/>
        <v>-4.0314936270036341</v>
      </c>
      <c r="Z331" s="80">
        <f t="shared" ca="1" si="230"/>
        <v>0</v>
      </c>
      <c r="AA331" s="80">
        <f t="shared" ca="1" si="243"/>
        <v>0</v>
      </c>
      <c r="AB331" s="81">
        <f t="shared" ca="1" si="231"/>
        <v>-136.93688578504435</v>
      </c>
      <c r="AC331" s="79">
        <f t="shared" ca="1" si="232"/>
        <v>4738.4612858730243</v>
      </c>
      <c r="AD331" s="35"/>
      <c r="AE331" s="55">
        <f t="shared" ca="1" si="253"/>
        <v>3.3865992701875847E-2</v>
      </c>
      <c r="AF331" s="78">
        <f t="shared" ca="1" si="254"/>
        <v>1.4449135689910134E-2</v>
      </c>
      <c r="AG331" s="35"/>
      <c r="AH331" s="35"/>
      <c r="AR331" s="69">
        <f t="shared" si="244"/>
        <v>28</v>
      </c>
      <c r="AS331" s="70">
        <f t="shared" si="255"/>
        <v>328</v>
      </c>
      <c r="AT331" s="71">
        <f t="shared" si="256"/>
        <v>8.0220379422526272E-2</v>
      </c>
      <c r="AU331" s="72">
        <f t="shared" si="245"/>
        <v>8.6664107387064426E-3</v>
      </c>
      <c r="AV331" s="73">
        <f t="shared" si="246"/>
        <v>1.0086664107387064</v>
      </c>
      <c r="AW331" s="74">
        <f>PRODUCT(AV$4:AV331)</f>
        <v>12.225289058810796</v>
      </c>
      <c r="BO331" s="70">
        <f t="shared" si="257"/>
        <v>328</v>
      </c>
      <c r="BP331" s="178">
        <f t="shared" si="258"/>
        <v>0.1091</v>
      </c>
      <c r="BQ331" s="179">
        <f t="shared" si="247"/>
        <v>8.6664107387064426E-3</v>
      </c>
      <c r="BR331" s="179">
        <f t="shared" si="260"/>
        <v>8.1797656905240837E-2</v>
      </c>
    </row>
    <row r="332" spans="5:70">
      <c r="E332">
        <f t="shared" si="248"/>
        <v>329</v>
      </c>
      <c r="F332" s="64">
        <f t="shared" si="249"/>
        <v>95.33333333333178</v>
      </c>
      <c r="G332" s="55">
        <f t="shared" si="233"/>
        <v>3.3865992701875847E-2</v>
      </c>
      <c r="H332" s="78">
        <f t="shared" si="259"/>
        <v>1.4001696834451894E-2</v>
      </c>
      <c r="I332" s="79">
        <f t="shared" ca="1" si="234"/>
        <v>4588.7472453814653</v>
      </c>
      <c r="J332" s="79">
        <f t="shared" ca="1" si="235"/>
        <v>39.767968404583542</v>
      </c>
      <c r="K332" s="80">
        <f t="shared" ca="1" si="236"/>
        <v>-0.28003393668903787</v>
      </c>
      <c r="L332" s="80">
        <f t="shared" ca="1" si="237"/>
        <v>-3.8239560378178878</v>
      </c>
      <c r="M332" s="80">
        <f t="shared" ca="1" si="238"/>
        <v>0</v>
      </c>
      <c r="N332" s="80">
        <f t="shared" ca="1" si="239"/>
        <v>0</v>
      </c>
      <c r="O332" s="81">
        <f t="shared" ca="1" si="226"/>
        <v>-132.29938221043042</v>
      </c>
      <c r="P332" s="79">
        <f t="shared" ca="1" si="227"/>
        <v>4492.1118416011113</v>
      </c>
      <c r="Q332" s="35"/>
      <c r="R332">
        <f t="shared" ca="1" si="240"/>
        <v>329</v>
      </c>
      <c r="S332" s="78">
        <f t="shared" ca="1" si="250"/>
        <v>95.33333333333178</v>
      </c>
      <c r="T332" s="55">
        <f t="shared" ca="1" si="241"/>
        <v>3.3865992701875847E-2</v>
      </c>
      <c r="U332" s="78">
        <f t="shared" ca="1" si="251"/>
        <v>1.3959801366087224E-2</v>
      </c>
      <c r="V332" s="79">
        <f t="shared" ca="1" si="252"/>
        <v>4577.9885905475276</v>
      </c>
      <c r="W332" s="79">
        <f t="shared" ca="1" si="228"/>
        <v>39.674729482796664</v>
      </c>
      <c r="X332" s="80">
        <f t="shared" ca="1" si="229"/>
        <v>-0.27919602732174448</v>
      </c>
      <c r="Y332" s="80">
        <f t="shared" ca="1" si="242"/>
        <v>-3.8149904921229401</v>
      </c>
      <c r="Z332" s="80">
        <f t="shared" ca="1" si="230"/>
        <v>0</v>
      </c>
      <c r="AA332" s="80">
        <f t="shared" ca="1" si="243"/>
        <v>0</v>
      </c>
      <c r="AB332" s="81">
        <f t="shared" ca="1" si="231"/>
        <v>-132.29938221043042</v>
      </c>
      <c r="AC332" s="79">
        <f t="shared" ca="1" si="232"/>
        <v>4481.2697513004487</v>
      </c>
      <c r="AD332" s="35"/>
      <c r="AE332" s="55">
        <f t="shared" ca="1" si="253"/>
        <v>3.3865992701875847E-2</v>
      </c>
      <c r="AF332" s="78">
        <f t="shared" ca="1" si="254"/>
        <v>1.3959801366087224E-2</v>
      </c>
      <c r="AG332" s="35"/>
      <c r="AH332" s="35"/>
      <c r="AR332" s="69">
        <f t="shared" si="244"/>
        <v>28</v>
      </c>
      <c r="AS332" s="70">
        <f t="shared" si="255"/>
        <v>329</v>
      </c>
      <c r="AT332" s="71">
        <f t="shared" si="256"/>
        <v>7.9525156664835783E-2</v>
      </c>
      <c r="AU332" s="72">
        <f t="shared" si="245"/>
        <v>8.6664107387064426E-3</v>
      </c>
      <c r="AV332" s="73">
        <f t="shared" si="246"/>
        <v>1.0086664107387064</v>
      </c>
      <c r="AW332" s="74">
        <f>PRODUCT(AV$4:AV332)</f>
        <v>12.331238435193864</v>
      </c>
      <c r="BO332" s="70">
        <f t="shared" si="257"/>
        <v>329</v>
      </c>
      <c r="BP332" s="178">
        <f t="shared" si="258"/>
        <v>0.1091</v>
      </c>
      <c r="BQ332" s="179">
        <f t="shared" si="247"/>
        <v>8.6664107387064426E-3</v>
      </c>
      <c r="BR332" s="179">
        <f t="shared" si="260"/>
        <v>8.1094855578005762E-2</v>
      </c>
    </row>
    <row r="333" spans="5:70">
      <c r="E333">
        <f t="shared" si="248"/>
        <v>330</v>
      </c>
      <c r="F333" s="64">
        <f t="shared" si="249"/>
        <v>95.416666666665108</v>
      </c>
      <c r="G333" s="55">
        <f t="shared" si="233"/>
        <v>3.3865992701875847E-2</v>
      </c>
      <c r="H333" s="78">
        <f t="shared" si="259"/>
        <v>1.3527515471642469E-2</v>
      </c>
      <c r="I333" s="79">
        <f t="shared" ca="1" si="234"/>
        <v>4339.9820147574383</v>
      </c>
      <c r="J333" s="79">
        <f t="shared" ca="1" si="235"/>
        <v>37.612066738486689</v>
      </c>
      <c r="K333" s="80">
        <f t="shared" ca="1" si="236"/>
        <v>-0.27055030943284936</v>
      </c>
      <c r="L333" s="80">
        <f t="shared" ca="1" si="237"/>
        <v>-3.6166516789645322</v>
      </c>
      <c r="M333" s="80">
        <f t="shared" ca="1" si="238"/>
        <v>0</v>
      </c>
      <c r="N333" s="80">
        <f t="shared" ca="1" si="239"/>
        <v>0</v>
      </c>
      <c r="O333" s="81">
        <f t="shared" ca="1" si="226"/>
        <v>-127.81893229802931</v>
      </c>
      <c r="P333" s="79">
        <f t="shared" ca="1" si="227"/>
        <v>4245.8879472094977</v>
      </c>
      <c r="Q333" s="35"/>
      <c r="R333">
        <f t="shared" ca="1" si="240"/>
        <v>330</v>
      </c>
      <c r="S333" s="78">
        <f t="shared" ca="1" si="250"/>
        <v>95.416666666665108</v>
      </c>
      <c r="T333" s="55">
        <f t="shared" ca="1" si="241"/>
        <v>3.3865992701875847E-2</v>
      </c>
      <c r="U333" s="78">
        <f t="shared" ca="1" si="251"/>
        <v>1.3487038834903677E-2</v>
      </c>
      <c r="V333" s="79">
        <f t="shared" ca="1" si="252"/>
        <v>4329.5071026077703</v>
      </c>
      <c r="W333" s="79">
        <f t="shared" ca="1" si="228"/>
        <v>37.521286847345799</v>
      </c>
      <c r="X333" s="80">
        <f t="shared" ca="1" si="229"/>
        <v>-0.26974077669807356</v>
      </c>
      <c r="Y333" s="80">
        <f t="shared" ca="1" si="242"/>
        <v>-3.6079225855064756</v>
      </c>
      <c r="Z333" s="80">
        <f t="shared" ca="1" si="230"/>
        <v>0</v>
      </c>
      <c r="AA333" s="80">
        <f t="shared" ca="1" si="243"/>
        <v>0</v>
      </c>
      <c r="AB333" s="81">
        <f t="shared" ca="1" si="231"/>
        <v>-127.81893229802931</v>
      </c>
      <c r="AC333" s="79">
        <f t="shared" ca="1" si="232"/>
        <v>4235.3317937948814</v>
      </c>
      <c r="AD333" s="35"/>
      <c r="AE333" s="55">
        <f t="shared" ca="1" si="253"/>
        <v>3.3865992701875847E-2</v>
      </c>
      <c r="AF333" s="78">
        <f t="shared" ca="1" si="254"/>
        <v>1.3487038834903677E-2</v>
      </c>
      <c r="AG333" s="35"/>
      <c r="AH333" s="35"/>
      <c r="AR333" s="69">
        <f t="shared" si="244"/>
        <v>28</v>
      </c>
      <c r="AS333" s="70">
        <f t="shared" si="255"/>
        <v>330</v>
      </c>
      <c r="AT333" s="71">
        <f t="shared" si="256"/>
        <v>7.8835958993118335E-2</v>
      </c>
      <c r="AU333" s="72">
        <f t="shared" si="245"/>
        <v>8.6664107387064426E-3</v>
      </c>
      <c r="AV333" s="73">
        <f t="shared" si="246"/>
        <v>1.0086664107387064</v>
      </c>
      <c r="AW333" s="74">
        <f>PRODUCT(AV$4:AV333)</f>
        <v>12.438106012390177</v>
      </c>
      <c r="BO333" s="70">
        <f t="shared" si="257"/>
        <v>330</v>
      </c>
      <c r="BP333" s="178">
        <f t="shared" si="258"/>
        <v>0.1091</v>
      </c>
      <c r="BQ333" s="179">
        <f t="shared" si="247"/>
        <v>8.6664107387064426E-3</v>
      </c>
      <c r="BR333" s="179">
        <f t="shared" si="260"/>
        <v>8.0398092684195926E-2</v>
      </c>
    </row>
    <row r="334" spans="5:70">
      <c r="E334">
        <f t="shared" si="248"/>
        <v>331</v>
      </c>
      <c r="F334" s="64">
        <f t="shared" si="249"/>
        <v>95.499999999998437</v>
      </c>
      <c r="G334" s="55">
        <f t="shared" si="233"/>
        <v>3.3865992701875847E-2</v>
      </c>
      <c r="H334" s="78">
        <f t="shared" si="259"/>
        <v>1.3069392731405312E-2</v>
      </c>
      <c r="I334" s="79">
        <f t="shared" ca="1" si="234"/>
        <v>4102.0967369763184</v>
      </c>
      <c r="J334" s="79">
        <f t="shared" ca="1" si="235"/>
        <v>35.550455212544222</v>
      </c>
      <c r="K334" s="80">
        <f t="shared" ca="1" si="236"/>
        <v>-0.26138785462810626</v>
      </c>
      <c r="L334" s="80">
        <f t="shared" ca="1" si="237"/>
        <v>-3.4184139474802655</v>
      </c>
      <c r="M334" s="80">
        <f t="shared" ca="1" si="238"/>
        <v>0</v>
      </c>
      <c r="N334" s="80">
        <f t="shared" ca="1" si="239"/>
        <v>0</v>
      </c>
      <c r="O334" s="81">
        <f t="shared" ca="1" si="226"/>
        <v>-123.49021726966266</v>
      </c>
      <c r="P334" s="79">
        <f t="shared" ca="1" si="227"/>
        <v>4010.4771731170918</v>
      </c>
      <c r="Q334" s="35"/>
      <c r="R334">
        <f t="shared" ca="1" si="240"/>
        <v>331</v>
      </c>
      <c r="S334" s="78">
        <f t="shared" ca="1" si="250"/>
        <v>95.499999999998437</v>
      </c>
      <c r="T334" s="55">
        <f t="shared" ca="1" si="241"/>
        <v>3.3865992701875847E-2</v>
      </c>
      <c r="U334" s="78">
        <f t="shared" ca="1" si="251"/>
        <v>1.3030286876150913E-2</v>
      </c>
      <c r="V334" s="79">
        <f t="shared" ca="1" si="252"/>
        <v>4091.8980781762011</v>
      </c>
      <c r="W334" s="79">
        <f t="shared" ca="1" si="228"/>
        <v>35.462069446398488</v>
      </c>
      <c r="X334" s="80">
        <f t="shared" ca="1" si="229"/>
        <v>-0.26060573752301824</v>
      </c>
      <c r="Y334" s="80">
        <f t="shared" ca="1" si="242"/>
        <v>-3.4099150651468344</v>
      </c>
      <c r="Z334" s="80">
        <f t="shared" ca="1" si="230"/>
        <v>0</v>
      </c>
      <c r="AA334" s="80">
        <f t="shared" ca="1" si="243"/>
        <v>0</v>
      </c>
      <c r="AB334" s="81">
        <f t="shared" ca="1" si="231"/>
        <v>-123.49021726966266</v>
      </c>
      <c r="AC334" s="79">
        <f t="shared" ca="1" si="232"/>
        <v>4000.1994095502664</v>
      </c>
      <c r="AD334" s="35"/>
      <c r="AE334" s="55">
        <f t="shared" ca="1" si="253"/>
        <v>3.3865992701875847E-2</v>
      </c>
      <c r="AF334" s="78">
        <f t="shared" ca="1" si="254"/>
        <v>1.3030286876150913E-2</v>
      </c>
      <c r="AG334" s="35"/>
      <c r="AH334" s="35"/>
      <c r="AR334" s="69">
        <f t="shared" si="244"/>
        <v>28</v>
      </c>
      <c r="AS334" s="70">
        <f t="shared" si="255"/>
        <v>331</v>
      </c>
      <c r="AT334" s="71">
        <f t="shared" si="256"/>
        <v>7.8152734191504147E-2</v>
      </c>
      <c r="AU334" s="72">
        <f t="shared" si="245"/>
        <v>8.6664107387064426E-3</v>
      </c>
      <c r="AV334" s="73">
        <f t="shared" si="246"/>
        <v>1.0086664107387064</v>
      </c>
      <c r="AW334" s="74">
        <f>PRODUCT(AV$4:AV334)</f>
        <v>12.545899747905125</v>
      </c>
      <c r="BO334" s="70">
        <f t="shared" si="257"/>
        <v>331</v>
      </c>
      <c r="BP334" s="178">
        <f t="shared" si="258"/>
        <v>0.1091</v>
      </c>
      <c r="BQ334" s="179">
        <f t="shared" si="247"/>
        <v>8.6664107387064426E-3</v>
      </c>
      <c r="BR334" s="179">
        <f t="shared" si="260"/>
        <v>7.9707316341897039E-2</v>
      </c>
    </row>
    <row r="335" spans="5:70">
      <c r="E335">
        <f t="shared" si="248"/>
        <v>332</v>
      </c>
      <c r="F335" s="64">
        <f t="shared" si="249"/>
        <v>95.583333333331765</v>
      </c>
      <c r="G335" s="55">
        <f t="shared" si="233"/>
        <v>3.710811547546744E-2</v>
      </c>
      <c r="H335" s="78">
        <f t="shared" si="259"/>
        <v>1.2584412196734089E-2</v>
      </c>
      <c r="I335" s="79">
        <f t="shared" ca="1" si="234"/>
        <v>3861.6559230653365</v>
      </c>
      <c r="J335" s="79">
        <f t="shared" ca="1" si="235"/>
        <v>33.466696360842775</v>
      </c>
      <c r="K335" s="80">
        <f t="shared" ca="1" si="236"/>
        <v>-0.25168824393468175</v>
      </c>
      <c r="L335" s="80">
        <f t="shared" ca="1" si="237"/>
        <v>-3.2180466025544474</v>
      </c>
      <c r="M335" s="80">
        <f t="shared" ca="1" si="238"/>
        <v>0</v>
      </c>
      <c r="N335" s="80">
        <f t="shared" ca="1" si="239"/>
        <v>0</v>
      </c>
      <c r="O335" s="81">
        <f t="shared" ca="1" si="226"/>
        <v>-118.90772802712947</v>
      </c>
      <c r="P335" s="79">
        <f t="shared" ca="1" si="227"/>
        <v>3772.7451565525612</v>
      </c>
      <c r="Q335" s="35"/>
      <c r="R335">
        <f t="shared" ca="1" si="240"/>
        <v>332</v>
      </c>
      <c r="S335" s="78">
        <f t="shared" ca="1" si="250"/>
        <v>95.583333333331765</v>
      </c>
      <c r="T335" s="55">
        <f t="shared" ca="1" si="241"/>
        <v>3.710811547546744E-2</v>
      </c>
      <c r="U335" s="78">
        <f t="shared" ca="1" si="251"/>
        <v>1.2546757486072237E-2</v>
      </c>
      <c r="V335" s="79">
        <f t="shared" ca="1" si="252"/>
        <v>3851.7595479357783</v>
      </c>
      <c r="W335" s="79">
        <f t="shared" ca="1" si="228"/>
        <v>33.380930309145704</v>
      </c>
      <c r="X335" s="80">
        <f t="shared" ca="1" si="229"/>
        <v>-0.25093514972144471</v>
      </c>
      <c r="Y335" s="80">
        <f t="shared" ca="1" si="242"/>
        <v>-3.2097996232798156</v>
      </c>
      <c r="Z335" s="80">
        <f t="shared" ca="1" si="230"/>
        <v>0</v>
      </c>
      <c r="AA335" s="80">
        <f t="shared" ca="1" si="243"/>
        <v>0</v>
      </c>
      <c r="AB335" s="81">
        <f t="shared" ca="1" si="231"/>
        <v>-118.90772802712947</v>
      </c>
      <c r="AC335" s="79">
        <f t="shared" ca="1" si="232"/>
        <v>3762.7720154447934</v>
      </c>
      <c r="AD335" s="35"/>
      <c r="AE335" s="55">
        <f t="shared" ca="1" si="253"/>
        <v>3.710811547546744E-2</v>
      </c>
      <c r="AF335" s="78">
        <f t="shared" ca="1" si="254"/>
        <v>1.2546757486072237E-2</v>
      </c>
      <c r="AG335" s="35"/>
      <c r="AH335" s="35"/>
      <c r="AR335" s="69">
        <f t="shared" si="244"/>
        <v>28</v>
      </c>
      <c r="AS335" s="70">
        <f t="shared" si="255"/>
        <v>332</v>
      </c>
      <c r="AT335" s="71">
        <f t="shared" si="256"/>
        <v>7.7475430496647624E-2</v>
      </c>
      <c r="AU335" s="72">
        <f t="shared" si="245"/>
        <v>8.6664107387064426E-3</v>
      </c>
      <c r="AV335" s="73">
        <f t="shared" si="246"/>
        <v>1.0086664107387064</v>
      </c>
      <c r="AW335" s="74">
        <f>PRODUCT(AV$4:AV335)</f>
        <v>12.654627668207103</v>
      </c>
      <c r="BO335" s="70">
        <f t="shared" si="257"/>
        <v>332</v>
      </c>
      <c r="BP335" s="178">
        <f t="shared" si="258"/>
        <v>0.1091</v>
      </c>
      <c r="BQ335" s="179">
        <f t="shared" si="247"/>
        <v>8.6664107387064426E-3</v>
      </c>
      <c r="BR335" s="179">
        <f t="shared" si="260"/>
        <v>7.9022475114961577E-2</v>
      </c>
    </row>
    <row r="336" spans="5:70">
      <c r="E336">
        <f t="shared" si="248"/>
        <v>333</v>
      </c>
      <c r="F336" s="64">
        <f t="shared" si="249"/>
        <v>95.666666666665094</v>
      </c>
      <c r="G336" s="55">
        <f t="shared" si="233"/>
        <v>3.710811547546744E-2</v>
      </c>
      <c r="H336" s="78">
        <f t="shared" si="259"/>
        <v>1.21174283757468E-2</v>
      </c>
      <c r="I336" s="79">
        <f t="shared" ca="1" si="234"/>
        <v>3632.7456936236981</v>
      </c>
      <c r="J336" s="79">
        <f t="shared" ca="1" si="235"/>
        <v>31.482866290210001</v>
      </c>
      <c r="K336" s="80">
        <f t="shared" ca="1" si="236"/>
        <v>-0.242348567514936</v>
      </c>
      <c r="L336" s="80">
        <f t="shared" ca="1" si="237"/>
        <v>-3.0272880780197484</v>
      </c>
      <c r="M336" s="80">
        <f t="shared" ca="1" si="238"/>
        <v>0</v>
      </c>
      <c r="N336" s="80">
        <f t="shared" ca="1" si="239"/>
        <v>0</v>
      </c>
      <c r="O336" s="81">
        <f t="shared" ca="1" si="226"/>
        <v>-114.49528632457327</v>
      </c>
      <c r="P336" s="79">
        <f t="shared" ca="1" si="227"/>
        <v>3546.4636369438003</v>
      </c>
      <c r="Q336" s="35"/>
      <c r="R336">
        <f t="shared" ca="1" si="240"/>
        <v>333</v>
      </c>
      <c r="S336" s="78">
        <f t="shared" ca="1" si="250"/>
        <v>95.666666666665094</v>
      </c>
      <c r="T336" s="55">
        <f t="shared" ca="1" si="241"/>
        <v>3.710811547546744E-2</v>
      </c>
      <c r="U336" s="78">
        <f t="shared" ca="1" si="251"/>
        <v>1.2081170960436382E-2</v>
      </c>
      <c r="V336" s="79">
        <f t="shared" ca="1" si="252"/>
        <v>3623.1426369878109</v>
      </c>
      <c r="W336" s="79">
        <f t="shared" ca="1" si="228"/>
        <v>31.399642257056342</v>
      </c>
      <c r="X336" s="80">
        <f t="shared" ca="1" si="229"/>
        <v>-0.24162341920872765</v>
      </c>
      <c r="Y336" s="80">
        <f t="shared" ca="1" si="242"/>
        <v>-3.0192855308231761</v>
      </c>
      <c r="Z336" s="80">
        <f t="shared" ca="1" si="230"/>
        <v>0</v>
      </c>
      <c r="AA336" s="80">
        <f t="shared" ca="1" si="243"/>
        <v>0</v>
      </c>
      <c r="AB336" s="81">
        <f t="shared" ca="1" si="231"/>
        <v>-114.49528632457327</v>
      </c>
      <c r="AC336" s="79">
        <f t="shared" ca="1" si="232"/>
        <v>3536.7860839702616</v>
      </c>
      <c r="AD336" s="35"/>
      <c r="AE336" s="55">
        <f t="shared" ca="1" si="253"/>
        <v>3.710811547546744E-2</v>
      </c>
      <c r="AF336" s="78">
        <f t="shared" ca="1" si="254"/>
        <v>1.2081170960436382E-2</v>
      </c>
      <c r="AG336" s="35"/>
      <c r="AH336" s="35"/>
      <c r="AR336" s="69">
        <f t="shared" si="244"/>
        <v>28</v>
      </c>
      <c r="AS336" s="70">
        <f t="shared" si="255"/>
        <v>333</v>
      </c>
      <c r="AT336" s="71">
        <f t="shared" si="256"/>
        <v>7.6803996593805574E-2</v>
      </c>
      <c r="AU336" s="72">
        <f t="shared" si="245"/>
        <v>8.6664107387064426E-3</v>
      </c>
      <c r="AV336" s="73">
        <f t="shared" si="246"/>
        <v>1.0086664107387064</v>
      </c>
      <c r="AW336" s="74">
        <f>PRODUCT(AV$4:AV336)</f>
        <v>12.764297869325185</v>
      </c>
      <c r="BO336" s="70">
        <f t="shared" si="257"/>
        <v>333</v>
      </c>
      <c r="BP336" s="178">
        <f t="shared" si="258"/>
        <v>0.1091</v>
      </c>
      <c r="BQ336" s="179">
        <f t="shared" si="247"/>
        <v>8.6664107387064426E-3</v>
      </c>
      <c r="BR336" s="179">
        <f t="shared" si="260"/>
        <v>7.8343518009178784E-2</v>
      </c>
    </row>
    <row r="337" spans="5:70">
      <c r="E337">
        <f t="shared" si="248"/>
        <v>334</v>
      </c>
      <c r="F337" s="64">
        <f t="shared" si="249"/>
        <v>95.749999999998423</v>
      </c>
      <c r="G337" s="55">
        <f t="shared" si="233"/>
        <v>3.710811547546744E-2</v>
      </c>
      <c r="H337" s="78">
        <f t="shared" si="259"/>
        <v>1.1667773444313882E-2</v>
      </c>
      <c r="I337" s="79">
        <f t="shared" ca="1" si="234"/>
        <v>3414.8610547745434</v>
      </c>
      <c r="J337" s="79">
        <f t="shared" ca="1" si="235"/>
        <v>29.594588516288514</v>
      </c>
      <c r="K337" s="80">
        <f t="shared" ca="1" si="236"/>
        <v>-0.23335546888627764</v>
      </c>
      <c r="L337" s="80">
        <f t="shared" ca="1" si="237"/>
        <v>-2.8457175456454529</v>
      </c>
      <c r="M337" s="80">
        <f t="shared" ca="1" si="238"/>
        <v>0</v>
      </c>
      <c r="N337" s="80">
        <f t="shared" ca="1" si="239"/>
        <v>0</v>
      </c>
      <c r="O337" s="81">
        <f t="shared" ca="1" si="226"/>
        <v>-110.24658201824428</v>
      </c>
      <c r="P337" s="79">
        <f t="shared" ca="1" si="227"/>
        <v>3331.1299882580561</v>
      </c>
      <c r="Q337" s="35"/>
      <c r="R337">
        <f t="shared" ca="1" si="240"/>
        <v>334</v>
      </c>
      <c r="S337" s="78">
        <f t="shared" ca="1" si="250"/>
        <v>95.749999999998423</v>
      </c>
      <c r="T337" s="55">
        <f t="shared" ca="1" si="241"/>
        <v>3.710811547546744E-2</v>
      </c>
      <c r="U337" s="78">
        <f t="shared" ca="1" si="251"/>
        <v>1.1632861473357644E-2</v>
      </c>
      <c r="V337" s="79">
        <f t="shared" ca="1" si="252"/>
        <v>3405.5426175542671</v>
      </c>
      <c r="W337" s="79">
        <f t="shared" ca="1" si="228"/>
        <v>29.513831111894749</v>
      </c>
      <c r="X337" s="80">
        <f t="shared" ca="1" si="229"/>
        <v>-0.23265722946715289</v>
      </c>
      <c r="Y337" s="80">
        <f t="shared" ca="1" si="242"/>
        <v>-2.8379521812952229</v>
      </c>
      <c r="Z337" s="80">
        <f t="shared" ca="1" si="230"/>
        <v>0</v>
      </c>
      <c r="AA337" s="80">
        <f t="shared" ca="1" si="243"/>
        <v>0</v>
      </c>
      <c r="AB337" s="81">
        <f t="shared" ca="1" si="231"/>
        <v>-110.24658201824428</v>
      </c>
      <c r="AC337" s="79">
        <f t="shared" ca="1" si="232"/>
        <v>3321.739257237155</v>
      </c>
      <c r="AD337" s="35"/>
      <c r="AE337" s="55">
        <f t="shared" ca="1" si="253"/>
        <v>3.710811547546744E-2</v>
      </c>
      <c r="AF337" s="78">
        <f t="shared" ca="1" si="254"/>
        <v>1.1632861473357644E-2</v>
      </c>
      <c r="AG337" s="35"/>
      <c r="AH337" s="35"/>
      <c r="AR337" s="69">
        <f t="shared" si="244"/>
        <v>28</v>
      </c>
      <c r="AS337" s="70">
        <f t="shared" si="255"/>
        <v>334</v>
      </c>
      <c r="AT337" s="71">
        <f t="shared" si="256"/>
        <v>7.6138381612949446E-2</v>
      </c>
      <c r="AU337" s="72">
        <f t="shared" si="245"/>
        <v>8.6664107387064426E-3</v>
      </c>
      <c r="AV337" s="73">
        <f t="shared" si="246"/>
        <v>1.0086664107387064</v>
      </c>
      <c r="AW337" s="74">
        <f>PRODUCT(AV$4:AV337)</f>
        <v>12.874918517451952</v>
      </c>
      <c r="BO337" s="70">
        <f t="shared" si="257"/>
        <v>334</v>
      </c>
      <c r="BP337" s="178">
        <f t="shared" si="258"/>
        <v>0.1091</v>
      </c>
      <c r="BQ337" s="179">
        <f t="shared" si="247"/>
        <v>8.6664107387064426E-3</v>
      </c>
      <c r="BR337" s="179">
        <f t="shared" si="260"/>
        <v>7.7670394468477608E-2</v>
      </c>
    </row>
    <row r="338" spans="5:70">
      <c r="E338">
        <f t="shared" si="248"/>
        <v>335</v>
      </c>
      <c r="F338" s="64">
        <f t="shared" si="249"/>
        <v>95.833333333331751</v>
      </c>
      <c r="G338" s="55">
        <f t="shared" si="233"/>
        <v>3.710811547546744E-2</v>
      </c>
      <c r="H338" s="78">
        <f t="shared" si="259"/>
        <v>1.123480436000069E-2</v>
      </c>
      <c r="I338" s="79">
        <f t="shared" ca="1" si="234"/>
        <v>3207.5180319899837</v>
      </c>
      <c r="J338" s="79">
        <f t="shared" ca="1" si="235"/>
        <v>27.79766871703255</v>
      </c>
      <c r="K338" s="80">
        <f t="shared" ca="1" si="236"/>
        <v>-0.2246960872000138</v>
      </c>
      <c r="L338" s="80">
        <f t="shared" ca="1" si="237"/>
        <v>-2.6729316933249865</v>
      </c>
      <c r="M338" s="80">
        <f t="shared" ca="1" si="238"/>
        <v>0</v>
      </c>
      <c r="N338" s="80">
        <f t="shared" ca="1" si="239"/>
        <v>0</v>
      </c>
      <c r="O338" s="81">
        <f t="shared" ca="1" si="226"/>
        <v>-106.15553912193569</v>
      </c>
      <c r="P338" s="79">
        <f t="shared" ca="1" si="227"/>
        <v>3126.2625338045555</v>
      </c>
      <c r="Q338" s="35"/>
      <c r="R338">
        <f t="shared" ca="1" si="240"/>
        <v>335</v>
      </c>
      <c r="S338" s="78">
        <f t="shared" ca="1" si="250"/>
        <v>95.833333333331751</v>
      </c>
      <c r="T338" s="55">
        <f t="shared" ca="1" si="241"/>
        <v>3.710811547546744E-2</v>
      </c>
      <c r="U338" s="78">
        <f t="shared" ca="1" si="251"/>
        <v>1.1201187906494173E-2</v>
      </c>
      <c r="V338" s="79">
        <f t="shared" ca="1" si="252"/>
        <v>3198.4757733002052</v>
      </c>
      <c r="W338" s="79">
        <f t="shared" ca="1" si="228"/>
        <v>27.71930478922129</v>
      </c>
      <c r="X338" s="80">
        <f t="shared" ca="1" si="229"/>
        <v>-0.22402375812988345</v>
      </c>
      <c r="Y338" s="80">
        <f t="shared" ca="1" si="242"/>
        <v>-2.6653964777501713</v>
      </c>
      <c r="Z338" s="80">
        <f t="shared" ca="1" si="230"/>
        <v>0</v>
      </c>
      <c r="AA338" s="80">
        <f t="shared" ca="1" si="243"/>
        <v>0</v>
      </c>
      <c r="AB338" s="81">
        <f t="shared" ca="1" si="231"/>
        <v>-106.15553912193569</v>
      </c>
      <c r="AC338" s="79">
        <f t="shared" ca="1" si="232"/>
        <v>3117.1501187316107</v>
      </c>
      <c r="AD338" s="35"/>
      <c r="AE338" s="55">
        <f t="shared" ca="1" si="253"/>
        <v>3.710811547546744E-2</v>
      </c>
      <c r="AF338" s="78">
        <f t="shared" ca="1" si="254"/>
        <v>1.1201187906494173E-2</v>
      </c>
      <c r="AG338" s="35"/>
      <c r="AH338" s="35"/>
      <c r="AR338" s="69">
        <f t="shared" si="244"/>
        <v>28</v>
      </c>
      <c r="AS338" s="70">
        <f t="shared" si="255"/>
        <v>335</v>
      </c>
      <c r="AT338" s="71">
        <f t="shared" si="256"/>
        <v>7.5478535124911247E-2</v>
      </c>
      <c r="AU338" s="72">
        <f t="shared" si="245"/>
        <v>8.6664107387064426E-3</v>
      </c>
      <c r="AV338" s="73">
        <f t="shared" si="246"/>
        <v>1.0086664107387064</v>
      </c>
      <c r="AW338" s="74">
        <f>PRODUCT(AV$4:AV338)</f>
        <v>12.986497849551569</v>
      </c>
      <c r="BO338" s="70">
        <f t="shared" si="257"/>
        <v>335</v>
      </c>
      <c r="BP338" s="178">
        <f t="shared" si="258"/>
        <v>0.1091</v>
      </c>
      <c r="BQ338" s="179">
        <f t="shared" si="247"/>
        <v>8.6664107387064426E-3</v>
      </c>
      <c r="BR338" s="179">
        <f t="shared" si="260"/>
        <v>7.7003054371162172E-2</v>
      </c>
    </row>
    <row r="339" spans="5:70">
      <c r="E339">
        <f t="shared" si="248"/>
        <v>336</v>
      </c>
      <c r="F339" s="64">
        <f t="shared" si="249"/>
        <v>95.91666666666508</v>
      </c>
      <c r="G339" s="55">
        <f t="shared" si="233"/>
        <v>3.710811547546744E-2</v>
      </c>
      <c r="H339" s="78">
        <f t="shared" si="259"/>
        <v>1.0817901942465499E-2</v>
      </c>
      <c r="I339" s="79">
        <f t="shared" ca="1" si="234"/>
        <v>3010.2528226935087</v>
      </c>
      <c r="J339" s="79">
        <f t="shared" ca="1" si="235"/>
        <v>26.088087388812404</v>
      </c>
      <c r="K339" s="80">
        <f t="shared" ca="1" si="236"/>
        <v>-0.21635803884930999</v>
      </c>
      <c r="L339" s="80">
        <f t="shared" ca="1" si="237"/>
        <v>-2.5085440189112576</v>
      </c>
      <c r="M339" s="80">
        <f t="shared" ca="1" si="238"/>
        <v>0</v>
      </c>
      <c r="N339" s="80">
        <f t="shared" ca="1" si="239"/>
        <v>0</v>
      </c>
      <c r="O339" s="81">
        <f t="shared" ca="1" si="226"/>
        <v>-102.21630711783841</v>
      </c>
      <c r="P339" s="79">
        <f t="shared" ca="1" si="227"/>
        <v>2931.399700906722</v>
      </c>
      <c r="Q339" s="35"/>
      <c r="R339">
        <f t="shared" ca="1" si="240"/>
        <v>336</v>
      </c>
      <c r="S339" s="78">
        <f t="shared" ca="1" si="250"/>
        <v>95.91666666666508</v>
      </c>
      <c r="T339" s="55">
        <f t="shared" ca="1" si="241"/>
        <v>3.710811547546744E-2</v>
      </c>
      <c r="U339" s="78">
        <f t="shared" ca="1" si="251"/>
        <v>1.0785532932197578E-2</v>
      </c>
      <c r="V339" s="79">
        <f t="shared" ca="1" si="252"/>
        <v>3001.4785521713511</v>
      </c>
      <c r="W339" s="79">
        <f t="shared" ca="1" si="228"/>
        <v>26.012045956534863</v>
      </c>
      <c r="X339" s="80">
        <f t="shared" ca="1" si="229"/>
        <v>-0.21571065864395156</v>
      </c>
      <c r="Y339" s="80">
        <f t="shared" ca="1" si="242"/>
        <v>-2.5012321268094593</v>
      </c>
      <c r="Z339" s="80">
        <f t="shared" ca="1" si="230"/>
        <v>0</v>
      </c>
      <c r="AA339" s="80">
        <f t="shared" ca="1" si="243"/>
        <v>0</v>
      </c>
      <c r="AB339" s="81">
        <f t="shared" ca="1" si="231"/>
        <v>-102.21630711783841</v>
      </c>
      <c r="AC339" s="79">
        <f t="shared" ca="1" si="232"/>
        <v>2922.5573482245945</v>
      </c>
      <c r="AD339" s="35"/>
      <c r="AE339" s="55">
        <f t="shared" ca="1" si="253"/>
        <v>3.710811547546744E-2</v>
      </c>
      <c r="AF339" s="78">
        <f t="shared" ca="1" si="254"/>
        <v>1.0785532932197578E-2</v>
      </c>
      <c r="AG339" s="35"/>
      <c r="AH339" s="35"/>
      <c r="AR339" s="69">
        <f t="shared" si="244"/>
        <v>28</v>
      </c>
      <c r="AS339" s="70">
        <f t="shared" si="255"/>
        <v>336</v>
      </c>
      <c r="AT339" s="71">
        <f t="shared" si="256"/>
        <v>7.4824407137562887E-2</v>
      </c>
      <c r="AU339" s="72">
        <f t="shared" si="245"/>
        <v>8.6664107387064426E-3</v>
      </c>
      <c r="AV339" s="73">
        <f t="shared" si="246"/>
        <v>1.0086664107387064</v>
      </c>
      <c r="AW339" s="74">
        <f>PRODUCT(AV$4:AV339)</f>
        <v>13.099044173973111</v>
      </c>
      <c r="BO339" s="70">
        <f t="shared" si="257"/>
        <v>336</v>
      </c>
      <c r="BP339" s="178">
        <f t="shared" si="258"/>
        <v>0.1091</v>
      </c>
      <c r="BQ339" s="179">
        <f t="shared" si="247"/>
        <v>8.6664107387064426E-3</v>
      </c>
      <c r="BR339" s="179">
        <f t="shared" si="260"/>
        <v>7.634144802617969E-2</v>
      </c>
    </row>
    <row r="340" spans="5:70">
      <c r="E340">
        <f t="shared" si="248"/>
        <v>337</v>
      </c>
      <c r="F340" s="64">
        <f t="shared" si="249"/>
        <v>95.999999999998408</v>
      </c>
      <c r="G340" s="55">
        <f t="shared" si="233"/>
        <v>3.710811547546744E-2</v>
      </c>
      <c r="H340" s="78">
        <f t="shared" si="259"/>
        <v>1.0416469987982206E-2</v>
      </c>
      <c r="I340" s="79">
        <f t="shared" ca="1" si="234"/>
        <v>2822.6209823007248</v>
      </c>
      <c r="J340" s="79">
        <f t="shared" ca="1" si="235"/>
        <v>24.461992792309129</v>
      </c>
      <c r="K340" s="80">
        <f t="shared" ca="1" si="236"/>
        <v>-0.20832939975964412</v>
      </c>
      <c r="L340" s="80">
        <f t="shared" ca="1" si="237"/>
        <v>-2.3521841519172706</v>
      </c>
      <c r="M340" s="80">
        <f t="shared" ca="1" si="238"/>
        <v>-21.169657367255436</v>
      </c>
      <c r="N340" s="80">
        <f t="shared" ca="1" si="239"/>
        <v>0</v>
      </c>
      <c r="O340" s="81">
        <f t="shared" ca="1" si="226"/>
        <v>-98.423252589833808</v>
      </c>
      <c r="P340" s="79">
        <f t="shared" ca="1" si="227"/>
        <v>2724.9295515842678</v>
      </c>
      <c r="Q340" s="35"/>
      <c r="R340">
        <f t="shared" ca="1" si="240"/>
        <v>337</v>
      </c>
      <c r="S340" s="78">
        <f t="shared" ca="1" si="250"/>
        <v>95.999999999998408</v>
      </c>
      <c r="T340" s="55">
        <f t="shared" ca="1" si="241"/>
        <v>3.710811547546744E-2</v>
      </c>
      <c r="U340" s="78">
        <f t="shared" ca="1" si="251"/>
        <v>1.0385302130685134E-2</v>
      </c>
      <c r="V340" s="79">
        <f t="shared" ca="1" si="252"/>
        <v>2814.1067526630004</v>
      </c>
      <c r="W340" s="79">
        <f t="shared" ca="1" si="228"/>
        <v>24.388204981144941</v>
      </c>
      <c r="X340" s="80">
        <f t="shared" ca="1" si="229"/>
        <v>-0.20770604261370268</v>
      </c>
      <c r="Y340" s="80">
        <f t="shared" ca="1" si="242"/>
        <v>-2.3450889605525003</v>
      </c>
      <c r="Z340" s="80">
        <f t="shared" ca="1" si="230"/>
        <v>-21.105800644972501</v>
      </c>
      <c r="AA340" s="80">
        <f t="shared" ca="1" si="243"/>
        <v>0</v>
      </c>
      <c r="AB340" s="81">
        <f t="shared" ca="1" si="231"/>
        <v>-98.423252589833808</v>
      </c>
      <c r="AC340" s="79">
        <f t="shared" ca="1" si="232"/>
        <v>2716.4131094061731</v>
      </c>
      <c r="AD340" s="35"/>
      <c r="AE340" s="55">
        <f t="shared" ca="1" si="253"/>
        <v>3.710811547546744E-2</v>
      </c>
      <c r="AF340" s="78">
        <f t="shared" ca="1" si="254"/>
        <v>1.0385302130685134E-2</v>
      </c>
      <c r="AG340" s="35"/>
      <c r="AH340" s="35"/>
      <c r="AR340" s="69">
        <f t="shared" si="244"/>
        <v>29</v>
      </c>
      <c r="AS340" s="70">
        <f t="shared" si="255"/>
        <v>337</v>
      </c>
      <c r="AT340" s="71">
        <f t="shared" si="256"/>
        <v>7.4175948092028571E-2</v>
      </c>
      <c r="AU340" s="72">
        <f t="shared" si="245"/>
        <v>8.6664107387064426E-3</v>
      </c>
      <c r="AV340" s="73">
        <f t="shared" si="246"/>
        <v>1.0086664107387064</v>
      </c>
      <c r="AW340" s="74">
        <f>PRODUCT(AV$4:AV340)</f>
        <v>13.212565871069222</v>
      </c>
      <c r="BO340" s="70">
        <f t="shared" si="257"/>
        <v>337</v>
      </c>
      <c r="BP340" s="178">
        <f t="shared" si="258"/>
        <v>0.1091</v>
      </c>
      <c r="BQ340" s="179">
        <f t="shared" si="247"/>
        <v>8.6664107387064426E-3</v>
      </c>
      <c r="BR340" s="179">
        <f t="shared" si="260"/>
        <v>7.5685526169420383E-2</v>
      </c>
    </row>
    <row r="341" spans="5:70">
      <c r="E341">
        <f t="shared" si="248"/>
        <v>338</v>
      </c>
      <c r="F341" s="64">
        <f t="shared" si="249"/>
        <v>96.083333333331737</v>
      </c>
      <c r="G341" s="55">
        <f t="shared" si="233"/>
        <v>3.710811547546744E-2</v>
      </c>
      <c r="H341" s="78">
        <f t="shared" si="259"/>
        <v>1.0029934416821422E-2</v>
      </c>
      <c r="I341" s="79">
        <f t="shared" ca="1" si="234"/>
        <v>2623.8125511215649</v>
      </c>
      <c r="J341" s="79">
        <f t="shared" ca="1" si="235"/>
        <v>22.739037269392675</v>
      </c>
      <c r="K341" s="80">
        <f t="shared" ca="1" si="236"/>
        <v>-0.20059868833642844</v>
      </c>
      <c r="L341" s="80">
        <f t="shared" ca="1" si="237"/>
        <v>-2.1865104592679709</v>
      </c>
      <c r="M341" s="80">
        <f t="shared" ca="1" si="238"/>
        <v>0</v>
      </c>
      <c r="N341" s="80">
        <f t="shared" ca="1" si="239"/>
        <v>0</v>
      </c>
      <c r="O341" s="81">
        <f t="shared" ca="1" si="226"/>
        <v>-94.77095116725917</v>
      </c>
      <c r="P341" s="79">
        <f t="shared" ca="1" si="227"/>
        <v>2549.3935280760938</v>
      </c>
      <c r="Q341" s="35"/>
      <c r="R341">
        <f t="shared" ca="1" si="240"/>
        <v>338</v>
      </c>
      <c r="S341" s="78">
        <f t="shared" ca="1" si="250"/>
        <v>96.083333333331737</v>
      </c>
      <c r="T341" s="55">
        <f t="shared" ca="1" si="241"/>
        <v>3.710811547546744E-2</v>
      </c>
      <c r="U341" s="78">
        <f t="shared" ca="1" si="251"/>
        <v>9.9999231399720521E-3</v>
      </c>
      <c r="V341" s="79">
        <f t="shared" ca="1" si="252"/>
        <v>2615.6121380632553</v>
      </c>
      <c r="W341" s="79">
        <f t="shared" ca="1" si="228"/>
        <v>22.667969121602315</v>
      </c>
      <c r="X341" s="80">
        <f t="shared" ca="1" si="229"/>
        <v>-0.19999846279944106</v>
      </c>
      <c r="Y341" s="80">
        <f t="shared" ca="1" si="242"/>
        <v>-2.1796767817193796</v>
      </c>
      <c r="Z341" s="80">
        <f t="shared" ca="1" si="230"/>
        <v>0</v>
      </c>
      <c r="AA341" s="80">
        <f t="shared" ca="1" si="243"/>
        <v>0</v>
      </c>
      <c r="AB341" s="81">
        <f t="shared" ca="1" si="231"/>
        <v>-94.77095116725917</v>
      </c>
      <c r="AC341" s="79">
        <f t="shared" ca="1" si="232"/>
        <v>2541.1294807730792</v>
      </c>
      <c r="AD341" s="35"/>
      <c r="AE341" s="55">
        <f t="shared" ca="1" si="253"/>
        <v>3.710811547546744E-2</v>
      </c>
      <c r="AF341" s="78">
        <f t="shared" ca="1" si="254"/>
        <v>9.9999231399720521E-3</v>
      </c>
      <c r="AG341" s="35"/>
      <c r="AH341" s="35"/>
      <c r="AR341" s="69">
        <f t="shared" si="244"/>
        <v>29</v>
      </c>
      <c r="AS341" s="70">
        <f t="shared" si="255"/>
        <v>338</v>
      </c>
      <c r="AT341" s="71">
        <f t="shared" si="256"/>
        <v>7.353310885893008E-2</v>
      </c>
      <c r="AU341" s="72">
        <f t="shared" si="245"/>
        <v>8.6664107387064426E-3</v>
      </c>
      <c r="AV341" s="73">
        <f t="shared" si="246"/>
        <v>1.0086664107387064</v>
      </c>
      <c r="AW341" s="74">
        <f>PRODUCT(AV$4:AV341)</f>
        <v>13.327071393820122</v>
      </c>
      <c r="BO341" s="70">
        <f t="shared" si="257"/>
        <v>338</v>
      </c>
      <c r="BP341" s="178">
        <f t="shared" si="258"/>
        <v>0.1091</v>
      </c>
      <c r="BQ341" s="179">
        <f t="shared" si="247"/>
        <v>8.6664107387064426E-3</v>
      </c>
      <c r="BR341" s="179">
        <f t="shared" si="260"/>
        <v>7.5035239960049196E-2</v>
      </c>
    </row>
    <row r="342" spans="5:70">
      <c r="E342">
        <f t="shared" si="248"/>
        <v>339</v>
      </c>
      <c r="F342" s="64">
        <f t="shared" si="249"/>
        <v>96.166666666665066</v>
      </c>
      <c r="G342" s="55">
        <f t="shared" si="233"/>
        <v>3.710811547546744E-2</v>
      </c>
      <c r="H342" s="78">
        <f t="shared" si="259"/>
        <v>9.6577424522706467E-3</v>
      </c>
      <c r="I342" s="79">
        <f t="shared" ca="1" si="234"/>
        <v>2454.790338643837</v>
      </c>
      <c r="J342" s="79">
        <f t="shared" ca="1" si="235"/>
        <v>21.274221352095775</v>
      </c>
      <c r="K342" s="80">
        <f t="shared" ca="1" si="236"/>
        <v>-0.19315484904541294</v>
      </c>
      <c r="L342" s="80">
        <f t="shared" ca="1" si="237"/>
        <v>-2.0456586155365311</v>
      </c>
      <c r="M342" s="80">
        <f t="shared" ca="1" si="238"/>
        <v>0</v>
      </c>
      <c r="N342" s="80">
        <f t="shared" ca="1" si="239"/>
        <v>0</v>
      </c>
      <c r="O342" s="81">
        <f t="shared" ca="1" si="226"/>
        <v>-91.254179767624635</v>
      </c>
      <c r="P342" s="79">
        <f t="shared" ca="1" si="227"/>
        <v>2382.5715667637269</v>
      </c>
      <c r="Q342" s="35"/>
      <c r="R342">
        <f t="shared" ca="1" si="240"/>
        <v>339</v>
      </c>
      <c r="S342" s="78">
        <f t="shared" ca="1" si="250"/>
        <v>96.166666666665066</v>
      </c>
      <c r="T342" s="55">
        <f t="shared" ca="1" si="241"/>
        <v>3.710811547546744E-2</v>
      </c>
      <c r="U342" s="78">
        <f t="shared" ca="1" si="251"/>
        <v>9.628844837348171E-3</v>
      </c>
      <c r="V342" s="79">
        <f t="shared" ca="1" si="252"/>
        <v>2446.832954562437</v>
      </c>
      <c r="W342" s="79">
        <f t="shared" ca="1" si="228"/>
        <v>21.205259393240716</v>
      </c>
      <c r="X342" s="80">
        <f t="shared" ca="1" si="229"/>
        <v>-0.19257689674696343</v>
      </c>
      <c r="Y342" s="80">
        <f t="shared" ca="1" si="242"/>
        <v>-2.0390274621353641</v>
      </c>
      <c r="Z342" s="80">
        <f t="shared" ca="1" si="230"/>
        <v>0</v>
      </c>
      <c r="AA342" s="80">
        <f t="shared" ca="1" si="243"/>
        <v>0</v>
      </c>
      <c r="AB342" s="81">
        <f t="shared" ca="1" si="231"/>
        <v>-91.254179767624635</v>
      </c>
      <c r="AC342" s="79">
        <f t="shared" ca="1" si="232"/>
        <v>2374.5524298291707</v>
      </c>
      <c r="AD342" s="35"/>
      <c r="AE342" s="55">
        <f t="shared" ca="1" si="253"/>
        <v>3.710811547546744E-2</v>
      </c>
      <c r="AF342" s="78">
        <f t="shared" ca="1" si="254"/>
        <v>9.628844837348171E-3</v>
      </c>
      <c r="AG342" s="35"/>
      <c r="AH342" s="35"/>
      <c r="AR342" s="69">
        <f t="shared" si="244"/>
        <v>29</v>
      </c>
      <c r="AS342" s="70">
        <f t="shared" si="255"/>
        <v>339</v>
      </c>
      <c r="AT342" s="71">
        <f t="shared" si="256"/>
        <v>7.2895840734664583E-2</v>
      </c>
      <c r="AU342" s="72">
        <f t="shared" si="245"/>
        <v>8.6664107387064426E-3</v>
      </c>
      <c r="AV342" s="73">
        <f t="shared" si="246"/>
        <v>1.0086664107387064</v>
      </c>
      <c r="AW342" s="74">
        <f>PRODUCT(AV$4:AV342)</f>
        <v>13.442569268463032</v>
      </c>
      <c r="BO342" s="70">
        <f t="shared" si="257"/>
        <v>339</v>
      </c>
      <c r="BP342" s="178">
        <f t="shared" si="258"/>
        <v>0.1091</v>
      </c>
      <c r="BQ342" s="179">
        <f t="shared" si="247"/>
        <v>8.6664107387064426E-3</v>
      </c>
      <c r="BR342" s="179">
        <f t="shared" si="260"/>
        <v>7.4390540976869077E-2</v>
      </c>
    </row>
    <row r="343" spans="5:70">
      <c r="E343">
        <f t="shared" si="248"/>
        <v>340</v>
      </c>
      <c r="F343" s="64">
        <f t="shared" si="249"/>
        <v>96.249999999998394</v>
      </c>
      <c r="G343" s="55">
        <f t="shared" si="233"/>
        <v>3.710811547546744E-2</v>
      </c>
      <c r="H343" s="78">
        <f t="shared" si="259"/>
        <v>9.2993618301194635E-3</v>
      </c>
      <c r="I343" s="79">
        <f t="shared" ca="1" si="234"/>
        <v>2294.1588259356931</v>
      </c>
      <c r="J343" s="79">
        <f t="shared" ca="1" si="235"/>
        <v>19.882122685387255</v>
      </c>
      <c r="K343" s="80">
        <f t="shared" ca="1" si="236"/>
        <v>-0.18598723660238928</v>
      </c>
      <c r="L343" s="80">
        <f t="shared" ca="1" si="237"/>
        <v>-1.9117990216130778</v>
      </c>
      <c r="M343" s="80">
        <f t="shared" ca="1" si="238"/>
        <v>0</v>
      </c>
      <c r="N343" s="80">
        <f t="shared" ca="1" si="239"/>
        <v>0</v>
      </c>
      <c r="O343" s="81">
        <f t="shared" ca="1" si="226"/>
        <v>-87.867909127188568</v>
      </c>
      <c r="P343" s="79">
        <f t="shared" ca="1" si="227"/>
        <v>2224.0752532356764</v>
      </c>
      <c r="Q343" s="35"/>
      <c r="R343">
        <f t="shared" ca="1" si="240"/>
        <v>340</v>
      </c>
      <c r="S343" s="78">
        <f t="shared" ca="1" si="250"/>
        <v>96.249999999998394</v>
      </c>
      <c r="T343" s="55">
        <f t="shared" ca="1" si="241"/>
        <v>3.710811547546744E-2</v>
      </c>
      <c r="U343" s="78">
        <f t="shared" ca="1" si="251"/>
        <v>9.2715365512284972E-3</v>
      </c>
      <c r="V343" s="79">
        <f t="shared" ca="1" si="252"/>
        <v>2286.4372640605179</v>
      </c>
      <c r="W343" s="79">
        <f t="shared" ca="1" si="228"/>
        <v>19.81520445863265</v>
      </c>
      <c r="X343" s="80">
        <f t="shared" ca="1" si="229"/>
        <v>-0.18543073102456994</v>
      </c>
      <c r="Y343" s="80">
        <f t="shared" ca="1" si="242"/>
        <v>-1.9053643867170984</v>
      </c>
      <c r="Z343" s="80">
        <f t="shared" ca="1" si="230"/>
        <v>0</v>
      </c>
      <c r="AA343" s="80">
        <f t="shared" ca="1" si="243"/>
        <v>0</v>
      </c>
      <c r="AB343" s="81">
        <f t="shared" ca="1" si="231"/>
        <v>-87.867909127188568</v>
      </c>
      <c r="AC343" s="79">
        <f t="shared" ca="1" si="232"/>
        <v>2216.2937642742208</v>
      </c>
      <c r="AD343" s="35"/>
      <c r="AE343" s="55">
        <f t="shared" ca="1" si="253"/>
        <v>3.710811547546744E-2</v>
      </c>
      <c r="AF343" s="78">
        <f t="shared" ca="1" si="254"/>
        <v>9.2715365512284972E-3</v>
      </c>
      <c r="AG343" s="35"/>
      <c r="AH343" s="35"/>
      <c r="AR343" s="69">
        <f t="shared" si="244"/>
        <v>29</v>
      </c>
      <c r="AS343" s="70">
        <f t="shared" si="255"/>
        <v>340</v>
      </c>
      <c r="AT343" s="71">
        <f t="shared" si="256"/>
        <v>7.2264095437714657E-2</v>
      </c>
      <c r="AU343" s="72">
        <f t="shared" si="245"/>
        <v>8.6664107387064426E-3</v>
      </c>
      <c r="AV343" s="73">
        <f t="shared" si="246"/>
        <v>1.0086664107387064</v>
      </c>
      <c r="AW343" s="74">
        <f>PRODUCT(AV$4:AV343)</f>
        <v>13.559068095127046</v>
      </c>
      <c r="BO343" s="70">
        <f t="shared" si="257"/>
        <v>340</v>
      </c>
      <c r="BP343" s="178">
        <f t="shared" si="258"/>
        <v>0.1091</v>
      </c>
      <c r="BQ343" s="179">
        <f t="shared" si="247"/>
        <v>8.6664107387064426E-3</v>
      </c>
      <c r="BR343" s="179">
        <f t="shared" si="260"/>
        <v>7.3751381214715431E-2</v>
      </c>
    </row>
    <row r="344" spans="5:70">
      <c r="E344">
        <f t="shared" si="248"/>
        <v>341</v>
      </c>
      <c r="F344" s="64">
        <f t="shared" si="249"/>
        <v>96.333333333331723</v>
      </c>
      <c r="G344" s="55">
        <f t="shared" si="233"/>
        <v>3.710811547546744E-2</v>
      </c>
      <c r="H344" s="78">
        <f t="shared" si="259"/>
        <v>8.954280037479237E-3</v>
      </c>
      <c r="I344" s="79">
        <f t="shared" ca="1" si="234"/>
        <v>2141.5440119124773</v>
      </c>
      <c r="J344" s="79">
        <f t="shared" ca="1" si="235"/>
        <v>18.55950002225077</v>
      </c>
      <c r="K344" s="80">
        <f t="shared" ca="1" si="236"/>
        <v>-0.17908560074958474</v>
      </c>
      <c r="L344" s="80">
        <f t="shared" ca="1" si="237"/>
        <v>-1.7846200099270646</v>
      </c>
      <c r="M344" s="80">
        <f t="shared" ca="1" si="238"/>
        <v>0</v>
      </c>
      <c r="N344" s="80">
        <f t="shared" ca="1" si="239"/>
        <v>0</v>
      </c>
      <c r="O344" s="81">
        <f t="shared" ca="1" si="226"/>
        <v>-84.607296608708978</v>
      </c>
      <c r="P344" s="79">
        <f t="shared" ca="1" si="227"/>
        <v>2073.5325097153423</v>
      </c>
      <c r="Q344" s="35"/>
      <c r="R344">
        <f t="shared" ca="1" si="240"/>
        <v>341</v>
      </c>
      <c r="S344" s="78">
        <f t="shared" ca="1" si="250"/>
        <v>96.333333333331723</v>
      </c>
      <c r="T344" s="55">
        <f t="shared" ca="1" si="241"/>
        <v>3.710811547546744E-2</v>
      </c>
      <c r="U344" s="78">
        <f t="shared" ca="1" si="251"/>
        <v>8.9274873022504933E-3</v>
      </c>
      <c r="V344" s="79">
        <f t="shared" ca="1" si="252"/>
        <v>2134.0512793419748</v>
      </c>
      <c r="W344" s="79">
        <f t="shared" ca="1" si="228"/>
        <v>18.494564924239512</v>
      </c>
      <c r="X344" s="80">
        <f t="shared" ca="1" si="229"/>
        <v>-0.17854974604500987</v>
      </c>
      <c r="Y344" s="80">
        <f t="shared" ca="1" si="242"/>
        <v>-1.7783760661183126</v>
      </c>
      <c r="Z344" s="80">
        <f t="shared" ca="1" si="230"/>
        <v>0</v>
      </c>
      <c r="AA344" s="80">
        <f t="shared" ca="1" si="243"/>
        <v>0</v>
      </c>
      <c r="AB344" s="81">
        <f t="shared" ca="1" si="231"/>
        <v>-84.607296608708978</v>
      </c>
      <c r="AC344" s="79">
        <f t="shared" ca="1" si="232"/>
        <v>2065.981621845342</v>
      </c>
      <c r="AD344" s="35"/>
      <c r="AE344" s="55">
        <f t="shared" ca="1" si="253"/>
        <v>3.710811547546744E-2</v>
      </c>
      <c r="AF344" s="78">
        <f t="shared" ca="1" si="254"/>
        <v>8.9274873022504933E-3</v>
      </c>
      <c r="AG344" s="35"/>
      <c r="AH344" s="35"/>
      <c r="AR344" s="69">
        <f t="shared" si="244"/>
        <v>29</v>
      </c>
      <c r="AS344" s="70">
        <f t="shared" si="255"/>
        <v>341</v>
      </c>
      <c r="AT344" s="71">
        <f t="shared" si="256"/>
        <v>7.1637825104990338E-2</v>
      </c>
      <c r="AU344" s="72">
        <f t="shared" si="245"/>
        <v>8.6664107387064426E-3</v>
      </c>
      <c r="AV344" s="73">
        <f t="shared" si="246"/>
        <v>1.0086664107387064</v>
      </c>
      <c r="AW344" s="74">
        <f>PRODUCT(AV$4:AV344)</f>
        <v>13.676576548473507</v>
      </c>
      <c r="BO344" s="70">
        <f t="shared" si="257"/>
        <v>341</v>
      </c>
      <c r="BP344" s="178">
        <f t="shared" si="258"/>
        <v>0.1091</v>
      </c>
      <c r="BQ344" s="179">
        <f t="shared" si="247"/>
        <v>8.6664107387064426E-3</v>
      </c>
      <c r="BR344" s="179">
        <f t="shared" si="260"/>
        <v>7.3117713080881622E-2</v>
      </c>
    </row>
    <row r="345" spans="5:70">
      <c r="E345">
        <f t="shared" si="248"/>
        <v>342</v>
      </c>
      <c r="F345" s="64">
        <f t="shared" si="249"/>
        <v>96.416666666665051</v>
      </c>
      <c r="G345" s="55">
        <f t="shared" si="233"/>
        <v>3.710811547546744E-2</v>
      </c>
      <c r="H345" s="78">
        <f t="shared" si="259"/>
        <v>8.6220035798487849E-3</v>
      </c>
      <c r="I345" s="79">
        <f t="shared" ca="1" si="234"/>
        <v>1996.5876259026895</v>
      </c>
      <c r="J345" s="79">
        <f t="shared" ca="1" si="235"/>
        <v>17.303248441891469</v>
      </c>
      <c r="K345" s="80">
        <f t="shared" ca="1" si="236"/>
        <v>-0.17244007159697569</v>
      </c>
      <c r="L345" s="80">
        <f t="shared" ca="1" si="237"/>
        <v>-1.6638230215855747</v>
      </c>
      <c r="M345" s="80">
        <f t="shared" ca="1" si="238"/>
        <v>0</v>
      </c>
      <c r="N345" s="80">
        <f t="shared" ca="1" si="239"/>
        <v>0</v>
      </c>
      <c r="O345" s="81">
        <f t="shared" ca="1" si="226"/>
        <v>-81.46767927608586</v>
      </c>
      <c r="P345" s="79">
        <f t="shared" ca="1" si="227"/>
        <v>1930.5869319753124</v>
      </c>
      <c r="Q345" s="35"/>
      <c r="R345">
        <f t="shared" ca="1" si="240"/>
        <v>342</v>
      </c>
      <c r="S345" s="78">
        <f t="shared" ca="1" si="250"/>
        <v>96.416666666665051</v>
      </c>
      <c r="T345" s="55">
        <f t="shared" ca="1" si="241"/>
        <v>3.710811547546744E-2</v>
      </c>
      <c r="U345" s="78">
        <f t="shared" ca="1" si="251"/>
        <v>8.5962050725328122E-3</v>
      </c>
      <c r="V345" s="79">
        <f t="shared" ca="1" si="252"/>
        <v>1989.3169372517116</v>
      </c>
      <c r="W345" s="79">
        <f t="shared" ca="1" si="228"/>
        <v>17.240237667688845</v>
      </c>
      <c r="X345" s="80">
        <f t="shared" ca="1" si="229"/>
        <v>-0.17192410145065623</v>
      </c>
      <c r="Y345" s="80">
        <f t="shared" ca="1" si="242"/>
        <v>-1.6577641143764263</v>
      </c>
      <c r="Z345" s="80">
        <f t="shared" ca="1" si="230"/>
        <v>0</v>
      </c>
      <c r="AA345" s="80">
        <f t="shared" ca="1" si="243"/>
        <v>0</v>
      </c>
      <c r="AB345" s="81">
        <f t="shared" ca="1" si="231"/>
        <v>-81.46767927608586</v>
      </c>
      <c r="AC345" s="79">
        <f t="shared" ca="1" si="232"/>
        <v>1923.2598074274874</v>
      </c>
      <c r="AD345" s="35"/>
      <c r="AE345" s="55">
        <f t="shared" ca="1" si="253"/>
        <v>3.710811547546744E-2</v>
      </c>
      <c r="AF345" s="78">
        <f t="shared" ca="1" si="254"/>
        <v>8.5962050725328122E-3</v>
      </c>
      <c r="AG345" s="35"/>
      <c r="AH345" s="35"/>
      <c r="AR345" s="69">
        <f t="shared" si="244"/>
        <v>29</v>
      </c>
      <c r="AS345" s="70">
        <f t="shared" si="255"/>
        <v>342</v>
      </c>
      <c r="AT345" s="71">
        <f t="shared" si="256"/>
        <v>7.1016982288202871E-2</v>
      </c>
      <c r="AU345" s="72">
        <f t="shared" si="245"/>
        <v>8.6664107387064426E-3</v>
      </c>
      <c r="AV345" s="73">
        <f t="shared" si="246"/>
        <v>1.0086664107387064</v>
      </c>
      <c r="AW345" s="74">
        <f>PRODUCT(AV$4:AV345)</f>
        <v>13.795103378341938</v>
      </c>
      <c r="BO345" s="70">
        <f t="shared" si="257"/>
        <v>342</v>
      </c>
      <c r="BP345" s="178">
        <f t="shared" si="258"/>
        <v>0.1091</v>
      </c>
      <c r="BQ345" s="179">
        <f t="shared" si="247"/>
        <v>8.6664107387064426E-3</v>
      </c>
      <c r="BR345" s="179">
        <f t="shared" si="260"/>
        <v>7.2489489391575124E-2</v>
      </c>
    </row>
    <row r="346" spans="5:70">
      <c r="E346">
        <f t="shared" si="248"/>
        <v>343</v>
      </c>
      <c r="F346" s="64">
        <f t="shared" si="249"/>
        <v>96.49999999999838</v>
      </c>
      <c r="G346" s="55">
        <f t="shared" si="233"/>
        <v>3.710811547546744E-2</v>
      </c>
      <c r="H346" s="78">
        <f t="shared" si="259"/>
        <v>8.3020572753778627E-3</v>
      </c>
      <c r="I346" s="79">
        <f t="shared" ca="1" si="234"/>
        <v>1858.9464891681441</v>
      </c>
      <c r="J346" s="79">
        <f t="shared" ca="1" si="235"/>
        <v>16.110393816407445</v>
      </c>
      <c r="K346" s="80">
        <f t="shared" ca="1" si="236"/>
        <v>-0.16604114550755725</v>
      </c>
      <c r="L346" s="80">
        <f t="shared" ca="1" si="237"/>
        <v>-1.5491220743067868</v>
      </c>
      <c r="M346" s="80">
        <f t="shared" ca="1" si="238"/>
        <v>0</v>
      </c>
      <c r="N346" s="80">
        <f t="shared" ca="1" si="239"/>
        <v>0</v>
      </c>
      <c r="O346" s="81">
        <f t="shared" ca="1" si="226"/>
        <v>-78.444567225990525</v>
      </c>
      <c r="P346" s="79">
        <f t="shared" ca="1" si="227"/>
        <v>1794.8971525387467</v>
      </c>
      <c r="Q346" s="35"/>
      <c r="R346">
        <f t="shared" ca="1" si="240"/>
        <v>343</v>
      </c>
      <c r="S346" s="78">
        <f t="shared" ca="1" si="250"/>
        <v>96.49999999999838</v>
      </c>
      <c r="T346" s="55">
        <f t="shared" ca="1" si="241"/>
        <v>3.710811547546744E-2</v>
      </c>
      <c r="U346" s="78">
        <f t="shared" ca="1" si="251"/>
        <v>8.2772161020504657E-3</v>
      </c>
      <c r="V346" s="79">
        <f t="shared" ca="1" si="252"/>
        <v>1851.8912604041429</v>
      </c>
      <c r="W346" s="79">
        <f t="shared" ca="1" si="228"/>
        <v>16.049250306083074</v>
      </c>
      <c r="X346" s="80">
        <f t="shared" ca="1" si="229"/>
        <v>-0.16554432204100933</v>
      </c>
      <c r="Y346" s="80">
        <f t="shared" ca="1" si="242"/>
        <v>-1.5432427170034526</v>
      </c>
      <c r="Z346" s="80">
        <f t="shared" ca="1" si="230"/>
        <v>0</v>
      </c>
      <c r="AA346" s="80">
        <f t="shared" ca="1" si="243"/>
        <v>0</v>
      </c>
      <c r="AB346" s="81">
        <f t="shared" ca="1" si="231"/>
        <v>-78.444567225990525</v>
      </c>
      <c r="AC346" s="79">
        <f t="shared" ca="1" si="232"/>
        <v>1787.7871564451907</v>
      </c>
      <c r="AD346" s="35"/>
      <c r="AE346" s="55">
        <f t="shared" ca="1" si="253"/>
        <v>3.710811547546744E-2</v>
      </c>
      <c r="AF346" s="78">
        <f t="shared" ca="1" si="254"/>
        <v>8.2772161020504657E-3</v>
      </c>
      <c r="AG346" s="35"/>
      <c r="AH346" s="35"/>
      <c r="AR346" s="69">
        <f t="shared" si="244"/>
        <v>29</v>
      </c>
      <c r="AS346" s="70">
        <f t="shared" si="255"/>
        <v>343</v>
      </c>
      <c r="AT346" s="71">
        <f t="shared" si="256"/>
        <v>7.0401519950269859E-2</v>
      </c>
      <c r="AU346" s="72">
        <f t="shared" si="245"/>
        <v>8.6664107387064426E-3</v>
      </c>
      <c r="AV346" s="73">
        <f t="shared" si="246"/>
        <v>1.0086664107387064</v>
      </c>
      <c r="AW346" s="74">
        <f>PRODUCT(AV$4:AV346)</f>
        <v>13.914657410401567</v>
      </c>
      <c r="BO346" s="70">
        <f t="shared" si="257"/>
        <v>343</v>
      </c>
      <c r="BP346" s="178">
        <f t="shared" si="258"/>
        <v>0.1091</v>
      </c>
      <c r="BQ346" s="179">
        <f t="shared" si="247"/>
        <v>8.6664107387064426E-3</v>
      </c>
      <c r="BR346" s="179">
        <f t="shared" si="260"/>
        <v>7.1866663368404179E-2</v>
      </c>
    </row>
    <row r="347" spans="5:70">
      <c r="E347">
        <f t="shared" si="248"/>
        <v>344</v>
      </c>
      <c r="F347" s="64">
        <f t="shared" si="249"/>
        <v>96.583333333331709</v>
      </c>
      <c r="G347" s="55">
        <f t="shared" si="233"/>
        <v>4.0667232332721959E-2</v>
      </c>
      <c r="H347" s="78">
        <f t="shared" si="259"/>
        <v>7.9644355833205071E-3</v>
      </c>
      <c r="I347" s="79">
        <f t="shared" ca="1" si="234"/>
        <v>1721.9036530231124</v>
      </c>
      <c r="J347" s="79">
        <f t="shared" ca="1" si="235"/>
        <v>14.922724309577353</v>
      </c>
      <c r="K347" s="80">
        <f t="shared" ca="1" si="236"/>
        <v>-0.15928871166641015</v>
      </c>
      <c r="L347" s="80">
        <f t="shared" ca="1" si="237"/>
        <v>-1.4349197108525937</v>
      </c>
      <c r="M347" s="80">
        <f t="shared" ca="1" si="238"/>
        <v>0</v>
      </c>
      <c r="N347" s="80">
        <f t="shared" ca="1" si="239"/>
        <v>0</v>
      </c>
      <c r="O347" s="81">
        <f t="shared" ca="1" si="226"/>
        <v>-75.25444378537135</v>
      </c>
      <c r="P347" s="79">
        <f t="shared" ca="1" si="227"/>
        <v>1659.9777251247992</v>
      </c>
      <c r="Q347" s="35"/>
      <c r="R347">
        <f t="shared" ca="1" si="240"/>
        <v>344</v>
      </c>
      <c r="S347" s="78">
        <f t="shared" ca="1" si="250"/>
        <v>96.583333333331709</v>
      </c>
      <c r="T347" s="55">
        <f t="shared" ca="1" si="241"/>
        <v>4.0667232332721959E-2</v>
      </c>
      <c r="U347" s="78">
        <f t="shared" ca="1" si="251"/>
        <v>7.9406046317602331E-3</v>
      </c>
      <c r="V347" s="79">
        <f t="shared" ca="1" si="252"/>
        <v>1715.0828007925777</v>
      </c>
      <c r="W347" s="79">
        <f t="shared" ca="1" si="228"/>
        <v>14.863612002559519</v>
      </c>
      <c r="X347" s="80">
        <f t="shared" ca="1" si="229"/>
        <v>-0.15881209263520465</v>
      </c>
      <c r="Y347" s="80">
        <f t="shared" ca="1" si="242"/>
        <v>-1.4292356673271482</v>
      </c>
      <c r="Z347" s="80">
        <f t="shared" ca="1" si="230"/>
        <v>0</v>
      </c>
      <c r="AA347" s="80">
        <f t="shared" ca="1" si="243"/>
        <v>0</v>
      </c>
      <c r="AB347" s="81">
        <f t="shared" ca="1" si="231"/>
        <v>-75.25444378537135</v>
      </c>
      <c r="AC347" s="79">
        <f t="shared" ca="1" si="232"/>
        <v>1653.1039212498033</v>
      </c>
      <c r="AD347" s="35"/>
      <c r="AE347" s="55">
        <f t="shared" ca="1" si="253"/>
        <v>4.0667232332721959E-2</v>
      </c>
      <c r="AF347" s="78">
        <f t="shared" ca="1" si="254"/>
        <v>7.9406046317602331E-3</v>
      </c>
      <c r="AG347" s="35"/>
      <c r="AH347" s="35"/>
      <c r="AR347" s="69">
        <f t="shared" si="244"/>
        <v>29</v>
      </c>
      <c r="AS347" s="70">
        <f t="shared" si="255"/>
        <v>344</v>
      </c>
      <c r="AT347" s="71">
        <f t="shared" si="256"/>
        <v>6.979139146175159E-2</v>
      </c>
      <c r="AU347" s="72">
        <f t="shared" si="245"/>
        <v>8.6664107387064426E-3</v>
      </c>
      <c r="AV347" s="73">
        <f t="shared" si="246"/>
        <v>1.0086664107387064</v>
      </c>
      <c r="AW347" s="74">
        <f>PRODUCT(AV$4:AV347)</f>
        <v>14.035247546808492</v>
      </c>
      <c r="BO347" s="70">
        <f t="shared" si="257"/>
        <v>344</v>
      </c>
      <c r="BP347" s="178">
        <f t="shared" si="258"/>
        <v>0.1091</v>
      </c>
      <c r="BQ347" s="179">
        <f t="shared" si="247"/>
        <v>8.6664107387064426E-3</v>
      </c>
      <c r="BR347" s="179">
        <f t="shared" si="260"/>
        <v>7.1249188634894614E-2</v>
      </c>
    </row>
    <row r="348" spans="5:70">
      <c r="E348">
        <f t="shared" si="248"/>
        <v>345</v>
      </c>
      <c r="F348" s="64">
        <f t="shared" si="249"/>
        <v>96.666666666665037</v>
      </c>
      <c r="G348" s="55">
        <f t="shared" si="233"/>
        <v>4.0667232332721959E-2</v>
      </c>
      <c r="H348" s="78">
        <f t="shared" si="259"/>
        <v>7.6405440310546137E-3</v>
      </c>
      <c r="I348" s="79">
        <f t="shared" ca="1" si="234"/>
        <v>1592.4710253100056</v>
      </c>
      <c r="J348" s="79">
        <f t="shared" ca="1" si="235"/>
        <v>13.801007994825492</v>
      </c>
      <c r="K348" s="80">
        <f t="shared" ca="1" si="236"/>
        <v>-0.15281088062109227</v>
      </c>
      <c r="L348" s="80">
        <f t="shared" ca="1" si="237"/>
        <v>-1.3270591877583382</v>
      </c>
      <c r="M348" s="80">
        <f t="shared" ca="1" si="238"/>
        <v>0</v>
      </c>
      <c r="N348" s="80">
        <f t="shared" ca="1" si="239"/>
        <v>0</v>
      </c>
      <c r="O348" s="81">
        <f t="shared" ca="1" si="226"/>
        <v>-72.194053835881888</v>
      </c>
      <c r="P348" s="79">
        <f t="shared" ca="1" si="227"/>
        <v>1532.5981094005699</v>
      </c>
      <c r="Q348" s="35"/>
      <c r="R348">
        <f t="shared" ca="1" si="240"/>
        <v>345</v>
      </c>
      <c r="S348" s="78">
        <f t="shared" ca="1" si="250"/>
        <v>96.666666666665037</v>
      </c>
      <c r="T348" s="55">
        <f t="shared" ca="1" si="241"/>
        <v>4.0667232332721959E-2</v>
      </c>
      <c r="U348" s="78">
        <f t="shared" ca="1" si="251"/>
        <v>7.617682218338152E-3</v>
      </c>
      <c r="V348" s="79">
        <f t="shared" ca="1" si="252"/>
        <v>1585.8767600142039</v>
      </c>
      <c r="W348" s="79">
        <f t="shared" ca="1" si="228"/>
        <v>13.743859383252076</v>
      </c>
      <c r="X348" s="80">
        <f t="shared" ca="1" si="229"/>
        <v>-0.15235364436676305</v>
      </c>
      <c r="Y348" s="80">
        <f t="shared" ca="1" si="242"/>
        <v>-1.3215639666785033</v>
      </c>
      <c r="Z348" s="80">
        <f t="shared" ca="1" si="230"/>
        <v>0</v>
      </c>
      <c r="AA348" s="80">
        <f t="shared" ca="1" si="243"/>
        <v>0</v>
      </c>
      <c r="AB348" s="81">
        <f t="shared" ca="1" si="231"/>
        <v>-72.194053835881888</v>
      </c>
      <c r="AC348" s="79">
        <f t="shared" ca="1" si="232"/>
        <v>1525.9526479505289</v>
      </c>
      <c r="AD348" s="35"/>
      <c r="AE348" s="55">
        <f t="shared" ca="1" si="253"/>
        <v>4.0667232332721959E-2</v>
      </c>
      <c r="AF348" s="78">
        <f t="shared" ca="1" si="254"/>
        <v>7.617682218338152E-3</v>
      </c>
      <c r="AG348" s="35"/>
      <c r="AH348" s="35"/>
      <c r="AR348" s="69">
        <f t="shared" si="244"/>
        <v>29</v>
      </c>
      <c r="AS348" s="70">
        <f t="shared" si="255"/>
        <v>345</v>
      </c>
      <c r="AT348" s="71">
        <f t="shared" si="256"/>
        <v>6.9186550597318194E-2</v>
      </c>
      <c r="AU348" s="72">
        <f t="shared" si="245"/>
        <v>8.6664107387064426E-3</v>
      </c>
      <c r="AV348" s="73">
        <f t="shared" si="246"/>
        <v>1.0086664107387064</v>
      </c>
      <c r="AW348" s="74">
        <f>PRODUCT(AV$4:AV348)</f>
        <v>14.156882766868556</v>
      </c>
      <c r="BO348" s="70">
        <f t="shared" si="257"/>
        <v>345</v>
      </c>
      <c r="BP348" s="178">
        <f t="shared" si="258"/>
        <v>0.1091</v>
      </c>
      <c r="BQ348" s="179">
        <f t="shared" si="247"/>
        <v>8.6664107387064426E-3</v>
      </c>
      <c r="BR348" s="179">
        <f t="shared" si="260"/>
        <v>7.0637019213036542E-2</v>
      </c>
    </row>
    <row r="349" spans="5:70">
      <c r="E349">
        <f t="shared" si="248"/>
        <v>346</v>
      </c>
      <c r="F349" s="64">
        <f t="shared" si="249"/>
        <v>96.749999999998366</v>
      </c>
      <c r="G349" s="55">
        <f t="shared" si="233"/>
        <v>4.0667232332721959E-2</v>
      </c>
      <c r="H349" s="78">
        <f t="shared" si="259"/>
        <v>7.3298242517953237E-3</v>
      </c>
      <c r="I349" s="79">
        <f t="shared" ca="1" si="234"/>
        <v>1470.2715860128865</v>
      </c>
      <c r="J349" s="79">
        <f t="shared" ca="1" si="235"/>
        <v>12.741977461837033</v>
      </c>
      <c r="K349" s="80">
        <f t="shared" ca="1" si="236"/>
        <v>-0.14659648503590647</v>
      </c>
      <c r="L349" s="80">
        <f t="shared" ca="1" si="237"/>
        <v>-1.2252263216774055</v>
      </c>
      <c r="M349" s="80">
        <f t="shared" ca="1" si="238"/>
        <v>0</v>
      </c>
      <c r="N349" s="80">
        <f t="shared" ca="1" si="239"/>
        <v>0</v>
      </c>
      <c r="O349" s="81">
        <f t="shared" ca="1" si="226"/>
        <v>-69.258121475497049</v>
      </c>
      <c r="P349" s="79">
        <f t="shared" ca="1" si="227"/>
        <v>1412.3836191925132</v>
      </c>
      <c r="Q349" s="35"/>
      <c r="R349">
        <f t="shared" ca="1" si="240"/>
        <v>346</v>
      </c>
      <c r="S349" s="78">
        <f t="shared" ca="1" si="250"/>
        <v>96.749999999998366</v>
      </c>
      <c r="T349" s="55">
        <f t="shared" ca="1" si="241"/>
        <v>4.0667232332721959E-2</v>
      </c>
      <c r="U349" s="78">
        <f t="shared" ca="1" si="251"/>
        <v>7.3078921657281498E-3</v>
      </c>
      <c r="V349" s="79">
        <f t="shared" ca="1" si="252"/>
        <v>1463.8963770875926</v>
      </c>
      <c r="W349" s="79">
        <f t="shared" ca="1" si="228"/>
        <v>12.686727282745368</v>
      </c>
      <c r="X349" s="80">
        <f t="shared" ca="1" si="229"/>
        <v>-0.146157843314563</v>
      </c>
      <c r="Y349" s="80">
        <f t="shared" ca="1" si="242"/>
        <v>-1.2199136475729939</v>
      </c>
      <c r="Z349" s="80">
        <f t="shared" ca="1" si="230"/>
        <v>0</v>
      </c>
      <c r="AA349" s="80">
        <f t="shared" ca="1" si="243"/>
        <v>0</v>
      </c>
      <c r="AB349" s="81">
        <f t="shared" ca="1" si="231"/>
        <v>-69.258121475497049</v>
      </c>
      <c r="AC349" s="79">
        <f t="shared" ca="1" si="232"/>
        <v>1405.9589114039532</v>
      </c>
      <c r="AD349" s="35"/>
      <c r="AE349" s="55">
        <f t="shared" ca="1" si="253"/>
        <v>4.0667232332721959E-2</v>
      </c>
      <c r="AF349" s="78">
        <f t="shared" ca="1" si="254"/>
        <v>7.3078921657281498E-3</v>
      </c>
      <c r="AG349" s="35"/>
      <c r="AH349" s="35"/>
      <c r="AR349" s="69">
        <f t="shared" si="244"/>
        <v>29</v>
      </c>
      <c r="AS349" s="70">
        <f t="shared" si="255"/>
        <v>346</v>
      </c>
      <c r="AT349" s="71">
        <f t="shared" si="256"/>
        <v>6.8586951532247545E-2</v>
      </c>
      <c r="AU349" s="72">
        <f t="shared" si="245"/>
        <v>8.6664107387064426E-3</v>
      </c>
      <c r="AV349" s="73">
        <f t="shared" si="246"/>
        <v>1.0086664107387064</v>
      </c>
      <c r="AW349" s="74">
        <f>PRODUCT(AV$4:AV349)</f>
        <v>14.279572127705954</v>
      </c>
      <c r="BO349" s="70">
        <f t="shared" si="257"/>
        <v>346</v>
      </c>
      <c r="BP349" s="178">
        <f t="shared" si="258"/>
        <v>0.1091</v>
      </c>
      <c r="BQ349" s="179">
        <f t="shared" si="247"/>
        <v>8.6664107387064426E-3</v>
      </c>
      <c r="BR349" s="179">
        <f t="shared" si="260"/>
        <v>7.0030109519860828E-2</v>
      </c>
    </row>
    <row r="350" spans="5:70">
      <c r="E350">
        <f t="shared" si="248"/>
        <v>347</v>
      </c>
      <c r="F350" s="64">
        <f t="shared" si="249"/>
        <v>96.833333333331694</v>
      </c>
      <c r="G350" s="55">
        <f t="shared" si="233"/>
        <v>4.0667232332721959E-2</v>
      </c>
      <c r="H350" s="78">
        <f t="shared" si="259"/>
        <v>7.0317405859895432E-3</v>
      </c>
      <c r="I350" s="79">
        <f t="shared" ca="1" si="234"/>
        <v>1354.9458864078806</v>
      </c>
      <c r="J350" s="79">
        <f t="shared" ca="1" si="235"/>
        <v>11.742517580331377</v>
      </c>
      <c r="K350" s="80">
        <f t="shared" ca="1" si="236"/>
        <v>-0.14063481171979086</v>
      </c>
      <c r="L350" s="80">
        <f t="shared" ca="1" si="237"/>
        <v>-1.1291215720065673</v>
      </c>
      <c r="M350" s="80">
        <f t="shared" ca="1" si="238"/>
        <v>0</v>
      </c>
      <c r="N350" s="80">
        <f t="shared" ca="1" si="239"/>
        <v>0</v>
      </c>
      <c r="O350" s="81">
        <f t="shared" ca="1" si="226"/>
        <v>-66.441585358525131</v>
      </c>
      <c r="P350" s="79">
        <f t="shared" ca="1" si="227"/>
        <v>1298.9770622459605</v>
      </c>
      <c r="Q350" s="35"/>
      <c r="R350">
        <f t="shared" ca="1" si="240"/>
        <v>347</v>
      </c>
      <c r="S350" s="78">
        <f t="shared" ca="1" si="250"/>
        <v>96.833333333331694</v>
      </c>
      <c r="T350" s="55">
        <f t="shared" ca="1" si="241"/>
        <v>4.0667232332721959E-2</v>
      </c>
      <c r="U350" s="78">
        <f t="shared" ca="1" si="251"/>
        <v>7.0107004171620045E-3</v>
      </c>
      <c r="V350" s="79">
        <f t="shared" ca="1" si="252"/>
        <v>1348.7824537036277</v>
      </c>
      <c r="W350" s="79">
        <f t="shared" ca="1" si="228"/>
        <v>11.689102740955944</v>
      </c>
      <c r="X350" s="80">
        <f t="shared" ca="1" si="229"/>
        <v>-0.1402140083432401</v>
      </c>
      <c r="Y350" s="80">
        <f t="shared" ca="1" si="242"/>
        <v>-1.1239853780863565</v>
      </c>
      <c r="Z350" s="80">
        <f t="shared" ca="1" si="230"/>
        <v>0</v>
      </c>
      <c r="AA350" s="80">
        <f t="shared" ca="1" si="243"/>
        <v>0</v>
      </c>
      <c r="AB350" s="81">
        <f t="shared" ca="1" si="231"/>
        <v>-66.441585358525131</v>
      </c>
      <c r="AC350" s="79">
        <f t="shared" ca="1" si="232"/>
        <v>1292.7657716996287</v>
      </c>
      <c r="AD350" s="35"/>
      <c r="AE350" s="55">
        <f t="shared" ca="1" si="253"/>
        <v>4.0667232332721959E-2</v>
      </c>
      <c r="AF350" s="78">
        <f t="shared" ca="1" si="254"/>
        <v>7.0107004171620045E-3</v>
      </c>
      <c r="AG350" s="35"/>
      <c r="AH350" s="35"/>
      <c r="AR350" s="69">
        <f t="shared" si="244"/>
        <v>29</v>
      </c>
      <c r="AS350" s="70">
        <f t="shared" si="255"/>
        <v>347</v>
      </c>
      <c r="AT350" s="71">
        <f t="shared" si="256"/>
        <v>6.7992548838953337E-2</v>
      </c>
      <c r="AU350" s="72">
        <f t="shared" si="245"/>
        <v>8.6664107387064426E-3</v>
      </c>
      <c r="AV350" s="73">
        <f t="shared" si="246"/>
        <v>1.0086664107387064</v>
      </c>
      <c r="AW350" s="74">
        <f>PRODUCT(AV$4:AV350)</f>
        <v>14.403324764937638</v>
      </c>
      <c r="BO350" s="70">
        <f t="shared" si="257"/>
        <v>347</v>
      </c>
      <c r="BP350" s="178">
        <f t="shared" si="258"/>
        <v>0.1091</v>
      </c>
      <c r="BQ350" s="179">
        <f t="shared" si="247"/>
        <v>8.6664107387064426E-3</v>
      </c>
      <c r="BR350" s="179">
        <f t="shared" si="260"/>
        <v>6.9428414364044913E-2</v>
      </c>
    </row>
    <row r="351" spans="5:70">
      <c r="E351">
        <f t="shared" si="248"/>
        <v>348</v>
      </c>
      <c r="F351" s="64">
        <f t="shared" si="249"/>
        <v>96.916666666665023</v>
      </c>
      <c r="G351" s="55">
        <f t="shared" si="233"/>
        <v>4.0667232332721959E-2</v>
      </c>
      <c r="H351" s="78">
        <f t="shared" si="259"/>
        <v>6.7457791578756764E-3</v>
      </c>
      <c r="I351" s="79">
        <f t="shared" ca="1" si="234"/>
        <v>1246.1512602607274</v>
      </c>
      <c r="J351" s="79">
        <f t="shared" ca="1" si="235"/>
        <v>10.799658663976135</v>
      </c>
      <c r="K351" s="80">
        <f t="shared" ca="1" si="236"/>
        <v>-0.13491558315751354</v>
      </c>
      <c r="L351" s="80">
        <f t="shared" ca="1" si="237"/>
        <v>-1.0384593835506062</v>
      </c>
      <c r="M351" s="80">
        <f t="shared" ca="1" si="238"/>
        <v>0</v>
      </c>
      <c r="N351" s="80">
        <f t="shared" ca="1" si="239"/>
        <v>0</v>
      </c>
      <c r="O351" s="81">
        <f t="shared" ca="1" si="226"/>
        <v>-63.739589970195617</v>
      </c>
      <c r="P351" s="79">
        <f t="shared" ca="1" si="227"/>
        <v>1192.0379539877999</v>
      </c>
      <c r="Q351" s="35"/>
      <c r="R351">
        <f t="shared" ca="1" si="240"/>
        <v>348</v>
      </c>
      <c r="S351" s="78">
        <f t="shared" ca="1" si="250"/>
        <v>96.916666666665023</v>
      </c>
      <c r="T351" s="55">
        <f t="shared" ca="1" si="241"/>
        <v>4.0667232332721959E-2</v>
      </c>
      <c r="U351" s="78">
        <f t="shared" ca="1" si="251"/>
        <v>6.7255946344821661E-3</v>
      </c>
      <c r="V351" s="79">
        <f t="shared" ca="1" si="252"/>
        <v>1240.1925657101292</v>
      </c>
      <c r="W351" s="79">
        <f t="shared" ca="1" si="228"/>
        <v>10.748018169534159</v>
      </c>
      <c r="X351" s="80">
        <f t="shared" ca="1" si="229"/>
        <v>-0.13451189268964331</v>
      </c>
      <c r="Y351" s="80">
        <f t="shared" ca="1" si="242"/>
        <v>-1.033493804758441</v>
      </c>
      <c r="Z351" s="80">
        <f t="shared" ca="1" si="230"/>
        <v>0</v>
      </c>
      <c r="AA351" s="80">
        <f t="shared" ca="1" si="243"/>
        <v>0</v>
      </c>
      <c r="AB351" s="81">
        <f t="shared" ca="1" si="231"/>
        <v>-63.739589970195617</v>
      </c>
      <c r="AC351" s="79">
        <f t="shared" ca="1" si="232"/>
        <v>1186.0329882120197</v>
      </c>
      <c r="AD351" s="35"/>
      <c r="AE351" s="55">
        <f t="shared" ca="1" si="253"/>
        <v>4.0667232332721959E-2</v>
      </c>
      <c r="AF351" s="78">
        <f t="shared" ca="1" si="254"/>
        <v>6.7255946344821661E-3</v>
      </c>
      <c r="AG351" s="35"/>
      <c r="AH351" s="35"/>
      <c r="AR351" s="69">
        <f t="shared" si="244"/>
        <v>29</v>
      </c>
      <c r="AS351" s="70">
        <f t="shared" si="255"/>
        <v>348</v>
      </c>
      <c r="AT351" s="71">
        <f t="shared" si="256"/>
        <v>6.7403297483543415E-2</v>
      </c>
      <c r="AU351" s="72">
        <f t="shared" si="245"/>
        <v>8.6664107387064426E-3</v>
      </c>
      <c r="AV351" s="73">
        <f t="shared" si="246"/>
        <v>1.0086664107387064</v>
      </c>
      <c r="AW351" s="74">
        <f>PRODUCT(AV$4:AV351)</f>
        <v>14.52814989335357</v>
      </c>
      <c r="BO351" s="70">
        <f t="shared" si="257"/>
        <v>348</v>
      </c>
      <c r="BP351" s="178">
        <f t="shared" si="258"/>
        <v>0.1091</v>
      </c>
      <c r="BQ351" s="179">
        <f t="shared" si="247"/>
        <v>8.6664107387064426E-3</v>
      </c>
      <c r="BR351" s="179">
        <f t="shared" si="260"/>
        <v>6.883188894254777E-2</v>
      </c>
    </row>
    <row r="352" spans="5:70">
      <c r="E352">
        <f t="shared" si="248"/>
        <v>349</v>
      </c>
      <c r="F352" s="64">
        <f t="shared" si="249"/>
        <v>96.999999999998352</v>
      </c>
      <c r="G352" s="55">
        <f t="shared" si="233"/>
        <v>4.0667232332721959E-2</v>
      </c>
      <c r="H352" s="78">
        <f t="shared" si="259"/>
        <v>6.4714469895971131E-3</v>
      </c>
      <c r="I352" s="79">
        <f t="shared" ca="1" si="234"/>
        <v>1143.5610695635555</v>
      </c>
      <c r="J352" s="79">
        <f t="shared" ca="1" si="235"/>
        <v>9.9105699336322228</v>
      </c>
      <c r="K352" s="80">
        <f t="shared" ca="1" si="236"/>
        <v>-0.12942893979194225</v>
      </c>
      <c r="L352" s="80">
        <f t="shared" ca="1" si="237"/>
        <v>-0.95296755796962962</v>
      </c>
      <c r="M352" s="80">
        <f t="shared" ca="1" si="238"/>
        <v>-8.5767080217266667</v>
      </c>
      <c r="N352" s="80">
        <f t="shared" ca="1" si="239"/>
        <v>0</v>
      </c>
      <c r="O352" s="81">
        <f t="shared" ca="1" si="226"/>
        <v>-61.147477256085239</v>
      </c>
      <c r="P352" s="79">
        <f t="shared" ca="1" si="227"/>
        <v>1082.6650577216139</v>
      </c>
      <c r="Q352" s="35"/>
      <c r="R352">
        <f t="shared" ca="1" si="240"/>
        <v>349</v>
      </c>
      <c r="S352" s="78">
        <f t="shared" ca="1" si="250"/>
        <v>96.999999999998352</v>
      </c>
      <c r="T352" s="55">
        <f t="shared" ca="1" si="241"/>
        <v>4.0667232332721959E-2</v>
      </c>
      <c r="U352" s="78">
        <f t="shared" ca="1" si="251"/>
        <v>6.4520833149059719E-3</v>
      </c>
      <c r="V352" s="79">
        <f t="shared" ca="1" si="252"/>
        <v>1137.8003091261292</v>
      </c>
      <c r="W352" s="79">
        <f t="shared" ca="1" si="228"/>
        <v>9.8606448175141956</v>
      </c>
      <c r="X352" s="80">
        <f t="shared" ca="1" si="229"/>
        <v>-0.12904166629811945</v>
      </c>
      <c r="Y352" s="80">
        <f t="shared" ca="1" si="242"/>
        <v>-0.9481669242717744</v>
      </c>
      <c r="Z352" s="80">
        <f t="shared" ca="1" si="230"/>
        <v>-8.5335023184459686</v>
      </c>
      <c r="AA352" s="80">
        <f t="shared" ca="1" si="243"/>
        <v>0</v>
      </c>
      <c r="AB352" s="81">
        <f t="shared" ca="1" si="231"/>
        <v>-61.147477256085239</v>
      </c>
      <c r="AC352" s="79">
        <f t="shared" ca="1" si="232"/>
        <v>1076.9027657785423</v>
      </c>
      <c r="AD352" s="35"/>
      <c r="AE352" s="55">
        <f t="shared" ca="1" si="253"/>
        <v>4.0667232332721959E-2</v>
      </c>
      <c r="AF352" s="78">
        <f t="shared" ca="1" si="254"/>
        <v>6.4520833149059719E-3</v>
      </c>
      <c r="AG352" s="35"/>
      <c r="AH352" s="35"/>
      <c r="AR352" s="69">
        <f t="shared" si="244"/>
        <v>30</v>
      </c>
      <c r="AS352" s="70">
        <f t="shared" si="255"/>
        <v>349</v>
      </c>
      <c r="AT352" s="71">
        <f t="shared" si="256"/>
        <v>6.6819152822407815E-2</v>
      </c>
      <c r="AU352" s="72">
        <f t="shared" si="245"/>
        <v>8.6664107387064426E-3</v>
      </c>
      <c r="AV352" s="73">
        <f t="shared" si="246"/>
        <v>1.0086664107387064</v>
      </c>
      <c r="AW352" s="74">
        <f>PRODUCT(AV$4:AV352)</f>
        <v>14.654056807602865</v>
      </c>
      <c r="BO352" s="70">
        <f t="shared" si="257"/>
        <v>349</v>
      </c>
      <c r="BP352" s="178">
        <f t="shared" si="258"/>
        <v>0.1091</v>
      </c>
      <c r="BQ352" s="179">
        <f t="shared" si="247"/>
        <v>8.6664107387064426E-3</v>
      </c>
      <c r="BR352" s="179">
        <f t="shared" si="260"/>
        <v>6.8240488837273849E-2</v>
      </c>
    </row>
    <row r="353" spans="5:70">
      <c r="E353">
        <f t="shared" si="248"/>
        <v>350</v>
      </c>
      <c r="F353" s="64">
        <f t="shared" si="249"/>
        <v>97.08333333333168</v>
      </c>
      <c r="G353" s="55">
        <f t="shared" si="233"/>
        <v>4.0667232332721959E-2</v>
      </c>
      <c r="H353" s="78">
        <f t="shared" si="259"/>
        <v>6.2082711513422734E-3</v>
      </c>
      <c r="I353" s="79">
        <f t="shared" ca="1" si="234"/>
        <v>1038.6360662807292</v>
      </c>
      <c r="J353" s="79">
        <f t="shared" ca="1" si="235"/>
        <v>9.0012467584231288</v>
      </c>
      <c r="K353" s="80">
        <f t="shared" ca="1" si="236"/>
        <v>-0.12416542302684547</v>
      </c>
      <c r="L353" s="80">
        <f t="shared" ca="1" si="237"/>
        <v>-0.86553005523394111</v>
      </c>
      <c r="M353" s="80">
        <f t="shared" ca="1" si="238"/>
        <v>0</v>
      </c>
      <c r="N353" s="80">
        <f t="shared" ca="1" si="239"/>
        <v>0</v>
      </c>
      <c r="O353" s="81">
        <f t="shared" ca="1" si="226"/>
        <v>-58.660778591952187</v>
      </c>
      <c r="P353" s="79">
        <f t="shared" ca="1" si="227"/>
        <v>987.98683896893942</v>
      </c>
      <c r="Q353" s="35"/>
      <c r="R353">
        <f t="shared" ca="1" si="240"/>
        <v>350</v>
      </c>
      <c r="S353" s="78">
        <f t="shared" ca="1" si="250"/>
        <v>97.08333333333168</v>
      </c>
      <c r="T353" s="55">
        <f t="shared" ca="1" si="241"/>
        <v>4.0667232332721959E-2</v>
      </c>
      <c r="U353" s="78">
        <f t="shared" ca="1" si="251"/>
        <v>6.189694943708612E-3</v>
      </c>
      <c r="V353" s="79">
        <f t="shared" ca="1" si="252"/>
        <v>1033.1081108028754</v>
      </c>
      <c r="W353" s="79">
        <f t="shared" ca="1" si="228"/>
        <v>8.953339225706765</v>
      </c>
      <c r="X353" s="80">
        <f t="shared" ca="1" si="229"/>
        <v>-0.12379389887417225</v>
      </c>
      <c r="Y353" s="80">
        <f t="shared" ca="1" si="242"/>
        <v>-0.86092342566906288</v>
      </c>
      <c r="Z353" s="80">
        <f t="shared" ca="1" si="230"/>
        <v>0</v>
      </c>
      <c r="AA353" s="80">
        <f t="shared" ca="1" si="243"/>
        <v>0</v>
      </c>
      <c r="AB353" s="81">
        <f t="shared" ca="1" si="231"/>
        <v>-58.660778591952187</v>
      </c>
      <c r="AC353" s="79">
        <f t="shared" ca="1" si="232"/>
        <v>982.41595411208652</v>
      </c>
      <c r="AD353" s="35"/>
      <c r="AE353" s="55">
        <f t="shared" ca="1" si="253"/>
        <v>4.0667232332721959E-2</v>
      </c>
      <c r="AF353" s="78">
        <f t="shared" ca="1" si="254"/>
        <v>6.189694943708612E-3</v>
      </c>
      <c r="AG353" s="35"/>
      <c r="AH353" s="35"/>
      <c r="AR353" s="69">
        <f t="shared" si="244"/>
        <v>30</v>
      </c>
      <c r="AS353" s="70">
        <f t="shared" si="255"/>
        <v>350</v>
      </c>
      <c r="AT353" s="71">
        <f t="shared" si="256"/>
        <v>6.6240070598836437E-2</v>
      </c>
      <c r="AU353" s="72">
        <f t="shared" si="245"/>
        <v>8.6664107387064426E-3</v>
      </c>
      <c r="AV353" s="73">
        <f t="shared" si="246"/>
        <v>1.0086664107387064</v>
      </c>
      <c r="AW353" s="74">
        <f>PRODUCT(AV$4:AV353)</f>
        <v>14.781054882885888</v>
      </c>
      <c r="BO353" s="70">
        <f t="shared" si="257"/>
        <v>350</v>
      </c>
      <c r="BP353" s="178">
        <f t="shared" si="258"/>
        <v>0.1091</v>
      </c>
      <c r="BQ353" s="179">
        <f t="shared" si="247"/>
        <v>8.6664107387064426E-3</v>
      </c>
      <c r="BR353" s="179">
        <f t="shared" si="260"/>
        <v>6.7654170011765616E-2</v>
      </c>
    </row>
    <row r="354" spans="5:70">
      <c r="E354">
        <f t="shared" si="248"/>
        <v>351</v>
      </c>
      <c r="F354" s="64">
        <f t="shared" si="249"/>
        <v>97.166666666665009</v>
      </c>
      <c r="G354" s="55">
        <f t="shared" si="233"/>
        <v>4.0667232332721959E-2</v>
      </c>
      <c r="H354" s="78">
        <f t="shared" si="259"/>
        <v>5.9557979460461022E-3</v>
      </c>
      <c r="I354" s="79">
        <f t="shared" ca="1" si="234"/>
        <v>947.80814864691797</v>
      </c>
      <c r="J354" s="79">
        <f t="shared" ca="1" si="235"/>
        <v>8.2140947176671215</v>
      </c>
      <c r="K354" s="80">
        <f t="shared" ca="1" si="236"/>
        <v>-0.11911595892092204</v>
      </c>
      <c r="L354" s="80">
        <f t="shared" ca="1" si="237"/>
        <v>-0.78984012387243174</v>
      </c>
      <c r="M354" s="80">
        <f t="shared" ca="1" si="238"/>
        <v>0</v>
      </c>
      <c r="N354" s="80">
        <f t="shared" ca="1" si="239"/>
        <v>0</v>
      </c>
      <c r="O354" s="81">
        <f t="shared" ca="1" si="226"/>
        <v>-56.275207080134898</v>
      </c>
      <c r="P354" s="79">
        <f t="shared" ca="1" si="227"/>
        <v>898.83808020165679</v>
      </c>
      <c r="Q354" s="35"/>
      <c r="R354">
        <f t="shared" ca="1" si="240"/>
        <v>351</v>
      </c>
      <c r="S354" s="78">
        <f t="shared" ca="1" si="250"/>
        <v>97.166666666665009</v>
      </c>
      <c r="T354" s="55">
        <f t="shared" ca="1" si="241"/>
        <v>4.0667232332721959E-2</v>
      </c>
      <c r="U354" s="78">
        <f t="shared" ca="1" si="251"/>
        <v>5.9379771813641395E-3</v>
      </c>
      <c r="V354" s="79">
        <f t="shared" ca="1" si="252"/>
        <v>942.4638162588376</v>
      </c>
      <c r="W354" s="79">
        <f t="shared" ca="1" si="228"/>
        <v>8.1677785380678465</v>
      </c>
      <c r="X354" s="80">
        <f t="shared" ca="1" si="229"/>
        <v>-0.11875954362728279</v>
      </c>
      <c r="Y354" s="80">
        <f t="shared" ca="1" si="242"/>
        <v>-0.78538651354903133</v>
      </c>
      <c r="Z354" s="80">
        <f t="shared" ca="1" si="230"/>
        <v>0</v>
      </c>
      <c r="AA354" s="80">
        <f t="shared" ca="1" si="243"/>
        <v>0</v>
      </c>
      <c r="AB354" s="81">
        <f t="shared" ca="1" si="231"/>
        <v>-56.275207080134898</v>
      </c>
      <c r="AC354" s="79">
        <f t="shared" ca="1" si="232"/>
        <v>893.45224165959416</v>
      </c>
      <c r="AD354" s="35"/>
      <c r="AE354" s="55">
        <f t="shared" ca="1" si="253"/>
        <v>4.0667232332721959E-2</v>
      </c>
      <c r="AF354" s="78">
        <f t="shared" ca="1" si="254"/>
        <v>5.9379771813641395E-3</v>
      </c>
      <c r="AG354" s="35"/>
      <c r="AH354" s="35"/>
      <c r="AR354" s="69">
        <f t="shared" si="244"/>
        <v>30</v>
      </c>
      <c r="AS354" s="70">
        <f t="shared" si="255"/>
        <v>351</v>
      </c>
      <c r="AT354" s="71">
        <f t="shared" si="256"/>
        <v>6.5666006939666011E-2</v>
      </c>
      <c r="AU354" s="72">
        <f t="shared" si="245"/>
        <v>8.6664107387064426E-3</v>
      </c>
      <c r="AV354" s="73">
        <f t="shared" si="246"/>
        <v>1.0086664107387064</v>
      </c>
      <c r="AW354" s="74">
        <f>PRODUCT(AV$4:AV354)</f>
        <v>14.90915357565234</v>
      </c>
      <c r="BO354" s="70">
        <f t="shared" si="257"/>
        <v>351</v>
      </c>
      <c r="BP354" s="178">
        <f t="shared" si="258"/>
        <v>0.1091</v>
      </c>
      <c r="BQ354" s="179">
        <f t="shared" si="247"/>
        <v>8.6664107387064426E-3</v>
      </c>
      <c r="BR354" s="179">
        <f t="shared" si="260"/>
        <v>6.7072888807924558E-2</v>
      </c>
    </row>
    <row r="355" spans="5:70">
      <c r="E355">
        <f t="shared" si="248"/>
        <v>352</v>
      </c>
      <c r="F355" s="64">
        <f t="shared" si="249"/>
        <v>97.249999999998337</v>
      </c>
      <c r="G355" s="55">
        <f t="shared" si="233"/>
        <v>4.0667232332721959E-2</v>
      </c>
      <c r="H355" s="78">
        <f t="shared" si="259"/>
        <v>5.7135921272474972E-3</v>
      </c>
      <c r="I355" s="79">
        <f t="shared" ca="1" si="234"/>
        <v>862.28482316459827</v>
      </c>
      <c r="J355" s="79">
        <f t="shared" ca="1" si="235"/>
        <v>7.4729144512972603</v>
      </c>
      <c r="K355" s="80">
        <f t="shared" ca="1" si="236"/>
        <v>-0.11427184254494994</v>
      </c>
      <c r="L355" s="80">
        <f t="shared" ca="1" si="237"/>
        <v>-0.71857068597049856</v>
      </c>
      <c r="M355" s="80">
        <f t="shared" ca="1" si="238"/>
        <v>0</v>
      </c>
      <c r="N355" s="80">
        <f t="shared" ca="1" si="239"/>
        <v>0</v>
      </c>
      <c r="O355" s="81">
        <f t="shared" ca="1" si="226"/>
        <v>-53.986650159235012</v>
      </c>
      <c r="P355" s="79">
        <f t="shared" ca="1" si="227"/>
        <v>814.9382449281452</v>
      </c>
      <c r="Q355" s="35"/>
      <c r="R355">
        <f t="shared" ca="1" si="240"/>
        <v>352</v>
      </c>
      <c r="S355" s="78">
        <f t="shared" ca="1" si="250"/>
        <v>97.249999999998337</v>
      </c>
      <c r="T355" s="55">
        <f t="shared" ca="1" si="241"/>
        <v>4.0667232332721959E-2</v>
      </c>
      <c r="U355" s="78">
        <f t="shared" ca="1" si="251"/>
        <v>5.6964960837432022E-3</v>
      </c>
      <c r="V355" s="79">
        <f t="shared" ca="1" si="252"/>
        <v>857.11801176983215</v>
      </c>
      <c r="W355" s="79">
        <f t="shared" ca="1" si="228"/>
        <v>7.4281367415407882</v>
      </c>
      <c r="X355" s="80">
        <f t="shared" ca="1" si="229"/>
        <v>-0.11392992167486404</v>
      </c>
      <c r="Y355" s="80">
        <f t="shared" ca="1" si="242"/>
        <v>-0.71426500980819352</v>
      </c>
      <c r="Z355" s="80">
        <f t="shared" ca="1" si="230"/>
        <v>0</v>
      </c>
      <c r="AA355" s="80">
        <f t="shared" ca="1" si="243"/>
        <v>0</v>
      </c>
      <c r="AB355" s="81">
        <f t="shared" ca="1" si="231"/>
        <v>-53.986650159235012</v>
      </c>
      <c r="AC355" s="79">
        <f t="shared" ca="1" si="232"/>
        <v>809.73130342065497</v>
      </c>
      <c r="AD355" s="35"/>
      <c r="AE355" s="55">
        <f t="shared" ca="1" si="253"/>
        <v>4.0667232332721959E-2</v>
      </c>
      <c r="AF355" s="78">
        <f t="shared" ca="1" si="254"/>
        <v>5.6964960837432022E-3</v>
      </c>
      <c r="AG355" s="35"/>
      <c r="AH355" s="35"/>
      <c r="AR355" s="69">
        <f t="shared" si="244"/>
        <v>30</v>
      </c>
      <c r="AS355" s="70">
        <f t="shared" si="255"/>
        <v>352</v>
      </c>
      <c r="AT355" s="71">
        <f t="shared" si="256"/>
        <v>6.5096918351956121E-2</v>
      </c>
      <c r="AU355" s="72">
        <f t="shared" si="245"/>
        <v>8.6664107387064426E-3</v>
      </c>
      <c r="AV355" s="73">
        <f t="shared" si="246"/>
        <v>1.0086664107387064</v>
      </c>
      <c r="AW355" s="74">
        <f>PRODUCT(AV$4:AV355)</f>
        <v>15.038362424305397</v>
      </c>
      <c r="BO355" s="70">
        <f t="shared" si="257"/>
        <v>352</v>
      </c>
      <c r="BP355" s="178">
        <f t="shared" si="258"/>
        <v>0.1091</v>
      </c>
      <c r="BQ355" s="179">
        <f t="shared" si="247"/>
        <v>8.6664107387064426E-3</v>
      </c>
      <c r="BR355" s="179">
        <f t="shared" si="260"/>
        <v>6.6496601942760331E-2</v>
      </c>
    </row>
    <row r="356" spans="5:70">
      <c r="E356">
        <f t="shared" si="248"/>
        <v>353</v>
      </c>
      <c r="F356" s="64">
        <f t="shared" si="249"/>
        <v>97.333333333331666</v>
      </c>
      <c r="G356" s="55">
        <f t="shared" si="233"/>
        <v>4.0667232332721959E-2</v>
      </c>
      <c r="H356" s="78">
        <f t="shared" si="259"/>
        <v>5.4812361487543123E-3</v>
      </c>
      <c r="I356" s="79">
        <f t="shared" ca="1" si="234"/>
        <v>781.79696198483168</v>
      </c>
      <c r="J356" s="79">
        <f t="shared" ca="1" si="235"/>
        <v>6.7753735868334175</v>
      </c>
      <c r="K356" s="80">
        <f t="shared" ca="1" si="236"/>
        <v>-0.10962472297508624</v>
      </c>
      <c r="L356" s="80">
        <f t="shared" ca="1" si="237"/>
        <v>-0.65149746832069311</v>
      </c>
      <c r="M356" s="80">
        <f t="shared" ca="1" si="238"/>
        <v>0</v>
      </c>
      <c r="N356" s="80">
        <f t="shared" ca="1" si="239"/>
        <v>0</v>
      </c>
      <c r="O356" s="81">
        <f t="shared" ca="1" si="226"/>
        <v>-51.791162514344023</v>
      </c>
      <c r="P356" s="79">
        <f t="shared" ca="1" si="227"/>
        <v>736.02005086602526</v>
      </c>
      <c r="Q356" s="35"/>
      <c r="R356">
        <f t="shared" ca="1" si="240"/>
        <v>353</v>
      </c>
      <c r="S356" s="78">
        <f t="shared" ca="1" si="250"/>
        <v>97.333333333331666</v>
      </c>
      <c r="T356" s="55">
        <f t="shared" ca="1" si="241"/>
        <v>4.0667232332721959E-2</v>
      </c>
      <c r="U356" s="78">
        <f t="shared" ca="1" si="251"/>
        <v>5.4648353540231766E-3</v>
      </c>
      <c r="V356" s="79">
        <f t="shared" ca="1" si="252"/>
        <v>776.80177237736939</v>
      </c>
      <c r="W356" s="79">
        <f t="shared" ca="1" si="228"/>
        <v>6.7320832219774314</v>
      </c>
      <c r="X356" s="80">
        <f t="shared" ca="1" si="229"/>
        <v>-0.10929670708046353</v>
      </c>
      <c r="Y356" s="80">
        <f t="shared" ca="1" si="242"/>
        <v>-0.64733481031447448</v>
      </c>
      <c r="Z356" s="80">
        <f t="shared" ca="1" si="230"/>
        <v>0</v>
      </c>
      <c r="AA356" s="80">
        <f t="shared" ca="1" si="243"/>
        <v>0</v>
      </c>
      <c r="AB356" s="81">
        <f t="shared" ca="1" si="231"/>
        <v>-51.791162514344023</v>
      </c>
      <c r="AC356" s="79">
        <f t="shared" ca="1" si="232"/>
        <v>730.98606156760786</v>
      </c>
      <c r="AD356" s="35"/>
      <c r="AE356" s="55">
        <f t="shared" ca="1" si="253"/>
        <v>4.0667232332721959E-2</v>
      </c>
      <c r="AF356" s="78">
        <f t="shared" ca="1" si="254"/>
        <v>5.4648353540231766E-3</v>
      </c>
      <c r="AG356" s="35"/>
      <c r="AH356" s="35"/>
      <c r="AR356" s="69">
        <f t="shared" si="244"/>
        <v>30</v>
      </c>
      <c r="AS356" s="70">
        <f t="shared" si="255"/>
        <v>353</v>
      </c>
      <c r="AT356" s="71">
        <f t="shared" si="256"/>
        <v>6.4532761719694035E-2</v>
      </c>
      <c r="AU356" s="72">
        <f t="shared" si="245"/>
        <v>8.6664107387064426E-3</v>
      </c>
      <c r="AV356" s="73">
        <f t="shared" si="246"/>
        <v>1.0086664107387064</v>
      </c>
      <c r="AW356" s="74">
        <f>PRODUCT(AV$4:AV356)</f>
        <v>15.168691049911956</v>
      </c>
      <c r="BO356" s="70">
        <f t="shared" si="257"/>
        <v>353</v>
      </c>
      <c r="BP356" s="178">
        <f t="shared" si="258"/>
        <v>0.1091</v>
      </c>
      <c r="BQ356" s="179">
        <f t="shared" si="247"/>
        <v>8.6664107387064426E-3</v>
      </c>
      <c r="BR356" s="179">
        <f t="shared" si="260"/>
        <v>6.5925266505167862E-2</v>
      </c>
    </row>
    <row r="357" spans="5:70">
      <c r="E357">
        <f t="shared" si="248"/>
        <v>354</v>
      </c>
      <c r="F357" s="64">
        <f t="shared" si="249"/>
        <v>97.416666666664995</v>
      </c>
      <c r="G357" s="55">
        <f t="shared" si="233"/>
        <v>4.0667232332721959E-2</v>
      </c>
      <c r="H357" s="78">
        <f t="shared" si="259"/>
        <v>5.2583294448224063E-3</v>
      </c>
      <c r="I357" s="79">
        <f t="shared" ca="1" si="234"/>
        <v>706.08815245591472</v>
      </c>
      <c r="J357" s="79">
        <f t="shared" ca="1" si="235"/>
        <v>6.1192499469173312</v>
      </c>
      <c r="K357" s="80">
        <f t="shared" ca="1" si="236"/>
        <v>-0.10516658889644813</v>
      </c>
      <c r="L357" s="80">
        <f t="shared" ca="1" si="237"/>
        <v>-0.58840679371326232</v>
      </c>
      <c r="M357" s="80">
        <f t="shared" ca="1" si="238"/>
        <v>0</v>
      </c>
      <c r="N357" s="80">
        <f t="shared" ca="1" si="239"/>
        <v>0</v>
      </c>
      <c r="O357" s="81">
        <f t="shared" ca="1" si="226"/>
        <v>-49.684959275591432</v>
      </c>
      <c r="P357" s="79">
        <f t="shared" ca="1" si="227"/>
        <v>661.82886974463099</v>
      </c>
      <c r="Q357" s="35"/>
      <c r="R357">
        <f t="shared" ca="1" si="240"/>
        <v>354</v>
      </c>
      <c r="S357" s="78">
        <f t="shared" ca="1" si="250"/>
        <v>97.416666666664995</v>
      </c>
      <c r="T357" s="55">
        <f t="shared" ca="1" si="241"/>
        <v>4.0667232332721959E-2</v>
      </c>
      <c r="U357" s="78">
        <f t="shared" ca="1" si="251"/>
        <v>5.2425956250210428E-3</v>
      </c>
      <c r="V357" s="79">
        <f t="shared" ca="1" si="252"/>
        <v>701.25888156985661</v>
      </c>
      <c r="W357" s="79">
        <f t="shared" ca="1" si="228"/>
        <v>6.0773975018502746</v>
      </c>
      <c r="X357" s="80">
        <f t="shared" ca="1" si="229"/>
        <v>-0.10485191250042086</v>
      </c>
      <c r="Y357" s="80">
        <f t="shared" ca="1" si="242"/>
        <v>-0.58438240130821384</v>
      </c>
      <c r="Z357" s="80">
        <f t="shared" ca="1" si="230"/>
        <v>0</v>
      </c>
      <c r="AA357" s="80">
        <f t="shared" ca="1" si="243"/>
        <v>0</v>
      </c>
      <c r="AB357" s="81">
        <f t="shared" ca="1" si="231"/>
        <v>-49.684959275591432</v>
      </c>
      <c r="AC357" s="79">
        <f t="shared" ca="1" si="232"/>
        <v>656.96208548230697</v>
      </c>
      <c r="AD357" s="35"/>
      <c r="AE357" s="55">
        <f t="shared" ca="1" si="253"/>
        <v>4.0667232332721959E-2</v>
      </c>
      <c r="AF357" s="78">
        <f t="shared" ca="1" si="254"/>
        <v>5.2425956250210428E-3</v>
      </c>
      <c r="AG357" s="35"/>
      <c r="AH357" s="35"/>
      <c r="AR357" s="69">
        <f t="shared" si="244"/>
        <v>30</v>
      </c>
      <c r="AS357" s="70">
        <f t="shared" si="255"/>
        <v>354</v>
      </c>
      <c r="AT357" s="71">
        <f t="shared" si="256"/>
        <v>6.3973494300528094E-2</v>
      </c>
      <c r="AU357" s="72">
        <f t="shared" si="245"/>
        <v>8.6664107387064426E-3</v>
      </c>
      <c r="AV357" s="73">
        <f t="shared" si="246"/>
        <v>1.0086664107387064</v>
      </c>
      <c r="AW357" s="74">
        <f>PRODUCT(AV$4:AV357)</f>
        <v>15.300149156919034</v>
      </c>
      <c r="BO357" s="70">
        <f t="shared" si="257"/>
        <v>354</v>
      </c>
      <c r="BP357" s="178">
        <f t="shared" si="258"/>
        <v>0.1091</v>
      </c>
      <c r="BQ357" s="179">
        <f t="shared" si="247"/>
        <v>8.6664107387064426E-3</v>
      </c>
      <c r="BR357" s="179">
        <f t="shared" si="260"/>
        <v>6.5358839952732103E-2</v>
      </c>
    </row>
    <row r="358" spans="5:70">
      <c r="E358">
        <f t="shared" si="248"/>
        <v>355</v>
      </c>
      <c r="F358" s="64">
        <f t="shared" si="249"/>
        <v>97.499999999998323</v>
      </c>
      <c r="G358" s="55">
        <f t="shared" si="233"/>
        <v>4.0667232332721959E-2</v>
      </c>
      <c r="H358" s="78">
        <f t="shared" si="259"/>
        <v>5.0444877396078206E-3</v>
      </c>
      <c r="I358" s="79">
        <f t="shared" ca="1" si="234"/>
        <v>634.9141213342233</v>
      </c>
      <c r="J358" s="79">
        <f t="shared" ca="1" si="235"/>
        <v>5.5024265592872776</v>
      </c>
      <c r="K358" s="80">
        <f t="shared" ca="1" si="236"/>
        <v>-0.10088975479215641</v>
      </c>
      <c r="L358" s="80">
        <f t="shared" ca="1" si="237"/>
        <v>-0.52909510111185276</v>
      </c>
      <c r="M358" s="80">
        <f t="shared" ca="1" si="238"/>
        <v>0</v>
      </c>
      <c r="N358" s="80">
        <f t="shared" ca="1" si="239"/>
        <v>0</v>
      </c>
      <c r="O358" s="81">
        <f t="shared" ca="1" si="226"/>
        <v>-47.664409493289121</v>
      </c>
      <c r="P358" s="79">
        <f t="shared" ca="1" si="227"/>
        <v>592.12215354431748</v>
      </c>
      <c r="Q358" s="35"/>
      <c r="R358">
        <f t="shared" ca="1" si="240"/>
        <v>355</v>
      </c>
      <c r="S358" s="78">
        <f t="shared" ca="1" si="250"/>
        <v>97.499999999998323</v>
      </c>
      <c r="T358" s="55">
        <f t="shared" ca="1" si="241"/>
        <v>4.0667232332721959E-2</v>
      </c>
      <c r="U358" s="78">
        <f t="shared" ca="1" si="251"/>
        <v>5.0293937707118E-3</v>
      </c>
      <c r="V358" s="79">
        <f t="shared" ca="1" si="252"/>
        <v>630.24525571820845</v>
      </c>
      <c r="W358" s="79">
        <f t="shared" ca="1" si="228"/>
        <v>5.4619642521750702</v>
      </c>
      <c r="X358" s="80">
        <f t="shared" ca="1" si="229"/>
        <v>-0.100587875414236</v>
      </c>
      <c r="Y358" s="80">
        <f t="shared" ca="1" si="242"/>
        <v>-0.52520437976517376</v>
      </c>
      <c r="Z358" s="80">
        <f t="shared" ca="1" si="230"/>
        <v>0</v>
      </c>
      <c r="AA358" s="80">
        <f t="shared" ca="1" si="243"/>
        <v>0</v>
      </c>
      <c r="AB358" s="81">
        <f t="shared" ca="1" si="231"/>
        <v>-47.664409493289121</v>
      </c>
      <c r="AC358" s="79">
        <f t="shared" ca="1" si="232"/>
        <v>587.41701822191499</v>
      </c>
      <c r="AD358" s="35"/>
      <c r="AE358" s="55">
        <f t="shared" ca="1" si="253"/>
        <v>4.0667232332721959E-2</v>
      </c>
      <c r="AF358" s="78">
        <f t="shared" ca="1" si="254"/>
        <v>5.0293937707118E-3</v>
      </c>
      <c r="AG358" s="35"/>
      <c r="AH358" s="35"/>
      <c r="AR358" s="69">
        <f t="shared" si="244"/>
        <v>30</v>
      </c>
      <c r="AS358" s="70">
        <f t="shared" si="255"/>
        <v>355</v>
      </c>
      <c r="AT358" s="71">
        <f t="shared" si="256"/>
        <v>6.3419073722529418E-2</v>
      </c>
      <c r="AU358" s="72">
        <f t="shared" si="245"/>
        <v>8.6664107387064426E-3</v>
      </c>
      <c r="AV358" s="73">
        <f t="shared" si="246"/>
        <v>1.0086664107387064</v>
      </c>
      <c r="AW358" s="74">
        <f>PRODUCT(AV$4:AV358)</f>
        <v>15.432746533876367</v>
      </c>
      <c r="BO358" s="70">
        <f t="shared" si="257"/>
        <v>355</v>
      </c>
      <c r="BP358" s="178">
        <f t="shared" si="258"/>
        <v>0.1091</v>
      </c>
      <c r="BQ358" s="179">
        <f t="shared" si="247"/>
        <v>8.6664107387064426E-3</v>
      </c>
      <c r="BR358" s="179">
        <f t="shared" si="260"/>
        <v>6.4797280108560312E-2</v>
      </c>
    </row>
    <row r="359" spans="5:70">
      <c r="E359">
        <f t="shared" si="248"/>
        <v>356</v>
      </c>
      <c r="F359" s="64">
        <f t="shared" si="249"/>
        <v>97.583333333331652</v>
      </c>
      <c r="G359" s="55">
        <f t="shared" si="233"/>
        <v>4.4574366695104062E-2</v>
      </c>
      <c r="H359" s="78">
        <f t="shared" si="259"/>
        <v>4.8196328933135853E-3</v>
      </c>
      <c r="I359" s="79">
        <f t="shared" ca="1" si="234"/>
        <v>565.72868354393836</v>
      </c>
      <c r="J359" s="79">
        <f t="shared" ca="1" si="235"/>
        <v>4.9028371382594464</v>
      </c>
      <c r="K359" s="80">
        <f t="shared" ca="1" si="236"/>
        <v>-9.6392657866271714E-2</v>
      </c>
      <c r="L359" s="80">
        <f t="shared" ca="1" si="237"/>
        <v>-0.47144056961994868</v>
      </c>
      <c r="M359" s="80">
        <f t="shared" ca="1" si="238"/>
        <v>0</v>
      </c>
      <c r="N359" s="80">
        <f t="shared" ca="1" si="239"/>
        <v>0</v>
      </c>
      <c r="O359" s="81">
        <f t="shared" ca="1" si="226"/>
        <v>-45.539798626229647</v>
      </c>
      <c r="P359" s="79">
        <f t="shared" ca="1" si="227"/>
        <v>524.52388882848186</v>
      </c>
      <c r="Q359" s="35"/>
      <c r="R359">
        <f t="shared" ca="1" si="240"/>
        <v>356</v>
      </c>
      <c r="S359" s="78">
        <f t="shared" ca="1" si="250"/>
        <v>97.583333333331652</v>
      </c>
      <c r="T359" s="55">
        <f t="shared" ca="1" si="241"/>
        <v>4.4574366695104062E-2</v>
      </c>
      <c r="U359" s="78">
        <f t="shared" ca="1" si="251"/>
        <v>4.8052117285220198E-3</v>
      </c>
      <c r="V359" s="79">
        <f t="shared" ca="1" si="252"/>
        <v>561.23327664874671</v>
      </c>
      <c r="W359" s="79">
        <f t="shared" ca="1" si="228"/>
        <v>4.8638780956681025</v>
      </c>
      <c r="X359" s="80">
        <f t="shared" ca="1" si="229"/>
        <v>-9.61042345704404E-2</v>
      </c>
      <c r="Y359" s="80">
        <f t="shared" ca="1" si="242"/>
        <v>-0.46769439720728895</v>
      </c>
      <c r="Z359" s="80">
        <f t="shared" ca="1" si="230"/>
        <v>0</v>
      </c>
      <c r="AA359" s="80">
        <f t="shared" ca="1" si="243"/>
        <v>0</v>
      </c>
      <c r="AB359" s="81">
        <f t="shared" ca="1" si="231"/>
        <v>-45.539798626229647</v>
      </c>
      <c r="AC359" s="79">
        <f t="shared" ca="1" si="232"/>
        <v>519.99355748640744</v>
      </c>
      <c r="AD359" s="35"/>
      <c r="AE359" s="55">
        <f t="shared" ca="1" si="253"/>
        <v>4.4574366695104062E-2</v>
      </c>
      <c r="AF359" s="78">
        <f t="shared" ca="1" si="254"/>
        <v>4.8052117285220198E-3</v>
      </c>
      <c r="AG359" s="35"/>
      <c r="AH359" s="35"/>
      <c r="AR359" s="69">
        <f t="shared" si="244"/>
        <v>30</v>
      </c>
      <c r="AS359" s="70">
        <f t="shared" si="255"/>
        <v>356</v>
      </c>
      <c r="AT359" s="71">
        <f t="shared" si="256"/>
        <v>6.2869457980981674E-2</v>
      </c>
      <c r="AU359" s="72">
        <f t="shared" si="245"/>
        <v>8.6664107387064426E-3</v>
      </c>
      <c r="AV359" s="73">
        <f t="shared" si="246"/>
        <v>1.0086664107387064</v>
      </c>
      <c r="AW359" s="74">
        <f>PRODUCT(AV$4:AV359)</f>
        <v>15.566493054165289</v>
      </c>
      <c r="BO359" s="70">
        <f t="shared" si="257"/>
        <v>356</v>
      </c>
      <c r="BP359" s="178">
        <f t="shared" si="258"/>
        <v>0.1091</v>
      </c>
      <c r="BQ359" s="179">
        <f t="shared" si="247"/>
        <v>8.6664107387064426E-3</v>
      </c>
      <c r="BR359" s="179">
        <f t="shared" si="260"/>
        <v>6.4240545158141441E-2</v>
      </c>
    </row>
    <row r="360" spans="5:70">
      <c r="E360">
        <f t="shared" si="248"/>
        <v>357</v>
      </c>
      <c r="F360" s="64">
        <f t="shared" si="249"/>
        <v>97.66666666666498</v>
      </c>
      <c r="G360" s="55">
        <f t="shared" si="233"/>
        <v>4.4574366695104062E-2</v>
      </c>
      <c r="H360" s="78">
        <f t="shared" si="259"/>
        <v>4.6048008093912398E-3</v>
      </c>
      <c r="I360" s="79">
        <f t="shared" ca="1" si="234"/>
        <v>501.1435686674991</v>
      </c>
      <c r="J360" s="79">
        <f t="shared" ca="1" si="235"/>
        <v>4.3431160051336839</v>
      </c>
      <c r="K360" s="80">
        <f t="shared" ca="1" si="236"/>
        <v>-9.20960161878248E-2</v>
      </c>
      <c r="L360" s="80">
        <f t="shared" ca="1" si="237"/>
        <v>-0.41761964055624928</v>
      </c>
      <c r="M360" s="80">
        <f t="shared" ca="1" si="238"/>
        <v>0</v>
      </c>
      <c r="N360" s="80">
        <f t="shared" ca="1" si="239"/>
        <v>0</v>
      </c>
      <c r="O360" s="81">
        <f t="shared" ca="1" si="226"/>
        <v>-43.509890943042898</v>
      </c>
      <c r="P360" s="79">
        <f t="shared" ca="1" si="227"/>
        <v>461.46707807284582</v>
      </c>
      <c r="Q360" s="35"/>
      <c r="R360">
        <f t="shared" ca="1" si="240"/>
        <v>357</v>
      </c>
      <c r="S360" s="78">
        <f t="shared" ca="1" si="250"/>
        <v>97.66666666666498</v>
      </c>
      <c r="T360" s="55">
        <f t="shared" ca="1" si="241"/>
        <v>4.4574366695104062E-2</v>
      </c>
      <c r="U360" s="78">
        <f t="shared" ca="1" si="251"/>
        <v>4.5910224588872643E-3</v>
      </c>
      <c r="V360" s="79">
        <f t="shared" ca="1" si="252"/>
        <v>496.81517397591665</v>
      </c>
      <c r="W360" s="79">
        <f t="shared" ca="1" si="228"/>
        <v>4.3056043588971935</v>
      </c>
      <c r="X360" s="80">
        <f t="shared" ca="1" si="229"/>
        <v>-9.1820449177745289E-2</v>
      </c>
      <c r="Y360" s="80">
        <f t="shared" ca="1" si="242"/>
        <v>-0.41401264497993057</v>
      </c>
      <c r="Z360" s="80">
        <f t="shared" ca="1" si="230"/>
        <v>0</v>
      </c>
      <c r="AA360" s="80">
        <f t="shared" ca="1" si="243"/>
        <v>0</v>
      </c>
      <c r="AB360" s="81">
        <f t="shared" ca="1" si="231"/>
        <v>-43.509890943042898</v>
      </c>
      <c r="AC360" s="79">
        <f t="shared" ca="1" si="232"/>
        <v>457.10505429761326</v>
      </c>
      <c r="AD360" s="35"/>
      <c r="AE360" s="55">
        <f t="shared" ca="1" si="253"/>
        <v>4.4574366695104062E-2</v>
      </c>
      <c r="AF360" s="78">
        <f t="shared" ca="1" si="254"/>
        <v>4.5910224588872643E-3</v>
      </c>
      <c r="AG360" s="35"/>
      <c r="AH360" s="35"/>
      <c r="AR360" s="69">
        <f t="shared" si="244"/>
        <v>30</v>
      </c>
      <c r="AS360" s="70">
        <f t="shared" si="255"/>
        <v>357</v>
      </c>
      <c r="AT360" s="71">
        <f t="shared" si="256"/>
        <v>6.2324605435198639E-2</v>
      </c>
      <c r="AU360" s="72">
        <f t="shared" si="245"/>
        <v>8.6664107387064426E-3</v>
      </c>
      <c r="AV360" s="73">
        <f t="shared" si="246"/>
        <v>1.0086664107387064</v>
      </c>
      <c r="AW360" s="74">
        <f>PRODUCT(AV$4:AV360)</f>
        <v>15.701398676733906</v>
      </c>
      <c r="BO360" s="70">
        <f t="shared" si="257"/>
        <v>357</v>
      </c>
      <c r="BP360" s="178">
        <f t="shared" si="258"/>
        <v>0.1091</v>
      </c>
      <c r="BQ360" s="179">
        <f t="shared" si="247"/>
        <v>8.6664107387064426E-3</v>
      </c>
      <c r="BR360" s="179">
        <f t="shared" si="260"/>
        <v>6.3688593646232625E-2</v>
      </c>
    </row>
    <row r="361" spans="5:70">
      <c r="E361">
        <f t="shared" si="248"/>
        <v>358</v>
      </c>
      <c r="F361" s="64">
        <f t="shared" si="249"/>
        <v>97.749999999998309</v>
      </c>
      <c r="G361" s="55">
        <f t="shared" si="233"/>
        <v>4.4574366695104062E-2</v>
      </c>
      <c r="H361" s="78">
        <f t="shared" si="259"/>
        <v>4.3995447295555228E-3</v>
      </c>
      <c r="I361" s="79">
        <f t="shared" ca="1" si="234"/>
        <v>440.89747531710856</v>
      </c>
      <c r="J361" s="79">
        <f t="shared" ca="1" si="235"/>
        <v>3.8209986147567485</v>
      </c>
      <c r="K361" s="80">
        <f t="shared" ca="1" si="236"/>
        <v>-8.7990894591110452E-2</v>
      </c>
      <c r="L361" s="80">
        <f t="shared" ca="1" si="237"/>
        <v>-0.36741456276425716</v>
      </c>
      <c r="M361" s="80">
        <f t="shared" ca="1" si="238"/>
        <v>0</v>
      </c>
      <c r="N361" s="80">
        <f t="shared" ca="1" si="239"/>
        <v>0</v>
      </c>
      <c r="O361" s="81">
        <f t="shared" ca="1" si="226"/>
        <v>-41.57046510928371</v>
      </c>
      <c r="P361" s="79">
        <f t="shared" ca="1" si="227"/>
        <v>402.69260336522626</v>
      </c>
      <c r="Q361" s="35"/>
      <c r="R361">
        <f t="shared" ca="1" si="240"/>
        <v>358</v>
      </c>
      <c r="S361" s="78">
        <f t="shared" ca="1" si="250"/>
        <v>97.749999999998309</v>
      </c>
      <c r="T361" s="55">
        <f t="shared" ca="1" si="241"/>
        <v>4.4574366695104062E-2</v>
      </c>
      <c r="U361" s="78">
        <f t="shared" ca="1" si="251"/>
        <v>4.3863805402993648E-3</v>
      </c>
      <c r="V361" s="79">
        <f t="shared" ca="1" si="252"/>
        <v>436.72988598916601</v>
      </c>
      <c r="W361" s="79">
        <f t="shared" ca="1" si="228"/>
        <v>3.7848805738505487</v>
      </c>
      <c r="X361" s="80">
        <f t="shared" ca="1" si="229"/>
        <v>-8.7727610805987288E-2</v>
      </c>
      <c r="Y361" s="80">
        <f t="shared" ca="1" si="242"/>
        <v>-0.36394157165763835</v>
      </c>
      <c r="Z361" s="80">
        <f t="shared" ca="1" si="230"/>
        <v>0</v>
      </c>
      <c r="AA361" s="80">
        <f t="shared" ca="1" si="243"/>
        <v>0</v>
      </c>
      <c r="AB361" s="81">
        <f t="shared" ca="1" si="231"/>
        <v>-41.57046510928371</v>
      </c>
      <c r="AC361" s="79">
        <f t="shared" ca="1" si="232"/>
        <v>398.49263227126926</v>
      </c>
      <c r="AD361" s="35"/>
      <c r="AE361" s="55">
        <f t="shared" ca="1" si="253"/>
        <v>4.4574366695104062E-2</v>
      </c>
      <c r="AF361" s="78">
        <f t="shared" ca="1" si="254"/>
        <v>4.3863805402993648E-3</v>
      </c>
      <c r="AG361" s="35"/>
      <c r="AH361" s="35"/>
      <c r="AR361" s="69">
        <f t="shared" si="244"/>
        <v>30</v>
      </c>
      <c r="AS361" s="70">
        <f t="shared" si="255"/>
        <v>358</v>
      </c>
      <c r="AT361" s="71">
        <f t="shared" si="256"/>
        <v>6.1784474805369395E-2</v>
      </c>
      <c r="AU361" s="72">
        <f t="shared" si="245"/>
        <v>8.6664107387064426E-3</v>
      </c>
      <c r="AV361" s="73">
        <f t="shared" si="246"/>
        <v>1.0086664107387064</v>
      </c>
      <c r="AW361" s="74">
        <f>PRODUCT(AV$4:AV361)</f>
        <v>15.837473446838663</v>
      </c>
      <c r="BO361" s="70">
        <f t="shared" si="257"/>
        <v>358</v>
      </c>
      <c r="BP361" s="178">
        <f t="shared" si="258"/>
        <v>0.1091</v>
      </c>
      <c r="BQ361" s="179">
        <f t="shared" si="247"/>
        <v>8.6664107387064426E-3</v>
      </c>
      <c r="BR361" s="179">
        <f t="shared" si="260"/>
        <v>6.3141384473772336E-2</v>
      </c>
    </row>
    <row r="362" spans="5:70">
      <c r="E362">
        <f t="shared" si="248"/>
        <v>359</v>
      </c>
      <c r="F362" s="64">
        <f t="shared" si="249"/>
        <v>97.833333333331638</v>
      </c>
      <c r="G362" s="55">
        <f t="shared" si="233"/>
        <v>4.4574366695104062E-2</v>
      </c>
      <c r="H362" s="78">
        <f t="shared" si="259"/>
        <v>4.2034378094888023E-3</v>
      </c>
      <c r="I362" s="79">
        <f t="shared" ca="1" si="234"/>
        <v>384.74283559741855</v>
      </c>
      <c r="J362" s="79">
        <f t="shared" ca="1" si="235"/>
        <v>3.3343394420618355</v>
      </c>
      <c r="K362" s="80">
        <f t="shared" ca="1" si="236"/>
        <v>-8.406875618977605E-2</v>
      </c>
      <c r="L362" s="80">
        <f t="shared" ca="1" si="237"/>
        <v>-0.3206190296645155</v>
      </c>
      <c r="M362" s="80">
        <f t="shared" ca="1" si="238"/>
        <v>0</v>
      </c>
      <c r="N362" s="80">
        <f t="shared" ca="1" si="239"/>
        <v>0</v>
      </c>
      <c r="O362" s="81">
        <f t="shared" ca="1" si="226"/>
        <v>-39.717487953816466</v>
      </c>
      <c r="P362" s="79">
        <f t="shared" ca="1" si="227"/>
        <v>347.95499929980963</v>
      </c>
      <c r="Q362" s="35"/>
      <c r="R362">
        <f t="shared" ca="1" si="240"/>
        <v>359</v>
      </c>
      <c r="S362" s="78">
        <f t="shared" ca="1" si="250"/>
        <v>97.833333333331638</v>
      </c>
      <c r="T362" s="55">
        <f t="shared" ca="1" si="241"/>
        <v>4.4574366695104062E-2</v>
      </c>
      <c r="U362" s="78">
        <f t="shared" ca="1" si="251"/>
        <v>4.1908604056317923E-3</v>
      </c>
      <c r="V362" s="79">
        <f t="shared" ca="1" si="252"/>
        <v>380.73007555511242</v>
      </c>
      <c r="W362" s="79">
        <f t="shared" ca="1" si="228"/>
        <v>3.2995632153393415</v>
      </c>
      <c r="X362" s="80">
        <f t="shared" ca="1" si="229"/>
        <v>-8.3817208112635849E-2</v>
      </c>
      <c r="Y362" s="80">
        <f t="shared" ca="1" si="242"/>
        <v>-0.31727506296259372</v>
      </c>
      <c r="Z362" s="80">
        <f t="shared" ca="1" si="230"/>
        <v>0</v>
      </c>
      <c r="AA362" s="80">
        <f t="shared" ca="1" si="243"/>
        <v>0</v>
      </c>
      <c r="AB362" s="81">
        <f t="shared" ca="1" si="231"/>
        <v>-39.717487953816466</v>
      </c>
      <c r="AC362" s="79">
        <f t="shared" ca="1" si="232"/>
        <v>343.91105854556002</v>
      </c>
      <c r="AD362" s="35"/>
      <c r="AE362" s="55">
        <f t="shared" ca="1" si="253"/>
        <v>4.4574366695104062E-2</v>
      </c>
      <c r="AF362" s="78">
        <f t="shared" ca="1" si="254"/>
        <v>4.1908604056317923E-3</v>
      </c>
      <c r="AG362" s="35"/>
      <c r="AH362" s="35"/>
      <c r="AR362" s="69">
        <f t="shared" si="244"/>
        <v>30</v>
      </c>
      <c r="AS362" s="70">
        <f t="shared" si="255"/>
        <v>359</v>
      </c>
      <c r="AT362" s="71">
        <f t="shared" si="256"/>
        <v>6.1249025169430801E-2</v>
      </c>
      <c r="AU362" s="72">
        <f t="shared" si="245"/>
        <v>8.6664107387064426E-3</v>
      </c>
      <c r="AV362" s="73">
        <f t="shared" si="246"/>
        <v>1.0086664107387064</v>
      </c>
      <c r="AW362" s="74">
        <f>PRODUCT(AV$4:AV362)</f>
        <v>15.974727496792324</v>
      </c>
      <c r="BO362" s="70">
        <f t="shared" si="257"/>
        <v>359</v>
      </c>
      <c r="BP362" s="178">
        <f t="shared" si="258"/>
        <v>0.1091</v>
      </c>
      <c r="BQ362" s="179">
        <f t="shared" si="247"/>
        <v>8.6664107387064426E-3</v>
      </c>
      <c r="BR362" s="179">
        <f t="shared" si="260"/>
        <v>6.2598876894820105E-2</v>
      </c>
    </row>
    <row r="363" spans="5:70">
      <c r="E363">
        <f t="shared" si="248"/>
        <v>360</v>
      </c>
      <c r="F363" s="64">
        <f t="shared" si="249"/>
        <v>97.916666666664966</v>
      </c>
      <c r="G363" s="55">
        <f t="shared" si="233"/>
        <v>4.4574366695104062E-2</v>
      </c>
      <c r="H363" s="78">
        <f t="shared" si="259"/>
        <v>4.0160722311885838E-3</v>
      </c>
      <c r="I363" s="79">
        <f t="shared" ca="1" si="234"/>
        <v>332.44512556762521</v>
      </c>
      <c r="J363" s="79">
        <f t="shared" ca="1" si="235"/>
        <v>2.8811060062498788</v>
      </c>
      <c r="K363" s="80">
        <f t="shared" ca="1" si="236"/>
        <v>-8.0321444623771679E-2</v>
      </c>
      <c r="L363" s="80">
        <f t="shared" ca="1" si="237"/>
        <v>-0.27703760463968768</v>
      </c>
      <c r="M363" s="80">
        <f t="shared" ca="1" si="238"/>
        <v>0</v>
      </c>
      <c r="N363" s="80">
        <f t="shared" ca="1" si="239"/>
        <v>0</v>
      </c>
      <c r="O363" s="81">
        <f t="shared" ca="1" si="226"/>
        <v>-37.947106081554672</v>
      </c>
      <c r="P363" s="79">
        <f t="shared" ca="1" si="227"/>
        <v>297.02176644305689</v>
      </c>
      <c r="Q363" s="35"/>
      <c r="R363">
        <f t="shared" ca="1" si="240"/>
        <v>360</v>
      </c>
      <c r="S363" s="78">
        <f t="shared" ca="1" si="250"/>
        <v>97.916666666664966</v>
      </c>
      <c r="T363" s="55">
        <f t="shared" ca="1" si="241"/>
        <v>4.4574366695104062E-2</v>
      </c>
      <c r="U363" s="78">
        <f t="shared" ca="1" si="251"/>
        <v>4.0040554571431682E-3</v>
      </c>
      <c r="V363" s="79">
        <f t="shared" ca="1" si="252"/>
        <v>328.58144091144885</v>
      </c>
      <c r="W363" s="79">
        <f t="shared" ca="1" si="228"/>
        <v>2.8476217280546168</v>
      </c>
      <c r="X363" s="80">
        <f t="shared" ca="1" si="229"/>
        <v>-8.0081109142863371E-2</v>
      </c>
      <c r="Y363" s="80">
        <f t="shared" ca="1" si="242"/>
        <v>-0.2738178674262074</v>
      </c>
      <c r="Z363" s="80">
        <f t="shared" ca="1" si="230"/>
        <v>0</v>
      </c>
      <c r="AA363" s="80">
        <f t="shared" ca="1" si="243"/>
        <v>0</v>
      </c>
      <c r="AB363" s="81">
        <f t="shared" ca="1" si="231"/>
        <v>-37.947106081554672</v>
      </c>
      <c r="AC363" s="79">
        <f t="shared" ca="1" si="232"/>
        <v>293.12805758137972</v>
      </c>
      <c r="AD363" s="35"/>
      <c r="AE363" s="55">
        <f t="shared" ca="1" si="253"/>
        <v>4.4574366695104062E-2</v>
      </c>
      <c r="AF363" s="78">
        <f t="shared" ca="1" si="254"/>
        <v>4.0040554571431682E-3</v>
      </c>
      <c r="AG363" s="35"/>
      <c r="AH363" s="35"/>
      <c r="AR363" s="69">
        <f t="shared" si="244"/>
        <v>30</v>
      </c>
      <c r="AS363" s="70">
        <f t="shared" si="255"/>
        <v>360</v>
      </c>
      <c r="AT363" s="71">
        <f t="shared" si="256"/>
        <v>6.0718215959967146E-2</v>
      </c>
      <c r="AU363" s="72">
        <f t="shared" si="245"/>
        <v>8.6664107387064426E-3</v>
      </c>
      <c r="AV363" s="73">
        <f t="shared" si="246"/>
        <v>1.0086664107387064</v>
      </c>
      <c r="AW363" s="74">
        <f>PRODUCT(AV$4:AV363)</f>
        <v>16.113171046718435</v>
      </c>
      <c r="BO363" s="70">
        <f t="shared" si="257"/>
        <v>360</v>
      </c>
      <c r="BP363" s="178">
        <f t="shared" si="258"/>
        <v>0.1091</v>
      </c>
      <c r="BQ363" s="179">
        <f t="shared" si="247"/>
        <v>8.6664107387064426E-3</v>
      </c>
      <c r="BR363" s="179">
        <f t="shared" si="260"/>
        <v>6.2061030513522526E-2</v>
      </c>
    </row>
    <row r="364" spans="5:70">
      <c r="E364">
        <f t="shared" si="248"/>
        <v>361</v>
      </c>
      <c r="F364" s="64">
        <f t="shared" si="249"/>
        <v>97.999999999998295</v>
      </c>
      <c r="G364" s="55">
        <f t="shared" si="233"/>
        <v>4.4574366695104062E-2</v>
      </c>
      <c r="H364" s="78">
        <f t="shared" si="259"/>
        <v>3.837058354881559E-3</v>
      </c>
      <c r="I364" s="79">
        <f t="shared" ca="1" si="234"/>
        <v>283.7822093091965</v>
      </c>
      <c r="J364" s="79">
        <f t="shared" ca="1" si="235"/>
        <v>2.4593731862110602</v>
      </c>
      <c r="K364" s="80">
        <f t="shared" ca="1" si="236"/>
        <v>-7.674116709763118E-2</v>
      </c>
      <c r="L364" s="80">
        <f t="shared" ca="1" si="237"/>
        <v>-0.23648517442433042</v>
      </c>
      <c r="M364" s="80">
        <f t="shared" ca="1" si="238"/>
        <v>-2.1283665698189735</v>
      </c>
      <c r="N364" s="80">
        <f t="shared" ca="1" si="239"/>
        <v>0</v>
      </c>
      <c r="O364" s="81">
        <f t="shared" ca="1" si="226"/>
        <v>-36.25563786005744</v>
      </c>
      <c r="P364" s="79">
        <f t="shared" ca="1" si="227"/>
        <v>247.54435172400918</v>
      </c>
      <c r="Q364" s="35"/>
      <c r="R364">
        <f t="shared" ca="1" si="240"/>
        <v>361</v>
      </c>
      <c r="S364" s="78">
        <f t="shared" ca="1" si="250"/>
        <v>97.999999999998295</v>
      </c>
      <c r="T364" s="55">
        <f t="shared" ca="1" si="241"/>
        <v>4.4574366695104062E-2</v>
      </c>
      <c r="U364" s="78">
        <f t="shared" ca="1" si="251"/>
        <v>3.8255772209289363E-3</v>
      </c>
      <c r="V364" s="79">
        <f t="shared" ca="1" si="252"/>
        <v>280.06206005412372</v>
      </c>
      <c r="W364" s="79">
        <f t="shared" ca="1" si="228"/>
        <v>2.4271328447573066</v>
      </c>
      <c r="X364" s="80">
        <f t="shared" ca="1" si="229"/>
        <v>-7.6511544418578728E-2</v>
      </c>
      <c r="Y364" s="80">
        <f t="shared" ca="1" si="242"/>
        <v>-0.23338505004510313</v>
      </c>
      <c r="Z364" s="80">
        <f t="shared" ca="1" si="230"/>
        <v>-2.1004654504059279</v>
      </c>
      <c r="AA364" s="80">
        <f t="shared" ca="1" si="243"/>
        <v>0</v>
      </c>
      <c r="AB364" s="81">
        <f t="shared" ca="1" si="231"/>
        <v>-36.25563786005744</v>
      </c>
      <c r="AC364" s="79">
        <f t="shared" ca="1" si="232"/>
        <v>243.82319299395397</v>
      </c>
      <c r="AD364" s="35"/>
      <c r="AE364" s="55">
        <f t="shared" ca="1" si="253"/>
        <v>4.4574366695104062E-2</v>
      </c>
      <c r="AF364" s="78">
        <f t="shared" ca="1" si="254"/>
        <v>3.8255772209289363E-3</v>
      </c>
      <c r="AG364" s="35"/>
      <c r="AH364" s="35"/>
      <c r="AR364" s="69">
        <f t="shared" si="244"/>
        <v>31</v>
      </c>
      <c r="AS364" s="70">
        <f t="shared" si="255"/>
        <v>361</v>
      </c>
      <c r="AT364" s="71">
        <f t="shared" si="256"/>
        <v>6.0192006961136593E-2</v>
      </c>
      <c r="AU364" s="72">
        <f t="shared" si="245"/>
        <v>8.6664107387064426E-3</v>
      </c>
      <c r="AV364" s="73">
        <f t="shared" si="246"/>
        <v>1.0086664107387064</v>
      </c>
      <c r="AW364" s="74">
        <f>PRODUCT(AV$4:AV364)</f>
        <v>16.252814405312328</v>
      </c>
      <c r="BO364" s="70">
        <f t="shared" si="257"/>
        <v>361</v>
      </c>
      <c r="BP364" s="178">
        <f t="shared" si="258"/>
        <v>0.1091</v>
      </c>
      <c r="BQ364" s="179">
        <f t="shared" si="247"/>
        <v>8.6664107387064426E-3</v>
      </c>
      <c r="BR364" s="179">
        <f t="shared" si="260"/>
        <v>6.1527805281105317E-2</v>
      </c>
    </row>
    <row r="365" spans="5:70">
      <c r="E365">
        <f t="shared" si="248"/>
        <v>362</v>
      </c>
      <c r="F365" s="64">
        <f t="shared" si="249"/>
        <v>98.083333333331623</v>
      </c>
      <c r="G365" s="55">
        <f t="shared" si="233"/>
        <v>4.4574366695104062E-2</v>
      </c>
      <c r="H365" s="78">
        <f t="shared" si="259"/>
        <v>3.6660239087405555E-3</v>
      </c>
      <c r="I365" s="79">
        <f t="shared" ca="1" si="234"/>
        <v>236.51021901696137</v>
      </c>
      <c r="J365" s="79">
        <f t="shared" ca="1" si="235"/>
        <v>2.0496947019024065</v>
      </c>
      <c r="K365" s="80">
        <f t="shared" ca="1" si="236"/>
        <v>-7.3320478174811105E-2</v>
      </c>
      <c r="L365" s="80">
        <f t="shared" ca="1" si="237"/>
        <v>-0.19709184918080117</v>
      </c>
      <c r="M365" s="80">
        <f t="shared" ca="1" si="238"/>
        <v>0</v>
      </c>
      <c r="N365" s="80">
        <f t="shared" ca="1" si="239"/>
        <v>0</v>
      </c>
      <c r="O365" s="81">
        <f t="shared" ca="1" si="226"/>
        <v>-34.639565763318345</v>
      </c>
      <c r="P365" s="79">
        <f t="shared" ca="1" si="227"/>
        <v>203.64993562818984</v>
      </c>
      <c r="Q365" s="35"/>
      <c r="R365">
        <f t="shared" ca="1" si="240"/>
        <v>362</v>
      </c>
      <c r="S365" s="78">
        <f t="shared" ca="1" si="250"/>
        <v>98.083333333331623</v>
      </c>
      <c r="T365" s="55">
        <f t="shared" ca="1" si="241"/>
        <v>4.4574366695104062E-2</v>
      </c>
      <c r="U365" s="78">
        <f t="shared" ca="1" si="251"/>
        <v>3.6550545390628126E-3</v>
      </c>
      <c r="V365" s="79">
        <f t="shared" ca="1" si="252"/>
        <v>232.95492858067033</v>
      </c>
      <c r="W365" s="79">
        <f t="shared" ca="1" si="228"/>
        <v>2.0188830946861138</v>
      </c>
      <c r="X365" s="80">
        <f t="shared" ca="1" si="229"/>
        <v>-7.3101090781256248E-2</v>
      </c>
      <c r="Y365" s="80">
        <f t="shared" ca="1" si="242"/>
        <v>-0.19412910715055862</v>
      </c>
      <c r="Z365" s="80">
        <f t="shared" ca="1" si="230"/>
        <v>0</v>
      </c>
      <c r="AA365" s="80">
        <f t="shared" ca="1" si="243"/>
        <v>0</v>
      </c>
      <c r="AB365" s="81">
        <f t="shared" ca="1" si="231"/>
        <v>-34.639565763318345</v>
      </c>
      <c r="AC365" s="79">
        <f t="shared" ca="1" si="232"/>
        <v>200.06701571410628</v>
      </c>
      <c r="AD365" s="35"/>
      <c r="AE365" s="55">
        <f t="shared" ca="1" si="253"/>
        <v>4.4574366695104062E-2</v>
      </c>
      <c r="AF365" s="78">
        <f t="shared" ca="1" si="254"/>
        <v>3.6550545390628126E-3</v>
      </c>
      <c r="AG365" s="35"/>
      <c r="AH365" s="35"/>
      <c r="AR365" s="69">
        <f t="shared" si="244"/>
        <v>31</v>
      </c>
      <c r="AS365" s="70">
        <f t="shared" si="255"/>
        <v>362</v>
      </c>
      <c r="AT365" s="71">
        <f t="shared" si="256"/>
        <v>5.9670358305624303E-2</v>
      </c>
      <c r="AU365" s="72">
        <f t="shared" si="245"/>
        <v>8.6664107387064426E-3</v>
      </c>
      <c r="AV365" s="73">
        <f t="shared" si="246"/>
        <v>1.0086664107387064</v>
      </c>
      <c r="AW365" s="74">
        <f>PRODUCT(AV$4:AV365)</f>
        <v>16.393667970608728</v>
      </c>
      <c r="BO365" s="70">
        <f t="shared" si="257"/>
        <v>362</v>
      </c>
      <c r="BP365" s="178">
        <f t="shared" si="258"/>
        <v>0.1091</v>
      </c>
      <c r="BQ365" s="179">
        <f t="shared" si="247"/>
        <v>8.6664107387064426E-3</v>
      </c>
      <c r="BR365" s="179">
        <f t="shared" si="260"/>
        <v>6.0999161492891238E-2</v>
      </c>
    </row>
    <row r="366" spans="5:70">
      <c r="E366">
        <f t="shared" si="248"/>
        <v>363</v>
      </c>
      <c r="F366" s="64">
        <f t="shared" si="249"/>
        <v>98.166666666664952</v>
      </c>
      <c r="G366" s="55">
        <f t="shared" si="233"/>
        <v>4.4574366695104062E-2</v>
      </c>
      <c r="H366" s="78">
        <f t="shared" si="259"/>
        <v>3.5026132147193351E-3</v>
      </c>
      <c r="I366" s="79">
        <f t="shared" ca="1" si="234"/>
        <v>194.57236872006456</v>
      </c>
      <c r="J366" s="79">
        <f t="shared" ca="1" si="235"/>
        <v>1.6862440657311171</v>
      </c>
      <c r="K366" s="80">
        <f t="shared" ca="1" si="236"/>
        <v>-7.0052264294386699E-2</v>
      </c>
      <c r="L366" s="80">
        <f t="shared" ca="1" si="237"/>
        <v>-0.16214364060005382</v>
      </c>
      <c r="M366" s="80">
        <f t="shared" ca="1" si="238"/>
        <v>0</v>
      </c>
      <c r="N366" s="80">
        <f t="shared" ca="1" si="239"/>
        <v>0</v>
      </c>
      <c r="O366" s="81">
        <f t="shared" ca="1" si="226"/>
        <v>-33.095529056825022</v>
      </c>
      <c r="P366" s="79">
        <f t="shared" ca="1" si="227"/>
        <v>162.93088782407622</v>
      </c>
      <c r="Q366" s="35"/>
      <c r="R366">
        <f t="shared" ca="1" si="240"/>
        <v>363</v>
      </c>
      <c r="S366" s="78">
        <f t="shared" ca="1" si="250"/>
        <v>98.166666666664952</v>
      </c>
      <c r="T366" s="55">
        <f t="shared" ca="1" si="241"/>
        <v>4.4574366695104062E-2</v>
      </c>
      <c r="U366" s="78">
        <f t="shared" ca="1" si="251"/>
        <v>3.4921327977480224E-3</v>
      </c>
      <c r="V366" s="79">
        <f t="shared" ca="1" si="252"/>
        <v>191.14915519207057</v>
      </c>
      <c r="W366" s="79">
        <f t="shared" ca="1" si="228"/>
        <v>1.6565770912512248</v>
      </c>
      <c r="X366" s="80">
        <f t="shared" ca="1" si="229"/>
        <v>-6.9842655954960448E-2</v>
      </c>
      <c r="Y366" s="80">
        <f t="shared" ca="1" si="242"/>
        <v>-0.15929096266005882</v>
      </c>
      <c r="Z366" s="80">
        <f t="shared" ca="1" si="230"/>
        <v>0</v>
      </c>
      <c r="AA366" s="80">
        <f t="shared" ca="1" si="243"/>
        <v>0</v>
      </c>
      <c r="AB366" s="81">
        <f t="shared" ca="1" si="231"/>
        <v>-33.095529056825022</v>
      </c>
      <c r="AC366" s="79">
        <f t="shared" ca="1" si="232"/>
        <v>159.48106960788172</v>
      </c>
      <c r="AD366" s="35"/>
      <c r="AE366" s="55">
        <f t="shared" ca="1" si="253"/>
        <v>4.4574366695104062E-2</v>
      </c>
      <c r="AF366" s="78">
        <f t="shared" ca="1" si="254"/>
        <v>3.4921327977480224E-3</v>
      </c>
      <c r="AG366" s="35"/>
      <c r="AH366" s="35"/>
      <c r="AR366" s="69">
        <f t="shared" si="244"/>
        <v>31</v>
      </c>
      <c r="AS366" s="70">
        <f t="shared" si="255"/>
        <v>363</v>
      </c>
      <c r="AT366" s="71">
        <f t="shared" si="256"/>
        <v>5.9153230471621979E-2</v>
      </c>
      <c r="AU366" s="72">
        <f t="shared" si="245"/>
        <v>8.6664107387064426E-3</v>
      </c>
      <c r="AV366" s="73">
        <f t="shared" si="246"/>
        <v>1.0086664107387064</v>
      </c>
      <c r="AW366" s="74">
        <f>PRODUCT(AV$4:AV366)</f>
        <v>16.535742230756</v>
      </c>
      <c r="BO366" s="70">
        <f t="shared" si="257"/>
        <v>363</v>
      </c>
      <c r="BP366" s="178">
        <f t="shared" si="258"/>
        <v>0.1091</v>
      </c>
      <c r="BQ366" s="179">
        <f t="shared" si="247"/>
        <v>8.6664107387064426E-3</v>
      </c>
      <c r="BR366" s="179">
        <f t="shared" si="260"/>
        <v>6.0475059785343621E-2</v>
      </c>
    </row>
    <row r="367" spans="5:70">
      <c r="E367">
        <f t="shared" si="248"/>
        <v>364</v>
      </c>
      <c r="F367" s="64">
        <f t="shared" si="249"/>
        <v>98.24999999999828</v>
      </c>
      <c r="G367" s="55">
        <f t="shared" si="233"/>
        <v>4.4574366695104062E-2</v>
      </c>
      <c r="H367" s="78">
        <f t="shared" si="259"/>
        <v>3.3464864488953181E-3</v>
      </c>
      <c r="I367" s="79">
        <f t="shared" ca="1" si="234"/>
        <v>155.66834668424698</v>
      </c>
      <c r="J367" s="79">
        <f t="shared" ca="1" si="235"/>
        <v>1.3490858313810354</v>
      </c>
      <c r="K367" s="80">
        <f t="shared" ca="1" si="236"/>
        <v>-6.6929728977906361E-2</v>
      </c>
      <c r="L367" s="80">
        <f t="shared" ca="1" si="237"/>
        <v>-0.1297236222368725</v>
      </c>
      <c r="M367" s="80">
        <f t="shared" ca="1" si="238"/>
        <v>0</v>
      </c>
      <c r="N367" s="80">
        <f t="shared" ca="1" si="239"/>
        <v>0</v>
      </c>
      <c r="O367" s="81">
        <f t="shared" ca="1" si="226"/>
        <v>-31.620316808677629</v>
      </c>
      <c r="P367" s="79">
        <f t="shared" ca="1" si="227"/>
        <v>125.20046235573564</v>
      </c>
      <c r="Q367" s="35"/>
      <c r="R367">
        <f t="shared" ca="1" si="240"/>
        <v>364</v>
      </c>
      <c r="S367" s="78">
        <f t="shared" ca="1" si="250"/>
        <v>98.24999999999828</v>
      </c>
      <c r="T367" s="55">
        <f t="shared" ca="1" si="241"/>
        <v>4.4574366695104062E-2</v>
      </c>
      <c r="U367" s="78">
        <f t="shared" ca="1" si="251"/>
        <v>3.3364731898732022E-3</v>
      </c>
      <c r="V367" s="79">
        <f t="shared" ca="1" si="252"/>
        <v>152.37230193025258</v>
      </c>
      <c r="W367" s="79">
        <f t="shared" ca="1" si="228"/>
        <v>1.3205209537297613</v>
      </c>
      <c r="X367" s="80">
        <f t="shared" ca="1" si="229"/>
        <v>-6.6729463797464042E-2</v>
      </c>
      <c r="Y367" s="80">
        <f t="shared" ca="1" si="242"/>
        <v>-0.12697691827521049</v>
      </c>
      <c r="Z367" s="80">
        <f t="shared" ca="1" si="230"/>
        <v>0</v>
      </c>
      <c r="AA367" s="80">
        <f t="shared" ca="1" si="243"/>
        <v>0</v>
      </c>
      <c r="AB367" s="81">
        <f t="shared" ca="1" si="231"/>
        <v>-31.620316808677629</v>
      </c>
      <c r="AC367" s="79">
        <f t="shared" ca="1" si="232"/>
        <v>121.87879969323204</v>
      </c>
      <c r="AD367" s="35"/>
      <c r="AE367" s="55">
        <f t="shared" ca="1" si="253"/>
        <v>4.4574366695104062E-2</v>
      </c>
      <c r="AF367" s="78">
        <f t="shared" ca="1" si="254"/>
        <v>3.3364731898732022E-3</v>
      </c>
      <c r="AG367" s="35"/>
      <c r="AH367" s="35"/>
      <c r="AR367" s="69">
        <f t="shared" si="244"/>
        <v>31</v>
      </c>
      <c r="AS367" s="70">
        <f t="shared" si="255"/>
        <v>364</v>
      </c>
      <c r="AT367" s="71">
        <f t="shared" si="256"/>
        <v>5.8640584279833534E-2</v>
      </c>
      <c r="AU367" s="72">
        <f t="shared" si="245"/>
        <v>8.6664107387064426E-3</v>
      </c>
      <c r="AV367" s="73">
        <f t="shared" si="246"/>
        <v>1.0086664107387064</v>
      </c>
      <c r="AW367" s="74">
        <f>PRODUCT(AV$4:AV367)</f>
        <v>16.679047764797104</v>
      </c>
      <c r="BO367" s="70">
        <f t="shared" si="257"/>
        <v>364</v>
      </c>
      <c r="BP367" s="178">
        <f t="shared" si="258"/>
        <v>0.1091</v>
      </c>
      <c r="BQ367" s="179">
        <f t="shared" si="247"/>
        <v>8.6664107387064426E-3</v>
      </c>
      <c r="BR367" s="179">
        <f t="shared" si="260"/>
        <v>5.9955461133135324E-2</v>
      </c>
    </row>
    <row r="368" spans="5:70">
      <c r="E368">
        <f t="shared" si="248"/>
        <v>365</v>
      </c>
      <c r="F368" s="64">
        <f t="shared" si="249"/>
        <v>98.333333333331609</v>
      </c>
      <c r="G368" s="55">
        <f t="shared" si="233"/>
        <v>4.4574366695104062E-2</v>
      </c>
      <c r="H368" s="78">
        <f t="shared" si="259"/>
        <v>3.1973189347820614E-3</v>
      </c>
      <c r="I368" s="79">
        <f t="shared" ca="1" si="234"/>
        <v>119.61973103629451</v>
      </c>
      <c r="J368" s="79">
        <f t="shared" ca="1" si="235"/>
        <v>1.0366737216141191</v>
      </c>
      <c r="K368" s="80">
        <f t="shared" ca="1" si="236"/>
        <v>-6.3946378695641223E-2</v>
      </c>
      <c r="L368" s="80">
        <f t="shared" ca="1" si="237"/>
        <v>-9.9683109196912104E-2</v>
      </c>
      <c r="M368" s="80">
        <f t="shared" ca="1" si="238"/>
        <v>0</v>
      </c>
      <c r="N368" s="80">
        <f t="shared" ca="1" si="239"/>
        <v>0</v>
      </c>
      <c r="O368" s="81">
        <f t="shared" ca="1" si="226"/>
        <v>-30.21086121223227</v>
      </c>
      <c r="P368" s="79">
        <f t="shared" ca="1" si="227"/>
        <v>90.281914057783794</v>
      </c>
      <c r="Q368" s="35"/>
      <c r="R368">
        <f t="shared" ca="1" si="240"/>
        <v>365</v>
      </c>
      <c r="S368" s="78">
        <f t="shared" ca="1" si="250"/>
        <v>98.333333333331609</v>
      </c>
      <c r="T368" s="55">
        <f t="shared" ca="1" si="241"/>
        <v>4.4574366695104062E-2</v>
      </c>
      <c r="U368" s="78">
        <f t="shared" ca="1" si="251"/>
        <v>3.1877520104394105E-3</v>
      </c>
      <c r="V368" s="79">
        <f t="shared" ca="1" si="252"/>
        <v>116.44612938334677</v>
      </c>
      <c r="W368" s="79">
        <f t="shared" ca="1" si="228"/>
        <v>1.0091699861686363</v>
      </c>
      <c r="X368" s="80">
        <f t="shared" ca="1" si="229"/>
        <v>-6.3755040208788208E-2</v>
      </c>
      <c r="Y368" s="80">
        <f t="shared" ca="1" si="242"/>
        <v>-9.7038441152788979E-2</v>
      </c>
      <c r="Z368" s="80">
        <f t="shared" ca="1" si="230"/>
        <v>0</v>
      </c>
      <c r="AA368" s="80">
        <f t="shared" ca="1" si="243"/>
        <v>0</v>
      </c>
      <c r="AB368" s="81">
        <f t="shared" ca="1" si="231"/>
        <v>-30.21086121223227</v>
      </c>
      <c r="AC368" s="79">
        <f t="shared" ca="1" si="232"/>
        <v>87.083644675921548</v>
      </c>
      <c r="AD368" s="35"/>
      <c r="AE368" s="55">
        <f t="shared" ca="1" si="253"/>
        <v>4.4574366695104062E-2</v>
      </c>
      <c r="AF368" s="78">
        <f t="shared" ca="1" si="254"/>
        <v>3.1877520104394105E-3</v>
      </c>
      <c r="AG368" s="35"/>
      <c r="AH368" s="35"/>
      <c r="AR368" s="69">
        <f t="shared" si="244"/>
        <v>31</v>
      </c>
      <c r="AS368" s="70">
        <f t="shared" si="255"/>
        <v>365</v>
      </c>
      <c r="AT368" s="71">
        <f t="shared" si="256"/>
        <v>5.8132380890506763E-2</v>
      </c>
      <c r="AU368" s="72">
        <f t="shared" si="245"/>
        <v>8.6664107387064426E-3</v>
      </c>
      <c r="AV368" s="73">
        <f t="shared" si="246"/>
        <v>1.0086664107387064</v>
      </c>
      <c r="AW368" s="74">
        <f>PRODUCT(AV$4:AV368)</f>
        <v>16.823595243457341</v>
      </c>
      <c r="BO368" s="70">
        <f t="shared" si="257"/>
        <v>365</v>
      </c>
      <c r="BP368" s="178">
        <f t="shared" si="258"/>
        <v>0.1091</v>
      </c>
      <c r="BQ368" s="179">
        <f t="shared" si="247"/>
        <v>8.6664107387064426E-3</v>
      </c>
      <c r="BR368" s="179">
        <f t="shared" si="260"/>
        <v>5.9440326846242827E-2</v>
      </c>
    </row>
    <row r="369" spans="5:70">
      <c r="E369">
        <f t="shared" si="248"/>
        <v>366</v>
      </c>
      <c r="F369" s="64">
        <f t="shared" si="249"/>
        <v>98.416666666664938</v>
      </c>
      <c r="G369" s="55">
        <f t="shared" si="233"/>
        <v>4.4574366695104062E-2</v>
      </c>
      <c r="H369" s="78">
        <f t="shared" si="259"/>
        <v>3.0548004681418862E-3</v>
      </c>
      <c r="I369" s="79">
        <f t="shared" ca="1" si="234"/>
        <v>86.257654914636262</v>
      </c>
      <c r="J369" s="79">
        <f t="shared" ca="1" si="235"/>
        <v>0.74754426684783826</v>
      </c>
      <c r="K369" s="80">
        <f t="shared" ca="1" si="236"/>
        <v>-6.1096009362837725E-2</v>
      </c>
      <c r="L369" s="80">
        <f t="shared" ca="1" si="237"/>
        <v>-7.1881379095530218E-2</v>
      </c>
      <c r="M369" s="80">
        <f t="shared" ca="1" si="238"/>
        <v>0</v>
      </c>
      <c r="N369" s="80">
        <f t="shared" ca="1" si="239"/>
        <v>0</v>
      </c>
      <c r="O369" s="81">
        <f t="shared" ca="1" si="226"/>
        <v>-28.864231206383334</v>
      </c>
      <c r="P369" s="79">
        <f t="shared" ca="1" si="227"/>
        <v>58.007990586642393</v>
      </c>
      <c r="Q369" s="35"/>
      <c r="R369">
        <f t="shared" ca="1" si="240"/>
        <v>366</v>
      </c>
      <c r="S369" s="78">
        <f t="shared" ca="1" si="250"/>
        <v>98.416666666664938</v>
      </c>
      <c r="T369" s="55">
        <f t="shared" ca="1" si="241"/>
        <v>4.4574366695104062E-2</v>
      </c>
      <c r="U369" s="78">
        <f t="shared" ca="1" si="251"/>
        <v>3.0456599833930289E-3</v>
      </c>
      <c r="V369" s="79">
        <f t="shared" ca="1" si="252"/>
        <v>83.201946364990874</v>
      </c>
      <c r="W369" s="79">
        <f t="shared" ca="1" si="228"/>
        <v>0.72106224145883435</v>
      </c>
      <c r="X369" s="80">
        <f t="shared" ca="1" si="229"/>
        <v>-6.0913199667860581E-2</v>
      </c>
      <c r="Y369" s="80">
        <f t="shared" ca="1" si="242"/>
        <v>-6.9334955304159063E-2</v>
      </c>
      <c r="Z369" s="80">
        <f t="shared" ca="1" si="230"/>
        <v>0</v>
      </c>
      <c r="AA369" s="80">
        <f t="shared" ca="1" si="243"/>
        <v>0</v>
      </c>
      <c r="AB369" s="81">
        <f t="shared" ca="1" si="231"/>
        <v>-28.864231206383334</v>
      </c>
      <c r="AC369" s="79">
        <f t="shared" ca="1" si="232"/>
        <v>54.928529245094353</v>
      </c>
      <c r="AD369" s="35"/>
      <c r="AE369" s="55">
        <f t="shared" ca="1" si="253"/>
        <v>4.4574366695104062E-2</v>
      </c>
      <c r="AF369" s="78">
        <f t="shared" ca="1" si="254"/>
        <v>3.0456599833930289E-3</v>
      </c>
      <c r="AG369" s="35"/>
      <c r="AH369" s="35"/>
      <c r="AR369" s="69">
        <f t="shared" si="244"/>
        <v>31</v>
      </c>
      <c r="AS369" s="70">
        <f t="shared" si="255"/>
        <v>366</v>
      </c>
      <c r="AT369" s="71">
        <f t="shared" si="256"/>
        <v>5.76285818004907E-2</v>
      </c>
      <c r="AU369" s="72">
        <f t="shared" si="245"/>
        <v>8.6664107387064426E-3</v>
      </c>
      <c r="AV369" s="73">
        <f t="shared" si="246"/>
        <v>1.0086664107387064</v>
      </c>
      <c r="AW369" s="74">
        <f>PRODUCT(AV$4:AV369)</f>
        <v>16.969395429938888</v>
      </c>
      <c r="BO369" s="70">
        <f t="shared" si="257"/>
        <v>366</v>
      </c>
      <c r="BP369" s="178">
        <f t="shared" si="258"/>
        <v>0.1091</v>
      </c>
      <c r="BQ369" s="179">
        <f t="shared" si="247"/>
        <v>8.6664107387064426E-3</v>
      </c>
      <c r="BR369" s="179">
        <f t="shared" si="260"/>
        <v>5.8929618567065335E-2</v>
      </c>
    </row>
    <row r="370" spans="5:70">
      <c r="E370">
        <f t="shared" si="248"/>
        <v>367</v>
      </c>
      <c r="F370" s="64">
        <f t="shared" si="249"/>
        <v>98.499999999998266</v>
      </c>
      <c r="G370" s="55">
        <f t="shared" si="233"/>
        <v>4.4574366695104062E-2</v>
      </c>
      <c r="H370" s="78">
        <f t="shared" si="259"/>
        <v>2.9186346718945541E-3</v>
      </c>
      <c r="I370" s="79">
        <f t="shared" ca="1" si="234"/>
        <v>55.422321142987251</v>
      </c>
      <c r="J370" s="79">
        <f t="shared" ca="1" si="235"/>
        <v>0.48031259911762181</v>
      </c>
      <c r="K370" s="80">
        <f t="shared" ca="1" si="236"/>
        <v>-5.8372693437891081E-2</v>
      </c>
      <c r="L370" s="80">
        <f t="shared" ca="1" si="237"/>
        <v>-4.6185267619156048E-2</v>
      </c>
      <c r="M370" s="80">
        <f t="shared" ca="1" si="238"/>
        <v>0</v>
      </c>
      <c r="N370" s="80">
        <f t="shared" ca="1" si="239"/>
        <v>0</v>
      </c>
      <c r="O370" s="81">
        <f t="shared" ca="1" si="226"/>
        <v>-27.577626380217737</v>
      </c>
      <c r="P370" s="79">
        <f t="shared" ca="1" si="227"/>
        <v>28.220449400830091</v>
      </c>
      <c r="Q370" s="35"/>
      <c r="R370">
        <f t="shared" ca="1" si="240"/>
        <v>367</v>
      </c>
      <c r="S370" s="78">
        <f t="shared" ca="1" si="250"/>
        <v>98.499999999998266</v>
      </c>
      <c r="T370" s="55">
        <f t="shared" ca="1" si="241"/>
        <v>4.4574366695104062E-2</v>
      </c>
      <c r="U370" s="78">
        <f t="shared" ca="1" si="251"/>
        <v>2.9099016184646635E-3</v>
      </c>
      <c r="V370" s="79">
        <f t="shared" ca="1" si="252"/>
        <v>52.480124840500771</v>
      </c>
      <c r="W370" s="79">
        <f t="shared" ca="1" si="228"/>
        <v>0.45481431748637063</v>
      </c>
      <c r="X370" s="80">
        <f t="shared" ca="1" si="229"/>
        <v>-5.8198032369293273E-2</v>
      </c>
      <c r="Y370" s="80">
        <f t="shared" ca="1" si="242"/>
        <v>-4.3733437367083981E-2</v>
      </c>
      <c r="Z370" s="80">
        <f t="shared" ca="1" si="230"/>
        <v>0</v>
      </c>
      <c r="AA370" s="80">
        <f t="shared" ca="1" si="243"/>
        <v>0</v>
      </c>
      <c r="AB370" s="81">
        <f t="shared" ca="1" si="231"/>
        <v>-27.577626380217737</v>
      </c>
      <c r="AC370" s="79">
        <f t="shared" ca="1" si="232"/>
        <v>25.255381308033037</v>
      </c>
      <c r="AD370" s="35"/>
      <c r="AE370" s="55">
        <f t="shared" ca="1" si="253"/>
        <v>4.4574366695104062E-2</v>
      </c>
      <c r="AF370" s="78">
        <f t="shared" ca="1" si="254"/>
        <v>2.9099016184646635E-3</v>
      </c>
      <c r="AG370" s="35"/>
      <c r="AH370" s="35"/>
      <c r="AR370" s="69">
        <f t="shared" si="244"/>
        <v>31</v>
      </c>
      <c r="AS370" s="70">
        <f t="shared" si="255"/>
        <v>367</v>
      </c>
      <c r="AT370" s="71">
        <f t="shared" si="256"/>
        <v>5.7129148840318507E-2</v>
      </c>
      <c r="AU370" s="72">
        <f t="shared" si="245"/>
        <v>8.6664107387064426E-3</v>
      </c>
      <c r="AV370" s="73">
        <f t="shared" si="246"/>
        <v>1.0086664107387064</v>
      </c>
      <c r="AW370" s="74">
        <f>PRODUCT(AV$4:AV370)</f>
        <v>17.116459180722266</v>
      </c>
      <c r="BO370" s="70">
        <f t="shared" si="257"/>
        <v>367</v>
      </c>
      <c r="BP370" s="178">
        <f t="shared" si="258"/>
        <v>0.1091</v>
      </c>
      <c r="BQ370" s="179">
        <f t="shared" si="247"/>
        <v>8.6664107387064426E-3</v>
      </c>
      <c r="BR370" s="179">
        <f t="shared" si="260"/>
        <v>5.8423298267568632E-2</v>
      </c>
    </row>
    <row r="371" spans="5:70">
      <c r="E371">
        <f t="shared" si="248"/>
        <v>368</v>
      </c>
      <c r="F371" s="64">
        <f t="shared" si="249"/>
        <v>98.583333333331595</v>
      </c>
      <c r="G371" s="55">
        <f t="shared" si="233"/>
        <v>4.8867350363173689E-2</v>
      </c>
      <c r="H371" s="78">
        <f t="shared" si="259"/>
        <v>2.7760087288009765E-3</v>
      </c>
      <c r="I371" s="79">
        <f t="shared" ca="1" si="234"/>
        <v>26.841390812553513</v>
      </c>
      <c r="J371" s="79">
        <f t="shared" ca="1" si="235"/>
        <v>0.23261851757973021</v>
      </c>
      <c r="K371" s="80">
        <f t="shared" ca="1" si="236"/>
        <v>-5.5520174576019529E-2</v>
      </c>
      <c r="L371" s="80">
        <f t="shared" ca="1" si="237"/>
        <v>-2.2367825677127928E-2</v>
      </c>
      <c r="M371" s="80">
        <f t="shared" ca="1" si="238"/>
        <v>0</v>
      </c>
      <c r="N371" s="80">
        <f t="shared" ca="1" si="239"/>
        <v>0</v>
      </c>
      <c r="O371" s="81">
        <f t="shared" ca="1" si="226"/>
        <v>-26.229980849710937</v>
      </c>
      <c r="P371" s="79">
        <f t="shared" ca="1" si="227"/>
        <v>0.76614048016915604</v>
      </c>
      <c r="Q371" s="35"/>
      <c r="R371">
        <f t="shared" ca="1" si="240"/>
        <v>368</v>
      </c>
      <c r="S371" s="78">
        <f t="shared" ca="1" si="250"/>
        <v>98.583333333331595</v>
      </c>
      <c r="T371" s="55">
        <f t="shared" ca="1" si="241"/>
        <v>4.8867350363173689E-2</v>
      </c>
      <c r="U371" s="78">
        <f t="shared" ca="1" si="251"/>
        <v>2.7677024365527847E-3</v>
      </c>
      <c r="V371" s="79">
        <f t="shared" ca="1" si="252"/>
        <v>24.021217741097839</v>
      </c>
      <c r="W371" s="79">
        <f t="shared" ca="1" si="228"/>
        <v>0.20817773938825604</v>
      </c>
      <c r="X371" s="80">
        <f t="shared" ca="1" si="229"/>
        <v>-5.5354048731055691E-2</v>
      </c>
      <c r="Y371" s="80">
        <f t="shared" ca="1" si="242"/>
        <v>-2.0017681450914867E-2</v>
      </c>
      <c r="Z371" s="80">
        <f t="shared" ca="1" si="230"/>
        <v>0</v>
      </c>
      <c r="AA371" s="80">
        <f t="shared" ca="1" si="243"/>
        <v>0</v>
      </c>
      <c r="AB371" s="81">
        <f t="shared" ca="1" si="231"/>
        <v>-24.021217741097839</v>
      </c>
      <c r="AC371" s="79">
        <f t="shared" ca="1" si="232"/>
        <v>0.13280600920628416</v>
      </c>
      <c r="AD371" s="35"/>
      <c r="AE371" s="55">
        <f t="shared" ca="1" si="253"/>
        <v>4.8867350363173689E-2</v>
      </c>
      <c r="AF371" s="78">
        <f t="shared" ca="1" si="254"/>
        <v>2.7677024365527847E-3</v>
      </c>
      <c r="AG371" s="35"/>
      <c r="AH371" s="35"/>
      <c r="AR371" s="69">
        <f t="shared" si="244"/>
        <v>31</v>
      </c>
      <c r="AS371" s="70">
        <f t="shared" si="255"/>
        <v>368</v>
      </c>
      <c r="AT371" s="71">
        <f t="shared" si="256"/>
        <v>5.6634044171315609E-2</v>
      </c>
      <c r="AU371" s="72">
        <f t="shared" si="245"/>
        <v>8.6664107387064426E-3</v>
      </c>
      <c r="AV371" s="73">
        <f t="shared" si="246"/>
        <v>1.0086664107387064</v>
      </c>
      <c r="AW371" s="74">
        <f>PRODUCT(AV$4:AV371)</f>
        <v>17.264797446374708</v>
      </c>
      <c r="BO371" s="70">
        <f t="shared" si="257"/>
        <v>368</v>
      </c>
      <c r="BP371" s="178">
        <f t="shared" si="258"/>
        <v>0.1091</v>
      </c>
      <c r="BQ371" s="179">
        <f t="shared" si="247"/>
        <v>8.6664107387064426E-3</v>
      </c>
      <c r="BR371" s="179">
        <f t="shared" si="260"/>
        <v>5.7921328246453428E-2</v>
      </c>
    </row>
    <row r="372" spans="5:70">
      <c r="E372">
        <f t="shared" si="248"/>
        <v>369</v>
      </c>
      <c r="F372" s="64">
        <f t="shared" si="249"/>
        <v>98.666666666664923</v>
      </c>
      <c r="G372" s="55">
        <f t="shared" si="233"/>
        <v>4.8867350363173689E-2</v>
      </c>
      <c r="H372" s="78">
        <f t="shared" si="259"/>
        <v>2.6403525376394307E-3</v>
      </c>
      <c r="I372" s="79">
        <f t="shared" ca="1" si="234"/>
        <v>0.72870122489731981</v>
      </c>
      <c r="J372" s="79">
        <f t="shared" ca="1" si="235"/>
        <v>6.3152241207586708E-3</v>
      </c>
      <c r="K372" s="80">
        <f t="shared" ca="1" si="236"/>
        <v>-5.2807050752788617E-2</v>
      </c>
      <c r="L372" s="80">
        <f t="shared" ca="1" si="237"/>
        <v>-6.0725102074776652E-4</v>
      </c>
      <c r="M372" s="80">
        <f t="shared" ca="1" si="238"/>
        <v>0</v>
      </c>
      <c r="N372" s="80">
        <f t="shared" ca="1" si="239"/>
        <v>0</v>
      </c>
      <c r="O372" s="81">
        <f t="shared" ca="1" si="226"/>
        <v>-0.72870122489731981</v>
      </c>
      <c r="P372" s="79">
        <f t="shared" ca="1" si="227"/>
        <v>-4.7099077652777654E-2</v>
      </c>
      <c r="Q372" s="35"/>
      <c r="R372">
        <f t="shared" ca="1" si="240"/>
        <v>369</v>
      </c>
      <c r="S372" s="78">
        <f t="shared" ca="1" si="250"/>
        <v>98.666666666664923</v>
      </c>
      <c r="T372" s="55">
        <f t="shared" ca="1" si="241"/>
        <v>4.8867350363173689E-2</v>
      </c>
      <c r="U372" s="78">
        <f t="shared" ca="1" si="251"/>
        <v>2.6324521518847504E-3</v>
      </c>
      <c r="V372" s="79">
        <f t="shared" ca="1" si="252"/>
        <v>0.12631613142406581</v>
      </c>
      <c r="W372" s="79">
        <f t="shared" ca="1" si="228"/>
        <v>1.0947074778453782E-3</v>
      </c>
      <c r="X372" s="80">
        <f t="shared" ca="1" si="229"/>
        <v>-5.2649043037695006E-2</v>
      </c>
      <c r="Y372" s="80">
        <f t="shared" ca="1" si="242"/>
        <v>0</v>
      </c>
      <c r="Z372" s="80">
        <f t="shared" ca="1" si="230"/>
        <v>0</v>
      </c>
      <c r="AA372" s="80">
        <f t="shared" ca="1" si="243"/>
        <v>0</v>
      </c>
      <c r="AB372" s="81">
        <f t="shared" ca="1" si="231"/>
        <v>-0.12631613142406581</v>
      </c>
      <c r="AC372" s="79">
        <f t="shared" ca="1" si="232"/>
        <v>-5.1554335559849632E-2</v>
      </c>
      <c r="AD372" s="35"/>
      <c r="AE372" s="55">
        <f t="shared" ca="1" si="253"/>
        <v>4.8867350363173689E-2</v>
      </c>
      <c r="AF372" s="78">
        <f t="shared" ca="1" si="254"/>
        <v>2.6324521518847504E-3</v>
      </c>
      <c r="AG372" s="35"/>
      <c r="AH372" s="35"/>
      <c r="AR372" s="69">
        <f t="shared" si="244"/>
        <v>31</v>
      </c>
      <c r="AS372" s="70">
        <f t="shared" si="255"/>
        <v>369</v>
      </c>
      <c r="AT372" s="71">
        <f t="shared" si="256"/>
        <v>5.6143230282732944E-2</v>
      </c>
      <c r="AU372" s="72">
        <f t="shared" si="245"/>
        <v>8.6664107387064426E-3</v>
      </c>
      <c r="AV372" s="73">
        <f t="shared" si="246"/>
        <v>1.0086664107387064</v>
      </c>
      <c r="AW372" s="74">
        <f>PRODUCT(AV$4:AV372)</f>
        <v>17.414421272365562</v>
      </c>
      <c r="BO372" s="70">
        <f t="shared" si="257"/>
        <v>369</v>
      </c>
      <c r="BP372" s="178">
        <f t="shared" si="258"/>
        <v>0.1091</v>
      </c>
      <c r="BQ372" s="179">
        <f t="shared" si="247"/>
        <v>8.6664107387064426E-3</v>
      </c>
      <c r="BR372" s="179">
        <f t="shared" si="260"/>
        <v>5.7423671126348101E-2</v>
      </c>
    </row>
    <row r="373" spans="5:70">
      <c r="E373">
        <f t="shared" si="248"/>
        <v>370</v>
      </c>
      <c r="F373" s="64">
        <f t="shared" si="249"/>
        <v>98.749999999998252</v>
      </c>
      <c r="G373" s="55">
        <f t="shared" si="233"/>
        <v>4.8867350363173689E-2</v>
      </c>
      <c r="H373" s="78">
        <f t="shared" si="259"/>
        <v>2.5113255051003097E-3</v>
      </c>
      <c r="I373" s="79">
        <f t="shared" ca="1" si="234"/>
        <v>0</v>
      </c>
      <c r="J373" s="79">
        <f t="shared" ca="1" si="235"/>
        <v>0</v>
      </c>
      <c r="K373" s="80">
        <f t="shared" ca="1" si="236"/>
        <v>0</v>
      </c>
      <c r="L373" s="80">
        <f t="shared" ca="1" si="237"/>
        <v>0</v>
      </c>
      <c r="M373" s="80">
        <f t="shared" ca="1" si="238"/>
        <v>0</v>
      </c>
      <c r="N373" s="80">
        <f t="shared" ca="1" si="239"/>
        <v>0</v>
      </c>
      <c r="O373" s="81">
        <f t="shared" ca="1" si="226"/>
        <v>0</v>
      </c>
      <c r="P373" s="79">
        <f t="shared" ca="1" si="227"/>
        <v>0</v>
      </c>
      <c r="Q373" s="35"/>
      <c r="R373">
        <f t="shared" ca="1" si="240"/>
        <v>370</v>
      </c>
      <c r="S373" s="78">
        <f t="shared" ca="1" si="250"/>
        <v>98.749999999998252</v>
      </c>
      <c r="T373" s="55">
        <f t="shared" ca="1" si="241"/>
        <v>4.8867350363173689E-2</v>
      </c>
      <c r="U373" s="78">
        <f t="shared" ca="1" si="251"/>
        <v>2.5038111902643077E-3</v>
      </c>
      <c r="V373" s="79">
        <f t="shared" ca="1" si="252"/>
        <v>0</v>
      </c>
      <c r="W373" s="79">
        <f t="shared" ca="1" si="228"/>
        <v>0</v>
      </c>
      <c r="X373" s="80">
        <f t="shared" ca="1" si="229"/>
        <v>0</v>
      </c>
      <c r="Y373" s="80">
        <f t="shared" ca="1" si="242"/>
        <v>0</v>
      </c>
      <c r="Z373" s="80">
        <f t="shared" ca="1" si="230"/>
        <v>0</v>
      </c>
      <c r="AA373" s="80">
        <f t="shared" ca="1" si="243"/>
        <v>0</v>
      </c>
      <c r="AB373" s="81">
        <f t="shared" ca="1" si="231"/>
        <v>0</v>
      </c>
      <c r="AC373" s="79">
        <f t="shared" ca="1" si="232"/>
        <v>0</v>
      </c>
      <c r="AD373" s="35"/>
      <c r="AE373" s="55">
        <f t="shared" ca="1" si="253"/>
        <v>4.8867350363173689E-2</v>
      </c>
      <c r="AF373" s="78">
        <f t="shared" ca="1" si="254"/>
        <v>2.5038111902643077E-3</v>
      </c>
      <c r="AG373" s="35"/>
      <c r="AH373" s="35"/>
      <c r="AR373" s="69">
        <f t="shared" si="244"/>
        <v>31</v>
      </c>
      <c r="AS373" s="70">
        <f t="shared" si="255"/>
        <v>370</v>
      </c>
      <c r="AT373" s="71">
        <f t="shared" si="256"/>
        <v>5.5656669988904998E-2</v>
      </c>
      <c r="AU373" s="72">
        <f t="shared" si="245"/>
        <v>8.6664107387064426E-3</v>
      </c>
      <c r="AV373" s="73">
        <f t="shared" si="246"/>
        <v>1.0086664107387064</v>
      </c>
      <c r="AW373" s="74">
        <f>PRODUCT(AV$4:AV373)</f>
        <v>17.565341799888749</v>
      </c>
      <c r="BO373" s="70">
        <f t="shared" si="257"/>
        <v>370</v>
      </c>
      <c r="BP373" s="178">
        <f t="shared" si="258"/>
        <v>0.1091</v>
      </c>
      <c r="BQ373" s="179">
        <f t="shared" si="247"/>
        <v>8.6664107387064426E-3</v>
      </c>
      <c r="BR373" s="179">
        <f t="shared" si="260"/>
        <v>5.6930289851025502E-2</v>
      </c>
    </row>
    <row r="374" spans="5:70">
      <c r="E374">
        <f t="shared" si="248"/>
        <v>371</v>
      </c>
      <c r="F374" s="64">
        <f t="shared" si="249"/>
        <v>98.833333333331581</v>
      </c>
      <c r="G374" s="55">
        <f t="shared" si="233"/>
        <v>4.8867350363173689E-2</v>
      </c>
      <c r="H374" s="78">
        <f t="shared" si="259"/>
        <v>2.3886036817665989E-3</v>
      </c>
      <c r="I374" s="79">
        <f t="shared" ca="1" si="234"/>
        <v>0</v>
      </c>
      <c r="J374" s="79">
        <f t="shared" ca="1" si="235"/>
        <v>0</v>
      </c>
      <c r="K374" s="80">
        <f t="shared" ca="1" si="236"/>
        <v>0</v>
      </c>
      <c r="L374" s="80">
        <f t="shared" ca="1" si="237"/>
        <v>0</v>
      </c>
      <c r="M374" s="80">
        <f t="shared" ca="1" si="238"/>
        <v>0</v>
      </c>
      <c r="N374" s="80">
        <f t="shared" ca="1" si="239"/>
        <v>0</v>
      </c>
      <c r="O374" s="81">
        <f t="shared" ca="1" si="226"/>
        <v>0</v>
      </c>
      <c r="P374" s="79">
        <f t="shared" ca="1" si="227"/>
        <v>0</v>
      </c>
      <c r="Q374" s="35"/>
      <c r="R374">
        <f t="shared" ca="1" si="240"/>
        <v>371</v>
      </c>
      <c r="S374" s="78">
        <f t="shared" ca="1" si="250"/>
        <v>98.833333333331581</v>
      </c>
      <c r="T374" s="55">
        <f t="shared" ca="1" si="241"/>
        <v>4.8867350363173689E-2</v>
      </c>
      <c r="U374" s="78">
        <f t="shared" ca="1" si="251"/>
        <v>2.3814565715864267E-3</v>
      </c>
      <c r="V374" s="79">
        <f t="shared" ca="1" si="252"/>
        <v>0</v>
      </c>
      <c r="W374" s="79">
        <f t="shared" ca="1" si="228"/>
        <v>0</v>
      </c>
      <c r="X374" s="80">
        <f t="shared" ca="1" si="229"/>
        <v>0</v>
      </c>
      <c r="Y374" s="80">
        <f t="shared" ca="1" si="242"/>
        <v>0</v>
      </c>
      <c r="Z374" s="80">
        <f t="shared" ca="1" si="230"/>
        <v>0</v>
      </c>
      <c r="AA374" s="80">
        <f t="shared" ca="1" si="243"/>
        <v>0</v>
      </c>
      <c r="AB374" s="81">
        <f t="shared" ca="1" si="231"/>
        <v>0</v>
      </c>
      <c r="AC374" s="79">
        <f t="shared" ca="1" si="232"/>
        <v>0</v>
      </c>
      <c r="AD374" s="35"/>
      <c r="AE374" s="55">
        <f t="shared" ca="1" si="253"/>
        <v>4.8867350363173689E-2</v>
      </c>
      <c r="AF374" s="78">
        <f t="shared" ca="1" si="254"/>
        <v>2.3814565715864267E-3</v>
      </c>
      <c r="AG374" s="35"/>
      <c r="AH374" s="35"/>
      <c r="AR374" s="69">
        <f t="shared" si="244"/>
        <v>31</v>
      </c>
      <c r="AS374" s="70">
        <f t="shared" si="255"/>
        <v>371</v>
      </c>
      <c r="AT374" s="71">
        <f t="shared" si="256"/>
        <v>5.517432642643251E-2</v>
      </c>
      <c r="AU374" s="72">
        <f t="shared" si="245"/>
        <v>8.6664107387064426E-3</v>
      </c>
      <c r="AV374" s="73">
        <f t="shared" si="246"/>
        <v>1.0086664107387064</v>
      </c>
      <c r="AW374" s="74">
        <f>PRODUCT(AV$4:AV374)</f>
        <v>17.717570266692356</v>
      </c>
      <c r="BO374" s="70">
        <f t="shared" si="257"/>
        <v>371</v>
      </c>
      <c r="BP374" s="178">
        <f t="shared" si="258"/>
        <v>0.1091</v>
      </c>
      <c r="BQ374" s="179">
        <f t="shared" si="247"/>
        <v>8.6664107387064426E-3</v>
      </c>
      <c r="BR374" s="179">
        <f t="shared" si="260"/>
        <v>5.6441147682643723E-2</v>
      </c>
    </row>
    <row r="375" spans="5:70">
      <c r="E375">
        <f t="shared" si="248"/>
        <v>372</v>
      </c>
      <c r="F375" s="64">
        <f t="shared" si="249"/>
        <v>98.916666666664909</v>
      </c>
      <c r="G375" s="55">
        <f t="shared" si="233"/>
        <v>4.8867350363173689E-2</v>
      </c>
      <c r="H375" s="78">
        <f t="shared" si="259"/>
        <v>2.2718789487709439E-3</v>
      </c>
      <c r="I375" s="79">
        <f t="shared" ca="1" si="234"/>
        <v>0</v>
      </c>
      <c r="J375" s="79">
        <f t="shared" ca="1" si="235"/>
        <v>0</v>
      </c>
      <c r="K375" s="80">
        <f t="shared" ca="1" si="236"/>
        <v>0</v>
      </c>
      <c r="L375" s="80">
        <f t="shared" ca="1" si="237"/>
        <v>0</v>
      </c>
      <c r="M375" s="80">
        <f t="shared" ca="1" si="238"/>
        <v>0</v>
      </c>
      <c r="N375" s="80">
        <f t="shared" ca="1" si="239"/>
        <v>0</v>
      </c>
      <c r="O375" s="81">
        <f t="shared" ca="1" si="226"/>
        <v>0</v>
      </c>
      <c r="P375" s="79">
        <f t="shared" ca="1" si="227"/>
        <v>0</v>
      </c>
      <c r="Q375" s="35"/>
      <c r="R375">
        <f t="shared" ca="1" si="240"/>
        <v>372</v>
      </c>
      <c r="S375" s="78">
        <f t="shared" ca="1" si="250"/>
        <v>98.916666666664909</v>
      </c>
      <c r="T375" s="55">
        <f t="shared" ca="1" si="241"/>
        <v>4.8867350363173689E-2</v>
      </c>
      <c r="U375" s="78">
        <f t="shared" ca="1" si="251"/>
        <v>2.2650810989280302E-3</v>
      </c>
      <c r="V375" s="79">
        <f t="shared" ca="1" si="252"/>
        <v>0</v>
      </c>
      <c r="W375" s="79">
        <f t="shared" ca="1" si="228"/>
        <v>0</v>
      </c>
      <c r="X375" s="80">
        <f t="shared" ca="1" si="229"/>
        <v>0</v>
      </c>
      <c r="Y375" s="80">
        <f t="shared" ca="1" si="242"/>
        <v>0</v>
      </c>
      <c r="Z375" s="80">
        <f t="shared" ca="1" si="230"/>
        <v>0</v>
      </c>
      <c r="AA375" s="80">
        <f t="shared" ca="1" si="243"/>
        <v>0</v>
      </c>
      <c r="AB375" s="81">
        <f t="shared" ca="1" si="231"/>
        <v>0</v>
      </c>
      <c r="AC375" s="79">
        <f t="shared" ca="1" si="232"/>
        <v>0</v>
      </c>
      <c r="AD375" s="35"/>
      <c r="AE375" s="55">
        <f t="shared" ca="1" si="253"/>
        <v>4.8867350363173689E-2</v>
      </c>
      <c r="AF375" s="78">
        <f t="shared" ca="1" si="254"/>
        <v>2.2650810989280302E-3</v>
      </c>
      <c r="AG375" s="130">
        <f ca="1">(OFFSET($AC$4,MATCH(100,S4:S784,1),0)/OFFSET($U$4,MATCH(100,S4:S784,1),0))</f>
        <v>0</v>
      </c>
      <c r="AH375" s="35"/>
      <c r="AR375" s="69">
        <f t="shared" si="244"/>
        <v>31</v>
      </c>
      <c r="AS375" s="70">
        <f t="shared" si="255"/>
        <v>372</v>
      </c>
      <c r="AT375" s="71">
        <f t="shared" si="256"/>
        <v>5.4696163051389579E-2</v>
      </c>
      <c r="AU375" s="72">
        <f t="shared" si="245"/>
        <v>8.6664107387064426E-3</v>
      </c>
      <c r="AV375" s="73">
        <f t="shared" si="246"/>
        <v>1.0086664107387064</v>
      </c>
      <c r="AW375" s="74">
        <f>PRODUCT(AV$4:AV375)</f>
        <v>17.871118007915403</v>
      </c>
      <c r="BO375" s="70">
        <f t="shared" si="257"/>
        <v>372</v>
      </c>
      <c r="BP375" s="178">
        <f t="shared" si="258"/>
        <v>0.1091</v>
      </c>
      <c r="BQ375" s="179">
        <f t="shared" si="247"/>
        <v>8.6664107387064426E-3</v>
      </c>
      <c r="BR375" s="179">
        <f t="shared" si="260"/>
        <v>5.5956208199010524E-2</v>
      </c>
    </row>
    <row r="376" spans="5:70">
      <c r="E376">
        <f t="shared" si="248"/>
        <v>373</v>
      </c>
      <c r="F376" s="64">
        <f t="shared" si="249"/>
        <v>98.999999999998238</v>
      </c>
      <c r="G376" s="55">
        <f t="shared" si="233"/>
        <v>4.8867350363173689E-2</v>
      </c>
      <c r="H376" s="78">
        <f t="shared" si="259"/>
        <v>2.1608582441986356E-3</v>
      </c>
      <c r="I376" s="79">
        <f t="shared" ca="1" si="234"/>
        <v>0</v>
      </c>
      <c r="J376" s="79">
        <f t="shared" ca="1" si="235"/>
        <v>0</v>
      </c>
      <c r="K376" s="80">
        <f t="shared" ca="1" si="236"/>
        <v>0</v>
      </c>
      <c r="L376" s="80">
        <f t="shared" ca="1" si="237"/>
        <v>0</v>
      </c>
      <c r="M376" s="80">
        <f t="shared" ca="1" si="238"/>
        <v>0</v>
      </c>
      <c r="N376" s="80">
        <f t="shared" ca="1" si="239"/>
        <v>0</v>
      </c>
      <c r="O376" s="81">
        <f t="shared" ca="1" si="226"/>
        <v>0</v>
      </c>
      <c r="P376" s="79">
        <f t="shared" ca="1" si="227"/>
        <v>0</v>
      </c>
      <c r="Q376" s="35"/>
      <c r="R376">
        <f t="shared" ca="1" si="240"/>
        <v>373</v>
      </c>
      <c r="S376" s="78">
        <f t="shared" ca="1" si="250"/>
        <v>98.999999999998238</v>
      </c>
      <c r="T376" s="55">
        <f t="shared" ca="1" si="241"/>
        <v>4.8867350363173689E-2</v>
      </c>
      <c r="U376" s="78">
        <f t="shared" ca="1" si="251"/>
        <v>2.1543925872657115E-3</v>
      </c>
      <c r="V376" s="79">
        <f t="shared" ca="1" si="252"/>
        <v>0</v>
      </c>
      <c r="W376" s="79">
        <f t="shared" ca="1" si="228"/>
        <v>0</v>
      </c>
      <c r="X376" s="80">
        <f t="shared" ca="1" si="229"/>
        <v>0</v>
      </c>
      <c r="Y376" s="80">
        <f t="shared" ca="1" si="242"/>
        <v>0</v>
      </c>
      <c r="Z376" s="80">
        <f t="shared" ca="1" si="230"/>
        <v>0</v>
      </c>
      <c r="AA376" s="80">
        <f t="shared" ca="1" si="243"/>
        <v>0</v>
      </c>
      <c r="AB376" s="81">
        <f t="shared" ca="1" si="231"/>
        <v>0</v>
      </c>
      <c r="AC376" s="79">
        <f t="shared" ca="1" si="232"/>
        <v>0</v>
      </c>
      <c r="AD376" s="35"/>
      <c r="AE376" s="55">
        <f t="shared" ca="1" si="253"/>
        <v>4.8867350363173689E-2</v>
      </c>
      <c r="AF376" s="78">
        <f t="shared" ca="1" si="254"/>
        <v>2.1543925872657115E-3</v>
      </c>
      <c r="AG376" s="62"/>
      <c r="AH376" s="35"/>
      <c r="AR376" s="69">
        <f t="shared" si="244"/>
        <v>32</v>
      </c>
      <c r="AS376" s="70">
        <f t="shared" si="255"/>
        <v>373</v>
      </c>
      <c r="AT376" s="71">
        <f t="shared" si="256"/>
        <v>5.4222143636554976E-2</v>
      </c>
      <c r="AU376" s="72">
        <f t="shared" si="245"/>
        <v>8.6664107387064426E-3</v>
      </c>
      <c r="AV376" s="73">
        <f t="shared" si="246"/>
        <v>1.0086664107387064</v>
      </c>
      <c r="AW376" s="74">
        <f>PRODUCT(AV$4:AV376)</f>
        <v>18.025996456931892</v>
      </c>
      <c r="BO376" s="70">
        <f t="shared" si="257"/>
        <v>373</v>
      </c>
      <c r="BP376" s="178">
        <f t="shared" si="258"/>
        <v>0.1091</v>
      </c>
      <c r="BQ376" s="179">
        <f t="shared" si="247"/>
        <v>8.6664107387064426E-3</v>
      </c>
      <c r="BR376" s="179">
        <f t="shared" si="260"/>
        <v>5.5475435290871303E-2</v>
      </c>
    </row>
    <row r="377" spans="5:70">
      <c r="E377">
        <f t="shared" si="248"/>
        <v>374</v>
      </c>
      <c r="F377" s="64">
        <f t="shared" si="249"/>
        <v>99.083333333331566</v>
      </c>
      <c r="G377" s="55">
        <f t="shared" si="233"/>
        <v>4.8867350363173689E-2</v>
      </c>
      <c r="H377" s="78">
        <f t="shared" si="259"/>
        <v>2.0552628272942283E-3</v>
      </c>
      <c r="I377" s="79">
        <f t="shared" ca="1" si="234"/>
        <v>0</v>
      </c>
      <c r="J377" s="79">
        <f t="shared" ca="1" si="235"/>
        <v>0</v>
      </c>
      <c r="K377" s="80">
        <f t="shared" ca="1" si="236"/>
        <v>0</v>
      </c>
      <c r="L377" s="80">
        <f t="shared" ca="1" si="237"/>
        <v>0</v>
      </c>
      <c r="M377" s="80">
        <f t="shared" ca="1" si="238"/>
        <v>0</v>
      </c>
      <c r="N377" s="80">
        <f t="shared" ca="1" si="239"/>
        <v>0</v>
      </c>
      <c r="O377" s="81">
        <f t="shared" ca="1" si="226"/>
        <v>0</v>
      </c>
      <c r="P377" s="79">
        <f t="shared" ca="1" si="227"/>
        <v>0</v>
      </c>
      <c r="Q377" s="35"/>
      <c r="R377">
        <f t="shared" ca="1" si="240"/>
        <v>374</v>
      </c>
      <c r="S377" s="78">
        <f t="shared" ca="1" si="250"/>
        <v>99.083333333331566</v>
      </c>
      <c r="T377" s="55">
        <f t="shared" ca="1" si="241"/>
        <v>4.8867350363173689E-2</v>
      </c>
      <c r="U377" s="78">
        <f t="shared" ca="1" si="251"/>
        <v>2.0491131298839738E-3</v>
      </c>
      <c r="V377" s="79">
        <f t="shared" ca="1" si="252"/>
        <v>0</v>
      </c>
      <c r="W377" s="79">
        <f t="shared" ca="1" si="228"/>
        <v>0</v>
      </c>
      <c r="X377" s="80">
        <f t="shared" ca="1" si="229"/>
        <v>0</v>
      </c>
      <c r="Y377" s="80">
        <f t="shared" ca="1" si="242"/>
        <v>0</v>
      </c>
      <c r="Z377" s="80">
        <f t="shared" ca="1" si="230"/>
        <v>0</v>
      </c>
      <c r="AA377" s="80">
        <f t="shared" ca="1" si="243"/>
        <v>0</v>
      </c>
      <c r="AB377" s="81">
        <f t="shared" ca="1" si="231"/>
        <v>0</v>
      </c>
      <c r="AC377" s="79">
        <f t="shared" ca="1" si="232"/>
        <v>0</v>
      </c>
      <c r="AD377" s="35"/>
      <c r="AE377" s="55">
        <f t="shared" ca="1" si="253"/>
        <v>4.8867350363173689E-2</v>
      </c>
      <c r="AF377" s="78">
        <f t="shared" ca="1" si="254"/>
        <v>2.0491131298839738E-3</v>
      </c>
      <c r="AG377" s="62"/>
      <c r="AH377" s="35"/>
      <c r="AR377" s="69">
        <f t="shared" si="244"/>
        <v>32</v>
      </c>
      <c r="AS377" s="70">
        <f t="shared" si="255"/>
        <v>374</v>
      </c>
      <c r="AT377" s="71">
        <f t="shared" si="256"/>
        <v>5.3752232268667453E-2</v>
      </c>
      <c r="AU377" s="72">
        <f t="shared" si="245"/>
        <v>8.6664107387064426E-3</v>
      </c>
      <c r="AV377" s="73">
        <f t="shared" si="246"/>
        <v>1.0086664107387064</v>
      </c>
      <c r="AW377" s="74">
        <f>PRODUCT(AV$4:AV377)</f>
        <v>18.182217146202131</v>
      </c>
      <c r="BO377" s="70">
        <f t="shared" si="257"/>
        <v>374</v>
      </c>
      <c r="BP377" s="178">
        <f t="shared" si="258"/>
        <v>0.1091</v>
      </c>
      <c r="BQ377" s="179">
        <f t="shared" si="247"/>
        <v>8.6664107387064426E-3</v>
      </c>
      <c r="BR377" s="179">
        <f t="shared" si="260"/>
        <v>5.4998793159220342E-2</v>
      </c>
    </row>
    <row r="378" spans="5:70">
      <c r="E378">
        <f t="shared" si="248"/>
        <v>375</v>
      </c>
      <c r="F378" s="64">
        <f t="shared" si="249"/>
        <v>99.166666666664895</v>
      </c>
      <c r="G378" s="55">
        <f t="shared" si="233"/>
        <v>4.8867350363173689E-2</v>
      </c>
      <c r="H378" s="78">
        <f t="shared" si="259"/>
        <v>1.9548275786244345E-3</v>
      </c>
      <c r="I378" s="79">
        <f t="shared" ca="1" si="234"/>
        <v>0</v>
      </c>
      <c r="J378" s="79">
        <f t="shared" ca="1" si="235"/>
        <v>0</v>
      </c>
      <c r="K378" s="80">
        <f t="shared" ca="1" si="236"/>
        <v>0</v>
      </c>
      <c r="L378" s="80">
        <f t="shared" ca="1" si="237"/>
        <v>0</v>
      </c>
      <c r="M378" s="80">
        <f t="shared" ca="1" si="238"/>
        <v>0</v>
      </c>
      <c r="N378" s="80">
        <f t="shared" ca="1" si="239"/>
        <v>0</v>
      </c>
      <c r="O378" s="81">
        <f t="shared" ca="1" si="226"/>
        <v>0</v>
      </c>
      <c r="P378" s="79">
        <f t="shared" ca="1" si="227"/>
        <v>0</v>
      </c>
      <c r="Q378" s="35"/>
      <c r="R378">
        <f t="shared" ca="1" si="240"/>
        <v>375</v>
      </c>
      <c r="S378" s="78">
        <f t="shared" ca="1" si="250"/>
        <v>99.166666666664895</v>
      </c>
      <c r="T378" s="55">
        <f t="shared" ca="1" si="241"/>
        <v>4.8867350363173689E-2</v>
      </c>
      <c r="U378" s="78">
        <f t="shared" ca="1" si="251"/>
        <v>1.9489784006321543E-3</v>
      </c>
      <c r="V378" s="79">
        <f t="shared" ca="1" si="252"/>
        <v>0</v>
      </c>
      <c r="W378" s="79">
        <f t="shared" ca="1" si="228"/>
        <v>0</v>
      </c>
      <c r="X378" s="80">
        <f t="shared" ca="1" si="229"/>
        <v>0</v>
      </c>
      <c r="Y378" s="80">
        <f t="shared" ca="1" si="242"/>
        <v>0</v>
      </c>
      <c r="Z378" s="80">
        <f t="shared" ca="1" si="230"/>
        <v>0</v>
      </c>
      <c r="AA378" s="80">
        <f t="shared" ca="1" si="243"/>
        <v>0</v>
      </c>
      <c r="AB378" s="81">
        <f t="shared" ca="1" si="231"/>
        <v>0</v>
      </c>
      <c r="AC378" s="79">
        <f t="shared" ca="1" si="232"/>
        <v>0</v>
      </c>
      <c r="AD378" s="35"/>
      <c r="AE378" s="55">
        <f t="shared" ca="1" si="253"/>
        <v>4.8867350363173689E-2</v>
      </c>
      <c r="AF378" s="78">
        <f t="shared" ca="1" si="254"/>
        <v>1.9489784006321543E-3</v>
      </c>
      <c r="AG378" s="62">
        <f ca="1">AF378*10000</f>
        <v>19.489784006321543</v>
      </c>
      <c r="AH378" s="35"/>
      <c r="AR378" s="69">
        <f t="shared" si="244"/>
        <v>32</v>
      </c>
      <c r="AS378" s="70">
        <f t="shared" si="255"/>
        <v>375</v>
      </c>
      <c r="AT378" s="71">
        <f t="shared" si="256"/>
        <v>5.3286393345704834E-2</v>
      </c>
      <c r="AU378" s="72">
        <f t="shared" si="245"/>
        <v>8.6664107387064426E-3</v>
      </c>
      <c r="AV378" s="73">
        <f t="shared" si="246"/>
        <v>1.0086664107387064</v>
      </c>
      <c r="AW378" s="74">
        <f>PRODUCT(AV$4:AV378)</f>
        <v>18.339791708131468</v>
      </c>
      <c r="BO378" s="70">
        <f t="shared" si="257"/>
        <v>375</v>
      </c>
      <c r="BP378" s="178">
        <f t="shared" si="258"/>
        <v>0.1091</v>
      </c>
      <c r="BQ378" s="179">
        <f t="shared" si="247"/>
        <v>8.6664107387064426E-3</v>
      </c>
      <c r="BR378" s="179">
        <f t="shared" si="260"/>
        <v>5.4526246312635168E-2</v>
      </c>
    </row>
    <row r="379" spans="5:70">
      <c r="E379">
        <f t="shared" si="248"/>
        <v>376</v>
      </c>
      <c r="F379" s="64">
        <f t="shared" si="249"/>
        <v>99.249999999998224</v>
      </c>
      <c r="G379" s="55">
        <f t="shared" si="233"/>
        <v>4.8867350363173689E-2</v>
      </c>
      <c r="H379" s="78">
        <f t="shared" si="259"/>
        <v>1.8593003344401999E-3</v>
      </c>
      <c r="I379" s="79">
        <f t="shared" ca="1" si="234"/>
        <v>0</v>
      </c>
      <c r="J379" s="79">
        <f t="shared" ca="1" si="235"/>
        <v>0</v>
      </c>
      <c r="K379" s="80">
        <f t="shared" ca="1" si="236"/>
        <v>0</v>
      </c>
      <c r="L379" s="80">
        <f t="shared" ca="1" si="237"/>
        <v>0</v>
      </c>
      <c r="M379" s="80">
        <f t="shared" ca="1" si="238"/>
        <v>0</v>
      </c>
      <c r="N379" s="80">
        <f t="shared" ca="1" si="239"/>
        <v>0</v>
      </c>
      <c r="O379" s="81">
        <f t="shared" ca="1" si="226"/>
        <v>0</v>
      </c>
      <c r="P379" s="79">
        <f t="shared" ca="1" si="227"/>
        <v>0</v>
      </c>
      <c r="Q379" s="35"/>
      <c r="R379">
        <f t="shared" ca="1" si="240"/>
        <v>376</v>
      </c>
      <c r="S379" s="78">
        <f t="shared" ca="1" si="250"/>
        <v>99.249999999998224</v>
      </c>
      <c r="T379" s="55">
        <f t="shared" ca="1" si="241"/>
        <v>4.8867350363173689E-2</v>
      </c>
      <c r="U379" s="78">
        <f t="shared" ca="1" si="251"/>
        <v>1.8537369902782048E-3</v>
      </c>
      <c r="V379" s="79">
        <f t="shared" ca="1" si="252"/>
        <v>0</v>
      </c>
      <c r="W379" s="79">
        <f t="shared" ca="1" si="228"/>
        <v>0</v>
      </c>
      <c r="X379" s="80">
        <f t="shared" ca="1" si="229"/>
        <v>0</v>
      </c>
      <c r="Y379" s="80">
        <f t="shared" ca="1" si="242"/>
        <v>0</v>
      </c>
      <c r="Z379" s="80">
        <f t="shared" ca="1" si="230"/>
        <v>0</v>
      </c>
      <c r="AA379" s="80">
        <f t="shared" ca="1" si="243"/>
        <v>0</v>
      </c>
      <c r="AB379" s="81">
        <f t="shared" ca="1" si="231"/>
        <v>0</v>
      </c>
      <c r="AC379" s="79">
        <f t="shared" ca="1" si="232"/>
        <v>0</v>
      </c>
      <c r="AE379" s="55">
        <f t="shared" ca="1" si="253"/>
        <v>4.8867350363173689E-2</v>
      </c>
      <c r="AF379" s="78">
        <f t="shared" ca="1" si="254"/>
        <v>1.8537369902782048E-3</v>
      </c>
      <c r="AG379" s="62">
        <f ca="1">AF379*10000</f>
        <v>18.53736990278205</v>
      </c>
      <c r="AH379" s="35"/>
      <c r="AR379" s="69">
        <f t="shared" si="244"/>
        <v>32</v>
      </c>
      <c r="AS379" s="70">
        <f t="shared" si="255"/>
        <v>376</v>
      </c>
      <c r="AT379" s="71">
        <f t="shared" si="256"/>
        <v>5.2824591574186681E-2</v>
      </c>
      <c r="AU379" s="72">
        <f t="shared" si="245"/>
        <v>8.6664107387064426E-3</v>
      </c>
      <c r="AV379" s="73">
        <f t="shared" si="246"/>
        <v>1.0086664107387064</v>
      </c>
      <c r="AW379" s="74">
        <f>PRODUCT(AV$4:AV379)</f>
        <v>18.498731875936457</v>
      </c>
      <c r="BO379" s="70">
        <f t="shared" si="257"/>
        <v>376</v>
      </c>
      <c r="BP379" s="178">
        <f t="shared" si="258"/>
        <v>0.1091</v>
      </c>
      <c r="BQ379" s="179">
        <f t="shared" si="247"/>
        <v>8.6664107387064426E-3</v>
      </c>
      <c r="BR379" s="179">
        <f t="shared" si="260"/>
        <v>5.4057759564633816E-2</v>
      </c>
    </row>
    <row r="380" spans="5:70">
      <c r="E380">
        <f t="shared" si="248"/>
        <v>377</v>
      </c>
      <c r="F380" s="64">
        <f t="shared" si="249"/>
        <v>99.333333333331552</v>
      </c>
      <c r="G380" s="55">
        <f t="shared" si="233"/>
        <v>4.8867350363173689E-2</v>
      </c>
      <c r="H380" s="78">
        <f t="shared" si="259"/>
        <v>1.7684412535667446E-3</v>
      </c>
      <c r="I380" s="79">
        <f t="shared" ca="1" si="234"/>
        <v>0</v>
      </c>
      <c r="J380" s="79">
        <f t="shared" ca="1" si="235"/>
        <v>0</v>
      </c>
      <c r="K380" s="80">
        <f t="shared" ca="1" si="236"/>
        <v>0</v>
      </c>
      <c r="L380" s="80">
        <f t="shared" ca="1" si="237"/>
        <v>0</v>
      </c>
      <c r="M380" s="80">
        <f t="shared" ca="1" si="238"/>
        <v>0</v>
      </c>
      <c r="N380" s="80">
        <f t="shared" ca="1" si="239"/>
        <v>0</v>
      </c>
      <c r="O380" s="81">
        <f t="shared" ca="1" si="226"/>
        <v>0</v>
      </c>
      <c r="P380" s="79">
        <f t="shared" ca="1" si="227"/>
        <v>0</v>
      </c>
      <c r="Q380" s="35"/>
      <c r="R380">
        <f t="shared" ca="1" si="240"/>
        <v>377</v>
      </c>
      <c r="S380" s="78">
        <f t="shared" ca="1" si="250"/>
        <v>99.333333333331552</v>
      </c>
      <c r="T380" s="55">
        <f t="shared" ca="1" si="241"/>
        <v>4.8867350363173689E-2</v>
      </c>
      <c r="U380" s="78">
        <f t="shared" ca="1" si="251"/>
        <v>1.7631497752931048E-3</v>
      </c>
      <c r="V380" s="79">
        <f t="shared" ca="1" si="252"/>
        <v>0</v>
      </c>
      <c r="W380" s="79">
        <f t="shared" ca="1" si="228"/>
        <v>0</v>
      </c>
      <c r="X380" s="80">
        <f t="shared" ca="1" si="229"/>
        <v>0</v>
      </c>
      <c r="Y380" s="80">
        <f t="shared" ca="1" si="242"/>
        <v>0</v>
      </c>
      <c r="Z380" s="80">
        <f t="shared" ca="1" si="230"/>
        <v>0</v>
      </c>
      <c r="AA380" s="80">
        <f t="shared" ca="1" si="243"/>
        <v>0</v>
      </c>
      <c r="AB380" s="81">
        <f t="shared" ca="1" si="231"/>
        <v>0</v>
      </c>
      <c r="AC380" s="79">
        <f t="shared" ca="1" si="232"/>
        <v>0</v>
      </c>
      <c r="AD380" s="35"/>
      <c r="AE380" s="55">
        <f t="shared" ca="1" si="253"/>
        <v>4.8867350363173689E-2</v>
      </c>
      <c r="AF380" s="78">
        <f t="shared" ca="1" si="254"/>
        <v>1.7631497752931048E-3</v>
      </c>
      <c r="AG380" s="62">
        <f ca="1">AF380*10000</f>
        <v>17.631497752931047</v>
      </c>
      <c r="AH380" s="35"/>
      <c r="AR380" s="69">
        <f t="shared" si="244"/>
        <v>32</v>
      </c>
      <c r="AS380" s="70">
        <f t="shared" si="255"/>
        <v>377</v>
      </c>
      <c r="AT380" s="71">
        <f t="shared" si="256"/>
        <v>5.2366791966500369E-2</v>
      </c>
      <c r="AU380" s="72">
        <f t="shared" si="245"/>
        <v>8.6664107387064426E-3</v>
      </c>
      <c r="AV380" s="73">
        <f t="shared" si="246"/>
        <v>1.0086664107387064</v>
      </c>
      <c r="AW380" s="74">
        <f>PRODUCT(AV$4:AV380)</f>
        <v>18.659049484518523</v>
      </c>
      <c r="BO380" s="70">
        <f t="shared" si="257"/>
        <v>377</v>
      </c>
      <c r="BP380" s="178">
        <f t="shared" si="258"/>
        <v>0.1091</v>
      </c>
      <c r="BQ380" s="179">
        <f t="shared" si="247"/>
        <v>8.6664107387064426E-3</v>
      </c>
      <c r="BR380" s="179">
        <f t="shared" si="260"/>
        <v>5.3593298031054788E-2</v>
      </c>
    </row>
    <row r="381" spans="5:70">
      <c r="E381">
        <f t="shared" si="248"/>
        <v>378</v>
      </c>
      <c r="F381" s="64">
        <f t="shared" si="249"/>
        <v>99.416666666664881</v>
      </c>
      <c r="G381" s="55">
        <f t="shared" si="233"/>
        <v>4.8867350363173689E-2</v>
      </c>
      <c r="H381" s="78">
        <f t="shared" si="259"/>
        <v>1.6820222152320085E-3</v>
      </c>
      <c r="I381" s="79">
        <f t="shared" ca="1" si="234"/>
        <v>0</v>
      </c>
      <c r="J381" s="79">
        <f t="shared" ca="1" si="235"/>
        <v>0</v>
      </c>
      <c r="K381" s="80">
        <f t="shared" ca="1" si="236"/>
        <v>0</v>
      </c>
      <c r="L381" s="80">
        <f t="shared" ca="1" si="237"/>
        <v>0</v>
      </c>
      <c r="M381" s="80">
        <f t="shared" ca="1" si="238"/>
        <v>0</v>
      </c>
      <c r="N381" s="80">
        <f t="shared" ca="1" si="239"/>
        <v>0</v>
      </c>
      <c r="O381" s="81">
        <f t="shared" ca="1" si="226"/>
        <v>0</v>
      </c>
      <c r="P381" s="79">
        <f t="shared" ca="1" si="227"/>
        <v>0</v>
      </c>
      <c r="Q381" s="35"/>
      <c r="R381">
        <f t="shared" ca="1" si="240"/>
        <v>378</v>
      </c>
      <c r="S381" s="78">
        <f t="shared" ca="1" si="250"/>
        <v>99.416666666664881</v>
      </c>
      <c r="T381" s="55">
        <f t="shared" ca="1" si="241"/>
        <v>4.8867350363173689E-2</v>
      </c>
      <c r="U381" s="78">
        <f t="shared" ca="1" si="251"/>
        <v>1.6769893174811057E-3</v>
      </c>
      <c r="V381" s="79">
        <f t="shared" ca="1" si="252"/>
        <v>0</v>
      </c>
      <c r="W381" s="79">
        <f t="shared" ca="1" si="228"/>
        <v>0</v>
      </c>
      <c r="X381" s="80">
        <f t="shared" ca="1" si="229"/>
        <v>0</v>
      </c>
      <c r="Y381" s="80">
        <f t="shared" ca="1" si="242"/>
        <v>0</v>
      </c>
      <c r="Z381" s="80">
        <f t="shared" ca="1" si="230"/>
        <v>0</v>
      </c>
      <c r="AA381" s="80">
        <f t="shared" ca="1" si="243"/>
        <v>0</v>
      </c>
      <c r="AB381" s="81">
        <f t="shared" ca="1" si="231"/>
        <v>0</v>
      </c>
      <c r="AC381" s="79">
        <f t="shared" ca="1" si="232"/>
        <v>0</v>
      </c>
      <c r="AD381" s="35"/>
      <c r="AE381" s="55">
        <f t="shared" ca="1" si="253"/>
        <v>4.8867350363173689E-2</v>
      </c>
      <c r="AF381" s="78">
        <f t="shared" ca="1" si="254"/>
        <v>1.6769893174811057E-3</v>
      </c>
      <c r="AG381" s="62">
        <f ca="1">AF381*10000</f>
        <v>16.769893174811056</v>
      </c>
      <c r="AH381" s="35"/>
      <c r="AR381" s="69">
        <f t="shared" si="244"/>
        <v>32</v>
      </c>
      <c r="AS381" s="70">
        <f t="shared" si="255"/>
        <v>378</v>
      </c>
      <c r="AT381" s="71">
        <f t="shared" si="256"/>
        <v>5.1912959838250283E-2</v>
      </c>
      <c r="AU381" s="72">
        <f t="shared" si="245"/>
        <v>8.6664107387064426E-3</v>
      </c>
      <c r="AV381" s="73">
        <f t="shared" si="246"/>
        <v>1.0086664107387064</v>
      </c>
      <c r="AW381" s="74">
        <f>PRODUCT(AV$4:AV381)</f>
        <v>18.820756471345209</v>
      </c>
      <c r="BO381" s="70">
        <f t="shared" si="257"/>
        <v>378</v>
      </c>
      <c r="BP381" s="178">
        <f t="shared" si="258"/>
        <v>0.1091</v>
      </c>
      <c r="BQ381" s="179">
        <f t="shared" si="247"/>
        <v>8.6664107387064426E-3</v>
      </c>
      <c r="BR381" s="179">
        <f t="shared" si="260"/>
        <v>5.3132827127459537E-2</v>
      </c>
    </row>
    <row r="382" spans="5:70">
      <c r="E382">
        <f t="shared" si="248"/>
        <v>379</v>
      </c>
      <c r="F382" s="64">
        <f t="shared" si="249"/>
        <v>99.499999999998209</v>
      </c>
      <c r="G382" s="55">
        <f t="shared" si="233"/>
        <v>4.8867350363173689E-2</v>
      </c>
      <c r="H382" s="78">
        <f t="shared" si="259"/>
        <v>1.5998262463216243E-3</v>
      </c>
      <c r="I382" s="79">
        <f t="shared" ca="1" si="234"/>
        <v>0</v>
      </c>
      <c r="J382" s="79">
        <f t="shared" ca="1" si="235"/>
        <v>0</v>
      </c>
      <c r="K382" s="80">
        <f t="shared" ca="1" si="236"/>
        <v>0</v>
      </c>
      <c r="L382" s="80">
        <f t="shared" ca="1" si="237"/>
        <v>0</v>
      </c>
      <c r="M382" s="80">
        <f t="shared" ca="1" si="238"/>
        <v>0</v>
      </c>
      <c r="N382" s="80">
        <f t="shared" ca="1" si="239"/>
        <v>0</v>
      </c>
      <c r="O382" s="81">
        <f t="shared" ca="1" si="226"/>
        <v>0</v>
      </c>
      <c r="P382" s="79">
        <f t="shared" ca="1" si="227"/>
        <v>0</v>
      </c>
      <c r="Q382" s="35"/>
      <c r="R382">
        <f t="shared" ca="1" si="240"/>
        <v>379</v>
      </c>
      <c r="S382" s="78">
        <f t="shared" ca="1" si="250"/>
        <v>99.499999999998209</v>
      </c>
      <c r="T382" s="55">
        <f t="shared" ca="1" si="241"/>
        <v>4.8867350363173689E-2</v>
      </c>
      <c r="U382" s="78">
        <f t="shared" ca="1" si="251"/>
        <v>1.5950392929484571E-3</v>
      </c>
      <c r="V382" s="79">
        <f t="shared" ca="1" si="252"/>
        <v>0</v>
      </c>
      <c r="W382" s="79">
        <f t="shared" ca="1" si="228"/>
        <v>0</v>
      </c>
      <c r="X382" s="80">
        <f t="shared" ca="1" si="229"/>
        <v>0</v>
      </c>
      <c r="Y382" s="80">
        <f t="shared" ca="1" si="242"/>
        <v>0</v>
      </c>
      <c r="Z382" s="80">
        <f t="shared" ca="1" si="230"/>
        <v>0</v>
      </c>
      <c r="AA382" s="80">
        <f t="shared" ca="1" si="243"/>
        <v>0</v>
      </c>
      <c r="AB382" s="81">
        <f t="shared" ca="1" si="231"/>
        <v>0</v>
      </c>
      <c r="AC382" s="79">
        <f t="shared" ca="1" si="232"/>
        <v>0</v>
      </c>
      <c r="AD382" s="35"/>
      <c r="AE382" s="55">
        <f t="shared" ca="1" si="253"/>
        <v>4.8867350363173689E-2</v>
      </c>
      <c r="AF382" s="78">
        <f t="shared" ca="1" si="254"/>
        <v>1.5950392929484571E-3</v>
      </c>
      <c r="AG382" s="35"/>
      <c r="AH382" s="35"/>
      <c r="AR382" s="69">
        <f t="shared" si="244"/>
        <v>32</v>
      </c>
      <c r="AS382" s="70">
        <f t="shared" si="255"/>
        <v>379</v>
      </c>
      <c r="AT382" s="71">
        <f t="shared" si="256"/>
        <v>5.1463060805630033E-2</v>
      </c>
      <c r="AU382" s="72">
        <f t="shared" si="245"/>
        <v>8.6664107387064426E-3</v>
      </c>
      <c r="AV382" s="73">
        <f t="shared" si="246"/>
        <v>1.0086664107387064</v>
      </c>
      <c r="AW382" s="74">
        <f>PRODUCT(AV$4:AV382)</f>
        <v>18.983864877339055</v>
      </c>
      <c r="BO382" s="70">
        <f t="shared" si="257"/>
        <v>379</v>
      </c>
      <c r="BP382" s="178">
        <f t="shared" si="258"/>
        <v>0.1091</v>
      </c>
      <c r="BQ382" s="179">
        <f t="shared" si="247"/>
        <v>8.6664107387064426E-3</v>
      </c>
      <c r="BR382" s="179">
        <f t="shared" si="260"/>
        <v>5.2676312566557269E-2</v>
      </c>
    </row>
    <row r="383" spans="5:70">
      <c r="E383">
        <f t="shared" si="248"/>
        <v>380</v>
      </c>
      <c r="F383" s="64">
        <f t="shared" si="249"/>
        <v>99.583333333331538</v>
      </c>
      <c r="G383" s="55">
        <f t="shared" si="233"/>
        <v>5.3587726218805809E-2</v>
      </c>
      <c r="H383" s="78">
        <f t="shared" si="259"/>
        <v>1.5140951954360812E-3</v>
      </c>
      <c r="I383" s="79">
        <f t="shared" ca="1" si="234"/>
        <v>0</v>
      </c>
      <c r="J383" s="79">
        <f t="shared" ca="1" si="235"/>
        <v>0</v>
      </c>
      <c r="K383" s="80">
        <f t="shared" ca="1" si="236"/>
        <v>0</v>
      </c>
      <c r="L383" s="80">
        <f t="shared" ca="1" si="237"/>
        <v>0</v>
      </c>
      <c r="M383" s="80">
        <f t="shared" ca="1" si="238"/>
        <v>0</v>
      </c>
      <c r="N383" s="80">
        <f t="shared" ca="1" si="239"/>
        <v>0</v>
      </c>
      <c r="O383" s="81">
        <f t="shared" ca="1" si="226"/>
        <v>0</v>
      </c>
      <c r="P383" s="79">
        <f t="shared" ca="1" si="227"/>
        <v>0</v>
      </c>
      <c r="Q383" s="35"/>
      <c r="R383">
        <f t="shared" ca="1" si="240"/>
        <v>380</v>
      </c>
      <c r="S383" s="78">
        <f t="shared" ca="1" si="250"/>
        <v>99.583333333331538</v>
      </c>
      <c r="T383" s="55">
        <f t="shared" ca="1" si="241"/>
        <v>5.3587726218805809E-2</v>
      </c>
      <c r="U383" s="78">
        <f t="shared" ca="1" si="251"/>
        <v>1.5095647640096977E-3</v>
      </c>
      <c r="V383" s="79">
        <f t="shared" ca="1" si="252"/>
        <v>0</v>
      </c>
      <c r="W383" s="79">
        <f t="shared" ca="1" si="228"/>
        <v>0</v>
      </c>
      <c r="X383" s="80">
        <f t="shared" ca="1" si="229"/>
        <v>0</v>
      </c>
      <c r="Y383" s="80">
        <f t="shared" ca="1" si="242"/>
        <v>0</v>
      </c>
      <c r="Z383" s="80">
        <f t="shared" ca="1" si="230"/>
        <v>0</v>
      </c>
      <c r="AA383" s="80">
        <f t="shared" ca="1" si="243"/>
        <v>0</v>
      </c>
      <c r="AB383" s="81">
        <f t="shared" ca="1" si="231"/>
        <v>0</v>
      </c>
      <c r="AC383" s="79">
        <f t="shared" ca="1" si="232"/>
        <v>0</v>
      </c>
      <c r="AD383" s="35"/>
      <c r="AE383" s="55">
        <f t="shared" ca="1" si="253"/>
        <v>5.3587726218805809E-2</v>
      </c>
      <c r="AF383" s="78">
        <f t="shared" ca="1" si="254"/>
        <v>1.5095647640096977E-3</v>
      </c>
      <c r="AG383" s="35"/>
      <c r="AH383" s="35"/>
      <c r="AR383" s="69">
        <f t="shared" si="244"/>
        <v>32</v>
      </c>
      <c r="AS383" s="70">
        <f t="shared" si="255"/>
        <v>380</v>
      </c>
      <c r="AT383" s="71">
        <f t="shared" si="256"/>
        <v>5.1017060782817418E-2</v>
      </c>
      <c r="AU383" s="72">
        <f t="shared" si="245"/>
        <v>8.6664107387064426E-3</v>
      </c>
      <c r="AV383" s="73">
        <f t="shared" si="246"/>
        <v>1.0086664107387064</v>
      </c>
      <c r="AW383" s="74">
        <f>PRODUCT(AV$4:AV383)</f>
        <v>19.14838684777418</v>
      </c>
      <c r="BO383" s="70">
        <f t="shared" si="257"/>
        <v>380</v>
      </c>
      <c r="BP383" s="178">
        <f t="shared" si="258"/>
        <v>0.1091</v>
      </c>
      <c r="BQ383" s="179">
        <f t="shared" si="247"/>
        <v>8.6664107387064426E-3</v>
      </c>
      <c r="BR383" s="179">
        <f t="shared" si="260"/>
        <v>5.2223720355651843E-2</v>
      </c>
    </row>
    <row r="384" spans="5:70">
      <c r="E384">
        <f t="shared" si="248"/>
        <v>381</v>
      </c>
      <c r="F384" s="64">
        <f t="shared" si="249"/>
        <v>99.666666666664867</v>
      </c>
      <c r="G384" s="55">
        <f t="shared" si="233"/>
        <v>5.3587726218805809E-2</v>
      </c>
      <c r="H384" s="78">
        <f t="shared" si="259"/>
        <v>1.4329582766338432E-3</v>
      </c>
      <c r="I384" s="79">
        <f t="shared" ca="1" si="234"/>
        <v>0</v>
      </c>
      <c r="J384" s="79">
        <f t="shared" ca="1" si="235"/>
        <v>0</v>
      </c>
      <c r="K384" s="80">
        <f t="shared" ca="1" si="236"/>
        <v>0</v>
      </c>
      <c r="L384" s="80">
        <f t="shared" ca="1" si="237"/>
        <v>0</v>
      </c>
      <c r="M384" s="80">
        <f t="shared" ca="1" si="238"/>
        <v>0</v>
      </c>
      <c r="N384" s="80">
        <f t="shared" ca="1" si="239"/>
        <v>0</v>
      </c>
      <c r="O384" s="81">
        <f t="shared" ca="1" si="226"/>
        <v>0</v>
      </c>
      <c r="P384" s="79">
        <f t="shared" ca="1" si="227"/>
        <v>0</v>
      </c>
      <c r="Q384" s="35"/>
      <c r="R384">
        <f t="shared" ca="1" si="240"/>
        <v>381</v>
      </c>
      <c r="S384" s="78">
        <f t="shared" ca="1" si="250"/>
        <v>99.666666666664867</v>
      </c>
      <c r="T384" s="55">
        <f t="shared" ca="1" si="241"/>
        <v>5.3587726218805809E-2</v>
      </c>
      <c r="U384" s="78">
        <f t="shared" ca="1" si="251"/>
        <v>1.4286706207263897E-3</v>
      </c>
      <c r="V384" s="79">
        <f t="shared" ca="1" si="252"/>
        <v>0</v>
      </c>
      <c r="W384" s="79">
        <f t="shared" ca="1" si="228"/>
        <v>0</v>
      </c>
      <c r="X384" s="80">
        <f t="shared" ca="1" si="229"/>
        <v>0</v>
      </c>
      <c r="Y384" s="80">
        <f t="shared" ca="1" si="242"/>
        <v>0</v>
      </c>
      <c r="Z384" s="80">
        <f t="shared" ca="1" si="230"/>
        <v>0</v>
      </c>
      <c r="AA384" s="80">
        <f t="shared" ca="1" si="243"/>
        <v>0</v>
      </c>
      <c r="AB384" s="81">
        <f t="shared" ca="1" si="231"/>
        <v>0</v>
      </c>
      <c r="AC384" s="79">
        <f t="shared" ca="1" si="232"/>
        <v>0</v>
      </c>
      <c r="AD384" s="35"/>
      <c r="AE384" s="55">
        <f t="shared" ca="1" si="253"/>
        <v>5.3587726218805809E-2</v>
      </c>
      <c r="AF384" s="78">
        <f t="shared" ca="1" si="254"/>
        <v>1.4286706207263897E-3</v>
      </c>
      <c r="AG384" s="35"/>
      <c r="AH384" s="35"/>
      <c r="AR384" s="69">
        <f t="shared" si="244"/>
        <v>32</v>
      </c>
      <c r="AS384" s="70">
        <f t="shared" si="255"/>
        <v>381</v>
      </c>
      <c r="AT384" s="71">
        <f t="shared" si="256"/>
        <v>5.057492597939197E-2</v>
      </c>
      <c r="AU384" s="72">
        <f t="shared" si="245"/>
        <v>8.6664107387064426E-3</v>
      </c>
      <c r="AV384" s="73">
        <f t="shared" si="246"/>
        <v>1.0086664107387064</v>
      </c>
      <c r="AW384" s="74">
        <f>PRODUCT(AV$4:AV384)</f>
        <v>19.314334633180636</v>
      </c>
      <c r="BO384" s="70">
        <f t="shared" si="257"/>
        <v>381</v>
      </c>
      <c r="BP384" s="178">
        <f t="shared" si="258"/>
        <v>0.1091</v>
      </c>
      <c r="BQ384" s="179">
        <f t="shared" si="247"/>
        <v>8.6664107387064426E-3</v>
      </c>
      <c r="BR384" s="179">
        <f t="shared" si="260"/>
        <v>5.1775016794110652E-2</v>
      </c>
    </row>
    <row r="385" spans="5:70">
      <c r="E385">
        <f t="shared" si="248"/>
        <v>382</v>
      </c>
      <c r="F385" s="64">
        <f t="shared" si="249"/>
        <v>99.749999999998195</v>
      </c>
      <c r="G385" s="55">
        <f t="shared" si="233"/>
        <v>5.3587726218805809E-2</v>
      </c>
      <c r="H385" s="78">
        <f t="shared" si="259"/>
        <v>1.356169300822617E-3</v>
      </c>
      <c r="I385" s="79">
        <f t="shared" ca="1" si="234"/>
        <v>0</v>
      </c>
      <c r="J385" s="79">
        <f t="shared" ca="1" si="235"/>
        <v>0</v>
      </c>
      <c r="K385" s="80">
        <f t="shared" ca="1" si="236"/>
        <v>0</v>
      </c>
      <c r="L385" s="80">
        <f t="shared" ca="1" si="237"/>
        <v>0</v>
      </c>
      <c r="M385" s="80">
        <f t="shared" ca="1" si="238"/>
        <v>0</v>
      </c>
      <c r="N385" s="80">
        <f t="shared" ca="1" si="239"/>
        <v>0</v>
      </c>
      <c r="O385" s="81">
        <f t="shared" ca="1" si="226"/>
        <v>0</v>
      </c>
      <c r="P385" s="79">
        <f t="shared" ca="1" si="227"/>
        <v>0</v>
      </c>
      <c r="Q385" s="35"/>
      <c r="R385">
        <f t="shared" ca="1" si="240"/>
        <v>382</v>
      </c>
      <c r="S385" s="78">
        <f t="shared" ca="1" si="250"/>
        <v>99.749999999998195</v>
      </c>
      <c r="T385" s="55">
        <f t="shared" ca="1" si="241"/>
        <v>5.3587726218805809E-2</v>
      </c>
      <c r="U385" s="78">
        <f t="shared" ca="1" si="251"/>
        <v>1.3521114106460526E-3</v>
      </c>
      <c r="V385" s="79">
        <f t="shared" ca="1" si="252"/>
        <v>0</v>
      </c>
      <c r="W385" s="79">
        <f t="shared" ca="1" si="228"/>
        <v>0</v>
      </c>
      <c r="X385" s="80">
        <f t="shared" ca="1" si="229"/>
        <v>0</v>
      </c>
      <c r="Y385" s="80">
        <f t="shared" ca="1" si="242"/>
        <v>0</v>
      </c>
      <c r="Z385" s="80">
        <f t="shared" ca="1" si="230"/>
        <v>0</v>
      </c>
      <c r="AA385" s="80">
        <f t="shared" ca="1" si="243"/>
        <v>0</v>
      </c>
      <c r="AB385" s="81">
        <f t="shared" ca="1" si="231"/>
        <v>0</v>
      </c>
      <c r="AC385" s="79">
        <f t="shared" ca="1" si="232"/>
        <v>0</v>
      </c>
      <c r="AD385" s="35"/>
      <c r="AE385" s="55">
        <f t="shared" ca="1" si="253"/>
        <v>5.3587726218805809E-2</v>
      </c>
      <c r="AF385" s="78">
        <f t="shared" ca="1" si="254"/>
        <v>1.3521114106460526E-3</v>
      </c>
      <c r="AG385" s="35"/>
      <c r="AH385" s="35"/>
      <c r="AR385" s="69">
        <f t="shared" si="244"/>
        <v>32</v>
      </c>
      <c r="AS385" s="70">
        <f t="shared" si="255"/>
        <v>382</v>
      </c>
      <c r="AT385" s="71">
        <f t="shared" si="256"/>
        <v>5.0136622897774881E-2</v>
      </c>
      <c r="AU385" s="72">
        <f t="shared" si="245"/>
        <v>8.6664107387064426E-3</v>
      </c>
      <c r="AV385" s="73">
        <f t="shared" si="246"/>
        <v>1.0086664107387064</v>
      </c>
      <c r="AW385" s="74">
        <f>PRODUCT(AV$4:AV385)</f>
        <v>19.481720590256604</v>
      </c>
      <c r="BO385" s="70">
        <f t="shared" si="257"/>
        <v>382</v>
      </c>
      <c r="BP385" s="178">
        <f t="shared" si="258"/>
        <v>0.1091</v>
      </c>
      <c r="BQ385" s="179">
        <f t="shared" si="247"/>
        <v>8.6664107387064426E-3</v>
      </c>
      <c r="BR385" s="179">
        <f t="shared" si="260"/>
        <v>5.1330168470855218E-2</v>
      </c>
    </row>
    <row r="386" spans="5:70">
      <c r="E386">
        <f t="shared" si="248"/>
        <v>383</v>
      </c>
      <c r="F386" s="64">
        <f t="shared" si="249"/>
        <v>99.833333333331524</v>
      </c>
      <c r="G386" s="55">
        <f t="shared" si="233"/>
        <v>5.3587726218805809E-2</v>
      </c>
      <c r="H386" s="78">
        <f t="shared" si="259"/>
        <v>1.2834952716237853E-3</v>
      </c>
      <c r="I386" s="79">
        <f t="shared" ca="1" si="234"/>
        <v>0</v>
      </c>
      <c r="J386" s="79">
        <f t="shared" ca="1" si="235"/>
        <v>0</v>
      </c>
      <c r="K386" s="80">
        <f t="shared" ca="1" si="236"/>
        <v>0</v>
      </c>
      <c r="L386" s="80">
        <f t="shared" ca="1" si="237"/>
        <v>0</v>
      </c>
      <c r="M386" s="80">
        <f t="shared" ca="1" si="238"/>
        <v>0</v>
      </c>
      <c r="N386" s="80">
        <f t="shared" ca="1" si="239"/>
        <v>0</v>
      </c>
      <c r="O386" s="81">
        <f t="shared" ca="1" si="226"/>
        <v>0</v>
      </c>
      <c r="P386" s="79">
        <f t="shared" ca="1" si="227"/>
        <v>0</v>
      </c>
      <c r="Q386" s="35"/>
      <c r="R386">
        <f t="shared" ca="1" si="240"/>
        <v>383</v>
      </c>
      <c r="S386" s="78">
        <f t="shared" ca="1" si="250"/>
        <v>99.833333333331524</v>
      </c>
      <c r="T386" s="55">
        <f t="shared" ca="1" si="241"/>
        <v>5.3587726218805809E-2</v>
      </c>
      <c r="U386" s="78">
        <f t="shared" ca="1" si="251"/>
        <v>1.2796548345550287E-3</v>
      </c>
      <c r="V386" s="79">
        <f t="shared" ca="1" si="252"/>
        <v>0</v>
      </c>
      <c r="W386" s="79">
        <f t="shared" ca="1" si="228"/>
        <v>0</v>
      </c>
      <c r="X386" s="80">
        <f t="shared" ca="1" si="229"/>
        <v>0</v>
      </c>
      <c r="Y386" s="80">
        <f t="shared" ca="1" si="242"/>
        <v>0</v>
      </c>
      <c r="Z386" s="80">
        <f t="shared" ca="1" si="230"/>
        <v>0</v>
      </c>
      <c r="AA386" s="80">
        <f t="shared" ca="1" si="243"/>
        <v>0</v>
      </c>
      <c r="AB386" s="81">
        <f t="shared" ca="1" si="231"/>
        <v>0</v>
      </c>
      <c r="AC386" s="79">
        <f t="shared" ca="1" si="232"/>
        <v>0</v>
      </c>
      <c r="AD386" s="35"/>
      <c r="AE386" s="55">
        <f t="shared" ca="1" si="253"/>
        <v>5.3587726218805809E-2</v>
      </c>
      <c r="AF386" s="78">
        <f t="shared" ca="1" si="254"/>
        <v>1.2796548345550287E-3</v>
      </c>
      <c r="AG386" s="35"/>
      <c r="AH386" s="35"/>
      <c r="AR386" s="69">
        <f t="shared" si="244"/>
        <v>32</v>
      </c>
      <c r="AS386" s="70">
        <f t="shared" si="255"/>
        <v>383</v>
      </c>
      <c r="AT386" s="71">
        <f t="shared" si="256"/>
        <v>4.9702118330691131E-2</v>
      </c>
      <c r="AU386" s="72">
        <f t="shared" si="245"/>
        <v>8.6664107387064426E-3</v>
      </c>
      <c r="AV386" s="73">
        <f t="shared" si="246"/>
        <v>1.0086664107387064</v>
      </c>
      <c r="AW386" s="74">
        <f>PRODUCT(AV$4:AV386)</f>
        <v>19.650557182788482</v>
      </c>
      <c r="BO386" s="70">
        <f t="shared" si="257"/>
        <v>383</v>
      </c>
      <c r="BP386" s="178">
        <f t="shared" si="258"/>
        <v>0.1091</v>
      </c>
      <c r="BQ386" s="179">
        <f t="shared" si="247"/>
        <v>8.6664107387064426E-3</v>
      </c>
      <c r="BR386" s="179">
        <f t="shared" si="260"/>
        <v>5.0889142261873362E-2</v>
      </c>
    </row>
    <row r="387" spans="5:70">
      <c r="E387">
        <f t="shared" si="248"/>
        <v>384</v>
      </c>
      <c r="F387" s="64">
        <f t="shared" si="249"/>
        <v>99.916666666664852</v>
      </c>
      <c r="G387" s="55">
        <f t="shared" si="233"/>
        <v>5.3587726218805809E-2</v>
      </c>
      <c r="H387" s="78">
        <f t="shared" si="259"/>
        <v>1.214715678404878E-3</v>
      </c>
      <c r="I387" s="79">
        <f t="shared" ca="1" si="234"/>
        <v>0</v>
      </c>
      <c r="J387" s="79">
        <f t="shared" ca="1" si="235"/>
        <v>0</v>
      </c>
      <c r="K387" s="80">
        <f t="shared" ca="1" si="236"/>
        <v>0</v>
      </c>
      <c r="L387" s="80">
        <f t="shared" ca="1" si="237"/>
        <v>0</v>
      </c>
      <c r="M387" s="80">
        <f t="shared" ca="1" si="238"/>
        <v>0</v>
      </c>
      <c r="N387" s="80">
        <f t="shared" ca="1" si="239"/>
        <v>0</v>
      </c>
      <c r="O387" s="81">
        <f t="shared" ca="1" si="226"/>
        <v>0</v>
      </c>
      <c r="P387" s="79">
        <f t="shared" ca="1" si="227"/>
        <v>0</v>
      </c>
      <c r="Q387" s="35"/>
      <c r="R387">
        <f t="shared" ca="1" si="240"/>
        <v>384</v>
      </c>
      <c r="S387" s="78">
        <f t="shared" ca="1" si="250"/>
        <v>99.916666666664852</v>
      </c>
      <c r="T387" s="55">
        <f t="shared" ca="1" si="241"/>
        <v>5.3587726218805809E-2</v>
      </c>
      <c r="U387" s="78">
        <f t="shared" ca="1" si="251"/>
        <v>1.2110810416263225E-3</v>
      </c>
      <c r="V387" s="79">
        <f t="shared" ca="1" si="252"/>
        <v>0</v>
      </c>
      <c r="W387" s="79">
        <f t="shared" ca="1" si="228"/>
        <v>0</v>
      </c>
      <c r="X387" s="80">
        <f t="shared" ca="1" si="229"/>
        <v>0</v>
      </c>
      <c r="Y387" s="80">
        <f t="shared" ca="1" si="242"/>
        <v>0</v>
      </c>
      <c r="Z387" s="80">
        <f t="shared" ca="1" si="230"/>
        <v>0</v>
      </c>
      <c r="AA387" s="80">
        <f t="shared" ca="1" si="243"/>
        <v>0</v>
      </c>
      <c r="AB387" s="81">
        <f t="shared" ca="1" si="231"/>
        <v>0</v>
      </c>
      <c r="AC387" s="79">
        <f t="shared" ca="1" si="232"/>
        <v>0</v>
      </c>
      <c r="AD387" s="35"/>
      <c r="AE387" s="55">
        <f t="shared" ca="1" si="253"/>
        <v>5.3587726218805809E-2</v>
      </c>
      <c r="AF387" s="78">
        <f t="shared" ca="1" si="254"/>
        <v>1.2110810416263225E-3</v>
      </c>
      <c r="AG387" s="35"/>
      <c r="AH387" s="35"/>
      <c r="AR387" s="69">
        <f t="shared" si="244"/>
        <v>32</v>
      </c>
      <c r="AS387" s="70">
        <f t="shared" si="255"/>
        <v>384</v>
      </c>
      <c r="AT387" s="71">
        <f t="shared" si="256"/>
        <v>4.9271379358653569E-2</v>
      </c>
      <c r="AU387" s="72">
        <f t="shared" si="245"/>
        <v>8.6664107387064426E-3</v>
      </c>
      <c r="AV387" s="73">
        <f t="shared" si="246"/>
        <v>1.0086664107387064</v>
      </c>
      <c r="AW387" s="74">
        <f>PRODUCT(AV$4:AV387)</f>
        <v>19.820856982578967</v>
      </c>
      <c r="BO387" s="70">
        <f t="shared" si="257"/>
        <v>384</v>
      </c>
      <c r="BP387" s="178">
        <f t="shared" si="258"/>
        <v>0.1091</v>
      </c>
      <c r="BQ387" s="179">
        <f t="shared" si="247"/>
        <v>8.6664107387064426E-3</v>
      </c>
      <c r="BR387" s="179">
        <f t="shared" si="260"/>
        <v>5.0451905327752726E-2</v>
      </c>
    </row>
    <row r="388" spans="5:70">
      <c r="E388">
        <f t="shared" si="248"/>
        <v>385</v>
      </c>
      <c r="F388" s="64">
        <f t="shared" si="249"/>
        <v>99.999999999998181</v>
      </c>
      <c r="G388" s="55">
        <f t="shared" si="233"/>
        <v>5.3587726218805809E-2</v>
      </c>
      <c r="H388" s="78">
        <f t="shared" si="259"/>
        <v>1.1496218271968264E-3</v>
      </c>
      <c r="I388" s="79">
        <f t="shared" ca="1" si="234"/>
        <v>0</v>
      </c>
      <c r="J388" s="79">
        <f t="shared" ca="1" si="235"/>
        <v>0</v>
      </c>
      <c r="K388" s="80">
        <f t="shared" ca="1" si="236"/>
        <v>0</v>
      </c>
      <c r="L388" s="80">
        <f t="shared" ca="1" si="237"/>
        <v>0</v>
      </c>
      <c r="M388" s="80">
        <f t="shared" ca="1" si="238"/>
        <v>0</v>
      </c>
      <c r="N388" s="80">
        <f t="shared" ca="1" si="239"/>
        <v>0</v>
      </c>
      <c r="O388" s="81">
        <f t="shared" ref="O388:O451" ca="1" si="261">-MIN(IF(MOD(R388,IF($C$5="Annual",12,1))=0,1,0)*$C$33*U388/IF($C$5="Monthly",12,1),I388)</f>
        <v>0</v>
      </c>
      <c r="P388" s="79">
        <f t="shared" ref="P388:P451" ca="1" si="262">SUM(I388:O388)</f>
        <v>0</v>
      </c>
      <c r="Q388" s="35"/>
      <c r="R388">
        <f t="shared" ca="1" si="240"/>
        <v>385</v>
      </c>
      <c r="S388" s="78">
        <f t="shared" ca="1" si="250"/>
        <v>99.999999999998181</v>
      </c>
      <c r="T388" s="55">
        <f t="shared" ca="1" si="241"/>
        <v>5.3587726218805809E-2</v>
      </c>
      <c r="U388" s="78">
        <f t="shared" ca="1" si="251"/>
        <v>1.1461819623388651E-3</v>
      </c>
      <c r="V388" s="79">
        <f t="shared" ca="1" si="252"/>
        <v>0</v>
      </c>
      <c r="W388" s="79">
        <f t="shared" ref="W388:W451" ca="1" si="263">(V388)*$AU388</f>
        <v>0</v>
      </c>
      <c r="X388" s="80">
        <f t="shared" ref="X388:X451" ca="1" si="264">IF(V388=0,0,-$C$19)*U388</f>
        <v>0</v>
      </c>
      <c r="Y388" s="80">
        <f t="shared" ca="1" si="242"/>
        <v>0</v>
      </c>
      <c r="Z388" s="80">
        <f t="shared" ref="Z388:Z451" ca="1" si="265">-IF(MOD(R388-1,12)=0,1,0)*V388*($C$17)</f>
        <v>0</v>
      </c>
      <c r="AA388" s="80">
        <f t="shared" ca="1" si="243"/>
        <v>0</v>
      </c>
      <c r="AB388" s="81">
        <f t="shared" ref="AB388:AB451" ca="1" si="266">-MIN(IF(MOD(R388,IF($C$5="Annual",12,1))=0,1,0)*$C$33*U388/IF($C$5="Monthly",12,1),V388)</f>
        <v>0</v>
      </c>
      <c r="AC388" s="79">
        <f t="shared" ref="AC388:AC451" ca="1" si="267">SUM(V388:AB388)</f>
        <v>0</v>
      </c>
      <c r="AD388" s="35"/>
      <c r="AE388" s="55">
        <f t="shared" ca="1" si="253"/>
        <v>5.3587726218805809E-2</v>
      </c>
      <c r="AF388" s="78">
        <f t="shared" ca="1" si="254"/>
        <v>1.1461819623388651E-3</v>
      </c>
      <c r="AG388" s="35"/>
      <c r="AH388" s="35"/>
      <c r="AR388" s="69">
        <f t="shared" si="244"/>
        <v>33</v>
      </c>
      <c r="AS388" s="70">
        <f t="shared" si="255"/>
        <v>385</v>
      </c>
      <c r="AT388" s="71">
        <f t="shared" si="256"/>
        <v>4.8844373347468856E-2</v>
      </c>
      <c r="AU388" s="72">
        <f t="shared" si="245"/>
        <v>8.6664107387064426E-3</v>
      </c>
      <c r="AV388" s="73">
        <f t="shared" si="246"/>
        <v>1.0086664107387064</v>
      </c>
      <c r="AW388" s="74">
        <f>PRODUCT(AV$4:AV388)</f>
        <v>19.992632670383152</v>
      </c>
      <c r="BO388" s="70">
        <f t="shared" si="257"/>
        <v>385</v>
      </c>
      <c r="BP388" s="178">
        <f t="shared" si="258"/>
        <v>0.1091</v>
      </c>
      <c r="BQ388" s="179">
        <f t="shared" si="247"/>
        <v>8.6664107387064426E-3</v>
      </c>
      <c r="BR388" s="179">
        <f t="shared" si="260"/>
        <v>5.0018425111235533E-2</v>
      </c>
    </row>
    <row r="389" spans="5:70">
      <c r="E389">
        <f t="shared" si="248"/>
        <v>386</v>
      </c>
      <c r="F389" s="64">
        <f t="shared" si="249"/>
        <v>100.08333333333151</v>
      </c>
      <c r="G389" s="55">
        <f t="shared" ref="G389:G452" si="268">(1-(1-IF(F389&gt;$AJ$90,0,VLOOKUP(ROUND(F389,0),$AJ$4:$AK$90,2,FALSE)))^(1/12))</f>
        <v>5.3587726218805809E-2</v>
      </c>
      <c r="H389" s="78">
        <f t="shared" si="259"/>
        <v>1.0880162074658397E-3</v>
      </c>
      <c r="I389" s="79">
        <f t="shared" ref="I389:I452" ca="1" si="269">MAX(P388,0)*(1-G389)</f>
        <v>0</v>
      </c>
      <c r="J389" s="79">
        <f t="shared" ref="J389:J452" ca="1" si="270">(I389)*$AU389</f>
        <v>0</v>
      </c>
      <c r="K389" s="80">
        <f t="shared" ref="K389:K452" ca="1" si="271">IF(I389=0,0,-$C$19)*H389</f>
        <v>0</v>
      </c>
      <c r="L389" s="80">
        <f t="shared" ref="L389:L452" ca="1" si="272">IF(OR(I388+O388=0,K388=0),0,-I389*($C$16/12))</f>
        <v>0</v>
      </c>
      <c r="M389" s="80">
        <f t="shared" ref="M389:M452" ca="1" si="273">IF(OR(I388+O388=0,K388=0),0,-IF(MOD(E389-1,12)=0,1,0)*I389*($C$17))</f>
        <v>0</v>
      </c>
      <c r="N389" s="80">
        <f t="shared" ref="N389:N452" ca="1" si="274">IF(OR(I388+O388=0,K388=0),0,-I389*($C$18*(1+$C$20))/12)</f>
        <v>0</v>
      </c>
      <c r="O389" s="81">
        <f t="shared" ca="1" si="261"/>
        <v>0</v>
      </c>
      <c r="P389" s="79">
        <f t="shared" ca="1" si="262"/>
        <v>0</v>
      </c>
      <c r="Q389" s="35"/>
      <c r="R389">
        <f t="shared" ref="R389:R452" ca="1" si="275">R388+1</f>
        <v>386</v>
      </c>
      <c r="S389" s="78">
        <f t="shared" ca="1" si="250"/>
        <v>100.08333333333151</v>
      </c>
      <c r="T389" s="55">
        <f t="shared" ref="T389:T452" ca="1" si="276">(1-(1-IF(S389&gt;$AJ$90,0,VLOOKUP(ROUND(S389,0),$AJ$4:$AK$90,2,FALSE)))^(1/12))
*IF(S390-S$4&lt;SUBSTITUTE($C$6, "years", "", 1)/1,0,1)</f>
        <v>5.3587726218805809E-2</v>
      </c>
      <c r="U389" s="78">
        <f t="shared" ca="1" si="251"/>
        <v>1.0847606771441163E-3</v>
      </c>
      <c r="V389" s="79">
        <f t="shared" ca="1" si="252"/>
        <v>0</v>
      </c>
      <c r="W389" s="79">
        <f t="shared" ca="1" si="263"/>
        <v>0</v>
      </c>
      <c r="X389" s="80">
        <f t="shared" ca="1" si="264"/>
        <v>0</v>
      </c>
      <c r="Y389" s="80">
        <f t="shared" ref="Y389:Y452" ca="1" si="277">IF(OR(V388+AB388=0,X388=0),0,-V389*($C$16/12))</f>
        <v>0</v>
      </c>
      <c r="Z389" s="80">
        <f t="shared" ca="1" si="265"/>
        <v>0</v>
      </c>
      <c r="AA389" s="80">
        <f t="shared" ref="AA389:AA452" ca="1" si="278">IF(OR(V388+AB388=0,X388=0),0,-V389*($C$18*(1+$C$20))/12)</f>
        <v>0</v>
      </c>
      <c r="AB389" s="81">
        <f t="shared" ca="1" si="266"/>
        <v>0</v>
      </c>
      <c r="AC389" s="79">
        <f t="shared" ca="1" si="267"/>
        <v>0</v>
      </c>
      <c r="AD389" s="35"/>
      <c r="AE389" s="55">
        <f t="shared" ca="1" si="253"/>
        <v>5.3587726218805809E-2</v>
      </c>
      <c r="AF389" s="78">
        <f t="shared" ca="1" si="254"/>
        <v>1.0847606771441163E-3</v>
      </c>
      <c r="AG389" s="35"/>
      <c r="AH389" s="35"/>
      <c r="AR389" s="69">
        <f t="shared" ref="AR389:AR452" si="279">ROUNDDOWN((AS389-1)/12,0)+1</f>
        <v>33</v>
      </c>
      <c r="AS389" s="70">
        <f t="shared" si="255"/>
        <v>386</v>
      </c>
      <c r="AT389" s="71">
        <f t="shared" si="256"/>
        <v>4.8421067945764965E-2</v>
      </c>
      <c r="AU389" s="72">
        <f t="shared" ref="AU389:AU452" si="280">IF($AU$2="Yes",BQ389,((1+$AH$21)^(1/12))-1)</f>
        <v>8.6664107387064426E-3</v>
      </c>
      <c r="AV389" s="73">
        <f t="shared" ref="AV389:AV452" si="281">(1+AU389)</f>
        <v>1.0086664107387064</v>
      </c>
      <c r="AW389" s="74">
        <f>PRODUCT(AV$4:AV389)</f>
        <v>20.165897036852773</v>
      </c>
      <c r="BO389" s="70">
        <f t="shared" si="257"/>
        <v>386</v>
      </c>
      <c r="BP389" s="178">
        <f t="shared" si="258"/>
        <v>0.1091</v>
      </c>
      <c r="BQ389" s="179">
        <f t="shared" ref="BQ389:BQ452" si="282">(1+BP389)^(1/12)-1</f>
        <v>8.6664107387064426E-3</v>
      </c>
      <c r="BR389" s="179">
        <f t="shared" si="260"/>
        <v>4.9588669334794305E-2</v>
      </c>
    </row>
    <row r="390" spans="5:70">
      <c r="E390">
        <f t="shared" ref="E390:E453" si="283">E389+1</f>
        <v>387</v>
      </c>
      <c r="F390" s="64">
        <f t="shared" ref="F390:F453" si="284">(E390-E389)/12+F389</f>
        <v>100.16666666666484</v>
      </c>
      <c r="G390" s="55">
        <f t="shared" si="268"/>
        <v>5.3587726218805809E-2</v>
      </c>
      <c r="H390" s="78">
        <f t="shared" si="259"/>
        <v>1.0297118928185368E-3</v>
      </c>
      <c r="I390" s="79">
        <f t="shared" ca="1" si="269"/>
        <v>0</v>
      </c>
      <c r="J390" s="79">
        <f t="shared" ca="1" si="270"/>
        <v>0</v>
      </c>
      <c r="K390" s="80">
        <f t="shared" ca="1" si="271"/>
        <v>0</v>
      </c>
      <c r="L390" s="80">
        <f t="shared" ca="1" si="272"/>
        <v>0</v>
      </c>
      <c r="M390" s="80">
        <f t="shared" ca="1" si="273"/>
        <v>0</v>
      </c>
      <c r="N390" s="80">
        <f t="shared" ca="1" si="274"/>
        <v>0</v>
      </c>
      <c r="O390" s="81">
        <f t="shared" ca="1" si="261"/>
        <v>0</v>
      </c>
      <c r="P390" s="79">
        <f t="shared" ca="1" si="262"/>
        <v>0</v>
      </c>
      <c r="Q390" s="35"/>
      <c r="R390">
        <f t="shared" ca="1" si="275"/>
        <v>387</v>
      </c>
      <c r="S390" s="78">
        <f t="shared" ref="S390:S453" ca="1" si="285">(R390-R389)/12+S389</f>
        <v>100.16666666666484</v>
      </c>
      <c r="T390" s="55">
        <f t="shared" ca="1" si="276"/>
        <v>5.3587726218805809E-2</v>
      </c>
      <c r="U390" s="78">
        <f t="shared" ref="U390:U453" ca="1" si="286">IF(S391-S$4&lt;SUBSTITUTE($C$6, "years", "", 1)/1,U389,AF389)*
(1-T390)</f>
        <v>1.026630818964391E-3</v>
      </c>
      <c r="V390" s="79">
        <f t="shared" ref="V390:V453" ca="1" si="287">MAX(AC389,0)*(1-AE390)</f>
        <v>0</v>
      </c>
      <c r="W390" s="79">
        <f t="shared" ca="1" si="263"/>
        <v>0</v>
      </c>
      <c r="X390" s="80">
        <f t="shared" ca="1" si="264"/>
        <v>0</v>
      </c>
      <c r="Y390" s="80">
        <f t="shared" ca="1" si="277"/>
        <v>0</v>
      </c>
      <c r="Z390" s="80">
        <f t="shared" ca="1" si="265"/>
        <v>0</v>
      </c>
      <c r="AA390" s="80">
        <f t="shared" ca="1" si="278"/>
        <v>0</v>
      </c>
      <c r="AB390" s="81">
        <f t="shared" ca="1" si="266"/>
        <v>0</v>
      </c>
      <c r="AC390" s="79">
        <f t="shared" ca="1" si="267"/>
        <v>0</v>
      </c>
      <c r="AD390" s="35"/>
      <c r="AE390" s="55">
        <f t="shared" ref="AE390:AE453" ca="1" si="288">(1-(1-IF(S390&gt;$AJ$90,0,VLOOKUP(ROUND(S390,0),$AJ$4:$AK$90,2,FALSE)))^(1/12))</f>
        <v>5.3587726218805809E-2</v>
      </c>
      <c r="AF390" s="78">
        <f t="shared" ref="AF390:AF453" ca="1" si="289">AF389*(1-AE390)</f>
        <v>1.026630818964391E-3</v>
      </c>
      <c r="AG390" s="35"/>
      <c r="AH390" s="35"/>
      <c r="AR390" s="69">
        <f t="shared" si="279"/>
        <v>33</v>
      </c>
      <c r="AS390" s="70">
        <f t="shared" ref="AS390:AS453" si="290">AS389+1</f>
        <v>387</v>
      </c>
      <c r="AT390" s="71">
        <f t="shared" ref="AT390:AT453" si="291">(1-AU390)*AT389</f>
        <v>4.8001431082540152E-2</v>
      </c>
      <c r="AU390" s="72">
        <f t="shared" si="280"/>
        <v>8.6664107387064426E-3</v>
      </c>
      <c r="AV390" s="73">
        <f t="shared" si="281"/>
        <v>1.0086664107387064</v>
      </c>
      <c r="AW390" s="74">
        <f>PRODUCT(AV$4:AV390)</f>
        <v>20.340662983488603</v>
      </c>
      <c r="BO390" s="70">
        <f t="shared" ref="BO390:BO453" si="292">BO389+1</f>
        <v>387</v>
      </c>
      <c r="BP390" s="178">
        <f t="shared" ref="BP390:BP453" si="293">VLOOKUP(BO390,$BT$4:$BX$13,5,TRUE)/100</f>
        <v>0.1091</v>
      </c>
      <c r="BQ390" s="179">
        <f t="shared" si="282"/>
        <v>8.6664107387064426E-3</v>
      </c>
      <c r="BR390" s="179">
        <f t="shared" si="260"/>
        <v>4.9162605998228463E-2</v>
      </c>
    </row>
    <row r="391" spans="5:70">
      <c r="E391">
        <f t="shared" si="283"/>
        <v>388</v>
      </c>
      <c r="F391" s="64">
        <f t="shared" si="284"/>
        <v>100.24999999999817</v>
      </c>
      <c r="G391" s="55">
        <f t="shared" si="268"/>
        <v>5.3587726218805809E-2</v>
      </c>
      <c r="H391" s="78">
        <f t="shared" ref="H391:H454" si="294">H390*(1-G391)</f>
        <v>9.7453197382192875E-4</v>
      </c>
      <c r="I391" s="79">
        <f t="shared" ca="1" si="269"/>
        <v>0</v>
      </c>
      <c r="J391" s="79">
        <f t="shared" ca="1" si="270"/>
        <v>0</v>
      </c>
      <c r="K391" s="80">
        <f t="shared" ca="1" si="271"/>
        <v>0</v>
      </c>
      <c r="L391" s="80">
        <f t="shared" ca="1" si="272"/>
        <v>0</v>
      </c>
      <c r="M391" s="80">
        <f t="shared" ca="1" si="273"/>
        <v>0</v>
      </c>
      <c r="N391" s="80">
        <f t="shared" ca="1" si="274"/>
        <v>0</v>
      </c>
      <c r="O391" s="81">
        <f t="shared" ca="1" si="261"/>
        <v>0</v>
      </c>
      <c r="P391" s="79">
        <f t="shared" ca="1" si="262"/>
        <v>0</v>
      </c>
      <c r="Q391" s="35"/>
      <c r="R391">
        <f t="shared" ca="1" si="275"/>
        <v>388</v>
      </c>
      <c r="S391" s="78">
        <f t="shared" ca="1" si="285"/>
        <v>100.24999999999817</v>
      </c>
      <c r="T391" s="55">
        <f t="shared" ca="1" si="276"/>
        <v>5.3587726218805809E-2</v>
      </c>
      <c r="U391" s="78">
        <f t="shared" ca="1" si="286"/>
        <v>9.7161600770993882E-4</v>
      </c>
      <c r="V391" s="79">
        <f t="shared" ca="1" si="287"/>
        <v>0</v>
      </c>
      <c r="W391" s="79">
        <f t="shared" ca="1" si="263"/>
        <v>0</v>
      </c>
      <c r="X391" s="80">
        <f t="shared" ca="1" si="264"/>
        <v>0</v>
      </c>
      <c r="Y391" s="80">
        <f t="shared" ca="1" si="277"/>
        <v>0</v>
      </c>
      <c r="Z391" s="80">
        <f t="shared" ca="1" si="265"/>
        <v>0</v>
      </c>
      <c r="AA391" s="80">
        <f t="shared" ca="1" si="278"/>
        <v>0</v>
      </c>
      <c r="AB391" s="81">
        <f t="shared" ca="1" si="266"/>
        <v>0</v>
      </c>
      <c r="AC391" s="79">
        <f t="shared" ca="1" si="267"/>
        <v>0</v>
      </c>
      <c r="AD391" s="35"/>
      <c r="AE391" s="55">
        <f t="shared" ca="1" si="288"/>
        <v>5.3587726218805809E-2</v>
      </c>
      <c r="AF391" s="78">
        <f t="shared" ca="1" si="289"/>
        <v>9.7161600770993882E-4</v>
      </c>
      <c r="AG391" s="35"/>
      <c r="AH391" s="35"/>
      <c r="AR391" s="69">
        <f t="shared" si="279"/>
        <v>33</v>
      </c>
      <c r="AS391" s="70">
        <f t="shared" si="290"/>
        <v>388</v>
      </c>
      <c r="AT391" s="71">
        <f t="shared" si="291"/>
        <v>4.7585430964733152E-2</v>
      </c>
      <c r="AU391" s="72">
        <f t="shared" si="280"/>
        <v>8.6664107387064426E-3</v>
      </c>
      <c r="AV391" s="73">
        <f t="shared" si="281"/>
        <v>1.0086664107387064</v>
      </c>
      <c r="AW391" s="74">
        <f>PRODUCT(AV$4:AV391)</f>
        <v>20.516943523601118</v>
      </c>
      <c r="BO391" s="70">
        <f t="shared" si="292"/>
        <v>388</v>
      </c>
      <c r="BP391" s="178">
        <f t="shared" si="293"/>
        <v>0.1091</v>
      </c>
      <c r="BQ391" s="179">
        <f t="shared" si="282"/>
        <v>8.6664107387064426E-3</v>
      </c>
      <c r="BR391" s="179">
        <f t="shared" ref="BR391:BR454" si="295">BR390/(1+BQ391)</f>
        <v>4.8740203376281523E-2</v>
      </c>
    </row>
    <row r="392" spans="5:70">
      <c r="E392">
        <f t="shared" si="283"/>
        <v>389</v>
      </c>
      <c r="F392" s="64">
        <f t="shared" si="284"/>
        <v>100.3333333333315</v>
      </c>
      <c r="G392" s="55">
        <f t="shared" si="268"/>
        <v>5.3587726218805809E-2</v>
      </c>
      <c r="H392" s="78">
        <f t="shared" si="294"/>
        <v>9.2230902121728678E-4</v>
      </c>
      <c r="I392" s="79">
        <f t="shared" ca="1" si="269"/>
        <v>0</v>
      </c>
      <c r="J392" s="79">
        <f t="shared" ca="1" si="270"/>
        <v>0</v>
      </c>
      <c r="K392" s="80">
        <f t="shared" ca="1" si="271"/>
        <v>0</v>
      </c>
      <c r="L392" s="80">
        <f t="shared" ca="1" si="272"/>
        <v>0</v>
      </c>
      <c r="M392" s="80">
        <f t="shared" ca="1" si="273"/>
        <v>0</v>
      </c>
      <c r="N392" s="80">
        <f t="shared" ca="1" si="274"/>
        <v>0</v>
      </c>
      <c r="O392" s="81">
        <f t="shared" ca="1" si="261"/>
        <v>0</v>
      </c>
      <c r="P392" s="79">
        <f t="shared" ca="1" si="262"/>
        <v>0</v>
      </c>
      <c r="Q392" s="35"/>
      <c r="R392">
        <f t="shared" ca="1" si="275"/>
        <v>389</v>
      </c>
      <c r="S392" s="78">
        <f t="shared" ca="1" si="285"/>
        <v>100.3333333333315</v>
      </c>
      <c r="T392" s="55">
        <f t="shared" ca="1" si="276"/>
        <v>5.3587726218805809E-2</v>
      </c>
      <c r="U392" s="78">
        <f t="shared" ca="1" si="286"/>
        <v>9.1954931509896946E-4</v>
      </c>
      <c r="V392" s="79">
        <f t="shared" ca="1" si="287"/>
        <v>0</v>
      </c>
      <c r="W392" s="79">
        <f t="shared" ca="1" si="263"/>
        <v>0</v>
      </c>
      <c r="X392" s="80">
        <f t="shared" ca="1" si="264"/>
        <v>0</v>
      </c>
      <c r="Y392" s="80">
        <f t="shared" ca="1" si="277"/>
        <v>0</v>
      </c>
      <c r="Z392" s="80">
        <f t="shared" ca="1" si="265"/>
        <v>0</v>
      </c>
      <c r="AA392" s="80">
        <f t="shared" ca="1" si="278"/>
        <v>0</v>
      </c>
      <c r="AB392" s="81">
        <f t="shared" ca="1" si="266"/>
        <v>0</v>
      </c>
      <c r="AC392" s="79">
        <f t="shared" ca="1" si="267"/>
        <v>0</v>
      </c>
      <c r="AD392" s="35"/>
      <c r="AE392" s="55">
        <f t="shared" ca="1" si="288"/>
        <v>5.3587726218805809E-2</v>
      </c>
      <c r="AF392" s="78">
        <f t="shared" ca="1" si="289"/>
        <v>9.1954931509896946E-4</v>
      </c>
      <c r="AG392" s="35"/>
      <c r="AH392" s="35"/>
      <c r="AR392" s="69">
        <f t="shared" si="279"/>
        <v>33</v>
      </c>
      <c r="AS392" s="70">
        <f t="shared" si="290"/>
        <v>389</v>
      </c>
      <c r="AT392" s="71">
        <f t="shared" si="291"/>
        <v>4.7173036074814413E-2</v>
      </c>
      <c r="AU392" s="72">
        <f t="shared" si="280"/>
        <v>8.6664107387064426E-3</v>
      </c>
      <c r="AV392" s="73">
        <f t="shared" si="281"/>
        <v>1.0086664107387064</v>
      </c>
      <c r="AW392" s="74">
        <f>PRODUCT(AV$4:AV392)</f>
        <v>20.694751783279489</v>
      </c>
      <c r="BO392" s="70">
        <f t="shared" si="292"/>
        <v>389</v>
      </c>
      <c r="BP392" s="178">
        <f t="shared" si="293"/>
        <v>0.1091</v>
      </c>
      <c r="BQ392" s="179">
        <f t="shared" si="282"/>
        <v>8.6664107387064426E-3</v>
      </c>
      <c r="BR392" s="179">
        <f t="shared" si="295"/>
        <v>4.8321430016278789E-2</v>
      </c>
    </row>
    <row r="393" spans="5:70">
      <c r="E393">
        <f t="shared" si="283"/>
        <v>390</v>
      </c>
      <c r="F393" s="64">
        <f t="shared" si="284"/>
        <v>100.41666666666482</v>
      </c>
      <c r="G393" s="55">
        <f t="shared" si="268"/>
        <v>5.3587726218805809E-2</v>
      </c>
      <c r="H393" s="78">
        <f t="shared" si="294"/>
        <v>8.7288457789916004E-4</v>
      </c>
      <c r="I393" s="79">
        <f t="shared" ca="1" si="269"/>
        <v>0</v>
      </c>
      <c r="J393" s="79">
        <f t="shared" ca="1" si="270"/>
        <v>0</v>
      </c>
      <c r="K393" s="80">
        <f t="shared" ca="1" si="271"/>
        <v>0</v>
      </c>
      <c r="L393" s="80">
        <f t="shared" ca="1" si="272"/>
        <v>0</v>
      </c>
      <c r="M393" s="80">
        <f t="shared" ca="1" si="273"/>
        <v>0</v>
      </c>
      <c r="N393" s="80">
        <f t="shared" ca="1" si="274"/>
        <v>0</v>
      </c>
      <c r="O393" s="81">
        <f t="shared" ca="1" si="261"/>
        <v>0</v>
      </c>
      <c r="P393" s="79">
        <f t="shared" ca="1" si="262"/>
        <v>0</v>
      </c>
      <c r="Q393" s="35"/>
      <c r="R393">
        <f t="shared" ca="1" si="275"/>
        <v>390</v>
      </c>
      <c r="S393" s="78">
        <f t="shared" ca="1" si="285"/>
        <v>100.41666666666482</v>
      </c>
      <c r="T393" s="55">
        <f t="shared" ca="1" si="276"/>
        <v>5.3587726218805809E-2</v>
      </c>
      <c r="U393" s="78">
        <f t="shared" ca="1" si="286"/>
        <v>8.7027275815675553E-4</v>
      </c>
      <c r="V393" s="79">
        <f t="shared" ca="1" si="287"/>
        <v>0</v>
      </c>
      <c r="W393" s="79">
        <f t="shared" ca="1" si="263"/>
        <v>0</v>
      </c>
      <c r="X393" s="80">
        <f t="shared" ca="1" si="264"/>
        <v>0</v>
      </c>
      <c r="Y393" s="80">
        <f t="shared" ca="1" si="277"/>
        <v>0</v>
      </c>
      <c r="Z393" s="80">
        <f t="shared" ca="1" si="265"/>
        <v>0</v>
      </c>
      <c r="AA393" s="80">
        <f t="shared" ca="1" si="278"/>
        <v>0</v>
      </c>
      <c r="AB393" s="81">
        <f t="shared" ca="1" si="266"/>
        <v>0</v>
      </c>
      <c r="AC393" s="79">
        <f t="shared" ca="1" si="267"/>
        <v>0</v>
      </c>
      <c r="AD393" s="35"/>
      <c r="AE393" s="55">
        <f t="shared" ca="1" si="288"/>
        <v>5.3587726218805809E-2</v>
      </c>
      <c r="AF393" s="78">
        <f t="shared" ca="1" si="289"/>
        <v>8.7027275815675553E-4</v>
      </c>
      <c r="AG393" s="35"/>
      <c r="AH393" s="35"/>
      <c r="AR393" s="69">
        <f t="shared" si="279"/>
        <v>33</v>
      </c>
      <c r="AS393" s="70">
        <f t="shared" si="290"/>
        <v>390</v>
      </c>
      <c r="AT393" s="71">
        <f t="shared" si="291"/>
        <v>4.6764215168398258E-2</v>
      </c>
      <c r="AU393" s="72">
        <f t="shared" si="280"/>
        <v>8.6664107387064426E-3</v>
      </c>
      <c r="AV393" s="73">
        <f t="shared" si="281"/>
        <v>1.0086664107387064</v>
      </c>
      <c r="AW393" s="74">
        <f>PRODUCT(AV$4:AV393)</f>
        <v>20.874101002368967</v>
      </c>
      <c r="BO393" s="70">
        <f t="shared" si="292"/>
        <v>390</v>
      </c>
      <c r="BP393" s="178">
        <f t="shared" si="293"/>
        <v>0.1091</v>
      </c>
      <c r="BQ393" s="179">
        <f t="shared" si="282"/>
        <v>8.6664107387064426E-3</v>
      </c>
      <c r="BR393" s="179">
        <f t="shared" si="295"/>
        <v>4.7906254735785372E-2</v>
      </c>
    </row>
    <row r="394" spans="5:70">
      <c r="E394">
        <f t="shared" si="283"/>
        <v>391</v>
      </c>
      <c r="F394" s="64">
        <f t="shared" si="284"/>
        <v>100.49999999999815</v>
      </c>
      <c r="G394" s="55">
        <f t="shared" si="268"/>
        <v>5.3587726218805809E-2</v>
      </c>
      <c r="H394" s="78">
        <f t="shared" si="294"/>
        <v>8.2610867811808196E-4</v>
      </c>
      <c r="I394" s="79">
        <f t="shared" ca="1" si="269"/>
        <v>0</v>
      </c>
      <c r="J394" s="79">
        <f t="shared" ca="1" si="270"/>
        <v>0</v>
      </c>
      <c r="K394" s="80">
        <f t="shared" ca="1" si="271"/>
        <v>0</v>
      </c>
      <c r="L394" s="80">
        <f t="shared" ca="1" si="272"/>
        <v>0</v>
      </c>
      <c r="M394" s="80">
        <f t="shared" ca="1" si="273"/>
        <v>0</v>
      </c>
      <c r="N394" s="80">
        <f t="shared" ca="1" si="274"/>
        <v>0</v>
      </c>
      <c r="O394" s="81">
        <f t="shared" ca="1" si="261"/>
        <v>0</v>
      </c>
      <c r="P394" s="79">
        <f t="shared" ca="1" si="262"/>
        <v>0</v>
      </c>
      <c r="Q394" s="35"/>
      <c r="R394">
        <f t="shared" ca="1" si="275"/>
        <v>391</v>
      </c>
      <c r="S394" s="78">
        <f t="shared" ca="1" si="285"/>
        <v>100.49999999999815</v>
      </c>
      <c r="T394" s="55">
        <f t="shared" ca="1" si="276"/>
        <v>5.3587726218805809E-2</v>
      </c>
      <c r="U394" s="78">
        <f t="shared" ca="1" si="286"/>
        <v>8.2363681985696627E-4</v>
      </c>
      <c r="V394" s="79">
        <f t="shared" ca="1" si="287"/>
        <v>0</v>
      </c>
      <c r="W394" s="79">
        <f t="shared" ca="1" si="263"/>
        <v>0</v>
      </c>
      <c r="X394" s="80">
        <f t="shared" ca="1" si="264"/>
        <v>0</v>
      </c>
      <c r="Y394" s="80">
        <f t="shared" ca="1" si="277"/>
        <v>0</v>
      </c>
      <c r="Z394" s="80">
        <f t="shared" ca="1" si="265"/>
        <v>0</v>
      </c>
      <c r="AA394" s="80">
        <f t="shared" ca="1" si="278"/>
        <v>0</v>
      </c>
      <c r="AB394" s="81">
        <f t="shared" ca="1" si="266"/>
        <v>0</v>
      </c>
      <c r="AC394" s="79">
        <f t="shared" ca="1" si="267"/>
        <v>0</v>
      </c>
      <c r="AD394" s="35"/>
      <c r="AE394" s="55">
        <f t="shared" ca="1" si="288"/>
        <v>5.3587726218805809E-2</v>
      </c>
      <c r="AF394" s="78">
        <f t="shared" ca="1" si="289"/>
        <v>8.2363681985696627E-4</v>
      </c>
      <c r="AG394" s="35"/>
      <c r="AH394" s="35"/>
      <c r="AR394" s="69">
        <f t="shared" si="279"/>
        <v>33</v>
      </c>
      <c r="AS394" s="70">
        <f t="shared" si="290"/>
        <v>391</v>
      </c>
      <c r="AT394" s="71">
        <f t="shared" si="291"/>
        <v>4.6358937271875671E-2</v>
      </c>
      <c r="AU394" s="72">
        <f t="shared" si="280"/>
        <v>8.6664107387064426E-3</v>
      </c>
      <c r="AV394" s="73">
        <f t="shared" si="281"/>
        <v>1.0086664107387064</v>
      </c>
      <c r="AW394" s="74">
        <f>PRODUCT(AV$4:AV394)</f>
        <v>21.055004535456739</v>
      </c>
      <c r="BO394" s="70">
        <f t="shared" si="292"/>
        <v>391</v>
      </c>
      <c r="BP394" s="178">
        <f t="shared" si="293"/>
        <v>0.1091</v>
      </c>
      <c r="BQ394" s="179">
        <f t="shared" si="282"/>
        <v>8.6664107387064426E-3</v>
      </c>
      <c r="BR394" s="179">
        <f t="shared" si="295"/>
        <v>4.749464662028427E-2</v>
      </c>
    </row>
    <row r="395" spans="5:70">
      <c r="E395">
        <f t="shared" si="283"/>
        <v>392</v>
      </c>
      <c r="F395" s="64">
        <f t="shared" si="284"/>
        <v>100.58333333333148</v>
      </c>
      <c r="G395" s="55">
        <f t="shared" si="268"/>
        <v>5.8781892102293565E-2</v>
      </c>
      <c r="H395" s="78">
        <f t="shared" si="294"/>
        <v>7.7754844693617652E-4</v>
      </c>
      <c r="I395" s="79">
        <f t="shared" ca="1" si="269"/>
        <v>0</v>
      </c>
      <c r="J395" s="79">
        <f t="shared" ca="1" si="270"/>
        <v>0</v>
      </c>
      <c r="K395" s="80">
        <f t="shared" ca="1" si="271"/>
        <v>0</v>
      </c>
      <c r="L395" s="80">
        <f t="shared" ca="1" si="272"/>
        <v>0</v>
      </c>
      <c r="M395" s="80">
        <f t="shared" ca="1" si="273"/>
        <v>0</v>
      </c>
      <c r="N395" s="80">
        <f t="shared" ca="1" si="274"/>
        <v>0</v>
      </c>
      <c r="O395" s="81">
        <f t="shared" ca="1" si="261"/>
        <v>0</v>
      </c>
      <c r="P395" s="79">
        <f t="shared" ca="1" si="262"/>
        <v>0</v>
      </c>
      <c r="Q395" s="35"/>
      <c r="R395">
        <f t="shared" ca="1" si="275"/>
        <v>392</v>
      </c>
      <c r="S395" s="78">
        <f t="shared" ca="1" si="285"/>
        <v>100.58333333333148</v>
      </c>
      <c r="T395" s="55">
        <f t="shared" ca="1" si="276"/>
        <v>5.8781892102293565E-2</v>
      </c>
      <c r="U395" s="78">
        <f t="shared" ca="1" si="286"/>
        <v>7.7522188918065791E-4</v>
      </c>
      <c r="V395" s="79">
        <f t="shared" ca="1" si="287"/>
        <v>0</v>
      </c>
      <c r="W395" s="79">
        <f t="shared" ca="1" si="263"/>
        <v>0</v>
      </c>
      <c r="X395" s="80">
        <f t="shared" ca="1" si="264"/>
        <v>0</v>
      </c>
      <c r="Y395" s="80">
        <f t="shared" ca="1" si="277"/>
        <v>0</v>
      </c>
      <c r="Z395" s="80">
        <f t="shared" ca="1" si="265"/>
        <v>0</v>
      </c>
      <c r="AA395" s="80">
        <f t="shared" ca="1" si="278"/>
        <v>0</v>
      </c>
      <c r="AB395" s="81">
        <f t="shared" ca="1" si="266"/>
        <v>0</v>
      </c>
      <c r="AC395" s="79">
        <f t="shared" ca="1" si="267"/>
        <v>0</v>
      </c>
      <c r="AD395" s="35"/>
      <c r="AE395" s="55">
        <f t="shared" ca="1" si="288"/>
        <v>5.8781892102293565E-2</v>
      </c>
      <c r="AF395" s="78">
        <f t="shared" ca="1" si="289"/>
        <v>7.7522188918065791E-4</v>
      </c>
      <c r="AG395" s="35"/>
      <c r="AH395" s="35"/>
      <c r="AR395" s="69">
        <f t="shared" si="279"/>
        <v>33</v>
      </c>
      <c r="AS395" s="70">
        <f t="shared" si="290"/>
        <v>392</v>
      </c>
      <c r="AT395" s="71">
        <f t="shared" si="291"/>
        <v>4.5957171680067667E-2</v>
      </c>
      <c r="AU395" s="72">
        <f t="shared" si="280"/>
        <v>8.6664107387064426E-3</v>
      </c>
      <c r="AV395" s="73">
        <f t="shared" si="281"/>
        <v>1.0086664107387064</v>
      </c>
      <c r="AW395" s="74">
        <f>PRODUCT(AV$4:AV395)</f>
        <v>21.237475852866336</v>
      </c>
      <c r="BO395" s="70">
        <f t="shared" si="292"/>
        <v>392</v>
      </c>
      <c r="BP395" s="178">
        <f t="shared" si="293"/>
        <v>0.1091</v>
      </c>
      <c r="BQ395" s="179">
        <f t="shared" si="282"/>
        <v>8.6664107387064426E-3</v>
      </c>
      <c r="BR395" s="179">
        <f t="shared" si="295"/>
        <v>4.7086575020874454E-2</v>
      </c>
    </row>
    <row r="396" spans="5:70">
      <c r="E396">
        <f t="shared" si="283"/>
        <v>393</v>
      </c>
      <c r="F396" s="64">
        <f t="shared" si="284"/>
        <v>100.66666666666481</v>
      </c>
      <c r="G396" s="55">
        <f t="shared" si="268"/>
        <v>5.8781892102293565E-2</v>
      </c>
      <c r="H396" s="78">
        <f t="shared" si="294"/>
        <v>7.3184267802406822E-4</v>
      </c>
      <c r="I396" s="79">
        <f t="shared" ca="1" si="269"/>
        <v>0</v>
      </c>
      <c r="J396" s="79">
        <f t="shared" ca="1" si="270"/>
        <v>0</v>
      </c>
      <c r="K396" s="80">
        <f t="shared" ca="1" si="271"/>
        <v>0</v>
      </c>
      <c r="L396" s="80">
        <f t="shared" ca="1" si="272"/>
        <v>0</v>
      </c>
      <c r="M396" s="80">
        <f t="shared" ca="1" si="273"/>
        <v>0</v>
      </c>
      <c r="N396" s="80">
        <f t="shared" ca="1" si="274"/>
        <v>0</v>
      </c>
      <c r="O396" s="81">
        <f t="shared" ca="1" si="261"/>
        <v>0</v>
      </c>
      <c r="P396" s="79">
        <f t="shared" ca="1" si="262"/>
        <v>0</v>
      </c>
      <c r="Q396" s="35"/>
      <c r="R396">
        <f t="shared" ca="1" si="275"/>
        <v>393</v>
      </c>
      <c r="S396" s="78">
        <f t="shared" ca="1" si="285"/>
        <v>100.66666666666481</v>
      </c>
      <c r="T396" s="55">
        <f t="shared" ca="1" si="276"/>
        <v>5.8781892102293565E-2</v>
      </c>
      <c r="U396" s="78">
        <f t="shared" ca="1" si="286"/>
        <v>7.2965287973550429E-4</v>
      </c>
      <c r="V396" s="79">
        <f t="shared" ca="1" si="287"/>
        <v>0</v>
      </c>
      <c r="W396" s="79">
        <f t="shared" ca="1" si="263"/>
        <v>0</v>
      </c>
      <c r="X396" s="80">
        <f t="shared" ca="1" si="264"/>
        <v>0</v>
      </c>
      <c r="Y396" s="80">
        <f t="shared" ca="1" si="277"/>
        <v>0</v>
      </c>
      <c r="Z396" s="80">
        <f t="shared" ca="1" si="265"/>
        <v>0</v>
      </c>
      <c r="AA396" s="80">
        <f t="shared" ca="1" si="278"/>
        <v>0</v>
      </c>
      <c r="AB396" s="81">
        <f t="shared" ca="1" si="266"/>
        <v>0</v>
      </c>
      <c r="AC396" s="79">
        <f t="shared" ca="1" si="267"/>
        <v>0</v>
      </c>
      <c r="AD396" s="35"/>
      <c r="AE396" s="55">
        <f t="shared" ca="1" si="288"/>
        <v>5.8781892102293565E-2</v>
      </c>
      <c r="AF396" s="78">
        <f t="shared" ca="1" si="289"/>
        <v>7.2965287973550429E-4</v>
      </c>
      <c r="AG396" s="35"/>
      <c r="AH396" s="35"/>
      <c r="AR396" s="69">
        <f t="shared" si="279"/>
        <v>33</v>
      </c>
      <c r="AS396" s="70">
        <f t="shared" si="290"/>
        <v>393</v>
      </c>
      <c r="AT396" s="71">
        <f t="shared" si="291"/>
        <v>4.5558887953898952E-2</v>
      </c>
      <c r="AU396" s="72">
        <f t="shared" si="280"/>
        <v>8.6664107387064426E-3</v>
      </c>
      <c r="AV396" s="73">
        <f t="shared" si="281"/>
        <v>1.0086664107387064</v>
      </c>
      <c r="AW396" s="74">
        <f>PRODUCT(AV$4:AV396)</f>
        <v>21.421528541660635</v>
      </c>
      <c r="BO396" s="70">
        <f t="shared" si="292"/>
        <v>393</v>
      </c>
      <c r="BP396" s="178">
        <f t="shared" si="293"/>
        <v>0.1091</v>
      </c>
      <c r="BQ396" s="179">
        <f t="shared" si="282"/>
        <v>8.6664107387064426E-3</v>
      </c>
      <c r="BR396" s="179">
        <f t="shared" si="295"/>
        <v>4.6682009551988701E-2</v>
      </c>
    </row>
    <row r="397" spans="5:70">
      <c r="E397">
        <f t="shared" si="283"/>
        <v>394</v>
      </c>
      <c r="F397" s="64">
        <f t="shared" si="284"/>
        <v>100.74999999999814</v>
      </c>
      <c r="G397" s="55">
        <f t="shared" si="268"/>
        <v>5.8781892102293565E-2</v>
      </c>
      <c r="H397" s="78">
        <f t="shared" si="294"/>
        <v>6.8882358068860384E-4</v>
      </c>
      <c r="I397" s="79">
        <f t="shared" ca="1" si="269"/>
        <v>0</v>
      </c>
      <c r="J397" s="79">
        <f t="shared" ca="1" si="270"/>
        <v>0</v>
      </c>
      <c r="K397" s="80">
        <f t="shared" ca="1" si="271"/>
        <v>0</v>
      </c>
      <c r="L397" s="80">
        <f t="shared" ca="1" si="272"/>
        <v>0</v>
      </c>
      <c r="M397" s="80">
        <f t="shared" ca="1" si="273"/>
        <v>0</v>
      </c>
      <c r="N397" s="80">
        <f t="shared" ca="1" si="274"/>
        <v>0</v>
      </c>
      <c r="O397" s="81">
        <f t="shared" ca="1" si="261"/>
        <v>0</v>
      </c>
      <c r="P397" s="79">
        <f t="shared" ca="1" si="262"/>
        <v>0</v>
      </c>
      <c r="Q397" s="35"/>
      <c r="R397">
        <f t="shared" ca="1" si="275"/>
        <v>394</v>
      </c>
      <c r="S397" s="78">
        <f t="shared" ca="1" si="285"/>
        <v>100.74999999999814</v>
      </c>
      <c r="T397" s="55">
        <f t="shared" ca="1" si="276"/>
        <v>5.8781892102293565E-2</v>
      </c>
      <c r="U397" s="78">
        <f t="shared" ca="1" si="286"/>
        <v>6.8676250288676407E-4</v>
      </c>
      <c r="V397" s="79">
        <f t="shared" ca="1" si="287"/>
        <v>0</v>
      </c>
      <c r="W397" s="79">
        <f t="shared" ca="1" si="263"/>
        <v>0</v>
      </c>
      <c r="X397" s="80">
        <f t="shared" ca="1" si="264"/>
        <v>0</v>
      </c>
      <c r="Y397" s="80">
        <f t="shared" ca="1" si="277"/>
        <v>0</v>
      </c>
      <c r="Z397" s="80">
        <f t="shared" ca="1" si="265"/>
        <v>0</v>
      </c>
      <c r="AA397" s="80">
        <f t="shared" ca="1" si="278"/>
        <v>0</v>
      </c>
      <c r="AB397" s="81">
        <f t="shared" ca="1" si="266"/>
        <v>0</v>
      </c>
      <c r="AC397" s="79">
        <f t="shared" ca="1" si="267"/>
        <v>0</v>
      </c>
      <c r="AD397" s="35"/>
      <c r="AE397" s="55">
        <f t="shared" ca="1" si="288"/>
        <v>5.8781892102293565E-2</v>
      </c>
      <c r="AF397" s="78">
        <f t="shared" ca="1" si="289"/>
        <v>6.8676250288676407E-4</v>
      </c>
      <c r="AG397" s="35"/>
      <c r="AH397" s="35"/>
      <c r="AR397" s="69">
        <f t="shared" si="279"/>
        <v>33</v>
      </c>
      <c r="AS397" s="70">
        <f t="shared" si="290"/>
        <v>394</v>
      </c>
      <c r="AT397" s="71">
        <f t="shared" si="291"/>
        <v>4.5164055918091757E-2</v>
      </c>
      <c r="AU397" s="72">
        <f t="shared" si="280"/>
        <v>8.6664107387064426E-3</v>
      </c>
      <c r="AV397" s="73">
        <f t="shared" si="281"/>
        <v>1.0086664107387064</v>
      </c>
      <c r="AW397" s="74">
        <f>PRODUCT(AV$4:AV397)</f>
        <v>21.607176306653589</v>
      </c>
      <c r="BO397" s="70">
        <f t="shared" si="292"/>
        <v>394</v>
      </c>
      <c r="BP397" s="178">
        <f t="shared" si="293"/>
        <v>0.1091</v>
      </c>
      <c r="BQ397" s="179">
        <f t="shared" si="282"/>
        <v>8.6664107387064426E-3</v>
      </c>
      <c r="BR397" s="179">
        <f t="shared" si="295"/>
        <v>4.6280920089131039E-2</v>
      </c>
    </row>
    <row r="398" spans="5:70">
      <c r="E398">
        <f t="shared" si="283"/>
        <v>395</v>
      </c>
      <c r="F398" s="64">
        <f t="shared" si="284"/>
        <v>100.83333333333147</v>
      </c>
      <c r="G398" s="55">
        <f t="shared" si="268"/>
        <v>5.8781892102293565E-2</v>
      </c>
      <c r="H398" s="78">
        <f t="shared" si="294"/>
        <v>6.4833322729105085E-4</v>
      </c>
      <c r="I398" s="79">
        <f t="shared" ca="1" si="269"/>
        <v>0</v>
      </c>
      <c r="J398" s="79">
        <f t="shared" ca="1" si="270"/>
        <v>0</v>
      </c>
      <c r="K398" s="80">
        <f t="shared" ca="1" si="271"/>
        <v>0</v>
      </c>
      <c r="L398" s="80">
        <f t="shared" ca="1" si="272"/>
        <v>0</v>
      </c>
      <c r="M398" s="80">
        <f t="shared" ca="1" si="273"/>
        <v>0</v>
      </c>
      <c r="N398" s="80">
        <f t="shared" ca="1" si="274"/>
        <v>0</v>
      </c>
      <c r="O398" s="81">
        <f t="shared" ca="1" si="261"/>
        <v>0</v>
      </c>
      <c r="P398" s="79">
        <f t="shared" ca="1" si="262"/>
        <v>0</v>
      </c>
      <c r="Q398" s="35"/>
      <c r="R398">
        <f t="shared" ca="1" si="275"/>
        <v>395</v>
      </c>
      <c r="S398" s="78">
        <f t="shared" ca="1" si="285"/>
        <v>100.83333333333147</v>
      </c>
      <c r="T398" s="55">
        <f t="shared" ca="1" si="276"/>
        <v>5.8781892102293565E-2</v>
      </c>
      <c r="U398" s="78">
        <f t="shared" ca="1" si="286"/>
        <v>6.4639330354217327E-4</v>
      </c>
      <c r="V398" s="79">
        <f t="shared" ca="1" si="287"/>
        <v>0</v>
      </c>
      <c r="W398" s="79">
        <f t="shared" ca="1" si="263"/>
        <v>0</v>
      </c>
      <c r="X398" s="80">
        <f t="shared" ca="1" si="264"/>
        <v>0</v>
      </c>
      <c r="Y398" s="80">
        <f t="shared" ca="1" si="277"/>
        <v>0</v>
      </c>
      <c r="Z398" s="80">
        <f t="shared" ca="1" si="265"/>
        <v>0</v>
      </c>
      <c r="AA398" s="80">
        <f t="shared" ca="1" si="278"/>
        <v>0</v>
      </c>
      <c r="AB398" s="81">
        <f t="shared" ca="1" si="266"/>
        <v>0</v>
      </c>
      <c r="AC398" s="79">
        <f t="shared" ca="1" si="267"/>
        <v>0</v>
      </c>
      <c r="AD398" s="35"/>
      <c r="AE398" s="55">
        <f t="shared" ca="1" si="288"/>
        <v>5.8781892102293565E-2</v>
      </c>
      <c r="AF398" s="78">
        <f t="shared" ca="1" si="289"/>
        <v>6.4639330354217327E-4</v>
      </c>
      <c r="AG398" s="35"/>
      <c r="AH398" s="35"/>
      <c r="AR398" s="69">
        <f t="shared" si="279"/>
        <v>33</v>
      </c>
      <c r="AS398" s="70">
        <f t="shared" si="290"/>
        <v>395</v>
      </c>
      <c r="AT398" s="71">
        <f t="shared" si="291"/>
        <v>4.4772645658879666E-2</v>
      </c>
      <c r="AU398" s="72">
        <f t="shared" si="280"/>
        <v>8.6664107387064426E-3</v>
      </c>
      <c r="AV398" s="73">
        <f t="shared" si="281"/>
        <v>1.0086664107387064</v>
      </c>
      <c r="AW398" s="74">
        <f>PRODUCT(AV$4:AV398)</f>
        <v>21.794432971430695</v>
      </c>
      <c r="BO398" s="70">
        <f t="shared" si="292"/>
        <v>395</v>
      </c>
      <c r="BP398" s="178">
        <f t="shared" si="293"/>
        <v>0.1091</v>
      </c>
      <c r="BQ398" s="179">
        <f t="shared" si="282"/>
        <v>8.6664107387064426E-3</v>
      </c>
      <c r="BR398" s="179">
        <f t="shared" si="295"/>
        <v>4.5883276766633646E-2</v>
      </c>
    </row>
    <row r="399" spans="5:70">
      <c r="E399">
        <f t="shared" si="283"/>
        <v>396</v>
      </c>
      <c r="F399" s="64">
        <f t="shared" si="284"/>
        <v>100.9166666666648</v>
      </c>
      <c r="G399" s="55">
        <f t="shared" si="268"/>
        <v>5.8781892102293565E-2</v>
      </c>
      <c r="H399" s="78">
        <f t="shared" si="294"/>
        <v>6.1022297347809653E-4</v>
      </c>
      <c r="I399" s="79">
        <f t="shared" ca="1" si="269"/>
        <v>0</v>
      </c>
      <c r="J399" s="79">
        <f t="shared" ca="1" si="270"/>
        <v>0</v>
      </c>
      <c r="K399" s="80">
        <f t="shared" ca="1" si="271"/>
        <v>0</v>
      </c>
      <c r="L399" s="80">
        <f t="shared" ca="1" si="272"/>
        <v>0</v>
      </c>
      <c r="M399" s="80">
        <f t="shared" ca="1" si="273"/>
        <v>0</v>
      </c>
      <c r="N399" s="80">
        <f t="shared" ca="1" si="274"/>
        <v>0</v>
      </c>
      <c r="O399" s="81">
        <f t="shared" ca="1" si="261"/>
        <v>0</v>
      </c>
      <c r="P399" s="79">
        <f t="shared" ca="1" si="262"/>
        <v>0</v>
      </c>
      <c r="Q399" s="35"/>
      <c r="R399">
        <f t="shared" ca="1" si="275"/>
        <v>396</v>
      </c>
      <c r="S399" s="78">
        <f t="shared" ca="1" si="285"/>
        <v>100.9166666666648</v>
      </c>
      <c r="T399" s="55">
        <f t="shared" ca="1" si="276"/>
        <v>5.8781892102293565E-2</v>
      </c>
      <c r="U399" s="78">
        <f t="shared" ca="1" si="286"/>
        <v>6.0839708211771215E-4</v>
      </c>
      <c r="V399" s="79">
        <f t="shared" ca="1" si="287"/>
        <v>0</v>
      </c>
      <c r="W399" s="79">
        <f t="shared" ca="1" si="263"/>
        <v>0</v>
      </c>
      <c r="X399" s="80">
        <f t="shared" ca="1" si="264"/>
        <v>0</v>
      </c>
      <c r="Y399" s="80">
        <f t="shared" ca="1" si="277"/>
        <v>0</v>
      </c>
      <c r="Z399" s="80">
        <f t="shared" ca="1" si="265"/>
        <v>0</v>
      </c>
      <c r="AA399" s="80">
        <f t="shared" ca="1" si="278"/>
        <v>0</v>
      </c>
      <c r="AB399" s="81">
        <f t="shared" ca="1" si="266"/>
        <v>0</v>
      </c>
      <c r="AC399" s="79">
        <f t="shared" ca="1" si="267"/>
        <v>0</v>
      </c>
      <c r="AD399" s="35"/>
      <c r="AE399" s="55">
        <f t="shared" ca="1" si="288"/>
        <v>5.8781892102293565E-2</v>
      </c>
      <c r="AF399" s="78">
        <f t="shared" ca="1" si="289"/>
        <v>6.0839708211771215E-4</v>
      </c>
      <c r="AG399" s="35"/>
      <c r="AH399" s="35"/>
      <c r="AR399" s="69">
        <f t="shared" si="279"/>
        <v>33</v>
      </c>
      <c r="AS399" s="70">
        <f t="shared" si="290"/>
        <v>396</v>
      </c>
      <c r="AT399" s="71">
        <f t="shared" si="291"/>
        <v>4.438462752174125E-2</v>
      </c>
      <c r="AU399" s="72">
        <f t="shared" si="280"/>
        <v>8.6664107387064426E-3</v>
      </c>
      <c r="AV399" s="73">
        <f t="shared" si="281"/>
        <v>1.0086664107387064</v>
      </c>
      <c r="AW399" s="74">
        <f>PRODUCT(AV$4:AV399)</f>
        <v>21.98331247937832</v>
      </c>
      <c r="BO399" s="70">
        <f t="shared" si="292"/>
        <v>396</v>
      </c>
      <c r="BP399" s="178">
        <f t="shared" si="293"/>
        <v>0.1091</v>
      </c>
      <c r="BQ399" s="179">
        <f t="shared" si="282"/>
        <v>8.6664107387064426E-3</v>
      </c>
      <c r="BR399" s="179">
        <f t="shared" si="295"/>
        <v>4.5489049975433002E-2</v>
      </c>
    </row>
    <row r="400" spans="5:70">
      <c r="E400">
        <f t="shared" si="283"/>
        <v>397</v>
      </c>
      <c r="F400" s="64">
        <f t="shared" si="284"/>
        <v>100.99999999999812</v>
      </c>
      <c r="G400" s="55">
        <f t="shared" si="268"/>
        <v>5.8781892102293565E-2</v>
      </c>
      <c r="H400" s="78">
        <f t="shared" si="294"/>
        <v>5.7435291249276633E-4</v>
      </c>
      <c r="I400" s="79">
        <f t="shared" ca="1" si="269"/>
        <v>0</v>
      </c>
      <c r="J400" s="79">
        <f t="shared" ca="1" si="270"/>
        <v>0</v>
      </c>
      <c r="K400" s="80">
        <f t="shared" ca="1" si="271"/>
        <v>0</v>
      </c>
      <c r="L400" s="80">
        <f t="shared" ca="1" si="272"/>
        <v>0</v>
      </c>
      <c r="M400" s="80">
        <f t="shared" ca="1" si="273"/>
        <v>0</v>
      </c>
      <c r="N400" s="80">
        <f t="shared" ca="1" si="274"/>
        <v>0</v>
      </c>
      <c r="O400" s="81">
        <f t="shared" ca="1" si="261"/>
        <v>0</v>
      </c>
      <c r="P400" s="79">
        <f t="shared" ca="1" si="262"/>
        <v>0</v>
      </c>
      <c r="Q400" s="35"/>
      <c r="R400">
        <f t="shared" ca="1" si="275"/>
        <v>397</v>
      </c>
      <c r="S400" s="78">
        <f t="shared" ca="1" si="285"/>
        <v>100.99999999999812</v>
      </c>
      <c r="T400" s="55">
        <f t="shared" ca="1" si="276"/>
        <v>5.8781892102293565E-2</v>
      </c>
      <c r="U400" s="78">
        <f t="shared" ca="1" si="286"/>
        <v>5.7263435048131859E-4</v>
      </c>
      <c r="V400" s="79">
        <f t="shared" ca="1" si="287"/>
        <v>0</v>
      </c>
      <c r="W400" s="79">
        <f t="shared" ca="1" si="263"/>
        <v>0</v>
      </c>
      <c r="X400" s="80">
        <f t="shared" ca="1" si="264"/>
        <v>0</v>
      </c>
      <c r="Y400" s="80">
        <f t="shared" ca="1" si="277"/>
        <v>0</v>
      </c>
      <c r="Z400" s="80">
        <f t="shared" ca="1" si="265"/>
        <v>0</v>
      </c>
      <c r="AA400" s="80">
        <f t="shared" ca="1" si="278"/>
        <v>0</v>
      </c>
      <c r="AB400" s="81">
        <f t="shared" ca="1" si="266"/>
        <v>0</v>
      </c>
      <c r="AC400" s="79">
        <f t="shared" ca="1" si="267"/>
        <v>0</v>
      </c>
      <c r="AD400" s="35"/>
      <c r="AE400" s="55">
        <f t="shared" ca="1" si="288"/>
        <v>5.8781892102293565E-2</v>
      </c>
      <c r="AF400" s="78">
        <f t="shared" ca="1" si="289"/>
        <v>5.7263435048131859E-4</v>
      </c>
      <c r="AG400" s="35"/>
      <c r="AH400" s="35"/>
      <c r="AR400" s="69">
        <f t="shared" si="279"/>
        <v>34</v>
      </c>
      <c r="AS400" s="70">
        <f t="shared" si="290"/>
        <v>397</v>
      </c>
      <c r="AT400" s="71">
        <f t="shared" si="291"/>
        <v>4.3999972109153344E-2</v>
      </c>
      <c r="AU400" s="72">
        <f t="shared" si="280"/>
        <v>8.6664107387064426E-3</v>
      </c>
      <c r="AV400" s="73">
        <f t="shared" si="281"/>
        <v>1.0086664107387064</v>
      </c>
      <c r="AW400" s="74">
        <f>PRODUCT(AV$4:AV400)</f>
        <v>22.173828894721943</v>
      </c>
      <c r="BO400" s="70">
        <f t="shared" si="292"/>
        <v>397</v>
      </c>
      <c r="BP400" s="178">
        <f t="shared" si="293"/>
        <v>0.1091</v>
      </c>
      <c r="BQ400" s="179">
        <f t="shared" si="282"/>
        <v>8.6664107387064426E-3</v>
      </c>
      <c r="BR400" s="179">
        <f t="shared" si="295"/>
        <v>4.5098210360865157E-2</v>
      </c>
    </row>
    <row r="401" spans="5:70">
      <c r="E401">
        <f t="shared" si="283"/>
        <v>398</v>
      </c>
      <c r="F401" s="64">
        <f t="shared" si="284"/>
        <v>101.08333333333145</v>
      </c>
      <c r="G401" s="55">
        <f t="shared" si="268"/>
        <v>5.8781892102293565E-2</v>
      </c>
      <c r="H401" s="78">
        <f t="shared" si="294"/>
        <v>5.4059136156197848E-4</v>
      </c>
      <c r="I401" s="79">
        <f t="shared" ca="1" si="269"/>
        <v>0</v>
      </c>
      <c r="J401" s="79">
        <f t="shared" ca="1" si="270"/>
        <v>0</v>
      </c>
      <c r="K401" s="80">
        <f t="shared" ca="1" si="271"/>
        <v>0</v>
      </c>
      <c r="L401" s="80">
        <f t="shared" ca="1" si="272"/>
        <v>0</v>
      </c>
      <c r="M401" s="80">
        <f t="shared" ca="1" si="273"/>
        <v>0</v>
      </c>
      <c r="N401" s="80">
        <f t="shared" ca="1" si="274"/>
        <v>0</v>
      </c>
      <c r="O401" s="81">
        <f t="shared" ca="1" si="261"/>
        <v>0</v>
      </c>
      <c r="P401" s="79">
        <f t="shared" ca="1" si="262"/>
        <v>0</v>
      </c>
      <c r="Q401" s="35"/>
      <c r="R401">
        <f t="shared" ca="1" si="275"/>
        <v>398</v>
      </c>
      <c r="S401" s="78">
        <f t="shared" ca="1" si="285"/>
        <v>101.08333333333145</v>
      </c>
      <c r="T401" s="55">
        <f t="shared" ca="1" si="276"/>
        <v>5.8781892102293565E-2</v>
      </c>
      <c r="U401" s="78">
        <f t="shared" ca="1" si="286"/>
        <v>5.3897381987725874E-4</v>
      </c>
      <c r="V401" s="79">
        <f t="shared" ca="1" si="287"/>
        <v>0</v>
      </c>
      <c r="W401" s="79">
        <f t="shared" ca="1" si="263"/>
        <v>0</v>
      </c>
      <c r="X401" s="80">
        <f t="shared" ca="1" si="264"/>
        <v>0</v>
      </c>
      <c r="Y401" s="80">
        <f t="shared" ca="1" si="277"/>
        <v>0</v>
      </c>
      <c r="Z401" s="80">
        <f t="shared" ca="1" si="265"/>
        <v>0</v>
      </c>
      <c r="AA401" s="80">
        <f t="shared" ca="1" si="278"/>
        <v>0</v>
      </c>
      <c r="AB401" s="81">
        <f t="shared" ca="1" si="266"/>
        <v>0</v>
      </c>
      <c r="AC401" s="79">
        <f t="shared" ca="1" si="267"/>
        <v>0</v>
      </c>
      <c r="AD401" s="35"/>
      <c r="AE401" s="55">
        <f t="shared" ca="1" si="288"/>
        <v>5.8781892102293565E-2</v>
      </c>
      <c r="AF401" s="78">
        <f t="shared" ca="1" si="289"/>
        <v>5.3897381987725874E-4</v>
      </c>
      <c r="AG401" s="35"/>
      <c r="AH401" s="35"/>
      <c r="AR401" s="69">
        <f t="shared" si="279"/>
        <v>34</v>
      </c>
      <c r="AS401" s="70">
        <f t="shared" si="290"/>
        <v>398</v>
      </c>
      <c r="AT401" s="71">
        <f t="shared" si="291"/>
        <v>4.3618650278363792E-2</v>
      </c>
      <c r="AU401" s="72">
        <f t="shared" si="280"/>
        <v>8.6664107387064426E-3</v>
      </c>
      <c r="AV401" s="73">
        <f t="shared" si="281"/>
        <v>1.0086664107387064</v>
      </c>
      <c r="AW401" s="74">
        <f>PRODUCT(AV$4:AV401)</f>
        <v>22.365996403573401</v>
      </c>
      <c r="BO401" s="70">
        <f t="shared" si="292"/>
        <v>398</v>
      </c>
      <c r="BP401" s="178">
        <f t="shared" si="293"/>
        <v>0.1091</v>
      </c>
      <c r="BQ401" s="179">
        <f t="shared" si="282"/>
        <v>8.6664107387064426E-3</v>
      </c>
      <c r="BR401" s="179">
        <f t="shared" si="295"/>
        <v>4.471072882047996E-2</v>
      </c>
    </row>
    <row r="402" spans="5:70">
      <c r="E402">
        <f t="shared" si="283"/>
        <v>399</v>
      </c>
      <c r="F402" s="64">
        <f t="shared" si="284"/>
        <v>101.16666666666478</v>
      </c>
      <c r="G402" s="55">
        <f t="shared" si="268"/>
        <v>5.8781892102293565E-2</v>
      </c>
      <c r="H402" s="78">
        <f t="shared" si="294"/>
        <v>5.0881437847521028E-4</v>
      </c>
      <c r="I402" s="79">
        <f t="shared" ca="1" si="269"/>
        <v>0</v>
      </c>
      <c r="J402" s="79">
        <f t="shared" ca="1" si="270"/>
        <v>0</v>
      </c>
      <c r="K402" s="80">
        <f t="shared" ca="1" si="271"/>
        <v>0</v>
      </c>
      <c r="L402" s="80">
        <f t="shared" ca="1" si="272"/>
        <v>0</v>
      </c>
      <c r="M402" s="80">
        <f t="shared" ca="1" si="273"/>
        <v>0</v>
      </c>
      <c r="N402" s="80">
        <f t="shared" ca="1" si="274"/>
        <v>0</v>
      </c>
      <c r="O402" s="81">
        <f t="shared" ca="1" si="261"/>
        <v>0</v>
      </c>
      <c r="P402" s="79">
        <f t="shared" ca="1" si="262"/>
        <v>0</v>
      </c>
      <c r="Q402" s="35"/>
      <c r="R402">
        <f t="shared" ca="1" si="275"/>
        <v>399</v>
      </c>
      <c r="S402" s="78">
        <f t="shared" ca="1" si="285"/>
        <v>101.16666666666478</v>
      </c>
      <c r="T402" s="55">
        <f t="shared" ca="1" si="276"/>
        <v>5.8781892102293565E-2</v>
      </c>
      <c r="U402" s="78">
        <f t="shared" ca="1" si="286"/>
        <v>5.0729191895127271E-4</v>
      </c>
      <c r="V402" s="79">
        <f t="shared" ca="1" si="287"/>
        <v>0</v>
      </c>
      <c r="W402" s="79">
        <f t="shared" ca="1" si="263"/>
        <v>0</v>
      </c>
      <c r="X402" s="80">
        <f t="shared" ca="1" si="264"/>
        <v>0</v>
      </c>
      <c r="Y402" s="80">
        <f t="shared" ca="1" si="277"/>
        <v>0</v>
      </c>
      <c r="Z402" s="80">
        <f t="shared" ca="1" si="265"/>
        <v>0</v>
      </c>
      <c r="AA402" s="80">
        <f t="shared" ca="1" si="278"/>
        <v>0</v>
      </c>
      <c r="AB402" s="81">
        <f t="shared" ca="1" si="266"/>
        <v>0</v>
      </c>
      <c r="AC402" s="79">
        <f t="shared" ca="1" si="267"/>
        <v>0</v>
      </c>
      <c r="AD402" s="35"/>
      <c r="AE402" s="55">
        <f t="shared" ca="1" si="288"/>
        <v>5.8781892102293565E-2</v>
      </c>
      <c r="AF402" s="78">
        <f t="shared" ca="1" si="289"/>
        <v>5.0729191895127271E-4</v>
      </c>
      <c r="AG402" s="35"/>
      <c r="AH402" s="35"/>
      <c r="AR402" s="69">
        <f t="shared" si="279"/>
        <v>34</v>
      </c>
      <c r="AS402" s="70">
        <f t="shared" si="290"/>
        <v>399</v>
      </c>
      <c r="AT402" s="71">
        <f t="shared" si="291"/>
        <v>4.3240633139183499E-2</v>
      </c>
      <c r="AU402" s="72">
        <f t="shared" si="280"/>
        <v>8.6664107387064426E-3</v>
      </c>
      <c r="AV402" s="73">
        <f t="shared" si="281"/>
        <v>1.0086664107387064</v>
      </c>
      <c r="AW402" s="74">
        <f>PRODUCT(AV$4:AV402)</f>
        <v>22.559829314987198</v>
      </c>
      <c r="BO402" s="70">
        <f t="shared" si="292"/>
        <v>399</v>
      </c>
      <c r="BP402" s="178">
        <f t="shared" si="293"/>
        <v>0.1091</v>
      </c>
      <c r="BQ402" s="179">
        <f t="shared" si="282"/>
        <v>8.6664107387064426E-3</v>
      </c>
      <c r="BR402" s="179">
        <f t="shared" si="295"/>
        <v>4.4326576501874028E-2</v>
      </c>
    </row>
    <row r="403" spans="5:70">
      <c r="E403">
        <f t="shared" si="283"/>
        <v>400</v>
      </c>
      <c r="F403" s="64">
        <f t="shared" si="284"/>
        <v>101.24999999999811</v>
      </c>
      <c r="G403" s="55">
        <f t="shared" si="268"/>
        <v>5.8781892102293565E-2</v>
      </c>
      <c r="H403" s="78">
        <f t="shared" si="294"/>
        <v>4.7890530657958492E-4</v>
      </c>
      <c r="I403" s="79">
        <f t="shared" ca="1" si="269"/>
        <v>0</v>
      </c>
      <c r="J403" s="79">
        <f t="shared" ca="1" si="270"/>
        <v>0</v>
      </c>
      <c r="K403" s="80">
        <f t="shared" ca="1" si="271"/>
        <v>0</v>
      </c>
      <c r="L403" s="80">
        <f t="shared" ca="1" si="272"/>
        <v>0</v>
      </c>
      <c r="M403" s="80">
        <f t="shared" ca="1" si="273"/>
        <v>0</v>
      </c>
      <c r="N403" s="80">
        <f t="shared" ca="1" si="274"/>
        <v>0</v>
      </c>
      <c r="O403" s="81">
        <f t="shared" ca="1" si="261"/>
        <v>0</v>
      </c>
      <c r="P403" s="79">
        <f t="shared" ca="1" si="262"/>
        <v>0</v>
      </c>
      <c r="Q403" s="35"/>
      <c r="R403">
        <f t="shared" ca="1" si="275"/>
        <v>400</v>
      </c>
      <c r="S403" s="78">
        <f t="shared" ca="1" si="285"/>
        <v>101.24999999999811</v>
      </c>
      <c r="T403" s="55">
        <f t="shared" ca="1" si="276"/>
        <v>5.8781892102293565E-2</v>
      </c>
      <c r="U403" s="78">
        <f t="shared" ca="1" si="286"/>
        <v>4.7747234010711353E-4</v>
      </c>
      <c r="V403" s="79">
        <f t="shared" ca="1" si="287"/>
        <v>0</v>
      </c>
      <c r="W403" s="79">
        <f t="shared" ca="1" si="263"/>
        <v>0</v>
      </c>
      <c r="X403" s="80">
        <f t="shared" ca="1" si="264"/>
        <v>0</v>
      </c>
      <c r="Y403" s="80">
        <f t="shared" ca="1" si="277"/>
        <v>0</v>
      </c>
      <c r="Z403" s="80">
        <f t="shared" ca="1" si="265"/>
        <v>0</v>
      </c>
      <c r="AA403" s="80">
        <f t="shared" ca="1" si="278"/>
        <v>0</v>
      </c>
      <c r="AB403" s="81">
        <f t="shared" ca="1" si="266"/>
        <v>0</v>
      </c>
      <c r="AC403" s="79">
        <f t="shared" ca="1" si="267"/>
        <v>0</v>
      </c>
      <c r="AD403" s="35"/>
      <c r="AE403" s="55">
        <f t="shared" ca="1" si="288"/>
        <v>5.8781892102293565E-2</v>
      </c>
      <c r="AF403" s="78">
        <f t="shared" ca="1" si="289"/>
        <v>4.7747234010711353E-4</v>
      </c>
      <c r="AG403" s="35"/>
      <c r="AH403" s="35"/>
      <c r="AR403" s="69">
        <f t="shared" si="279"/>
        <v>34</v>
      </c>
      <c r="AS403" s="70">
        <f t="shared" si="290"/>
        <v>400</v>
      </c>
      <c r="AT403" s="71">
        <f t="shared" si="291"/>
        <v>4.2865892051797611E-2</v>
      </c>
      <c r="AU403" s="72">
        <f t="shared" si="280"/>
        <v>8.6664107387064426E-3</v>
      </c>
      <c r="AV403" s="73">
        <f t="shared" si="281"/>
        <v>1.0086664107387064</v>
      </c>
      <c r="AW403" s="74">
        <f>PRODUCT(AV$4:AV403)</f>
        <v>22.755342062025989</v>
      </c>
      <c r="BO403" s="70">
        <f t="shared" si="292"/>
        <v>400</v>
      </c>
      <c r="BP403" s="178">
        <f t="shared" si="293"/>
        <v>0.1091</v>
      </c>
      <c r="BQ403" s="179">
        <f t="shared" si="282"/>
        <v>8.6664107387064426E-3</v>
      </c>
      <c r="BR403" s="179">
        <f t="shared" si="295"/>
        <v>4.3945724800542367E-2</v>
      </c>
    </row>
    <row r="404" spans="5:70">
      <c r="E404">
        <f t="shared" si="283"/>
        <v>401</v>
      </c>
      <c r="F404" s="64">
        <f t="shared" si="284"/>
        <v>101.33333333333144</v>
      </c>
      <c r="G404" s="55">
        <f t="shared" si="268"/>
        <v>5.8781892102293565E-2</v>
      </c>
      <c r="H404" s="78">
        <f t="shared" si="294"/>
        <v>4.5075434652100795E-4</v>
      </c>
      <c r="I404" s="79">
        <f t="shared" ca="1" si="269"/>
        <v>0</v>
      </c>
      <c r="J404" s="79">
        <f t="shared" ca="1" si="270"/>
        <v>0</v>
      </c>
      <c r="K404" s="80">
        <f t="shared" ca="1" si="271"/>
        <v>0</v>
      </c>
      <c r="L404" s="80">
        <f t="shared" ca="1" si="272"/>
        <v>0</v>
      </c>
      <c r="M404" s="80">
        <f t="shared" ca="1" si="273"/>
        <v>0</v>
      </c>
      <c r="N404" s="80">
        <f t="shared" ca="1" si="274"/>
        <v>0</v>
      </c>
      <c r="O404" s="81">
        <f t="shared" ca="1" si="261"/>
        <v>0</v>
      </c>
      <c r="P404" s="79">
        <f t="shared" ca="1" si="262"/>
        <v>0</v>
      </c>
      <c r="Q404" s="35"/>
      <c r="R404">
        <f t="shared" ca="1" si="275"/>
        <v>401</v>
      </c>
      <c r="S404" s="78">
        <f t="shared" ca="1" si="285"/>
        <v>101.33333333333144</v>
      </c>
      <c r="T404" s="55">
        <f t="shared" ca="1" si="276"/>
        <v>5.8781892102293565E-2</v>
      </c>
      <c r="U404" s="78">
        <f t="shared" ca="1" si="286"/>
        <v>4.4940561252910757E-4</v>
      </c>
      <c r="V404" s="79">
        <f t="shared" ca="1" si="287"/>
        <v>0</v>
      </c>
      <c r="W404" s="79">
        <f t="shared" ca="1" si="263"/>
        <v>0</v>
      </c>
      <c r="X404" s="80">
        <f t="shared" ca="1" si="264"/>
        <v>0</v>
      </c>
      <c r="Y404" s="80">
        <f t="shared" ca="1" si="277"/>
        <v>0</v>
      </c>
      <c r="Z404" s="80">
        <f t="shared" ca="1" si="265"/>
        <v>0</v>
      </c>
      <c r="AA404" s="80">
        <f t="shared" ca="1" si="278"/>
        <v>0</v>
      </c>
      <c r="AB404" s="81">
        <f t="shared" ca="1" si="266"/>
        <v>0</v>
      </c>
      <c r="AC404" s="79">
        <f t="shared" ca="1" si="267"/>
        <v>0</v>
      </c>
      <c r="AD404" s="35"/>
      <c r="AE404" s="55">
        <f t="shared" ca="1" si="288"/>
        <v>5.8781892102293565E-2</v>
      </c>
      <c r="AF404" s="78">
        <f t="shared" ca="1" si="289"/>
        <v>4.4940561252910757E-4</v>
      </c>
      <c r="AG404" s="35"/>
      <c r="AH404" s="35"/>
      <c r="AR404" s="69">
        <f t="shared" si="279"/>
        <v>34</v>
      </c>
      <c r="AS404" s="70">
        <f t="shared" si="290"/>
        <v>401</v>
      </c>
      <c r="AT404" s="71">
        <f t="shared" si="291"/>
        <v>4.2494398624595683E-2</v>
      </c>
      <c r="AU404" s="72">
        <f t="shared" si="280"/>
        <v>8.6664107387064426E-3</v>
      </c>
      <c r="AV404" s="73">
        <f t="shared" si="281"/>
        <v>1.0086664107387064</v>
      </c>
      <c r="AW404" s="74">
        <f>PRODUCT(AV$4:AV404)</f>
        <v>22.952549202835268</v>
      </c>
      <c r="BO404" s="70">
        <f t="shared" si="292"/>
        <v>401</v>
      </c>
      <c r="BP404" s="178">
        <f t="shared" si="293"/>
        <v>0.1091</v>
      </c>
      <c r="BQ404" s="179">
        <f t="shared" si="282"/>
        <v>8.6664107387064426E-3</v>
      </c>
      <c r="BR404" s="179">
        <f t="shared" si="295"/>
        <v>4.3568145357748451E-2</v>
      </c>
    </row>
    <row r="405" spans="5:70">
      <c r="E405">
        <f t="shared" si="283"/>
        <v>402</v>
      </c>
      <c r="F405" s="64">
        <f t="shared" si="284"/>
        <v>101.41666666666477</v>
      </c>
      <c r="G405" s="55">
        <f t="shared" si="268"/>
        <v>5.8781892102293565E-2</v>
      </c>
      <c r="H405" s="78">
        <f t="shared" si="294"/>
        <v>4.2425815315917019E-4</v>
      </c>
      <c r="I405" s="79">
        <f t="shared" ca="1" si="269"/>
        <v>0</v>
      </c>
      <c r="J405" s="79">
        <f t="shared" ca="1" si="270"/>
        <v>0</v>
      </c>
      <c r="K405" s="80">
        <f t="shared" ca="1" si="271"/>
        <v>0</v>
      </c>
      <c r="L405" s="80">
        <f t="shared" ca="1" si="272"/>
        <v>0</v>
      </c>
      <c r="M405" s="80">
        <f t="shared" ca="1" si="273"/>
        <v>0</v>
      </c>
      <c r="N405" s="80">
        <f t="shared" ca="1" si="274"/>
        <v>0</v>
      </c>
      <c r="O405" s="81">
        <f t="shared" ca="1" si="261"/>
        <v>0</v>
      </c>
      <c r="P405" s="79">
        <f t="shared" ca="1" si="262"/>
        <v>0</v>
      </c>
      <c r="Q405" s="35"/>
      <c r="R405">
        <f t="shared" ca="1" si="275"/>
        <v>402</v>
      </c>
      <c r="S405" s="78">
        <f t="shared" ca="1" si="285"/>
        <v>101.41666666666477</v>
      </c>
      <c r="T405" s="55">
        <f t="shared" ca="1" si="276"/>
        <v>5.8781892102293565E-2</v>
      </c>
      <c r="U405" s="78">
        <f t="shared" ca="1" si="286"/>
        <v>4.2298870030325642E-4</v>
      </c>
      <c r="V405" s="79">
        <f t="shared" ca="1" si="287"/>
        <v>0</v>
      </c>
      <c r="W405" s="79">
        <f t="shared" ca="1" si="263"/>
        <v>0</v>
      </c>
      <c r="X405" s="80">
        <f t="shared" ca="1" si="264"/>
        <v>0</v>
      </c>
      <c r="Y405" s="80">
        <f t="shared" ca="1" si="277"/>
        <v>0</v>
      </c>
      <c r="Z405" s="80">
        <f t="shared" ca="1" si="265"/>
        <v>0</v>
      </c>
      <c r="AA405" s="80">
        <f t="shared" ca="1" si="278"/>
        <v>0</v>
      </c>
      <c r="AB405" s="81">
        <f t="shared" ca="1" si="266"/>
        <v>0</v>
      </c>
      <c r="AC405" s="79">
        <f t="shared" ca="1" si="267"/>
        <v>0</v>
      </c>
      <c r="AD405" s="35"/>
      <c r="AE405" s="55">
        <f t="shared" ca="1" si="288"/>
        <v>5.8781892102293565E-2</v>
      </c>
      <c r="AF405" s="78">
        <f t="shared" ca="1" si="289"/>
        <v>4.2298870030325642E-4</v>
      </c>
      <c r="AG405" s="35"/>
      <c r="AH405" s="35"/>
      <c r="AR405" s="69">
        <f t="shared" si="279"/>
        <v>34</v>
      </c>
      <c r="AS405" s="70">
        <f t="shared" si="290"/>
        <v>402</v>
      </c>
      <c r="AT405" s="71">
        <f t="shared" si="291"/>
        <v>4.2126124712020617E-2</v>
      </c>
      <c r="AU405" s="72">
        <f t="shared" si="280"/>
        <v>8.6664107387064426E-3</v>
      </c>
      <c r="AV405" s="73">
        <f t="shared" si="281"/>
        <v>1.0086664107387064</v>
      </c>
      <c r="AW405" s="74">
        <f>PRODUCT(AV$4:AV405)</f>
        <v>23.151465421727409</v>
      </c>
      <c r="BO405" s="70">
        <f t="shared" si="292"/>
        <v>402</v>
      </c>
      <c r="BP405" s="178">
        <f t="shared" si="293"/>
        <v>0.1091</v>
      </c>
      <c r="BQ405" s="179">
        <f t="shared" si="282"/>
        <v>8.6664107387064426E-3</v>
      </c>
      <c r="BR405" s="179">
        <f t="shared" si="295"/>
        <v>4.3193810058412579E-2</v>
      </c>
    </row>
    <row r="406" spans="5:70">
      <c r="E406">
        <f t="shared" si="283"/>
        <v>403</v>
      </c>
      <c r="F406" s="64">
        <f t="shared" si="284"/>
        <v>101.4999999999981</v>
      </c>
      <c r="G406" s="55">
        <f t="shared" si="268"/>
        <v>5.8781892102293565E-2</v>
      </c>
      <c r="H406" s="78">
        <f t="shared" si="294"/>
        <v>3.9931945617664949E-4</v>
      </c>
      <c r="I406" s="79">
        <f t="shared" ca="1" si="269"/>
        <v>0</v>
      </c>
      <c r="J406" s="79">
        <f t="shared" ca="1" si="270"/>
        <v>0</v>
      </c>
      <c r="K406" s="80">
        <f t="shared" ca="1" si="271"/>
        <v>0</v>
      </c>
      <c r="L406" s="80">
        <f t="shared" ca="1" si="272"/>
        <v>0</v>
      </c>
      <c r="M406" s="80">
        <f t="shared" ca="1" si="273"/>
        <v>0</v>
      </c>
      <c r="N406" s="80">
        <f t="shared" ca="1" si="274"/>
        <v>0</v>
      </c>
      <c r="O406" s="81">
        <f t="shared" ca="1" si="261"/>
        <v>0</v>
      </c>
      <c r="P406" s="79">
        <f t="shared" ca="1" si="262"/>
        <v>0</v>
      </c>
      <c r="Q406" s="35"/>
      <c r="R406">
        <f t="shared" ca="1" si="275"/>
        <v>403</v>
      </c>
      <c r="S406" s="78">
        <f t="shared" ca="1" si="285"/>
        <v>101.4999999999981</v>
      </c>
      <c r="T406" s="55">
        <f t="shared" ca="1" si="276"/>
        <v>5.8781892102293565E-2</v>
      </c>
      <c r="U406" s="78">
        <f t="shared" ca="1" si="286"/>
        <v>3.98124624161541E-4</v>
      </c>
      <c r="V406" s="79">
        <f t="shared" ca="1" si="287"/>
        <v>0</v>
      </c>
      <c r="W406" s="79">
        <f t="shared" ca="1" si="263"/>
        <v>0</v>
      </c>
      <c r="X406" s="80">
        <f t="shared" ca="1" si="264"/>
        <v>0</v>
      </c>
      <c r="Y406" s="80">
        <f t="shared" ca="1" si="277"/>
        <v>0</v>
      </c>
      <c r="Z406" s="80">
        <f t="shared" ca="1" si="265"/>
        <v>0</v>
      </c>
      <c r="AA406" s="80">
        <f t="shared" ca="1" si="278"/>
        <v>0</v>
      </c>
      <c r="AB406" s="81">
        <f t="shared" ca="1" si="266"/>
        <v>0</v>
      </c>
      <c r="AC406" s="79">
        <f t="shared" ca="1" si="267"/>
        <v>0</v>
      </c>
      <c r="AD406" s="35"/>
      <c r="AE406" s="55">
        <f t="shared" ca="1" si="288"/>
        <v>5.8781892102293565E-2</v>
      </c>
      <c r="AF406" s="78">
        <f t="shared" ca="1" si="289"/>
        <v>3.98124624161541E-4</v>
      </c>
      <c r="AG406" s="35"/>
      <c r="AH406" s="35"/>
      <c r="AR406" s="69">
        <f t="shared" si="279"/>
        <v>34</v>
      </c>
      <c r="AS406" s="70">
        <f t="shared" si="290"/>
        <v>403</v>
      </c>
      <c r="AT406" s="71">
        <f t="shared" si="291"/>
        <v>4.1761042412436278E-2</v>
      </c>
      <c r="AU406" s="72">
        <f t="shared" si="280"/>
        <v>8.6664107387064426E-3</v>
      </c>
      <c r="AV406" s="73">
        <f t="shared" si="281"/>
        <v>1.0086664107387064</v>
      </c>
      <c r="AW406" s="74">
        <f>PRODUCT(AV$4:AV406)</f>
        <v>23.352105530275058</v>
      </c>
      <c r="BO406" s="70">
        <f t="shared" si="292"/>
        <v>403</v>
      </c>
      <c r="BP406" s="178">
        <f t="shared" si="293"/>
        <v>0.1091</v>
      </c>
      <c r="BQ406" s="179">
        <f t="shared" si="282"/>
        <v>8.6664107387064426E-3</v>
      </c>
      <c r="BR406" s="179">
        <f t="shared" si="295"/>
        <v>4.2822691029018388E-2</v>
      </c>
    </row>
    <row r="407" spans="5:70">
      <c r="E407">
        <f t="shared" si="283"/>
        <v>404</v>
      </c>
      <c r="F407" s="64">
        <f t="shared" si="284"/>
        <v>101.58333333333142</v>
      </c>
      <c r="G407" s="55">
        <f t="shared" si="268"/>
        <v>6.4504460562804344E-2</v>
      </c>
      <c r="H407" s="78">
        <f t="shared" si="294"/>
        <v>3.7356157006374232E-4</v>
      </c>
      <c r="I407" s="79">
        <f t="shared" ca="1" si="269"/>
        <v>0</v>
      </c>
      <c r="J407" s="79">
        <f t="shared" ca="1" si="270"/>
        <v>0</v>
      </c>
      <c r="K407" s="80">
        <f t="shared" ca="1" si="271"/>
        <v>0</v>
      </c>
      <c r="L407" s="80">
        <f t="shared" ca="1" si="272"/>
        <v>0</v>
      </c>
      <c r="M407" s="80">
        <f t="shared" ca="1" si="273"/>
        <v>0</v>
      </c>
      <c r="N407" s="80">
        <f t="shared" ca="1" si="274"/>
        <v>0</v>
      </c>
      <c r="O407" s="81">
        <f t="shared" ca="1" si="261"/>
        <v>0</v>
      </c>
      <c r="P407" s="79">
        <f t="shared" ca="1" si="262"/>
        <v>0</v>
      </c>
      <c r="Q407" s="35"/>
      <c r="R407">
        <f t="shared" ca="1" si="275"/>
        <v>404</v>
      </c>
      <c r="S407" s="78">
        <f t="shared" ca="1" si="285"/>
        <v>101.58333333333142</v>
      </c>
      <c r="T407" s="55">
        <f t="shared" ca="1" si="276"/>
        <v>6.4504460562804344E-2</v>
      </c>
      <c r="U407" s="78">
        <f t="shared" ca="1" si="286"/>
        <v>3.7244381004323157E-4</v>
      </c>
      <c r="V407" s="79">
        <f t="shared" ca="1" si="287"/>
        <v>0</v>
      </c>
      <c r="W407" s="79">
        <f t="shared" ca="1" si="263"/>
        <v>0</v>
      </c>
      <c r="X407" s="80">
        <f t="shared" ca="1" si="264"/>
        <v>0</v>
      </c>
      <c r="Y407" s="80">
        <f t="shared" ca="1" si="277"/>
        <v>0</v>
      </c>
      <c r="Z407" s="80">
        <f t="shared" ca="1" si="265"/>
        <v>0</v>
      </c>
      <c r="AA407" s="80">
        <f t="shared" ca="1" si="278"/>
        <v>0</v>
      </c>
      <c r="AB407" s="81">
        <f t="shared" ca="1" si="266"/>
        <v>0</v>
      </c>
      <c r="AC407" s="79">
        <f t="shared" ca="1" si="267"/>
        <v>0</v>
      </c>
      <c r="AD407" s="35"/>
      <c r="AE407" s="55">
        <f t="shared" ca="1" si="288"/>
        <v>6.4504460562804344E-2</v>
      </c>
      <c r="AF407" s="78">
        <f t="shared" ca="1" si="289"/>
        <v>3.7244381004323157E-4</v>
      </c>
      <c r="AG407" s="35"/>
      <c r="AH407" s="35"/>
      <c r="AR407" s="69">
        <f t="shared" si="279"/>
        <v>34</v>
      </c>
      <c r="AS407" s="70">
        <f t="shared" si="290"/>
        <v>404</v>
      </c>
      <c r="AT407" s="71">
        <f t="shared" si="291"/>
        <v>4.1399124066013565E-2</v>
      </c>
      <c r="AU407" s="72">
        <f t="shared" si="280"/>
        <v>8.6664107387064426E-3</v>
      </c>
      <c r="AV407" s="73">
        <f t="shared" si="281"/>
        <v>1.0086664107387064</v>
      </c>
      <c r="AW407" s="74">
        <f>PRODUCT(AV$4:AV407)</f>
        <v>23.554484468414039</v>
      </c>
      <c r="BO407" s="70">
        <f t="shared" si="292"/>
        <v>404</v>
      </c>
      <c r="BP407" s="178">
        <f t="shared" si="293"/>
        <v>0.1091</v>
      </c>
      <c r="BQ407" s="179">
        <f t="shared" si="282"/>
        <v>8.6664107387064426E-3</v>
      </c>
      <c r="BR407" s="179">
        <f t="shared" si="295"/>
        <v>4.2454760635537353E-2</v>
      </c>
    </row>
    <row r="408" spans="5:70">
      <c r="E408">
        <f t="shared" si="283"/>
        <v>405</v>
      </c>
      <c r="F408" s="64">
        <f t="shared" si="284"/>
        <v>101.66666666666475</v>
      </c>
      <c r="G408" s="55">
        <f t="shared" si="268"/>
        <v>6.4504460562804344E-2</v>
      </c>
      <c r="H408" s="78">
        <f t="shared" si="294"/>
        <v>3.4946518249978636E-4</v>
      </c>
      <c r="I408" s="79">
        <f t="shared" ca="1" si="269"/>
        <v>0</v>
      </c>
      <c r="J408" s="79">
        <f t="shared" ca="1" si="270"/>
        <v>0</v>
      </c>
      <c r="K408" s="80">
        <f t="shared" ca="1" si="271"/>
        <v>0</v>
      </c>
      <c r="L408" s="80">
        <f t="shared" ca="1" si="272"/>
        <v>0</v>
      </c>
      <c r="M408" s="80">
        <f t="shared" ca="1" si="273"/>
        <v>0</v>
      </c>
      <c r="N408" s="80">
        <f t="shared" ca="1" si="274"/>
        <v>0</v>
      </c>
      <c r="O408" s="81">
        <f t="shared" ca="1" si="261"/>
        <v>0</v>
      </c>
      <c r="P408" s="79">
        <f t="shared" ca="1" si="262"/>
        <v>0</v>
      </c>
      <c r="Q408" s="35"/>
      <c r="R408">
        <f t="shared" ca="1" si="275"/>
        <v>405</v>
      </c>
      <c r="S408" s="78">
        <f t="shared" ca="1" si="285"/>
        <v>101.66666666666475</v>
      </c>
      <c r="T408" s="55">
        <f t="shared" ca="1" si="276"/>
        <v>6.4504460562804344E-2</v>
      </c>
      <c r="U408" s="78">
        <f t="shared" ca="1" si="286"/>
        <v>3.4841952298643735E-4</v>
      </c>
      <c r="V408" s="79">
        <f t="shared" ca="1" si="287"/>
        <v>0</v>
      </c>
      <c r="W408" s="79">
        <f t="shared" ca="1" si="263"/>
        <v>0</v>
      </c>
      <c r="X408" s="80">
        <f t="shared" ca="1" si="264"/>
        <v>0</v>
      </c>
      <c r="Y408" s="80">
        <f t="shared" ca="1" si="277"/>
        <v>0</v>
      </c>
      <c r="Z408" s="80">
        <f t="shared" ca="1" si="265"/>
        <v>0</v>
      </c>
      <c r="AA408" s="80">
        <f t="shared" ca="1" si="278"/>
        <v>0</v>
      </c>
      <c r="AB408" s="81">
        <f t="shared" ca="1" si="266"/>
        <v>0</v>
      </c>
      <c r="AC408" s="79">
        <f t="shared" ca="1" si="267"/>
        <v>0</v>
      </c>
      <c r="AD408" s="35"/>
      <c r="AE408" s="55">
        <f t="shared" ca="1" si="288"/>
        <v>6.4504460562804344E-2</v>
      </c>
      <c r="AF408" s="78">
        <f t="shared" ca="1" si="289"/>
        <v>3.4841952298643735E-4</v>
      </c>
      <c r="AG408" s="35"/>
      <c r="AH408" s="35"/>
      <c r="AR408" s="69">
        <f t="shared" si="279"/>
        <v>34</v>
      </c>
      <c r="AS408" s="70">
        <f t="shared" si="290"/>
        <v>405</v>
      </c>
      <c r="AT408" s="71">
        <f t="shared" si="291"/>
        <v>4.1040342252634823E-2</v>
      </c>
      <c r="AU408" s="72">
        <f t="shared" si="280"/>
        <v>8.6664107387064426E-3</v>
      </c>
      <c r="AV408" s="73">
        <f t="shared" si="281"/>
        <v>1.0086664107387064</v>
      </c>
      <c r="AW408" s="74">
        <f>PRODUCT(AV$4:AV408)</f>
        <v>23.758617305555795</v>
      </c>
      <c r="BO408" s="70">
        <f t="shared" si="292"/>
        <v>405</v>
      </c>
      <c r="BP408" s="178">
        <f t="shared" si="293"/>
        <v>0.1091</v>
      </c>
      <c r="BQ408" s="179">
        <f t="shared" si="282"/>
        <v>8.6664107387064426E-3</v>
      </c>
      <c r="BR408" s="179">
        <f t="shared" si="295"/>
        <v>4.2089991481371138E-2</v>
      </c>
    </row>
    <row r="409" spans="5:70">
      <c r="E409">
        <f t="shared" si="283"/>
        <v>406</v>
      </c>
      <c r="F409" s="64">
        <f t="shared" si="284"/>
        <v>101.74999999999808</v>
      </c>
      <c r="G409" s="55">
        <f t="shared" si="268"/>
        <v>6.4504460562804344E-2</v>
      </c>
      <c r="H409" s="78">
        <f t="shared" si="294"/>
        <v>3.2692311941715565E-4</v>
      </c>
      <c r="I409" s="79">
        <f t="shared" ca="1" si="269"/>
        <v>0</v>
      </c>
      <c r="J409" s="79">
        <f t="shared" ca="1" si="270"/>
        <v>0</v>
      </c>
      <c r="K409" s="80">
        <f t="shared" ca="1" si="271"/>
        <v>0</v>
      </c>
      <c r="L409" s="80">
        <f t="shared" ca="1" si="272"/>
        <v>0</v>
      </c>
      <c r="M409" s="80">
        <f t="shared" ca="1" si="273"/>
        <v>0</v>
      </c>
      <c r="N409" s="80">
        <f t="shared" ca="1" si="274"/>
        <v>0</v>
      </c>
      <c r="O409" s="81">
        <f t="shared" ca="1" si="261"/>
        <v>0</v>
      </c>
      <c r="P409" s="79">
        <f t="shared" ca="1" si="262"/>
        <v>0</v>
      </c>
      <c r="Q409" s="35"/>
      <c r="R409">
        <f t="shared" ca="1" si="275"/>
        <v>406</v>
      </c>
      <c r="S409" s="78">
        <f t="shared" ca="1" si="285"/>
        <v>101.74999999999808</v>
      </c>
      <c r="T409" s="55">
        <f t="shared" ca="1" si="276"/>
        <v>6.4504460562804344E-2</v>
      </c>
      <c r="U409" s="78">
        <f t="shared" ca="1" si="286"/>
        <v>3.2594490960664759E-4</v>
      </c>
      <c r="V409" s="79">
        <f t="shared" ca="1" si="287"/>
        <v>0</v>
      </c>
      <c r="W409" s="79">
        <f t="shared" ca="1" si="263"/>
        <v>0</v>
      </c>
      <c r="X409" s="80">
        <f t="shared" ca="1" si="264"/>
        <v>0</v>
      </c>
      <c r="Y409" s="80">
        <f t="shared" ca="1" si="277"/>
        <v>0</v>
      </c>
      <c r="Z409" s="80">
        <f t="shared" ca="1" si="265"/>
        <v>0</v>
      </c>
      <c r="AA409" s="80">
        <f t="shared" ca="1" si="278"/>
        <v>0</v>
      </c>
      <c r="AB409" s="81">
        <f t="shared" ca="1" si="266"/>
        <v>0</v>
      </c>
      <c r="AC409" s="79">
        <f t="shared" ca="1" si="267"/>
        <v>0</v>
      </c>
      <c r="AD409" s="35"/>
      <c r="AE409" s="55">
        <f t="shared" ca="1" si="288"/>
        <v>6.4504460562804344E-2</v>
      </c>
      <c r="AF409" s="78">
        <f t="shared" ca="1" si="289"/>
        <v>3.2594490960664759E-4</v>
      </c>
      <c r="AG409" s="35"/>
      <c r="AH409" s="35"/>
      <c r="AR409" s="69">
        <f t="shared" si="279"/>
        <v>34</v>
      </c>
      <c r="AS409" s="70">
        <f t="shared" si="290"/>
        <v>406</v>
      </c>
      <c r="AT409" s="71">
        <f t="shared" si="291"/>
        <v>4.0684669789816399E-2</v>
      </c>
      <c r="AU409" s="72">
        <f t="shared" si="280"/>
        <v>8.6664107387064426E-3</v>
      </c>
      <c r="AV409" s="73">
        <f t="shared" si="281"/>
        <v>1.0086664107387064</v>
      </c>
      <c r="AW409" s="74">
        <f>PRODUCT(AV$4:AV409)</f>
        <v>23.964519241709482</v>
      </c>
      <c r="BO409" s="70">
        <f t="shared" si="292"/>
        <v>406</v>
      </c>
      <c r="BP409" s="178">
        <f t="shared" si="293"/>
        <v>0.1091</v>
      </c>
      <c r="BQ409" s="179">
        <f t="shared" si="282"/>
        <v>8.6664107387064426E-3</v>
      </c>
      <c r="BR409" s="179">
        <f t="shared" si="295"/>
        <v>4.1728356405311577E-2</v>
      </c>
    </row>
    <row r="410" spans="5:70">
      <c r="E410">
        <f t="shared" si="283"/>
        <v>407</v>
      </c>
      <c r="F410" s="64">
        <f t="shared" si="284"/>
        <v>101.83333333333141</v>
      </c>
      <c r="G410" s="55">
        <f t="shared" si="268"/>
        <v>6.4504460562804344E-2</v>
      </c>
      <c r="H410" s="78">
        <f t="shared" si="294"/>
        <v>3.0583511995364274E-4</v>
      </c>
      <c r="I410" s="79">
        <f t="shared" ca="1" si="269"/>
        <v>0</v>
      </c>
      <c r="J410" s="79">
        <f t="shared" ca="1" si="270"/>
        <v>0</v>
      </c>
      <c r="K410" s="80">
        <f t="shared" ca="1" si="271"/>
        <v>0</v>
      </c>
      <c r="L410" s="80">
        <f t="shared" ca="1" si="272"/>
        <v>0</v>
      </c>
      <c r="M410" s="80">
        <f t="shared" ca="1" si="273"/>
        <v>0</v>
      </c>
      <c r="N410" s="80">
        <f t="shared" ca="1" si="274"/>
        <v>0</v>
      </c>
      <c r="O410" s="81">
        <f t="shared" ca="1" si="261"/>
        <v>0</v>
      </c>
      <c r="P410" s="79">
        <f t="shared" ca="1" si="262"/>
        <v>0</v>
      </c>
      <c r="Q410" s="35"/>
      <c r="R410">
        <f t="shared" ca="1" si="275"/>
        <v>407</v>
      </c>
      <c r="S410" s="78">
        <f t="shared" ca="1" si="285"/>
        <v>101.83333333333141</v>
      </c>
      <c r="T410" s="55">
        <f t="shared" ca="1" si="276"/>
        <v>6.4504460562804344E-2</v>
      </c>
      <c r="U410" s="78">
        <f t="shared" ca="1" si="286"/>
        <v>3.0492000903927879E-4</v>
      </c>
      <c r="V410" s="79">
        <f t="shared" ca="1" si="287"/>
        <v>0</v>
      </c>
      <c r="W410" s="79">
        <f t="shared" ca="1" si="263"/>
        <v>0</v>
      </c>
      <c r="X410" s="80">
        <f t="shared" ca="1" si="264"/>
        <v>0</v>
      </c>
      <c r="Y410" s="80">
        <f t="shared" ca="1" si="277"/>
        <v>0</v>
      </c>
      <c r="Z410" s="80">
        <f t="shared" ca="1" si="265"/>
        <v>0</v>
      </c>
      <c r="AA410" s="80">
        <f t="shared" ca="1" si="278"/>
        <v>0</v>
      </c>
      <c r="AB410" s="81">
        <f t="shared" ca="1" si="266"/>
        <v>0</v>
      </c>
      <c r="AC410" s="79">
        <f t="shared" ca="1" si="267"/>
        <v>0</v>
      </c>
      <c r="AD410" s="35"/>
      <c r="AE410" s="55">
        <f t="shared" ca="1" si="288"/>
        <v>6.4504460562804344E-2</v>
      </c>
      <c r="AF410" s="78">
        <f t="shared" ca="1" si="289"/>
        <v>3.0492000903927879E-4</v>
      </c>
      <c r="AG410" s="35"/>
      <c r="AH410" s="35"/>
      <c r="AR410" s="69">
        <f t="shared" si="279"/>
        <v>34</v>
      </c>
      <c r="AS410" s="70">
        <f t="shared" si="290"/>
        <v>407</v>
      </c>
      <c r="AT410" s="71">
        <f t="shared" si="291"/>
        <v>4.0332079730649208E-2</v>
      </c>
      <c r="AU410" s="72">
        <f t="shared" si="280"/>
        <v>8.6664107387064426E-3</v>
      </c>
      <c r="AV410" s="73">
        <f t="shared" si="281"/>
        <v>1.0086664107387064</v>
      </c>
      <c r="AW410" s="74">
        <f>PRODUCT(AV$4:AV410)</f>
        <v>24.172205608613769</v>
      </c>
      <c r="BO410" s="70">
        <f t="shared" si="292"/>
        <v>407</v>
      </c>
      <c r="BP410" s="178">
        <f t="shared" si="293"/>
        <v>0.1091</v>
      </c>
      <c r="BQ410" s="179">
        <f t="shared" si="282"/>
        <v>8.6664107387064426E-3</v>
      </c>
      <c r="BR410" s="179">
        <f t="shared" si="295"/>
        <v>4.1369828479518235E-2</v>
      </c>
    </row>
    <row r="411" spans="5:70">
      <c r="E411">
        <f t="shared" si="283"/>
        <v>408</v>
      </c>
      <c r="F411" s="64">
        <f t="shared" si="284"/>
        <v>101.91666666666474</v>
      </c>
      <c r="G411" s="55">
        <f t="shared" si="268"/>
        <v>6.4504460562804344E-2</v>
      </c>
      <c r="H411" s="78">
        <f t="shared" si="294"/>
        <v>2.8610739051987248E-4</v>
      </c>
      <c r="I411" s="79">
        <f t="shared" ca="1" si="269"/>
        <v>0</v>
      </c>
      <c r="J411" s="79">
        <f t="shared" ca="1" si="270"/>
        <v>0</v>
      </c>
      <c r="K411" s="80">
        <f t="shared" ca="1" si="271"/>
        <v>0</v>
      </c>
      <c r="L411" s="80">
        <f t="shared" ca="1" si="272"/>
        <v>0</v>
      </c>
      <c r="M411" s="80">
        <f t="shared" ca="1" si="273"/>
        <v>0</v>
      </c>
      <c r="N411" s="80">
        <f t="shared" ca="1" si="274"/>
        <v>0</v>
      </c>
      <c r="O411" s="81">
        <f t="shared" ca="1" si="261"/>
        <v>0</v>
      </c>
      <c r="P411" s="79">
        <f t="shared" ca="1" si="262"/>
        <v>0</v>
      </c>
      <c r="Q411" s="35"/>
      <c r="R411">
        <f t="shared" ca="1" si="275"/>
        <v>408</v>
      </c>
      <c r="S411" s="78">
        <f t="shared" ca="1" si="285"/>
        <v>101.91666666666474</v>
      </c>
      <c r="T411" s="55">
        <f t="shared" ca="1" si="276"/>
        <v>6.4504460562804344E-2</v>
      </c>
      <c r="U411" s="78">
        <f t="shared" ca="1" si="286"/>
        <v>2.8525130834139466E-4</v>
      </c>
      <c r="V411" s="79">
        <f t="shared" ca="1" si="287"/>
        <v>0</v>
      </c>
      <c r="W411" s="79">
        <f t="shared" ca="1" si="263"/>
        <v>0</v>
      </c>
      <c r="X411" s="80">
        <f t="shared" ca="1" si="264"/>
        <v>0</v>
      </c>
      <c r="Y411" s="80">
        <f t="shared" ca="1" si="277"/>
        <v>0</v>
      </c>
      <c r="Z411" s="80">
        <f t="shared" ca="1" si="265"/>
        <v>0</v>
      </c>
      <c r="AA411" s="80">
        <f t="shared" ca="1" si="278"/>
        <v>0</v>
      </c>
      <c r="AB411" s="81">
        <f t="shared" ca="1" si="266"/>
        <v>0</v>
      </c>
      <c r="AC411" s="79">
        <f t="shared" ca="1" si="267"/>
        <v>0</v>
      </c>
      <c r="AD411" s="35"/>
      <c r="AE411" s="55">
        <f t="shared" ca="1" si="288"/>
        <v>6.4504460562804344E-2</v>
      </c>
      <c r="AF411" s="78">
        <f t="shared" ca="1" si="289"/>
        <v>2.8525130834139466E-4</v>
      </c>
      <c r="AG411" s="35"/>
      <c r="AH411" s="35"/>
      <c r="AR411" s="69">
        <f t="shared" si="279"/>
        <v>34</v>
      </c>
      <c r="AS411" s="70">
        <f t="shared" si="290"/>
        <v>408</v>
      </c>
      <c r="AT411" s="71">
        <f t="shared" si="291"/>
        <v>3.9982545361757146E-2</v>
      </c>
      <c r="AU411" s="72">
        <f t="shared" si="280"/>
        <v>8.6664107387064426E-3</v>
      </c>
      <c r="AV411" s="73">
        <f t="shared" si="281"/>
        <v>1.0086664107387064</v>
      </c>
      <c r="AW411" s="74">
        <f>PRODUCT(AV$4:AV411)</f>
        <v>24.38169187087848</v>
      </c>
      <c r="BO411" s="70">
        <f t="shared" si="292"/>
        <v>408</v>
      </c>
      <c r="BP411" s="178">
        <f t="shared" si="293"/>
        <v>0.1091</v>
      </c>
      <c r="BQ411" s="179">
        <f t="shared" si="282"/>
        <v>8.6664107387064426E-3</v>
      </c>
      <c r="BR411" s="179">
        <f t="shared" si="295"/>
        <v>4.1014381007513326E-2</v>
      </c>
    </row>
    <row r="412" spans="5:70">
      <c r="E412">
        <f t="shared" si="283"/>
        <v>409</v>
      </c>
      <c r="F412" s="64">
        <f t="shared" si="284"/>
        <v>101.99999999999807</v>
      </c>
      <c r="G412" s="55">
        <f t="shared" si="268"/>
        <v>6.4504460562804344E-2</v>
      </c>
      <c r="H412" s="78">
        <f t="shared" si="294"/>
        <v>2.6765218763135653E-4</v>
      </c>
      <c r="I412" s="79">
        <f t="shared" ca="1" si="269"/>
        <v>0</v>
      </c>
      <c r="J412" s="79">
        <f t="shared" ca="1" si="270"/>
        <v>0</v>
      </c>
      <c r="K412" s="80">
        <f t="shared" ca="1" si="271"/>
        <v>0</v>
      </c>
      <c r="L412" s="80">
        <f t="shared" ca="1" si="272"/>
        <v>0</v>
      </c>
      <c r="M412" s="80">
        <f t="shared" ca="1" si="273"/>
        <v>0</v>
      </c>
      <c r="N412" s="80">
        <f t="shared" ca="1" si="274"/>
        <v>0</v>
      </c>
      <c r="O412" s="81">
        <f t="shared" ca="1" si="261"/>
        <v>0</v>
      </c>
      <c r="P412" s="79">
        <f t="shared" ca="1" si="262"/>
        <v>0</v>
      </c>
      <c r="Q412" s="35"/>
      <c r="R412">
        <f t="shared" ca="1" si="275"/>
        <v>409</v>
      </c>
      <c r="S412" s="78">
        <f t="shared" ca="1" si="285"/>
        <v>101.99999999999807</v>
      </c>
      <c r="T412" s="55">
        <f t="shared" ca="1" si="276"/>
        <v>6.4504460562804344E-2</v>
      </c>
      <c r="U412" s="78">
        <f t="shared" ca="1" si="286"/>
        <v>2.6685132657199885E-4</v>
      </c>
      <c r="V412" s="79">
        <f t="shared" ca="1" si="287"/>
        <v>0</v>
      </c>
      <c r="W412" s="79">
        <f t="shared" ca="1" si="263"/>
        <v>0</v>
      </c>
      <c r="X412" s="80">
        <f t="shared" ca="1" si="264"/>
        <v>0</v>
      </c>
      <c r="Y412" s="80">
        <f t="shared" ca="1" si="277"/>
        <v>0</v>
      </c>
      <c r="Z412" s="80">
        <f t="shared" ca="1" si="265"/>
        <v>0</v>
      </c>
      <c r="AA412" s="80">
        <f t="shared" ca="1" si="278"/>
        <v>0</v>
      </c>
      <c r="AB412" s="81">
        <f t="shared" ca="1" si="266"/>
        <v>0</v>
      </c>
      <c r="AC412" s="79">
        <f t="shared" ca="1" si="267"/>
        <v>0</v>
      </c>
      <c r="AD412" s="35"/>
      <c r="AE412" s="55">
        <f t="shared" ca="1" si="288"/>
        <v>6.4504460562804344E-2</v>
      </c>
      <c r="AF412" s="78">
        <f t="shared" ca="1" si="289"/>
        <v>2.6685132657199885E-4</v>
      </c>
      <c r="AG412" s="35"/>
      <c r="AH412" s="35"/>
      <c r="AR412" s="69">
        <f t="shared" si="279"/>
        <v>35</v>
      </c>
      <c r="AS412" s="70">
        <f t="shared" si="290"/>
        <v>409</v>
      </c>
      <c r="AT412" s="71">
        <f t="shared" si="291"/>
        <v>3.9636040201273197E-2</v>
      </c>
      <c r="AU412" s="72">
        <f t="shared" si="280"/>
        <v>8.6664107387064426E-3</v>
      </c>
      <c r="AV412" s="73">
        <f t="shared" si="281"/>
        <v>1.0086664107387064</v>
      </c>
      <c r="AW412" s="74">
        <f>PRODUCT(AV$4:AV412)</f>
        <v>24.592993627136092</v>
      </c>
      <c r="BO412" s="70">
        <f t="shared" si="292"/>
        <v>409</v>
      </c>
      <c r="BP412" s="178">
        <f t="shared" si="293"/>
        <v>0.1091</v>
      </c>
      <c r="BQ412" s="179">
        <f t="shared" si="282"/>
        <v>8.6664107387064426E-3</v>
      </c>
      <c r="BR412" s="179">
        <f t="shared" si="295"/>
        <v>4.066198752219384E-2</v>
      </c>
    </row>
    <row r="413" spans="5:70">
      <c r="E413">
        <f t="shared" si="283"/>
        <v>410</v>
      </c>
      <c r="F413" s="64">
        <f t="shared" si="284"/>
        <v>102.0833333333314</v>
      </c>
      <c r="G413" s="55">
        <f t="shared" si="268"/>
        <v>6.4504460562804344E-2</v>
      </c>
      <c r="H413" s="78">
        <f t="shared" si="294"/>
        <v>2.5038742764974138E-4</v>
      </c>
      <c r="I413" s="79">
        <f t="shared" ca="1" si="269"/>
        <v>0</v>
      </c>
      <c r="J413" s="79">
        <f t="shared" ca="1" si="270"/>
        <v>0</v>
      </c>
      <c r="K413" s="80">
        <f t="shared" ca="1" si="271"/>
        <v>0</v>
      </c>
      <c r="L413" s="80">
        <f t="shared" ca="1" si="272"/>
        <v>0</v>
      </c>
      <c r="M413" s="80">
        <f t="shared" ca="1" si="273"/>
        <v>0</v>
      </c>
      <c r="N413" s="80">
        <f t="shared" ca="1" si="274"/>
        <v>0</v>
      </c>
      <c r="O413" s="81">
        <f t="shared" ca="1" si="261"/>
        <v>0</v>
      </c>
      <c r="P413" s="79">
        <f t="shared" ca="1" si="262"/>
        <v>0</v>
      </c>
      <c r="Q413" s="35"/>
      <c r="R413">
        <f t="shared" ca="1" si="275"/>
        <v>410</v>
      </c>
      <c r="S413" s="78">
        <f t="shared" ca="1" si="285"/>
        <v>102.0833333333314</v>
      </c>
      <c r="T413" s="55">
        <f t="shared" ca="1" si="276"/>
        <v>6.4504460562804344E-2</v>
      </c>
      <c r="U413" s="78">
        <f t="shared" ca="1" si="286"/>
        <v>2.4963822570100335E-4</v>
      </c>
      <c r="V413" s="79">
        <f t="shared" ca="1" si="287"/>
        <v>0</v>
      </c>
      <c r="W413" s="79">
        <f t="shared" ca="1" si="263"/>
        <v>0</v>
      </c>
      <c r="X413" s="80">
        <f t="shared" ca="1" si="264"/>
        <v>0</v>
      </c>
      <c r="Y413" s="80">
        <f t="shared" ca="1" si="277"/>
        <v>0</v>
      </c>
      <c r="Z413" s="80">
        <f t="shared" ca="1" si="265"/>
        <v>0</v>
      </c>
      <c r="AA413" s="80">
        <f t="shared" ca="1" si="278"/>
        <v>0</v>
      </c>
      <c r="AB413" s="81">
        <f t="shared" ca="1" si="266"/>
        <v>0</v>
      </c>
      <c r="AC413" s="79">
        <f t="shared" ca="1" si="267"/>
        <v>0</v>
      </c>
      <c r="AD413" s="35"/>
      <c r="AE413" s="55">
        <f t="shared" ca="1" si="288"/>
        <v>6.4504460562804344E-2</v>
      </c>
      <c r="AF413" s="78">
        <f t="shared" ca="1" si="289"/>
        <v>2.4963822570100335E-4</v>
      </c>
      <c r="AG413" s="35"/>
      <c r="AH413" s="35"/>
      <c r="AR413" s="69">
        <f t="shared" si="279"/>
        <v>35</v>
      </c>
      <c r="AS413" s="70">
        <f t="shared" si="290"/>
        <v>410</v>
      </c>
      <c r="AT413" s="71">
        <f t="shared" si="291"/>
        <v>3.9292537996833084E-2</v>
      </c>
      <c r="AU413" s="72">
        <f t="shared" si="280"/>
        <v>8.6664107387064426E-3</v>
      </c>
      <c r="AV413" s="73">
        <f t="shared" si="281"/>
        <v>1.0086664107387064</v>
      </c>
      <c r="AW413" s="74">
        <f>PRODUCT(AV$4:AV413)</f>
        <v>24.806126611203243</v>
      </c>
      <c r="BO413" s="70">
        <f t="shared" si="292"/>
        <v>410</v>
      </c>
      <c r="BP413" s="178">
        <f t="shared" si="293"/>
        <v>0.1091</v>
      </c>
      <c r="BQ413" s="179">
        <f t="shared" si="282"/>
        <v>8.6664107387064426E-3</v>
      </c>
      <c r="BR413" s="179">
        <f t="shared" si="295"/>
        <v>4.0312621783860775E-2</v>
      </c>
    </row>
    <row r="414" spans="5:70">
      <c r="E414">
        <f t="shared" si="283"/>
        <v>411</v>
      </c>
      <c r="F414" s="64">
        <f t="shared" si="284"/>
        <v>102.16666666666472</v>
      </c>
      <c r="G414" s="55">
        <f t="shared" si="268"/>
        <v>6.4504460562804344E-2</v>
      </c>
      <c r="H414" s="78">
        <f t="shared" si="294"/>
        <v>2.3423632169748663E-4</v>
      </c>
      <c r="I414" s="79">
        <f t="shared" ca="1" si="269"/>
        <v>0</v>
      </c>
      <c r="J414" s="79">
        <f t="shared" ca="1" si="270"/>
        <v>0</v>
      </c>
      <c r="K414" s="80">
        <f t="shared" ca="1" si="271"/>
        <v>0</v>
      </c>
      <c r="L414" s="80">
        <f t="shared" ca="1" si="272"/>
        <v>0</v>
      </c>
      <c r="M414" s="80">
        <f t="shared" ca="1" si="273"/>
        <v>0</v>
      </c>
      <c r="N414" s="80">
        <f t="shared" ca="1" si="274"/>
        <v>0</v>
      </c>
      <c r="O414" s="81">
        <f t="shared" ca="1" si="261"/>
        <v>0</v>
      </c>
      <c r="P414" s="79">
        <f t="shared" ca="1" si="262"/>
        <v>0</v>
      </c>
      <c r="Q414" s="35"/>
      <c r="R414">
        <f t="shared" ca="1" si="275"/>
        <v>411</v>
      </c>
      <c r="S414" s="78">
        <f t="shared" ca="1" si="285"/>
        <v>102.16666666666472</v>
      </c>
      <c r="T414" s="55">
        <f t="shared" ca="1" si="276"/>
        <v>6.4504460562804344E-2</v>
      </c>
      <c r="U414" s="78">
        <f t="shared" ca="1" si="286"/>
        <v>2.3353544661630453E-4</v>
      </c>
      <c r="V414" s="79">
        <f t="shared" ca="1" si="287"/>
        <v>0</v>
      </c>
      <c r="W414" s="79">
        <f t="shared" ca="1" si="263"/>
        <v>0</v>
      </c>
      <c r="X414" s="80">
        <f t="shared" ca="1" si="264"/>
        <v>0</v>
      </c>
      <c r="Y414" s="80">
        <f t="shared" ca="1" si="277"/>
        <v>0</v>
      </c>
      <c r="Z414" s="80">
        <f t="shared" ca="1" si="265"/>
        <v>0</v>
      </c>
      <c r="AA414" s="80">
        <f t="shared" ca="1" si="278"/>
        <v>0</v>
      </c>
      <c r="AB414" s="81">
        <f t="shared" ca="1" si="266"/>
        <v>0</v>
      </c>
      <c r="AC414" s="79">
        <f t="shared" ca="1" si="267"/>
        <v>0</v>
      </c>
      <c r="AD414" s="35"/>
      <c r="AE414" s="55">
        <f t="shared" ca="1" si="288"/>
        <v>6.4504460562804344E-2</v>
      </c>
      <c r="AF414" s="78">
        <f t="shared" ca="1" si="289"/>
        <v>2.3353544661630453E-4</v>
      </c>
      <c r="AG414" s="35"/>
      <c r="AH414" s="35"/>
      <c r="AR414" s="69">
        <f t="shared" si="279"/>
        <v>35</v>
      </c>
      <c r="AS414" s="70">
        <f t="shared" si="290"/>
        <v>411</v>
      </c>
      <c r="AT414" s="71">
        <f t="shared" si="291"/>
        <v>3.8952012723586296E-2</v>
      </c>
      <c r="AU414" s="72">
        <f t="shared" si="280"/>
        <v>8.6664107387064426E-3</v>
      </c>
      <c r="AV414" s="73">
        <f t="shared" si="281"/>
        <v>1.0086664107387064</v>
      </c>
      <c r="AW414" s="74">
        <f>PRODUCT(AV$4:AV414)</f>
        <v>25.021106693252285</v>
      </c>
      <c r="BO414" s="70">
        <f t="shared" si="292"/>
        <v>411</v>
      </c>
      <c r="BP414" s="178">
        <f t="shared" si="293"/>
        <v>0.1091</v>
      </c>
      <c r="BQ414" s="179">
        <f t="shared" si="282"/>
        <v>8.6664107387064426E-3</v>
      </c>
      <c r="BR414" s="179">
        <f t="shared" si="295"/>
        <v>3.9966257778265304E-2</v>
      </c>
    </row>
    <row r="415" spans="5:70">
      <c r="E415">
        <f t="shared" si="283"/>
        <v>412</v>
      </c>
      <c r="F415" s="64">
        <f t="shared" si="284"/>
        <v>102.24999999999805</v>
      </c>
      <c r="G415" s="55">
        <f t="shared" si="268"/>
        <v>6.4504460562804344E-2</v>
      </c>
      <c r="H415" s="78">
        <f t="shared" si="294"/>
        <v>2.1912703412217476E-4</v>
      </c>
      <c r="I415" s="79">
        <f t="shared" ca="1" si="269"/>
        <v>0</v>
      </c>
      <c r="J415" s="79">
        <f t="shared" ca="1" si="270"/>
        <v>0</v>
      </c>
      <c r="K415" s="80">
        <f t="shared" ca="1" si="271"/>
        <v>0</v>
      </c>
      <c r="L415" s="80">
        <f t="shared" ca="1" si="272"/>
        <v>0</v>
      </c>
      <c r="M415" s="80">
        <f t="shared" ca="1" si="273"/>
        <v>0</v>
      </c>
      <c r="N415" s="80">
        <f t="shared" ca="1" si="274"/>
        <v>0</v>
      </c>
      <c r="O415" s="81">
        <f t="shared" ca="1" si="261"/>
        <v>0</v>
      </c>
      <c r="P415" s="79">
        <f t="shared" ca="1" si="262"/>
        <v>0</v>
      </c>
      <c r="Q415" s="35"/>
      <c r="R415">
        <f t="shared" ca="1" si="275"/>
        <v>412</v>
      </c>
      <c r="S415" s="78">
        <f t="shared" ca="1" si="285"/>
        <v>102.24999999999805</v>
      </c>
      <c r="T415" s="55">
        <f t="shared" ca="1" si="276"/>
        <v>6.4504460562804344E-2</v>
      </c>
      <c r="U415" s="78">
        <f t="shared" ca="1" si="286"/>
        <v>2.1847136861002621E-4</v>
      </c>
      <c r="V415" s="79">
        <f t="shared" ca="1" si="287"/>
        <v>0</v>
      </c>
      <c r="W415" s="79">
        <f t="shared" ca="1" si="263"/>
        <v>0</v>
      </c>
      <c r="X415" s="80">
        <f t="shared" ca="1" si="264"/>
        <v>0</v>
      </c>
      <c r="Y415" s="80">
        <f t="shared" ca="1" si="277"/>
        <v>0</v>
      </c>
      <c r="Z415" s="80">
        <f t="shared" ca="1" si="265"/>
        <v>0</v>
      </c>
      <c r="AA415" s="80">
        <f t="shared" ca="1" si="278"/>
        <v>0</v>
      </c>
      <c r="AB415" s="81">
        <f t="shared" ca="1" si="266"/>
        <v>0</v>
      </c>
      <c r="AC415" s="79">
        <f t="shared" ca="1" si="267"/>
        <v>0</v>
      </c>
      <c r="AD415" s="35"/>
      <c r="AE415" s="55">
        <f t="shared" ca="1" si="288"/>
        <v>6.4504460562804344E-2</v>
      </c>
      <c r="AF415" s="78">
        <f t="shared" ca="1" si="289"/>
        <v>2.1847136861002621E-4</v>
      </c>
      <c r="AG415" s="35"/>
      <c r="AH415" s="35"/>
      <c r="AR415" s="69">
        <f t="shared" si="279"/>
        <v>35</v>
      </c>
      <c r="AS415" s="70">
        <f t="shared" si="290"/>
        <v>412</v>
      </c>
      <c r="AT415" s="71">
        <f t="shared" si="291"/>
        <v>3.8614438582224381E-2</v>
      </c>
      <c r="AU415" s="72">
        <f t="shared" si="280"/>
        <v>8.6664107387064426E-3</v>
      </c>
      <c r="AV415" s="73">
        <f t="shared" si="281"/>
        <v>1.0086664107387064</v>
      </c>
      <c r="AW415" s="74">
        <f>PRODUCT(AV$4:AV415)</f>
        <v>25.237949880993007</v>
      </c>
      <c r="BO415" s="70">
        <f t="shared" si="292"/>
        <v>412</v>
      </c>
      <c r="BP415" s="178">
        <f t="shared" si="293"/>
        <v>0.1091</v>
      </c>
      <c r="BQ415" s="179">
        <f t="shared" si="282"/>
        <v>8.6664107387064426E-3</v>
      </c>
      <c r="BR415" s="179">
        <f t="shared" si="295"/>
        <v>3.9622869714671709E-2</v>
      </c>
    </row>
    <row r="416" spans="5:70">
      <c r="E416">
        <f t="shared" si="283"/>
        <v>413</v>
      </c>
      <c r="F416" s="64">
        <f t="shared" si="284"/>
        <v>102.33333333333138</v>
      </c>
      <c r="G416" s="55">
        <f t="shared" si="268"/>
        <v>6.4504460562804344E-2</v>
      </c>
      <c r="H416" s="78">
        <f t="shared" si="294"/>
        <v>2.0499236299139666E-4</v>
      </c>
      <c r="I416" s="79">
        <f t="shared" ca="1" si="269"/>
        <v>0</v>
      </c>
      <c r="J416" s="79">
        <f t="shared" ca="1" si="270"/>
        <v>0</v>
      </c>
      <c r="K416" s="80">
        <f t="shared" ca="1" si="271"/>
        <v>0</v>
      </c>
      <c r="L416" s="80">
        <f t="shared" ca="1" si="272"/>
        <v>0</v>
      </c>
      <c r="M416" s="80">
        <f t="shared" ca="1" si="273"/>
        <v>0</v>
      </c>
      <c r="N416" s="80">
        <f t="shared" ca="1" si="274"/>
        <v>0</v>
      </c>
      <c r="O416" s="81">
        <f t="shared" ca="1" si="261"/>
        <v>0</v>
      </c>
      <c r="P416" s="79">
        <f t="shared" ca="1" si="262"/>
        <v>0</v>
      </c>
      <c r="Q416" s="35"/>
      <c r="R416">
        <f t="shared" ca="1" si="275"/>
        <v>413</v>
      </c>
      <c r="S416" s="78">
        <f t="shared" ca="1" si="285"/>
        <v>102.33333333333138</v>
      </c>
      <c r="T416" s="55">
        <f t="shared" ca="1" si="276"/>
        <v>6.4504460562804344E-2</v>
      </c>
      <c r="U416" s="78">
        <f t="shared" ca="1" si="286"/>
        <v>2.0437899082941888E-4</v>
      </c>
      <c r="V416" s="79">
        <f t="shared" ca="1" si="287"/>
        <v>0</v>
      </c>
      <c r="W416" s="79">
        <f t="shared" ca="1" si="263"/>
        <v>0</v>
      </c>
      <c r="X416" s="80">
        <f t="shared" ca="1" si="264"/>
        <v>0</v>
      </c>
      <c r="Y416" s="80">
        <f t="shared" ca="1" si="277"/>
        <v>0</v>
      </c>
      <c r="Z416" s="80">
        <f t="shared" ca="1" si="265"/>
        <v>0</v>
      </c>
      <c r="AA416" s="80">
        <f t="shared" ca="1" si="278"/>
        <v>0</v>
      </c>
      <c r="AB416" s="81">
        <f t="shared" ca="1" si="266"/>
        <v>0</v>
      </c>
      <c r="AC416" s="79">
        <f t="shared" ca="1" si="267"/>
        <v>0</v>
      </c>
      <c r="AD416" s="35"/>
      <c r="AE416" s="55">
        <f t="shared" ca="1" si="288"/>
        <v>6.4504460562804344E-2</v>
      </c>
      <c r="AF416" s="78">
        <f t="shared" ca="1" si="289"/>
        <v>2.0437899082941888E-4</v>
      </c>
      <c r="AG416" s="35"/>
      <c r="AH416" s="35"/>
      <c r="AR416" s="69">
        <f t="shared" si="279"/>
        <v>35</v>
      </c>
      <c r="AS416" s="70">
        <f t="shared" si="290"/>
        <v>413</v>
      </c>
      <c r="AT416" s="71">
        <f t="shared" si="291"/>
        <v>3.8279789997026269E-2</v>
      </c>
      <c r="AU416" s="72">
        <f t="shared" si="280"/>
        <v>8.6664107387064426E-3</v>
      </c>
      <c r="AV416" s="73">
        <f t="shared" si="281"/>
        <v>1.0086664107387064</v>
      </c>
      <c r="AW416" s="74">
        <f>PRODUCT(AV$4:AV416)</f>
        <v>25.45667232086458</v>
      </c>
      <c r="BO416" s="70">
        <f t="shared" si="292"/>
        <v>413</v>
      </c>
      <c r="BP416" s="178">
        <f t="shared" si="293"/>
        <v>0.1091</v>
      </c>
      <c r="BQ416" s="179">
        <f t="shared" si="282"/>
        <v>8.6664107387064426E-3</v>
      </c>
      <c r="BR416" s="179">
        <f t="shared" si="295"/>
        <v>3.9282432023936956E-2</v>
      </c>
    </row>
    <row r="417" spans="3:70">
      <c r="E417">
        <f t="shared" si="283"/>
        <v>414</v>
      </c>
      <c r="F417" s="64">
        <f t="shared" si="284"/>
        <v>102.41666666666471</v>
      </c>
      <c r="G417" s="55">
        <f t="shared" si="268"/>
        <v>6.4504460562804344E-2</v>
      </c>
      <c r="H417" s="78">
        <f t="shared" si="294"/>
        <v>1.9176944119714203E-4</v>
      </c>
      <c r="I417" s="79">
        <f t="shared" ca="1" si="269"/>
        <v>0</v>
      </c>
      <c r="J417" s="79">
        <f t="shared" ca="1" si="270"/>
        <v>0</v>
      </c>
      <c r="K417" s="80">
        <f t="shared" ca="1" si="271"/>
        <v>0</v>
      </c>
      <c r="L417" s="80">
        <f t="shared" ca="1" si="272"/>
        <v>0</v>
      </c>
      <c r="M417" s="80">
        <f t="shared" ca="1" si="273"/>
        <v>0</v>
      </c>
      <c r="N417" s="80">
        <f t="shared" ca="1" si="274"/>
        <v>0</v>
      </c>
      <c r="O417" s="81">
        <f t="shared" ca="1" si="261"/>
        <v>0</v>
      </c>
      <c r="P417" s="79">
        <f t="shared" ca="1" si="262"/>
        <v>0</v>
      </c>
      <c r="Q417" s="35"/>
      <c r="R417">
        <f t="shared" ca="1" si="275"/>
        <v>414</v>
      </c>
      <c r="S417" s="78">
        <f t="shared" ca="1" si="285"/>
        <v>102.41666666666471</v>
      </c>
      <c r="T417" s="55">
        <f t="shared" ca="1" si="276"/>
        <v>6.4504460562804344E-2</v>
      </c>
      <c r="U417" s="78">
        <f t="shared" ca="1" si="286"/>
        <v>1.9119563427559688E-4</v>
      </c>
      <c r="V417" s="79">
        <f t="shared" ca="1" si="287"/>
        <v>0</v>
      </c>
      <c r="W417" s="79">
        <f t="shared" ca="1" si="263"/>
        <v>0</v>
      </c>
      <c r="X417" s="80">
        <f t="shared" ca="1" si="264"/>
        <v>0</v>
      </c>
      <c r="Y417" s="80">
        <f t="shared" ca="1" si="277"/>
        <v>0</v>
      </c>
      <c r="Z417" s="80">
        <f t="shared" ca="1" si="265"/>
        <v>0</v>
      </c>
      <c r="AA417" s="80">
        <f t="shared" ca="1" si="278"/>
        <v>0</v>
      </c>
      <c r="AB417" s="81">
        <f t="shared" ca="1" si="266"/>
        <v>0</v>
      </c>
      <c r="AC417" s="79">
        <f t="shared" ca="1" si="267"/>
        <v>0</v>
      </c>
      <c r="AD417" s="35"/>
      <c r="AE417" s="55">
        <f t="shared" ca="1" si="288"/>
        <v>6.4504460562804344E-2</v>
      </c>
      <c r="AF417" s="78">
        <f t="shared" ca="1" si="289"/>
        <v>1.9119563427559688E-4</v>
      </c>
      <c r="AG417" s="35"/>
      <c r="AH417" s="35"/>
      <c r="AR417" s="69">
        <f t="shared" si="279"/>
        <v>35</v>
      </c>
      <c r="AS417" s="70">
        <f t="shared" si="290"/>
        <v>414</v>
      </c>
      <c r="AT417" s="71">
        <f t="shared" si="291"/>
        <v>3.7948041613920611E-2</v>
      </c>
      <c r="AU417" s="72">
        <f t="shared" si="280"/>
        <v>8.6664107387064426E-3</v>
      </c>
      <c r="AV417" s="73">
        <f t="shared" si="281"/>
        <v>1.0086664107387064</v>
      </c>
      <c r="AW417" s="74">
        <f>PRODUCT(AV$4:AV417)</f>
        <v>25.677290299237853</v>
      </c>
      <c r="BO417" s="70">
        <f t="shared" si="292"/>
        <v>414</v>
      </c>
      <c r="BP417" s="178">
        <f t="shared" si="293"/>
        <v>0.1091</v>
      </c>
      <c r="BQ417" s="179">
        <f t="shared" si="282"/>
        <v>8.6664107387064426E-3</v>
      </c>
      <c r="BR417" s="179">
        <f t="shared" si="295"/>
        <v>3.8944919356606801E-2</v>
      </c>
    </row>
    <row r="418" spans="3:70">
      <c r="E418">
        <f t="shared" si="283"/>
        <v>415</v>
      </c>
      <c r="F418" s="64">
        <f t="shared" si="284"/>
        <v>102.49999999999804</v>
      </c>
      <c r="G418" s="55">
        <f t="shared" si="268"/>
        <v>6.4504460562804344E-2</v>
      </c>
      <c r="H418" s="78">
        <f t="shared" si="294"/>
        <v>1.7939945684028994E-4</v>
      </c>
      <c r="I418" s="79">
        <f t="shared" ca="1" si="269"/>
        <v>0</v>
      </c>
      <c r="J418" s="79">
        <f t="shared" ca="1" si="270"/>
        <v>0</v>
      </c>
      <c r="K418" s="80">
        <f t="shared" ca="1" si="271"/>
        <v>0</v>
      </c>
      <c r="L418" s="80">
        <f t="shared" ca="1" si="272"/>
        <v>0</v>
      </c>
      <c r="M418" s="80">
        <f t="shared" ca="1" si="273"/>
        <v>0</v>
      </c>
      <c r="N418" s="80">
        <f t="shared" ca="1" si="274"/>
        <v>0</v>
      </c>
      <c r="O418" s="81">
        <f t="shared" ca="1" si="261"/>
        <v>0</v>
      </c>
      <c r="P418" s="79">
        <f t="shared" ca="1" si="262"/>
        <v>0</v>
      </c>
      <c r="Q418" s="35"/>
      <c r="R418">
        <f t="shared" ca="1" si="275"/>
        <v>415</v>
      </c>
      <c r="S418" s="78">
        <f t="shared" ca="1" si="285"/>
        <v>102.49999999999804</v>
      </c>
      <c r="T418" s="55">
        <f t="shared" ca="1" si="276"/>
        <v>6.4504460562804344E-2</v>
      </c>
      <c r="U418" s="78">
        <f t="shared" ca="1" si="286"/>
        <v>1.7886266302468627E-4</v>
      </c>
      <c r="V418" s="79">
        <f t="shared" ca="1" si="287"/>
        <v>0</v>
      </c>
      <c r="W418" s="79">
        <f t="shared" ca="1" si="263"/>
        <v>0</v>
      </c>
      <c r="X418" s="80">
        <f t="shared" ca="1" si="264"/>
        <v>0</v>
      </c>
      <c r="Y418" s="80">
        <f t="shared" ca="1" si="277"/>
        <v>0</v>
      </c>
      <c r="Z418" s="80">
        <f t="shared" ca="1" si="265"/>
        <v>0</v>
      </c>
      <c r="AA418" s="80">
        <f t="shared" ca="1" si="278"/>
        <v>0</v>
      </c>
      <c r="AB418" s="81">
        <f t="shared" ca="1" si="266"/>
        <v>0</v>
      </c>
      <c r="AC418" s="79">
        <f t="shared" ca="1" si="267"/>
        <v>0</v>
      </c>
      <c r="AD418" s="35"/>
      <c r="AE418" s="55">
        <f t="shared" ca="1" si="288"/>
        <v>6.4504460562804344E-2</v>
      </c>
      <c r="AF418" s="78">
        <f t="shared" ca="1" si="289"/>
        <v>1.7886266302468627E-4</v>
      </c>
      <c r="AG418" s="35"/>
      <c r="AH418" s="35"/>
      <c r="AR418" s="69">
        <f t="shared" si="279"/>
        <v>35</v>
      </c>
      <c r="AS418" s="70">
        <f t="shared" si="290"/>
        <v>415</v>
      </c>
      <c r="AT418" s="71">
        <f t="shared" si="291"/>
        <v>3.7619168298564848E-2</v>
      </c>
      <c r="AU418" s="72">
        <f t="shared" si="280"/>
        <v>8.6664107387064426E-3</v>
      </c>
      <c r="AV418" s="73">
        <f t="shared" si="281"/>
        <v>1.0086664107387064</v>
      </c>
      <c r="AW418" s="74">
        <f>PRODUCT(AV$4:AV418)</f>
        <v>25.899820243628049</v>
      </c>
      <c r="BO418" s="70">
        <f t="shared" si="292"/>
        <v>415</v>
      </c>
      <c r="BP418" s="178">
        <f t="shared" si="293"/>
        <v>0.1091</v>
      </c>
      <c r="BQ418" s="179">
        <f t="shared" si="282"/>
        <v>8.6664107387064426E-3</v>
      </c>
      <c r="BR418" s="179">
        <f t="shared" si="295"/>
        <v>3.8610306581028229E-2</v>
      </c>
    </row>
    <row r="419" spans="3:70">
      <c r="E419">
        <f t="shared" si="283"/>
        <v>416</v>
      </c>
      <c r="F419" s="64">
        <f t="shared" si="284"/>
        <v>102.58333333333137</v>
      </c>
      <c r="G419" s="55">
        <f t="shared" si="268"/>
        <v>7.0818821105846697E-2</v>
      </c>
      <c r="H419" s="78">
        <f t="shared" si="294"/>
        <v>1.6669459879983139E-4</v>
      </c>
      <c r="I419" s="79">
        <f t="shared" ca="1" si="269"/>
        <v>0</v>
      </c>
      <c r="J419" s="79">
        <f t="shared" ca="1" si="270"/>
        <v>0</v>
      </c>
      <c r="K419" s="80">
        <f t="shared" ca="1" si="271"/>
        <v>0</v>
      </c>
      <c r="L419" s="80">
        <f t="shared" ca="1" si="272"/>
        <v>0</v>
      </c>
      <c r="M419" s="80">
        <f t="shared" ca="1" si="273"/>
        <v>0</v>
      </c>
      <c r="N419" s="80">
        <f t="shared" ca="1" si="274"/>
        <v>0</v>
      </c>
      <c r="O419" s="81">
        <f t="shared" ca="1" si="261"/>
        <v>0</v>
      </c>
      <c r="P419" s="79">
        <f t="shared" ca="1" si="262"/>
        <v>0</v>
      </c>
      <c r="Q419" s="35"/>
      <c r="R419">
        <f t="shared" ca="1" si="275"/>
        <v>416</v>
      </c>
      <c r="S419" s="78">
        <f t="shared" ca="1" si="285"/>
        <v>102.58333333333137</v>
      </c>
      <c r="T419" s="55">
        <f t="shared" ca="1" si="276"/>
        <v>7.0818821105846697E-2</v>
      </c>
      <c r="U419" s="78">
        <f t="shared" ca="1" si="286"/>
        <v>1.6619582008942568E-4</v>
      </c>
      <c r="V419" s="79">
        <f t="shared" ca="1" si="287"/>
        <v>0</v>
      </c>
      <c r="W419" s="79">
        <f t="shared" ca="1" si="263"/>
        <v>0</v>
      </c>
      <c r="X419" s="80">
        <f t="shared" ca="1" si="264"/>
        <v>0</v>
      </c>
      <c r="Y419" s="80">
        <f t="shared" ca="1" si="277"/>
        <v>0</v>
      </c>
      <c r="Z419" s="80">
        <f t="shared" ca="1" si="265"/>
        <v>0</v>
      </c>
      <c r="AA419" s="80">
        <f t="shared" ca="1" si="278"/>
        <v>0</v>
      </c>
      <c r="AB419" s="81">
        <f t="shared" ca="1" si="266"/>
        <v>0</v>
      </c>
      <c r="AC419" s="79">
        <f t="shared" ca="1" si="267"/>
        <v>0</v>
      </c>
      <c r="AD419" s="35"/>
      <c r="AE419" s="55">
        <f t="shared" ca="1" si="288"/>
        <v>7.0818821105846697E-2</v>
      </c>
      <c r="AF419" s="78">
        <f t="shared" ca="1" si="289"/>
        <v>1.6619582008942568E-4</v>
      </c>
      <c r="AG419" s="35"/>
      <c r="AH419" s="35"/>
      <c r="AR419" s="69">
        <f t="shared" si="279"/>
        <v>35</v>
      </c>
      <c r="AS419" s="70">
        <f t="shared" si="290"/>
        <v>416</v>
      </c>
      <c r="AT419" s="71">
        <f t="shared" si="291"/>
        <v>3.7293145134440958E-2</v>
      </c>
      <c r="AU419" s="72">
        <f t="shared" si="280"/>
        <v>8.6664107387064426E-3</v>
      </c>
      <c r="AV419" s="73">
        <f t="shared" si="281"/>
        <v>1.0086664107387064</v>
      </c>
      <c r="AW419" s="74">
        <f>PRODUCT(AV$4:AV419)</f>
        <v>26.124278723917993</v>
      </c>
      <c r="BO419" s="70">
        <f t="shared" si="292"/>
        <v>416</v>
      </c>
      <c r="BP419" s="178">
        <f t="shared" si="293"/>
        <v>0.1091</v>
      </c>
      <c r="BQ419" s="179">
        <f t="shared" si="282"/>
        <v>8.6664107387064426E-3</v>
      </c>
      <c r="BR419" s="179">
        <f t="shared" si="295"/>
        <v>3.8278568781478117E-2</v>
      </c>
    </row>
    <row r="420" spans="3:70">
      <c r="E420">
        <f t="shared" si="283"/>
        <v>417</v>
      </c>
      <c r="F420" s="64">
        <f t="shared" si="284"/>
        <v>102.6666666666647</v>
      </c>
      <c r="G420" s="55">
        <f t="shared" si="268"/>
        <v>7.0818821105846697E-2</v>
      </c>
      <c r="H420" s="78">
        <f t="shared" si="294"/>
        <v>1.5488948382811525E-4</v>
      </c>
      <c r="I420" s="79">
        <f t="shared" ca="1" si="269"/>
        <v>0</v>
      </c>
      <c r="J420" s="79">
        <f t="shared" ca="1" si="270"/>
        <v>0</v>
      </c>
      <c r="K420" s="80">
        <f t="shared" ca="1" si="271"/>
        <v>0</v>
      </c>
      <c r="L420" s="80">
        <f t="shared" ca="1" si="272"/>
        <v>0</v>
      </c>
      <c r="M420" s="80">
        <f t="shared" ca="1" si="273"/>
        <v>0</v>
      </c>
      <c r="N420" s="80">
        <f t="shared" ca="1" si="274"/>
        <v>0</v>
      </c>
      <c r="O420" s="81">
        <f t="shared" ca="1" si="261"/>
        <v>0</v>
      </c>
      <c r="P420" s="79">
        <f t="shared" ca="1" si="262"/>
        <v>0</v>
      </c>
      <c r="Q420" s="35"/>
      <c r="R420">
        <f t="shared" ca="1" si="275"/>
        <v>417</v>
      </c>
      <c r="S420" s="78">
        <f t="shared" ca="1" si="285"/>
        <v>102.6666666666647</v>
      </c>
      <c r="T420" s="55">
        <f t="shared" ca="1" si="276"/>
        <v>7.0818821105846697E-2</v>
      </c>
      <c r="U420" s="78">
        <f t="shared" ca="1" si="286"/>
        <v>1.5442602803797316E-4</v>
      </c>
      <c r="V420" s="79">
        <f t="shared" ca="1" si="287"/>
        <v>0</v>
      </c>
      <c r="W420" s="79">
        <f t="shared" ca="1" si="263"/>
        <v>0</v>
      </c>
      <c r="X420" s="80">
        <f t="shared" ca="1" si="264"/>
        <v>0</v>
      </c>
      <c r="Y420" s="80">
        <f t="shared" ca="1" si="277"/>
        <v>0</v>
      </c>
      <c r="Z420" s="80">
        <f t="shared" ca="1" si="265"/>
        <v>0</v>
      </c>
      <c r="AA420" s="80">
        <f t="shared" ca="1" si="278"/>
        <v>0</v>
      </c>
      <c r="AB420" s="81">
        <f t="shared" ca="1" si="266"/>
        <v>0</v>
      </c>
      <c r="AC420" s="79">
        <f t="shared" ca="1" si="267"/>
        <v>0</v>
      </c>
      <c r="AD420" s="35"/>
      <c r="AE420" s="55">
        <f t="shared" ca="1" si="288"/>
        <v>7.0818821105846697E-2</v>
      </c>
      <c r="AF420" s="78">
        <f t="shared" ca="1" si="289"/>
        <v>1.5442602803797316E-4</v>
      </c>
      <c r="AG420" s="35"/>
      <c r="AH420" s="35"/>
      <c r="AR420" s="69">
        <f t="shared" si="279"/>
        <v>35</v>
      </c>
      <c r="AS420" s="70">
        <f t="shared" si="290"/>
        <v>417</v>
      </c>
      <c r="AT420" s="71">
        <f t="shared" si="291"/>
        <v>3.6969947420967701E-2</v>
      </c>
      <c r="AU420" s="72">
        <f t="shared" si="280"/>
        <v>8.6664107387064426E-3</v>
      </c>
      <c r="AV420" s="73">
        <f t="shared" si="281"/>
        <v>1.0086664107387064</v>
      </c>
      <c r="AW420" s="74">
        <f>PRODUCT(AV$4:AV420)</f>
        <v>26.350682453591915</v>
      </c>
      <c r="BO420" s="70">
        <f t="shared" si="292"/>
        <v>417</v>
      </c>
      <c r="BP420" s="178">
        <f t="shared" si="293"/>
        <v>0.1091</v>
      </c>
      <c r="BQ420" s="179">
        <f t="shared" si="282"/>
        <v>8.6664107387064426E-3</v>
      </c>
      <c r="BR420" s="179">
        <f t="shared" si="295"/>
        <v>3.794968125630796E-2</v>
      </c>
    </row>
    <row r="421" spans="3:70">
      <c r="E421">
        <f t="shared" si="283"/>
        <v>418</v>
      </c>
      <c r="F421" s="64">
        <f t="shared" si="284"/>
        <v>102.74999999999802</v>
      </c>
      <c r="G421" s="55">
        <f t="shared" si="268"/>
        <v>7.0818821105846697E-2</v>
      </c>
      <c r="H421" s="78">
        <f t="shared" si="294"/>
        <v>1.4392039318171501E-4</v>
      </c>
      <c r="I421" s="79">
        <f t="shared" ca="1" si="269"/>
        <v>0</v>
      </c>
      <c r="J421" s="79">
        <f t="shared" ca="1" si="270"/>
        <v>0</v>
      </c>
      <c r="K421" s="80">
        <f t="shared" ca="1" si="271"/>
        <v>0</v>
      </c>
      <c r="L421" s="80">
        <f t="shared" ca="1" si="272"/>
        <v>0</v>
      </c>
      <c r="M421" s="80">
        <f t="shared" ca="1" si="273"/>
        <v>0</v>
      </c>
      <c r="N421" s="80">
        <f t="shared" ca="1" si="274"/>
        <v>0</v>
      </c>
      <c r="O421" s="81">
        <f t="shared" ca="1" si="261"/>
        <v>0</v>
      </c>
      <c r="P421" s="79">
        <f t="shared" ca="1" si="262"/>
        <v>0</v>
      </c>
      <c r="Q421" s="35"/>
      <c r="R421">
        <f t="shared" ca="1" si="275"/>
        <v>418</v>
      </c>
      <c r="S421" s="78">
        <f t="shared" ca="1" si="285"/>
        <v>102.74999999999802</v>
      </c>
      <c r="T421" s="55">
        <f t="shared" ca="1" si="276"/>
        <v>7.0818821105846697E-2</v>
      </c>
      <c r="U421" s="78">
        <f t="shared" ca="1" si="286"/>
        <v>1.4348975878426546E-4</v>
      </c>
      <c r="V421" s="79">
        <f t="shared" ca="1" si="287"/>
        <v>0</v>
      </c>
      <c r="W421" s="79">
        <f t="shared" ca="1" si="263"/>
        <v>0</v>
      </c>
      <c r="X421" s="80">
        <f t="shared" ca="1" si="264"/>
        <v>0</v>
      </c>
      <c r="Y421" s="80">
        <f t="shared" ca="1" si="277"/>
        <v>0</v>
      </c>
      <c r="Z421" s="80">
        <f t="shared" ca="1" si="265"/>
        <v>0</v>
      </c>
      <c r="AA421" s="80">
        <f t="shared" ca="1" si="278"/>
        <v>0</v>
      </c>
      <c r="AB421" s="81">
        <f t="shared" ca="1" si="266"/>
        <v>0</v>
      </c>
      <c r="AC421" s="79">
        <f t="shared" ca="1" si="267"/>
        <v>0</v>
      </c>
      <c r="AD421" s="35"/>
      <c r="AE421" s="55">
        <f t="shared" ca="1" si="288"/>
        <v>7.0818821105846697E-2</v>
      </c>
      <c r="AF421" s="78">
        <f t="shared" ca="1" si="289"/>
        <v>1.4348975878426546E-4</v>
      </c>
      <c r="AG421" s="35"/>
      <c r="AH421" s="35"/>
      <c r="AR421" s="69">
        <f t="shared" si="279"/>
        <v>35</v>
      </c>
      <c r="AS421" s="70">
        <f t="shared" si="290"/>
        <v>418</v>
      </c>
      <c r="AT421" s="71">
        <f t="shared" si="291"/>
        <v>3.6649550671629214E-2</v>
      </c>
      <c r="AU421" s="72">
        <f t="shared" si="280"/>
        <v>8.6664107387064426E-3</v>
      </c>
      <c r="AV421" s="73">
        <f t="shared" si="281"/>
        <v>1.0086664107387064</v>
      </c>
      <c r="AW421" s="74">
        <f>PRODUCT(AV$4:AV421)</f>
        <v>26.579048290979969</v>
      </c>
      <c r="BO421" s="70">
        <f t="shared" si="292"/>
        <v>418</v>
      </c>
      <c r="BP421" s="178">
        <f t="shared" si="293"/>
        <v>0.1091</v>
      </c>
      <c r="BQ421" s="179">
        <f t="shared" si="282"/>
        <v>8.6664107387064426E-3</v>
      </c>
      <c r="BR421" s="179">
        <f t="shared" si="295"/>
        <v>3.7623619516104587E-2</v>
      </c>
    </row>
    <row r="422" spans="3:70">
      <c r="E422">
        <f t="shared" si="283"/>
        <v>419</v>
      </c>
      <c r="F422" s="64">
        <f t="shared" si="284"/>
        <v>102.83333333333135</v>
      </c>
      <c r="G422" s="55">
        <f t="shared" si="268"/>
        <v>7.0818821105846697E-2</v>
      </c>
      <c r="H422" s="78">
        <f t="shared" si="294"/>
        <v>1.3372812060349603E-4</v>
      </c>
      <c r="I422" s="79">
        <f t="shared" ca="1" si="269"/>
        <v>0</v>
      </c>
      <c r="J422" s="79">
        <f t="shared" ca="1" si="270"/>
        <v>0</v>
      </c>
      <c r="K422" s="80">
        <f t="shared" ca="1" si="271"/>
        <v>0</v>
      </c>
      <c r="L422" s="80">
        <f t="shared" ca="1" si="272"/>
        <v>0</v>
      </c>
      <c r="M422" s="80">
        <f t="shared" ca="1" si="273"/>
        <v>0</v>
      </c>
      <c r="N422" s="80">
        <f t="shared" ca="1" si="274"/>
        <v>0</v>
      </c>
      <c r="O422" s="81">
        <f t="shared" ca="1" si="261"/>
        <v>0</v>
      </c>
      <c r="P422" s="79">
        <f t="shared" ca="1" si="262"/>
        <v>0</v>
      </c>
      <c r="Q422" s="35"/>
      <c r="R422">
        <f t="shared" ca="1" si="275"/>
        <v>419</v>
      </c>
      <c r="S422" s="78">
        <f t="shared" ca="1" si="285"/>
        <v>102.83333333333135</v>
      </c>
      <c r="T422" s="55">
        <f t="shared" ca="1" si="276"/>
        <v>7.0818821105846697E-2</v>
      </c>
      <c r="U422" s="78">
        <f t="shared" ca="1" si="286"/>
        <v>1.3332798322640148E-4</v>
      </c>
      <c r="V422" s="79">
        <f t="shared" ca="1" si="287"/>
        <v>0</v>
      </c>
      <c r="W422" s="79">
        <f t="shared" ca="1" si="263"/>
        <v>0</v>
      </c>
      <c r="X422" s="80">
        <f t="shared" ca="1" si="264"/>
        <v>0</v>
      </c>
      <c r="Y422" s="80">
        <f t="shared" ca="1" si="277"/>
        <v>0</v>
      </c>
      <c r="Z422" s="80">
        <f t="shared" ca="1" si="265"/>
        <v>0</v>
      </c>
      <c r="AA422" s="80">
        <f t="shared" ca="1" si="278"/>
        <v>0</v>
      </c>
      <c r="AB422" s="81">
        <f t="shared" ca="1" si="266"/>
        <v>0</v>
      </c>
      <c r="AC422" s="79">
        <f t="shared" ca="1" si="267"/>
        <v>0</v>
      </c>
      <c r="AD422" s="35"/>
      <c r="AE422" s="55">
        <f t="shared" ca="1" si="288"/>
        <v>7.0818821105846697E-2</v>
      </c>
      <c r="AF422" s="78">
        <f t="shared" ca="1" si="289"/>
        <v>1.3332798322640148E-4</v>
      </c>
      <c r="AG422" s="35"/>
      <c r="AH422" s="35"/>
      <c r="AR422" s="69">
        <f t="shared" si="279"/>
        <v>35</v>
      </c>
      <c r="AS422" s="70">
        <f t="shared" si="290"/>
        <v>419</v>
      </c>
      <c r="AT422" s="71">
        <f t="shared" si="291"/>
        <v>3.6331930612119839E-2</v>
      </c>
      <c r="AU422" s="72">
        <f t="shared" si="280"/>
        <v>8.6664107387064426E-3</v>
      </c>
      <c r="AV422" s="73">
        <f t="shared" si="281"/>
        <v>1.0086664107387064</v>
      </c>
      <c r="AW422" s="74">
        <f>PRODUCT(AV$4:AV422)</f>
        <v>26.809393240513515</v>
      </c>
      <c r="BO422" s="70">
        <f t="shared" si="292"/>
        <v>419</v>
      </c>
      <c r="BP422" s="178">
        <f t="shared" si="293"/>
        <v>0.1091</v>
      </c>
      <c r="BQ422" s="179">
        <f t="shared" si="282"/>
        <v>8.6664107387064426E-3</v>
      </c>
      <c r="BR422" s="179">
        <f t="shared" si="295"/>
        <v>3.7300359281866612E-2</v>
      </c>
    </row>
    <row r="423" spans="3:70">
      <c r="E423">
        <f t="shared" si="283"/>
        <v>420</v>
      </c>
      <c r="F423" s="64">
        <f t="shared" si="284"/>
        <v>102.91666666666468</v>
      </c>
      <c r="G423" s="55">
        <f t="shared" si="268"/>
        <v>7.0818821105846697E-2</v>
      </c>
      <c r="H423" s="78">
        <f t="shared" si="294"/>
        <v>1.2425765275365594E-4</v>
      </c>
      <c r="I423" s="79">
        <f t="shared" ca="1" si="269"/>
        <v>0</v>
      </c>
      <c r="J423" s="79">
        <f t="shared" ca="1" si="270"/>
        <v>0</v>
      </c>
      <c r="K423" s="80">
        <f t="shared" ca="1" si="271"/>
        <v>0</v>
      </c>
      <c r="L423" s="80">
        <f t="shared" ca="1" si="272"/>
        <v>0</v>
      </c>
      <c r="M423" s="80">
        <f t="shared" ca="1" si="273"/>
        <v>0</v>
      </c>
      <c r="N423" s="80">
        <f t="shared" ca="1" si="274"/>
        <v>0</v>
      </c>
      <c r="O423" s="81">
        <f t="shared" ca="1" si="261"/>
        <v>0</v>
      </c>
      <c r="P423" s="79">
        <f t="shared" ca="1" si="262"/>
        <v>0</v>
      </c>
      <c r="Q423" s="35"/>
      <c r="R423">
        <f t="shared" ca="1" si="275"/>
        <v>420</v>
      </c>
      <c r="S423" s="78">
        <f t="shared" ca="1" si="285"/>
        <v>102.91666666666468</v>
      </c>
      <c r="T423" s="55">
        <f t="shared" ca="1" si="276"/>
        <v>7.0818821105846697E-2</v>
      </c>
      <c r="U423" s="78">
        <f t="shared" ca="1" si="286"/>
        <v>1.2388585263388763E-4</v>
      </c>
      <c r="V423" s="79">
        <f t="shared" ca="1" si="287"/>
        <v>0</v>
      </c>
      <c r="W423" s="79">
        <f t="shared" ca="1" si="263"/>
        <v>0</v>
      </c>
      <c r="X423" s="80">
        <f t="shared" ca="1" si="264"/>
        <v>0</v>
      </c>
      <c r="Y423" s="80">
        <f t="shared" ca="1" si="277"/>
        <v>0</v>
      </c>
      <c r="Z423" s="80">
        <f t="shared" ca="1" si="265"/>
        <v>0</v>
      </c>
      <c r="AA423" s="80">
        <f t="shared" ca="1" si="278"/>
        <v>0</v>
      </c>
      <c r="AB423" s="81">
        <f t="shared" ca="1" si="266"/>
        <v>0</v>
      </c>
      <c r="AC423" s="79">
        <f t="shared" ca="1" si="267"/>
        <v>0</v>
      </c>
      <c r="AD423" s="35"/>
      <c r="AE423" s="55">
        <f t="shared" ca="1" si="288"/>
        <v>7.0818821105846697E-2</v>
      </c>
      <c r="AF423" s="78">
        <f t="shared" ca="1" si="289"/>
        <v>1.2388585263388763E-4</v>
      </c>
      <c r="AG423" s="35"/>
      <c r="AH423" s="35"/>
      <c r="AR423" s="69">
        <f t="shared" si="279"/>
        <v>35</v>
      </c>
      <c r="AS423" s="70">
        <f t="shared" si="290"/>
        <v>420</v>
      </c>
      <c r="AT423" s="71">
        <f t="shared" si="291"/>
        <v>3.6017063178505025E-2</v>
      </c>
      <c r="AU423" s="72">
        <f t="shared" si="280"/>
        <v>8.6664107387064426E-3</v>
      </c>
      <c r="AV423" s="73">
        <f t="shared" si="281"/>
        <v>1.0086664107387064</v>
      </c>
      <c r="AW423" s="74">
        <f>PRODUCT(AV$4:AV423)</f>
        <v>27.041734453991307</v>
      </c>
      <c r="BO423" s="70">
        <f t="shared" si="292"/>
        <v>420</v>
      </c>
      <c r="BP423" s="178">
        <f t="shared" si="293"/>
        <v>0.1091</v>
      </c>
      <c r="BQ423" s="179">
        <f t="shared" si="282"/>
        <v>8.6664107387064426E-3</v>
      </c>
      <c r="BR423" s="179">
        <f t="shared" si="295"/>
        <v>3.6979876483196596E-2</v>
      </c>
    </row>
    <row r="424" spans="3:70">
      <c r="C424" s="150"/>
      <c r="E424">
        <f t="shared" si="283"/>
        <v>421</v>
      </c>
      <c r="F424" s="64">
        <f t="shared" si="284"/>
        <v>102.99999999999801</v>
      </c>
      <c r="G424" s="55">
        <f t="shared" si="268"/>
        <v>7.0818821105846697E-2</v>
      </c>
      <c r="H424" s="78">
        <f t="shared" si="294"/>
        <v>1.1545787227226236E-4</v>
      </c>
      <c r="I424" s="79">
        <f t="shared" ca="1" si="269"/>
        <v>0</v>
      </c>
      <c r="J424" s="79">
        <f t="shared" ca="1" si="270"/>
        <v>0</v>
      </c>
      <c r="K424" s="80">
        <f t="shared" ca="1" si="271"/>
        <v>0</v>
      </c>
      <c r="L424" s="80">
        <f t="shared" ca="1" si="272"/>
        <v>0</v>
      </c>
      <c r="M424" s="80">
        <f t="shared" ca="1" si="273"/>
        <v>0</v>
      </c>
      <c r="N424" s="80">
        <f t="shared" ca="1" si="274"/>
        <v>0</v>
      </c>
      <c r="O424" s="81">
        <f t="shared" ca="1" si="261"/>
        <v>0</v>
      </c>
      <c r="P424" s="79">
        <f t="shared" ca="1" si="262"/>
        <v>0</v>
      </c>
      <c r="Q424" s="35"/>
      <c r="R424">
        <f t="shared" ca="1" si="275"/>
        <v>421</v>
      </c>
      <c r="S424" s="78">
        <f t="shared" ca="1" si="285"/>
        <v>102.99999999999801</v>
      </c>
      <c r="T424" s="55">
        <f t="shared" ca="1" si="276"/>
        <v>7.0818821105846697E-2</v>
      </c>
      <c r="U424" s="78">
        <f t="shared" ca="1" si="286"/>
        <v>1.1511240259866306E-4</v>
      </c>
      <c r="V424" s="79">
        <f t="shared" ca="1" si="287"/>
        <v>0</v>
      </c>
      <c r="W424" s="79">
        <f t="shared" ca="1" si="263"/>
        <v>0</v>
      </c>
      <c r="X424" s="80">
        <f t="shared" ca="1" si="264"/>
        <v>0</v>
      </c>
      <c r="Y424" s="80">
        <f t="shared" ca="1" si="277"/>
        <v>0</v>
      </c>
      <c r="Z424" s="80">
        <f t="shared" ca="1" si="265"/>
        <v>0</v>
      </c>
      <c r="AA424" s="80">
        <f t="shared" ca="1" si="278"/>
        <v>0</v>
      </c>
      <c r="AB424" s="81">
        <f t="shared" ca="1" si="266"/>
        <v>0</v>
      </c>
      <c r="AC424" s="79">
        <f t="shared" ca="1" si="267"/>
        <v>0</v>
      </c>
      <c r="AD424" s="35"/>
      <c r="AE424" s="55">
        <f t="shared" ca="1" si="288"/>
        <v>7.0818821105846697E-2</v>
      </c>
      <c r="AF424" s="78">
        <f t="shared" ca="1" si="289"/>
        <v>1.1511240259866306E-4</v>
      </c>
      <c r="AG424" s="35"/>
      <c r="AH424" s="35"/>
      <c r="AR424" s="69">
        <f t="shared" si="279"/>
        <v>36</v>
      </c>
      <c r="AS424" s="70">
        <f t="shared" si="290"/>
        <v>421</v>
      </c>
      <c r="AT424" s="71">
        <f t="shared" si="291"/>
        <v>3.5704924515398161E-2</v>
      </c>
      <c r="AU424" s="72">
        <f t="shared" si="280"/>
        <v>8.6664107387064426E-3</v>
      </c>
      <c r="AV424" s="73">
        <f t="shared" si="281"/>
        <v>1.0086664107387064</v>
      </c>
      <c r="AW424" s="74">
        <f>PRODUCT(AV$4:AV424)</f>
        <v>27.276089231856623</v>
      </c>
      <c r="BO424" s="70">
        <f t="shared" si="292"/>
        <v>421</v>
      </c>
      <c r="BP424" s="178">
        <f t="shared" si="293"/>
        <v>0.1091</v>
      </c>
      <c r="BQ424" s="179">
        <f t="shared" si="282"/>
        <v>8.6664107387064426E-3</v>
      </c>
      <c r="BR424" s="179">
        <f t="shared" si="295"/>
        <v>3.6662147256508751E-2</v>
      </c>
    </row>
    <row r="425" spans="3:70">
      <c r="E425">
        <f t="shared" si="283"/>
        <v>422</v>
      </c>
      <c r="F425" s="64">
        <f t="shared" si="284"/>
        <v>103.08333333333134</v>
      </c>
      <c r="G425" s="55">
        <f t="shared" si="268"/>
        <v>7.0818821105846697E-2</v>
      </c>
      <c r="H425" s="78">
        <f t="shared" si="294"/>
        <v>1.0728128187055131E-4</v>
      </c>
      <c r="I425" s="79">
        <f t="shared" ca="1" si="269"/>
        <v>0</v>
      </c>
      <c r="J425" s="79">
        <f t="shared" ca="1" si="270"/>
        <v>0</v>
      </c>
      <c r="K425" s="80">
        <f t="shared" ca="1" si="271"/>
        <v>0</v>
      </c>
      <c r="L425" s="80">
        <f t="shared" ca="1" si="272"/>
        <v>0</v>
      </c>
      <c r="M425" s="80">
        <f t="shared" ca="1" si="273"/>
        <v>0</v>
      </c>
      <c r="N425" s="80">
        <f t="shared" ca="1" si="274"/>
        <v>0</v>
      </c>
      <c r="O425" s="81">
        <f t="shared" ca="1" si="261"/>
        <v>0</v>
      </c>
      <c r="P425" s="79">
        <f t="shared" ca="1" si="262"/>
        <v>0</v>
      </c>
      <c r="Q425" s="35"/>
      <c r="R425">
        <f t="shared" ca="1" si="275"/>
        <v>422</v>
      </c>
      <c r="S425" s="78">
        <f t="shared" ca="1" si="285"/>
        <v>103.08333333333134</v>
      </c>
      <c r="T425" s="55">
        <f t="shared" ca="1" si="276"/>
        <v>7.0818821105846697E-2</v>
      </c>
      <c r="U425" s="78">
        <f t="shared" ca="1" si="286"/>
        <v>1.0696027795196413E-4</v>
      </c>
      <c r="V425" s="79">
        <f t="shared" ca="1" si="287"/>
        <v>0</v>
      </c>
      <c r="W425" s="79">
        <f t="shared" ca="1" si="263"/>
        <v>0</v>
      </c>
      <c r="X425" s="80">
        <f t="shared" ca="1" si="264"/>
        <v>0</v>
      </c>
      <c r="Y425" s="80">
        <f t="shared" ca="1" si="277"/>
        <v>0</v>
      </c>
      <c r="Z425" s="80">
        <f t="shared" ca="1" si="265"/>
        <v>0</v>
      </c>
      <c r="AA425" s="80">
        <f t="shared" ca="1" si="278"/>
        <v>0</v>
      </c>
      <c r="AB425" s="81">
        <f t="shared" ca="1" si="266"/>
        <v>0</v>
      </c>
      <c r="AC425" s="79">
        <f t="shared" ca="1" si="267"/>
        <v>0</v>
      </c>
      <c r="AD425" s="35"/>
      <c r="AE425" s="55">
        <f t="shared" ca="1" si="288"/>
        <v>7.0818821105846697E-2</v>
      </c>
      <c r="AF425" s="78">
        <f t="shared" ca="1" si="289"/>
        <v>1.0696027795196413E-4</v>
      </c>
      <c r="AG425" s="35"/>
      <c r="AH425" s="35"/>
      <c r="AR425" s="69">
        <f t="shared" si="279"/>
        <v>36</v>
      </c>
      <c r="AS425" s="70">
        <f t="shared" si="290"/>
        <v>422</v>
      </c>
      <c r="AT425" s="71">
        <f t="shared" si="291"/>
        <v>3.5395490974153211E-2</v>
      </c>
      <c r="AU425" s="72">
        <f t="shared" si="280"/>
        <v>8.6664107387064426E-3</v>
      </c>
      <c r="AV425" s="73">
        <f t="shared" si="281"/>
        <v>1.0086664107387064</v>
      </c>
      <c r="AW425" s="74">
        <f>PRODUCT(AV$4:AV425)</f>
        <v>27.5124750244855</v>
      </c>
      <c r="BO425" s="70">
        <f t="shared" si="292"/>
        <v>422</v>
      </c>
      <c r="BP425" s="178">
        <f t="shared" si="293"/>
        <v>0.1091</v>
      </c>
      <c r="BQ425" s="179">
        <f t="shared" si="282"/>
        <v>8.6664107387064426E-3</v>
      </c>
      <c r="BR425" s="179">
        <f t="shared" si="295"/>
        <v>3.6347147943252001E-2</v>
      </c>
    </row>
    <row r="426" spans="3:70">
      <c r="E426">
        <f t="shared" si="283"/>
        <v>423</v>
      </c>
      <c r="F426" s="64">
        <f t="shared" si="284"/>
        <v>103.16666666666467</v>
      </c>
      <c r="G426" s="55">
        <f t="shared" si="268"/>
        <v>7.0818821105846697E-2</v>
      </c>
      <c r="H426" s="78">
        <f t="shared" si="294"/>
        <v>9.9683747961754816E-5</v>
      </c>
      <c r="I426" s="79">
        <f t="shared" ca="1" si="269"/>
        <v>0</v>
      </c>
      <c r="J426" s="79">
        <f t="shared" ca="1" si="270"/>
        <v>0</v>
      </c>
      <c r="K426" s="80">
        <f t="shared" ca="1" si="271"/>
        <v>0</v>
      </c>
      <c r="L426" s="80">
        <f t="shared" ca="1" si="272"/>
        <v>0</v>
      </c>
      <c r="M426" s="80">
        <f t="shared" ca="1" si="273"/>
        <v>0</v>
      </c>
      <c r="N426" s="80">
        <f t="shared" ca="1" si="274"/>
        <v>0</v>
      </c>
      <c r="O426" s="81">
        <f t="shared" ca="1" si="261"/>
        <v>0</v>
      </c>
      <c r="P426" s="79">
        <f t="shared" ca="1" si="262"/>
        <v>0</v>
      </c>
      <c r="Q426" s="35"/>
      <c r="R426">
        <f t="shared" ca="1" si="275"/>
        <v>423</v>
      </c>
      <c r="S426" s="78">
        <f t="shared" ca="1" si="285"/>
        <v>103.16666666666467</v>
      </c>
      <c r="T426" s="55">
        <f t="shared" ca="1" si="276"/>
        <v>7.0818821105846697E-2</v>
      </c>
      <c r="U426" s="78">
        <f t="shared" ca="1" si="286"/>
        <v>9.9385477162252349E-5</v>
      </c>
      <c r="V426" s="79">
        <f t="shared" ca="1" si="287"/>
        <v>0</v>
      </c>
      <c r="W426" s="79">
        <f t="shared" ca="1" si="263"/>
        <v>0</v>
      </c>
      <c r="X426" s="80">
        <f t="shared" ca="1" si="264"/>
        <v>0</v>
      </c>
      <c r="Y426" s="80">
        <f t="shared" ca="1" si="277"/>
        <v>0</v>
      </c>
      <c r="Z426" s="80">
        <f t="shared" ca="1" si="265"/>
        <v>0</v>
      </c>
      <c r="AA426" s="80">
        <f t="shared" ca="1" si="278"/>
        <v>0</v>
      </c>
      <c r="AB426" s="81">
        <f t="shared" ca="1" si="266"/>
        <v>0</v>
      </c>
      <c r="AC426" s="79">
        <f t="shared" ca="1" si="267"/>
        <v>0</v>
      </c>
      <c r="AD426" s="35"/>
      <c r="AE426" s="55">
        <f t="shared" ca="1" si="288"/>
        <v>7.0818821105846697E-2</v>
      </c>
      <c r="AF426" s="78">
        <f t="shared" ca="1" si="289"/>
        <v>9.9385477162252349E-5</v>
      </c>
      <c r="AG426" s="35"/>
      <c r="AH426" s="35"/>
      <c r="AR426" s="69">
        <f t="shared" si="279"/>
        <v>36</v>
      </c>
      <c r="AS426" s="70">
        <f t="shared" si="290"/>
        <v>423</v>
      </c>
      <c r="AT426" s="71">
        <f t="shared" si="291"/>
        <v>3.508873911107302E-2</v>
      </c>
      <c r="AU426" s="72">
        <f t="shared" si="280"/>
        <v>8.6664107387064426E-3</v>
      </c>
      <c r="AV426" s="73">
        <f t="shared" si="281"/>
        <v>1.0086664107387064</v>
      </c>
      <c r="AW426" s="74">
        <f>PRODUCT(AV$4:AV426)</f>
        <v>27.750909433486093</v>
      </c>
      <c r="BO426" s="70">
        <f t="shared" si="292"/>
        <v>423</v>
      </c>
      <c r="BP426" s="178">
        <f t="shared" si="293"/>
        <v>0.1091</v>
      </c>
      <c r="BQ426" s="179">
        <f t="shared" si="282"/>
        <v>8.6664107387064426E-3</v>
      </c>
      <c r="BR426" s="179">
        <f t="shared" si="295"/>
        <v>3.603485508814834E-2</v>
      </c>
    </row>
    <row r="427" spans="3:70">
      <c r="E427">
        <f t="shared" si="283"/>
        <v>424</v>
      </c>
      <c r="F427" s="64">
        <f t="shared" si="284"/>
        <v>103.249999999998</v>
      </c>
      <c r="G427" s="55">
        <f t="shared" si="268"/>
        <v>7.0818821105846697E-2</v>
      </c>
      <c r="H427" s="78">
        <f t="shared" si="294"/>
        <v>9.2624262447690993E-5</v>
      </c>
      <c r="I427" s="79">
        <f t="shared" ca="1" si="269"/>
        <v>0</v>
      </c>
      <c r="J427" s="79">
        <f t="shared" ca="1" si="270"/>
        <v>0</v>
      </c>
      <c r="K427" s="80">
        <f t="shared" ca="1" si="271"/>
        <v>0</v>
      </c>
      <c r="L427" s="80">
        <f t="shared" ca="1" si="272"/>
        <v>0</v>
      </c>
      <c r="M427" s="80">
        <f t="shared" ca="1" si="273"/>
        <v>0</v>
      </c>
      <c r="N427" s="80">
        <f t="shared" ca="1" si="274"/>
        <v>0</v>
      </c>
      <c r="O427" s="81">
        <f t="shared" ca="1" si="261"/>
        <v>0</v>
      </c>
      <c r="P427" s="79">
        <f t="shared" ca="1" si="262"/>
        <v>0</v>
      </c>
      <c r="Q427" s="35"/>
      <c r="R427">
        <f t="shared" ca="1" si="275"/>
        <v>424</v>
      </c>
      <c r="S427" s="78">
        <f t="shared" ca="1" si="285"/>
        <v>103.249999999998</v>
      </c>
      <c r="T427" s="55">
        <f t="shared" ca="1" si="276"/>
        <v>7.0818821105846697E-2</v>
      </c>
      <c r="U427" s="78">
        <f t="shared" ca="1" si="286"/>
        <v>9.2347114834579592E-5</v>
      </c>
      <c r="V427" s="79">
        <f t="shared" ca="1" si="287"/>
        <v>0</v>
      </c>
      <c r="W427" s="79">
        <f t="shared" ca="1" si="263"/>
        <v>0</v>
      </c>
      <c r="X427" s="80">
        <f t="shared" ca="1" si="264"/>
        <v>0</v>
      </c>
      <c r="Y427" s="80">
        <f t="shared" ca="1" si="277"/>
        <v>0</v>
      </c>
      <c r="Z427" s="80">
        <f t="shared" ca="1" si="265"/>
        <v>0</v>
      </c>
      <c r="AA427" s="80">
        <f t="shared" ca="1" si="278"/>
        <v>0</v>
      </c>
      <c r="AB427" s="81">
        <f t="shared" ca="1" si="266"/>
        <v>0</v>
      </c>
      <c r="AC427" s="79">
        <f t="shared" ca="1" si="267"/>
        <v>0</v>
      </c>
      <c r="AD427" s="35"/>
      <c r="AE427" s="55">
        <f t="shared" ca="1" si="288"/>
        <v>7.0818821105846697E-2</v>
      </c>
      <c r="AF427" s="78">
        <f t="shared" ca="1" si="289"/>
        <v>9.2347114834579592E-5</v>
      </c>
      <c r="AG427" s="35"/>
      <c r="AH427" s="35"/>
      <c r="AR427" s="69">
        <f t="shared" si="279"/>
        <v>36</v>
      </c>
      <c r="AS427" s="70">
        <f t="shared" si="290"/>
        <v>424</v>
      </c>
      <c r="AT427" s="71">
        <f t="shared" si="291"/>
        <v>3.478464568563315E-2</v>
      </c>
      <c r="AU427" s="72">
        <f t="shared" si="280"/>
        <v>8.6664107387064426E-3</v>
      </c>
      <c r="AV427" s="73">
        <f t="shared" si="281"/>
        <v>1.0086664107387064</v>
      </c>
      <c r="AW427" s="74">
        <f>PRODUCT(AV$4:AV427)</f>
        <v>27.991410213009328</v>
      </c>
      <c r="BO427" s="70">
        <f t="shared" si="292"/>
        <v>424</v>
      </c>
      <c r="BP427" s="178">
        <f t="shared" si="293"/>
        <v>0.1091</v>
      </c>
      <c r="BQ427" s="179">
        <f t="shared" si="282"/>
        <v>8.6664107387064426E-3</v>
      </c>
      <c r="BR427" s="179">
        <f t="shared" si="295"/>
        <v>3.5725245437446332E-2</v>
      </c>
    </row>
    <row r="428" spans="3:70">
      <c r="E428">
        <f t="shared" si="283"/>
        <v>425</v>
      </c>
      <c r="F428" s="64">
        <f t="shared" si="284"/>
        <v>103.33333333333132</v>
      </c>
      <c r="G428" s="55">
        <f t="shared" si="268"/>
        <v>7.0818821105846697E-2</v>
      </c>
      <c r="H428" s="78">
        <f t="shared" si="294"/>
        <v>8.6064721375346971E-5</v>
      </c>
      <c r="I428" s="79">
        <f t="shared" ca="1" si="269"/>
        <v>0</v>
      </c>
      <c r="J428" s="79">
        <f t="shared" ca="1" si="270"/>
        <v>0</v>
      </c>
      <c r="K428" s="80">
        <f t="shared" ca="1" si="271"/>
        <v>0</v>
      </c>
      <c r="L428" s="80">
        <f t="shared" ca="1" si="272"/>
        <v>0</v>
      </c>
      <c r="M428" s="80">
        <f t="shared" ca="1" si="273"/>
        <v>0</v>
      </c>
      <c r="N428" s="80">
        <f t="shared" ca="1" si="274"/>
        <v>0</v>
      </c>
      <c r="O428" s="81">
        <f t="shared" ca="1" si="261"/>
        <v>0</v>
      </c>
      <c r="P428" s="79">
        <f t="shared" ca="1" si="262"/>
        <v>0</v>
      </c>
      <c r="Q428" s="35"/>
      <c r="R428">
        <f t="shared" ca="1" si="275"/>
        <v>425</v>
      </c>
      <c r="S428" s="78">
        <f t="shared" ca="1" si="285"/>
        <v>103.33333333333132</v>
      </c>
      <c r="T428" s="55">
        <f t="shared" ca="1" si="276"/>
        <v>7.0818821105846697E-2</v>
      </c>
      <c r="U428" s="78">
        <f t="shared" ca="1" si="286"/>
        <v>8.5807201029468422E-5</v>
      </c>
      <c r="V428" s="79">
        <f t="shared" ca="1" si="287"/>
        <v>0</v>
      </c>
      <c r="W428" s="79">
        <f t="shared" ca="1" si="263"/>
        <v>0</v>
      </c>
      <c r="X428" s="80">
        <f t="shared" ca="1" si="264"/>
        <v>0</v>
      </c>
      <c r="Y428" s="80">
        <f t="shared" ca="1" si="277"/>
        <v>0</v>
      </c>
      <c r="Z428" s="80">
        <f t="shared" ca="1" si="265"/>
        <v>0</v>
      </c>
      <c r="AA428" s="80">
        <f t="shared" ca="1" si="278"/>
        <v>0</v>
      </c>
      <c r="AB428" s="81">
        <f t="shared" ca="1" si="266"/>
        <v>0</v>
      </c>
      <c r="AC428" s="79">
        <f t="shared" ca="1" si="267"/>
        <v>0</v>
      </c>
      <c r="AD428" s="35"/>
      <c r="AE428" s="55">
        <f t="shared" ca="1" si="288"/>
        <v>7.0818821105846697E-2</v>
      </c>
      <c r="AF428" s="78">
        <f t="shared" ca="1" si="289"/>
        <v>8.5807201029468422E-5</v>
      </c>
      <c r="AG428" s="35"/>
      <c r="AH428" s="35"/>
      <c r="AR428" s="69">
        <f t="shared" si="279"/>
        <v>36</v>
      </c>
      <c r="AS428" s="70">
        <f t="shared" si="290"/>
        <v>425</v>
      </c>
      <c r="AT428" s="71">
        <f t="shared" si="291"/>
        <v>3.4483187658721083E-2</v>
      </c>
      <c r="AU428" s="72">
        <f t="shared" si="280"/>
        <v>8.6664107387064426E-3</v>
      </c>
      <c r="AV428" s="73">
        <f t="shared" si="281"/>
        <v>1.0086664107387064</v>
      </c>
      <c r="AW428" s="74">
        <f>PRODUCT(AV$4:AV428)</f>
        <v>28.233995271070889</v>
      </c>
      <c r="BO428" s="70">
        <f t="shared" si="292"/>
        <v>425</v>
      </c>
      <c r="BP428" s="178">
        <f t="shared" si="293"/>
        <v>0.1091</v>
      </c>
      <c r="BQ428" s="179">
        <f t="shared" si="282"/>
        <v>8.6664107387064426E-3</v>
      </c>
      <c r="BR428" s="179">
        <f t="shared" si="295"/>
        <v>3.5418295937189592E-2</v>
      </c>
    </row>
    <row r="429" spans="3:70">
      <c r="E429">
        <f t="shared" si="283"/>
        <v>426</v>
      </c>
      <c r="F429" s="64">
        <f t="shared" si="284"/>
        <v>103.41666666666465</v>
      </c>
      <c r="G429" s="55">
        <f t="shared" si="268"/>
        <v>7.0818821105846697E-2</v>
      </c>
      <c r="H429" s="78">
        <f t="shared" si="294"/>
        <v>7.9969719268741728E-5</v>
      </c>
      <c r="I429" s="79">
        <f t="shared" ca="1" si="269"/>
        <v>0</v>
      </c>
      <c r="J429" s="79">
        <f t="shared" ca="1" si="270"/>
        <v>0</v>
      </c>
      <c r="K429" s="80">
        <f t="shared" ca="1" si="271"/>
        <v>0</v>
      </c>
      <c r="L429" s="80">
        <f t="shared" ca="1" si="272"/>
        <v>0</v>
      </c>
      <c r="M429" s="80">
        <f t="shared" ca="1" si="273"/>
        <v>0</v>
      </c>
      <c r="N429" s="80">
        <f t="shared" ca="1" si="274"/>
        <v>0</v>
      </c>
      <c r="O429" s="81">
        <f t="shared" ca="1" si="261"/>
        <v>0</v>
      </c>
      <c r="P429" s="79">
        <f t="shared" ca="1" si="262"/>
        <v>0</v>
      </c>
      <c r="Q429" s="35"/>
      <c r="R429">
        <f t="shared" ca="1" si="275"/>
        <v>426</v>
      </c>
      <c r="S429" s="78">
        <f t="shared" ca="1" si="285"/>
        <v>103.41666666666465</v>
      </c>
      <c r="T429" s="55">
        <f t="shared" ca="1" si="276"/>
        <v>7.0818821105846697E-2</v>
      </c>
      <c r="U429" s="78">
        <f t="shared" ca="1" si="286"/>
        <v>7.9730436210169071E-5</v>
      </c>
      <c r="V429" s="79">
        <f t="shared" ca="1" si="287"/>
        <v>0</v>
      </c>
      <c r="W429" s="79">
        <f t="shared" ca="1" si="263"/>
        <v>0</v>
      </c>
      <c r="X429" s="80">
        <f t="shared" ca="1" si="264"/>
        <v>0</v>
      </c>
      <c r="Y429" s="80">
        <f t="shared" ca="1" si="277"/>
        <v>0</v>
      </c>
      <c r="Z429" s="80">
        <f t="shared" ca="1" si="265"/>
        <v>0</v>
      </c>
      <c r="AA429" s="80">
        <f t="shared" ca="1" si="278"/>
        <v>0</v>
      </c>
      <c r="AB429" s="81">
        <f t="shared" ca="1" si="266"/>
        <v>0</v>
      </c>
      <c r="AC429" s="79">
        <f t="shared" ca="1" si="267"/>
        <v>0</v>
      </c>
      <c r="AD429" s="35"/>
      <c r="AE429" s="55">
        <f t="shared" ca="1" si="288"/>
        <v>7.0818821105846697E-2</v>
      </c>
      <c r="AF429" s="78">
        <f t="shared" ca="1" si="289"/>
        <v>7.9730436210169071E-5</v>
      </c>
      <c r="AG429" s="35"/>
      <c r="AH429" s="35"/>
      <c r="AR429" s="69">
        <f t="shared" si="279"/>
        <v>36</v>
      </c>
      <c r="AS429" s="70">
        <f t="shared" si="290"/>
        <v>426</v>
      </c>
      <c r="AT429" s="71">
        <f t="shared" si="291"/>
        <v>3.4184342190890712E-2</v>
      </c>
      <c r="AU429" s="72">
        <f t="shared" si="280"/>
        <v>8.6664107387064426E-3</v>
      </c>
      <c r="AV429" s="73">
        <f t="shared" si="281"/>
        <v>1.0086664107387064</v>
      </c>
      <c r="AW429" s="74">
        <f>PRODUCT(AV$4:AV429)</f>
        <v>28.478682670884684</v>
      </c>
      <c r="BO429" s="70">
        <f t="shared" si="292"/>
        <v>426</v>
      </c>
      <c r="BP429" s="178">
        <f t="shared" si="293"/>
        <v>0.1091</v>
      </c>
      <c r="BQ429" s="179">
        <f t="shared" si="282"/>
        <v>8.6664107387064426E-3</v>
      </c>
      <c r="BR429" s="179">
        <f t="shared" si="295"/>
        <v>3.5113983731500154E-2</v>
      </c>
    </row>
    <row r="430" spans="3:70">
      <c r="E430">
        <f t="shared" si="283"/>
        <v>427</v>
      </c>
      <c r="F430" s="64">
        <f t="shared" si="284"/>
        <v>103.49999999999798</v>
      </c>
      <c r="G430" s="55">
        <f t="shared" si="268"/>
        <v>7.0818821105846697E-2</v>
      </c>
      <c r="H430" s="78">
        <f t="shared" si="294"/>
        <v>7.4306358025963927E-5</v>
      </c>
      <c r="I430" s="79">
        <f t="shared" ca="1" si="269"/>
        <v>0</v>
      </c>
      <c r="J430" s="79">
        <f t="shared" ca="1" si="270"/>
        <v>0</v>
      </c>
      <c r="K430" s="80">
        <f t="shared" ca="1" si="271"/>
        <v>0</v>
      </c>
      <c r="L430" s="80">
        <f t="shared" ca="1" si="272"/>
        <v>0</v>
      </c>
      <c r="M430" s="80">
        <f t="shared" ca="1" si="273"/>
        <v>0</v>
      </c>
      <c r="N430" s="80">
        <f t="shared" ca="1" si="274"/>
        <v>0</v>
      </c>
      <c r="O430" s="81">
        <f t="shared" ca="1" si="261"/>
        <v>0</v>
      </c>
      <c r="P430" s="79">
        <f t="shared" ca="1" si="262"/>
        <v>0</v>
      </c>
      <c r="Q430" s="35"/>
      <c r="R430">
        <f t="shared" ca="1" si="275"/>
        <v>427</v>
      </c>
      <c r="S430" s="78">
        <f t="shared" ca="1" si="285"/>
        <v>103.49999999999798</v>
      </c>
      <c r="T430" s="55">
        <f t="shared" ca="1" si="276"/>
        <v>7.0818821105846697E-2</v>
      </c>
      <c r="U430" s="78">
        <f t="shared" ca="1" si="286"/>
        <v>7.4084020711509985E-5</v>
      </c>
      <c r="V430" s="79">
        <f t="shared" ca="1" si="287"/>
        <v>0</v>
      </c>
      <c r="W430" s="79">
        <f t="shared" ca="1" si="263"/>
        <v>0</v>
      </c>
      <c r="X430" s="80">
        <f t="shared" ca="1" si="264"/>
        <v>0</v>
      </c>
      <c r="Y430" s="80">
        <f t="shared" ca="1" si="277"/>
        <v>0</v>
      </c>
      <c r="Z430" s="80">
        <f t="shared" ca="1" si="265"/>
        <v>0</v>
      </c>
      <c r="AA430" s="80">
        <f t="shared" ca="1" si="278"/>
        <v>0</v>
      </c>
      <c r="AB430" s="81">
        <f t="shared" ca="1" si="266"/>
        <v>0</v>
      </c>
      <c r="AC430" s="79">
        <f t="shared" ca="1" si="267"/>
        <v>0</v>
      </c>
      <c r="AD430" s="35"/>
      <c r="AE430" s="55">
        <f t="shared" ca="1" si="288"/>
        <v>7.0818821105846697E-2</v>
      </c>
      <c r="AF430" s="78">
        <f t="shared" ca="1" si="289"/>
        <v>7.4084020711509985E-5</v>
      </c>
      <c r="AG430" s="35"/>
      <c r="AH430" s="35"/>
      <c r="AR430" s="69">
        <f t="shared" si="279"/>
        <v>36</v>
      </c>
      <c r="AS430" s="70">
        <f t="shared" si="290"/>
        <v>427</v>
      </c>
      <c r="AT430" s="71">
        <f t="shared" si="291"/>
        <v>3.3888086640631962E-2</v>
      </c>
      <c r="AU430" s="72">
        <f t="shared" si="280"/>
        <v>8.6664107387064426E-3</v>
      </c>
      <c r="AV430" s="73">
        <f t="shared" si="281"/>
        <v>1.0086664107387064</v>
      </c>
      <c r="AW430" s="74">
        <f>PRODUCT(AV$4:AV430)</f>
        <v>28.725490632207851</v>
      </c>
      <c r="BO430" s="70">
        <f t="shared" si="292"/>
        <v>427</v>
      </c>
      <c r="BP430" s="178">
        <f t="shared" si="293"/>
        <v>0.1091</v>
      </c>
      <c r="BQ430" s="179">
        <f t="shared" si="282"/>
        <v>8.6664107387064426E-3</v>
      </c>
      <c r="BR430" s="179">
        <f t="shared" si="295"/>
        <v>3.4812286160876608E-2</v>
      </c>
    </row>
    <row r="431" spans="3:70">
      <c r="E431">
        <f t="shared" si="283"/>
        <v>428</v>
      </c>
      <c r="F431" s="64">
        <f t="shared" si="284"/>
        <v>103.58333333333131</v>
      </c>
      <c r="G431" s="55">
        <f t="shared" si="268"/>
        <v>7.7799936530410396E-2</v>
      </c>
      <c r="H431" s="78">
        <f t="shared" si="294"/>
        <v>6.8525328087737979E-5</v>
      </c>
      <c r="I431" s="79">
        <f t="shared" ca="1" si="269"/>
        <v>0</v>
      </c>
      <c r="J431" s="79">
        <f t="shared" ca="1" si="270"/>
        <v>0</v>
      </c>
      <c r="K431" s="80">
        <f t="shared" ca="1" si="271"/>
        <v>0</v>
      </c>
      <c r="L431" s="80">
        <f t="shared" ca="1" si="272"/>
        <v>0</v>
      </c>
      <c r="M431" s="80">
        <f t="shared" ca="1" si="273"/>
        <v>0</v>
      </c>
      <c r="N431" s="80">
        <f t="shared" ca="1" si="274"/>
        <v>0</v>
      </c>
      <c r="O431" s="81">
        <f t="shared" ca="1" si="261"/>
        <v>0</v>
      </c>
      <c r="P431" s="79">
        <f t="shared" ca="1" si="262"/>
        <v>0</v>
      </c>
      <c r="Q431" s="35"/>
      <c r="R431">
        <f t="shared" ca="1" si="275"/>
        <v>428</v>
      </c>
      <c r="S431" s="78">
        <f t="shared" ca="1" si="285"/>
        <v>103.58333333333131</v>
      </c>
      <c r="T431" s="55">
        <f t="shared" ca="1" si="276"/>
        <v>7.7799936530410396E-2</v>
      </c>
      <c r="U431" s="78">
        <f t="shared" ca="1" si="286"/>
        <v>6.8320288602236899E-5</v>
      </c>
      <c r="V431" s="79">
        <f t="shared" ca="1" si="287"/>
        <v>0</v>
      </c>
      <c r="W431" s="79">
        <f t="shared" ca="1" si="263"/>
        <v>0</v>
      </c>
      <c r="X431" s="80">
        <f t="shared" ca="1" si="264"/>
        <v>0</v>
      </c>
      <c r="Y431" s="80">
        <f t="shared" ca="1" si="277"/>
        <v>0</v>
      </c>
      <c r="Z431" s="80">
        <f t="shared" ca="1" si="265"/>
        <v>0</v>
      </c>
      <c r="AA431" s="80">
        <f t="shared" ca="1" si="278"/>
        <v>0</v>
      </c>
      <c r="AB431" s="81">
        <f t="shared" ca="1" si="266"/>
        <v>0</v>
      </c>
      <c r="AC431" s="79">
        <f t="shared" ca="1" si="267"/>
        <v>0</v>
      </c>
      <c r="AD431" s="35"/>
      <c r="AE431" s="55">
        <f t="shared" ca="1" si="288"/>
        <v>7.7799936530410396E-2</v>
      </c>
      <c r="AF431" s="78">
        <f t="shared" ca="1" si="289"/>
        <v>6.8320288602236899E-5</v>
      </c>
      <c r="AG431" s="35"/>
      <c r="AH431" s="35"/>
      <c r="AR431" s="69">
        <f t="shared" si="279"/>
        <v>36</v>
      </c>
      <c r="AS431" s="70">
        <f t="shared" si="290"/>
        <v>428</v>
      </c>
      <c r="AT431" s="71">
        <f t="shared" si="291"/>
        <v>3.3594398562655378E-2</v>
      </c>
      <c r="AU431" s="72">
        <f t="shared" si="280"/>
        <v>8.6664107387064426E-3</v>
      </c>
      <c r="AV431" s="73">
        <f t="shared" si="281"/>
        <v>1.0086664107387064</v>
      </c>
      <c r="AW431" s="74">
        <f>PRODUCT(AV$4:AV431)</f>
        <v>28.974437532697429</v>
      </c>
      <c r="BO431" s="70">
        <f t="shared" si="292"/>
        <v>428</v>
      </c>
      <c r="BP431" s="178">
        <f t="shared" si="293"/>
        <v>0.1091</v>
      </c>
      <c r="BQ431" s="179">
        <f t="shared" si="282"/>
        <v>8.6664107387064426E-3</v>
      </c>
      <c r="BR431" s="179">
        <f t="shared" si="295"/>
        <v>3.4513180760506836E-2</v>
      </c>
    </row>
    <row r="432" spans="3:70">
      <c r="E432">
        <f t="shared" si="283"/>
        <v>429</v>
      </c>
      <c r="F432" s="64">
        <f t="shared" si="284"/>
        <v>103.66666666666464</v>
      </c>
      <c r="G432" s="55">
        <f t="shared" si="268"/>
        <v>7.7799936530410396E-2</v>
      </c>
      <c r="H432" s="78">
        <f t="shared" si="294"/>
        <v>6.3194061911786412E-5</v>
      </c>
      <c r="I432" s="79">
        <f t="shared" ca="1" si="269"/>
        <v>0</v>
      </c>
      <c r="J432" s="79">
        <f t="shared" ca="1" si="270"/>
        <v>0</v>
      </c>
      <c r="K432" s="80">
        <f t="shared" ca="1" si="271"/>
        <v>0</v>
      </c>
      <c r="L432" s="80">
        <f t="shared" ca="1" si="272"/>
        <v>0</v>
      </c>
      <c r="M432" s="80">
        <f t="shared" ca="1" si="273"/>
        <v>0</v>
      </c>
      <c r="N432" s="80">
        <f t="shared" ca="1" si="274"/>
        <v>0</v>
      </c>
      <c r="O432" s="81">
        <f t="shared" ca="1" si="261"/>
        <v>0</v>
      </c>
      <c r="P432" s="79">
        <f t="shared" ca="1" si="262"/>
        <v>0</v>
      </c>
      <c r="Q432" s="35"/>
      <c r="R432">
        <f t="shared" ca="1" si="275"/>
        <v>429</v>
      </c>
      <c r="S432" s="78">
        <f t="shared" ca="1" si="285"/>
        <v>103.66666666666464</v>
      </c>
      <c r="T432" s="55">
        <f t="shared" ca="1" si="276"/>
        <v>7.7799936530410396E-2</v>
      </c>
      <c r="U432" s="78">
        <f t="shared" ca="1" si="286"/>
        <v>6.3004974485243552E-5</v>
      </c>
      <c r="V432" s="79">
        <f t="shared" ca="1" si="287"/>
        <v>0</v>
      </c>
      <c r="W432" s="79">
        <f t="shared" ca="1" si="263"/>
        <v>0</v>
      </c>
      <c r="X432" s="80">
        <f t="shared" ca="1" si="264"/>
        <v>0</v>
      </c>
      <c r="Y432" s="80">
        <f t="shared" ca="1" si="277"/>
        <v>0</v>
      </c>
      <c r="Z432" s="80">
        <f t="shared" ca="1" si="265"/>
        <v>0</v>
      </c>
      <c r="AA432" s="80">
        <f t="shared" ca="1" si="278"/>
        <v>0</v>
      </c>
      <c r="AB432" s="81">
        <f t="shared" ca="1" si="266"/>
        <v>0</v>
      </c>
      <c r="AC432" s="79">
        <f t="shared" ca="1" si="267"/>
        <v>0</v>
      </c>
      <c r="AD432" s="35"/>
      <c r="AE432" s="55">
        <f t="shared" ca="1" si="288"/>
        <v>7.7799936530410396E-2</v>
      </c>
      <c r="AF432" s="78">
        <f t="shared" ca="1" si="289"/>
        <v>6.3004974485243552E-5</v>
      </c>
      <c r="AG432" s="35"/>
      <c r="AH432" s="35"/>
      <c r="AR432" s="69">
        <f t="shared" si="279"/>
        <v>36</v>
      </c>
      <c r="AS432" s="70">
        <f t="shared" si="290"/>
        <v>429</v>
      </c>
      <c r="AT432" s="71">
        <f t="shared" si="291"/>
        <v>3.3303255706191595E-2</v>
      </c>
      <c r="AU432" s="72">
        <f t="shared" si="280"/>
        <v>8.6664107387064426E-3</v>
      </c>
      <c r="AV432" s="73">
        <f t="shared" si="281"/>
        <v>1.0086664107387064</v>
      </c>
      <c r="AW432" s="74">
        <f>PRODUCT(AV$4:AV432)</f>
        <v>29.225541909278778</v>
      </c>
      <c r="BO432" s="70">
        <f t="shared" si="292"/>
        <v>429</v>
      </c>
      <c r="BP432" s="178">
        <f t="shared" si="293"/>
        <v>0.1091</v>
      </c>
      <c r="BQ432" s="179">
        <f t="shared" si="282"/>
        <v>8.6664107387064426E-3</v>
      </c>
      <c r="BR432" s="179">
        <f t="shared" si="295"/>
        <v>3.4216645258595239E-2</v>
      </c>
    </row>
    <row r="433" spans="5:70">
      <c r="E433">
        <f t="shared" si="283"/>
        <v>430</v>
      </c>
      <c r="F433" s="64">
        <f t="shared" si="284"/>
        <v>103.74999999999797</v>
      </c>
      <c r="G433" s="55">
        <f t="shared" si="268"/>
        <v>7.7799936530410396E-2</v>
      </c>
      <c r="H433" s="78">
        <f t="shared" si="294"/>
        <v>5.8277567905950603E-5</v>
      </c>
      <c r="I433" s="79">
        <f t="shared" ca="1" si="269"/>
        <v>0</v>
      </c>
      <c r="J433" s="79">
        <f t="shared" ca="1" si="270"/>
        <v>0</v>
      </c>
      <c r="K433" s="80">
        <f t="shared" ca="1" si="271"/>
        <v>0</v>
      </c>
      <c r="L433" s="80">
        <f t="shared" ca="1" si="272"/>
        <v>0</v>
      </c>
      <c r="M433" s="80">
        <f t="shared" ca="1" si="273"/>
        <v>0</v>
      </c>
      <c r="N433" s="80">
        <f t="shared" ca="1" si="274"/>
        <v>0</v>
      </c>
      <c r="O433" s="81">
        <f t="shared" ca="1" si="261"/>
        <v>0</v>
      </c>
      <c r="P433" s="79">
        <f t="shared" ca="1" si="262"/>
        <v>0</v>
      </c>
      <c r="Q433" s="35"/>
      <c r="R433">
        <f t="shared" ca="1" si="275"/>
        <v>430</v>
      </c>
      <c r="S433" s="78">
        <f t="shared" ca="1" si="285"/>
        <v>103.74999999999797</v>
      </c>
      <c r="T433" s="55">
        <f t="shared" ca="1" si="276"/>
        <v>7.7799936530410396E-2</v>
      </c>
      <c r="U433" s="78">
        <f t="shared" ca="1" si="286"/>
        <v>5.8103191469191477E-5</v>
      </c>
      <c r="V433" s="79">
        <f t="shared" ca="1" si="287"/>
        <v>0</v>
      </c>
      <c r="W433" s="79">
        <f t="shared" ca="1" si="263"/>
        <v>0</v>
      </c>
      <c r="X433" s="80">
        <f t="shared" ca="1" si="264"/>
        <v>0</v>
      </c>
      <c r="Y433" s="80">
        <f t="shared" ca="1" si="277"/>
        <v>0</v>
      </c>
      <c r="Z433" s="80">
        <f t="shared" ca="1" si="265"/>
        <v>0</v>
      </c>
      <c r="AA433" s="80">
        <f t="shared" ca="1" si="278"/>
        <v>0</v>
      </c>
      <c r="AB433" s="81">
        <f t="shared" ca="1" si="266"/>
        <v>0</v>
      </c>
      <c r="AC433" s="79">
        <f t="shared" ca="1" si="267"/>
        <v>0</v>
      </c>
      <c r="AD433" s="35"/>
      <c r="AE433" s="55">
        <f t="shared" ca="1" si="288"/>
        <v>7.7799936530410396E-2</v>
      </c>
      <c r="AF433" s="78">
        <f t="shared" ca="1" si="289"/>
        <v>5.8103191469191477E-5</v>
      </c>
      <c r="AG433" s="35"/>
      <c r="AH433" s="35"/>
      <c r="AR433" s="69">
        <f t="shared" si="279"/>
        <v>36</v>
      </c>
      <c r="AS433" s="70">
        <f t="shared" si="290"/>
        <v>430</v>
      </c>
      <c r="AT433" s="71">
        <f t="shared" si="291"/>
        <v>3.3014636013305572E-2</v>
      </c>
      <c r="AU433" s="72">
        <f t="shared" si="280"/>
        <v>8.6664107387064426E-3</v>
      </c>
      <c r="AV433" s="73">
        <f t="shared" si="281"/>
        <v>1.0086664107387064</v>
      </c>
      <c r="AW433" s="74">
        <f>PRODUCT(AV$4:AV433)</f>
        <v>29.478822459525865</v>
      </c>
      <c r="BO433" s="70">
        <f t="shared" si="292"/>
        <v>430</v>
      </c>
      <c r="BP433" s="178">
        <f t="shared" si="293"/>
        <v>0.1091</v>
      </c>
      <c r="BQ433" s="179">
        <f t="shared" si="282"/>
        <v>8.6664107387064426E-3</v>
      </c>
      <c r="BR433" s="179">
        <f t="shared" si="295"/>
        <v>3.3922657574704362E-2</v>
      </c>
    </row>
    <row r="434" spans="5:70">
      <c r="E434">
        <f t="shared" si="283"/>
        <v>431</v>
      </c>
      <c r="F434" s="64">
        <f t="shared" si="284"/>
        <v>103.8333333333313</v>
      </c>
      <c r="G434" s="55">
        <f t="shared" si="268"/>
        <v>7.7799936530410396E-2</v>
      </c>
      <c r="H434" s="78">
        <f t="shared" si="294"/>
        <v>5.3743576821720966E-5</v>
      </c>
      <c r="I434" s="79">
        <f t="shared" ca="1" si="269"/>
        <v>0</v>
      </c>
      <c r="J434" s="79">
        <f t="shared" ca="1" si="270"/>
        <v>0</v>
      </c>
      <c r="K434" s="80">
        <f t="shared" ca="1" si="271"/>
        <v>0</v>
      </c>
      <c r="L434" s="80">
        <f t="shared" ca="1" si="272"/>
        <v>0</v>
      </c>
      <c r="M434" s="80">
        <f t="shared" ca="1" si="273"/>
        <v>0</v>
      </c>
      <c r="N434" s="80">
        <f t="shared" ca="1" si="274"/>
        <v>0</v>
      </c>
      <c r="O434" s="81">
        <f t="shared" ca="1" si="261"/>
        <v>0</v>
      </c>
      <c r="P434" s="79">
        <f t="shared" ca="1" si="262"/>
        <v>0</v>
      </c>
      <c r="Q434" s="35"/>
      <c r="R434">
        <f t="shared" ca="1" si="275"/>
        <v>431</v>
      </c>
      <c r="S434" s="78">
        <f t="shared" ca="1" si="285"/>
        <v>103.8333333333313</v>
      </c>
      <c r="T434" s="55">
        <f t="shared" ca="1" si="276"/>
        <v>7.7799936530410396E-2</v>
      </c>
      <c r="U434" s="78">
        <f t="shared" ca="1" si="286"/>
        <v>5.3582766860674099E-5</v>
      </c>
      <c r="V434" s="79">
        <f t="shared" ca="1" si="287"/>
        <v>0</v>
      </c>
      <c r="W434" s="79">
        <f t="shared" ca="1" si="263"/>
        <v>0</v>
      </c>
      <c r="X434" s="80">
        <f t="shared" ca="1" si="264"/>
        <v>0</v>
      </c>
      <c r="Y434" s="80">
        <f t="shared" ca="1" si="277"/>
        <v>0</v>
      </c>
      <c r="Z434" s="80">
        <f t="shared" ca="1" si="265"/>
        <v>0</v>
      </c>
      <c r="AA434" s="80">
        <f t="shared" ca="1" si="278"/>
        <v>0</v>
      </c>
      <c r="AB434" s="81">
        <f t="shared" ca="1" si="266"/>
        <v>0</v>
      </c>
      <c r="AC434" s="79">
        <f t="shared" ca="1" si="267"/>
        <v>0</v>
      </c>
      <c r="AD434" s="35"/>
      <c r="AE434" s="55">
        <f t="shared" ca="1" si="288"/>
        <v>7.7799936530410396E-2</v>
      </c>
      <c r="AF434" s="78">
        <f t="shared" ca="1" si="289"/>
        <v>5.3582766860674099E-5</v>
      </c>
      <c r="AG434" s="35"/>
      <c r="AH434" s="35"/>
      <c r="AR434" s="69">
        <f t="shared" si="279"/>
        <v>36</v>
      </c>
      <c r="AS434" s="70">
        <f t="shared" si="290"/>
        <v>431</v>
      </c>
      <c r="AT434" s="71">
        <f t="shared" si="291"/>
        <v>3.2728517617225374E-2</v>
      </c>
      <c r="AU434" s="72">
        <f t="shared" si="280"/>
        <v>8.6664107387064426E-3</v>
      </c>
      <c r="AV434" s="73">
        <f t="shared" si="281"/>
        <v>1.0086664107387064</v>
      </c>
      <c r="AW434" s="74">
        <f>PRODUCT(AV$4:AV434)</f>
        <v>29.734298043053521</v>
      </c>
      <c r="BO434" s="70">
        <f t="shared" si="292"/>
        <v>431</v>
      </c>
      <c r="BP434" s="178">
        <f t="shared" si="293"/>
        <v>0.1091</v>
      </c>
      <c r="BQ434" s="179">
        <f t="shared" si="282"/>
        <v>8.6664107387064426E-3</v>
      </c>
      <c r="BR434" s="179">
        <f t="shared" si="295"/>
        <v>3.3631195818110748E-2</v>
      </c>
    </row>
    <row r="435" spans="5:70">
      <c r="E435">
        <f t="shared" si="283"/>
        <v>432</v>
      </c>
      <c r="F435" s="64">
        <f t="shared" si="284"/>
        <v>103.91666666666463</v>
      </c>
      <c r="G435" s="55">
        <f t="shared" si="268"/>
        <v>7.7799936530410396E-2</v>
      </c>
      <c r="H435" s="78">
        <f t="shared" si="294"/>
        <v>4.9562329956073841E-5</v>
      </c>
      <c r="I435" s="79">
        <f t="shared" ca="1" si="269"/>
        <v>0</v>
      </c>
      <c r="J435" s="79">
        <f t="shared" ca="1" si="270"/>
        <v>0</v>
      </c>
      <c r="K435" s="80">
        <f t="shared" ca="1" si="271"/>
        <v>0</v>
      </c>
      <c r="L435" s="80">
        <f t="shared" ca="1" si="272"/>
        <v>0</v>
      </c>
      <c r="M435" s="80">
        <f t="shared" ca="1" si="273"/>
        <v>0</v>
      </c>
      <c r="N435" s="80">
        <f t="shared" ca="1" si="274"/>
        <v>0</v>
      </c>
      <c r="O435" s="81">
        <f t="shared" ca="1" si="261"/>
        <v>0</v>
      </c>
      <c r="P435" s="79">
        <f t="shared" ca="1" si="262"/>
        <v>0</v>
      </c>
      <c r="Q435" s="35"/>
      <c r="R435">
        <f t="shared" ca="1" si="275"/>
        <v>432</v>
      </c>
      <c r="S435" s="78">
        <f t="shared" ca="1" si="285"/>
        <v>103.91666666666463</v>
      </c>
      <c r="T435" s="55">
        <f t="shared" ca="1" si="276"/>
        <v>7.7799936530410396E-2</v>
      </c>
      <c r="U435" s="78">
        <f t="shared" ca="1" si="286"/>
        <v>4.9414030999789878E-5</v>
      </c>
      <c r="V435" s="79">
        <f t="shared" ca="1" si="287"/>
        <v>0</v>
      </c>
      <c r="W435" s="79">
        <f t="shared" ca="1" si="263"/>
        <v>0</v>
      </c>
      <c r="X435" s="80">
        <f t="shared" ca="1" si="264"/>
        <v>0</v>
      </c>
      <c r="Y435" s="80">
        <f t="shared" ca="1" si="277"/>
        <v>0</v>
      </c>
      <c r="Z435" s="80">
        <f t="shared" ca="1" si="265"/>
        <v>0</v>
      </c>
      <c r="AA435" s="80">
        <f t="shared" ca="1" si="278"/>
        <v>0</v>
      </c>
      <c r="AB435" s="81">
        <f t="shared" ca="1" si="266"/>
        <v>0</v>
      </c>
      <c r="AC435" s="79">
        <f t="shared" ca="1" si="267"/>
        <v>0</v>
      </c>
      <c r="AD435" s="35"/>
      <c r="AE435" s="55">
        <f t="shared" ca="1" si="288"/>
        <v>7.7799936530410396E-2</v>
      </c>
      <c r="AF435" s="78">
        <f t="shared" ca="1" si="289"/>
        <v>4.9414030999789878E-5</v>
      </c>
      <c r="AG435" s="35"/>
      <c r="AH435" s="35"/>
      <c r="AR435" s="69">
        <f t="shared" si="279"/>
        <v>36</v>
      </c>
      <c r="AS435" s="70">
        <f t="shared" si="290"/>
        <v>432</v>
      </c>
      <c r="AT435" s="71">
        <f t="shared" si="291"/>
        <v>3.2444878840685511E-2</v>
      </c>
      <c r="AU435" s="72">
        <f t="shared" si="280"/>
        <v>8.6664107387064426E-3</v>
      </c>
      <c r="AV435" s="73">
        <f t="shared" si="281"/>
        <v>1.0086664107387064</v>
      </c>
      <c r="AW435" s="74">
        <f>PRODUCT(AV$4:AV435)</f>
        <v>29.991987682921739</v>
      </c>
      <c r="BO435" s="70">
        <f t="shared" si="292"/>
        <v>432</v>
      </c>
      <c r="BP435" s="178">
        <f t="shared" si="293"/>
        <v>0.1091</v>
      </c>
      <c r="BQ435" s="179">
        <f t="shared" si="282"/>
        <v>8.6664107387064426E-3</v>
      </c>
      <c r="BR435" s="179">
        <f t="shared" si="295"/>
        <v>3.3342238286174934E-2</v>
      </c>
    </row>
    <row r="436" spans="5:70">
      <c r="E436">
        <f t="shared" si="283"/>
        <v>433</v>
      </c>
      <c r="F436" s="64">
        <f t="shared" si="284"/>
        <v>103.99999999999795</v>
      </c>
      <c r="G436" s="55">
        <f t="shared" si="268"/>
        <v>7.7799936530410396E-2</v>
      </c>
      <c r="H436" s="78">
        <f t="shared" si="294"/>
        <v>4.5706383831192035E-5</v>
      </c>
      <c r="I436" s="79">
        <f t="shared" ca="1" si="269"/>
        <v>0</v>
      </c>
      <c r="J436" s="79">
        <f t="shared" ca="1" si="270"/>
        <v>0</v>
      </c>
      <c r="K436" s="80">
        <f t="shared" ca="1" si="271"/>
        <v>0</v>
      </c>
      <c r="L436" s="80">
        <f t="shared" ca="1" si="272"/>
        <v>0</v>
      </c>
      <c r="M436" s="80">
        <f t="shared" ca="1" si="273"/>
        <v>0</v>
      </c>
      <c r="N436" s="80">
        <f t="shared" ca="1" si="274"/>
        <v>0</v>
      </c>
      <c r="O436" s="81">
        <f t="shared" ca="1" si="261"/>
        <v>0</v>
      </c>
      <c r="P436" s="79">
        <f t="shared" ca="1" si="262"/>
        <v>0</v>
      </c>
      <c r="Q436" s="35"/>
      <c r="R436">
        <f t="shared" ca="1" si="275"/>
        <v>433</v>
      </c>
      <c r="S436" s="78">
        <f t="shared" ca="1" si="285"/>
        <v>103.99999999999795</v>
      </c>
      <c r="T436" s="55">
        <f t="shared" ca="1" si="276"/>
        <v>7.7799936530410396E-2</v>
      </c>
      <c r="U436" s="78">
        <f t="shared" ca="1" si="286"/>
        <v>4.5569622524294494E-5</v>
      </c>
      <c r="V436" s="79">
        <f t="shared" ca="1" si="287"/>
        <v>0</v>
      </c>
      <c r="W436" s="79">
        <f t="shared" ca="1" si="263"/>
        <v>0</v>
      </c>
      <c r="X436" s="80">
        <f t="shared" ca="1" si="264"/>
        <v>0</v>
      </c>
      <c r="Y436" s="80">
        <f t="shared" ca="1" si="277"/>
        <v>0</v>
      </c>
      <c r="Z436" s="80">
        <f t="shared" ca="1" si="265"/>
        <v>0</v>
      </c>
      <c r="AA436" s="80">
        <f t="shared" ca="1" si="278"/>
        <v>0</v>
      </c>
      <c r="AB436" s="81">
        <f t="shared" ca="1" si="266"/>
        <v>0</v>
      </c>
      <c r="AC436" s="79">
        <f t="shared" ca="1" si="267"/>
        <v>0</v>
      </c>
      <c r="AD436" s="35"/>
      <c r="AE436" s="55">
        <f t="shared" ca="1" si="288"/>
        <v>7.7799936530410396E-2</v>
      </c>
      <c r="AF436" s="78">
        <f t="shared" ca="1" si="289"/>
        <v>4.5569622524294494E-5</v>
      </c>
      <c r="AG436" s="35"/>
      <c r="AH436" s="35"/>
      <c r="AR436" s="69">
        <f t="shared" si="279"/>
        <v>37</v>
      </c>
      <c r="AS436" s="70">
        <f t="shared" si="290"/>
        <v>433</v>
      </c>
      <c r="AT436" s="71">
        <f t="shared" si="291"/>
        <v>3.2163698194284565E-2</v>
      </c>
      <c r="AU436" s="72">
        <f t="shared" si="280"/>
        <v>8.6664107387064426E-3</v>
      </c>
      <c r="AV436" s="73">
        <f t="shared" si="281"/>
        <v>1.0086664107387064</v>
      </c>
      <c r="AW436" s="74">
        <f>PRODUCT(AV$4:AV436)</f>
        <v>30.251910567052164</v>
      </c>
      <c r="BO436" s="70">
        <f t="shared" si="292"/>
        <v>433</v>
      </c>
      <c r="BP436" s="178">
        <f t="shared" si="293"/>
        <v>0.1091</v>
      </c>
      <c r="BQ436" s="179">
        <f t="shared" si="282"/>
        <v>8.6664107387064426E-3</v>
      </c>
      <c r="BR436" s="179">
        <f t="shared" si="295"/>
        <v>3.3055763462725429E-2</v>
      </c>
    </row>
    <row r="437" spans="5:70">
      <c r="E437">
        <f t="shared" si="283"/>
        <v>434</v>
      </c>
      <c r="F437" s="64">
        <f t="shared" si="284"/>
        <v>104.08333333333128</v>
      </c>
      <c r="G437" s="55">
        <f t="shared" si="268"/>
        <v>0</v>
      </c>
      <c r="H437" s="78">
        <f t="shared" si="294"/>
        <v>4.5706383831192035E-5</v>
      </c>
      <c r="I437" s="79">
        <f t="shared" ca="1" si="269"/>
        <v>0</v>
      </c>
      <c r="J437" s="79">
        <f t="shared" ca="1" si="270"/>
        <v>0</v>
      </c>
      <c r="K437" s="80">
        <f t="shared" ca="1" si="271"/>
        <v>0</v>
      </c>
      <c r="L437" s="80">
        <f t="shared" ca="1" si="272"/>
        <v>0</v>
      </c>
      <c r="M437" s="80">
        <f t="shared" ca="1" si="273"/>
        <v>0</v>
      </c>
      <c r="N437" s="80">
        <f t="shared" ca="1" si="274"/>
        <v>0</v>
      </c>
      <c r="O437" s="81">
        <f t="shared" ca="1" si="261"/>
        <v>0</v>
      </c>
      <c r="P437" s="79">
        <f t="shared" ca="1" si="262"/>
        <v>0</v>
      </c>
      <c r="Q437" s="35"/>
      <c r="R437">
        <f t="shared" ca="1" si="275"/>
        <v>434</v>
      </c>
      <c r="S437" s="78">
        <f t="shared" ca="1" si="285"/>
        <v>104.08333333333128</v>
      </c>
      <c r="T437" s="55">
        <f t="shared" ca="1" si="276"/>
        <v>0</v>
      </c>
      <c r="U437" s="78">
        <f t="shared" ca="1" si="286"/>
        <v>4.5569622524294494E-5</v>
      </c>
      <c r="V437" s="79">
        <f t="shared" ca="1" si="287"/>
        <v>0</v>
      </c>
      <c r="W437" s="79">
        <f t="shared" ca="1" si="263"/>
        <v>0</v>
      </c>
      <c r="X437" s="80">
        <f t="shared" ca="1" si="264"/>
        <v>0</v>
      </c>
      <c r="Y437" s="80">
        <f t="shared" ca="1" si="277"/>
        <v>0</v>
      </c>
      <c r="Z437" s="80">
        <f t="shared" ca="1" si="265"/>
        <v>0</v>
      </c>
      <c r="AA437" s="80">
        <f t="shared" ca="1" si="278"/>
        <v>0</v>
      </c>
      <c r="AB437" s="81">
        <f t="shared" ca="1" si="266"/>
        <v>0</v>
      </c>
      <c r="AC437" s="79">
        <f t="shared" ca="1" si="267"/>
        <v>0</v>
      </c>
      <c r="AD437" s="35"/>
      <c r="AE437" s="55">
        <f t="shared" ca="1" si="288"/>
        <v>0</v>
      </c>
      <c r="AF437" s="78">
        <f t="shared" ca="1" si="289"/>
        <v>4.5569622524294494E-5</v>
      </c>
      <c r="AG437" s="35"/>
      <c r="AH437" s="35"/>
      <c r="AR437" s="69">
        <f t="shared" si="279"/>
        <v>37</v>
      </c>
      <c r="AS437" s="70">
        <f t="shared" si="290"/>
        <v>434</v>
      </c>
      <c r="AT437" s="71">
        <f t="shared" si="291"/>
        <v>3.1884954374857104E-2</v>
      </c>
      <c r="AU437" s="72">
        <f t="shared" si="280"/>
        <v>8.6664107387064426E-3</v>
      </c>
      <c r="AV437" s="73">
        <f t="shared" si="281"/>
        <v>1.0086664107387064</v>
      </c>
      <c r="AW437" s="74">
        <f>PRODUCT(AV$4:AV437)</f>
        <v>30.51408604965685</v>
      </c>
      <c r="BO437" s="70">
        <f t="shared" si="292"/>
        <v>434</v>
      </c>
      <c r="BP437" s="178">
        <f t="shared" si="293"/>
        <v>0.1091</v>
      </c>
      <c r="BQ437" s="179">
        <f t="shared" si="282"/>
        <v>8.6664107387064426E-3</v>
      </c>
      <c r="BR437" s="179">
        <f t="shared" si="295"/>
        <v>3.2771750016456609E-2</v>
      </c>
    </row>
    <row r="438" spans="5:70">
      <c r="E438">
        <f t="shared" si="283"/>
        <v>435</v>
      </c>
      <c r="F438" s="64">
        <f t="shared" si="284"/>
        <v>104.16666666666461</v>
      </c>
      <c r="G438" s="55">
        <f t="shared" si="268"/>
        <v>0</v>
      </c>
      <c r="H438" s="78">
        <f t="shared" si="294"/>
        <v>4.5706383831192035E-5</v>
      </c>
      <c r="I438" s="79">
        <f t="shared" ca="1" si="269"/>
        <v>0</v>
      </c>
      <c r="J438" s="79">
        <f t="shared" ca="1" si="270"/>
        <v>0</v>
      </c>
      <c r="K438" s="80">
        <f t="shared" ca="1" si="271"/>
        <v>0</v>
      </c>
      <c r="L438" s="80">
        <f t="shared" ca="1" si="272"/>
        <v>0</v>
      </c>
      <c r="M438" s="80">
        <f t="shared" ca="1" si="273"/>
        <v>0</v>
      </c>
      <c r="N438" s="80">
        <f t="shared" ca="1" si="274"/>
        <v>0</v>
      </c>
      <c r="O438" s="81">
        <f t="shared" ca="1" si="261"/>
        <v>0</v>
      </c>
      <c r="P438" s="79">
        <f t="shared" ca="1" si="262"/>
        <v>0</v>
      </c>
      <c r="Q438" s="35"/>
      <c r="R438">
        <f t="shared" ca="1" si="275"/>
        <v>435</v>
      </c>
      <c r="S438" s="78">
        <f t="shared" ca="1" si="285"/>
        <v>104.16666666666461</v>
      </c>
      <c r="T438" s="55">
        <f t="shared" ca="1" si="276"/>
        <v>0</v>
      </c>
      <c r="U438" s="78">
        <f t="shared" ca="1" si="286"/>
        <v>4.5569622524294494E-5</v>
      </c>
      <c r="V438" s="79">
        <f t="shared" ca="1" si="287"/>
        <v>0</v>
      </c>
      <c r="W438" s="79">
        <f t="shared" ca="1" si="263"/>
        <v>0</v>
      </c>
      <c r="X438" s="80">
        <f t="shared" ca="1" si="264"/>
        <v>0</v>
      </c>
      <c r="Y438" s="80">
        <f t="shared" ca="1" si="277"/>
        <v>0</v>
      </c>
      <c r="Z438" s="80">
        <f t="shared" ca="1" si="265"/>
        <v>0</v>
      </c>
      <c r="AA438" s="80">
        <f t="shared" ca="1" si="278"/>
        <v>0</v>
      </c>
      <c r="AB438" s="81">
        <f t="shared" ca="1" si="266"/>
        <v>0</v>
      </c>
      <c r="AC438" s="79">
        <f t="shared" ca="1" si="267"/>
        <v>0</v>
      </c>
      <c r="AD438" s="35"/>
      <c r="AE438" s="55">
        <f t="shared" ca="1" si="288"/>
        <v>0</v>
      </c>
      <c r="AF438" s="78">
        <f t="shared" ca="1" si="289"/>
        <v>4.5569622524294494E-5</v>
      </c>
      <c r="AG438" s="35"/>
      <c r="AH438" s="35"/>
      <c r="AR438" s="69">
        <f t="shared" si="279"/>
        <v>37</v>
      </c>
      <c r="AS438" s="70">
        <f t="shared" si="290"/>
        <v>435</v>
      </c>
      <c r="AT438" s="71">
        <f t="shared" si="291"/>
        <v>3.1608626263859678E-2</v>
      </c>
      <c r="AU438" s="72">
        <f t="shared" si="280"/>
        <v>8.6664107387064426E-3</v>
      </c>
      <c r="AV438" s="73">
        <f t="shared" si="281"/>
        <v>1.0086664107387064</v>
      </c>
      <c r="AW438" s="74">
        <f>PRODUCT(AV$4:AV438)</f>
        <v>30.778533652679407</v>
      </c>
      <c r="BO438" s="70">
        <f t="shared" si="292"/>
        <v>435</v>
      </c>
      <c r="BP438" s="178">
        <f t="shared" si="293"/>
        <v>0.1091</v>
      </c>
      <c r="BQ438" s="179">
        <f t="shared" si="282"/>
        <v>8.6664107387064426E-3</v>
      </c>
      <c r="BR438" s="179">
        <f t="shared" si="295"/>
        <v>3.2490176799340333E-2</v>
      </c>
    </row>
    <row r="439" spans="5:70">
      <c r="E439">
        <f t="shared" si="283"/>
        <v>436</v>
      </c>
      <c r="F439" s="64">
        <f t="shared" si="284"/>
        <v>104.24999999999794</v>
      </c>
      <c r="G439" s="55">
        <f t="shared" si="268"/>
        <v>0</v>
      </c>
      <c r="H439" s="78">
        <f t="shared" si="294"/>
        <v>4.5706383831192035E-5</v>
      </c>
      <c r="I439" s="79">
        <f t="shared" ca="1" si="269"/>
        <v>0</v>
      </c>
      <c r="J439" s="79">
        <f t="shared" ca="1" si="270"/>
        <v>0</v>
      </c>
      <c r="K439" s="80">
        <f t="shared" ca="1" si="271"/>
        <v>0</v>
      </c>
      <c r="L439" s="80">
        <f t="shared" ca="1" si="272"/>
        <v>0</v>
      </c>
      <c r="M439" s="80">
        <f t="shared" ca="1" si="273"/>
        <v>0</v>
      </c>
      <c r="N439" s="80">
        <f t="shared" ca="1" si="274"/>
        <v>0</v>
      </c>
      <c r="O439" s="81">
        <f t="shared" ca="1" si="261"/>
        <v>0</v>
      </c>
      <c r="P439" s="79">
        <f t="shared" ca="1" si="262"/>
        <v>0</v>
      </c>
      <c r="Q439" s="35"/>
      <c r="R439">
        <f t="shared" ca="1" si="275"/>
        <v>436</v>
      </c>
      <c r="S439" s="78">
        <f t="shared" ca="1" si="285"/>
        <v>104.24999999999794</v>
      </c>
      <c r="T439" s="55">
        <f t="shared" ca="1" si="276"/>
        <v>0</v>
      </c>
      <c r="U439" s="78">
        <f t="shared" ca="1" si="286"/>
        <v>4.5569622524294494E-5</v>
      </c>
      <c r="V439" s="79">
        <f t="shared" ca="1" si="287"/>
        <v>0</v>
      </c>
      <c r="W439" s="79">
        <f t="shared" ca="1" si="263"/>
        <v>0</v>
      </c>
      <c r="X439" s="80">
        <f t="shared" ca="1" si="264"/>
        <v>0</v>
      </c>
      <c r="Y439" s="80">
        <f t="shared" ca="1" si="277"/>
        <v>0</v>
      </c>
      <c r="Z439" s="80">
        <f t="shared" ca="1" si="265"/>
        <v>0</v>
      </c>
      <c r="AA439" s="80">
        <f t="shared" ca="1" si="278"/>
        <v>0</v>
      </c>
      <c r="AB439" s="81">
        <f t="shared" ca="1" si="266"/>
        <v>0</v>
      </c>
      <c r="AC439" s="79">
        <f t="shared" ca="1" si="267"/>
        <v>0</v>
      </c>
      <c r="AD439" s="35"/>
      <c r="AE439" s="55">
        <f t="shared" ca="1" si="288"/>
        <v>0</v>
      </c>
      <c r="AF439" s="78">
        <f t="shared" ca="1" si="289"/>
        <v>4.5569622524294494E-5</v>
      </c>
      <c r="AG439" s="35"/>
      <c r="AH439" s="35"/>
      <c r="AR439" s="69">
        <f t="shared" si="279"/>
        <v>37</v>
      </c>
      <c r="AS439" s="70">
        <f t="shared" si="290"/>
        <v>436</v>
      </c>
      <c r="AT439" s="71">
        <f t="shared" si="291"/>
        <v>3.1334692925770805E-2</v>
      </c>
      <c r="AU439" s="72">
        <f t="shared" si="280"/>
        <v>8.6664107387064426E-3</v>
      </c>
      <c r="AV439" s="73">
        <f t="shared" si="281"/>
        <v>1.0086664107387064</v>
      </c>
      <c r="AW439" s="74">
        <f>PRODUCT(AV$4:AV439)</f>
        <v>31.045273067248626</v>
      </c>
      <c r="BO439" s="70">
        <f t="shared" si="292"/>
        <v>436</v>
      </c>
      <c r="BP439" s="178">
        <f t="shared" si="293"/>
        <v>0.1091</v>
      </c>
      <c r="BQ439" s="179">
        <f t="shared" si="282"/>
        <v>8.6664107387064426E-3</v>
      </c>
      <c r="BR439" s="179">
        <f t="shared" si="295"/>
        <v>3.2211022845051264E-2</v>
      </c>
    </row>
    <row r="440" spans="5:70">
      <c r="E440">
        <f t="shared" si="283"/>
        <v>437</v>
      </c>
      <c r="F440" s="64">
        <f t="shared" si="284"/>
        <v>104.33333333333127</v>
      </c>
      <c r="G440" s="55">
        <f t="shared" si="268"/>
        <v>0</v>
      </c>
      <c r="H440" s="78">
        <f t="shared" si="294"/>
        <v>4.5706383831192035E-5</v>
      </c>
      <c r="I440" s="79">
        <f t="shared" ca="1" si="269"/>
        <v>0</v>
      </c>
      <c r="J440" s="79">
        <f t="shared" ca="1" si="270"/>
        <v>0</v>
      </c>
      <c r="K440" s="80">
        <f t="shared" ca="1" si="271"/>
        <v>0</v>
      </c>
      <c r="L440" s="80">
        <f t="shared" ca="1" si="272"/>
        <v>0</v>
      </c>
      <c r="M440" s="80">
        <f t="shared" ca="1" si="273"/>
        <v>0</v>
      </c>
      <c r="N440" s="80">
        <f t="shared" ca="1" si="274"/>
        <v>0</v>
      </c>
      <c r="O440" s="81">
        <f t="shared" ca="1" si="261"/>
        <v>0</v>
      </c>
      <c r="P440" s="79">
        <f t="shared" ca="1" si="262"/>
        <v>0</v>
      </c>
      <c r="Q440" s="35"/>
      <c r="R440">
        <f t="shared" ca="1" si="275"/>
        <v>437</v>
      </c>
      <c r="S440" s="78">
        <f t="shared" ca="1" si="285"/>
        <v>104.33333333333127</v>
      </c>
      <c r="T440" s="55">
        <f t="shared" ca="1" si="276"/>
        <v>0</v>
      </c>
      <c r="U440" s="78">
        <f t="shared" ca="1" si="286"/>
        <v>4.5569622524294494E-5</v>
      </c>
      <c r="V440" s="79">
        <f t="shared" ca="1" si="287"/>
        <v>0</v>
      </c>
      <c r="W440" s="79">
        <f t="shared" ca="1" si="263"/>
        <v>0</v>
      </c>
      <c r="X440" s="80">
        <f t="shared" ca="1" si="264"/>
        <v>0</v>
      </c>
      <c r="Y440" s="80">
        <f t="shared" ca="1" si="277"/>
        <v>0</v>
      </c>
      <c r="Z440" s="80">
        <f t="shared" ca="1" si="265"/>
        <v>0</v>
      </c>
      <c r="AA440" s="80">
        <f t="shared" ca="1" si="278"/>
        <v>0</v>
      </c>
      <c r="AB440" s="81">
        <f t="shared" ca="1" si="266"/>
        <v>0</v>
      </c>
      <c r="AC440" s="79">
        <f t="shared" ca="1" si="267"/>
        <v>0</v>
      </c>
      <c r="AD440" s="35"/>
      <c r="AE440" s="55">
        <f t="shared" ca="1" si="288"/>
        <v>0</v>
      </c>
      <c r="AF440" s="78">
        <f t="shared" ca="1" si="289"/>
        <v>4.5569622524294494E-5</v>
      </c>
      <c r="AG440" s="35"/>
      <c r="AH440" s="35"/>
      <c r="AR440" s="69">
        <f t="shared" si="279"/>
        <v>37</v>
      </c>
      <c r="AS440" s="70">
        <f t="shared" si="290"/>
        <v>437</v>
      </c>
      <c r="AT440" s="71">
        <f t="shared" si="291"/>
        <v>3.1063133606504836E-2</v>
      </c>
      <c r="AU440" s="72">
        <f t="shared" si="280"/>
        <v>8.6664107387064426E-3</v>
      </c>
      <c r="AV440" s="73">
        <f t="shared" si="281"/>
        <v>1.0086664107387064</v>
      </c>
      <c r="AW440" s="74">
        <f>PRODUCT(AV$4:AV440)</f>
        <v>31.314324155144703</v>
      </c>
      <c r="BO440" s="70">
        <f t="shared" si="292"/>
        <v>437</v>
      </c>
      <c r="BP440" s="178">
        <f t="shared" si="293"/>
        <v>0.1091</v>
      </c>
      <c r="BQ440" s="179">
        <f t="shared" si="282"/>
        <v>8.6664107387064426E-3</v>
      </c>
      <c r="BR440" s="179">
        <f t="shared" si="295"/>
        <v>3.1934267367405657E-2</v>
      </c>
    </row>
    <row r="441" spans="5:70">
      <c r="E441">
        <f t="shared" si="283"/>
        <v>438</v>
      </c>
      <c r="F441" s="64">
        <f t="shared" si="284"/>
        <v>104.4166666666646</v>
      </c>
      <c r="G441" s="55">
        <f t="shared" si="268"/>
        <v>0</v>
      </c>
      <c r="H441" s="78">
        <f t="shared" si="294"/>
        <v>4.5706383831192035E-5</v>
      </c>
      <c r="I441" s="79">
        <f t="shared" ca="1" si="269"/>
        <v>0</v>
      </c>
      <c r="J441" s="79">
        <f t="shared" ca="1" si="270"/>
        <v>0</v>
      </c>
      <c r="K441" s="80">
        <f t="shared" ca="1" si="271"/>
        <v>0</v>
      </c>
      <c r="L441" s="80">
        <f t="shared" ca="1" si="272"/>
        <v>0</v>
      </c>
      <c r="M441" s="80">
        <f t="shared" ca="1" si="273"/>
        <v>0</v>
      </c>
      <c r="N441" s="80">
        <f t="shared" ca="1" si="274"/>
        <v>0</v>
      </c>
      <c r="O441" s="81">
        <f t="shared" ca="1" si="261"/>
        <v>0</v>
      </c>
      <c r="P441" s="79">
        <f t="shared" ca="1" si="262"/>
        <v>0</v>
      </c>
      <c r="Q441" s="35"/>
      <c r="R441">
        <f t="shared" ca="1" si="275"/>
        <v>438</v>
      </c>
      <c r="S441" s="78">
        <f t="shared" ca="1" si="285"/>
        <v>104.4166666666646</v>
      </c>
      <c r="T441" s="55">
        <f t="shared" ca="1" si="276"/>
        <v>0</v>
      </c>
      <c r="U441" s="78">
        <f t="shared" ca="1" si="286"/>
        <v>4.5569622524294494E-5</v>
      </c>
      <c r="V441" s="79">
        <f t="shared" ca="1" si="287"/>
        <v>0</v>
      </c>
      <c r="W441" s="79">
        <f t="shared" ca="1" si="263"/>
        <v>0</v>
      </c>
      <c r="X441" s="80">
        <f t="shared" ca="1" si="264"/>
        <v>0</v>
      </c>
      <c r="Y441" s="80">
        <f t="shared" ca="1" si="277"/>
        <v>0</v>
      </c>
      <c r="Z441" s="80">
        <f t="shared" ca="1" si="265"/>
        <v>0</v>
      </c>
      <c r="AA441" s="80">
        <f t="shared" ca="1" si="278"/>
        <v>0</v>
      </c>
      <c r="AB441" s="81">
        <f t="shared" ca="1" si="266"/>
        <v>0</v>
      </c>
      <c r="AC441" s="79">
        <f t="shared" ca="1" si="267"/>
        <v>0</v>
      </c>
      <c r="AD441" s="35"/>
      <c r="AE441" s="55">
        <f t="shared" ca="1" si="288"/>
        <v>0</v>
      </c>
      <c r="AF441" s="78">
        <f t="shared" ca="1" si="289"/>
        <v>4.5569622524294494E-5</v>
      </c>
      <c r="AG441" s="35"/>
      <c r="AH441" s="35"/>
      <c r="AR441" s="69">
        <f t="shared" si="279"/>
        <v>37</v>
      </c>
      <c r="AS441" s="70">
        <f t="shared" si="290"/>
        <v>438</v>
      </c>
      <c r="AT441" s="71">
        <f t="shared" si="291"/>
        <v>3.0793927731839549E-2</v>
      </c>
      <c r="AU441" s="72">
        <f t="shared" si="280"/>
        <v>8.6664107387064426E-3</v>
      </c>
      <c r="AV441" s="73">
        <f t="shared" si="281"/>
        <v>1.0086664107387064</v>
      </c>
      <c r="AW441" s="74">
        <f>PRODUCT(AV$4:AV441)</f>
        <v>31.585706950278183</v>
      </c>
      <c r="BO441" s="70">
        <f t="shared" si="292"/>
        <v>438</v>
      </c>
      <c r="BP441" s="178">
        <f t="shared" si="293"/>
        <v>0.1091</v>
      </c>
      <c r="BQ441" s="179">
        <f t="shared" si="282"/>
        <v>8.6664107387064426E-3</v>
      </c>
      <c r="BR441" s="179">
        <f t="shared" si="295"/>
        <v>3.1659889758813613E-2</v>
      </c>
    </row>
    <row r="442" spans="5:70">
      <c r="E442">
        <f t="shared" si="283"/>
        <v>439</v>
      </c>
      <c r="F442" s="64">
        <f t="shared" si="284"/>
        <v>104.49999999999793</v>
      </c>
      <c r="G442" s="55">
        <f t="shared" si="268"/>
        <v>0</v>
      </c>
      <c r="H442" s="78">
        <f t="shared" si="294"/>
        <v>4.5706383831192035E-5</v>
      </c>
      <c r="I442" s="79">
        <f t="shared" ca="1" si="269"/>
        <v>0</v>
      </c>
      <c r="J442" s="79">
        <f t="shared" ca="1" si="270"/>
        <v>0</v>
      </c>
      <c r="K442" s="80">
        <f t="shared" ca="1" si="271"/>
        <v>0</v>
      </c>
      <c r="L442" s="80">
        <f t="shared" ca="1" si="272"/>
        <v>0</v>
      </c>
      <c r="M442" s="80">
        <f t="shared" ca="1" si="273"/>
        <v>0</v>
      </c>
      <c r="N442" s="80">
        <f t="shared" ca="1" si="274"/>
        <v>0</v>
      </c>
      <c r="O442" s="81">
        <f t="shared" ca="1" si="261"/>
        <v>0</v>
      </c>
      <c r="P442" s="79">
        <f t="shared" ca="1" si="262"/>
        <v>0</v>
      </c>
      <c r="Q442" s="35"/>
      <c r="R442">
        <f t="shared" ca="1" si="275"/>
        <v>439</v>
      </c>
      <c r="S442" s="78">
        <f t="shared" ca="1" si="285"/>
        <v>104.49999999999793</v>
      </c>
      <c r="T442" s="55">
        <f t="shared" ca="1" si="276"/>
        <v>0</v>
      </c>
      <c r="U442" s="78">
        <f t="shared" ca="1" si="286"/>
        <v>4.5569622524294494E-5</v>
      </c>
      <c r="V442" s="79">
        <f t="shared" ca="1" si="287"/>
        <v>0</v>
      </c>
      <c r="W442" s="79">
        <f t="shared" ca="1" si="263"/>
        <v>0</v>
      </c>
      <c r="X442" s="80">
        <f t="shared" ca="1" si="264"/>
        <v>0</v>
      </c>
      <c r="Y442" s="80">
        <f t="shared" ca="1" si="277"/>
        <v>0</v>
      </c>
      <c r="Z442" s="80">
        <f t="shared" ca="1" si="265"/>
        <v>0</v>
      </c>
      <c r="AA442" s="80">
        <f t="shared" ca="1" si="278"/>
        <v>0</v>
      </c>
      <c r="AB442" s="81">
        <f t="shared" ca="1" si="266"/>
        <v>0</v>
      </c>
      <c r="AC442" s="79">
        <f t="shared" ca="1" si="267"/>
        <v>0</v>
      </c>
      <c r="AD442" s="35"/>
      <c r="AE442" s="55">
        <f t="shared" ca="1" si="288"/>
        <v>0</v>
      </c>
      <c r="AF442" s="78">
        <f t="shared" ca="1" si="289"/>
        <v>4.5569622524294494E-5</v>
      </c>
      <c r="AG442" s="35"/>
      <c r="AH442" s="35"/>
      <c r="AR442" s="69">
        <f t="shared" si="279"/>
        <v>37</v>
      </c>
      <c r="AS442" s="70">
        <f t="shared" si="290"/>
        <v>439</v>
      </c>
      <c r="AT442" s="71">
        <f t="shared" si="291"/>
        <v>3.0527054905857384E-2</v>
      </c>
      <c r="AU442" s="72">
        <f t="shared" si="280"/>
        <v>8.6664107387064426E-3</v>
      </c>
      <c r="AV442" s="73">
        <f t="shared" si="281"/>
        <v>1.0086664107387064</v>
      </c>
      <c r="AW442" s="74">
        <f>PRODUCT(AV$4:AV442)</f>
        <v>31.859441660181709</v>
      </c>
      <c r="BO442" s="70">
        <f t="shared" si="292"/>
        <v>439</v>
      </c>
      <c r="BP442" s="178">
        <f t="shared" si="293"/>
        <v>0.1091</v>
      </c>
      <c r="BQ442" s="179">
        <f t="shared" si="282"/>
        <v>8.6664107387064426E-3</v>
      </c>
      <c r="BR442" s="179">
        <f t="shared" si="295"/>
        <v>3.13878695887446E-2</v>
      </c>
    </row>
    <row r="443" spans="5:70">
      <c r="E443">
        <f t="shared" si="283"/>
        <v>440</v>
      </c>
      <c r="F443" s="64">
        <f t="shared" si="284"/>
        <v>104.58333333333125</v>
      </c>
      <c r="G443" s="55">
        <f t="shared" si="268"/>
        <v>0</v>
      </c>
      <c r="H443" s="78">
        <f t="shared" si="294"/>
        <v>4.5706383831192035E-5</v>
      </c>
      <c r="I443" s="79">
        <f t="shared" ca="1" si="269"/>
        <v>0</v>
      </c>
      <c r="J443" s="79">
        <f t="shared" ca="1" si="270"/>
        <v>0</v>
      </c>
      <c r="K443" s="80">
        <f t="shared" ca="1" si="271"/>
        <v>0</v>
      </c>
      <c r="L443" s="80">
        <f t="shared" ca="1" si="272"/>
        <v>0</v>
      </c>
      <c r="M443" s="80">
        <f t="shared" ca="1" si="273"/>
        <v>0</v>
      </c>
      <c r="N443" s="80">
        <f t="shared" ca="1" si="274"/>
        <v>0</v>
      </c>
      <c r="O443" s="81">
        <f t="shared" ca="1" si="261"/>
        <v>0</v>
      </c>
      <c r="P443" s="79">
        <f t="shared" ca="1" si="262"/>
        <v>0</v>
      </c>
      <c r="Q443" s="35"/>
      <c r="R443">
        <f t="shared" ca="1" si="275"/>
        <v>440</v>
      </c>
      <c r="S443" s="78">
        <f t="shared" ca="1" si="285"/>
        <v>104.58333333333125</v>
      </c>
      <c r="T443" s="55">
        <f t="shared" ca="1" si="276"/>
        <v>0</v>
      </c>
      <c r="U443" s="78">
        <f t="shared" ca="1" si="286"/>
        <v>4.5569622524294494E-5</v>
      </c>
      <c r="V443" s="79">
        <f t="shared" ca="1" si="287"/>
        <v>0</v>
      </c>
      <c r="W443" s="79">
        <f t="shared" ca="1" si="263"/>
        <v>0</v>
      </c>
      <c r="X443" s="80">
        <f t="shared" ca="1" si="264"/>
        <v>0</v>
      </c>
      <c r="Y443" s="80">
        <f t="shared" ca="1" si="277"/>
        <v>0</v>
      </c>
      <c r="Z443" s="80">
        <f t="shared" ca="1" si="265"/>
        <v>0</v>
      </c>
      <c r="AA443" s="80">
        <f t="shared" ca="1" si="278"/>
        <v>0</v>
      </c>
      <c r="AB443" s="81">
        <f t="shared" ca="1" si="266"/>
        <v>0</v>
      </c>
      <c r="AC443" s="79">
        <f t="shared" ca="1" si="267"/>
        <v>0</v>
      </c>
      <c r="AD443" s="35"/>
      <c r="AE443" s="55">
        <f t="shared" ca="1" si="288"/>
        <v>0</v>
      </c>
      <c r="AF443" s="78">
        <f t="shared" ca="1" si="289"/>
        <v>4.5569622524294494E-5</v>
      </c>
      <c r="AG443" s="35"/>
      <c r="AH443" s="35"/>
      <c r="AR443" s="69">
        <f t="shared" si="279"/>
        <v>37</v>
      </c>
      <c r="AS443" s="70">
        <f t="shared" si="290"/>
        <v>440</v>
      </c>
      <c r="AT443" s="71">
        <f t="shared" si="291"/>
        <v>3.0262494909400181E-2</v>
      </c>
      <c r="AU443" s="72">
        <f t="shared" si="280"/>
        <v>8.6664107387064426E-3</v>
      </c>
      <c r="AV443" s="73">
        <f t="shared" si="281"/>
        <v>1.0086664107387064</v>
      </c>
      <c r="AW443" s="74">
        <f>PRODUCT(AV$4:AV443)</f>
        <v>32.135548667514698</v>
      </c>
      <c r="BO443" s="70">
        <f t="shared" si="292"/>
        <v>440</v>
      </c>
      <c r="BP443" s="178">
        <f t="shared" si="293"/>
        <v>0.1091</v>
      </c>
      <c r="BQ443" s="179">
        <f t="shared" si="282"/>
        <v>8.6664107387064426E-3</v>
      </c>
      <c r="BR443" s="179">
        <f t="shared" si="295"/>
        <v>3.1118186602206169E-2</v>
      </c>
    </row>
    <row r="444" spans="5:70">
      <c r="E444">
        <f t="shared" si="283"/>
        <v>441</v>
      </c>
      <c r="F444" s="64">
        <f t="shared" si="284"/>
        <v>104.66666666666458</v>
      </c>
      <c r="G444" s="55">
        <f t="shared" si="268"/>
        <v>0</v>
      </c>
      <c r="H444" s="78">
        <f t="shared" si="294"/>
        <v>4.5706383831192035E-5</v>
      </c>
      <c r="I444" s="79">
        <f t="shared" ca="1" si="269"/>
        <v>0</v>
      </c>
      <c r="J444" s="79">
        <f t="shared" ca="1" si="270"/>
        <v>0</v>
      </c>
      <c r="K444" s="80">
        <f t="shared" ca="1" si="271"/>
        <v>0</v>
      </c>
      <c r="L444" s="80">
        <f t="shared" ca="1" si="272"/>
        <v>0</v>
      </c>
      <c r="M444" s="80">
        <f t="shared" ca="1" si="273"/>
        <v>0</v>
      </c>
      <c r="N444" s="80">
        <f t="shared" ca="1" si="274"/>
        <v>0</v>
      </c>
      <c r="O444" s="81">
        <f t="shared" ca="1" si="261"/>
        <v>0</v>
      </c>
      <c r="P444" s="79">
        <f t="shared" ca="1" si="262"/>
        <v>0</v>
      </c>
      <c r="Q444" s="35"/>
      <c r="R444">
        <f t="shared" ca="1" si="275"/>
        <v>441</v>
      </c>
      <c r="S444" s="78">
        <f t="shared" ca="1" si="285"/>
        <v>104.66666666666458</v>
      </c>
      <c r="T444" s="55">
        <f t="shared" ca="1" si="276"/>
        <v>0</v>
      </c>
      <c r="U444" s="78">
        <f t="shared" ca="1" si="286"/>
        <v>4.5569622524294494E-5</v>
      </c>
      <c r="V444" s="79">
        <f t="shared" ca="1" si="287"/>
        <v>0</v>
      </c>
      <c r="W444" s="79">
        <f t="shared" ca="1" si="263"/>
        <v>0</v>
      </c>
      <c r="X444" s="80">
        <f t="shared" ca="1" si="264"/>
        <v>0</v>
      </c>
      <c r="Y444" s="80">
        <f t="shared" ca="1" si="277"/>
        <v>0</v>
      </c>
      <c r="Z444" s="80">
        <f t="shared" ca="1" si="265"/>
        <v>0</v>
      </c>
      <c r="AA444" s="80">
        <f t="shared" ca="1" si="278"/>
        <v>0</v>
      </c>
      <c r="AB444" s="81">
        <f t="shared" ca="1" si="266"/>
        <v>0</v>
      </c>
      <c r="AC444" s="79">
        <f t="shared" ca="1" si="267"/>
        <v>0</v>
      </c>
      <c r="AD444" s="35"/>
      <c r="AE444" s="55">
        <f t="shared" ca="1" si="288"/>
        <v>0</v>
      </c>
      <c r="AF444" s="78">
        <f t="shared" ca="1" si="289"/>
        <v>4.5569622524294494E-5</v>
      </c>
      <c r="AG444" s="35"/>
      <c r="AH444" s="35"/>
      <c r="AR444" s="69">
        <f t="shared" si="279"/>
        <v>37</v>
      </c>
      <c r="AS444" s="70">
        <f t="shared" si="290"/>
        <v>441</v>
      </c>
      <c r="AT444" s="71">
        <f t="shared" si="291"/>
        <v>3.0000227698537305E-2</v>
      </c>
      <c r="AU444" s="72">
        <f t="shared" si="280"/>
        <v>8.6664107387064426E-3</v>
      </c>
      <c r="AV444" s="73">
        <f t="shared" si="281"/>
        <v>1.0086664107387064</v>
      </c>
      <c r="AW444" s="74">
        <f>PRODUCT(AV$4:AV444)</f>
        <v>32.414048531581074</v>
      </c>
      <c r="BO444" s="70">
        <f t="shared" si="292"/>
        <v>441</v>
      </c>
      <c r="BP444" s="178">
        <f t="shared" si="293"/>
        <v>0.1091</v>
      </c>
      <c r="BQ444" s="179">
        <f t="shared" si="282"/>
        <v>8.6664107387064426E-3</v>
      </c>
      <c r="BR444" s="179">
        <f t="shared" si="295"/>
        <v>3.0850820718235743E-2</v>
      </c>
    </row>
    <row r="445" spans="5:70">
      <c r="E445">
        <f t="shared" si="283"/>
        <v>442</v>
      </c>
      <c r="F445" s="64">
        <f t="shared" si="284"/>
        <v>104.74999999999791</v>
      </c>
      <c r="G445" s="55">
        <f t="shared" si="268"/>
        <v>0</v>
      </c>
      <c r="H445" s="78">
        <f t="shared" si="294"/>
        <v>4.5706383831192035E-5</v>
      </c>
      <c r="I445" s="79">
        <f t="shared" ca="1" si="269"/>
        <v>0</v>
      </c>
      <c r="J445" s="79">
        <f t="shared" ca="1" si="270"/>
        <v>0</v>
      </c>
      <c r="K445" s="80">
        <f t="shared" ca="1" si="271"/>
        <v>0</v>
      </c>
      <c r="L445" s="80">
        <f t="shared" ca="1" si="272"/>
        <v>0</v>
      </c>
      <c r="M445" s="80">
        <f t="shared" ca="1" si="273"/>
        <v>0</v>
      </c>
      <c r="N445" s="80">
        <f t="shared" ca="1" si="274"/>
        <v>0</v>
      </c>
      <c r="O445" s="81">
        <f t="shared" ca="1" si="261"/>
        <v>0</v>
      </c>
      <c r="P445" s="79">
        <f t="shared" ca="1" si="262"/>
        <v>0</v>
      </c>
      <c r="Q445" s="35"/>
      <c r="R445">
        <f t="shared" ca="1" si="275"/>
        <v>442</v>
      </c>
      <c r="S445" s="78">
        <f t="shared" ca="1" si="285"/>
        <v>104.74999999999791</v>
      </c>
      <c r="T445" s="55">
        <f t="shared" ca="1" si="276"/>
        <v>0</v>
      </c>
      <c r="U445" s="78">
        <f t="shared" ca="1" si="286"/>
        <v>4.5569622524294494E-5</v>
      </c>
      <c r="V445" s="79">
        <f t="shared" ca="1" si="287"/>
        <v>0</v>
      </c>
      <c r="W445" s="79">
        <f t="shared" ca="1" si="263"/>
        <v>0</v>
      </c>
      <c r="X445" s="80">
        <f t="shared" ca="1" si="264"/>
        <v>0</v>
      </c>
      <c r="Y445" s="80">
        <f t="shared" ca="1" si="277"/>
        <v>0</v>
      </c>
      <c r="Z445" s="80">
        <f t="shared" ca="1" si="265"/>
        <v>0</v>
      </c>
      <c r="AA445" s="80">
        <f t="shared" ca="1" si="278"/>
        <v>0</v>
      </c>
      <c r="AB445" s="81">
        <f t="shared" ca="1" si="266"/>
        <v>0</v>
      </c>
      <c r="AC445" s="79">
        <f t="shared" ca="1" si="267"/>
        <v>0</v>
      </c>
      <c r="AD445" s="35"/>
      <c r="AE445" s="55">
        <f t="shared" ca="1" si="288"/>
        <v>0</v>
      </c>
      <c r="AF445" s="78">
        <f t="shared" ca="1" si="289"/>
        <v>4.5569622524294494E-5</v>
      </c>
      <c r="AG445" s="35"/>
      <c r="AH445" s="35"/>
      <c r="AR445" s="69">
        <f t="shared" si="279"/>
        <v>37</v>
      </c>
      <c r="AS445" s="70">
        <f t="shared" si="290"/>
        <v>442</v>
      </c>
      <c r="AT445" s="71">
        <f t="shared" si="291"/>
        <v>2.9740233403047062E-2</v>
      </c>
      <c r="AU445" s="72">
        <f t="shared" si="280"/>
        <v>8.6664107387064426E-3</v>
      </c>
      <c r="AV445" s="73">
        <f t="shared" si="281"/>
        <v>1.0086664107387064</v>
      </c>
      <c r="AW445" s="74">
        <f>PRODUCT(AV$4:AV445)</f>
        <v>32.694961989860118</v>
      </c>
      <c r="BO445" s="70">
        <f t="shared" si="292"/>
        <v>442</v>
      </c>
      <c r="BP445" s="178">
        <f t="shared" si="293"/>
        <v>0.1091</v>
      </c>
      <c r="BQ445" s="179">
        <f t="shared" si="282"/>
        <v>8.6664107387064426E-3</v>
      </c>
      <c r="BR445" s="179">
        <f t="shared" si="295"/>
        <v>3.0585752028405359E-2</v>
      </c>
    </row>
    <row r="446" spans="5:70">
      <c r="E446">
        <f t="shared" si="283"/>
        <v>443</v>
      </c>
      <c r="F446" s="64">
        <f t="shared" si="284"/>
        <v>104.83333333333124</v>
      </c>
      <c r="G446" s="55">
        <f t="shared" si="268"/>
        <v>0</v>
      </c>
      <c r="H446" s="78">
        <f t="shared" si="294"/>
        <v>4.5706383831192035E-5</v>
      </c>
      <c r="I446" s="79">
        <f t="shared" ca="1" si="269"/>
        <v>0</v>
      </c>
      <c r="J446" s="79">
        <f t="shared" ca="1" si="270"/>
        <v>0</v>
      </c>
      <c r="K446" s="80">
        <f t="shared" ca="1" si="271"/>
        <v>0</v>
      </c>
      <c r="L446" s="80">
        <f t="shared" ca="1" si="272"/>
        <v>0</v>
      </c>
      <c r="M446" s="80">
        <f t="shared" ca="1" si="273"/>
        <v>0</v>
      </c>
      <c r="N446" s="80">
        <f t="shared" ca="1" si="274"/>
        <v>0</v>
      </c>
      <c r="O446" s="81">
        <f t="shared" ca="1" si="261"/>
        <v>0</v>
      </c>
      <c r="P446" s="79">
        <f t="shared" ca="1" si="262"/>
        <v>0</v>
      </c>
      <c r="Q446" s="35"/>
      <c r="R446">
        <f t="shared" ca="1" si="275"/>
        <v>443</v>
      </c>
      <c r="S446" s="78">
        <f t="shared" ca="1" si="285"/>
        <v>104.83333333333124</v>
      </c>
      <c r="T446" s="55">
        <f t="shared" ca="1" si="276"/>
        <v>0</v>
      </c>
      <c r="U446" s="78">
        <f t="shared" ca="1" si="286"/>
        <v>4.5569622524294494E-5</v>
      </c>
      <c r="V446" s="79">
        <f t="shared" ca="1" si="287"/>
        <v>0</v>
      </c>
      <c r="W446" s="79">
        <f t="shared" ca="1" si="263"/>
        <v>0</v>
      </c>
      <c r="X446" s="80">
        <f t="shared" ca="1" si="264"/>
        <v>0</v>
      </c>
      <c r="Y446" s="80">
        <f t="shared" ca="1" si="277"/>
        <v>0</v>
      </c>
      <c r="Z446" s="80">
        <f t="shared" ca="1" si="265"/>
        <v>0</v>
      </c>
      <c r="AA446" s="80">
        <f t="shared" ca="1" si="278"/>
        <v>0</v>
      </c>
      <c r="AB446" s="81">
        <f t="shared" ca="1" si="266"/>
        <v>0</v>
      </c>
      <c r="AC446" s="79">
        <f t="shared" ca="1" si="267"/>
        <v>0</v>
      </c>
      <c r="AD446" s="35"/>
      <c r="AE446" s="55">
        <f t="shared" ca="1" si="288"/>
        <v>0</v>
      </c>
      <c r="AF446" s="78">
        <f t="shared" ca="1" si="289"/>
        <v>4.5569622524294494E-5</v>
      </c>
      <c r="AG446" s="35"/>
      <c r="AH446" s="35"/>
      <c r="AR446" s="69">
        <f t="shared" si="279"/>
        <v>37</v>
      </c>
      <c r="AS446" s="70">
        <f t="shared" si="290"/>
        <v>443</v>
      </c>
      <c r="AT446" s="71">
        <f t="shared" si="291"/>
        <v>2.948249232491126E-2</v>
      </c>
      <c r="AU446" s="72">
        <f t="shared" si="280"/>
        <v>8.6664107387064426E-3</v>
      </c>
      <c r="AV446" s="73">
        <f t="shared" si="281"/>
        <v>1.0086664107387064</v>
      </c>
      <c r="AW446" s="74">
        <f>PRODUCT(AV$4:AV446)</f>
        <v>32.978309959550643</v>
      </c>
      <c r="BO446" s="70">
        <f t="shared" si="292"/>
        <v>443</v>
      </c>
      <c r="BP446" s="178">
        <f t="shared" si="293"/>
        <v>0.1091</v>
      </c>
      <c r="BQ446" s="179">
        <f t="shared" si="282"/>
        <v>8.6664107387064426E-3</v>
      </c>
      <c r="BR446" s="179">
        <f t="shared" si="295"/>
        <v>3.0322960795339256E-2</v>
      </c>
    </row>
    <row r="447" spans="5:70">
      <c r="E447">
        <f t="shared" si="283"/>
        <v>444</v>
      </c>
      <c r="F447" s="64">
        <f t="shared" si="284"/>
        <v>104.91666666666457</v>
      </c>
      <c r="G447" s="55">
        <f t="shared" si="268"/>
        <v>0</v>
      </c>
      <c r="H447" s="78">
        <f t="shared" si="294"/>
        <v>4.5706383831192035E-5</v>
      </c>
      <c r="I447" s="79">
        <f t="shared" ca="1" si="269"/>
        <v>0</v>
      </c>
      <c r="J447" s="79">
        <f t="shared" ca="1" si="270"/>
        <v>0</v>
      </c>
      <c r="K447" s="80">
        <f t="shared" ca="1" si="271"/>
        <v>0</v>
      </c>
      <c r="L447" s="80">
        <f t="shared" ca="1" si="272"/>
        <v>0</v>
      </c>
      <c r="M447" s="80">
        <f t="shared" ca="1" si="273"/>
        <v>0</v>
      </c>
      <c r="N447" s="80">
        <f t="shared" ca="1" si="274"/>
        <v>0</v>
      </c>
      <c r="O447" s="81">
        <f t="shared" ca="1" si="261"/>
        <v>0</v>
      </c>
      <c r="P447" s="79">
        <f t="shared" ca="1" si="262"/>
        <v>0</v>
      </c>
      <c r="Q447" s="35"/>
      <c r="R447">
        <f t="shared" ca="1" si="275"/>
        <v>444</v>
      </c>
      <c r="S447" s="78">
        <f t="shared" ca="1" si="285"/>
        <v>104.91666666666457</v>
      </c>
      <c r="T447" s="55">
        <f t="shared" ca="1" si="276"/>
        <v>0</v>
      </c>
      <c r="U447" s="78">
        <f t="shared" ca="1" si="286"/>
        <v>4.5569622524294494E-5</v>
      </c>
      <c r="V447" s="79">
        <f t="shared" ca="1" si="287"/>
        <v>0</v>
      </c>
      <c r="W447" s="79">
        <f t="shared" ca="1" si="263"/>
        <v>0</v>
      </c>
      <c r="X447" s="80">
        <f t="shared" ca="1" si="264"/>
        <v>0</v>
      </c>
      <c r="Y447" s="80">
        <f t="shared" ca="1" si="277"/>
        <v>0</v>
      </c>
      <c r="Z447" s="80">
        <f t="shared" ca="1" si="265"/>
        <v>0</v>
      </c>
      <c r="AA447" s="80">
        <f t="shared" ca="1" si="278"/>
        <v>0</v>
      </c>
      <c r="AB447" s="81">
        <f t="shared" ca="1" si="266"/>
        <v>0</v>
      </c>
      <c r="AC447" s="79">
        <f t="shared" ca="1" si="267"/>
        <v>0</v>
      </c>
      <c r="AD447" s="35"/>
      <c r="AE447" s="55">
        <f t="shared" ca="1" si="288"/>
        <v>0</v>
      </c>
      <c r="AF447" s="78">
        <f t="shared" ca="1" si="289"/>
        <v>4.5569622524294494E-5</v>
      </c>
      <c r="AG447" s="35"/>
      <c r="AH447" s="35"/>
      <c r="AR447" s="69">
        <f t="shared" si="279"/>
        <v>37</v>
      </c>
      <c r="AS447" s="70">
        <f t="shared" si="290"/>
        <v>444</v>
      </c>
      <c r="AT447" s="71">
        <f t="shared" si="291"/>
        <v>2.9226984936822818E-2</v>
      </c>
      <c r="AU447" s="72">
        <f t="shared" si="280"/>
        <v>8.6664107387064426E-3</v>
      </c>
      <c r="AV447" s="73">
        <f t="shared" si="281"/>
        <v>1.0086664107387064</v>
      </c>
      <c r="AW447" s="74">
        <f>PRODUCT(AV$4:AV447)</f>
        <v>33.264113539128481</v>
      </c>
      <c r="BO447" s="70">
        <f t="shared" si="292"/>
        <v>444</v>
      </c>
      <c r="BP447" s="178">
        <f t="shared" si="293"/>
        <v>0.1091</v>
      </c>
      <c r="BQ447" s="179">
        <f t="shared" si="282"/>
        <v>8.6664107387064426E-3</v>
      </c>
      <c r="BR447" s="179">
        <f t="shared" si="295"/>
        <v>3.0062427451244208E-2</v>
      </c>
    </row>
    <row r="448" spans="5:70">
      <c r="E448">
        <f t="shared" si="283"/>
        <v>445</v>
      </c>
      <c r="F448" s="64">
        <f t="shared" si="284"/>
        <v>104.9999999999979</v>
      </c>
      <c r="G448" s="55">
        <f t="shared" si="268"/>
        <v>0</v>
      </c>
      <c r="H448" s="78">
        <f t="shared" si="294"/>
        <v>4.5706383831192035E-5</v>
      </c>
      <c r="I448" s="79">
        <f t="shared" ca="1" si="269"/>
        <v>0</v>
      </c>
      <c r="J448" s="79">
        <f t="shared" ca="1" si="270"/>
        <v>0</v>
      </c>
      <c r="K448" s="80">
        <f t="shared" ca="1" si="271"/>
        <v>0</v>
      </c>
      <c r="L448" s="80">
        <f t="shared" ca="1" si="272"/>
        <v>0</v>
      </c>
      <c r="M448" s="80">
        <f t="shared" ca="1" si="273"/>
        <v>0</v>
      </c>
      <c r="N448" s="80">
        <f t="shared" ca="1" si="274"/>
        <v>0</v>
      </c>
      <c r="O448" s="81">
        <f t="shared" ca="1" si="261"/>
        <v>0</v>
      </c>
      <c r="P448" s="79">
        <f t="shared" ca="1" si="262"/>
        <v>0</v>
      </c>
      <c r="Q448" s="35"/>
      <c r="R448">
        <f t="shared" ca="1" si="275"/>
        <v>445</v>
      </c>
      <c r="S448" s="78">
        <f t="shared" ca="1" si="285"/>
        <v>104.9999999999979</v>
      </c>
      <c r="T448" s="55">
        <f t="shared" ca="1" si="276"/>
        <v>0</v>
      </c>
      <c r="U448" s="78">
        <f t="shared" ca="1" si="286"/>
        <v>4.5569622524294494E-5</v>
      </c>
      <c r="V448" s="79">
        <f t="shared" ca="1" si="287"/>
        <v>0</v>
      </c>
      <c r="W448" s="79">
        <f t="shared" ca="1" si="263"/>
        <v>0</v>
      </c>
      <c r="X448" s="80">
        <f t="shared" ca="1" si="264"/>
        <v>0</v>
      </c>
      <c r="Y448" s="80">
        <f t="shared" ca="1" si="277"/>
        <v>0</v>
      </c>
      <c r="Z448" s="80">
        <f t="shared" ca="1" si="265"/>
        <v>0</v>
      </c>
      <c r="AA448" s="80">
        <f t="shared" ca="1" si="278"/>
        <v>0</v>
      </c>
      <c r="AB448" s="81">
        <f t="shared" ca="1" si="266"/>
        <v>0</v>
      </c>
      <c r="AC448" s="79">
        <f t="shared" ca="1" si="267"/>
        <v>0</v>
      </c>
      <c r="AD448" s="35"/>
      <c r="AE448" s="55">
        <f t="shared" ca="1" si="288"/>
        <v>0</v>
      </c>
      <c r="AF448" s="78">
        <f t="shared" ca="1" si="289"/>
        <v>4.5569622524294494E-5</v>
      </c>
      <c r="AG448" s="35"/>
      <c r="AH448" s="35"/>
      <c r="AR448" s="69">
        <f t="shared" si="279"/>
        <v>38</v>
      </c>
      <c r="AS448" s="70">
        <f t="shared" si="290"/>
        <v>445</v>
      </c>
      <c r="AT448" s="71">
        <f t="shared" si="291"/>
        <v>2.8973691880706327E-2</v>
      </c>
      <c r="AU448" s="72">
        <f t="shared" si="280"/>
        <v>8.6664107387064426E-3</v>
      </c>
      <c r="AV448" s="73">
        <f t="shared" si="281"/>
        <v>1.0086664107387064</v>
      </c>
      <c r="AW448" s="74">
        <f>PRODUCT(AV$4:AV448)</f>
        <v>33.552394009917535</v>
      </c>
      <c r="BO448" s="70">
        <f t="shared" si="292"/>
        <v>445</v>
      </c>
      <c r="BP448" s="178">
        <f t="shared" si="293"/>
        <v>0.1091</v>
      </c>
      <c r="BQ448" s="179">
        <f t="shared" si="282"/>
        <v>8.6664107387064426E-3</v>
      </c>
      <c r="BR448" s="179">
        <f t="shared" si="295"/>
        <v>2.9804132596452482E-2</v>
      </c>
    </row>
    <row r="449" spans="5:70">
      <c r="E449">
        <f t="shared" si="283"/>
        <v>446</v>
      </c>
      <c r="F449" s="64">
        <f t="shared" si="284"/>
        <v>105.08333333333123</v>
      </c>
      <c r="G449" s="55">
        <f t="shared" si="268"/>
        <v>0</v>
      </c>
      <c r="H449" s="78">
        <f t="shared" si="294"/>
        <v>4.5706383831192035E-5</v>
      </c>
      <c r="I449" s="79">
        <f t="shared" ca="1" si="269"/>
        <v>0</v>
      </c>
      <c r="J449" s="79">
        <f t="shared" ca="1" si="270"/>
        <v>0</v>
      </c>
      <c r="K449" s="80">
        <f t="shared" ca="1" si="271"/>
        <v>0</v>
      </c>
      <c r="L449" s="80">
        <f t="shared" ca="1" si="272"/>
        <v>0</v>
      </c>
      <c r="M449" s="80">
        <f t="shared" ca="1" si="273"/>
        <v>0</v>
      </c>
      <c r="N449" s="80">
        <f t="shared" ca="1" si="274"/>
        <v>0</v>
      </c>
      <c r="O449" s="81">
        <f t="shared" ca="1" si="261"/>
        <v>0</v>
      </c>
      <c r="P449" s="79">
        <f t="shared" ca="1" si="262"/>
        <v>0</v>
      </c>
      <c r="Q449" s="35"/>
      <c r="R449">
        <f t="shared" ca="1" si="275"/>
        <v>446</v>
      </c>
      <c r="S449" s="78">
        <f t="shared" ca="1" si="285"/>
        <v>105.08333333333123</v>
      </c>
      <c r="T449" s="55">
        <f t="shared" ca="1" si="276"/>
        <v>0</v>
      </c>
      <c r="U449" s="78">
        <f t="shared" ca="1" si="286"/>
        <v>4.5569622524294494E-5</v>
      </c>
      <c r="V449" s="79">
        <f t="shared" ca="1" si="287"/>
        <v>0</v>
      </c>
      <c r="W449" s="79">
        <f t="shared" ca="1" si="263"/>
        <v>0</v>
      </c>
      <c r="X449" s="80">
        <f t="shared" ca="1" si="264"/>
        <v>0</v>
      </c>
      <c r="Y449" s="80">
        <f t="shared" ca="1" si="277"/>
        <v>0</v>
      </c>
      <c r="Z449" s="80">
        <f t="shared" ca="1" si="265"/>
        <v>0</v>
      </c>
      <c r="AA449" s="80">
        <f t="shared" ca="1" si="278"/>
        <v>0</v>
      </c>
      <c r="AB449" s="81">
        <f t="shared" ca="1" si="266"/>
        <v>0</v>
      </c>
      <c r="AC449" s="79">
        <f t="shared" ca="1" si="267"/>
        <v>0</v>
      </c>
      <c r="AD449" s="35"/>
      <c r="AE449" s="55">
        <f t="shared" ca="1" si="288"/>
        <v>0</v>
      </c>
      <c r="AF449" s="78">
        <f t="shared" ca="1" si="289"/>
        <v>4.5569622524294494E-5</v>
      </c>
      <c r="AG449" s="35"/>
      <c r="AH449" s="35"/>
      <c r="AR449" s="69">
        <f t="shared" si="279"/>
        <v>38</v>
      </c>
      <c r="AS449" s="70">
        <f t="shared" si="290"/>
        <v>446</v>
      </c>
      <c r="AT449" s="71">
        <f t="shared" si="291"/>
        <v>2.8722593966251403E-2</v>
      </c>
      <c r="AU449" s="72">
        <f t="shared" si="280"/>
        <v>8.6664107387064426E-3</v>
      </c>
      <c r="AV449" s="73">
        <f t="shared" si="281"/>
        <v>1.0086664107387064</v>
      </c>
      <c r="AW449" s="74">
        <f>PRODUCT(AV$4:AV449)</f>
        <v>33.843172837674395</v>
      </c>
      <c r="BO449" s="70">
        <f t="shared" si="292"/>
        <v>446</v>
      </c>
      <c r="BP449" s="178">
        <f t="shared" si="293"/>
        <v>0.1091</v>
      </c>
      <c r="BQ449" s="179">
        <f t="shared" si="282"/>
        <v>8.6664107387064426E-3</v>
      </c>
      <c r="BR449" s="179">
        <f t="shared" si="295"/>
        <v>2.9548056997977301E-2</v>
      </c>
    </row>
    <row r="450" spans="5:70">
      <c r="E450">
        <f t="shared" si="283"/>
        <v>447</v>
      </c>
      <c r="F450" s="64">
        <f t="shared" si="284"/>
        <v>105.16666666666455</v>
      </c>
      <c r="G450" s="55">
        <f t="shared" si="268"/>
        <v>0</v>
      </c>
      <c r="H450" s="78">
        <f t="shared" si="294"/>
        <v>4.5706383831192035E-5</v>
      </c>
      <c r="I450" s="79">
        <f t="shared" ca="1" si="269"/>
        <v>0</v>
      </c>
      <c r="J450" s="79">
        <f t="shared" ca="1" si="270"/>
        <v>0</v>
      </c>
      <c r="K450" s="80">
        <f t="shared" ca="1" si="271"/>
        <v>0</v>
      </c>
      <c r="L450" s="80">
        <f t="shared" ca="1" si="272"/>
        <v>0</v>
      </c>
      <c r="M450" s="80">
        <f t="shared" ca="1" si="273"/>
        <v>0</v>
      </c>
      <c r="N450" s="80">
        <f t="shared" ca="1" si="274"/>
        <v>0</v>
      </c>
      <c r="O450" s="81">
        <f t="shared" ca="1" si="261"/>
        <v>0</v>
      </c>
      <c r="P450" s="79">
        <f t="shared" ca="1" si="262"/>
        <v>0</v>
      </c>
      <c r="Q450" s="35"/>
      <c r="R450">
        <f t="shared" ca="1" si="275"/>
        <v>447</v>
      </c>
      <c r="S450" s="78">
        <f t="shared" ca="1" si="285"/>
        <v>105.16666666666455</v>
      </c>
      <c r="T450" s="55">
        <f t="shared" ca="1" si="276"/>
        <v>0</v>
      </c>
      <c r="U450" s="78">
        <f t="shared" ca="1" si="286"/>
        <v>4.5569622524294494E-5</v>
      </c>
      <c r="V450" s="79">
        <f t="shared" ca="1" si="287"/>
        <v>0</v>
      </c>
      <c r="W450" s="79">
        <f t="shared" ca="1" si="263"/>
        <v>0</v>
      </c>
      <c r="X450" s="80">
        <f t="shared" ca="1" si="264"/>
        <v>0</v>
      </c>
      <c r="Y450" s="80">
        <f t="shared" ca="1" si="277"/>
        <v>0</v>
      </c>
      <c r="Z450" s="80">
        <f t="shared" ca="1" si="265"/>
        <v>0</v>
      </c>
      <c r="AA450" s="80">
        <f t="shared" ca="1" si="278"/>
        <v>0</v>
      </c>
      <c r="AB450" s="81">
        <f t="shared" ca="1" si="266"/>
        <v>0</v>
      </c>
      <c r="AC450" s="79">
        <f t="shared" ca="1" si="267"/>
        <v>0</v>
      </c>
      <c r="AD450" s="35"/>
      <c r="AE450" s="55">
        <f t="shared" ca="1" si="288"/>
        <v>0</v>
      </c>
      <c r="AF450" s="78">
        <f t="shared" ca="1" si="289"/>
        <v>4.5569622524294494E-5</v>
      </c>
      <c r="AG450" s="35"/>
      <c r="AH450" s="35"/>
      <c r="AR450" s="69">
        <f t="shared" si="279"/>
        <v>38</v>
      </c>
      <c r="AS450" s="70">
        <f t="shared" si="290"/>
        <v>447</v>
      </c>
      <c r="AT450" s="71">
        <f t="shared" si="291"/>
        <v>2.8473672169458775E-2</v>
      </c>
      <c r="AU450" s="72">
        <f t="shared" si="280"/>
        <v>8.6664107387064426E-3</v>
      </c>
      <c r="AV450" s="73">
        <f t="shared" si="281"/>
        <v>1.0086664107387064</v>
      </c>
      <c r="AW450" s="74">
        <f>PRODUCT(AV$4:AV450)</f>
        <v>34.136471674186716</v>
      </c>
      <c r="BO450" s="70">
        <f t="shared" si="292"/>
        <v>447</v>
      </c>
      <c r="BP450" s="178">
        <f t="shared" si="293"/>
        <v>0.1091</v>
      </c>
      <c r="BQ450" s="179">
        <f t="shared" si="282"/>
        <v>8.6664107387064426E-3</v>
      </c>
      <c r="BR450" s="179">
        <f t="shared" si="295"/>
        <v>2.9294181588080743E-2</v>
      </c>
    </row>
    <row r="451" spans="5:70">
      <c r="E451">
        <f t="shared" si="283"/>
        <v>448</v>
      </c>
      <c r="F451" s="64">
        <f t="shared" si="284"/>
        <v>105.24999999999788</v>
      </c>
      <c r="G451" s="55">
        <f t="shared" si="268"/>
        <v>0</v>
      </c>
      <c r="H451" s="78">
        <f t="shared" si="294"/>
        <v>4.5706383831192035E-5</v>
      </c>
      <c r="I451" s="79">
        <f t="shared" ca="1" si="269"/>
        <v>0</v>
      </c>
      <c r="J451" s="79">
        <f t="shared" ca="1" si="270"/>
        <v>0</v>
      </c>
      <c r="K451" s="80">
        <f t="shared" ca="1" si="271"/>
        <v>0</v>
      </c>
      <c r="L451" s="80">
        <f t="shared" ca="1" si="272"/>
        <v>0</v>
      </c>
      <c r="M451" s="80">
        <f t="shared" ca="1" si="273"/>
        <v>0</v>
      </c>
      <c r="N451" s="80">
        <f t="shared" ca="1" si="274"/>
        <v>0</v>
      </c>
      <c r="O451" s="81">
        <f t="shared" ca="1" si="261"/>
        <v>0</v>
      </c>
      <c r="P451" s="79">
        <f t="shared" ca="1" si="262"/>
        <v>0</v>
      </c>
      <c r="Q451" s="35"/>
      <c r="R451">
        <f t="shared" ca="1" si="275"/>
        <v>448</v>
      </c>
      <c r="S451" s="78">
        <f t="shared" ca="1" si="285"/>
        <v>105.24999999999788</v>
      </c>
      <c r="T451" s="55">
        <f t="shared" ca="1" si="276"/>
        <v>0</v>
      </c>
      <c r="U451" s="78">
        <f t="shared" ca="1" si="286"/>
        <v>4.5569622524294494E-5</v>
      </c>
      <c r="V451" s="79">
        <f t="shared" ca="1" si="287"/>
        <v>0</v>
      </c>
      <c r="W451" s="79">
        <f t="shared" ca="1" si="263"/>
        <v>0</v>
      </c>
      <c r="X451" s="80">
        <f t="shared" ca="1" si="264"/>
        <v>0</v>
      </c>
      <c r="Y451" s="80">
        <f t="shared" ca="1" si="277"/>
        <v>0</v>
      </c>
      <c r="Z451" s="80">
        <f t="shared" ca="1" si="265"/>
        <v>0</v>
      </c>
      <c r="AA451" s="80">
        <f t="shared" ca="1" si="278"/>
        <v>0</v>
      </c>
      <c r="AB451" s="81">
        <f t="shared" ca="1" si="266"/>
        <v>0</v>
      </c>
      <c r="AC451" s="79">
        <f t="shared" ca="1" si="267"/>
        <v>0</v>
      </c>
      <c r="AD451" s="35"/>
      <c r="AE451" s="55">
        <f t="shared" ca="1" si="288"/>
        <v>0</v>
      </c>
      <c r="AF451" s="78">
        <f t="shared" ca="1" si="289"/>
        <v>4.5569622524294494E-5</v>
      </c>
      <c r="AG451" s="35"/>
      <c r="AH451" s="35"/>
      <c r="AR451" s="69">
        <f t="shared" si="279"/>
        <v>38</v>
      </c>
      <c r="AS451" s="70">
        <f t="shared" si="290"/>
        <v>448</v>
      </c>
      <c r="AT451" s="71">
        <f t="shared" si="291"/>
        <v>2.8226907631198971E-2</v>
      </c>
      <c r="AU451" s="72">
        <f t="shared" si="280"/>
        <v>8.6664107387064426E-3</v>
      </c>
      <c r="AV451" s="73">
        <f t="shared" si="281"/>
        <v>1.0086664107387064</v>
      </c>
      <c r="AW451" s="74">
        <f>PRODUCT(AV$4:AV451)</f>
        <v>34.432312358885433</v>
      </c>
      <c r="BO451" s="70">
        <f t="shared" si="292"/>
        <v>448</v>
      </c>
      <c r="BP451" s="178">
        <f t="shared" si="293"/>
        <v>0.1091</v>
      </c>
      <c r="BQ451" s="179">
        <f t="shared" si="282"/>
        <v>8.6664107387064426E-3</v>
      </c>
      <c r="BR451" s="179">
        <f t="shared" si="295"/>
        <v>2.9042487462853917E-2</v>
      </c>
    </row>
    <row r="452" spans="5:70">
      <c r="E452">
        <f t="shared" si="283"/>
        <v>449</v>
      </c>
      <c r="F452" s="64">
        <f t="shared" si="284"/>
        <v>105.33333333333121</v>
      </c>
      <c r="G452" s="55">
        <f t="shared" si="268"/>
        <v>0</v>
      </c>
      <c r="H452" s="78">
        <f t="shared" si="294"/>
        <v>4.5706383831192035E-5</v>
      </c>
      <c r="I452" s="79">
        <f t="shared" ca="1" si="269"/>
        <v>0</v>
      </c>
      <c r="J452" s="79">
        <f t="shared" ca="1" si="270"/>
        <v>0</v>
      </c>
      <c r="K452" s="80">
        <f t="shared" ca="1" si="271"/>
        <v>0</v>
      </c>
      <c r="L452" s="80">
        <f t="shared" ca="1" si="272"/>
        <v>0</v>
      </c>
      <c r="M452" s="80">
        <f t="shared" ca="1" si="273"/>
        <v>0</v>
      </c>
      <c r="N452" s="80">
        <f t="shared" ca="1" si="274"/>
        <v>0</v>
      </c>
      <c r="O452" s="81">
        <f t="shared" ref="O452:O515" ca="1" si="296">-MIN(IF(MOD(R452,IF($C$5="Annual",12,1))=0,1,0)*$C$33*U452/IF($C$5="Monthly",12,1),I452)</f>
        <v>0</v>
      </c>
      <c r="P452" s="79">
        <f t="shared" ref="P452:P515" ca="1" si="297">SUM(I452:O452)</f>
        <v>0</v>
      </c>
      <c r="Q452" s="35"/>
      <c r="R452">
        <f t="shared" ca="1" si="275"/>
        <v>449</v>
      </c>
      <c r="S452" s="78">
        <f t="shared" ca="1" si="285"/>
        <v>105.33333333333121</v>
      </c>
      <c r="T452" s="55">
        <f t="shared" ca="1" si="276"/>
        <v>0</v>
      </c>
      <c r="U452" s="78">
        <f t="shared" ca="1" si="286"/>
        <v>4.5569622524294494E-5</v>
      </c>
      <c r="V452" s="79">
        <f t="shared" ca="1" si="287"/>
        <v>0</v>
      </c>
      <c r="W452" s="79">
        <f t="shared" ref="W452:W515" ca="1" si="298">(V452)*$AU452</f>
        <v>0</v>
      </c>
      <c r="X452" s="80">
        <f t="shared" ref="X452:X515" ca="1" si="299">IF(V452=0,0,-$C$19)*U452</f>
        <v>0</v>
      </c>
      <c r="Y452" s="80">
        <f t="shared" ca="1" si="277"/>
        <v>0</v>
      </c>
      <c r="Z452" s="80">
        <f t="shared" ref="Z452:Z515" ca="1" si="300">-IF(MOD(R452-1,12)=0,1,0)*V452*($C$17)</f>
        <v>0</v>
      </c>
      <c r="AA452" s="80">
        <f t="shared" ca="1" si="278"/>
        <v>0</v>
      </c>
      <c r="AB452" s="81">
        <f t="shared" ref="AB452:AB515" ca="1" si="301">-MIN(IF(MOD(R452,IF($C$5="Annual",12,1))=0,1,0)*$C$33*U452/IF($C$5="Monthly",12,1),V452)</f>
        <v>0</v>
      </c>
      <c r="AC452" s="79">
        <f t="shared" ref="AC452:AC515" ca="1" si="302">SUM(V452:AB452)</f>
        <v>0</v>
      </c>
      <c r="AD452" s="35"/>
      <c r="AE452" s="55">
        <f t="shared" ca="1" si="288"/>
        <v>0</v>
      </c>
      <c r="AF452" s="78">
        <f t="shared" ca="1" si="289"/>
        <v>4.5569622524294494E-5</v>
      </c>
      <c r="AG452" s="35"/>
      <c r="AH452" s="35"/>
      <c r="AR452" s="69">
        <f t="shared" si="279"/>
        <v>38</v>
      </c>
      <c r="AS452" s="70">
        <f t="shared" si="290"/>
        <v>449</v>
      </c>
      <c r="AT452" s="71">
        <f t="shared" si="291"/>
        <v>2.7982281655783474E-2</v>
      </c>
      <c r="AU452" s="72">
        <f t="shared" si="280"/>
        <v>8.6664107387064426E-3</v>
      </c>
      <c r="AV452" s="73">
        <f t="shared" si="281"/>
        <v>1.0086664107387064</v>
      </c>
      <c r="AW452" s="74">
        <f>PRODUCT(AV$4:AV452)</f>
        <v>34.730716920470975</v>
      </c>
      <c r="BO452" s="70">
        <f t="shared" si="292"/>
        <v>449</v>
      </c>
      <c r="BP452" s="178">
        <f t="shared" si="293"/>
        <v>0.1091</v>
      </c>
      <c r="BQ452" s="179">
        <f t="shared" si="282"/>
        <v>8.6664107387064426E-3</v>
      </c>
      <c r="BR452" s="179">
        <f t="shared" si="295"/>
        <v>2.8792955880809368E-2</v>
      </c>
    </row>
    <row r="453" spans="5:70">
      <c r="E453">
        <f t="shared" si="283"/>
        <v>450</v>
      </c>
      <c r="F453" s="64">
        <f t="shared" si="284"/>
        <v>105.41666666666454</v>
      </c>
      <c r="G453" s="55">
        <f t="shared" ref="G453:G516" si="303">(1-(1-IF(F453&gt;$AJ$90,0,VLOOKUP(ROUND(F453,0),$AJ$4:$AK$90,2,FALSE)))^(1/12))</f>
        <v>0</v>
      </c>
      <c r="H453" s="78">
        <f t="shared" si="294"/>
        <v>4.5706383831192035E-5</v>
      </c>
      <c r="I453" s="79">
        <f t="shared" ref="I453:I516" ca="1" si="304">MAX(P452,0)*(1-G453)</f>
        <v>0</v>
      </c>
      <c r="J453" s="79">
        <f t="shared" ref="J453:J516" ca="1" si="305">(I453)*$AU453</f>
        <v>0</v>
      </c>
      <c r="K453" s="80">
        <f t="shared" ref="K453:K516" ca="1" si="306">IF(I453=0,0,-$C$19)*H453</f>
        <v>0</v>
      </c>
      <c r="L453" s="80">
        <f t="shared" ref="L453:L516" ca="1" si="307">IF(OR(I452+O452=0,K452=0),0,-I453*($C$16/12))</f>
        <v>0</v>
      </c>
      <c r="M453" s="80">
        <f t="shared" ref="M453:M516" ca="1" si="308">IF(OR(I452+O452=0,K452=0),0,-IF(MOD(E453-1,12)=0,1,0)*I453*($C$17))</f>
        <v>0</v>
      </c>
      <c r="N453" s="80">
        <f t="shared" ref="N453:N516" ca="1" si="309">IF(OR(I452+O452=0,K452=0),0,-I453*($C$18*(1+$C$20))/12)</f>
        <v>0</v>
      </c>
      <c r="O453" s="81">
        <f t="shared" ca="1" si="296"/>
        <v>0</v>
      </c>
      <c r="P453" s="79">
        <f t="shared" ca="1" si="297"/>
        <v>0</v>
      </c>
      <c r="Q453" s="35"/>
      <c r="R453">
        <f t="shared" ref="R453:R516" ca="1" si="310">R452+1</f>
        <v>450</v>
      </c>
      <c r="S453" s="78">
        <f t="shared" ca="1" si="285"/>
        <v>105.41666666666454</v>
      </c>
      <c r="T453" s="55">
        <f t="shared" ref="T453:T516" ca="1" si="311">(1-(1-IF(S453&gt;$AJ$90,0,VLOOKUP(ROUND(S453,0),$AJ$4:$AK$90,2,FALSE)))^(1/12))
*IF(S454-S$4&lt;SUBSTITUTE($C$6, "years", "", 1)/1,0,1)</f>
        <v>0</v>
      </c>
      <c r="U453" s="78">
        <f t="shared" ca="1" si="286"/>
        <v>4.5569622524294494E-5</v>
      </c>
      <c r="V453" s="79">
        <f t="shared" ca="1" si="287"/>
        <v>0</v>
      </c>
      <c r="W453" s="79">
        <f t="shared" ca="1" si="298"/>
        <v>0</v>
      </c>
      <c r="X453" s="80">
        <f t="shared" ca="1" si="299"/>
        <v>0</v>
      </c>
      <c r="Y453" s="80">
        <f t="shared" ref="Y453:Y516" ca="1" si="312">IF(OR(V452+AB452=0,X452=0),0,-V453*($C$16/12))</f>
        <v>0</v>
      </c>
      <c r="Z453" s="80">
        <f t="shared" ca="1" si="300"/>
        <v>0</v>
      </c>
      <c r="AA453" s="80">
        <f t="shared" ref="AA453:AA516" ca="1" si="313">IF(OR(V452+AB452=0,X452=0),0,-V453*($C$18*(1+$C$20))/12)</f>
        <v>0</v>
      </c>
      <c r="AB453" s="81">
        <f t="shared" ca="1" si="301"/>
        <v>0</v>
      </c>
      <c r="AC453" s="79">
        <f t="shared" ca="1" si="302"/>
        <v>0</v>
      </c>
      <c r="AD453" s="35"/>
      <c r="AE453" s="55">
        <f t="shared" ca="1" si="288"/>
        <v>0</v>
      </c>
      <c r="AF453" s="78">
        <f t="shared" ca="1" si="289"/>
        <v>4.5569622524294494E-5</v>
      </c>
      <c r="AG453" s="35"/>
      <c r="AH453" s="35"/>
      <c r="AR453" s="69">
        <f t="shared" ref="AR453:AR516" si="314">ROUNDDOWN((AS453-1)/12,0)+1</f>
        <v>38</v>
      </c>
      <c r="AS453" s="70">
        <f t="shared" si="290"/>
        <v>450</v>
      </c>
      <c r="AT453" s="71">
        <f t="shared" si="291"/>
        <v>2.7739775709548282E-2</v>
      </c>
      <c r="AU453" s="72">
        <f t="shared" ref="AU453:AU516" si="315">IF($AU$2="Yes",BQ453,((1+$AH$21)^(1/12))-1)</f>
        <v>8.6664107387064426E-3</v>
      </c>
      <c r="AV453" s="73">
        <f t="shared" ref="AV453:AV516" si="316">(1+AU453)</f>
        <v>1.0086664107387064</v>
      </c>
      <c r="AW453" s="74">
        <f>PRODUCT(AV$4:AV453)</f>
        <v>35.031707578553515</v>
      </c>
      <c r="BO453" s="70">
        <f t="shared" si="292"/>
        <v>450</v>
      </c>
      <c r="BP453" s="178">
        <f t="shared" si="293"/>
        <v>0.1091</v>
      </c>
      <c r="BQ453" s="179">
        <f t="shared" ref="BQ453:BQ516" si="317">(1+BP453)^(1/12)-1</f>
        <v>8.6664107387064426E-3</v>
      </c>
      <c r="BR453" s="179">
        <f t="shared" si="295"/>
        <v>2.8545568261485552E-2</v>
      </c>
    </row>
    <row r="454" spans="5:70">
      <c r="E454">
        <f t="shared" ref="E454:E517" si="318">E453+1</f>
        <v>451</v>
      </c>
      <c r="F454" s="64">
        <f t="shared" ref="F454:F517" si="319">(E454-E453)/12+F453</f>
        <v>105.49999999999787</v>
      </c>
      <c r="G454" s="55">
        <f t="shared" si="303"/>
        <v>0</v>
      </c>
      <c r="H454" s="78">
        <f t="shared" si="294"/>
        <v>4.5706383831192035E-5</v>
      </c>
      <c r="I454" s="79">
        <f t="shared" ca="1" si="304"/>
        <v>0</v>
      </c>
      <c r="J454" s="79">
        <f t="shared" ca="1" si="305"/>
        <v>0</v>
      </c>
      <c r="K454" s="80">
        <f t="shared" ca="1" si="306"/>
        <v>0</v>
      </c>
      <c r="L454" s="80">
        <f t="shared" ca="1" si="307"/>
        <v>0</v>
      </c>
      <c r="M454" s="80">
        <f t="shared" ca="1" si="308"/>
        <v>0</v>
      </c>
      <c r="N454" s="80">
        <f t="shared" ca="1" si="309"/>
        <v>0</v>
      </c>
      <c r="O454" s="81">
        <f t="shared" ca="1" si="296"/>
        <v>0</v>
      </c>
      <c r="P454" s="79">
        <f t="shared" ca="1" si="297"/>
        <v>0</v>
      </c>
      <c r="Q454" s="35"/>
      <c r="R454">
        <f t="shared" ca="1" si="310"/>
        <v>451</v>
      </c>
      <c r="S454" s="78">
        <f t="shared" ref="S454:S517" ca="1" si="320">(R454-R453)/12+S453</f>
        <v>105.49999999999787</v>
      </c>
      <c r="T454" s="55">
        <f t="shared" ca="1" si="311"/>
        <v>0</v>
      </c>
      <c r="U454" s="78">
        <f t="shared" ref="U454:U517" ca="1" si="321">IF(S455-S$4&lt;SUBSTITUTE($C$6, "years", "", 1)/1,U453,AF453)*
(1-T454)</f>
        <v>4.5569622524294494E-5</v>
      </c>
      <c r="V454" s="79">
        <f t="shared" ref="V454:V517" ca="1" si="322">MAX(AC453,0)*(1-AE454)</f>
        <v>0</v>
      </c>
      <c r="W454" s="79">
        <f t="shared" ca="1" si="298"/>
        <v>0</v>
      </c>
      <c r="X454" s="80">
        <f t="shared" ca="1" si="299"/>
        <v>0</v>
      </c>
      <c r="Y454" s="80">
        <f t="shared" ca="1" si="312"/>
        <v>0</v>
      </c>
      <c r="Z454" s="80">
        <f t="shared" ca="1" si="300"/>
        <v>0</v>
      </c>
      <c r="AA454" s="80">
        <f t="shared" ca="1" si="313"/>
        <v>0</v>
      </c>
      <c r="AB454" s="81">
        <f t="shared" ca="1" si="301"/>
        <v>0</v>
      </c>
      <c r="AC454" s="79">
        <f t="shared" ca="1" si="302"/>
        <v>0</v>
      </c>
      <c r="AD454" s="35"/>
      <c r="AE454" s="55">
        <f t="shared" ref="AE454:AE517" ca="1" si="323">(1-(1-IF(S454&gt;$AJ$90,0,VLOOKUP(ROUND(S454,0),$AJ$4:$AK$90,2,FALSE)))^(1/12))</f>
        <v>0</v>
      </c>
      <c r="AF454" s="78">
        <f t="shared" ref="AF454:AF517" ca="1" si="324">AF453*(1-AE454)</f>
        <v>4.5569622524294494E-5</v>
      </c>
      <c r="AG454" s="35"/>
      <c r="AH454" s="35"/>
      <c r="AR454" s="69">
        <f t="shared" si="314"/>
        <v>38</v>
      </c>
      <c r="AS454" s="70">
        <f t="shared" ref="AS454:AS517" si="325">AS453+1</f>
        <v>451</v>
      </c>
      <c r="AT454" s="71">
        <f t="shared" ref="AT454:AT517" si="326">(1-AU454)*AT453</f>
        <v>2.7499371419449744E-2</v>
      </c>
      <c r="AU454" s="72">
        <f t="shared" si="315"/>
        <v>8.6664107387064426E-3</v>
      </c>
      <c r="AV454" s="73">
        <f t="shared" si="316"/>
        <v>1.0086664107387064</v>
      </c>
      <c r="AW454" s="74">
        <f>PRODUCT(AV$4:AV454)</f>
        <v>35.335306745307513</v>
      </c>
      <c r="BO454" s="70">
        <f t="shared" ref="BO454:BO517" si="327">BO453+1</f>
        <v>451</v>
      </c>
      <c r="BP454" s="178">
        <f t="shared" ref="BP454:BP517" si="328">VLOOKUP(BO454,$BT$4:$BX$13,5,TRUE)/100</f>
        <v>0.1091</v>
      </c>
      <c r="BQ454" s="179">
        <f t="shared" si="317"/>
        <v>8.6664107387064426E-3</v>
      </c>
      <c r="BR454" s="179">
        <f t="shared" si="295"/>
        <v>2.8300306184063307E-2</v>
      </c>
    </row>
    <row r="455" spans="5:70">
      <c r="E455">
        <f t="shared" si="318"/>
        <v>452</v>
      </c>
      <c r="F455" s="64">
        <f t="shared" si="319"/>
        <v>105.5833333333312</v>
      </c>
      <c r="G455" s="55">
        <f t="shared" si="303"/>
        <v>0</v>
      </c>
      <c r="H455" s="78">
        <f t="shared" ref="H455:H518" si="329">H454*(1-G455)</f>
        <v>4.5706383831192035E-5</v>
      </c>
      <c r="I455" s="79">
        <f t="shared" ca="1" si="304"/>
        <v>0</v>
      </c>
      <c r="J455" s="79">
        <f t="shared" ca="1" si="305"/>
        <v>0</v>
      </c>
      <c r="K455" s="80">
        <f t="shared" ca="1" si="306"/>
        <v>0</v>
      </c>
      <c r="L455" s="80">
        <f t="shared" ca="1" si="307"/>
        <v>0</v>
      </c>
      <c r="M455" s="80">
        <f t="shared" ca="1" si="308"/>
        <v>0</v>
      </c>
      <c r="N455" s="80">
        <f t="shared" ca="1" si="309"/>
        <v>0</v>
      </c>
      <c r="O455" s="81">
        <f t="shared" ca="1" si="296"/>
        <v>0</v>
      </c>
      <c r="P455" s="79">
        <f t="shared" ca="1" si="297"/>
        <v>0</v>
      </c>
      <c r="Q455" s="35"/>
      <c r="R455">
        <f t="shared" ca="1" si="310"/>
        <v>452</v>
      </c>
      <c r="S455" s="78">
        <f t="shared" ca="1" si="320"/>
        <v>105.5833333333312</v>
      </c>
      <c r="T455" s="55">
        <f t="shared" ca="1" si="311"/>
        <v>0</v>
      </c>
      <c r="U455" s="78">
        <f t="shared" ca="1" si="321"/>
        <v>4.5569622524294494E-5</v>
      </c>
      <c r="V455" s="79">
        <f t="shared" ca="1" si="322"/>
        <v>0</v>
      </c>
      <c r="W455" s="79">
        <f t="shared" ca="1" si="298"/>
        <v>0</v>
      </c>
      <c r="X455" s="80">
        <f t="shared" ca="1" si="299"/>
        <v>0</v>
      </c>
      <c r="Y455" s="80">
        <f t="shared" ca="1" si="312"/>
        <v>0</v>
      </c>
      <c r="Z455" s="80">
        <f t="shared" ca="1" si="300"/>
        <v>0</v>
      </c>
      <c r="AA455" s="80">
        <f t="shared" ca="1" si="313"/>
        <v>0</v>
      </c>
      <c r="AB455" s="81">
        <f t="shared" ca="1" si="301"/>
        <v>0</v>
      </c>
      <c r="AC455" s="79">
        <f t="shared" ca="1" si="302"/>
        <v>0</v>
      </c>
      <c r="AD455" s="35"/>
      <c r="AE455" s="55">
        <f t="shared" ca="1" si="323"/>
        <v>0</v>
      </c>
      <c r="AF455" s="78">
        <f t="shared" ca="1" si="324"/>
        <v>4.5569622524294494E-5</v>
      </c>
      <c r="AG455" s="35"/>
      <c r="AH455" s="35"/>
      <c r="AR455" s="69">
        <f t="shared" si="314"/>
        <v>38</v>
      </c>
      <c r="AS455" s="70">
        <f t="shared" si="325"/>
        <v>452</v>
      </c>
      <c r="AT455" s="71">
        <f t="shared" si="326"/>
        <v>2.7261050571672548E-2</v>
      </c>
      <c r="AU455" s="72">
        <f t="shared" si="315"/>
        <v>8.6664107387064426E-3</v>
      </c>
      <c r="AV455" s="73">
        <f t="shared" si="316"/>
        <v>1.0086664107387064</v>
      </c>
      <c r="AW455" s="74">
        <f>PRODUCT(AV$4:AV455)</f>
        <v>35.641537027140529</v>
      </c>
      <c r="BO455" s="70">
        <f t="shared" si="327"/>
        <v>452</v>
      </c>
      <c r="BP455" s="178">
        <f t="shared" si="328"/>
        <v>0.1091</v>
      </c>
      <c r="BQ455" s="179">
        <f t="shared" si="317"/>
        <v>8.6664107387064426E-3</v>
      </c>
      <c r="BR455" s="179">
        <f t="shared" ref="BR455:BR518" si="330">BR454/(1+BQ455)</f>
        <v>2.8057151385994215E-2</v>
      </c>
    </row>
    <row r="456" spans="5:70">
      <c r="E456">
        <f t="shared" si="318"/>
        <v>453</v>
      </c>
      <c r="F456" s="64">
        <f t="shared" si="319"/>
        <v>105.66666666666453</v>
      </c>
      <c r="G456" s="55">
        <f t="shared" si="303"/>
        <v>0</v>
      </c>
      <c r="H456" s="78">
        <f t="shared" si="329"/>
        <v>4.5706383831192035E-5</v>
      </c>
      <c r="I456" s="79">
        <f t="shared" ca="1" si="304"/>
        <v>0</v>
      </c>
      <c r="J456" s="79">
        <f t="shared" ca="1" si="305"/>
        <v>0</v>
      </c>
      <c r="K456" s="80">
        <f t="shared" ca="1" si="306"/>
        <v>0</v>
      </c>
      <c r="L456" s="80">
        <f t="shared" ca="1" si="307"/>
        <v>0</v>
      </c>
      <c r="M456" s="80">
        <f t="shared" ca="1" si="308"/>
        <v>0</v>
      </c>
      <c r="N456" s="80">
        <f t="shared" ca="1" si="309"/>
        <v>0</v>
      </c>
      <c r="O456" s="81">
        <f t="shared" ca="1" si="296"/>
        <v>0</v>
      </c>
      <c r="P456" s="79">
        <f t="shared" ca="1" si="297"/>
        <v>0</v>
      </c>
      <c r="Q456" s="35"/>
      <c r="R456">
        <f t="shared" ca="1" si="310"/>
        <v>453</v>
      </c>
      <c r="S456" s="78">
        <f t="shared" ca="1" si="320"/>
        <v>105.66666666666453</v>
      </c>
      <c r="T456" s="55">
        <f t="shared" ca="1" si="311"/>
        <v>0</v>
      </c>
      <c r="U456" s="78">
        <f t="shared" ca="1" si="321"/>
        <v>4.5569622524294494E-5</v>
      </c>
      <c r="V456" s="79">
        <f t="shared" ca="1" si="322"/>
        <v>0</v>
      </c>
      <c r="W456" s="79">
        <f t="shared" ca="1" si="298"/>
        <v>0</v>
      </c>
      <c r="X456" s="80">
        <f t="shared" ca="1" si="299"/>
        <v>0</v>
      </c>
      <c r="Y456" s="80">
        <f t="shared" ca="1" si="312"/>
        <v>0</v>
      </c>
      <c r="Z456" s="80">
        <f t="shared" ca="1" si="300"/>
        <v>0</v>
      </c>
      <c r="AA456" s="80">
        <f t="shared" ca="1" si="313"/>
        <v>0</v>
      </c>
      <c r="AB456" s="81">
        <f t="shared" ca="1" si="301"/>
        <v>0</v>
      </c>
      <c r="AC456" s="79">
        <f t="shared" ca="1" si="302"/>
        <v>0</v>
      </c>
      <c r="AD456" s="35"/>
      <c r="AE456" s="55">
        <f t="shared" ca="1" si="323"/>
        <v>0</v>
      </c>
      <c r="AF456" s="78">
        <f t="shared" ca="1" si="324"/>
        <v>4.5569622524294494E-5</v>
      </c>
      <c r="AG456" s="35"/>
      <c r="AH456" s="35"/>
      <c r="AR456" s="69">
        <f t="shared" si="314"/>
        <v>38</v>
      </c>
      <c r="AS456" s="70">
        <f t="shared" si="325"/>
        <v>453</v>
      </c>
      <c r="AT456" s="71">
        <f t="shared" si="326"/>
        <v>2.7024795110249786E-2</v>
      </c>
      <c r="AU456" s="72">
        <f t="shared" si="315"/>
        <v>8.6664107387064426E-3</v>
      </c>
      <c r="AV456" s="73">
        <f t="shared" si="316"/>
        <v>1.0086664107387064</v>
      </c>
      <c r="AW456" s="74">
        <f>PRODUCT(AV$4:AV456)</f>
        <v>35.950421226376541</v>
      </c>
      <c r="BO456" s="70">
        <f t="shared" si="327"/>
        <v>453</v>
      </c>
      <c r="BP456" s="178">
        <f t="shared" si="328"/>
        <v>0.1091</v>
      </c>
      <c r="BQ456" s="179">
        <f t="shared" si="317"/>
        <v>8.6664107387064426E-3</v>
      </c>
      <c r="BR456" s="179">
        <f t="shared" si="330"/>
        <v>2.7816085761640751E-2</v>
      </c>
    </row>
    <row r="457" spans="5:70">
      <c r="E457">
        <f t="shared" si="318"/>
        <v>454</v>
      </c>
      <c r="F457" s="64">
        <f t="shared" si="319"/>
        <v>105.74999999999785</v>
      </c>
      <c r="G457" s="55">
        <f t="shared" si="303"/>
        <v>0</v>
      </c>
      <c r="H457" s="78">
        <f t="shared" si="329"/>
        <v>4.5706383831192035E-5</v>
      </c>
      <c r="I457" s="79">
        <f t="shared" ca="1" si="304"/>
        <v>0</v>
      </c>
      <c r="J457" s="79">
        <f t="shared" ca="1" si="305"/>
        <v>0</v>
      </c>
      <c r="K457" s="80">
        <f t="shared" ca="1" si="306"/>
        <v>0</v>
      </c>
      <c r="L457" s="80">
        <f t="shared" ca="1" si="307"/>
        <v>0</v>
      </c>
      <c r="M457" s="80">
        <f t="shared" ca="1" si="308"/>
        <v>0</v>
      </c>
      <c r="N457" s="80">
        <f t="shared" ca="1" si="309"/>
        <v>0</v>
      </c>
      <c r="O457" s="81">
        <f t="shared" ca="1" si="296"/>
        <v>0</v>
      </c>
      <c r="P457" s="79">
        <f t="shared" ca="1" si="297"/>
        <v>0</v>
      </c>
      <c r="Q457" s="35"/>
      <c r="R457">
        <f t="shared" ca="1" si="310"/>
        <v>454</v>
      </c>
      <c r="S457" s="78">
        <f t="shared" ca="1" si="320"/>
        <v>105.74999999999785</v>
      </c>
      <c r="T457" s="55">
        <f t="shared" ca="1" si="311"/>
        <v>0</v>
      </c>
      <c r="U457" s="78">
        <f t="shared" ca="1" si="321"/>
        <v>4.5569622524294494E-5</v>
      </c>
      <c r="V457" s="79">
        <f t="shared" ca="1" si="322"/>
        <v>0</v>
      </c>
      <c r="W457" s="79">
        <f t="shared" ca="1" si="298"/>
        <v>0</v>
      </c>
      <c r="X457" s="80">
        <f t="shared" ca="1" si="299"/>
        <v>0</v>
      </c>
      <c r="Y457" s="80">
        <f t="shared" ca="1" si="312"/>
        <v>0</v>
      </c>
      <c r="Z457" s="80">
        <f t="shared" ca="1" si="300"/>
        <v>0</v>
      </c>
      <c r="AA457" s="80">
        <f t="shared" ca="1" si="313"/>
        <v>0</v>
      </c>
      <c r="AB457" s="81">
        <f t="shared" ca="1" si="301"/>
        <v>0</v>
      </c>
      <c r="AC457" s="79">
        <f t="shared" ca="1" si="302"/>
        <v>0</v>
      </c>
      <c r="AD457" s="35"/>
      <c r="AE457" s="55">
        <f t="shared" ca="1" si="323"/>
        <v>0</v>
      </c>
      <c r="AF457" s="78">
        <f t="shared" ca="1" si="324"/>
        <v>4.5569622524294494E-5</v>
      </c>
      <c r="AG457" s="35"/>
      <c r="AH457" s="35"/>
      <c r="AR457" s="69">
        <f t="shared" si="314"/>
        <v>38</v>
      </c>
      <c r="AS457" s="70">
        <f t="shared" si="325"/>
        <v>454</v>
      </c>
      <c r="AT457" s="71">
        <f t="shared" si="326"/>
        <v>2.6790587135694977E-2</v>
      </c>
      <c r="AU457" s="72">
        <f t="shared" si="315"/>
        <v>8.6664107387064426E-3</v>
      </c>
      <c r="AV457" s="73">
        <f t="shared" si="316"/>
        <v>1.0086664107387064</v>
      </c>
      <c r="AW457" s="74">
        <f>PRODUCT(AV$4:AV457)</f>
        <v>36.261982342953829</v>
      </c>
      <c r="BO457" s="70">
        <f t="shared" si="327"/>
        <v>454</v>
      </c>
      <c r="BP457" s="178">
        <f t="shared" si="328"/>
        <v>0.1091</v>
      </c>
      <c r="BQ457" s="179">
        <f t="shared" si="317"/>
        <v>8.6664107387064426E-3</v>
      </c>
      <c r="BR457" s="179">
        <f t="shared" si="330"/>
        <v>2.7577091360928115E-2</v>
      </c>
    </row>
    <row r="458" spans="5:70">
      <c r="E458">
        <f t="shared" si="318"/>
        <v>455</v>
      </c>
      <c r="F458" s="64">
        <f t="shared" si="319"/>
        <v>105.83333333333118</v>
      </c>
      <c r="G458" s="55">
        <f t="shared" si="303"/>
        <v>0</v>
      </c>
      <c r="H458" s="78">
        <f t="shared" si="329"/>
        <v>4.5706383831192035E-5</v>
      </c>
      <c r="I458" s="79">
        <f t="shared" ca="1" si="304"/>
        <v>0</v>
      </c>
      <c r="J458" s="79">
        <f t="shared" ca="1" si="305"/>
        <v>0</v>
      </c>
      <c r="K458" s="80">
        <f t="shared" ca="1" si="306"/>
        <v>0</v>
      </c>
      <c r="L458" s="80">
        <f t="shared" ca="1" si="307"/>
        <v>0</v>
      </c>
      <c r="M458" s="80">
        <f t="shared" ca="1" si="308"/>
        <v>0</v>
      </c>
      <c r="N458" s="80">
        <f t="shared" ca="1" si="309"/>
        <v>0</v>
      </c>
      <c r="O458" s="81">
        <f t="shared" ca="1" si="296"/>
        <v>0</v>
      </c>
      <c r="P458" s="79">
        <f t="shared" ca="1" si="297"/>
        <v>0</v>
      </c>
      <c r="Q458" s="35"/>
      <c r="R458">
        <f t="shared" ca="1" si="310"/>
        <v>455</v>
      </c>
      <c r="S458" s="78">
        <f t="shared" ca="1" si="320"/>
        <v>105.83333333333118</v>
      </c>
      <c r="T458" s="55">
        <f t="shared" ca="1" si="311"/>
        <v>0</v>
      </c>
      <c r="U458" s="78">
        <f t="shared" ca="1" si="321"/>
        <v>4.5569622524294494E-5</v>
      </c>
      <c r="V458" s="79">
        <f t="shared" ca="1" si="322"/>
        <v>0</v>
      </c>
      <c r="W458" s="79">
        <f t="shared" ca="1" si="298"/>
        <v>0</v>
      </c>
      <c r="X458" s="80">
        <f t="shared" ca="1" si="299"/>
        <v>0</v>
      </c>
      <c r="Y458" s="80">
        <f t="shared" ca="1" si="312"/>
        <v>0</v>
      </c>
      <c r="Z458" s="80">
        <f t="shared" ca="1" si="300"/>
        <v>0</v>
      </c>
      <c r="AA458" s="80">
        <f t="shared" ca="1" si="313"/>
        <v>0</v>
      </c>
      <c r="AB458" s="81">
        <f t="shared" ca="1" si="301"/>
        <v>0</v>
      </c>
      <c r="AC458" s="79">
        <f t="shared" ca="1" si="302"/>
        <v>0</v>
      </c>
      <c r="AD458" s="35"/>
      <c r="AE458" s="55">
        <f t="shared" ca="1" si="323"/>
        <v>0</v>
      </c>
      <c r="AF458" s="78">
        <f t="shared" ca="1" si="324"/>
        <v>4.5569622524294494E-5</v>
      </c>
      <c r="AG458" s="35"/>
      <c r="AH458" s="35"/>
      <c r="AR458" s="69">
        <f t="shared" si="314"/>
        <v>38</v>
      </c>
      <c r="AS458" s="70">
        <f t="shared" si="325"/>
        <v>455</v>
      </c>
      <c r="AT458" s="71">
        <f t="shared" si="326"/>
        <v>2.6558408903645938E-2</v>
      </c>
      <c r="AU458" s="72">
        <f t="shared" si="315"/>
        <v>8.6664107387064426E-3</v>
      </c>
      <c r="AV458" s="73">
        <f t="shared" si="316"/>
        <v>1.0086664107387064</v>
      </c>
      <c r="AW458" s="74">
        <f>PRODUCT(AV$4:AV458)</f>
        <v>36.576243576137585</v>
      </c>
      <c r="BO458" s="70">
        <f t="shared" si="327"/>
        <v>455</v>
      </c>
      <c r="BP458" s="178">
        <f t="shared" si="328"/>
        <v>0.1091</v>
      </c>
      <c r="BQ458" s="179">
        <f t="shared" si="317"/>
        <v>8.6664107387064426E-3</v>
      </c>
      <c r="BR458" s="179">
        <f t="shared" si="330"/>
        <v>2.7340150388007637E-2</v>
      </c>
    </row>
    <row r="459" spans="5:70">
      <c r="E459">
        <f t="shared" si="318"/>
        <v>456</v>
      </c>
      <c r="F459" s="64">
        <f t="shared" si="319"/>
        <v>105.91666666666451</v>
      </c>
      <c r="G459" s="55">
        <f t="shared" si="303"/>
        <v>0</v>
      </c>
      <c r="H459" s="78">
        <f t="shared" si="329"/>
        <v>4.5706383831192035E-5</v>
      </c>
      <c r="I459" s="79">
        <f t="shared" ca="1" si="304"/>
        <v>0</v>
      </c>
      <c r="J459" s="79">
        <f t="shared" ca="1" si="305"/>
        <v>0</v>
      </c>
      <c r="K459" s="80">
        <f t="shared" ca="1" si="306"/>
        <v>0</v>
      </c>
      <c r="L459" s="80">
        <f t="shared" ca="1" si="307"/>
        <v>0</v>
      </c>
      <c r="M459" s="80">
        <f t="shared" ca="1" si="308"/>
        <v>0</v>
      </c>
      <c r="N459" s="80">
        <f t="shared" ca="1" si="309"/>
        <v>0</v>
      </c>
      <c r="O459" s="81">
        <f t="shared" ca="1" si="296"/>
        <v>0</v>
      </c>
      <c r="P459" s="79">
        <f t="shared" ca="1" si="297"/>
        <v>0</v>
      </c>
      <c r="Q459" s="35"/>
      <c r="R459">
        <f t="shared" ca="1" si="310"/>
        <v>456</v>
      </c>
      <c r="S459" s="78">
        <f t="shared" ca="1" si="320"/>
        <v>105.91666666666451</v>
      </c>
      <c r="T459" s="55">
        <f t="shared" ca="1" si="311"/>
        <v>0</v>
      </c>
      <c r="U459" s="78">
        <f t="shared" ca="1" si="321"/>
        <v>4.5569622524294494E-5</v>
      </c>
      <c r="V459" s="79">
        <f t="shared" ca="1" si="322"/>
        <v>0</v>
      </c>
      <c r="W459" s="79">
        <f t="shared" ca="1" si="298"/>
        <v>0</v>
      </c>
      <c r="X459" s="80">
        <f t="shared" ca="1" si="299"/>
        <v>0</v>
      </c>
      <c r="Y459" s="80">
        <f t="shared" ca="1" si="312"/>
        <v>0</v>
      </c>
      <c r="Z459" s="80">
        <f t="shared" ca="1" si="300"/>
        <v>0</v>
      </c>
      <c r="AA459" s="80">
        <f t="shared" ca="1" si="313"/>
        <v>0</v>
      </c>
      <c r="AB459" s="81">
        <f t="shared" ca="1" si="301"/>
        <v>0</v>
      </c>
      <c r="AC459" s="79">
        <f t="shared" ca="1" si="302"/>
        <v>0</v>
      </c>
      <c r="AD459" s="35"/>
      <c r="AE459" s="55">
        <f t="shared" ca="1" si="323"/>
        <v>0</v>
      </c>
      <c r="AF459" s="78">
        <f t="shared" ca="1" si="324"/>
        <v>4.5569622524294494E-5</v>
      </c>
      <c r="AG459" s="35"/>
      <c r="AH459" s="35"/>
      <c r="AR459" s="69">
        <f t="shared" si="314"/>
        <v>38</v>
      </c>
      <c r="AS459" s="70">
        <f t="shared" si="325"/>
        <v>456</v>
      </c>
      <c r="AT459" s="71">
        <f t="shared" si="326"/>
        <v>2.6328242823520424E-2</v>
      </c>
      <c r="AU459" s="72">
        <f t="shared" si="315"/>
        <v>8.6664107387064426E-3</v>
      </c>
      <c r="AV459" s="73">
        <f t="shared" si="316"/>
        <v>1.0086664107387064</v>
      </c>
      <c r="AW459" s="74">
        <f>PRODUCT(AV$4:AV459)</f>
        <v>36.893228326247367</v>
      </c>
      <c r="BO459" s="70">
        <f t="shared" si="327"/>
        <v>456</v>
      </c>
      <c r="BP459" s="178">
        <f t="shared" si="328"/>
        <v>0.1091</v>
      </c>
      <c r="BQ459" s="179">
        <f t="shared" si="317"/>
        <v>8.6664107387064426E-3</v>
      </c>
      <c r="BR459" s="179">
        <f t="shared" si="330"/>
        <v>2.7105245199931679E-2</v>
      </c>
    </row>
    <row r="460" spans="5:70">
      <c r="E460">
        <f t="shared" si="318"/>
        <v>457</v>
      </c>
      <c r="F460" s="64">
        <f t="shared" si="319"/>
        <v>105.99999999999784</v>
      </c>
      <c r="G460" s="55">
        <f t="shared" si="303"/>
        <v>0</v>
      </c>
      <c r="H460" s="78">
        <f t="shared" si="329"/>
        <v>4.5706383831192035E-5</v>
      </c>
      <c r="I460" s="79">
        <f t="shared" ca="1" si="304"/>
        <v>0</v>
      </c>
      <c r="J460" s="79">
        <f t="shared" ca="1" si="305"/>
        <v>0</v>
      </c>
      <c r="K460" s="80">
        <f t="shared" ca="1" si="306"/>
        <v>0</v>
      </c>
      <c r="L460" s="80">
        <f t="shared" ca="1" si="307"/>
        <v>0</v>
      </c>
      <c r="M460" s="80">
        <f t="shared" ca="1" si="308"/>
        <v>0</v>
      </c>
      <c r="N460" s="80">
        <f t="shared" ca="1" si="309"/>
        <v>0</v>
      </c>
      <c r="O460" s="81">
        <f t="shared" ca="1" si="296"/>
        <v>0</v>
      </c>
      <c r="P460" s="79">
        <f t="shared" ca="1" si="297"/>
        <v>0</v>
      </c>
      <c r="Q460" s="35"/>
      <c r="R460">
        <f t="shared" ca="1" si="310"/>
        <v>457</v>
      </c>
      <c r="S460" s="78">
        <f t="shared" ca="1" si="320"/>
        <v>105.99999999999784</v>
      </c>
      <c r="T460" s="55">
        <f t="shared" ca="1" si="311"/>
        <v>0</v>
      </c>
      <c r="U460" s="78">
        <f t="shared" ca="1" si="321"/>
        <v>4.5569622524294494E-5</v>
      </c>
      <c r="V460" s="79">
        <f t="shared" ca="1" si="322"/>
        <v>0</v>
      </c>
      <c r="W460" s="79">
        <f t="shared" ca="1" si="298"/>
        <v>0</v>
      </c>
      <c r="X460" s="80">
        <f t="shared" ca="1" si="299"/>
        <v>0</v>
      </c>
      <c r="Y460" s="80">
        <f t="shared" ca="1" si="312"/>
        <v>0</v>
      </c>
      <c r="Z460" s="80">
        <f t="shared" ca="1" si="300"/>
        <v>0</v>
      </c>
      <c r="AA460" s="80">
        <f t="shared" ca="1" si="313"/>
        <v>0</v>
      </c>
      <c r="AB460" s="81">
        <f t="shared" ca="1" si="301"/>
        <v>0</v>
      </c>
      <c r="AC460" s="79">
        <f t="shared" ca="1" si="302"/>
        <v>0</v>
      </c>
      <c r="AD460" s="35"/>
      <c r="AE460" s="55">
        <f t="shared" ca="1" si="323"/>
        <v>0</v>
      </c>
      <c r="AF460" s="78">
        <f t="shared" ca="1" si="324"/>
        <v>4.5569622524294494E-5</v>
      </c>
      <c r="AG460" s="35"/>
      <c r="AH460" s="35"/>
      <c r="AR460" s="69">
        <f t="shared" si="314"/>
        <v>39</v>
      </c>
      <c r="AS460" s="70">
        <f t="shared" si="325"/>
        <v>457</v>
      </c>
      <c r="AT460" s="71">
        <f t="shared" si="326"/>
        <v>2.6100071457183394E-2</v>
      </c>
      <c r="AU460" s="72">
        <f t="shared" si="315"/>
        <v>8.6664107387064426E-3</v>
      </c>
      <c r="AV460" s="73">
        <f t="shared" si="316"/>
        <v>1.0086664107387064</v>
      </c>
      <c r="AW460" s="74">
        <f>PRODUCT(AV$4:AV460)</f>
        <v>37.212960196399507</v>
      </c>
      <c r="BO460" s="70">
        <f t="shared" si="327"/>
        <v>457</v>
      </c>
      <c r="BP460" s="178">
        <f t="shared" si="328"/>
        <v>0.1091</v>
      </c>
      <c r="BQ460" s="179">
        <f t="shared" si="317"/>
        <v>8.6664107387064426E-3</v>
      </c>
      <c r="BR460" s="179">
        <f t="shared" si="330"/>
        <v>2.6872358305339916E-2</v>
      </c>
    </row>
    <row r="461" spans="5:70">
      <c r="E461">
        <f t="shared" si="318"/>
        <v>458</v>
      </c>
      <c r="F461" s="64">
        <f t="shared" si="319"/>
        <v>106.08333333333117</v>
      </c>
      <c r="G461" s="55">
        <f t="shared" si="303"/>
        <v>0</v>
      </c>
      <c r="H461" s="78">
        <f t="shared" si="329"/>
        <v>4.5706383831192035E-5</v>
      </c>
      <c r="I461" s="79">
        <f t="shared" ca="1" si="304"/>
        <v>0</v>
      </c>
      <c r="J461" s="79">
        <f t="shared" ca="1" si="305"/>
        <v>0</v>
      </c>
      <c r="K461" s="80">
        <f t="shared" ca="1" si="306"/>
        <v>0</v>
      </c>
      <c r="L461" s="80">
        <f t="shared" ca="1" si="307"/>
        <v>0</v>
      </c>
      <c r="M461" s="80">
        <f t="shared" ca="1" si="308"/>
        <v>0</v>
      </c>
      <c r="N461" s="80">
        <f t="shared" ca="1" si="309"/>
        <v>0</v>
      </c>
      <c r="O461" s="81">
        <f t="shared" ca="1" si="296"/>
        <v>0</v>
      </c>
      <c r="P461" s="79">
        <f t="shared" ca="1" si="297"/>
        <v>0</v>
      </c>
      <c r="Q461" s="35"/>
      <c r="R461">
        <f t="shared" ca="1" si="310"/>
        <v>458</v>
      </c>
      <c r="S461" s="78">
        <f t="shared" ca="1" si="320"/>
        <v>106.08333333333117</v>
      </c>
      <c r="T461" s="55">
        <f t="shared" ca="1" si="311"/>
        <v>0</v>
      </c>
      <c r="U461" s="78">
        <f t="shared" ca="1" si="321"/>
        <v>4.5569622524294494E-5</v>
      </c>
      <c r="V461" s="79">
        <f t="shared" ca="1" si="322"/>
        <v>0</v>
      </c>
      <c r="W461" s="79">
        <f t="shared" ca="1" si="298"/>
        <v>0</v>
      </c>
      <c r="X461" s="80">
        <f t="shared" ca="1" si="299"/>
        <v>0</v>
      </c>
      <c r="Y461" s="80">
        <f t="shared" ca="1" si="312"/>
        <v>0</v>
      </c>
      <c r="Z461" s="80">
        <f t="shared" ca="1" si="300"/>
        <v>0</v>
      </c>
      <c r="AA461" s="80">
        <f t="shared" ca="1" si="313"/>
        <v>0</v>
      </c>
      <c r="AB461" s="81">
        <f t="shared" ca="1" si="301"/>
        <v>0</v>
      </c>
      <c r="AC461" s="79">
        <f t="shared" ca="1" si="302"/>
        <v>0</v>
      </c>
      <c r="AD461" s="35"/>
      <c r="AE461" s="55">
        <f t="shared" ca="1" si="323"/>
        <v>0</v>
      </c>
      <c r="AF461" s="78">
        <f t="shared" ca="1" si="324"/>
        <v>4.5569622524294494E-5</v>
      </c>
      <c r="AG461" s="35"/>
      <c r="AH461" s="35"/>
      <c r="AR461" s="69">
        <f t="shared" si="314"/>
        <v>39</v>
      </c>
      <c r="AS461" s="70">
        <f t="shared" si="325"/>
        <v>458</v>
      </c>
      <c r="AT461" s="71">
        <f t="shared" si="326"/>
        <v>2.5873877517625855E-2</v>
      </c>
      <c r="AU461" s="72">
        <f t="shared" si="315"/>
        <v>8.6664107387064426E-3</v>
      </c>
      <c r="AV461" s="73">
        <f t="shared" si="316"/>
        <v>1.0086664107387064</v>
      </c>
      <c r="AW461" s="74">
        <f>PRODUCT(AV$4:AV461)</f>
        <v>37.535462994264641</v>
      </c>
      <c r="BO461" s="70">
        <f t="shared" si="327"/>
        <v>458</v>
      </c>
      <c r="BP461" s="178">
        <f t="shared" si="328"/>
        <v>0.1091</v>
      </c>
      <c r="BQ461" s="179">
        <f t="shared" si="317"/>
        <v>8.6664107387064426E-3</v>
      </c>
      <c r="BR461" s="179">
        <f t="shared" si="330"/>
        <v>2.6641472363156903E-2</v>
      </c>
    </row>
    <row r="462" spans="5:70">
      <c r="E462">
        <f t="shared" si="318"/>
        <v>459</v>
      </c>
      <c r="F462" s="64">
        <f t="shared" si="319"/>
        <v>106.1666666666645</v>
      </c>
      <c r="G462" s="55">
        <f t="shared" si="303"/>
        <v>0</v>
      </c>
      <c r="H462" s="78">
        <f t="shared" si="329"/>
        <v>4.5706383831192035E-5</v>
      </c>
      <c r="I462" s="79">
        <f t="shared" ca="1" si="304"/>
        <v>0</v>
      </c>
      <c r="J462" s="79">
        <f t="shared" ca="1" si="305"/>
        <v>0</v>
      </c>
      <c r="K462" s="80">
        <f t="shared" ca="1" si="306"/>
        <v>0</v>
      </c>
      <c r="L462" s="80">
        <f t="shared" ca="1" si="307"/>
        <v>0</v>
      </c>
      <c r="M462" s="80">
        <f t="shared" ca="1" si="308"/>
        <v>0</v>
      </c>
      <c r="N462" s="80">
        <f t="shared" ca="1" si="309"/>
        <v>0</v>
      </c>
      <c r="O462" s="81">
        <f t="shared" ca="1" si="296"/>
        <v>0</v>
      </c>
      <c r="P462" s="79">
        <f t="shared" ca="1" si="297"/>
        <v>0</v>
      </c>
      <c r="Q462" s="35"/>
      <c r="R462">
        <f t="shared" ca="1" si="310"/>
        <v>459</v>
      </c>
      <c r="S462" s="78">
        <f t="shared" ca="1" si="320"/>
        <v>106.1666666666645</v>
      </c>
      <c r="T462" s="55">
        <f t="shared" ca="1" si="311"/>
        <v>0</v>
      </c>
      <c r="U462" s="78">
        <f t="shared" ca="1" si="321"/>
        <v>4.5569622524294494E-5</v>
      </c>
      <c r="V462" s="79">
        <f t="shared" ca="1" si="322"/>
        <v>0</v>
      </c>
      <c r="W462" s="79">
        <f t="shared" ca="1" si="298"/>
        <v>0</v>
      </c>
      <c r="X462" s="80">
        <f t="shared" ca="1" si="299"/>
        <v>0</v>
      </c>
      <c r="Y462" s="80">
        <f t="shared" ca="1" si="312"/>
        <v>0</v>
      </c>
      <c r="Z462" s="80">
        <f t="shared" ca="1" si="300"/>
        <v>0</v>
      </c>
      <c r="AA462" s="80">
        <f t="shared" ca="1" si="313"/>
        <v>0</v>
      </c>
      <c r="AB462" s="81">
        <f t="shared" ca="1" si="301"/>
        <v>0</v>
      </c>
      <c r="AC462" s="79">
        <f t="shared" ca="1" si="302"/>
        <v>0</v>
      </c>
      <c r="AD462" s="35"/>
      <c r="AE462" s="55">
        <f t="shared" ca="1" si="323"/>
        <v>0</v>
      </c>
      <c r="AF462" s="78">
        <f t="shared" ca="1" si="324"/>
        <v>4.5569622524294494E-5</v>
      </c>
      <c r="AG462" s="35"/>
      <c r="AH462" s="35"/>
      <c r="AR462" s="69">
        <f t="shared" si="314"/>
        <v>39</v>
      </c>
      <c r="AS462" s="70">
        <f t="shared" si="325"/>
        <v>459</v>
      </c>
      <c r="AT462" s="71">
        <f t="shared" si="326"/>
        <v>2.5649643867655128E-2</v>
      </c>
      <c r="AU462" s="72">
        <f t="shared" si="315"/>
        <v>8.6664107387064426E-3</v>
      </c>
      <c r="AV462" s="73">
        <f t="shared" si="316"/>
        <v>1.0086664107387064</v>
      </c>
      <c r="AW462" s="74">
        <f>PRODUCT(AV$4:AV462)</f>
        <v>37.860760733840458</v>
      </c>
      <c r="BO462" s="70">
        <f t="shared" si="327"/>
        <v>459</v>
      </c>
      <c r="BP462" s="178">
        <f t="shared" si="328"/>
        <v>0.1091</v>
      </c>
      <c r="BQ462" s="179">
        <f t="shared" si="317"/>
        <v>8.6664107387064426E-3</v>
      </c>
      <c r="BR462" s="179">
        <f t="shared" si="330"/>
        <v>2.6412570181300839E-2</v>
      </c>
    </row>
    <row r="463" spans="5:70">
      <c r="E463">
        <f t="shared" si="318"/>
        <v>460</v>
      </c>
      <c r="F463" s="64">
        <f t="shared" si="319"/>
        <v>106.24999999999783</v>
      </c>
      <c r="G463" s="55">
        <f t="shared" si="303"/>
        <v>0</v>
      </c>
      <c r="H463" s="78">
        <f t="shared" si="329"/>
        <v>4.5706383831192035E-5</v>
      </c>
      <c r="I463" s="79">
        <f t="shared" ca="1" si="304"/>
        <v>0</v>
      </c>
      <c r="J463" s="79">
        <f t="shared" ca="1" si="305"/>
        <v>0</v>
      </c>
      <c r="K463" s="80">
        <f t="shared" ca="1" si="306"/>
        <v>0</v>
      </c>
      <c r="L463" s="80">
        <f t="shared" ca="1" si="307"/>
        <v>0</v>
      </c>
      <c r="M463" s="80">
        <f t="shared" ca="1" si="308"/>
        <v>0</v>
      </c>
      <c r="N463" s="80">
        <f t="shared" ca="1" si="309"/>
        <v>0</v>
      </c>
      <c r="O463" s="81">
        <f t="shared" ca="1" si="296"/>
        <v>0</v>
      </c>
      <c r="P463" s="79">
        <f t="shared" ca="1" si="297"/>
        <v>0</v>
      </c>
      <c r="Q463" s="35"/>
      <c r="R463">
        <f t="shared" ca="1" si="310"/>
        <v>460</v>
      </c>
      <c r="S463" s="78">
        <f t="shared" ca="1" si="320"/>
        <v>106.24999999999783</v>
      </c>
      <c r="T463" s="55">
        <f t="shared" ca="1" si="311"/>
        <v>0</v>
      </c>
      <c r="U463" s="78">
        <f t="shared" ca="1" si="321"/>
        <v>4.5569622524294494E-5</v>
      </c>
      <c r="V463" s="79">
        <f t="shared" ca="1" si="322"/>
        <v>0</v>
      </c>
      <c r="W463" s="79">
        <f t="shared" ca="1" si="298"/>
        <v>0</v>
      </c>
      <c r="X463" s="80">
        <f t="shared" ca="1" si="299"/>
        <v>0</v>
      </c>
      <c r="Y463" s="80">
        <f t="shared" ca="1" si="312"/>
        <v>0</v>
      </c>
      <c r="Z463" s="80">
        <f t="shared" ca="1" si="300"/>
        <v>0</v>
      </c>
      <c r="AA463" s="80">
        <f t="shared" ca="1" si="313"/>
        <v>0</v>
      </c>
      <c r="AB463" s="81">
        <f t="shared" ca="1" si="301"/>
        <v>0</v>
      </c>
      <c r="AC463" s="79">
        <f t="shared" ca="1" si="302"/>
        <v>0</v>
      </c>
      <c r="AD463" s="35"/>
      <c r="AE463" s="55">
        <f t="shared" ca="1" si="323"/>
        <v>0</v>
      </c>
      <c r="AF463" s="78">
        <f t="shared" ca="1" si="324"/>
        <v>4.5569622524294494E-5</v>
      </c>
      <c r="AG463" s="35"/>
      <c r="AH463" s="35"/>
      <c r="AR463" s="69">
        <f t="shared" si="314"/>
        <v>39</v>
      </c>
      <c r="AS463" s="70">
        <f t="shared" si="325"/>
        <v>460</v>
      </c>
      <c r="AT463" s="71">
        <f t="shared" si="326"/>
        <v>2.5427353518596485E-2</v>
      </c>
      <c r="AU463" s="72">
        <f t="shared" si="315"/>
        <v>8.6664107387064426E-3</v>
      </c>
      <c r="AV463" s="73">
        <f t="shared" si="316"/>
        <v>1.0086664107387064</v>
      </c>
      <c r="AW463" s="74">
        <f>PRODUCT(AV$4:AV463)</f>
        <v>38.188877637239806</v>
      </c>
      <c r="BO463" s="70">
        <f t="shared" si="327"/>
        <v>460</v>
      </c>
      <c r="BP463" s="178">
        <f t="shared" si="328"/>
        <v>0.1091</v>
      </c>
      <c r="BQ463" s="179">
        <f t="shared" si="317"/>
        <v>8.6664107387064426E-3</v>
      </c>
      <c r="BR463" s="179">
        <f t="shared" si="330"/>
        <v>2.6185634715403423E-2</v>
      </c>
    </row>
    <row r="464" spans="5:70">
      <c r="E464">
        <f t="shared" si="318"/>
        <v>461</v>
      </c>
      <c r="F464" s="64">
        <f t="shared" si="319"/>
        <v>106.33333333333115</v>
      </c>
      <c r="G464" s="55">
        <f t="shared" si="303"/>
        <v>0</v>
      </c>
      <c r="H464" s="78">
        <f t="shared" si="329"/>
        <v>4.5706383831192035E-5</v>
      </c>
      <c r="I464" s="79">
        <f t="shared" ca="1" si="304"/>
        <v>0</v>
      </c>
      <c r="J464" s="79">
        <f t="shared" ca="1" si="305"/>
        <v>0</v>
      </c>
      <c r="K464" s="80">
        <f t="shared" ca="1" si="306"/>
        <v>0</v>
      </c>
      <c r="L464" s="80">
        <f t="shared" ca="1" si="307"/>
        <v>0</v>
      </c>
      <c r="M464" s="80">
        <f t="shared" ca="1" si="308"/>
        <v>0</v>
      </c>
      <c r="N464" s="80">
        <f t="shared" ca="1" si="309"/>
        <v>0</v>
      </c>
      <c r="O464" s="81">
        <f t="shared" ca="1" si="296"/>
        <v>0</v>
      </c>
      <c r="P464" s="79">
        <f t="shared" ca="1" si="297"/>
        <v>0</v>
      </c>
      <c r="Q464" s="35"/>
      <c r="R464">
        <f t="shared" ca="1" si="310"/>
        <v>461</v>
      </c>
      <c r="S464" s="78">
        <f t="shared" ca="1" si="320"/>
        <v>106.33333333333115</v>
      </c>
      <c r="T464" s="55">
        <f t="shared" ca="1" si="311"/>
        <v>0</v>
      </c>
      <c r="U464" s="78">
        <f t="shared" ca="1" si="321"/>
        <v>4.5569622524294494E-5</v>
      </c>
      <c r="V464" s="79">
        <f t="shared" ca="1" si="322"/>
        <v>0</v>
      </c>
      <c r="W464" s="79">
        <f t="shared" ca="1" si="298"/>
        <v>0</v>
      </c>
      <c r="X464" s="80">
        <f t="shared" ca="1" si="299"/>
        <v>0</v>
      </c>
      <c r="Y464" s="80">
        <f t="shared" ca="1" si="312"/>
        <v>0</v>
      </c>
      <c r="Z464" s="80">
        <f t="shared" ca="1" si="300"/>
        <v>0</v>
      </c>
      <c r="AA464" s="80">
        <f t="shared" ca="1" si="313"/>
        <v>0</v>
      </c>
      <c r="AB464" s="81">
        <f t="shared" ca="1" si="301"/>
        <v>0</v>
      </c>
      <c r="AC464" s="79">
        <f t="shared" ca="1" si="302"/>
        <v>0</v>
      </c>
      <c r="AD464" s="35"/>
      <c r="AE464" s="55">
        <f t="shared" ca="1" si="323"/>
        <v>0</v>
      </c>
      <c r="AF464" s="78">
        <f t="shared" ca="1" si="324"/>
        <v>4.5569622524294494E-5</v>
      </c>
      <c r="AG464" s="35"/>
      <c r="AH464" s="35"/>
      <c r="AR464" s="69">
        <f t="shared" si="314"/>
        <v>39</v>
      </c>
      <c r="AS464" s="70">
        <f t="shared" si="325"/>
        <v>461</v>
      </c>
      <c r="AT464" s="71">
        <f t="shared" si="326"/>
        <v>2.5206989629006034E-2</v>
      </c>
      <c r="AU464" s="72">
        <f t="shared" si="315"/>
        <v>8.6664107387064426E-3</v>
      </c>
      <c r="AV464" s="73">
        <f t="shared" si="316"/>
        <v>1.0086664107387064</v>
      </c>
      <c r="AW464" s="74">
        <f>PRODUCT(AV$4:AV464)</f>
        <v>38.519838136494329</v>
      </c>
      <c r="BO464" s="70">
        <f t="shared" si="327"/>
        <v>461</v>
      </c>
      <c r="BP464" s="178">
        <f t="shared" si="328"/>
        <v>0.1091</v>
      </c>
      <c r="BQ464" s="179">
        <f t="shared" si="317"/>
        <v>8.6664107387064426E-3</v>
      </c>
      <c r="BR464" s="179">
        <f t="shared" si="330"/>
        <v>2.5960649067540698E-2</v>
      </c>
    </row>
    <row r="465" spans="5:70">
      <c r="E465">
        <f t="shared" si="318"/>
        <v>462</v>
      </c>
      <c r="F465" s="64">
        <f t="shared" si="319"/>
        <v>106.41666666666448</v>
      </c>
      <c r="G465" s="55">
        <f t="shared" si="303"/>
        <v>0</v>
      </c>
      <c r="H465" s="78">
        <f t="shared" si="329"/>
        <v>4.5706383831192035E-5</v>
      </c>
      <c r="I465" s="79">
        <f t="shared" ca="1" si="304"/>
        <v>0</v>
      </c>
      <c r="J465" s="79">
        <f t="shared" ca="1" si="305"/>
        <v>0</v>
      </c>
      <c r="K465" s="80">
        <f t="shared" ca="1" si="306"/>
        <v>0</v>
      </c>
      <c r="L465" s="80">
        <f t="shared" ca="1" si="307"/>
        <v>0</v>
      </c>
      <c r="M465" s="80">
        <f t="shared" ca="1" si="308"/>
        <v>0</v>
      </c>
      <c r="N465" s="80">
        <f t="shared" ca="1" si="309"/>
        <v>0</v>
      </c>
      <c r="O465" s="81">
        <f t="shared" ca="1" si="296"/>
        <v>0</v>
      </c>
      <c r="P465" s="79">
        <f t="shared" ca="1" si="297"/>
        <v>0</v>
      </c>
      <c r="Q465" s="35"/>
      <c r="R465">
        <f t="shared" ca="1" si="310"/>
        <v>462</v>
      </c>
      <c r="S465" s="78">
        <f t="shared" ca="1" si="320"/>
        <v>106.41666666666448</v>
      </c>
      <c r="T465" s="55">
        <f t="shared" ca="1" si="311"/>
        <v>0</v>
      </c>
      <c r="U465" s="78">
        <f t="shared" ca="1" si="321"/>
        <v>4.5569622524294494E-5</v>
      </c>
      <c r="V465" s="79">
        <f t="shared" ca="1" si="322"/>
        <v>0</v>
      </c>
      <c r="W465" s="79">
        <f t="shared" ca="1" si="298"/>
        <v>0</v>
      </c>
      <c r="X465" s="80">
        <f t="shared" ca="1" si="299"/>
        <v>0</v>
      </c>
      <c r="Y465" s="80">
        <f t="shared" ca="1" si="312"/>
        <v>0</v>
      </c>
      <c r="Z465" s="80">
        <f t="shared" ca="1" si="300"/>
        <v>0</v>
      </c>
      <c r="AA465" s="80">
        <f t="shared" ca="1" si="313"/>
        <v>0</v>
      </c>
      <c r="AB465" s="81">
        <f t="shared" ca="1" si="301"/>
        <v>0</v>
      </c>
      <c r="AC465" s="79">
        <f t="shared" ca="1" si="302"/>
        <v>0</v>
      </c>
      <c r="AD465" s="35"/>
      <c r="AE465" s="55">
        <f t="shared" ca="1" si="323"/>
        <v>0</v>
      </c>
      <c r="AF465" s="78">
        <f t="shared" ca="1" si="324"/>
        <v>4.5569622524294494E-5</v>
      </c>
      <c r="AG465" s="35"/>
      <c r="AH465" s="35"/>
      <c r="AR465" s="69">
        <f t="shared" si="314"/>
        <v>39</v>
      </c>
      <c r="AS465" s="70">
        <f t="shared" si="325"/>
        <v>462</v>
      </c>
      <c r="AT465" s="71">
        <f t="shared" si="326"/>
        <v>2.4988535503394756E-2</v>
      </c>
      <c r="AU465" s="72">
        <f t="shared" si="315"/>
        <v>8.6664107387064426E-3</v>
      </c>
      <c r="AV465" s="73">
        <f t="shared" si="316"/>
        <v>1.0086664107387064</v>
      </c>
      <c r="AW465" s="74">
        <f>PRODUCT(AV$4:AV465)</f>
        <v>38.853666875373676</v>
      </c>
      <c r="BO465" s="70">
        <f t="shared" si="327"/>
        <v>462</v>
      </c>
      <c r="BP465" s="178">
        <f t="shared" si="328"/>
        <v>0.1091</v>
      </c>
      <c r="BQ465" s="179">
        <f t="shared" si="317"/>
        <v>8.6664107387064426E-3</v>
      </c>
      <c r="BR465" s="179">
        <f t="shared" si="330"/>
        <v>2.5737596484974819E-2</v>
      </c>
    </row>
    <row r="466" spans="5:70">
      <c r="E466">
        <f t="shared" si="318"/>
        <v>463</v>
      </c>
      <c r="F466" s="64">
        <f t="shared" si="319"/>
        <v>106.49999999999781</v>
      </c>
      <c r="G466" s="55">
        <f t="shared" si="303"/>
        <v>0</v>
      </c>
      <c r="H466" s="78">
        <f t="shared" si="329"/>
        <v>4.5706383831192035E-5</v>
      </c>
      <c r="I466" s="79">
        <f t="shared" ca="1" si="304"/>
        <v>0</v>
      </c>
      <c r="J466" s="79">
        <f t="shared" ca="1" si="305"/>
        <v>0</v>
      </c>
      <c r="K466" s="80">
        <f t="shared" ca="1" si="306"/>
        <v>0</v>
      </c>
      <c r="L466" s="80">
        <f t="shared" ca="1" si="307"/>
        <v>0</v>
      </c>
      <c r="M466" s="80">
        <f t="shared" ca="1" si="308"/>
        <v>0</v>
      </c>
      <c r="N466" s="80">
        <f t="shared" ca="1" si="309"/>
        <v>0</v>
      </c>
      <c r="O466" s="81">
        <f t="shared" ca="1" si="296"/>
        <v>0</v>
      </c>
      <c r="P466" s="79">
        <f t="shared" ca="1" si="297"/>
        <v>0</v>
      </c>
      <c r="Q466" s="35"/>
      <c r="R466">
        <f t="shared" ca="1" si="310"/>
        <v>463</v>
      </c>
      <c r="S466" s="78">
        <f t="shared" ca="1" si="320"/>
        <v>106.49999999999781</v>
      </c>
      <c r="T466" s="55">
        <f t="shared" ca="1" si="311"/>
        <v>0</v>
      </c>
      <c r="U466" s="78">
        <f t="shared" ca="1" si="321"/>
        <v>4.5569622524294494E-5</v>
      </c>
      <c r="V466" s="79">
        <f t="shared" ca="1" si="322"/>
        <v>0</v>
      </c>
      <c r="W466" s="79">
        <f t="shared" ca="1" si="298"/>
        <v>0</v>
      </c>
      <c r="X466" s="80">
        <f t="shared" ca="1" si="299"/>
        <v>0</v>
      </c>
      <c r="Y466" s="80">
        <f t="shared" ca="1" si="312"/>
        <v>0</v>
      </c>
      <c r="Z466" s="80">
        <f t="shared" ca="1" si="300"/>
        <v>0</v>
      </c>
      <c r="AA466" s="80">
        <f t="shared" ca="1" si="313"/>
        <v>0</v>
      </c>
      <c r="AB466" s="81">
        <f t="shared" ca="1" si="301"/>
        <v>0</v>
      </c>
      <c r="AC466" s="79">
        <f t="shared" ca="1" si="302"/>
        <v>0</v>
      </c>
      <c r="AD466" s="35"/>
      <c r="AE466" s="55">
        <f t="shared" ca="1" si="323"/>
        <v>0</v>
      </c>
      <c r="AF466" s="78">
        <f t="shared" ca="1" si="324"/>
        <v>4.5569622524294494E-5</v>
      </c>
      <c r="AG466" s="35"/>
      <c r="AH466" s="35"/>
      <c r="AR466" s="69">
        <f t="shared" si="314"/>
        <v>39</v>
      </c>
      <c r="AS466" s="70">
        <f t="shared" si="325"/>
        <v>463</v>
      </c>
      <c r="AT466" s="71">
        <f t="shared" si="326"/>
        <v>2.4771974590963589E-2</v>
      </c>
      <c r="AU466" s="72">
        <f t="shared" si="315"/>
        <v>8.6664107387064426E-3</v>
      </c>
      <c r="AV466" s="73">
        <f t="shared" si="316"/>
        <v>1.0086664107387064</v>
      </c>
      <c r="AW466" s="74">
        <f>PRODUCT(AV$4:AV466)</f>
        <v>39.190388711220535</v>
      </c>
      <c r="BO466" s="70">
        <f t="shared" si="327"/>
        <v>463</v>
      </c>
      <c r="BP466" s="178">
        <f t="shared" si="328"/>
        <v>0.1091</v>
      </c>
      <c r="BQ466" s="179">
        <f t="shared" si="317"/>
        <v>8.6664107387064426E-3</v>
      </c>
      <c r="BR466" s="179">
        <f t="shared" si="330"/>
        <v>2.5516460358906614E-2</v>
      </c>
    </row>
    <row r="467" spans="5:70">
      <c r="E467">
        <f t="shared" si="318"/>
        <v>464</v>
      </c>
      <c r="F467" s="64">
        <f t="shared" si="319"/>
        <v>106.58333333333114</v>
      </c>
      <c r="G467" s="55">
        <f t="shared" si="303"/>
        <v>0</v>
      </c>
      <c r="H467" s="78">
        <f t="shared" si="329"/>
        <v>4.5706383831192035E-5</v>
      </c>
      <c r="I467" s="79">
        <f t="shared" ca="1" si="304"/>
        <v>0</v>
      </c>
      <c r="J467" s="79">
        <f t="shared" ca="1" si="305"/>
        <v>0</v>
      </c>
      <c r="K467" s="80">
        <f t="shared" ca="1" si="306"/>
        <v>0</v>
      </c>
      <c r="L467" s="80">
        <f t="shared" ca="1" si="307"/>
        <v>0</v>
      </c>
      <c r="M467" s="80">
        <f t="shared" ca="1" si="308"/>
        <v>0</v>
      </c>
      <c r="N467" s="80">
        <f t="shared" ca="1" si="309"/>
        <v>0</v>
      </c>
      <c r="O467" s="81">
        <f t="shared" ca="1" si="296"/>
        <v>0</v>
      </c>
      <c r="P467" s="79">
        <f t="shared" ca="1" si="297"/>
        <v>0</v>
      </c>
      <c r="Q467" s="35"/>
      <c r="R467">
        <f t="shared" ca="1" si="310"/>
        <v>464</v>
      </c>
      <c r="S467" s="78">
        <f t="shared" ca="1" si="320"/>
        <v>106.58333333333114</v>
      </c>
      <c r="T467" s="55">
        <f t="shared" ca="1" si="311"/>
        <v>0</v>
      </c>
      <c r="U467" s="78">
        <f t="shared" ca="1" si="321"/>
        <v>4.5569622524294494E-5</v>
      </c>
      <c r="V467" s="79">
        <f t="shared" ca="1" si="322"/>
        <v>0</v>
      </c>
      <c r="W467" s="79">
        <f t="shared" ca="1" si="298"/>
        <v>0</v>
      </c>
      <c r="X467" s="80">
        <f t="shared" ca="1" si="299"/>
        <v>0</v>
      </c>
      <c r="Y467" s="80">
        <f t="shared" ca="1" si="312"/>
        <v>0</v>
      </c>
      <c r="Z467" s="80">
        <f t="shared" ca="1" si="300"/>
        <v>0</v>
      </c>
      <c r="AA467" s="80">
        <f t="shared" ca="1" si="313"/>
        <v>0</v>
      </c>
      <c r="AB467" s="81">
        <f t="shared" ca="1" si="301"/>
        <v>0</v>
      </c>
      <c r="AC467" s="79">
        <f t="shared" ca="1" si="302"/>
        <v>0</v>
      </c>
      <c r="AD467" s="35"/>
      <c r="AE467" s="55">
        <f t="shared" ca="1" si="323"/>
        <v>0</v>
      </c>
      <c r="AF467" s="78">
        <f t="shared" ca="1" si="324"/>
        <v>4.5569622524294494E-5</v>
      </c>
      <c r="AG467" s="35"/>
      <c r="AH467" s="35"/>
      <c r="AR467" s="69">
        <f t="shared" si="314"/>
        <v>39</v>
      </c>
      <c r="AS467" s="70">
        <f t="shared" si="325"/>
        <v>464</v>
      </c>
      <c r="AT467" s="71">
        <f t="shared" si="326"/>
        <v>2.45572904843495E-2</v>
      </c>
      <c r="AU467" s="72">
        <f t="shared" si="315"/>
        <v>8.6664107387064426E-3</v>
      </c>
      <c r="AV467" s="73">
        <f t="shared" si="316"/>
        <v>1.0086664107387064</v>
      </c>
      <c r="AW467" s="74">
        <f>PRODUCT(AV$4:AV467)</f>
        <v>39.530028716801539</v>
      </c>
      <c r="BO467" s="70">
        <f t="shared" si="327"/>
        <v>464</v>
      </c>
      <c r="BP467" s="178">
        <f t="shared" si="328"/>
        <v>0.1091</v>
      </c>
      <c r="BQ467" s="179">
        <f t="shared" si="317"/>
        <v>8.6664107387064426E-3</v>
      </c>
      <c r="BR467" s="179">
        <f t="shared" si="330"/>
        <v>2.5297224223238872E-2</v>
      </c>
    </row>
    <row r="468" spans="5:70">
      <c r="E468">
        <f t="shared" si="318"/>
        <v>465</v>
      </c>
      <c r="F468" s="64">
        <f t="shared" si="319"/>
        <v>106.66666666666447</v>
      </c>
      <c r="G468" s="55">
        <f t="shared" si="303"/>
        <v>0</v>
      </c>
      <c r="H468" s="78">
        <f t="shared" si="329"/>
        <v>4.5706383831192035E-5</v>
      </c>
      <c r="I468" s="79">
        <f t="shared" ca="1" si="304"/>
        <v>0</v>
      </c>
      <c r="J468" s="79">
        <f t="shared" ca="1" si="305"/>
        <v>0</v>
      </c>
      <c r="K468" s="80">
        <f t="shared" ca="1" si="306"/>
        <v>0</v>
      </c>
      <c r="L468" s="80">
        <f t="shared" ca="1" si="307"/>
        <v>0</v>
      </c>
      <c r="M468" s="80">
        <f t="shared" ca="1" si="308"/>
        <v>0</v>
      </c>
      <c r="N468" s="80">
        <f t="shared" ca="1" si="309"/>
        <v>0</v>
      </c>
      <c r="O468" s="81">
        <f t="shared" ca="1" si="296"/>
        <v>0</v>
      </c>
      <c r="P468" s="79">
        <f t="shared" ca="1" si="297"/>
        <v>0</v>
      </c>
      <c r="Q468" s="35"/>
      <c r="R468">
        <f t="shared" ca="1" si="310"/>
        <v>465</v>
      </c>
      <c r="S468" s="78">
        <f t="shared" ca="1" si="320"/>
        <v>106.66666666666447</v>
      </c>
      <c r="T468" s="55">
        <f t="shared" ca="1" si="311"/>
        <v>0</v>
      </c>
      <c r="U468" s="78">
        <f t="shared" ca="1" si="321"/>
        <v>4.5569622524294494E-5</v>
      </c>
      <c r="V468" s="79">
        <f t="shared" ca="1" si="322"/>
        <v>0</v>
      </c>
      <c r="W468" s="79">
        <f t="shared" ca="1" si="298"/>
        <v>0</v>
      </c>
      <c r="X468" s="80">
        <f t="shared" ca="1" si="299"/>
        <v>0</v>
      </c>
      <c r="Y468" s="80">
        <f t="shared" ca="1" si="312"/>
        <v>0</v>
      </c>
      <c r="Z468" s="80">
        <f t="shared" ca="1" si="300"/>
        <v>0</v>
      </c>
      <c r="AA468" s="80">
        <f t="shared" ca="1" si="313"/>
        <v>0</v>
      </c>
      <c r="AB468" s="81">
        <f t="shared" ca="1" si="301"/>
        <v>0</v>
      </c>
      <c r="AC468" s="79">
        <f t="shared" ca="1" si="302"/>
        <v>0</v>
      </c>
      <c r="AD468" s="35"/>
      <c r="AE468" s="55">
        <f t="shared" ca="1" si="323"/>
        <v>0</v>
      </c>
      <c r="AF468" s="78">
        <f t="shared" ca="1" si="324"/>
        <v>4.5569622524294494E-5</v>
      </c>
      <c r="AG468" s="35"/>
      <c r="AH468" s="35"/>
      <c r="AR468" s="69">
        <f t="shared" si="314"/>
        <v>39</v>
      </c>
      <c r="AS468" s="70">
        <f t="shared" si="325"/>
        <v>465</v>
      </c>
      <c r="AT468" s="71">
        <f t="shared" si="326"/>
        <v>2.43444669183824E-2</v>
      </c>
      <c r="AU468" s="72">
        <f t="shared" si="315"/>
        <v>8.6664107387064426E-3</v>
      </c>
      <c r="AV468" s="73">
        <f t="shared" si="316"/>
        <v>1.0086664107387064</v>
      </c>
      <c r="AW468" s="74">
        <f>PRODUCT(AV$4:AV468)</f>
        <v>39.872612182174201</v>
      </c>
      <c r="BO468" s="70">
        <f t="shared" si="327"/>
        <v>465</v>
      </c>
      <c r="BP468" s="178">
        <f t="shared" si="328"/>
        <v>0.1091</v>
      </c>
      <c r="BQ468" s="179">
        <f t="shared" si="317"/>
        <v>8.6664107387064426E-3</v>
      </c>
      <c r="BR468" s="179">
        <f t="shared" si="330"/>
        <v>2.5079871753350257E-2</v>
      </c>
    </row>
    <row r="469" spans="5:70">
      <c r="E469">
        <f t="shared" si="318"/>
        <v>466</v>
      </c>
      <c r="F469" s="64">
        <f t="shared" si="319"/>
        <v>106.7499999999978</v>
      </c>
      <c r="G469" s="55">
        <f t="shared" si="303"/>
        <v>0</v>
      </c>
      <c r="H469" s="78">
        <f t="shared" si="329"/>
        <v>4.5706383831192035E-5</v>
      </c>
      <c r="I469" s="79">
        <f t="shared" ca="1" si="304"/>
        <v>0</v>
      </c>
      <c r="J469" s="79">
        <f t="shared" ca="1" si="305"/>
        <v>0</v>
      </c>
      <c r="K469" s="80">
        <f t="shared" ca="1" si="306"/>
        <v>0</v>
      </c>
      <c r="L469" s="80">
        <f t="shared" ca="1" si="307"/>
        <v>0</v>
      </c>
      <c r="M469" s="80">
        <f t="shared" ca="1" si="308"/>
        <v>0</v>
      </c>
      <c r="N469" s="80">
        <f t="shared" ca="1" si="309"/>
        <v>0</v>
      </c>
      <c r="O469" s="81">
        <f t="shared" ca="1" si="296"/>
        <v>0</v>
      </c>
      <c r="P469" s="79">
        <f t="shared" ca="1" si="297"/>
        <v>0</v>
      </c>
      <c r="Q469" s="35"/>
      <c r="R469">
        <f t="shared" ca="1" si="310"/>
        <v>466</v>
      </c>
      <c r="S469" s="78">
        <f t="shared" ca="1" si="320"/>
        <v>106.7499999999978</v>
      </c>
      <c r="T469" s="55">
        <f t="shared" ca="1" si="311"/>
        <v>0</v>
      </c>
      <c r="U469" s="78">
        <f t="shared" ca="1" si="321"/>
        <v>4.5569622524294494E-5</v>
      </c>
      <c r="V469" s="79">
        <f t="shared" ca="1" si="322"/>
        <v>0</v>
      </c>
      <c r="W469" s="79">
        <f t="shared" ca="1" si="298"/>
        <v>0</v>
      </c>
      <c r="X469" s="80">
        <f t="shared" ca="1" si="299"/>
        <v>0</v>
      </c>
      <c r="Y469" s="80">
        <f t="shared" ca="1" si="312"/>
        <v>0</v>
      </c>
      <c r="Z469" s="80">
        <f t="shared" ca="1" si="300"/>
        <v>0</v>
      </c>
      <c r="AA469" s="80">
        <f t="shared" ca="1" si="313"/>
        <v>0</v>
      </c>
      <c r="AB469" s="81">
        <f t="shared" ca="1" si="301"/>
        <v>0</v>
      </c>
      <c r="AC469" s="79">
        <f t="shared" ca="1" si="302"/>
        <v>0</v>
      </c>
      <c r="AD469" s="35"/>
      <c r="AE469" s="55">
        <f t="shared" ca="1" si="323"/>
        <v>0</v>
      </c>
      <c r="AF469" s="78">
        <f t="shared" ca="1" si="324"/>
        <v>4.5569622524294494E-5</v>
      </c>
      <c r="AG469" s="35"/>
      <c r="AH469" s="35"/>
      <c r="AR469" s="69">
        <f t="shared" si="314"/>
        <v>39</v>
      </c>
      <c r="AS469" s="70">
        <f t="shared" si="325"/>
        <v>466</v>
      </c>
      <c r="AT469" s="71">
        <f t="shared" si="326"/>
        <v>2.4133487768852848E-2</v>
      </c>
      <c r="AU469" s="72">
        <f t="shared" si="315"/>
        <v>8.6664107387064426E-3</v>
      </c>
      <c r="AV469" s="73">
        <f t="shared" si="316"/>
        <v>1.0086664107387064</v>
      </c>
      <c r="AW469" s="74">
        <f>PRODUCT(AV$4:AV469)</f>
        <v>40.218164616570071</v>
      </c>
      <c r="BO469" s="70">
        <f t="shared" si="327"/>
        <v>466</v>
      </c>
      <c r="BP469" s="178">
        <f t="shared" si="328"/>
        <v>0.1091</v>
      </c>
      <c r="BQ469" s="179">
        <f t="shared" si="317"/>
        <v>8.6664107387064426E-3</v>
      </c>
      <c r="BR469" s="179">
        <f t="shared" si="330"/>
        <v>2.4864386764879752E-2</v>
      </c>
    </row>
    <row r="470" spans="5:70">
      <c r="E470">
        <f t="shared" si="318"/>
        <v>467</v>
      </c>
      <c r="F470" s="64">
        <f t="shared" si="319"/>
        <v>106.83333333333113</v>
      </c>
      <c r="G470" s="55">
        <f t="shared" si="303"/>
        <v>0</v>
      </c>
      <c r="H470" s="78">
        <f t="shared" si="329"/>
        <v>4.5706383831192035E-5</v>
      </c>
      <c r="I470" s="79">
        <f t="shared" ca="1" si="304"/>
        <v>0</v>
      </c>
      <c r="J470" s="79">
        <f t="shared" ca="1" si="305"/>
        <v>0</v>
      </c>
      <c r="K470" s="80">
        <f t="shared" ca="1" si="306"/>
        <v>0</v>
      </c>
      <c r="L470" s="80">
        <f t="shared" ca="1" si="307"/>
        <v>0</v>
      </c>
      <c r="M470" s="80">
        <f t="shared" ca="1" si="308"/>
        <v>0</v>
      </c>
      <c r="N470" s="80">
        <f t="shared" ca="1" si="309"/>
        <v>0</v>
      </c>
      <c r="O470" s="81">
        <f t="shared" ca="1" si="296"/>
        <v>0</v>
      </c>
      <c r="P470" s="79">
        <f t="shared" ca="1" si="297"/>
        <v>0</v>
      </c>
      <c r="Q470" s="35"/>
      <c r="R470">
        <f t="shared" ca="1" si="310"/>
        <v>467</v>
      </c>
      <c r="S470" s="78">
        <f t="shared" ca="1" si="320"/>
        <v>106.83333333333113</v>
      </c>
      <c r="T470" s="55">
        <f t="shared" ca="1" si="311"/>
        <v>0</v>
      </c>
      <c r="U470" s="78">
        <f t="shared" ca="1" si="321"/>
        <v>4.5569622524294494E-5</v>
      </c>
      <c r="V470" s="79">
        <f t="shared" ca="1" si="322"/>
        <v>0</v>
      </c>
      <c r="W470" s="79">
        <f t="shared" ca="1" si="298"/>
        <v>0</v>
      </c>
      <c r="X470" s="80">
        <f t="shared" ca="1" si="299"/>
        <v>0</v>
      </c>
      <c r="Y470" s="80">
        <f t="shared" ca="1" si="312"/>
        <v>0</v>
      </c>
      <c r="Z470" s="80">
        <f t="shared" ca="1" si="300"/>
        <v>0</v>
      </c>
      <c r="AA470" s="80">
        <f t="shared" ca="1" si="313"/>
        <v>0</v>
      </c>
      <c r="AB470" s="81">
        <f t="shared" ca="1" si="301"/>
        <v>0</v>
      </c>
      <c r="AC470" s="79">
        <f t="shared" ca="1" si="302"/>
        <v>0</v>
      </c>
      <c r="AD470" s="35"/>
      <c r="AE470" s="55">
        <f t="shared" ca="1" si="323"/>
        <v>0</v>
      </c>
      <c r="AF470" s="78">
        <f t="shared" ca="1" si="324"/>
        <v>4.5569622524294494E-5</v>
      </c>
      <c r="AG470" s="35"/>
      <c r="AH470" s="35"/>
      <c r="AR470" s="69">
        <f t="shared" si="314"/>
        <v>39</v>
      </c>
      <c r="AS470" s="70">
        <f t="shared" si="325"/>
        <v>467</v>
      </c>
      <c r="AT470" s="71">
        <f t="shared" si="326"/>
        <v>2.392433705129042E-2</v>
      </c>
      <c r="AU470" s="72">
        <f t="shared" si="315"/>
        <v>8.6664107387064426E-3</v>
      </c>
      <c r="AV470" s="73">
        <f t="shared" si="316"/>
        <v>1.0086664107387064</v>
      </c>
      <c r="AW470" s="74">
        <f>PRODUCT(AV$4:AV470)</f>
        <v>40.566711750294175</v>
      </c>
      <c r="BO470" s="70">
        <f t="shared" si="327"/>
        <v>467</v>
      </c>
      <c r="BP470" s="178">
        <f t="shared" si="328"/>
        <v>0.1091</v>
      </c>
      <c r="BQ470" s="179">
        <f t="shared" si="317"/>
        <v>8.6664107387064426E-3</v>
      </c>
      <c r="BR470" s="179">
        <f t="shared" si="330"/>
        <v>2.4650753212521553E-2</v>
      </c>
    </row>
    <row r="471" spans="5:70">
      <c r="E471">
        <f t="shared" si="318"/>
        <v>468</v>
      </c>
      <c r="F471" s="64">
        <f t="shared" si="319"/>
        <v>106.91666666666445</v>
      </c>
      <c r="G471" s="55">
        <f t="shared" si="303"/>
        <v>0</v>
      </c>
      <c r="H471" s="78">
        <f t="shared" si="329"/>
        <v>4.5706383831192035E-5</v>
      </c>
      <c r="I471" s="79">
        <f t="shared" ca="1" si="304"/>
        <v>0</v>
      </c>
      <c r="J471" s="79">
        <f t="shared" ca="1" si="305"/>
        <v>0</v>
      </c>
      <c r="K471" s="80">
        <f t="shared" ca="1" si="306"/>
        <v>0</v>
      </c>
      <c r="L471" s="80">
        <f t="shared" ca="1" si="307"/>
        <v>0</v>
      </c>
      <c r="M471" s="80">
        <f t="shared" ca="1" si="308"/>
        <v>0</v>
      </c>
      <c r="N471" s="80">
        <f t="shared" ca="1" si="309"/>
        <v>0</v>
      </c>
      <c r="O471" s="81">
        <f t="shared" ca="1" si="296"/>
        <v>0</v>
      </c>
      <c r="P471" s="79">
        <f t="shared" ca="1" si="297"/>
        <v>0</v>
      </c>
      <c r="Q471" s="35"/>
      <c r="R471">
        <f t="shared" ca="1" si="310"/>
        <v>468</v>
      </c>
      <c r="S471" s="78">
        <f t="shared" ca="1" si="320"/>
        <v>106.91666666666445</v>
      </c>
      <c r="T471" s="55">
        <f t="shared" ca="1" si="311"/>
        <v>0</v>
      </c>
      <c r="U471" s="78">
        <f t="shared" ca="1" si="321"/>
        <v>4.5569622524294494E-5</v>
      </c>
      <c r="V471" s="79">
        <f t="shared" ca="1" si="322"/>
        <v>0</v>
      </c>
      <c r="W471" s="79">
        <f t="shared" ca="1" si="298"/>
        <v>0</v>
      </c>
      <c r="X471" s="80">
        <f t="shared" ca="1" si="299"/>
        <v>0</v>
      </c>
      <c r="Y471" s="80">
        <f t="shared" ca="1" si="312"/>
        <v>0</v>
      </c>
      <c r="Z471" s="80">
        <f t="shared" ca="1" si="300"/>
        <v>0</v>
      </c>
      <c r="AA471" s="80">
        <f t="shared" ca="1" si="313"/>
        <v>0</v>
      </c>
      <c r="AB471" s="81">
        <f t="shared" ca="1" si="301"/>
        <v>0</v>
      </c>
      <c r="AC471" s="79">
        <f t="shared" ca="1" si="302"/>
        <v>0</v>
      </c>
      <c r="AD471" s="35"/>
      <c r="AE471" s="55">
        <f t="shared" ca="1" si="323"/>
        <v>0</v>
      </c>
      <c r="AF471" s="78">
        <f t="shared" ca="1" si="324"/>
        <v>4.5569622524294494E-5</v>
      </c>
      <c r="AG471" s="35"/>
      <c r="AH471" s="35"/>
      <c r="AR471" s="69">
        <f t="shared" si="314"/>
        <v>39</v>
      </c>
      <c r="AS471" s="70">
        <f t="shared" si="325"/>
        <v>468</v>
      </c>
      <c r="AT471" s="71">
        <f t="shared" si="326"/>
        <v>2.3716998919752683E-2</v>
      </c>
      <c r="AU471" s="72">
        <f t="shared" si="315"/>
        <v>8.6664107387064426E-3</v>
      </c>
      <c r="AV471" s="73">
        <f t="shared" si="316"/>
        <v>1.0086664107387064</v>
      </c>
      <c r="AW471" s="74">
        <f>PRODUCT(AV$4:AV471)</f>
        <v>40.918279536640931</v>
      </c>
      <c r="BO471" s="70">
        <f t="shared" si="327"/>
        <v>468</v>
      </c>
      <c r="BP471" s="178">
        <f t="shared" si="328"/>
        <v>0.1091</v>
      </c>
      <c r="BQ471" s="179">
        <f t="shared" si="317"/>
        <v>8.6664107387064426E-3</v>
      </c>
      <c r="BR471" s="179">
        <f t="shared" si="330"/>
        <v>2.4438955188830307E-2</v>
      </c>
    </row>
    <row r="472" spans="5:70">
      <c r="E472">
        <f t="shared" si="318"/>
        <v>469</v>
      </c>
      <c r="F472" s="64">
        <f t="shared" si="319"/>
        <v>106.99999999999778</v>
      </c>
      <c r="G472" s="55">
        <f t="shared" si="303"/>
        <v>0</v>
      </c>
      <c r="H472" s="78">
        <f t="shared" si="329"/>
        <v>4.5706383831192035E-5</v>
      </c>
      <c r="I472" s="79">
        <f t="shared" ca="1" si="304"/>
        <v>0</v>
      </c>
      <c r="J472" s="79">
        <f t="shared" ca="1" si="305"/>
        <v>0</v>
      </c>
      <c r="K472" s="80">
        <f t="shared" ca="1" si="306"/>
        <v>0</v>
      </c>
      <c r="L472" s="80">
        <f t="shared" ca="1" si="307"/>
        <v>0</v>
      </c>
      <c r="M472" s="80">
        <f t="shared" ca="1" si="308"/>
        <v>0</v>
      </c>
      <c r="N472" s="80">
        <f t="shared" ca="1" si="309"/>
        <v>0</v>
      </c>
      <c r="O472" s="81">
        <f t="shared" ca="1" si="296"/>
        <v>0</v>
      </c>
      <c r="P472" s="79">
        <f t="shared" ca="1" si="297"/>
        <v>0</v>
      </c>
      <c r="Q472" s="35"/>
      <c r="R472">
        <f t="shared" ca="1" si="310"/>
        <v>469</v>
      </c>
      <c r="S472" s="78">
        <f t="shared" ca="1" si="320"/>
        <v>106.99999999999778</v>
      </c>
      <c r="T472" s="55">
        <f t="shared" ca="1" si="311"/>
        <v>0</v>
      </c>
      <c r="U472" s="78">
        <f t="shared" ca="1" si="321"/>
        <v>4.5569622524294494E-5</v>
      </c>
      <c r="V472" s="79">
        <f t="shared" ca="1" si="322"/>
        <v>0</v>
      </c>
      <c r="W472" s="79">
        <f t="shared" ca="1" si="298"/>
        <v>0</v>
      </c>
      <c r="X472" s="80">
        <f t="shared" ca="1" si="299"/>
        <v>0</v>
      </c>
      <c r="Y472" s="80">
        <f t="shared" ca="1" si="312"/>
        <v>0</v>
      </c>
      <c r="Z472" s="80">
        <f t="shared" ca="1" si="300"/>
        <v>0</v>
      </c>
      <c r="AA472" s="80">
        <f t="shared" ca="1" si="313"/>
        <v>0</v>
      </c>
      <c r="AB472" s="81">
        <f t="shared" ca="1" si="301"/>
        <v>0</v>
      </c>
      <c r="AC472" s="79">
        <f t="shared" ca="1" si="302"/>
        <v>0</v>
      </c>
      <c r="AD472" s="35"/>
      <c r="AE472" s="55">
        <f t="shared" ca="1" si="323"/>
        <v>0</v>
      </c>
      <c r="AF472" s="78">
        <f t="shared" ca="1" si="324"/>
        <v>4.5569622524294494E-5</v>
      </c>
      <c r="AG472" s="35"/>
      <c r="AH472" s="35"/>
      <c r="AR472" s="69">
        <f t="shared" si="314"/>
        <v>40</v>
      </c>
      <c r="AS472" s="70">
        <f t="shared" si="325"/>
        <v>469</v>
      </c>
      <c r="AT472" s="71">
        <f t="shared" si="326"/>
        <v>2.3511457665624649E-2</v>
      </c>
      <c r="AU472" s="72">
        <f t="shared" si="315"/>
        <v>8.6664107387064426E-3</v>
      </c>
      <c r="AV472" s="73">
        <f t="shared" si="316"/>
        <v>1.0086664107387064</v>
      </c>
      <c r="AW472" s="74">
        <f>PRODUCT(AV$4:AV472)</f>
        <v>41.27289415382667</v>
      </c>
      <c r="BO472" s="70">
        <f t="shared" si="327"/>
        <v>469</v>
      </c>
      <c r="BP472" s="178">
        <f t="shared" si="328"/>
        <v>0.1091</v>
      </c>
      <c r="BQ472" s="179">
        <f t="shared" si="317"/>
        <v>8.6664107387064426E-3</v>
      </c>
      <c r="BR472" s="179">
        <f t="shared" si="330"/>
        <v>2.4228976923036633E-2</v>
      </c>
    </row>
    <row r="473" spans="5:70">
      <c r="E473">
        <f t="shared" si="318"/>
        <v>470</v>
      </c>
      <c r="F473" s="64">
        <f t="shared" si="319"/>
        <v>107.08333333333111</v>
      </c>
      <c r="G473" s="55">
        <f t="shared" si="303"/>
        <v>0</v>
      </c>
      <c r="H473" s="78">
        <f t="shared" si="329"/>
        <v>4.5706383831192035E-5</v>
      </c>
      <c r="I473" s="79">
        <f t="shared" ca="1" si="304"/>
        <v>0</v>
      </c>
      <c r="J473" s="79">
        <f t="shared" ca="1" si="305"/>
        <v>0</v>
      </c>
      <c r="K473" s="80">
        <f t="shared" ca="1" si="306"/>
        <v>0</v>
      </c>
      <c r="L473" s="80">
        <f t="shared" ca="1" si="307"/>
        <v>0</v>
      </c>
      <c r="M473" s="80">
        <f t="shared" ca="1" si="308"/>
        <v>0</v>
      </c>
      <c r="N473" s="80">
        <f t="shared" ca="1" si="309"/>
        <v>0</v>
      </c>
      <c r="O473" s="81">
        <f t="shared" ca="1" si="296"/>
        <v>0</v>
      </c>
      <c r="P473" s="79">
        <f t="shared" ca="1" si="297"/>
        <v>0</v>
      </c>
      <c r="Q473" s="35"/>
      <c r="R473">
        <f t="shared" ca="1" si="310"/>
        <v>470</v>
      </c>
      <c r="S473" s="78">
        <f t="shared" ca="1" si="320"/>
        <v>107.08333333333111</v>
      </c>
      <c r="T473" s="55">
        <f t="shared" ca="1" si="311"/>
        <v>0</v>
      </c>
      <c r="U473" s="78">
        <f t="shared" ca="1" si="321"/>
        <v>4.5569622524294494E-5</v>
      </c>
      <c r="V473" s="79">
        <f t="shared" ca="1" si="322"/>
        <v>0</v>
      </c>
      <c r="W473" s="79">
        <f t="shared" ca="1" si="298"/>
        <v>0</v>
      </c>
      <c r="X473" s="80">
        <f t="shared" ca="1" si="299"/>
        <v>0</v>
      </c>
      <c r="Y473" s="80">
        <f t="shared" ca="1" si="312"/>
        <v>0</v>
      </c>
      <c r="Z473" s="80">
        <f t="shared" ca="1" si="300"/>
        <v>0</v>
      </c>
      <c r="AA473" s="80">
        <f t="shared" ca="1" si="313"/>
        <v>0</v>
      </c>
      <c r="AB473" s="81">
        <f t="shared" ca="1" si="301"/>
        <v>0</v>
      </c>
      <c r="AC473" s="79">
        <f t="shared" ca="1" si="302"/>
        <v>0</v>
      </c>
      <c r="AD473" s="35"/>
      <c r="AE473" s="55">
        <f t="shared" ca="1" si="323"/>
        <v>0</v>
      </c>
      <c r="AF473" s="78">
        <f t="shared" ca="1" si="324"/>
        <v>4.5569622524294494E-5</v>
      </c>
      <c r="AG473" s="35"/>
      <c r="AH473" s="35"/>
      <c r="AR473" s="69">
        <f t="shared" si="314"/>
        <v>40</v>
      </c>
      <c r="AS473" s="70">
        <f t="shared" si="325"/>
        <v>470</v>
      </c>
      <c r="AT473" s="71">
        <f t="shared" si="326"/>
        <v>2.3307697716428637E-2</v>
      </c>
      <c r="AU473" s="72">
        <f t="shared" si="315"/>
        <v>8.6664107387064426E-3</v>
      </c>
      <c r="AV473" s="73">
        <f t="shared" si="316"/>
        <v>1.0086664107387064</v>
      </c>
      <c r="AW473" s="74">
        <f>PRODUCT(AV$4:AV473)</f>
        <v>41.630582006938887</v>
      </c>
      <c r="BO473" s="70">
        <f t="shared" si="327"/>
        <v>470</v>
      </c>
      <c r="BP473" s="178">
        <f t="shared" si="328"/>
        <v>0.1091</v>
      </c>
      <c r="BQ473" s="179">
        <f t="shared" si="317"/>
        <v>8.6664107387064426E-3</v>
      </c>
      <c r="BR473" s="179">
        <f t="shared" si="330"/>
        <v>2.4020802779872792E-2</v>
      </c>
    </row>
    <row r="474" spans="5:70">
      <c r="E474">
        <f t="shared" si="318"/>
        <v>471</v>
      </c>
      <c r="F474" s="64">
        <f t="shared" si="319"/>
        <v>107.16666666666444</v>
      </c>
      <c r="G474" s="55">
        <f t="shared" si="303"/>
        <v>0</v>
      </c>
      <c r="H474" s="78">
        <f t="shared" si="329"/>
        <v>4.5706383831192035E-5</v>
      </c>
      <c r="I474" s="79">
        <f t="shared" ca="1" si="304"/>
        <v>0</v>
      </c>
      <c r="J474" s="79">
        <f t="shared" ca="1" si="305"/>
        <v>0</v>
      </c>
      <c r="K474" s="80">
        <f t="shared" ca="1" si="306"/>
        <v>0</v>
      </c>
      <c r="L474" s="80">
        <f t="shared" ca="1" si="307"/>
        <v>0</v>
      </c>
      <c r="M474" s="80">
        <f t="shared" ca="1" si="308"/>
        <v>0</v>
      </c>
      <c r="N474" s="80">
        <f t="shared" ca="1" si="309"/>
        <v>0</v>
      </c>
      <c r="O474" s="81">
        <f t="shared" ca="1" si="296"/>
        <v>0</v>
      </c>
      <c r="P474" s="79">
        <f t="shared" ca="1" si="297"/>
        <v>0</v>
      </c>
      <c r="Q474" s="35"/>
      <c r="R474">
        <f t="shared" ca="1" si="310"/>
        <v>471</v>
      </c>
      <c r="S474" s="78">
        <f t="shared" ca="1" si="320"/>
        <v>107.16666666666444</v>
      </c>
      <c r="T474" s="55">
        <f t="shared" ca="1" si="311"/>
        <v>0</v>
      </c>
      <c r="U474" s="78">
        <f t="shared" ca="1" si="321"/>
        <v>4.5569622524294494E-5</v>
      </c>
      <c r="V474" s="79">
        <f t="shared" ca="1" si="322"/>
        <v>0</v>
      </c>
      <c r="W474" s="79">
        <f t="shared" ca="1" si="298"/>
        <v>0</v>
      </c>
      <c r="X474" s="80">
        <f t="shared" ca="1" si="299"/>
        <v>0</v>
      </c>
      <c r="Y474" s="80">
        <f t="shared" ca="1" si="312"/>
        <v>0</v>
      </c>
      <c r="Z474" s="80">
        <f t="shared" ca="1" si="300"/>
        <v>0</v>
      </c>
      <c r="AA474" s="80">
        <f t="shared" ca="1" si="313"/>
        <v>0</v>
      </c>
      <c r="AB474" s="81">
        <f t="shared" ca="1" si="301"/>
        <v>0</v>
      </c>
      <c r="AC474" s="79">
        <f t="shared" ca="1" si="302"/>
        <v>0</v>
      </c>
      <c r="AD474" s="35"/>
      <c r="AE474" s="55">
        <f t="shared" ca="1" si="323"/>
        <v>0</v>
      </c>
      <c r="AF474" s="78">
        <f t="shared" ca="1" si="324"/>
        <v>4.5569622524294494E-5</v>
      </c>
      <c r="AG474" s="35"/>
      <c r="AH474" s="35"/>
      <c r="AR474" s="69">
        <f t="shared" si="314"/>
        <v>40</v>
      </c>
      <c r="AS474" s="70">
        <f t="shared" si="325"/>
        <v>471</v>
      </c>
      <c r="AT474" s="71">
        <f t="shared" si="326"/>
        <v>2.3105703634644457E-2</v>
      </c>
      <c r="AU474" s="72">
        <f t="shared" si="315"/>
        <v>8.6664107387064426E-3</v>
      </c>
      <c r="AV474" s="73">
        <f t="shared" si="316"/>
        <v>1.0086664107387064</v>
      </c>
      <c r="AW474" s="74">
        <f>PRODUCT(AV$4:AV474)</f>
        <v>41.991369729902424</v>
      </c>
      <c r="BO474" s="70">
        <f t="shared" si="327"/>
        <v>471</v>
      </c>
      <c r="BP474" s="178">
        <f t="shared" si="328"/>
        <v>0.1091</v>
      </c>
      <c r="BQ474" s="179">
        <f t="shared" si="317"/>
        <v>8.6664107387064426E-3</v>
      </c>
      <c r="BR474" s="179">
        <f t="shared" si="330"/>
        <v>2.3814417258408486E-2</v>
      </c>
    </row>
    <row r="475" spans="5:70">
      <c r="E475">
        <f t="shared" si="318"/>
        <v>472</v>
      </c>
      <c r="F475" s="64">
        <f t="shared" si="319"/>
        <v>107.24999999999777</v>
      </c>
      <c r="G475" s="55">
        <f t="shared" si="303"/>
        <v>0</v>
      </c>
      <c r="H475" s="78">
        <f t="shared" si="329"/>
        <v>4.5706383831192035E-5</v>
      </c>
      <c r="I475" s="79">
        <f t="shared" ca="1" si="304"/>
        <v>0</v>
      </c>
      <c r="J475" s="79">
        <f t="shared" ca="1" si="305"/>
        <v>0</v>
      </c>
      <c r="K475" s="80">
        <f t="shared" ca="1" si="306"/>
        <v>0</v>
      </c>
      <c r="L475" s="80">
        <f t="shared" ca="1" si="307"/>
        <v>0</v>
      </c>
      <c r="M475" s="80">
        <f t="shared" ca="1" si="308"/>
        <v>0</v>
      </c>
      <c r="N475" s="80">
        <f t="shared" ca="1" si="309"/>
        <v>0</v>
      </c>
      <c r="O475" s="81">
        <f t="shared" ca="1" si="296"/>
        <v>0</v>
      </c>
      <c r="P475" s="79">
        <f t="shared" ca="1" si="297"/>
        <v>0</v>
      </c>
      <c r="Q475" s="35"/>
      <c r="R475">
        <f t="shared" ca="1" si="310"/>
        <v>472</v>
      </c>
      <c r="S475" s="78">
        <f t="shared" ca="1" si="320"/>
        <v>107.24999999999777</v>
      </c>
      <c r="T475" s="55">
        <f t="shared" ca="1" si="311"/>
        <v>0</v>
      </c>
      <c r="U475" s="78">
        <f t="shared" ca="1" si="321"/>
        <v>4.5569622524294494E-5</v>
      </c>
      <c r="V475" s="79">
        <f t="shared" ca="1" si="322"/>
        <v>0</v>
      </c>
      <c r="W475" s="79">
        <f t="shared" ca="1" si="298"/>
        <v>0</v>
      </c>
      <c r="X475" s="80">
        <f t="shared" ca="1" si="299"/>
        <v>0</v>
      </c>
      <c r="Y475" s="80">
        <f t="shared" ca="1" si="312"/>
        <v>0</v>
      </c>
      <c r="Z475" s="80">
        <f t="shared" ca="1" si="300"/>
        <v>0</v>
      </c>
      <c r="AA475" s="80">
        <f t="shared" ca="1" si="313"/>
        <v>0</v>
      </c>
      <c r="AB475" s="81">
        <f t="shared" ca="1" si="301"/>
        <v>0</v>
      </c>
      <c r="AC475" s="79">
        <f t="shared" ca="1" si="302"/>
        <v>0</v>
      </c>
      <c r="AD475" s="35"/>
      <c r="AE475" s="55">
        <f t="shared" ca="1" si="323"/>
        <v>0</v>
      </c>
      <c r="AF475" s="78">
        <f t="shared" ca="1" si="324"/>
        <v>4.5569622524294494E-5</v>
      </c>
      <c r="AG475" s="35"/>
      <c r="AH475" s="35"/>
      <c r="AR475" s="69">
        <f t="shared" si="314"/>
        <v>40</v>
      </c>
      <c r="AS475" s="70">
        <f t="shared" si="325"/>
        <v>472</v>
      </c>
      <c r="AT475" s="71">
        <f t="shared" si="326"/>
        <v>2.2905460116539805E-2</v>
      </c>
      <c r="AU475" s="72">
        <f t="shared" si="315"/>
        <v>8.6664107387064426E-3</v>
      </c>
      <c r="AV475" s="73">
        <f t="shared" si="316"/>
        <v>1.0086664107387064</v>
      </c>
      <c r="AW475" s="74">
        <f>PRODUCT(AV$4:AV475)</f>
        <v>42.355284187462644</v>
      </c>
      <c r="BO475" s="70">
        <f t="shared" si="327"/>
        <v>472</v>
      </c>
      <c r="BP475" s="178">
        <f t="shared" si="328"/>
        <v>0.1091</v>
      </c>
      <c r="BQ475" s="179">
        <f t="shared" si="317"/>
        <v>8.6664107387064426E-3</v>
      </c>
      <c r="BR475" s="179">
        <f t="shared" si="330"/>
        <v>2.3609804990896616E-2</v>
      </c>
    </row>
    <row r="476" spans="5:70">
      <c r="E476">
        <f t="shared" si="318"/>
        <v>473</v>
      </c>
      <c r="F476" s="64">
        <f t="shared" si="319"/>
        <v>107.3333333333311</v>
      </c>
      <c r="G476" s="55">
        <f t="shared" si="303"/>
        <v>0</v>
      </c>
      <c r="H476" s="78">
        <f t="shared" si="329"/>
        <v>4.5706383831192035E-5</v>
      </c>
      <c r="I476" s="79">
        <f t="shared" ca="1" si="304"/>
        <v>0</v>
      </c>
      <c r="J476" s="79">
        <f t="shared" ca="1" si="305"/>
        <v>0</v>
      </c>
      <c r="K476" s="80">
        <f t="shared" ca="1" si="306"/>
        <v>0</v>
      </c>
      <c r="L476" s="80">
        <f t="shared" ca="1" si="307"/>
        <v>0</v>
      </c>
      <c r="M476" s="80">
        <f t="shared" ca="1" si="308"/>
        <v>0</v>
      </c>
      <c r="N476" s="80">
        <f t="shared" ca="1" si="309"/>
        <v>0</v>
      </c>
      <c r="O476" s="81">
        <f t="shared" ca="1" si="296"/>
        <v>0</v>
      </c>
      <c r="P476" s="79">
        <f t="shared" ca="1" si="297"/>
        <v>0</v>
      </c>
      <c r="Q476" s="35"/>
      <c r="R476">
        <f t="shared" ca="1" si="310"/>
        <v>473</v>
      </c>
      <c r="S476" s="78">
        <f t="shared" ca="1" si="320"/>
        <v>107.3333333333311</v>
      </c>
      <c r="T476" s="55">
        <f t="shared" ca="1" si="311"/>
        <v>0</v>
      </c>
      <c r="U476" s="78">
        <f t="shared" ca="1" si="321"/>
        <v>4.5569622524294494E-5</v>
      </c>
      <c r="V476" s="79">
        <f t="shared" ca="1" si="322"/>
        <v>0</v>
      </c>
      <c r="W476" s="79">
        <f t="shared" ca="1" si="298"/>
        <v>0</v>
      </c>
      <c r="X476" s="80">
        <f t="shared" ca="1" si="299"/>
        <v>0</v>
      </c>
      <c r="Y476" s="80">
        <f t="shared" ca="1" si="312"/>
        <v>0</v>
      </c>
      <c r="Z476" s="80">
        <f t="shared" ca="1" si="300"/>
        <v>0</v>
      </c>
      <c r="AA476" s="80">
        <f t="shared" ca="1" si="313"/>
        <v>0</v>
      </c>
      <c r="AB476" s="81">
        <f t="shared" ca="1" si="301"/>
        <v>0</v>
      </c>
      <c r="AC476" s="79">
        <f t="shared" ca="1" si="302"/>
        <v>0</v>
      </c>
      <c r="AD476" s="35"/>
      <c r="AE476" s="55">
        <f t="shared" ca="1" si="323"/>
        <v>0</v>
      </c>
      <c r="AF476" s="78">
        <f t="shared" ca="1" si="324"/>
        <v>4.5569622524294494E-5</v>
      </c>
      <c r="AG476" s="35"/>
      <c r="AH476" s="35"/>
      <c r="AR476" s="69">
        <f t="shared" si="314"/>
        <v>40</v>
      </c>
      <c r="AS476" s="70">
        <f t="shared" si="325"/>
        <v>473</v>
      </c>
      <c r="AT476" s="71">
        <f t="shared" si="326"/>
        <v>2.2706951991010811E-2</v>
      </c>
      <c r="AU476" s="72">
        <f t="shared" si="315"/>
        <v>8.6664107387064426E-3</v>
      </c>
      <c r="AV476" s="73">
        <f t="shared" si="316"/>
        <v>1.0086664107387064</v>
      </c>
      <c r="AW476" s="74">
        <f>PRODUCT(AV$4:AV476)</f>
        <v>42.722352477185837</v>
      </c>
      <c r="BO476" s="70">
        <f t="shared" si="327"/>
        <v>473</v>
      </c>
      <c r="BP476" s="178">
        <f t="shared" si="328"/>
        <v>0.1091</v>
      </c>
      <c r="BQ476" s="179">
        <f t="shared" si="317"/>
        <v>8.6664107387064426E-3</v>
      </c>
      <c r="BR476" s="179">
        <f t="shared" si="330"/>
        <v>2.340695074162899E-2</v>
      </c>
    </row>
    <row r="477" spans="5:70">
      <c r="E477">
        <f t="shared" si="318"/>
        <v>474</v>
      </c>
      <c r="F477" s="64">
        <f t="shared" si="319"/>
        <v>107.41666666666443</v>
      </c>
      <c r="G477" s="55">
        <f t="shared" si="303"/>
        <v>0</v>
      </c>
      <c r="H477" s="78">
        <f t="shared" si="329"/>
        <v>4.5706383831192035E-5</v>
      </c>
      <c r="I477" s="79">
        <f t="shared" ca="1" si="304"/>
        <v>0</v>
      </c>
      <c r="J477" s="79">
        <f t="shared" ca="1" si="305"/>
        <v>0</v>
      </c>
      <c r="K477" s="80">
        <f t="shared" ca="1" si="306"/>
        <v>0</v>
      </c>
      <c r="L477" s="80">
        <f t="shared" ca="1" si="307"/>
        <v>0</v>
      </c>
      <c r="M477" s="80">
        <f t="shared" ca="1" si="308"/>
        <v>0</v>
      </c>
      <c r="N477" s="80">
        <f t="shared" ca="1" si="309"/>
        <v>0</v>
      </c>
      <c r="O477" s="81">
        <f t="shared" ca="1" si="296"/>
        <v>0</v>
      </c>
      <c r="P477" s="79">
        <f t="shared" ca="1" si="297"/>
        <v>0</v>
      </c>
      <c r="Q477" s="35"/>
      <c r="R477">
        <f t="shared" ca="1" si="310"/>
        <v>474</v>
      </c>
      <c r="S477" s="78">
        <f t="shared" ca="1" si="320"/>
        <v>107.41666666666443</v>
      </c>
      <c r="T477" s="55">
        <f t="shared" ca="1" si="311"/>
        <v>0</v>
      </c>
      <c r="U477" s="78">
        <f t="shared" ca="1" si="321"/>
        <v>4.5569622524294494E-5</v>
      </c>
      <c r="V477" s="79">
        <f t="shared" ca="1" si="322"/>
        <v>0</v>
      </c>
      <c r="W477" s="79">
        <f t="shared" ca="1" si="298"/>
        <v>0</v>
      </c>
      <c r="X477" s="80">
        <f t="shared" ca="1" si="299"/>
        <v>0</v>
      </c>
      <c r="Y477" s="80">
        <f t="shared" ca="1" si="312"/>
        <v>0</v>
      </c>
      <c r="Z477" s="80">
        <f t="shared" ca="1" si="300"/>
        <v>0</v>
      </c>
      <c r="AA477" s="80">
        <f t="shared" ca="1" si="313"/>
        <v>0</v>
      </c>
      <c r="AB477" s="81">
        <f t="shared" ca="1" si="301"/>
        <v>0</v>
      </c>
      <c r="AC477" s="79">
        <f t="shared" ca="1" si="302"/>
        <v>0</v>
      </c>
      <c r="AD477" s="35"/>
      <c r="AE477" s="55">
        <f t="shared" ca="1" si="323"/>
        <v>0</v>
      </c>
      <c r="AF477" s="78">
        <f t="shared" ca="1" si="324"/>
        <v>4.5569622524294494E-5</v>
      </c>
      <c r="AG477" s="35"/>
      <c r="AH477" s="35"/>
      <c r="AR477" s="69">
        <f t="shared" si="314"/>
        <v>40</v>
      </c>
      <c r="AS477" s="70">
        <f t="shared" si="325"/>
        <v>474</v>
      </c>
      <c r="AT477" s="71">
        <f t="shared" si="326"/>
        <v>2.2510164218432622E-2</v>
      </c>
      <c r="AU477" s="72">
        <f t="shared" si="315"/>
        <v>8.6664107387064426E-3</v>
      </c>
      <c r="AV477" s="73">
        <f t="shared" si="316"/>
        <v>1.0086664107387064</v>
      </c>
      <c r="AW477" s="74">
        <f>PRODUCT(AV$4:AV477)</f>
        <v>43.092601931476921</v>
      </c>
      <c r="BO477" s="70">
        <f t="shared" si="327"/>
        <v>474</v>
      </c>
      <c r="BP477" s="178">
        <f t="shared" si="328"/>
        <v>0.1091</v>
      </c>
      <c r="BQ477" s="179">
        <f t="shared" si="317"/>
        <v>8.6664107387064426E-3</v>
      </c>
      <c r="BR477" s="179">
        <f t="shared" si="330"/>
        <v>2.3205839405801853E-2</v>
      </c>
    </row>
    <row r="478" spans="5:70">
      <c r="E478">
        <f t="shared" si="318"/>
        <v>475</v>
      </c>
      <c r="F478" s="64">
        <f t="shared" si="319"/>
        <v>107.49999999999775</v>
      </c>
      <c r="G478" s="55">
        <f t="shared" si="303"/>
        <v>0</v>
      </c>
      <c r="H478" s="78">
        <f t="shared" si="329"/>
        <v>4.5706383831192035E-5</v>
      </c>
      <c r="I478" s="79">
        <f t="shared" ca="1" si="304"/>
        <v>0</v>
      </c>
      <c r="J478" s="79">
        <f t="shared" ca="1" si="305"/>
        <v>0</v>
      </c>
      <c r="K478" s="80">
        <f t="shared" ca="1" si="306"/>
        <v>0</v>
      </c>
      <c r="L478" s="80">
        <f t="shared" ca="1" si="307"/>
        <v>0</v>
      </c>
      <c r="M478" s="80">
        <f t="shared" ca="1" si="308"/>
        <v>0</v>
      </c>
      <c r="N478" s="80">
        <f t="shared" ca="1" si="309"/>
        <v>0</v>
      </c>
      <c r="O478" s="81">
        <f t="shared" ca="1" si="296"/>
        <v>0</v>
      </c>
      <c r="P478" s="79">
        <f t="shared" ca="1" si="297"/>
        <v>0</v>
      </c>
      <c r="Q478" s="35"/>
      <c r="R478">
        <f t="shared" ca="1" si="310"/>
        <v>475</v>
      </c>
      <c r="S478" s="78">
        <f t="shared" ca="1" si="320"/>
        <v>107.49999999999775</v>
      </c>
      <c r="T478" s="55">
        <f t="shared" ca="1" si="311"/>
        <v>0</v>
      </c>
      <c r="U478" s="78">
        <f t="shared" ca="1" si="321"/>
        <v>4.5569622524294494E-5</v>
      </c>
      <c r="V478" s="79">
        <f t="shared" ca="1" si="322"/>
        <v>0</v>
      </c>
      <c r="W478" s="79">
        <f t="shared" ca="1" si="298"/>
        <v>0</v>
      </c>
      <c r="X478" s="80">
        <f t="shared" ca="1" si="299"/>
        <v>0</v>
      </c>
      <c r="Y478" s="80">
        <f t="shared" ca="1" si="312"/>
        <v>0</v>
      </c>
      <c r="Z478" s="80">
        <f t="shared" ca="1" si="300"/>
        <v>0</v>
      </c>
      <c r="AA478" s="80">
        <f t="shared" ca="1" si="313"/>
        <v>0</v>
      </c>
      <c r="AB478" s="81">
        <f t="shared" ca="1" si="301"/>
        <v>0</v>
      </c>
      <c r="AC478" s="79">
        <f t="shared" ca="1" si="302"/>
        <v>0</v>
      </c>
      <c r="AD478" s="35"/>
      <c r="AE478" s="55">
        <f t="shared" ca="1" si="323"/>
        <v>0</v>
      </c>
      <c r="AF478" s="78">
        <f t="shared" ca="1" si="324"/>
        <v>4.5569622524294494E-5</v>
      </c>
      <c r="AG478" s="35"/>
      <c r="AH478" s="35"/>
      <c r="AR478" s="69">
        <f t="shared" si="314"/>
        <v>40</v>
      </c>
      <c r="AS478" s="70">
        <f t="shared" si="325"/>
        <v>475</v>
      </c>
      <c r="AT478" s="71">
        <f t="shared" si="326"/>
        <v>2.2315081889519951E-2</v>
      </c>
      <c r="AU478" s="72">
        <f t="shared" si="315"/>
        <v>8.6664107387064426E-3</v>
      </c>
      <c r="AV478" s="73">
        <f t="shared" si="316"/>
        <v>1.0086664107387064</v>
      </c>
      <c r="AW478" s="74">
        <f>PRODUCT(AV$4:AV478)</f>
        <v>43.466060119614674</v>
      </c>
      <c r="BO478" s="70">
        <f t="shared" si="327"/>
        <v>475</v>
      </c>
      <c r="BP478" s="178">
        <f t="shared" si="328"/>
        <v>0.1091</v>
      </c>
      <c r="BQ478" s="179">
        <f t="shared" si="317"/>
        <v>8.6664107387064426E-3</v>
      </c>
      <c r="BR478" s="179">
        <f t="shared" si="330"/>
        <v>2.3006456008391154E-2</v>
      </c>
    </row>
    <row r="479" spans="5:70">
      <c r="E479">
        <f t="shared" si="318"/>
        <v>476</v>
      </c>
      <c r="F479" s="64">
        <f t="shared" si="319"/>
        <v>107.58333333333108</v>
      </c>
      <c r="G479" s="55">
        <f t="shared" si="303"/>
        <v>0</v>
      </c>
      <c r="H479" s="78">
        <f t="shared" si="329"/>
        <v>4.5706383831192035E-5</v>
      </c>
      <c r="I479" s="79">
        <f t="shared" ca="1" si="304"/>
        <v>0</v>
      </c>
      <c r="J479" s="79">
        <f t="shared" ca="1" si="305"/>
        <v>0</v>
      </c>
      <c r="K479" s="80">
        <f t="shared" ca="1" si="306"/>
        <v>0</v>
      </c>
      <c r="L479" s="80">
        <f t="shared" ca="1" si="307"/>
        <v>0</v>
      </c>
      <c r="M479" s="80">
        <f t="shared" ca="1" si="308"/>
        <v>0</v>
      </c>
      <c r="N479" s="80">
        <f t="shared" ca="1" si="309"/>
        <v>0</v>
      </c>
      <c r="O479" s="81">
        <f t="shared" ca="1" si="296"/>
        <v>0</v>
      </c>
      <c r="P479" s="79">
        <f t="shared" ca="1" si="297"/>
        <v>0</v>
      </c>
      <c r="Q479" s="35"/>
      <c r="R479">
        <f t="shared" ca="1" si="310"/>
        <v>476</v>
      </c>
      <c r="S479" s="78">
        <f t="shared" ca="1" si="320"/>
        <v>107.58333333333108</v>
      </c>
      <c r="T479" s="55">
        <f t="shared" ca="1" si="311"/>
        <v>0</v>
      </c>
      <c r="U479" s="78">
        <f t="shared" ca="1" si="321"/>
        <v>4.5569622524294494E-5</v>
      </c>
      <c r="V479" s="79">
        <f t="shared" ca="1" si="322"/>
        <v>0</v>
      </c>
      <c r="W479" s="79">
        <f t="shared" ca="1" si="298"/>
        <v>0</v>
      </c>
      <c r="X479" s="80">
        <f t="shared" ca="1" si="299"/>
        <v>0</v>
      </c>
      <c r="Y479" s="80">
        <f t="shared" ca="1" si="312"/>
        <v>0</v>
      </c>
      <c r="Z479" s="80">
        <f t="shared" ca="1" si="300"/>
        <v>0</v>
      </c>
      <c r="AA479" s="80">
        <f t="shared" ca="1" si="313"/>
        <v>0</v>
      </c>
      <c r="AB479" s="81">
        <f t="shared" ca="1" si="301"/>
        <v>0</v>
      </c>
      <c r="AC479" s="79">
        <f t="shared" ca="1" si="302"/>
        <v>0</v>
      </c>
      <c r="AD479" s="35"/>
      <c r="AE479" s="55">
        <f t="shared" ca="1" si="323"/>
        <v>0</v>
      </c>
      <c r="AF479" s="78">
        <f t="shared" ca="1" si="324"/>
        <v>4.5569622524294494E-5</v>
      </c>
      <c r="AG479" s="35"/>
      <c r="AH479" s="35"/>
      <c r="AR479" s="69">
        <f t="shared" si="314"/>
        <v>40</v>
      </c>
      <c r="AS479" s="70">
        <f t="shared" si="325"/>
        <v>476</v>
      </c>
      <c r="AT479" s="71">
        <f t="shared" si="326"/>
        <v>2.21216902241975E-2</v>
      </c>
      <c r="AU479" s="72">
        <f t="shared" si="315"/>
        <v>8.6664107387064426E-3</v>
      </c>
      <c r="AV479" s="73">
        <f t="shared" si="316"/>
        <v>1.0086664107387064</v>
      </c>
      <c r="AW479" s="74">
        <f>PRODUCT(AV$4:AV479)</f>
        <v>43.842754849804564</v>
      </c>
      <c r="BO479" s="70">
        <f t="shared" si="327"/>
        <v>476</v>
      </c>
      <c r="BP479" s="178">
        <f t="shared" si="328"/>
        <v>0.1091</v>
      </c>
      <c r="BQ479" s="179">
        <f t="shared" si="317"/>
        <v>8.6664107387064426E-3</v>
      </c>
      <c r="BR479" s="179">
        <f t="shared" si="330"/>
        <v>2.2808785703037494E-2</v>
      </c>
    </row>
    <row r="480" spans="5:70">
      <c r="E480">
        <f t="shared" si="318"/>
        <v>477</v>
      </c>
      <c r="F480" s="64">
        <f t="shared" si="319"/>
        <v>107.66666666666441</v>
      </c>
      <c r="G480" s="55">
        <f t="shared" si="303"/>
        <v>0</v>
      </c>
      <c r="H480" s="78">
        <f t="shared" si="329"/>
        <v>4.5706383831192035E-5</v>
      </c>
      <c r="I480" s="79">
        <f t="shared" ca="1" si="304"/>
        <v>0</v>
      </c>
      <c r="J480" s="79">
        <f t="shared" ca="1" si="305"/>
        <v>0</v>
      </c>
      <c r="K480" s="80">
        <f t="shared" ca="1" si="306"/>
        <v>0</v>
      </c>
      <c r="L480" s="80">
        <f t="shared" ca="1" si="307"/>
        <v>0</v>
      </c>
      <c r="M480" s="80">
        <f t="shared" ca="1" si="308"/>
        <v>0</v>
      </c>
      <c r="N480" s="80">
        <f t="shared" ca="1" si="309"/>
        <v>0</v>
      </c>
      <c r="O480" s="81">
        <f t="shared" ca="1" si="296"/>
        <v>0</v>
      </c>
      <c r="P480" s="79">
        <f t="shared" ca="1" si="297"/>
        <v>0</v>
      </c>
      <c r="Q480" s="35"/>
      <c r="R480">
        <f t="shared" ca="1" si="310"/>
        <v>477</v>
      </c>
      <c r="S480" s="78">
        <f t="shared" ca="1" si="320"/>
        <v>107.66666666666441</v>
      </c>
      <c r="T480" s="55">
        <f t="shared" ca="1" si="311"/>
        <v>0</v>
      </c>
      <c r="U480" s="78">
        <f t="shared" ca="1" si="321"/>
        <v>4.5569622524294494E-5</v>
      </c>
      <c r="V480" s="79">
        <f t="shared" ca="1" si="322"/>
        <v>0</v>
      </c>
      <c r="W480" s="79">
        <f t="shared" ca="1" si="298"/>
        <v>0</v>
      </c>
      <c r="X480" s="80">
        <f t="shared" ca="1" si="299"/>
        <v>0</v>
      </c>
      <c r="Y480" s="80">
        <f t="shared" ca="1" si="312"/>
        <v>0</v>
      </c>
      <c r="Z480" s="80">
        <f t="shared" ca="1" si="300"/>
        <v>0</v>
      </c>
      <c r="AA480" s="80">
        <f t="shared" ca="1" si="313"/>
        <v>0</v>
      </c>
      <c r="AB480" s="81">
        <f t="shared" ca="1" si="301"/>
        <v>0</v>
      </c>
      <c r="AC480" s="79">
        <f t="shared" ca="1" si="302"/>
        <v>0</v>
      </c>
      <c r="AD480" s="35"/>
      <c r="AE480" s="55">
        <f t="shared" ca="1" si="323"/>
        <v>0</v>
      </c>
      <c r="AF480" s="78">
        <f t="shared" ca="1" si="324"/>
        <v>4.5569622524294494E-5</v>
      </c>
      <c r="AG480" s="35"/>
      <c r="AH480" s="35"/>
      <c r="AR480" s="69">
        <f t="shared" si="314"/>
        <v>40</v>
      </c>
      <c r="AS480" s="70">
        <f t="shared" si="325"/>
        <v>477</v>
      </c>
      <c r="AT480" s="71">
        <f t="shared" si="326"/>
        <v>2.1929974570480178E-2</v>
      </c>
      <c r="AU480" s="72">
        <f t="shared" si="315"/>
        <v>8.6664107387064426E-3</v>
      </c>
      <c r="AV480" s="73">
        <f t="shared" si="316"/>
        <v>1.0086664107387064</v>
      </c>
      <c r="AW480" s="74">
        <f>PRODUCT(AV$4:AV480)</f>
        <v>44.222714171249386</v>
      </c>
      <c r="BO480" s="70">
        <f t="shared" si="327"/>
        <v>477</v>
      </c>
      <c r="BP480" s="178">
        <f t="shared" si="328"/>
        <v>0.1091</v>
      </c>
      <c r="BQ480" s="179">
        <f t="shared" si="317"/>
        <v>8.6664107387064426E-3</v>
      </c>
      <c r="BR480" s="179">
        <f t="shared" si="330"/>
        <v>2.2612813770940647E-2</v>
      </c>
    </row>
    <row r="481" spans="5:70">
      <c r="E481">
        <f t="shared" si="318"/>
        <v>478</v>
      </c>
      <c r="F481" s="64">
        <f t="shared" si="319"/>
        <v>107.74999999999774</v>
      </c>
      <c r="G481" s="55">
        <f t="shared" si="303"/>
        <v>0</v>
      </c>
      <c r="H481" s="78">
        <f t="shared" si="329"/>
        <v>4.5706383831192035E-5</v>
      </c>
      <c r="I481" s="79">
        <f t="shared" ca="1" si="304"/>
        <v>0</v>
      </c>
      <c r="J481" s="79">
        <f t="shared" ca="1" si="305"/>
        <v>0</v>
      </c>
      <c r="K481" s="80">
        <f t="shared" ca="1" si="306"/>
        <v>0</v>
      </c>
      <c r="L481" s="80">
        <f t="shared" ca="1" si="307"/>
        <v>0</v>
      </c>
      <c r="M481" s="80">
        <f t="shared" ca="1" si="308"/>
        <v>0</v>
      </c>
      <c r="N481" s="80">
        <f t="shared" ca="1" si="309"/>
        <v>0</v>
      </c>
      <c r="O481" s="81">
        <f t="shared" ca="1" si="296"/>
        <v>0</v>
      </c>
      <c r="P481" s="79">
        <f t="shared" ca="1" si="297"/>
        <v>0</v>
      </c>
      <c r="Q481" s="35"/>
      <c r="R481">
        <f t="shared" ca="1" si="310"/>
        <v>478</v>
      </c>
      <c r="S481" s="78">
        <f t="shared" ca="1" si="320"/>
        <v>107.74999999999774</v>
      </c>
      <c r="T481" s="55">
        <f t="shared" ca="1" si="311"/>
        <v>0</v>
      </c>
      <c r="U481" s="78">
        <f t="shared" ca="1" si="321"/>
        <v>4.5569622524294494E-5</v>
      </c>
      <c r="V481" s="79">
        <f t="shared" ca="1" si="322"/>
        <v>0</v>
      </c>
      <c r="W481" s="79">
        <f t="shared" ca="1" si="298"/>
        <v>0</v>
      </c>
      <c r="X481" s="80">
        <f t="shared" ca="1" si="299"/>
        <v>0</v>
      </c>
      <c r="Y481" s="80">
        <f t="shared" ca="1" si="312"/>
        <v>0</v>
      </c>
      <c r="Z481" s="80">
        <f t="shared" ca="1" si="300"/>
        <v>0</v>
      </c>
      <c r="AA481" s="80">
        <f t="shared" ca="1" si="313"/>
        <v>0</v>
      </c>
      <c r="AB481" s="81">
        <f t="shared" ca="1" si="301"/>
        <v>0</v>
      </c>
      <c r="AC481" s="79">
        <f t="shared" ca="1" si="302"/>
        <v>0</v>
      </c>
      <c r="AD481" s="35"/>
      <c r="AE481" s="55">
        <f t="shared" ca="1" si="323"/>
        <v>0</v>
      </c>
      <c r="AF481" s="78">
        <f t="shared" ca="1" si="324"/>
        <v>4.5569622524294494E-5</v>
      </c>
      <c r="AG481" s="35"/>
      <c r="AH481" s="35"/>
      <c r="AR481" s="69">
        <f t="shared" si="314"/>
        <v>40</v>
      </c>
      <c r="AS481" s="70">
        <f t="shared" si="325"/>
        <v>478</v>
      </c>
      <c r="AT481" s="71">
        <f t="shared" si="326"/>
        <v>2.1739920403363009E-2</v>
      </c>
      <c r="AU481" s="72">
        <f t="shared" si="315"/>
        <v>8.6664107387064426E-3</v>
      </c>
      <c r="AV481" s="73">
        <f t="shared" si="316"/>
        <v>1.0086664107387064</v>
      </c>
      <c r="AW481" s="74">
        <f>PRODUCT(AV$4:AV481)</f>
        <v>44.605966376237845</v>
      </c>
      <c r="BO481" s="70">
        <f t="shared" si="327"/>
        <v>478</v>
      </c>
      <c r="BP481" s="178">
        <f t="shared" si="328"/>
        <v>0.1091</v>
      </c>
      <c r="BQ481" s="179">
        <f t="shared" si="317"/>
        <v>8.6664107387064426E-3</v>
      </c>
      <c r="BR481" s="179">
        <f t="shared" si="330"/>
        <v>2.2418525619763562E-2</v>
      </c>
    </row>
    <row r="482" spans="5:70">
      <c r="E482">
        <f t="shared" si="318"/>
        <v>479</v>
      </c>
      <c r="F482" s="64">
        <f t="shared" si="319"/>
        <v>107.83333333333107</v>
      </c>
      <c r="G482" s="55">
        <f t="shared" si="303"/>
        <v>0</v>
      </c>
      <c r="H482" s="78">
        <f t="shared" si="329"/>
        <v>4.5706383831192035E-5</v>
      </c>
      <c r="I482" s="79">
        <f t="shared" ca="1" si="304"/>
        <v>0</v>
      </c>
      <c r="J482" s="79">
        <f t="shared" ca="1" si="305"/>
        <v>0</v>
      </c>
      <c r="K482" s="80">
        <f t="shared" ca="1" si="306"/>
        <v>0</v>
      </c>
      <c r="L482" s="80">
        <f t="shared" ca="1" si="307"/>
        <v>0</v>
      </c>
      <c r="M482" s="80">
        <f t="shared" ca="1" si="308"/>
        <v>0</v>
      </c>
      <c r="N482" s="80">
        <f t="shared" ca="1" si="309"/>
        <v>0</v>
      </c>
      <c r="O482" s="81">
        <f t="shared" ca="1" si="296"/>
        <v>0</v>
      </c>
      <c r="P482" s="79">
        <f t="shared" ca="1" si="297"/>
        <v>0</v>
      </c>
      <c r="Q482" s="35"/>
      <c r="R482">
        <f t="shared" ca="1" si="310"/>
        <v>479</v>
      </c>
      <c r="S482" s="78">
        <f t="shared" ca="1" si="320"/>
        <v>107.83333333333107</v>
      </c>
      <c r="T482" s="55">
        <f t="shared" ca="1" si="311"/>
        <v>0</v>
      </c>
      <c r="U482" s="78">
        <f t="shared" ca="1" si="321"/>
        <v>4.5569622524294494E-5</v>
      </c>
      <c r="V482" s="79">
        <f t="shared" ca="1" si="322"/>
        <v>0</v>
      </c>
      <c r="W482" s="79">
        <f t="shared" ca="1" si="298"/>
        <v>0</v>
      </c>
      <c r="X482" s="80">
        <f t="shared" ca="1" si="299"/>
        <v>0</v>
      </c>
      <c r="Y482" s="80">
        <f t="shared" ca="1" si="312"/>
        <v>0</v>
      </c>
      <c r="Z482" s="80">
        <f t="shared" ca="1" si="300"/>
        <v>0</v>
      </c>
      <c r="AA482" s="80">
        <f t="shared" ca="1" si="313"/>
        <v>0</v>
      </c>
      <c r="AB482" s="81">
        <f t="shared" ca="1" si="301"/>
        <v>0</v>
      </c>
      <c r="AC482" s="79">
        <f t="shared" ca="1" si="302"/>
        <v>0</v>
      </c>
      <c r="AD482" s="35"/>
      <c r="AE482" s="55">
        <f t="shared" ca="1" si="323"/>
        <v>0</v>
      </c>
      <c r="AF482" s="78">
        <f t="shared" ca="1" si="324"/>
        <v>4.5569622524294494E-5</v>
      </c>
      <c r="AG482" s="35"/>
      <c r="AH482" s="35"/>
      <c r="AR482" s="69">
        <f t="shared" si="314"/>
        <v>40</v>
      </c>
      <c r="AS482" s="70">
        <f t="shared" si="325"/>
        <v>479</v>
      </c>
      <c r="AT482" s="71">
        <f t="shared" si="326"/>
        <v>2.155151332372068E-2</v>
      </c>
      <c r="AU482" s="72">
        <f t="shared" si="315"/>
        <v>8.6664107387064426E-3</v>
      </c>
      <c r="AV482" s="73">
        <f t="shared" si="316"/>
        <v>1.0086664107387064</v>
      </c>
      <c r="AW482" s="74">
        <f>PRODUCT(AV$4:AV482)</f>
        <v>44.992540002251253</v>
      </c>
      <c r="BO482" s="70">
        <f t="shared" si="327"/>
        <v>479</v>
      </c>
      <c r="BP482" s="178">
        <f t="shared" si="328"/>
        <v>0.1091</v>
      </c>
      <c r="BQ482" s="179">
        <f t="shared" si="317"/>
        <v>8.6664107387064426E-3</v>
      </c>
      <c r="BR482" s="179">
        <f t="shared" si="330"/>
        <v>2.2225906782545816E-2</v>
      </c>
    </row>
    <row r="483" spans="5:70">
      <c r="E483">
        <f t="shared" si="318"/>
        <v>480</v>
      </c>
      <c r="F483" s="64">
        <f t="shared" si="319"/>
        <v>107.9166666666644</v>
      </c>
      <c r="G483" s="55">
        <f t="shared" si="303"/>
        <v>0</v>
      </c>
      <c r="H483" s="78">
        <f t="shared" si="329"/>
        <v>4.5706383831192035E-5</v>
      </c>
      <c r="I483" s="79">
        <f t="shared" ca="1" si="304"/>
        <v>0</v>
      </c>
      <c r="J483" s="79">
        <f t="shared" ca="1" si="305"/>
        <v>0</v>
      </c>
      <c r="K483" s="80">
        <f t="shared" ca="1" si="306"/>
        <v>0</v>
      </c>
      <c r="L483" s="80">
        <f t="shared" ca="1" si="307"/>
        <v>0</v>
      </c>
      <c r="M483" s="80">
        <f t="shared" ca="1" si="308"/>
        <v>0</v>
      </c>
      <c r="N483" s="80">
        <f t="shared" ca="1" si="309"/>
        <v>0</v>
      </c>
      <c r="O483" s="81">
        <f t="shared" ca="1" si="296"/>
        <v>0</v>
      </c>
      <c r="P483" s="79">
        <f t="shared" ca="1" si="297"/>
        <v>0</v>
      </c>
      <c r="Q483" s="35"/>
      <c r="R483">
        <f t="shared" ca="1" si="310"/>
        <v>480</v>
      </c>
      <c r="S483" s="78">
        <f t="shared" ca="1" si="320"/>
        <v>107.9166666666644</v>
      </c>
      <c r="T483" s="55">
        <f t="shared" ca="1" si="311"/>
        <v>0</v>
      </c>
      <c r="U483" s="78">
        <f t="shared" ca="1" si="321"/>
        <v>4.5569622524294494E-5</v>
      </c>
      <c r="V483" s="79">
        <f t="shared" ca="1" si="322"/>
        <v>0</v>
      </c>
      <c r="W483" s="79">
        <f t="shared" ca="1" si="298"/>
        <v>0</v>
      </c>
      <c r="X483" s="80">
        <f t="shared" ca="1" si="299"/>
        <v>0</v>
      </c>
      <c r="Y483" s="80">
        <f t="shared" ca="1" si="312"/>
        <v>0</v>
      </c>
      <c r="Z483" s="80">
        <f t="shared" ca="1" si="300"/>
        <v>0</v>
      </c>
      <c r="AA483" s="80">
        <f t="shared" ca="1" si="313"/>
        <v>0</v>
      </c>
      <c r="AB483" s="81">
        <f t="shared" ca="1" si="301"/>
        <v>0</v>
      </c>
      <c r="AC483" s="79">
        <f t="shared" ca="1" si="302"/>
        <v>0</v>
      </c>
      <c r="AD483" s="35"/>
      <c r="AE483" s="55">
        <f t="shared" ca="1" si="323"/>
        <v>0</v>
      </c>
      <c r="AF483" s="78">
        <f t="shared" ca="1" si="324"/>
        <v>4.5569622524294494E-5</v>
      </c>
      <c r="AG483" s="35"/>
      <c r="AH483" s="35"/>
      <c r="AR483" s="69">
        <f t="shared" si="314"/>
        <v>40</v>
      </c>
      <c r="AS483" s="70">
        <f t="shared" si="325"/>
        <v>480</v>
      </c>
      <c r="AT483" s="71">
        <f t="shared" si="326"/>
        <v>2.1364739057216611E-2</v>
      </c>
      <c r="AU483" s="72">
        <f t="shared" si="315"/>
        <v>8.6664107387064426E-3</v>
      </c>
      <c r="AV483" s="73">
        <f t="shared" si="316"/>
        <v>1.0086664107387064</v>
      </c>
      <c r="AW483" s="74">
        <f>PRODUCT(AV$4:AV483)</f>
        <v>45.382463834088441</v>
      </c>
      <c r="BO483" s="70">
        <f t="shared" si="327"/>
        <v>480</v>
      </c>
      <c r="BP483" s="178">
        <f t="shared" si="328"/>
        <v>0.1091</v>
      </c>
      <c r="BQ483" s="179">
        <f t="shared" si="317"/>
        <v>8.6664107387064426E-3</v>
      </c>
      <c r="BR483" s="179">
        <f t="shared" si="330"/>
        <v>2.2034942916626381E-2</v>
      </c>
    </row>
    <row r="484" spans="5:70">
      <c r="E484">
        <f t="shared" si="318"/>
        <v>481</v>
      </c>
      <c r="F484" s="64">
        <f t="shared" si="319"/>
        <v>107.99999999999773</v>
      </c>
      <c r="G484" s="55">
        <f t="shared" si="303"/>
        <v>0</v>
      </c>
      <c r="H484" s="78">
        <f t="shared" si="329"/>
        <v>4.5706383831192035E-5</v>
      </c>
      <c r="I484" s="79">
        <f t="shared" ca="1" si="304"/>
        <v>0</v>
      </c>
      <c r="J484" s="79">
        <f t="shared" ca="1" si="305"/>
        <v>0</v>
      </c>
      <c r="K484" s="80">
        <f t="shared" ca="1" si="306"/>
        <v>0</v>
      </c>
      <c r="L484" s="80">
        <f t="shared" ca="1" si="307"/>
        <v>0</v>
      </c>
      <c r="M484" s="80">
        <f t="shared" ca="1" si="308"/>
        <v>0</v>
      </c>
      <c r="N484" s="80">
        <f t="shared" ca="1" si="309"/>
        <v>0</v>
      </c>
      <c r="O484" s="81">
        <f t="shared" ca="1" si="296"/>
        <v>0</v>
      </c>
      <c r="P484" s="79">
        <f t="shared" ca="1" si="297"/>
        <v>0</v>
      </c>
      <c r="Q484" s="35"/>
      <c r="R484">
        <f t="shared" ca="1" si="310"/>
        <v>481</v>
      </c>
      <c r="S484" s="78">
        <f t="shared" ca="1" si="320"/>
        <v>107.99999999999773</v>
      </c>
      <c r="T484" s="55">
        <f t="shared" ca="1" si="311"/>
        <v>0</v>
      </c>
      <c r="U484" s="78">
        <f t="shared" ca="1" si="321"/>
        <v>4.5569622524294494E-5</v>
      </c>
      <c r="V484" s="79">
        <f t="shared" ca="1" si="322"/>
        <v>0</v>
      </c>
      <c r="W484" s="79">
        <f t="shared" ca="1" si="298"/>
        <v>0</v>
      </c>
      <c r="X484" s="80">
        <f t="shared" ca="1" si="299"/>
        <v>0</v>
      </c>
      <c r="Y484" s="80">
        <f t="shared" ca="1" si="312"/>
        <v>0</v>
      </c>
      <c r="Z484" s="80">
        <f t="shared" ca="1" si="300"/>
        <v>0</v>
      </c>
      <c r="AA484" s="80">
        <f t="shared" ca="1" si="313"/>
        <v>0</v>
      </c>
      <c r="AB484" s="81">
        <f t="shared" ca="1" si="301"/>
        <v>0</v>
      </c>
      <c r="AC484" s="79">
        <f t="shared" ca="1" si="302"/>
        <v>0</v>
      </c>
      <c r="AD484" s="35"/>
      <c r="AE484" s="55">
        <f t="shared" ca="1" si="323"/>
        <v>0</v>
      </c>
      <c r="AF484" s="78">
        <f t="shared" ca="1" si="324"/>
        <v>4.5569622524294494E-5</v>
      </c>
      <c r="AG484" s="35"/>
      <c r="AH484" s="35"/>
      <c r="AR484" s="69">
        <f t="shared" si="314"/>
        <v>41</v>
      </c>
      <c r="AS484" s="70">
        <f t="shared" si="325"/>
        <v>481</v>
      </c>
      <c r="AT484" s="71">
        <f t="shared" si="326"/>
        <v>2.1179583453221486E-2</v>
      </c>
      <c r="AU484" s="72">
        <f t="shared" si="315"/>
        <v>8.6664107387064426E-3</v>
      </c>
      <c r="AV484" s="73">
        <f t="shared" si="316"/>
        <v>1.0086664107387064</v>
      </c>
      <c r="AW484" s="74">
        <f>PRODUCT(AV$4:AV484)</f>
        <v>45.775766906009139</v>
      </c>
      <c r="BO484" s="70">
        <f t="shared" si="327"/>
        <v>481</v>
      </c>
      <c r="BP484" s="178">
        <f t="shared" si="328"/>
        <v>0.1091</v>
      </c>
      <c r="BQ484" s="179">
        <f t="shared" si="317"/>
        <v>8.6664107387064426E-3</v>
      </c>
      <c r="BR484" s="179">
        <f t="shared" si="330"/>
        <v>2.1845619802575642E-2</v>
      </c>
    </row>
    <row r="485" spans="5:70">
      <c r="E485">
        <f t="shared" si="318"/>
        <v>482</v>
      </c>
      <c r="F485" s="64">
        <f t="shared" si="319"/>
        <v>108.08333333333105</v>
      </c>
      <c r="G485" s="55">
        <f t="shared" si="303"/>
        <v>0</v>
      </c>
      <c r="H485" s="78">
        <f t="shared" si="329"/>
        <v>4.5706383831192035E-5</v>
      </c>
      <c r="I485" s="79">
        <f t="shared" ca="1" si="304"/>
        <v>0</v>
      </c>
      <c r="J485" s="79">
        <f t="shared" ca="1" si="305"/>
        <v>0</v>
      </c>
      <c r="K485" s="80">
        <f t="shared" ca="1" si="306"/>
        <v>0</v>
      </c>
      <c r="L485" s="80">
        <f t="shared" ca="1" si="307"/>
        <v>0</v>
      </c>
      <c r="M485" s="80">
        <f t="shared" ca="1" si="308"/>
        <v>0</v>
      </c>
      <c r="N485" s="80">
        <f t="shared" ca="1" si="309"/>
        <v>0</v>
      </c>
      <c r="O485" s="81">
        <f t="shared" ca="1" si="296"/>
        <v>0</v>
      </c>
      <c r="P485" s="79">
        <f t="shared" ca="1" si="297"/>
        <v>0</v>
      </c>
      <c r="Q485" s="35"/>
      <c r="R485">
        <f t="shared" ca="1" si="310"/>
        <v>482</v>
      </c>
      <c r="S485" s="78">
        <f t="shared" ca="1" si="320"/>
        <v>108.08333333333105</v>
      </c>
      <c r="T485" s="55">
        <f t="shared" ca="1" si="311"/>
        <v>0</v>
      </c>
      <c r="U485" s="78">
        <f t="shared" ca="1" si="321"/>
        <v>4.5569622524294494E-5</v>
      </c>
      <c r="V485" s="79">
        <f t="shared" ca="1" si="322"/>
        <v>0</v>
      </c>
      <c r="W485" s="79">
        <f t="shared" ca="1" si="298"/>
        <v>0</v>
      </c>
      <c r="X485" s="80">
        <f t="shared" ca="1" si="299"/>
        <v>0</v>
      </c>
      <c r="Y485" s="80">
        <f t="shared" ca="1" si="312"/>
        <v>0</v>
      </c>
      <c r="Z485" s="80">
        <f t="shared" ca="1" si="300"/>
        <v>0</v>
      </c>
      <c r="AA485" s="80">
        <f t="shared" ca="1" si="313"/>
        <v>0</v>
      </c>
      <c r="AB485" s="81">
        <f t="shared" ca="1" si="301"/>
        <v>0</v>
      </c>
      <c r="AC485" s="79">
        <f t="shared" ca="1" si="302"/>
        <v>0</v>
      </c>
      <c r="AD485" s="35"/>
      <c r="AE485" s="55">
        <f t="shared" ca="1" si="323"/>
        <v>0</v>
      </c>
      <c r="AF485" s="78">
        <f t="shared" ca="1" si="324"/>
        <v>4.5569622524294494E-5</v>
      </c>
      <c r="AG485" s="35"/>
      <c r="AH485" s="35"/>
      <c r="AR485" s="69">
        <f t="shared" si="314"/>
        <v>41</v>
      </c>
      <c r="AS485" s="70">
        <f t="shared" si="325"/>
        <v>482</v>
      </c>
      <c r="AT485" s="71">
        <f t="shared" si="326"/>
        <v>2.099603248374116E-2</v>
      </c>
      <c r="AU485" s="72">
        <f t="shared" si="315"/>
        <v>8.6664107387064426E-3</v>
      </c>
      <c r="AV485" s="73">
        <f t="shared" si="316"/>
        <v>1.0086664107387064</v>
      </c>
      <c r="AW485" s="74">
        <f>PRODUCT(AV$4:AV485)</f>
        <v>46.172478503895903</v>
      </c>
      <c r="BO485" s="70">
        <f t="shared" si="327"/>
        <v>482</v>
      </c>
      <c r="BP485" s="178">
        <f t="shared" si="328"/>
        <v>0.1091</v>
      </c>
      <c r="BQ485" s="179">
        <f t="shared" si="317"/>
        <v>8.6664107387064426E-3</v>
      </c>
      <c r="BR485" s="179">
        <f t="shared" si="330"/>
        <v>2.1657923343136602E-2</v>
      </c>
    </row>
    <row r="486" spans="5:70">
      <c r="E486">
        <f t="shared" si="318"/>
        <v>483</v>
      </c>
      <c r="F486" s="64">
        <f t="shared" si="319"/>
        <v>108.16666666666438</v>
      </c>
      <c r="G486" s="55">
        <f t="shared" si="303"/>
        <v>0</v>
      </c>
      <c r="H486" s="78">
        <f t="shared" si="329"/>
        <v>4.5706383831192035E-5</v>
      </c>
      <c r="I486" s="79">
        <f t="shared" ca="1" si="304"/>
        <v>0</v>
      </c>
      <c r="J486" s="79">
        <f t="shared" ca="1" si="305"/>
        <v>0</v>
      </c>
      <c r="K486" s="80">
        <f t="shared" ca="1" si="306"/>
        <v>0</v>
      </c>
      <c r="L486" s="80">
        <f t="shared" ca="1" si="307"/>
        <v>0</v>
      </c>
      <c r="M486" s="80">
        <f t="shared" ca="1" si="308"/>
        <v>0</v>
      </c>
      <c r="N486" s="80">
        <f t="shared" ca="1" si="309"/>
        <v>0</v>
      </c>
      <c r="O486" s="81">
        <f t="shared" ca="1" si="296"/>
        <v>0</v>
      </c>
      <c r="P486" s="79">
        <f t="shared" ca="1" si="297"/>
        <v>0</v>
      </c>
      <c r="Q486" s="35"/>
      <c r="R486">
        <f t="shared" ca="1" si="310"/>
        <v>483</v>
      </c>
      <c r="S486" s="78">
        <f t="shared" ca="1" si="320"/>
        <v>108.16666666666438</v>
      </c>
      <c r="T486" s="55">
        <f t="shared" ca="1" si="311"/>
        <v>0</v>
      </c>
      <c r="U486" s="78">
        <f t="shared" ca="1" si="321"/>
        <v>4.5569622524294494E-5</v>
      </c>
      <c r="V486" s="79">
        <f t="shared" ca="1" si="322"/>
        <v>0</v>
      </c>
      <c r="W486" s="79">
        <f t="shared" ca="1" si="298"/>
        <v>0</v>
      </c>
      <c r="X486" s="80">
        <f t="shared" ca="1" si="299"/>
        <v>0</v>
      </c>
      <c r="Y486" s="80">
        <f t="shared" ca="1" si="312"/>
        <v>0</v>
      </c>
      <c r="Z486" s="80">
        <f t="shared" ca="1" si="300"/>
        <v>0</v>
      </c>
      <c r="AA486" s="80">
        <f t="shared" ca="1" si="313"/>
        <v>0</v>
      </c>
      <c r="AB486" s="81">
        <f t="shared" ca="1" si="301"/>
        <v>0</v>
      </c>
      <c r="AC486" s="79">
        <f t="shared" ca="1" si="302"/>
        <v>0</v>
      </c>
      <c r="AD486" s="35"/>
      <c r="AE486" s="55">
        <f t="shared" ca="1" si="323"/>
        <v>0</v>
      </c>
      <c r="AF486" s="78">
        <f t="shared" ca="1" si="324"/>
        <v>4.5569622524294494E-5</v>
      </c>
      <c r="AG486" s="35"/>
      <c r="AH486" s="35"/>
      <c r="AR486" s="69">
        <f t="shared" si="314"/>
        <v>41</v>
      </c>
      <c r="AS486" s="70">
        <f t="shared" si="325"/>
        <v>483</v>
      </c>
      <c r="AT486" s="71">
        <f t="shared" si="326"/>
        <v>2.0814072242353834E-2</v>
      </c>
      <c r="AU486" s="72">
        <f t="shared" si="315"/>
        <v>8.6664107387064426E-3</v>
      </c>
      <c r="AV486" s="73">
        <f t="shared" si="316"/>
        <v>1.0086664107387064</v>
      </c>
      <c r="AW486" s="74">
        <f>PRODUCT(AV$4:AV486)</f>
        <v>46.572628167434758</v>
      </c>
      <c r="BO486" s="70">
        <f t="shared" si="327"/>
        <v>483</v>
      </c>
      <c r="BP486" s="178">
        <f t="shared" si="328"/>
        <v>0.1091</v>
      </c>
      <c r="BQ486" s="179">
        <f t="shared" si="317"/>
        <v>8.6664107387064426E-3</v>
      </c>
      <c r="BR486" s="179">
        <f t="shared" si="330"/>
        <v>2.1471839562175184E-2</v>
      </c>
    </row>
    <row r="487" spans="5:70">
      <c r="E487">
        <f t="shared" si="318"/>
        <v>484</v>
      </c>
      <c r="F487" s="64">
        <f t="shared" si="319"/>
        <v>108.24999999999771</v>
      </c>
      <c r="G487" s="55">
        <f t="shared" si="303"/>
        <v>0</v>
      </c>
      <c r="H487" s="78">
        <f t="shared" si="329"/>
        <v>4.5706383831192035E-5</v>
      </c>
      <c r="I487" s="79">
        <f t="shared" ca="1" si="304"/>
        <v>0</v>
      </c>
      <c r="J487" s="79">
        <f t="shared" ca="1" si="305"/>
        <v>0</v>
      </c>
      <c r="K487" s="80">
        <f t="shared" ca="1" si="306"/>
        <v>0</v>
      </c>
      <c r="L487" s="80">
        <f t="shared" ca="1" si="307"/>
        <v>0</v>
      </c>
      <c r="M487" s="80">
        <f t="shared" ca="1" si="308"/>
        <v>0</v>
      </c>
      <c r="N487" s="80">
        <f t="shared" ca="1" si="309"/>
        <v>0</v>
      </c>
      <c r="O487" s="81">
        <f t="shared" ca="1" si="296"/>
        <v>0</v>
      </c>
      <c r="P487" s="79">
        <f t="shared" ca="1" si="297"/>
        <v>0</v>
      </c>
      <c r="Q487" s="35"/>
      <c r="R487">
        <f t="shared" ca="1" si="310"/>
        <v>484</v>
      </c>
      <c r="S487" s="78">
        <f t="shared" ca="1" si="320"/>
        <v>108.24999999999771</v>
      </c>
      <c r="T487" s="55">
        <f t="shared" ca="1" si="311"/>
        <v>0</v>
      </c>
      <c r="U487" s="78">
        <f t="shared" ca="1" si="321"/>
        <v>4.5569622524294494E-5</v>
      </c>
      <c r="V487" s="79">
        <f t="shared" ca="1" si="322"/>
        <v>0</v>
      </c>
      <c r="W487" s="79">
        <f t="shared" ca="1" si="298"/>
        <v>0</v>
      </c>
      <c r="X487" s="80">
        <f t="shared" ca="1" si="299"/>
        <v>0</v>
      </c>
      <c r="Y487" s="80">
        <f t="shared" ca="1" si="312"/>
        <v>0</v>
      </c>
      <c r="Z487" s="80">
        <f t="shared" ca="1" si="300"/>
        <v>0</v>
      </c>
      <c r="AA487" s="80">
        <f t="shared" ca="1" si="313"/>
        <v>0</v>
      </c>
      <c r="AB487" s="81">
        <f t="shared" ca="1" si="301"/>
        <v>0</v>
      </c>
      <c r="AC487" s="79">
        <f t="shared" ca="1" si="302"/>
        <v>0</v>
      </c>
      <c r="AD487" s="35"/>
      <c r="AE487" s="55">
        <f t="shared" ca="1" si="323"/>
        <v>0</v>
      </c>
      <c r="AF487" s="78">
        <f t="shared" ca="1" si="324"/>
        <v>4.5569622524294494E-5</v>
      </c>
      <c r="AG487" s="35"/>
      <c r="AH487" s="35"/>
      <c r="AR487" s="69">
        <f t="shared" si="314"/>
        <v>41</v>
      </c>
      <c r="AS487" s="70">
        <f t="shared" si="325"/>
        <v>484</v>
      </c>
      <c r="AT487" s="71">
        <f t="shared" si="326"/>
        <v>2.0633688943156488E-2</v>
      </c>
      <c r="AU487" s="72">
        <f t="shared" si="315"/>
        <v>8.6664107387064426E-3</v>
      </c>
      <c r="AV487" s="73">
        <f t="shared" si="316"/>
        <v>1.0086664107387064</v>
      </c>
      <c r="AW487" s="74">
        <f>PRODUCT(AV$4:AV487)</f>
        <v>46.976245692314798</v>
      </c>
      <c r="BO487" s="70">
        <f t="shared" si="327"/>
        <v>484</v>
      </c>
      <c r="BP487" s="178">
        <f t="shared" si="328"/>
        <v>0.1091</v>
      </c>
      <c r="BQ487" s="179">
        <f t="shared" si="317"/>
        <v>8.6664107387064426E-3</v>
      </c>
      <c r="BR487" s="179">
        <f t="shared" si="330"/>
        <v>2.1287354603639549E-2</v>
      </c>
    </row>
    <row r="488" spans="5:70">
      <c r="E488">
        <f t="shared" si="318"/>
        <v>485</v>
      </c>
      <c r="F488" s="64">
        <f t="shared" si="319"/>
        <v>108.33333333333104</v>
      </c>
      <c r="G488" s="55">
        <f t="shared" si="303"/>
        <v>0</v>
      </c>
      <c r="H488" s="78">
        <f t="shared" si="329"/>
        <v>4.5706383831192035E-5</v>
      </c>
      <c r="I488" s="79">
        <f t="shared" ca="1" si="304"/>
        <v>0</v>
      </c>
      <c r="J488" s="79">
        <f t="shared" ca="1" si="305"/>
        <v>0</v>
      </c>
      <c r="K488" s="80">
        <f t="shared" ca="1" si="306"/>
        <v>0</v>
      </c>
      <c r="L488" s="80">
        <f t="shared" ca="1" si="307"/>
        <v>0</v>
      </c>
      <c r="M488" s="80">
        <f t="shared" ca="1" si="308"/>
        <v>0</v>
      </c>
      <c r="N488" s="80">
        <f t="shared" ca="1" si="309"/>
        <v>0</v>
      </c>
      <c r="O488" s="81">
        <f t="shared" ca="1" si="296"/>
        <v>0</v>
      </c>
      <c r="P488" s="79">
        <f t="shared" ca="1" si="297"/>
        <v>0</v>
      </c>
      <c r="Q488" s="35"/>
      <c r="R488">
        <f t="shared" ca="1" si="310"/>
        <v>485</v>
      </c>
      <c r="S488" s="78">
        <f t="shared" ca="1" si="320"/>
        <v>108.33333333333104</v>
      </c>
      <c r="T488" s="55">
        <f t="shared" ca="1" si="311"/>
        <v>0</v>
      </c>
      <c r="U488" s="78">
        <f t="shared" ca="1" si="321"/>
        <v>4.5569622524294494E-5</v>
      </c>
      <c r="V488" s="79">
        <f t="shared" ca="1" si="322"/>
        <v>0</v>
      </c>
      <c r="W488" s="79">
        <f t="shared" ca="1" si="298"/>
        <v>0</v>
      </c>
      <c r="X488" s="80">
        <f t="shared" ca="1" si="299"/>
        <v>0</v>
      </c>
      <c r="Y488" s="80">
        <f t="shared" ca="1" si="312"/>
        <v>0</v>
      </c>
      <c r="Z488" s="80">
        <f t="shared" ca="1" si="300"/>
        <v>0</v>
      </c>
      <c r="AA488" s="80">
        <f t="shared" ca="1" si="313"/>
        <v>0</v>
      </c>
      <c r="AB488" s="81">
        <f t="shared" ca="1" si="301"/>
        <v>0</v>
      </c>
      <c r="AC488" s="79">
        <f t="shared" ca="1" si="302"/>
        <v>0</v>
      </c>
      <c r="AD488" s="35"/>
      <c r="AE488" s="55">
        <f t="shared" ca="1" si="323"/>
        <v>0</v>
      </c>
      <c r="AF488" s="78">
        <f t="shared" ca="1" si="324"/>
        <v>4.5569622524294494E-5</v>
      </c>
      <c r="AG488" s="35"/>
      <c r="AH488" s="35"/>
      <c r="AR488" s="69">
        <f t="shared" si="314"/>
        <v>41</v>
      </c>
      <c r="AS488" s="70">
        <f t="shared" si="325"/>
        <v>485</v>
      </c>
      <c r="AT488" s="71">
        <f t="shared" si="326"/>
        <v>2.0454868919720388E-2</v>
      </c>
      <c r="AU488" s="72">
        <f t="shared" si="315"/>
        <v>8.6664107387064426E-3</v>
      </c>
      <c r="AV488" s="73">
        <f t="shared" si="316"/>
        <v>1.0086664107387064</v>
      </c>
      <c r="AW488" s="74">
        <f>PRODUCT(AV$4:AV488)</f>
        <v>47.383361132446787</v>
      </c>
      <c r="BO488" s="70">
        <f t="shared" si="327"/>
        <v>485</v>
      </c>
      <c r="BP488" s="178">
        <f t="shared" si="328"/>
        <v>0.1091</v>
      </c>
      <c r="BQ488" s="179">
        <f t="shared" si="317"/>
        <v>8.6664107387064426E-3</v>
      </c>
      <c r="BR488" s="179">
        <f t="shared" si="330"/>
        <v>2.1104454730528355E-2</v>
      </c>
    </row>
    <row r="489" spans="5:70">
      <c r="E489">
        <f t="shared" si="318"/>
        <v>486</v>
      </c>
      <c r="F489" s="64">
        <f t="shared" si="319"/>
        <v>108.41666666666437</v>
      </c>
      <c r="G489" s="55">
        <f t="shared" si="303"/>
        <v>0</v>
      </c>
      <c r="H489" s="78">
        <f t="shared" si="329"/>
        <v>4.5706383831192035E-5</v>
      </c>
      <c r="I489" s="79">
        <f t="shared" ca="1" si="304"/>
        <v>0</v>
      </c>
      <c r="J489" s="79">
        <f t="shared" ca="1" si="305"/>
        <v>0</v>
      </c>
      <c r="K489" s="80">
        <f t="shared" ca="1" si="306"/>
        <v>0</v>
      </c>
      <c r="L489" s="80">
        <f t="shared" ca="1" si="307"/>
        <v>0</v>
      </c>
      <c r="M489" s="80">
        <f t="shared" ca="1" si="308"/>
        <v>0</v>
      </c>
      <c r="N489" s="80">
        <f t="shared" ca="1" si="309"/>
        <v>0</v>
      </c>
      <c r="O489" s="81">
        <f t="shared" ca="1" si="296"/>
        <v>0</v>
      </c>
      <c r="P489" s="79">
        <f t="shared" ca="1" si="297"/>
        <v>0</v>
      </c>
      <c r="Q489" s="35"/>
      <c r="R489">
        <f t="shared" ca="1" si="310"/>
        <v>486</v>
      </c>
      <c r="S489" s="78">
        <f t="shared" ca="1" si="320"/>
        <v>108.41666666666437</v>
      </c>
      <c r="T489" s="55">
        <f t="shared" ca="1" si="311"/>
        <v>0</v>
      </c>
      <c r="U489" s="78">
        <f t="shared" ca="1" si="321"/>
        <v>4.5569622524294494E-5</v>
      </c>
      <c r="V489" s="79">
        <f t="shared" ca="1" si="322"/>
        <v>0</v>
      </c>
      <c r="W489" s="79">
        <f t="shared" ca="1" si="298"/>
        <v>0</v>
      </c>
      <c r="X489" s="80">
        <f t="shared" ca="1" si="299"/>
        <v>0</v>
      </c>
      <c r="Y489" s="80">
        <f t="shared" ca="1" si="312"/>
        <v>0</v>
      </c>
      <c r="Z489" s="80">
        <f t="shared" ca="1" si="300"/>
        <v>0</v>
      </c>
      <c r="AA489" s="80">
        <f t="shared" ca="1" si="313"/>
        <v>0</v>
      </c>
      <c r="AB489" s="81">
        <f t="shared" ca="1" si="301"/>
        <v>0</v>
      </c>
      <c r="AC489" s="79">
        <f t="shared" ca="1" si="302"/>
        <v>0</v>
      </c>
      <c r="AD489" s="35"/>
      <c r="AE489" s="55">
        <f t="shared" ca="1" si="323"/>
        <v>0</v>
      </c>
      <c r="AF489" s="78">
        <f t="shared" ca="1" si="324"/>
        <v>4.5569622524294494E-5</v>
      </c>
      <c r="AG489" s="35"/>
      <c r="AH489" s="35"/>
      <c r="AR489" s="69">
        <f t="shared" si="314"/>
        <v>41</v>
      </c>
      <c r="AS489" s="70">
        <f t="shared" si="325"/>
        <v>486</v>
      </c>
      <c r="AT489" s="71">
        <f t="shared" si="326"/>
        <v>2.027759862405569E-2</v>
      </c>
      <c r="AU489" s="72">
        <f t="shared" si="315"/>
        <v>8.6664107387064426E-3</v>
      </c>
      <c r="AV489" s="73">
        <f t="shared" si="316"/>
        <v>1.0086664107387064</v>
      </c>
      <c r="AW489" s="74">
        <f>PRODUCT(AV$4:AV489)</f>
        <v>47.79400480220103</v>
      </c>
      <c r="BO489" s="70">
        <f t="shared" si="327"/>
        <v>486</v>
      </c>
      <c r="BP489" s="178">
        <f t="shared" si="328"/>
        <v>0.1091</v>
      </c>
      <c r="BQ489" s="179">
        <f t="shared" si="317"/>
        <v>8.6664107387064426E-3</v>
      </c>
      <c r="BR489" s="179">
        <f t="shared" si="330"/>
        <v>2.0923126323867874E-2</v>
      </c>
    </row>
    <row r="490" spans="5:70">
      <c r="E490">
        <f t="shared" si="318"/>
        <v>487</v>
      </c>
      <c r="F490" s="64">
        <f t="shared" si="319"/>
        <v>108.4999999999977</v>
      </c>
      <c r="G490" s="55">
        <f t="shared" si="303"/>
        <v>0</v>
      </c>
      <c r="H490" s="78">
        <f t="shared" si="329"/>
        <v>4.5706383831192035E-5</v>
      </c>
      <c r="I490" s="79">
        <f t="shared" ca="1" si="304"/>
        <v>0</v>
      </c>
      <c r="J490" s="79">
        <f t="shared" ca="1" si="305"/>
        <v>0</v>
      </c>
      <c r="K490" s="80">
        <f t="shared" ca="1" si="306"/>
        <v>0</v>
      </c>
      <c r="L490" s="80">
        <f t="shared" ca="1" si="307"/>
        <v>0</v>
      </c>
      <c r="M490" s="80">
        <f t="shared" ca="1" si="308"/>
        <v>0</v>
      </c>
      <c r="N490" s="80">
        <f t="shared" ca="1" si="309"/>
        <v>0</v>
      </c>
      <c r="O490" s="81">
        <f t="shared" ca="1" si="296"/>
        <v>0</v>
      </c>
      <c r="P490" s="79">
        <f t="shared" ca="1" si="297"/>
        <v>0</v>
      </c>
      <c r="Q490" s="35"/>
      <c r="R490">
        <f t="shared" ca="1" si="310"/>
        <v>487</v>
      </c>
      <c r="S490" s="78">
        <f t="shared" ca="1" si="320"/>
        <v>108.4999999999977</v>
      </c>
      <c r="T490" s="55">
        <f t="shared" ca="1" si="311"/>
        <v>0</v>
      </c>
      <c r="U490" s="78">
        <f t="shared" ca="1" si="321"/>
        <v>4.5569622524294494E-5</v>
      </c>
      <c r="V490" s="79">
        <f t="shared" ca="1" si="322"/>
        <v>0</v>
      </c>
      <c r="W490" s="79">
        <f t="shared" ca="1" si="298"/>
        <v>0</v>
      </c>
      <c r="X490" s="80">
        <f t="shared" ca="1" si="299"/>
        <v>0</v>
      </c>
      <c r="Y490" s="80">
        <f t="shared" ca="1" si="312"/>
        <v>0</v>
      </c>
      <c r="Z490" s="80">
        <f t="shared" ca="1" si="300"/>
        <v>0</v>
      </c>
      <c r="AA490" s="80">
        <f t="shared" ca="1" si="313"/>
        <v>0</v>
      </c>
      <c r="AB490" s="81">
        <f t="shared" ca="1" si="301"/>
        <v>0</v>
      </c>
      <c r="AC490" s="79">
        <f t="shared" ca="1" si="302"/>
        <v>0</v>
      </c>
      <c r="AD490" s="35"/>
      <c r="AE490" s="55">
        <f t="shared" ca="1" si="323"/>
        <v>0</v>
      </c>
      <c r="AF490" s="78">
        <f t="shared" ca="1" si="324"/>
        <v>4.5569622524294494E-5</v>
      </c>
      <c r="AG490" s="35"/>
      <c r="AH490" s="35"/>
      <c r="AR490" s="69">
        <f t="shared" si="314"/>
        <v>41</v>
      </c>
      <c r="AS490" s="70">
        <f t="shared" si="325"/>
        <v>487</v>
      </c>
      <c r="AT490" s="71">
        <f t="shared" si="326"/>
        <v>2.0101864625584994E-2</v>
      </c>
      <c r="AU490" s="72">
        <f t="shared" si="315"/>
        <v>8.6664107387064426E-3</v>
      </c>
      <c r="AV490" s="73">
        <f t="shared" si="316"/>
        <v>1.0086664107387064</v>
      </c>
      <c r="AW490" s="74">
        <f>PRODUCT(AV$4:AV490)</f>
        <v>48.208207278664609</v>
      </c>
      <c r="BO490" s="70">
        <f t="shared" si="327"/>
        <v>487</v>
      </c>
      <c r="BP490" s="178">
        <f t="shared" si="328"/>
        <v>0.1091</v>
      </c>
      <c r="BQ490" s="179">
        <f t="shared" si="317"/>
        <v>8.6664107387064426E-3</v>
      </c>
      <c r="BR490" s="179">
        <f t="shared" si="330"/>
        <v>2.0743355881697918E-2</v>
      </c>
    </row>
    <row r="491" spans="5:70">
      <c r="E491">
        <f t="shared" si="318"/>
        <v>488</v>
      </c>
      <c r="F491" s="64">
        <f t="shared" si="319"/>
        <v>108.58333333333103</v>
      </c>
      <c r="G491" s="55">
        <f t="shared" si="303"/>
        <v>0</v>
      </c>
      <c r="H491" s="78">
        <f t="shared" si="329"/>
        <v>4.5706383831192035E-5</v>
      </c>
      <c r="I491" s="79">
        <f t="shared" ca="1" si="304"/>
        <v>0</v>
      </c>
      <c r="J491" s="79">
        <f t="shared" ca="1" si="305"/>
        <v>0</v>
      </c>
      <c r="K491" s="80">
        <f t="shared" ca="1" si="306"/>
        <v>0</v>
      </c>
      <c r="L491" s="80">
        <f t="shared" ca="1" si="307"/>
        <v>0</v>
      </c>
      <c r="M491" s="80">
        <f t="shared" ca="1" si="308"/>
        <v>0</v>
      </c>
      <c r="N491" s="80">
        <f t="shared" ca="1" si="309"/>
        <v>0</v>
      </c>
      <c r="O491" s="81">
        <f t="shared" ca="1" si="296"/>
        <v>0</v>
      </c>
      <c r="P491" s="79">
        <f t="shared" ca="1" si="297"/>
        <v>0</v>
      </c>
      <c r="Q491" s="35"/>
      <c r="R491">
        <f t="shared" ca="1" si="310"/>
        <v>488</v>
      </c>
      <c r="S491" s="78">
        <f t="shared" ca="1" si="320"/>
        <v>108.58333333333103</v>
      </c>
      <c r="T491" s="55">
        <f t="shared" ca="1" si="311"/>
        <v>0</v>
      </c>
      <c r="U491" s="78">
        <f t="shared" ca="1" si="321"/>
        <v>4.5569622524294494E-5</v>
      </c>
      <c r="V491" s="79">
        <f t="shared" ca="1" si="322"/>
        <v>0</v>
      </c>
      <c r="W491" s="79">
        <f t="shared" ca="1" si="298"/>
        <v>0</v>
      </c>
      <c r="X491" s="80">
        <f t="shared" ca="1" si="299"/>
        <v>0</v>
      </c>
      <c r="Y491" s="80">
        <f t="shared" ca="1" si="312"/>
        <v>0</v>
      </c>
      <c r="Z491" s="80">
        <f t="shared" ca="1" si="300"/>
        <v>0</v>
      </c>
      <c r="AA491" s="80">
        <f t="shared" ca="1" si="313"/>
        <v>0</v>
      </c>
      <c r="AB491" s="81">
        <f t="shared" ca="1" si="301"/>
        <v>0</v>
      </c>
      <c r="AC491" s="79">
        <f t="shared" ca="1" si="302"/>
        <v>0</v>
      </c>
      <c r="AD491" s="35"/>
      <c r="AE491" s="55">
        <f t="shared" ca="1" si="323"/>
        <v>0</v>
      </c>
      <c r="AF491" s="78">
        <f t="shared" ca="1" si="324"/>
        <v>4.5569622524294494E-5</v>
      </c>
      <c r="AG491" s="35"/>
      <c r="AH491" s="35"/>
      <c r="AR491" s="69">
        <f t="shared" si="314"/>
        <v>41</v>
      </c>
      <c r="AS491" s="70">
        <f t="shared" si="325"/>
        <v>488</v>
      </c>
      <c r="AT491" s="71">
        <f t="shared" si="326"/>
        <v>1.9927653610125801E-2</v>
      </c>
      <c r="AU491" s="72">
        <f t="shared" si="315"/>
        <v>8.6664107387064426E-3</v>
      </c>
      <c r="AV491" s="73">
        <f t="shared" si="316"/>
        <v>1.0086664107387064</v>
      </c>
      <c r="AW491" s="74">
        <f>PRODUCT(AV$4:AV491)</f>
        <v>48.625999403918215</v>
      </c>
      <c r="BO491" s="70">
        <f t="shared" si="327"/>
        <v>488</v>
      </c>
      <c r="BP491" s="178">
        <f t="shared" si="328"/>
        <v>0.1091</v>
      </c>
      <c r="BQ491" s="179">
        <f t="shared" si="317"/>
        <v>8.6664107387064426E-3</v>
      </c>
      <c r="BR491" s="179">
        <f t="shared" si="330"/>
        <v>2.0565130018066452E-2</v>
      </c>
    </row>
    <row r="492" spans="5:70">
      <c r="E492">
        <f t="shared" si="318"/>
        <v>489</v>
      </c>
      <c r="F492" s="64">
        <f t="shared" si="319"/>
        <v>108.66666666666436</v>
      </c>
      <c r="G492" s="55">
        <f t="shared" si="303"/>
        <v>0</v>
      </c>
      <c r="H492" s="78">
        <f t="shared" si="329"/>
        <v>4.5706383831192035E-5</v>
      </c>
      <c r="I492" s="79">
        <f t="shared" ca="1" si="304"/>
        <v>0</v>
      </c>
      <c r="J492" s="79">
        <f t="shared" ca="1" si="305"/>
        <v>0</v>
      </c>
      <c r="K492" s="80">
        <f t="shared" ca="1" si="306"/>
        <v>0</v>
      </c>
      <c r="L492" s="80">
        <f t="shared" ca="1" si="307"/>
        <v>0</v>
      </c>
      <c r="M492" s="80">
        <f t="shared" ca="1" si="308"/>
        <v>0</v>
      </c>
      <c r="N492" s="80">
        <f t="shared" ca="1" si="309"/>
        <v>0</v>
      </c>
      <c r="O492" s="81">
        <f t="shared" ca="1" si="296"/>
        <v>0</v>
      </c>
      <c r="P492" s="79">
        <f t="shared" ca="1" si="297"/>
        <v>0</v>
      </c>
      <c r="Q492" s="35"/>
      <c r="R492">
        <f t="shared" ca="1" si="310"/>
        <v>489</v>
      </c>
      <c r="S492" s="78">
        <f t="shared" ca="1" si="320"/>
        <v>108.66666666666436</v>
      </c>
      <c r="T492" s="55">
        <f t="shared" ca="1" si="311"/>
        <v>0</v>
      </c>
      <c r="U492" s="78">
        <f t="shared" ca="1" si="321"/>
        <v>4.5569622524294494E-5</v>
      </c>
      <c r="V492" s="79">
        <f t="shared" ca="1" si="322"/>
        <v>0</v>
      </c>
      <c r="W492" s="79">
        <f t="shared" ca="1" si="298"/>
        <v>0</v>
      </c>
      <c r="X492" s="80">
        <f t="shared" ca="1" si="299"/>
        <v>0</v>
      </c>
      <c r="Y492" s="80">
        <f t="shared" ca="1" si="312"/>
        <v>0</v>
      </c>
      <c r="Z492" s="80">
        <f t="shared" ca="1" si="300"/>
        <v>0</v>
      </c>
      <c r="AA492" s="80">
        <f t="shared" ca="1" si="313"/>
        <v>0</v>
      </c>
      <c r="AB492" s="81">
        <f t="shared" ca="1" si="301"/>
        <v>0</v>
      </c>
      <c r="AC492" s="79">
        <f t="shared" ca="1" si="302"/>
        <v>0</v>
      </c>
      <c r="AD492" s="35"/>
      <c r="AE492" s="55">
        <f t="shared" ca="1" si="323"/>
        <v>0</v>
      </c>
      <c r="AF492" s="78">
        <f t="shared" ca="1" si="324"/>
        <v>4.5569622524294494E-5</v>
      </c>
      <c r="AG492" s="35"/>
      <c r="AH492" s="35"/>
      <c r="AR492" s="69">
        <f t="shared" si="314"/>
        <v>41</v>
      </c>
      <c r="AS492" s="70">
        <f t="shared" si="325"/>
        <v>489</v>
      </c>
      <c r="AT492" s="71">
        <f t="shared" si="326"/>
        <v>1.9754952378881783E-2</v>
      </c>
      <c r="AU492" s="72">
        <f t="shared" si="315"/>
        <v>8.6664107387064426E-3</v>
      </c>
      <c r="AV492" s="73">
        <f t="shared" si="316"/>
        <v>1.0086664107387064</v>
      </c>
      <c r="AW492" s="74">
        <f>PRODUCT(AV$4:AV492)</f>
        <v>49.047412287332662</v>
      </c>
      <c r="BO492" s="70">
        <f t="shared" si="327"/>
        <v>489</v>
      </c>
      <c r="BP492" s="178">
        <f t="shared" si="328"/>
        <v>0.1091</v>
      </c>
      <c r="BQ492" s="179">
        <f t="shared" si="317"/>
        <v>8.6664107387064426E-3</v>
      </c>
      <c r="BR492" s="179">
        <f t="shared" si="330"/>
        <v>2.0388435462032867E-2</v>
      </c>
    </row>
    <row r="493" spans="5:70">
      <c r="E493">
        <f t="shared" si="318"/>
        <v>490</v>
      </c>
      <c r="F493" s="64">
        <f t="shared" si="319"/>
        <v>108.74999999999768</v>
      </c>
      <c r="G493" s="55">
        <f t="shared" si="303"/>
        <v>0</v>
      </c>
      <c r="H493" s="78">
        <f t="shared" si="329"/>
        <v>4.5706383831192035E-5</v>
      </c>
      <c r="I493" s="79">
        <f t="shared" ca="1" si="304"/>
        <v>0</v>
      </c>
      <c r="J493" s="79">
        <f t="shared" ca="1" si="305"/>
        <v>0</v>
      </c>
      <c r="K493" s="80">
        <f t="shared" ca="1" si="306"/>
        <v>0</v>
      </c>
      <c r="L493" s="80">
        <f t="shared" ca="1" si="307"/>
        <v>0</v>
      </c>
      <c r="M493" s="80">
        <f t="shared" ca="1" si="308"/>
        <v>0</v>
      </c>
      <c r="N493" s="80">
        <f t="shared" ca="1" si="309"/>
        <v>0</v>
      </c>
      <c r="O493" s="81">
        <f t="shared" ca="1" si="296"/>
        <v>0</v>
      </c>
      <c r="P493" s="79">
        <f t="shared" ca="1" si="297"/>
        <v>0</v>
      </c>
      <c r="Q493" s="35"/>
      <c r="R493">
        <f t="shared" ca="1" si="310"/>
        <v>490</v>
      </c>
      <c r="S493" s="78">
        <f t="shared" ca="1" si="320"/>
        <v>108.74999999999768</v>
      </c>
      <c r="T493" s="55">
        <f t="shared" ca="1" si="311"/>
        <v>0</v>
      </c>
      <c r="U493" s="78">
        <f t="shared" ca="1" si="321"/>
        <v>4.5569622524294494E-5</v>
      </c>
      <c r="V493" s="79">
        <f t="shared" ca="1" si="322"/>
        <v>0</v>
      </c>
      <c r="W493" s="79">
        <f t="shared" ca="1" si="298"/>
        <v>0</v>
      </c>
      <c r="X493" s="80">
        <f t="shared" ca="1" si="299"/>
        <v>0</v>
      </c>
      <c r="Y493" s="80">
        <f t="shared" ca="1" si="312"/>
        <v>0</v>
      </c>
      <c r="Z493" s="80">
        <f t="shared" ca="1" si="300"/>
        <v>0</v>
      </c>
      <c r="AA493" s="80">
        <f t="shared" ca="1" si="313"/>
        <v>0</v>
      </c>
      <c r="AB493" s="81">
        <f t="shared" ca="1" si="301"/>
        <v>0</v>
      </c>
      <c r="AC493" s="79">
        <f t="shared" ca="1" si="302"/>
        <v>0</v>
      </c>
      <c r="AD493" s="35"/>
      <c r="AE493" s="55">
        <f t="shared" ca="1" si="323"/>
        <v>0</v>
      </c>
      <c r="AF493" s="78">
        <f t="shared" ca="1" si="324"/>
        <v>4.5569622524294494E-5</v>
      </c>
      <c r="AG493" s="35"/>
      <c r="AH493" s="35"/>
      <c r="AR493" s="69">
        <f t="shared" si="314"/>
        <v>41</v>
      </c>
      <c r="AS493" s="70">
        <f t="shared" si="325"/>
        <v>490</v>
      </c>
      <c r="AT493" s="71">
        <f t="shared" si="326"/>
        <v>1.9583747847442809E-2</v>
      </c>
      <c r="AU493" s="72">
        <f t="shared" si="315"/>
        <v>8.6664107387064426E-3</v>
      </c>
      <c r="AV493" s="73">
        <f t="shared" si="316"/>
        <v>1.0086664107387064</v>
      </c>
      <c r="AW493" s="74">
        <f>PRODUCT(AV$4:AV493)</f>
        <v>49.472477307885363</v>
      </c>
      <c r="BO493" s="70">
        <f t="shared" si="327"/>
        <v>490</v>
      </c>
      <c r="BP493" s="178">
        <f t="shared" si="328"/>
        <v>0.1091</v>
      </c>
      <c r="BQ493" s="179">
        <f t="shared" si="317"/>
        <v>8.6664107387064426E-3</v>
      </c>
      <c r="BR493" s="179">
        <f t="shared" si="330"/>
        <v>2.0213259056679801E-2</v>
      </c>
    </row>
    <row r="494" spans="5:70">
      <c r="E494">
        <f t="shared" si="318"/>
        <v>491</v>
      </c>
      <c r="F494" s="64">
        <f t="shared" si="319"/>
        <v>108.83333333333101</v>
      </c>
      <c r="G494" s="55">
        <f t="shared" si="303"/>
        <v>0</v>
      </c>
      <c r="H494" s="78">
        <f t="shared" si="329"/>
        <v>4.5706383831192035E-5</v>
      </c>
      <c r="I494" s="79">
        <f t="shared" ca="1" si="304"/>
        <v>0</v>
      </c>
      <c r="J494" s="79">
        <f t="shared" ca="1" si="305"/>
        <v>0</v>
      </c>
      <c r="K494" s="80">
        <f t="shared" ca="1" si="306"/>
        <v>0</v>
      </c>
      <c r="L494" s="80">
        <f t="shared" ca="1" si="307"/>
        <v>0</v>
      </c>
      <c r="M494" s="80">
        <f t="shared" ca="1" si="308"/>
        <v>0</v>
      </c>
      <c r="N494" s="80">
        <f t="shared" ca="1" si="309"/>
        <v>0</v>
      </c>
      <c r="O494" s="81">
        <f t="shared" ca="1" si="296"/>
        <v>0</v>
      </c>
      <c r="P494" s="79">
        <f t="shared" ca="1" si="297"/>
        <v>0</v>
      </c>
      <c r="Q494" s="35"/>
      <c r="R494">
        <f t="shared" ca="1" si="310"/>
        <v>491</v>
      </c>
      <c r="S494" s="78">
        <f t="shared" ca="1" si="320"/>
        <v>108.83333333333101</v>
      </c>
      <c r="T494" s="55">
        <f t="shared" ca="1" si="311"/>
        <v>0</v>
      </c>
      <c r="U494" s="78">
        <f t="shared" ca="1" si="321"/>
        <v>4.5569622524294494E-5</v>
      </c>
      <c r="V494" s="79">
        <f t="shared" ca="1" si="322"/>
        <v>0</v>
      </c>
      <c r="W494" s="79">
        <f t="shared" ca="1" si="298"/>
        <v>0</v>
      </c>
      <c r="X494" s="80">
        <f t="shared" ca="1" si="299"/>
        <v>0</v>
      </c>
      <c r="Y494" s="80">
        <f t="shared" ca="1" si="312"/>
        <v>0</v>
      </c>
      <c r="Z494" s="80">
        <f t="shared" ca="1" si="300"/>
        <v>0</v>
      </c>
      <c r="AA494" s="80">
        <f t="shared" ca="1" si="313"/>
        <v>0</v>
      </c>
      <c r="AB494" s="81">
        <f t="shared" ca="1" si="301"/>
        <v>0</v>
      </c>
      <c r="AC494" s="79">
        <f t="shared" ca="1" si="302"/>
        <v>0</v>
      </c>
      <c r="AD494" s="35"/>
      <c r="AE494" s="55">
        <f t="shared" ca="1" si="323"/>
        <v>0</v>
      </c>
      <c r="AF494" s="78">
        <f t="shared" ca="1" si="324"/>
        <v>4.5569622524294494E-5</v>
      </c>
      <c r="AG494" s="35"/>
      <c r="AH494" s="35"/>
      <c r="AR494" s="69">
        <f t="shared" si="314"/>
        <v>41</v>
      </c>
      <c r="AS494" s="70">
        <f t="shared" si="325"/>
        <v>491</v>
      </c>
      <c r="AT494" s="71">
        <f t="shared" si="326"/>
        <v>1.941402704479361E-2</v>
      </c>
      <c r="AU494" s="72">
        <f t="shared" si="315"/>
        <v>8.6664107387064426E-3</v>
      </c>
      <c r="AV494" s="73">
        <f t="shared" si="316"/>
        <v>1.0086664107387064</v>
      </c>
      <c r="AW494" s="74">
        <f>PRODUCT(AV$4:AV494)</f>
        <v>49.901226116496829</v>
      </c>
      <c r="BO494" s="70">
        <f t="shared" si="327"/>
        <v>491</v>
      </c>
      <c r="BP494" s="178">
        <f t="shared" si="328"/>
        <v>0.1091</v>
      </c>
      <c r="BQ494" s="179">
        <f t="shared" si="317"/>
        <v>8.6664107387064426E-3</v>
      </c>
      <c r="BR494" s="179">
        <f t="shared" si="330"/>
        <v>2.0039587758133463E-2</v>
      </c>
    </row>
    <row r="495" spans="5:70">
      <c r="E495">
        <f t="shared" si="318"/>
        <v>492</v>
      </c>
      <c r="F495" s="64">
        <f t="shared" si="319"/>
        <v>108.91666666666434</v>
      </c>
      <c r="G495" s="55">
        <f t="shared" si="303"/>
        <v>0</v>
      </c>
      <c r="H495" s="78">
        <f t="shared" si="329"/>
        <v>4.5706383831192035E-5</v>
      </c>
      <c r="I495" s="79">
        <f t="shared" ca="1" si="304"/>
        <v>0</v>
      </c>
      <c r="J495" s="79">
        <f t="shared" ca="1" si="305"/>
        <v>0</v>
      </c>
      <c r="K495" s="80">
        <f t="shared" ca="1" si="306"/>
        <v>0</v>
      </c>
      <c r="L495" s="80">
        <f t="shared" ca="1" si="307"/>
        <v>0</v>
      </c>
      <c r="M495" s="80">
        <f t="shared" ca="1" si="308"/>
        <v>0</v>
      </c>
      <c r="N495" s="80">
        <f t="shared" ca="1" si="309"/>
        <v>0</v>
      </c>
      <c r="O495" s="81">
        <f t="shared" ca="1" si="296"/>
        <v>0</v>
      </c>
      <c r="P495" s="79">
        <f t="shared" ca="1" si="297"/>
        <v>0</v>
      </c>
      <c r="Q495" s="35"/>
      <c r="R495">
        <f t="shared" ca="1" si="310"/>
        <v>492</v>
      </c>
      <c r="S495" s="78">
        <f t="shared" ca="1" si="320"/>
        <v>108.91666666666434</v>
      </c>
      <c r="T495" s="55">
        <f t="shared" ca="1" si="311"/>
        <v>0</v>
      </c>
      <c r="U495" s="78">
        <f t="shared" ca="1" si="321"/>
        <v>4.5569622524294494E-5</v>
      </c>
      <c r="V495" s="79">
        <f t="shared" ca="1" si="322"/>
        <v>0</v>
      </c>
      <c r="W495" s="79">
        <f t="shared" ca="1" si="298"/>
        <v>0</v>
      </c>
      <c r="X495" s="80">
        <f t="shared" ca="1" si="299"/>
        <v>0</v>
      </c>
      <c r="Y495" s="80">
        <f t="shared" ca="1" si="312"/>
        <v>0</v>
      </c>
      <c r="Z495" s="80">
        <f t="shared" ca="1" si="300"/>
        <v>0</v>
      </c>
      <c r="AA495" s="80">
        <f t="shared" ca="1" si="313"/>
        <v>0</v>
      </c>
      <c r="AB495" s="81">
        <f t="shared" ca="1" si="301"/>
        <v>0</v>
      </c>
      <c r="AC495" s="79">
        <f t="shared" ca="1" si="302"/>
        <v>0</v>
      </c>
      <c r="AD495" s="35"/>
      <c r="AE495" s="55">
        <f t="shared" ca="1" si="323"/>
        <v>0</v>
      </c>
      <c r="AF495" s="78">
        <f t="shared" ca="1" si="324"/>
        <v>4.5569622524294494E-5</v>
      </c>
      <c r="AG495" s="35"/>
      <c r="AH495" s="35"/>
      <c r="AR495" s="69">
        <f t="shared" si="314"/>
        <v>41</v>
      </c>
      <c r="AS495" s="70">
        <f t="shared" si="325"/>
        <v>492</v>
      </c>
      <c r="AT495" s="71">
        <f t="shared" si="326"/>
        <v>1.9245777112331074E-2</v>
      </c>
      <c r="AU495" s="72">
        <f t="shared" si="315"/>
        <v>8.6664107387064426E-3</v>
      </c>
      <c r="AV495" s="73">
        <f t="shared" si="316"/>
        <v>1.0086664107387064</v>
      </c>
      <c r="AW495" s="74">
        <f>PRODUCT(AV$4:AV495)</f>
        <v>50.333690638387459</v>
      </c>
      <c r="BO495" s="70">
        <f t="shared" si="327"/>
        <v>492</v>
      </c>
      <c r="BP495" s="178">
        <f t="shared" si="328"/>
        <v>0.1091</v>
      </c>
      <c r="BQ495" s="179">
        <f t="shared" si="317"/>
        <v>8.6664107387064426E-3</v>
      </c>
      <c r="BR495" s="179">
        <f t="shared" si="330"/>
        <v>1.9867408634592364E-2</v>
      </c>
    </row>
    <row r="496" spans="5:70">
      <c r="E496">
        <f t="shared" si="318"/>
        <v>493</v>
      </c>
      <c r="F496" s="64">
        <f t="shared" si="319"/>
        <v>108.99999999999767</v>
      </c>
      <c r="G496" s="55">
        <f t="shared" si="303"/>
        <v>0</v>
      </c>
      <c r="H496" s="78">
        <f t="shared" si="329"/>
        <v>4.5706383831192035E-5</v>
      </c>
      <c r="I496" s="79">
        <f t="shared" ca="1" si="304"/>
        <v>0</v>
      </c>
      <c r="J496" s="79">
        <f t="shared" ca="1" si="305"/>
        <v>0</v>
      </c>
      <c r="K496" s="80">
        <f t="shared" ca="1" si="306"/>
        <v>0</v>
      </c>
      <c r="L496" s="80">
        <f t="shared" ca="1" si="307"/>
        <v>0</v>
      </c>
      <c r="M496" s="80">
        <f t="shared" ca="1" si="308"/>
        <v>0</v>
      </c>
      <c r="N496" s="80">
        <f t="shared" ca="1" si="309"/>
        <v>0</v>
      </c>
      <c r="O496" s="81">
        <f t="shared" ca="1" si="296"/>
        <v>0</v>
      </c>
      <c r="P496" s="79">
        <f t="shared" ca="1" si="297"/>
        <v>0</v>
      </c>
      <c r="Q496" s="35"/>
      <c r="R496">
        <f t="shared" ca="1" si="310"/>
        <v>493</v>
      </c>
      <c r="S496" s="78">
        <f t="shared" ca="1" si="320"/>
        <v>108.99999999999767</v>
      </c>
      <c r="T496" s="55">
        <f t="shared" ca="1" si="311"/>
        <v>0</v>
      </c>
      <c r="U496" s="78">
        <f t="shared" ca="1" si="321"/>
        <v>4.5569622524294494E-5</v>
      </c>
      <c r="V496" s="79">
        <f t="shared" ca="1" si="322"/>
        <v>0</v>
      </c>
      <c r="W496" s="79">
        <f t="shared" ca="1" si="298"/>
        <v>0</v>
      </c>
      <c r="X496" s="80">
        <f t="shared" ca="1" si="299"/>
        <v>0</v>
      </c>
      <c r="Y496" s="80">
        <f t="shared" ca="1" si="312"/>
        <v>0</v>
      </c>
      <c r="Z496" s="80">
        <f t="shared" ca="1" si="300"/>
        <v>0</v>
      </c>
      <c r="AA496" s="80">
        <f t="shared" ca="1" si="313"/>
        <v>0</v>
      </c>
      <c r="AB496" s="81">
        <f t="shared" ca="1" si="301"/>
        <v>0</v>
      </c>
      <c r="AC496" s="79">
        <f t="shared" ca="1" si="302"/>
        <v>0</v>
      </c>
      <c r="AD496" s="35"/>
      <c r="AE496" s="55">
        <f t="shared" ca="1" si="323"/>
        <v>0</v>
      </c>
      <c r="AF496" s="78">
        <f t="shared" ca="1" si="324"/>
        <v>4.5569622524294494E-5</v>
      </c>
      <c r="AG496" s="35"/>
      <c r="AH496" s="35"/>
      <c r="AR496" s="69">
        <f t="shared" si="314"/>
        <v>42</v>
      </c>
      <c r="AS496" s="70">
        <f t="shared" si="325"/>
        <v>493</v>
      </c>
      <c r="AT496" s="71">
        <f t="shared" si="326"/>
        <v>1.9078985302890018E-2</v>
      </c>
      <c r="AU496" s="72">
        <f t="shared" si="315"/>
        <v>8.6664107387064426E-3</v>
      </c>
      <c r="AV496" s="73">
        <f t="shared" si="316"/>
        <v>1.0086664107387064</v>
      </c>
      <c r="AW496" s="74">
        <f>PRODUCT(AV$4:AV496)</f>
        <v>50.769903075454707</v>
      </c>
      <c r="BO496" s="70">
        <f t="shared" si="327"/>
        <v>493</v>
      </c>
      <c r="BP496" s="178">
        <f t="shared" si="328"/>
        <v>0.1091</v>
      </c>
      <c r="BQ496" s="179">
        <f t="shared" si="317"/>
        <v>8.6664107387064426E-3</v>
      </c>
      <c r="BR496" s="179">
        <f t="shared" si="330"/>
        <v>1.9696708865364395E-2</v>
      </c>
    </row>
    <row r="497" spans="5:70">
      <c r="E497">
        <f t="shared" si="318"/>
        <v>494</v>
      </c>
      <c r="F497" s="64">
        <f t="shared" si="319"/>
        <v>109.083333333331</v>
      </c>
      <c r="G497" s="55">
        <f t="shared" si="303"/>
        <v>0</v>
      </c>
      <c r="H497" s="78">
        <f t="shared" si="329"/>
        <v>4.5706383831192035E-5</v>
      </c>
      <c r="I497" s="79">
        <f t="shared" ca="1" si="304"/>
        <v>0</v>
      </c>
      <c r="J497" s="79">
        <f t="shared" ca="1" si="305"/>
        <v>0</v>
      </c>
      <c r="K497" s="80">
        <f t="shared" ca="1" si="306"/>
        <v>0</v>
      </c>
      <c r="L497" s="80">
        <f t="shared" ca="1" si="307"/>
        <v>0</v>
      </c>
      <c r="M497" s="80">
        <f t="shared" ca="1" si="308"/>
        <v>0</v>
      </c>
      <c r="N497" s="80">
        <f t="shared" ca="1" si="309"/>
        <v>0</v>
      </c>
      <c r="O497" s="81">
        <f t="shared" ca="1" si="296"/>
        <v>0</v>
      </c>
      <c r="P497" s="79">
        <f t="shared" ca="1" si="297"/>
        <v>0</v>
      </c>
      <c r="Q497" s="35"/>
      <c r="R497">
        <f t="shared" ca="1" si="310"/>
        <v>494</v>
      </c>
      <c r="S497" s="78">
        <f t="shared" ca="1" si="320"/>
        <v>109.083333333331</v>
      </c>
      <c r="T497" s="55">
        <f t="shared" ca="1" si="311"/>
        <v>0</v>
      </c>
      <c r="U497" s="78">
        <f t="shared" ca="1" si="321"/>
        <v>4.5569622524294494E-5</v>
      </c>
      <c r="V497" s="79">
        <f t="shared" ca="1" si="322"/>
        <v>0</v>
      </c>
      <c r="W497" s="79">
        <f t="shared" ca="1" si="298"/>
        <v>0</v>
      </c>
      <c r="X497" s="80">
        <f t="shared" ca="1" si="299"/>
        <v>0</v>
      </c>
      <c r="Y497" s="80">
        <f t="shared" ca="1" si="312"/>
        <v>0</v>
      </c>
      <c r="Z497" s="80">
        <f t="shared" ca="1" si="300"/>
        <v>0</v>
      </c>
      <c r="AA497" s="80">
        <f t="shared" ca="1" si="313"/>
        <v>0</v>
      </c>
      <c r="AB497" s="81">
        <f t="shared" ca="1" si="301"/>
        <v>0</v>
      </c>
      <c r="AC497" s="79">
        <f t="shared" ca="1" si="302"/>
        <v>0</v>
      </c>
      <c r="AD497" s="35"/>
      <c r="AE497" s="55">
        <f t="shared" ca="1" si="323"/>
        <v>0</v>
      </c>
      <c r="AF497" s="78">
        <f t="shared" ca="1" si="324"/>
        <v>4.5569622524294494E-5</v>
      </c>
      <c r="AG497" s="35"/>
      <c r="AH497" s="35"/>
      <c r="AR497" s="69">
        <f t="shared" si="314"/>
        <v>42</v>
      </c>
      <c r="AS497" s="70">
        <f t="shared" si="325"/>
        <v>494</v>
      </c>
      <c r="AT497" s="71">
        <f t="shared" si="326"/>
        <v>1.8913638979777429E-2</v>
      </c>
      <c r="AU497" s="72">
        <f t="shared" si="315"/>
        <v>8.6664107387064426E-3</v>
      </c>
      <c r="AV497" s="73">
        <f t="shared" si="316"/>
        <v>1.0086664107387064</v>
      </c>
      <c r="AW497" s="74">
        <f>PRODUCT(AV$4:AV497)</f>
        <v>51.209895908670916</v>
      </c>
      <c r="BO497" s="70">
        <f t="shared" si="327"/>
        <v>494</v>
      </c>
      <c r="BP497" s="178">
        <f t="shared" si="328"/>
        <v>0.1091</v>
      </c>
      <c r="BQ497" s="179">
        <f t="shared" si="317"/>
        <v>8.6664107387064426E-3</v>
      </c>
      <c r="BR497" s="179">
        <f t="shared" si="330"/>
        <v>1.952747573991219E-2</v>
      </c>
    </row>
    <row r="498" spans="5:70">
      <c r="E498">
        <f t="shared" si="318"/>
        <v>495</v>
      </c>
      <c r="F498" s="64">
        <f t="shared" si="319"/>
        <v>109.16666666666433</v>
      </c>
      <c r="G498" s="55">
        <f t="shared" si="303"/>
        <v>0</v>
      </c>
      <c r="H498" s="78">
        <f t="shared" si="329"/>
        <v>4.5706383831192035E-5</v>
      </c>
      <c r="I498" s="79">
        <f t="shared" ca="1" si="304"/>
        <v>0</v>
      </c>
      <c r="J498" s="79">
        <f t="shared" ca="1" si="305"/>
        <v>0</v>
      </c>
      <c r="K498" s="80">
        <f t="shared" ca="1" si="306"/>
        <v>0</v>
      </c>
      <c r="L498" s="80">
        <f t="shared" ca="1" si="307"/>
        <v>0</v>
      </c>
      <c r="M498" s="80">
        <f t="shared" ca="1" si="308"/>
        <v>0</v>
      </c>
      <c r="N498" s="80">
        <f t="shared" ca="1" si="309"/>
        <v>0</v>
      </c>
      <c r="O498" s="81">
        <f t="shared" ca="1" si="296"/>
        <v>0</v>
      </c>
      <c r="P498" s="79">
        <f t="shared" ca="1" si="297"/>
        <v>0</v>
      </c>
      <c r="Q498" s="35"/>
      <c r="R498">
        <f t="shared" ca="1" si="310"/>
        <v>495</v>
      </c>
      <c r="S498" s="78">
        <f t="shared" ca="1" si="320"/>
        <v>109.16666666666433</v>
      </c>
      <c r="T498" s="55">
        <f t="shared" ca="1" si="311"/>
        <v>0</v>
      </c>
      <c r="U498" s="78">
        <f t="shared" ca="1" si="321"/>
        <v>4.5569622524294494E-5</v>
      </c>
      <c r="V498" s="79">
        <f t="shared" ca="1" si="322"/>
        <v>0</v>
      </c>
      <c r="W498" s="79">
        <f t="shared" ca="1" si="298"/>
        <v>0</v>
      </c>
      <c r="X498" s="80">
        <f t="shared" ca="1" si="299"/>
        <v>0</v>
      </c>
      <c r="Y498" s="80">
        <f t="shared" ca="1" si="312"/>
        <v>0</v>
      </c>
      <c r="Z498" s="80">
        <f t="shared" ca="1" si="300"/>
        <v>0</v>
      </c>
      <c r="AA498" s="80">
        <f t="shared" ca="1" si="313"/>
        <v>0</v>
      </c>
      <c r="AB498" s="81">
        <f t="shared" ca="1" si="301"/>
        <v>0</v>
      </c>
      <c r="AC498" s="79">
        <f t="shared" ca="1" si="302"/>
        <v>0</v>
      </c>
      <c r="AD498" s="35"/>
      <c r="AE498" s="55">
        <f t="shared" ca="1" si="323"/>
        <v>0</v>
      </c>
      <c r="AF498" s="78">
        <f t="shared" ca="1" si="324"/>
        <v>4.5569622524294494E-5</v>
      </c>
      <c r="AG498" s="35"/>
      <c r="AH498" s="35"/>
      <c r="AR498" s="69">
        <f t="shared" si="314"/>
        <v>42</v>
      </c>
      <c r="AS498" s="70">
        <f t="shared" si="325"/>
        <v>495</v>
      </c>
      <c r="AT498" s="71">
        <f t="shared" si="326"/>
        <v>1.8749725615815071E-2</v>
      </c>
      <c r="AU498" s="72">
        <f t="shared" si="315"/>
        <v>8.6664107387064426E-3</v>
      </c>
      <c r="AV498" s="73">
        <f t="shared" si="316"/>
        <v>1.0086664107387064</v>
      </c>
      <c r="AW498" s="74">
        <f>PRODUCT(AV$4:AV498)</f>
        <v>51.653701900501858</v>
      </c>
      <c r="BO498" s="70">
        <f t="shared" si="327"/>
        <v>495</v>
      </c>
      <c r="BP498" s="178">
        <f t="shared" si="328"/>
        <v>0.1091</v>
      </c>
      <c r="BQ498" s="179">
        <f t="shared" si="317"/>
        <v>8.6664107387064426E-3</v>
      </c>
      <c r="BR498" s="179">
        <f t="shared" si="330"/>
        <v>1.9359696656906674E-2</v>
      </c>
    </row>
    <row r="499" spans="5:70">
      <c r="E499">
        <f t="shared" si="318"/>
        <v>496</v>
      </c>
      <c r="F499" s="64">
        <f t="shared" si="319"/>
        <v>109.24999999999766</v>
      </c>
      <c r="G499" s="55">
        <f t="shared" si="303"/>
        <v>0</v>
      </c>
      <c r="H499" s="78">
        <f t="shared" si="329"/>
        <v>4.5706383831192035E-5</v>
      </c>
      <c r="I499" s="79">
        <f t="shared" ca="1" si="304"/>
        <v>0</v>
      </c>
      <c r="J499" s="79">
        <f t="shared" ca="1" si="305"/>
        <v>0</v>
      </c>
      <c r="K499" s="80">
        <f t="shared" ca="1" si="306"/>
        <v>0</v>
      </c>
      <c r="L499" s="80">
        <f t="shared" ca="1" si="307"/>
        <v>0</v>
      </c>
      <c r="M499" s="80">
        <f t="shared" ca="1" si="308"/>
        <v>0</v>
      </c>
      <c r="N499" s="80">
        <f t="shared" ca="1" si="309"/>
        <v>0</v>
      </c>
      <c r="O499" s="81">
        <f t="shared" ca="1" si="296"/>
        <v>0</v>
      </c>
      <c r="P499" s="79">
        <f t="shared" ca="1" si="297"/>
        <v>0</v>
      </c>
      <c r="Q499" s="35"/>
      <c r="R499">
        <f t="shared" ca="1" si="310"/>
        <v>496</v>
      </c>
      <c r="S499" s="78">
        <f t="shared" ca="1" si="320"/>
        <v>109.24999999999766</v>
      </c>
      <c r="T499" s="55">
        <f t="shared" ca="1" si="311"/>
        <v>0</v>
      </c>
      <c r="U499" s="78">
        <f t="shared" ca="1" si="321"/>
        <v>4.5569622524294494E-5</v>
      </c>
      <c r="V499" s="79">
        <f t="shared" ca="1" si="322"/>
        <v>0</v>
      </c>
      <c r="W499" s="79">
        <f t="shared" ca="1" si="298"/>
        <v>0</v>
      </c>
      <c r="X499" s="80">
        <f t="shared" ca="1" si="299"/>
        <v>0</v>
      </c>
      <c r="Y499" s="80">
        <f t="shared" ca="1" si="312"/>
        <v>0</v>
      </c>
      <c r="Z499" s="80">
        <f t="shared" ca="1" si="300"/>
        <v>0</v>
      </c>
      <c r="AA499" s="80">
        <f t="shared" ca="1" si="313"/>
        <v>0</v>
      </c>
      <c r="AB499" s="81">
        <f t="shared" ca="1" si="301"/>
        <v>0</v>
      </c>
      <c r="AC499" s="79">
        <f t="shared" ca="1" si="302"/>
        <v>0</v>
      </c>
      <c r="AD499" s="35"/>
      <c r="AE499" s="55">
        <f t="shared" ca="1" si="323"/>
        <v>0</v>
      </c>
      <c r="AF499" s="78">
        <f t="shared" ca="1" si="324"/>
        <v>4.5569622524294494E-5</v>
      </c>
      <c r="AG499" s="35"/>
      <c r="AH499" s="35"/>
      <c r="AR499" s="69">
        <f t="shared" si="314"/>
        <v>42</v>
      </c>
      <c r="AS499" s="70">
        <f t="shared" si="325"/>
        <v>496</v>
      </c>
      <c r="AT499" s="71">
        <f t="shared" si="326"/>
        <v>1.8587232792390371E-2</v>
      </c>
      <c r="AU499" s="72">
        <f t="shared" si="315"/>
        <v>8.6664107387064426E-3</v>
      </c>
      <c r="AV499" s="73">
        <f t="shared" si="316"/>
        <v>1.0086664107387064</v>
      </c>
      <c r="AW499" s="74">
        <f>PRODUCT(AV$4:AV499)</f>
        <v>52.101354097346309</v>
      </c>
      <c r="BO499" s="70">
        <f t="shared" si="327"/>
        <v>496</v>
      </c>
      <c r="BP499" s="178">
        <f t="shared" si="328"/>
        <v>0.1091</v>
      </c>
      <c r="BQ499" s="179">
        <f t="shared" si="317"/>
        <v>8.6664107387064426E-3</v>
      </c>
      <c r="BR499" s="179">
        <f t="shared" si="330"/>
        <v>1.9193359123288754E-2</v>
      </c>
    </row>
    <row r="500" spans="5:70">
      <c r="E500">
        <f t="shared" si="318"/>
        <v>497</v>
      </c>
      <c r="F500" s="64">
        <f t="shared" si="319"/>
        <v>109.33333333333098</v>
      </c>
      <c r="G500" s="55">
        <f t="shared" si="303"/>
        <v>0</v>
      </c>
      <c r="H500" s="78">
        <f t="shared" si="329"/>
        <v>4.5706383831192035E-5</v>
      </c>
      <c r="I500" s="79">
        <f t="shared" ca="1" si="304"/>
        <v>0</v>
      </c>
      <c r="J500" s="79">
        <f t="shared" ca="1" si="305"/>
        <v>0</v>
      </c>
      <c r="K500" s="80">
        <f t="shared" ca="1" si="306"/>
        <v>0</v>
      </c>
      <c r="L500" s="80">
        <f t="shared" ca="1" si="307"/>
        <v>0</v>
      </c>
      <c r="M500" s="80">
        <f t="shared" ca="1" si="308"/>
        <v>0</v>
      </c>
      <c r="N500" s="80">
        <f t="shared" ca="1" si="309"/>
        <v>0</v>
      </c>
      <c r="O500" s="81">
        <f t="shared" ca="1" si="296"/>
        <v>0</v>
      </c>
      <c r="P500" s="79">
        <f t="shared" ca="1" si="297"/>
        <v>0</v>
      </c>
      <c r="Q500" s="35"/>
      <c r="R500">
        <f t="shared" ca="1" si="310"/>
        <v>497</v>
      </c>
      <c r="S500" s="78">
        <f t="shared" ca="1" si="320"/>
        <v>109.33333333333098</v>
      </c>
      <c r="T500" s="55">
        <f t="shared" ca="1" si="311"/>
        <v>0</v>
      </c>
      <c r="U500" s="78">
        <f t="shared" ca="1" si="321"/>
        <v>4.5569622524294494E-5</v>
      </c>
      <c r="V500" s="79">
        <f t="shared" ca="1" si="322"/>
        <v>0</v>
      </c>
      <c r="W500" s="79">
        <f t="shared" ca="1" si="298"/>
        <v>0</v>
      </c>
      <c r="X500" s="80">
        <f t="shared" ca="1" si="299"/>
        <v>0</v>
      </c>
      <c r="Y500" s="80">
        <f t="shared" ca="1" si="312"/>
        <v>0</v>
      </c>
      <c r="Z500" s="80">
        <f t="shared" ca="1" si="300"/>
        <v>0</v>
      </c>
      <c r="AA500" s="80">
        <f t="shared" ca="1" si="313"/>
        <v>0</v>
      </c>
      <c r="AB500" s="81">
        <f t="shared" ca="1" si="301"/>
        <v>0</v>
      </c>
      <c r="AC500" s="79">
        <f t="shared" ca="1" si="302"/>
        <v>0</v>
      </c>
      <c r="AD500" s="35"/>
      <c r="AE500" s="55">
        <f t="shared" ca="1" si="323"/>
        <v>0</v>
      </c>
      <c r="AF500" s="78">
        <f t="shared" ca="1" si="324"/>
        <v>4.5569622524294494E-5</v>
      </c>
      <c r="AG500" s="35"/>
      <c r="AH500" s="35"/>
      <c r="AR500" s="69">
        <f t="shared" si="314"/>
        <v>42</v>
      </c>
      <c r="AS500" s="70">
        <f t="shared" si="325"/>
        <v>497</v>
      </c>
      <c r="AT500" s="71">
        <f t="shared" si="326"/>
        <v>1.8426148198515561E-2</v>
      </c>
      <c r="AU500" s="72">
        <f t="shared" si="315"/>
        <v>8.6664107387064426E-3</v>
      </c>
      <c r="AV500" s="73">
        <f t="shared" si="316"/>
        <v>1.0086664107387064</v>
      </c>
      <c r="AW500" s="74">
        <f>PRODUCT(AV$4:AV500)</f>
        <v>52.552885831996697</v>
      </c>
      <c r="BO500" s="70">
        <f t="shared" si="327"/>
        <v>497</v>
      </c>
      <c r="BP500" s="178">
        <f t="shared" si="328"/>
        <v>0.1091</v>
      </c>
      <c r="BQ500" s="179">
        <f t="shared" si="317"/>
        <v>8.6664107387064426E-3</v>
      </c>
      <c r="BR500" s="179">
        <f t="shared" si="330"/>
        <v>1.9028450753339071E-2</v>
      </c>
    </row>
    <row r="501" spans="5:70">
      <c r="E501">
        <f t="shared" si="318"/>
        <v>498</v>
      </c>
      <c r="F501" s="64">
        <f t="shared" si="319"/>
        <v>109.41666666666431</v>
      </c>
      <c r="G501" s="55">
        <f t="shared" si="303"/>
        <v>0</v>
      </c>
      <c r="H501" s="78">
        <f t="shared" si="329"/>
        <v>4.5706383831192035E-5</v>
      </c>
      <c r="I501" s="79">
        <f t="shared" ca="1" si="304"/>
        <v>0</v>
      </c>
      <c r="J501" s="79">
        <f t="shared" ca="1" si="305"/>
        <v>0</v>
      </c>
      <c r="K501" s="80">
        <f t="shared" ca="1" si="306"/>
        <v>0</v>
      </c>
      <c r="L501" s="80">
        <f t="shared" ca="1" si="307"/>
        <v>0</v>
      </c>
      <c r="M501" s="80">
        <f t="shared" ca="1" si="308"/>
        <v>0</v>
      </c>
      <c r="N501" s="80">
        <f t="shared" ca="1" si="309"/>
        <v>0</v>
      </c>
      <c r="O501" s="81">
        <f t="shared" ca="1" si="296"/>
        <v>0</v>
      </c>
      <c r="P501" s="79">
        <f t="shared" ca="1" si="297"/>
        <v>0</v>
      </c>
      <c r="Q501" s="35"/>
      <c r="R501">
        <f t="shared" ca="1" si="310"/>
        <v>498</v>
      </c>
      <c r="S501" s="78">
        <f t="shared" ca="1" si="320"/>
        <v>109.41666666666431</v>
      </c>
      <c r="T501" s="55">
        <f t="shared" ca="1" si="311"/>
        <v>0</v>
      </c>
      <c r="U501" s="78">
        <f t="shared" ca="1" si="321"/>
        <v>4.5569622524294494E-5</v>
      </c>
      <c r="V501" s="79">
        <f t="shared" ca="1" si="322"/>
        <v>0</v>
      </c>
      <c r="W501" s="79">
        <f t="shared" ca="1" si="298"/>
        <v>0</v>
      </c>
      <c r="X501" s="80">
        <f t="shared" ca="1" si="299"/>
        <v>0</v>
      </c>
      <c r="Y501" s="80">
        <f t="shared" ca="1" si="312"/>
        <v>0</v>
      </c>
      <c r="Z501" s="80">
        <f t="shared" ca="1" si="300"/>
        <v>0</v>
      </c>
      <c r="AA501" s="80">
        <f t="shared" ca="1" si="313"/>
        <v>0</v>
      </c>
      <c r="AB501" s="81">
        <f t="shared" ca="1" si="301"/>
        <v>0</v>
      </c>
      <c r="AC501" s="79">
        <f t="shared" ca="1" si="302"/>
        <v>0</v>
      </c>
      <c r="AD501" s="35"/>
      <c r="AE501" s="55">
        <f t="shared" ca="1" si="323"/>
        <v>0</v>
      </c>
      <c r="AF501" s="78">
        <f t="shared" ca="1" si="324"/>
        <v>4.5569622524294494E-5</v>
      </c>
      <c r="AG501" s="35"/>
      <c r="AH501" s="35"/>
      <c r="AR501" s="69">
        <f t="shared" si="314"/>
        <v>42</v>
      </c>
      <c r="AS501" s="70">
        <f t="shared" si="325"/>
        <v>498</v>
      </c>
      <c r="AT501" s="71">
        <f t="shared" si="326"/>
        <v>1.8266459629894951E-2</v>
      </c>
      <c r="AU501" s="72">
        <f t="shared" si="315"/>
        <v>8.6664107387064426E-3</v>
      </c>
      <c r="AV501" s="73">
        <f t="shared" si="316"/>
        <v>1.0086664107387064</v>
      </c>
      <c r="AW501" s="74">
        <f>PRODUCT(AV$4:AV501)</f>
        <v>53.00833072612113</v>
      </c>
      <c r="BO501" s="70">
        <f t="shared" si="327"/>
        <v>498</v>
      </c>
      <c r="BP501" s="178">
        <f t="shared" si="328"/>
        <v>0.1091</v>
      </c>
      <c r="BQ501" s="179">
        <f t="shared" si="317"/>
        <v>8.6664107387064426E-3</v>
      </c>
      <c r="BR501" s="179">
        <f t="shared" si="330"/>
        <v>1.8864959267755731E-2</v>
      </c>
    </row>
    <row r="502" spans="5:70">
      <c r="E502">
        <f t="shared" si="318"/>
        <v>499</v>
      </c>
      <c r="F502" s="64">
        <f t="shared" si="319"/>
        <v>109.49999999999764</v>
      </c>
      <c r="G502" s="55">
        <f t="shared" si="303"/>
        <v>0</v>
      </c>
      <c r="H502" s="78">
        <f t="shared" si="329"/>
        <v>4.5706383831192035E-5</v>
      </c>
      <c r="I502" s="79">
        <f t="shared" ca="1" si="304"/>
        <v>0</v>
      </c>
      <c r="J502" s="79">
        <f t="shared" ca="1" si="305"/>
        <v>0</v>
      </c>
      <c r="K502" s="80">
        <f t="shared" ca="1" si="306"/>
        <v>0</v>
      </c>
      <c r="L502" s="80">
        <f t="shared" ca="1" si="307"/>
        <v>0</v>
      </c>
      <c r="M502" s="80">
        <f t="shared" ca="1" si="308"/>
        <v>0</v>
      </c>
      <c r="N502" s="80">
        <f t="shared" ca="1" si="309"/>
        <v>0</v>
      </c>
      <c r="O502" s="81">
        <f t="shared" ca="1" si="296"/>
        <v>0</v>
      </c>
      <c r="P502" s="79">
        <f t="shared" ca="1" si="297"/>
        <v>0</v>
      </c>
      <c r="Q502" s="35"/>
      <c r="R502">
        <f t="shared" ca="1" si="310"/>
        <v>499</v>
      </c>
      <c r="S502" s="78">
        <f t="shared" ca="1" si="320"/>
        <v>109.49999999999764</v>
      </c>
      <c r="T502" s="55">
        <f t="shared" ca="1" si="311"/>
        <v>0</v>
      </c>
      <c r="U502" s="78">
        <f t="shared" ca="1" si="321"/>
        <v>4.5569622524294494E-5</v>
      </c>
      <c r="V502" s="79">
        <f t="shared" ca="1" si="322"/>
        <v>0</v>
      </c>
      <c r="W502" s="79">
        <f t="shared" ca="1" si="298"/>
        <v>0</v>
      </c>
      <c r="X502" s="80">
        <f t="shared" ca="1" si="299"/>
        <v>0</v>
      </c>
      <c r="Y502" s="80">
        <f t="shared" ca="1" si="312"/>
        <v>0</v>
      </c>
      <c r="Z502" s="80">
        <f t="shared" ca="1" si="300"/>
        <v>0</v>
      </c>
      <c r="AA502" s="80">
        <f t="shared" ca="1" si="313"/>
        <v>0</v>
      </c>
      <c r="AB502" s="81">
        <f t="shared" ca="1" si="301"/>
        <v>0</v>
      </c>
      <c r="AC502" s="79">
        <f t="shared" ca="1" si="302"/>
        <v>0</v>
      </c>
      <c r="AD502" s="35"/>
      <c r="AE502" s="55">
        <f t="shared" ca="1" si="323"/>
        <v>0</v>
      </c>
      <c r="AF502" s="78">
        <f t="shared" ca="1" si="324"/>
        <v>4.5569622524294494E-5</v>
      </c>
      <c r="AG502" s="35"/>
      <c r="AH502" s="35"/>
      <c r="AR502" s="69">
        <f t="shared" si="314"/>
        <v>42</v>
      </c>
      <c r="AS502" s="70">
        <f t="shared" si="325"/>
        <v>499</v>
      </c>
      <c r="AT502" s="71">
        <f t="shared" si="326"/>
        <v>1.810815498800028E-2</v>
      </c>
      <c r="AU502" s="72">
        <f t="shared" si="315"/>
        <v>8.6664107387064426E-3</v>
      </c>
      <c r="AV502" s="73">
        <f t="shared" si="316"/>
        <v>1.0086664107387064</v>
      </c>
      <c r="AW502" s="74">
        <f>PRODUCT(AV$4:AV502)</f>
        <v>53.467722692766891</v>
      </c>
      <c r="BO502" s="70">
        <f t="shared" si="327"/>
        <v>499</v>
      </c>
      <c r="BP502" s="178">
        <f t="shared" si="328"/>
        <v>0.1091</v>
      </c>
      <c r="BQ502" s="179">
        <f t="shared" si="317"/>
        <v>8.6664107387064426E-3</v>
      </c>
      <c r="BR502" s="179">
        <f t="shared" si="330"/>
        <v>1.8702872492739993E-2</v>
      </c>
    </row>
    <row r="503" spans="5:70">
      <c r="E503">
        <f t="shared" si="318"/>
        <v>500</v>
      </c>
      <c r="F503" s="64">
        <f t="shared" si="319"/>
        <v>109.58333333333097</v>
      </c>
      <c r="G503" s="55">
        <f t="shared" si="303"/>
        <v>0</v>
      </c>
      <c r="H503" s="78">
        <f t="shared" si="329"/>
        <v>4.5706383831192035E-5</v>
      </c>
      <c r="I503" s="79">
        <f t="shared" ca="1" si="304"/>
        <v>0</v>
      </c>
      <c r="J503" s="79">
        <f t="shared" ca="1" si="305"/>
        <v>0</v>
      </c>
      <c r="K503" s="80">
        <f t="shared" ca="1" si="306"/>
        <v>0</v>
      </c>
      <c r="L503" s="80">
        <f t="shared" ca="1" si="307"/>
        <v>0</v>
      </c>
      <c r="M503" s="80">
        <f t="shared" ca="1" si="308"/>
        <v>0</v>
      </c>
      <c r="N503" s="80">
        <f t="shared" ca="1" si="309"/>
        <v>0</v>
      </c>
      <c r="O503" s="81">
        <f t="shared" ca="1" si="296"/>
        <v>0</v>
      </c>
      <c r="P503" s="79">
        <f t="shared" ca="1" si="297"/>
        <v>0</v>
      </c>
      <c r="Q503" s="35"/>
      <c r="R503">
        <f t="shared" ca="1" si="310"/>
        <v>500</v>
      </c>
      <c r="S503" s="78">
        <f t="shared" ca="1" si="320"/>
        <v>109.58333333333097</v>
      </c>
      <c r="T503" s="55">
        <f t="shared" ca="1" si="311"/>
        <v>0</v>
      </c>
      <c r="U503" s="78">
        <f t="shared" ca="1" si="321"/>
        <v>4.5569622524294494E-5</v>
      </c>
      <c r="V503" s="79">
        <f t="shared" ca="1" si="322"/>
        <v>0</v>
      </c>
      <c r="W503" s="79">
        <f t="shared" ca="1" si="298"/>
        <v>0</v>
      </c>
      <c r="X503" s="80">
        <f t="shared" ca="1" si="299"/>
        <v>0</v>
      </c>
      <c r="Y503" s="80">
        <f t="shared" ca="1" si="312"/>
        <v>0</v>
      </c>
      <c r="Z503" s="80">
        <f t="shared" ca="1" si="300"/>
        <v>0</v>
      </c>
      <c r="AA503" s="80">
        <f t="shared" ca="1" si="313"/>
        <v>0</v>
      </c>
      <c r="AB503" s="81">
        <f t="shared" ca="1" si="301"/>
        <v>0</v>
      </c>
      <c r="AC503" s="79">
        <f t="shared" ca="1" si="302"/>
        <v>0</v>
      </c>
      <c r="AD503" s="35"/>
      <c r="AE503" s="55">
        <f t="shared" ca="1" si="323"/>
        <v>0</v>
      </c>
      <c r="AF503" s="78">
        <f t="shared" ca="1" si="324"/>
        <v>4.5569622524294494E-5</v>
      </c>
      <c r="AG503" s="35"/>
      <c r="AH503" s="35"/>
      <c r="AR503" s="69">
        <f t="shared" si="314"/>
        <v>42</v>
      </c>
      <c r="AS503" s="70">
        <f t="shared" si="325"/>
        <v>500</v>
      </c>
      <c r="AT503" s="71">
        <f t="shared" si="326"/>
        <v>1.7951222279154112E-2</v>
      </c>
      <c r="AU503" s="72">
        <f t="shared" si="315"/>
        <v>8.6664107387064426E-3</v>
      </c>
      <c r="AV503" s="73">
        <f t="shared" si="316"/>
        <v>1.0086664107387064</v>
      </c>
      <c r="AW503" s="74">
        <f>PRODUCT(AV$4:AV503)</f>
        <v>53.931095938885662</v>
      </c>
      <c r="BO503" s="70">
        <f t="shared" si="327"/>
        <v>500</v>
      </c>
      <c r="BP503" s="178">
        <f t="shared" si="328"/>
        <v>0.1091</v>
      </c>
      <c r="BQ503" s="179">
        <f t="shared" si="317"/>
        <v>8.6664107387064426E-3</v>
      </c>
      <c r="BR503" s="179">
        <f t="shared" si="330"/>
        <v>1.8542178359089768E-2</v>
      </c>
    </row>
    <row r="504" spans="5:70">
      <c r="E504">
        <f t="shared" si="318"/>
        <v>501</v>
      </c>
      <c r="F504" s="64">
        <f t="shared" si="319"/>
        <v>109.6666666666643</v>
      </c>
      <c r="G504" s="55">
        <f t="shared" si="303"/>
        <v>0</v>
      </c>
      <c r="H504" s="78">
        <f t="shared" si="329"/>
        <v>4.5706383831192035E-5</v>
      </c>
      <c r="I504" s="79">
        <f t="shared" ca="1" si="304"/>
        <v>0</v>
      </c>
      <c r="J504" s="79">
        <f t="shared" ca="1" si="305"/>
        <v>0</v>
      </c>
      <c r="K504" s="80">
        <f t="shared" ca="1" si="306"/>
        <v>0</v>
      </c>
      <c r="L504" s="80">
        <f t="shared" ca="1" si="307"/>
        <v>0</v>
      </c>
      <c r="M504" s="80">
        <f t="shared" ca="1" si="308"/>
        <v>0</v>
      </c>
      <c r="N504" s="80">
        <f t="shared" ca="1" si="309"/>
        <v>0</v>
      </c>
      <c r="O504" s="81">
        <f t="shared" ca="1" si="296"/>
        <v>0</v>
      </c>
      <c r="P504" s="79">
        <f t="shared" ca="1" si="297"/>
        <v>0</v>
      </c>
      <c r="Q504" s="35"/>
      <c r="R504">
        <f t="shared" ca="1" si="310"/>
        <v>501</v>
      </c>
      <c r="S504" s="78">
        <f t="shared" ca="1" si="320"/>
        <v>109.6666666666643</v>
      </c>
      <c r="T504" s="55">
        <f t="shared" ca="1" si="311"/>
        <v>0</v>
      </c>
      <c r="U504" s="78">
        <f t="shared" ca="1" si="321"/>
        <v>4.5569622524294494E-5</v>
      </c>
      <c r="V504" s="79">
        <f t="shared" ca="1" si="322"/>
        <v>0</v>
      </c>
      <c r="W504" s="79">
        <f t="shared" ca="1" si="298"/>
        <v>0</v>
      </c>
      <c r="X504" s="80">
        <f t="shared" ca="1" si="299"/>
        <v>0</v>
      </c>
      <c r="Y504" s="80">
        <f t="shared" ca="1" si="312"/>
        <v>0</v>
      </c>
      <c r="Z504" s="80">
        <f t="shared" ca="1" si="300"/>
        <v>0</v>
      </c>
      <c r="AA504" s="80">
        <f t="shared" ca="1" si="313"/>
        <v>0</v>
      </c>
      <c r="AB504" s="81">
        <f t="shared" ca="1" si="301"/>
        <v>0</v>
      </c>
      <c r="AC504" s="79">
        <f t="shared" ca="1" si="302"/>
        <v>0</v>
      </c>
      <c r="AD504" s="35"/>
      <c r="AE504" s="55">
        <f t="shared" ca="1" si="323"/>
        <v>0</v>
      </c>
      <c r="AF504" s="78">
        <f t="shared" ca="1" si="324"/>
        <v>4.5569622524294494E-5</v>
      </c>
      <c r="AG504" s="35"/>
      <c r="AH504" s="35"/>
      <c r="AR504" s="69">
        <f t="shared" si="314"/>
        <v>42</v>
      </c>
      <c r="AS504" s="70">
        <f t="shared" si="325"/>
        <v>501</v>
      </c>
      <c r="AT504" s="71">
        <f t="shared" si="326"/>
        <v>1.7795649613621144E-2</v>
      </c>
      <c r="AU504" s="72">
        <f t="shared" si="315"/>
        <v>8.6664107387064426E-3</v>
      </c>
      <c r="AV504" s="73">
        <f t="shared" si="316"/>
        <v>1.0086664107387064</v>
      </c>
      <c r="AW504" s="74">
        <f>PRODUCT(AV$4:AV504)</f>
        <v>54.398484967880627</v>
      </c>
      <c r="BO504" s="70">
        <f t="shared" si="327"/>
        <v>501</v>
      </c>
      <c r="BP504" s="178">
        <f t="shared" si="328"/>
        <v>0.1091</v>
      </c>
      <c r="BQ504" s="179">
        <f t="shared" si="317"/>
        <v>8.6664107387064426E-3</v>
      </c>
      <c r="BR504" s="179">
        <f t="shared" si="330"/>
        <v>1.8382864901300942E-2</v>
      </c>
    </row>
    <row r="505" spans="5:70">
      <c r="E505">
        <f t="shared" si="318"/>
        <v>502</v>
      </c>
      <c r="F505" s="64">
        <f t="shared" si="319"/>
        <v>109.74999999999763</v>
      </c>
      <c r="G505" s="55">
        <f t="shared" si="303"/>
        <v>0</v>
      </c>
      <c r="H505" s="78">
        <f t="shared" si="329"/>
        <v>4.5706383831192035E-5</v>
      </c>
      <c r="I505" s="79">
        <f t="shared" ca="1" si="304"/>
        <v>0</v>
      </c>
      <c r="J505" s="79">
        <f t="shared" ca="1" si="305"/>
        <v>0</v>
      </c>
      <c r="K505" s="80">
        <f t="shared" ca="1" si="306"/>
        <v>0</v>
      </c>
      <c r="L505" s="80">
        <f t="shared" ca="1" si="307"/>
        <v>0</v>
      </c>
      <c r="M505" s="80">
        <f t="shared" ca="1" si="308"/>
        <v>0</v>
      </c>
      <c r="N505" s="80">
        <f t="shared" ca="1" si="309"/>
        <v>0</v>
      </c>
      <c r="O505" s="81">
        <f t="shared" ca="1" si="296"/>
        <v>0</v>
      </c>
      <c r="P505" s="79">
        <f t="shared" ca="1" si="297"/>
        <v>0</v>
      </c>
      <c r="Q505" s="35"/>
      <c r="R505">
        <f t="shared" ca="1" si="310"/>
        <v>502</v>
      </c>
      <c r="S505" s="78">
        <f t="shared" ca="1" si="320"/>
        <v>109.74999999999763</v>
      </c>
      <c r="T505" s="55">
        <f t="shared" ca="1" si="311"/>
        <v>0</v>
      </c>
      <c r="U505" s="78">
        <f t="shared" ca="1" si="321"/>
        <v>4.5569622524294494E-5</v>
      </c>
      <c r="V505" s="79">
        <f t="shared" ca="1" si="322"/>
        <v>0</v>
      </c>
      <c r="W505" s="79">
        <f t="shared" ca="1" si="298"/>
        <v>0</v>
      </c>
      <c r="X505" s="80">
        <f t="shared" ca="1" si="299"/>
        <v>0</v>
      </c>
      <c r="Y505" s="80">
        <f t="shared" ca="1" si="312"/>
        <v>0</v>
      </c>
      <c r="Z505" s="80">
        <f t="shared" ca="1" si="300"/>
        <v>0</v>
      </c>
      <c r="AA505" s="80">
        <f t="shared" ca="1" si="313"/>
        <v>0</v>
      </c>
      <c r="AB505" s="81">
        <f t="shared" ca="1" si="301"/>
        <v>0</v>
      </c>
      <c r="AC505" s="79">
        <f t="shared" ca="1" si="302"/>
        <v>0</v>
      </c>
      <c r="AD505" s="35"/>
      <c r="AE505" s="55">
        <f t="shared" ca="1" si="323"/>
        <v>0</v>
      </c>
      <c r="AF505" s="78">
        <f t="shared" ca="1" si="324"/>
        <v>4.5569622524294494E-5</v>
      </c>
      <c r="AG505" s="35"/>
      <c r="AH505" s="35"/>
      <c r="AR505" s="69">
        <f t="shared" si="314"/>
        <v>42</v>
      </c>
      <c r="AS505" s="70">
        <f t="shared" si="325"/>
        <v>502</v>
      </c>
      <c r="AT505" s="71">
        <f t="shared" si="326"/>
        <v>1.7641425204707399E-2</v>
      </c>
      <c r="AU505" s="72">
        <f t="shared" si="315"/>
        <v>8.6664107387064426E-3</v>
      </c>
      <c r="AV505" s="73">
        <f t="shared" si="316"/>
        <v>1.0086664107387064</v>
      </c>
      <c r="AW505" s="74">
        <f>PRODUCT(AV$4:AV505)</f>
        <v>54.869924582175628</v>
      </c>
      <c r="BO505" s="70">
        <f t="shared" si="327"/>
        <v>502</v>
      </c>
      <c r="BP505" s="178">
        <f t="shared" si="328"/>
        <v>0.1091</v>
      </c>
      <c r="BQ505" s="179">
        <f t="shared" si="317"/>
        <v>8.6664107387064426E-3</v>
      </c>
      <c r="BR505" s="179">
        <f t="shared" si="330"/>
        <v>1.8224920256676415E-2</v>
      </c>
    </row>
    <row r="506" spans="5:70">
      <c r="E506">
        <f t="shared" si="318"/>
        <v>503</v>
      </c>
      <c r="F506" s="64">
        <f t="shared" si="319"/>
        <v>109.83333333333096</v>
      </c>
      <c r="G506" s="55">
        <f t="shared" si="303"/>
        <v>0</v>
      </c>
      <c r="H506" s="78">
        <f t="shared" si="329"/>
        <v>4.5706383831192035E-5</v>
      </c>
      <c r="I506" s="79">
        <f t="shared" ca="1" si="304"/>
        <v>0</v>
      </c>
      <c r="J506" s="79">
        <f t="shared" ca="1" si="305"/>
        <v>0</v>
      </c>
      <c r="K506" s="80">
        <f t="shared" ca="1" si="306"/>
        <v>0</v>
      </c>
      <c r="L506" s="80">
        <f t="shared" ca="1" si="307"/>
        <v>0</v>
      </c>
      <c r="M506" s="80">
        <f t="shared" ca="1" si="308"/>
        <v>0</v>
      </c>
      <c r="N506" s="80">
        <f t="shared" ca="1" si="309"/>
        <v>0</v>
      </c>
      <c r="O506" s="81">
        <f t="shared" ca="1" si="296"/>
        <v>0</v>
      </c>
      <c r="P506" s="79">
        <f t="shared" ca="1" si="297"/>
        <v>0</v>
      </c>
      <c r="Q506" s="35"/>
      <c r="R506">
        <f t="shared" ca="1" si="310"/>
        <v>503</v>
      </c>
      <c r="S506" s="78">
        <f t="shared" ca="1" si="320"/>
        <v>109.83333333333096</v>
      </c>
      <c r="T506" s="55">
        <f t="shared" ca="1" si="311"/>
        <v>0</v>
      </c>
      <c r="U506" s="78">
        <f t="shared" ca="1" si="321"/>
        <v>4.5569622524294494E-5</v>
      </c>
      <c r="V506" s="79">
        <f t="shared" ca="1" si="322"/>
        <v>0</v>
      </c>
      <c r="W506" s="79">
        <f t="shared" ca="1" si="298"/>
        <v>0</v>
      </c>
      <c r="X506" s="80">
        <f t="shared" ca="1" si="299"/>
        <v>0</v>
      </c>
      <c r="Y506" s="80">
        <f t="shared" ca="1" si="312"/>
        <v>0</v>
      </c>
      <c r="Z506" s="80">
        <f t="shared" ca="1" si="300"/>
        <v>0</v>
      </c>
      <c r="AA506" s="80">
        <f t="shared" ca="1" si="313"/>
        <v>0</v>
      </c>
      <c r="AB506" s="81">
        <f t="shared" ca="1" si="301"/>
        <v>0</v>
      </c>
      <c r="AC506" s="79">
        <f t="shared" ca="1" si="302"/>
        <v>0</v>
      </c>
      <c r="AD506" s="35"/>
      <c r="AE506" s="55">
        <f t="shared" ca="1" si="323"/>
        <v>0</v>
      </c>
      <c r="AF506" s="78">
        <f t="shared" ca="1" si="324"/>
        <v>4.5569622524294494E-5</v>
      </c>
      <c r="AG506" s="35"/>
      <c r="AH506" s="35"/>
      <c r="AR506" s="69">
        <f t="shared" si="314"/>
        <v>42</v>
      </c>
      <c r="AS506" s="70">
        <f t="shared" si="325"/>
        <v>503</v>
      </c>
      <c r="AT506" s="71">
        <f t="shared" si="326"/>
        <v>1.7488537367867235E-2</v>
      </c>
      <c r="AU506" s="72">
        <f t="shared" si="315"/>
        <v>8.6664107387064426E-3</v>
      </c>
      <c r="AV506" s="73">
        <f t="shared" si="316"/>
        <v>1.0086664107387064</v>
      </c>
      <c r="AW506" s="74">
        <f>PRODUCT(AV$4:AV506)</f>
        <v>55.345449885806609</v>
      </c>
      <c r="BO506" s="70">
        <f t="shared" si="327"/>
        <v>503</v>
      </c>
      <c r="BP506" s="178">
        <f t="shared" si="328"/>
        <v>0.1091</v>
      </c>
      <c r="BQ506" s="179">
        <f t="shared" si="317"/>
        <v>8.6664107387064426E-3</v>
      </c>
      <c r="BR506" s="179">
        <f t="shared" si="330"/>
        <v>1.8068332664442768E-2</v>
      </c>
    </row>
    <row r="507" spans="5:70">
      <c r="E507">
        <f t="shared" si="318"/>
        <v>504</v>
      </c>
      <c r="F507" s="64">
        <f t="shared" si="319"/>
        <v>109.91666666666428</v>
      </c>
      <c r="G507" s="55">
        <f t="shared" si="303"/>
        <v>0</v>
      </c>
      <c r="H507" s="78">
        <f t="shared" si="329"/>
        <v>4.5706383831192035E-5</v>
      </c>
      <c r="I507" s="79">
        <f t="shared" ca="1" si="304"/>
        <v>0</v>
      </c>
      <c r="J507" s="79">
        <f t="shared" ca="1" si="305"/>
        <v>0</v>
      </c>
      <c r="K507" s="80">
        <f t="shared" ca="1" si="306"/>
        <v>0</v>
      </c>
      <c r="L507" s="80">
        <f t="shared" ca="1" si="307"/>
        <v>0</v>
      </c>
      <c r="M507" s="80">
        <f t="shared" ca="1" si="308"/>
        <v>0</v>
      </c>
      <c r="N507" s="80">
        <f t="shared" ca="1" si="309"/>
        <v>0</v>
      </c>
      <c r="O507" s="81">
        <f t="shared" ca="1" si="296"/>
        <v>0</v>
      </c>
      <c r="P507" s="79">
        <f t="shared" ca="1" si="297"/>
        <v>0</v>
      </c>
      <c r="Q507" s="35"/>
      <c r="R507">
        <f t="shared" ca="1" si="310"/>
        <v>504</v>
      </c>
      <c r="S507" s="78">
        <f t="shared" ca="1" si="320"/>
        <v>109.91666666666428</v>
      </c>
      <c r="T507" s="55">
        <f t="shared" ca="1" si="311"/>
        <v>0</v>
      </c>
      <c r="U507" s="78">
        <f t="shared" ca="1" si="321"/>
        <v>4.5569622524294494E-5</v>
      </c>
      <c r="V507" s="79">
        <f t="shared" ca="1" si="322"/>
        <v>0</v>
      </c>
      <c r="W507" s="79">
        <f t="shared" ca="1" si="298"/>
        <v>0</v>
      </c>
      <c r="X507" s="80">
        <f t="shared" ca="1" si="299"/>
        <v>0</v>
      </c>
      <c r="Y507" s="80">
        <f t="shared" ca="1" si="312"/>
        <v>0</v>
      </c>
      <c r="Z507" s="80">
        <f t="shared" ca="1" si="300"/>
        <v>0</v>
      </c>
      <c r="AA507" s="80">
        <f t="shared" ca="1" si="313"/>
        <v>0</v>
      </c>
      <c r="AB507" s="81">
        <f t="shared" ca="1" si="301"/>
        <v>0</v>
      </c>
      <c r="AC507" s="79">
        <f t="shared" ca="1" si="302"/>
        <v>0</v>
      </c>
      <c r="AD507" s="35"/>
      <c r="AE507" s="55">
        <f t="shared" ca="1" si="323"/>
        <v>0</v>
      </c>
      <c r="AF507" s="78">
        <f t="shared" ca="1" si="324"/>
        <v>4.5569622524294494E-5</v>
      </c>
      <c r="AG507" s="35"/>
      <c r="AH507" s="35"/>
      <c r="AR507" s="69">
        <f t="shared" si="314"/>
        <v>42</v>
      </c>
      <c r="AS507" s="70">
        <f t="shared" si="325"/>
        <v>504</v>
      </c>
      <c r="AT507" s="71">
        <f t="shared" si="326"/>
        <v>1.7336974519818082E-2</v>
      </c>
      <c r="AU507" s="72">
        <f t="shared" si="315"/>
        <v>8.6664107387064426E-3</v>
      </c>
      <c r="AV507" s="73">
        <f t="shared" si="316"/>
        <v>1.0086664107387064</v>
      </c>
      <c r="AW507" s="74">
        <f>PRODUCT(AV$4:AV507)</f>
        <v>55.8250962870355</v>
      </c>
      <c r="BO507" s="70">
        <f t="shared" si="327"/>
        <v>504</v>
      </c>
      <c r="BP507" s="178">
        <f t="shared" si="328"/>
        <v>0.1091</v>
      </c>
      <c r="BQ507" s="179">
        <f t="shared" si="317"/>
        <v>8.6664107387064426E-3</v>
      </c>
      <c r="BR507" s="179">
        <f t="shared" si="330"/>
        <v>1.7913090464874559E-2</v>
      </c>
    </row>
    <row r="508" spans="5:70">
      <c r="E508">
        <f t="shared" si="318"/>
        <v>505</v>
      </c>
      <c r="F508" s="64">
        <f t="shared" si="319"/>
        <v>109.99999999999761</v>
      </c>
      <c r="G508" s="55">
        <f t="shared" si="303"/>
        <v>0</v>
      </c>
      <c r="H508" s="78">
        <f t="shared" si="329"/>
        <v>4.5706383831192035E-5</v>
      </c>
      <c r="I508" s="79">
        <f t="shared" ca="1" si="304"/>
        <v>0</v>
      </c>
      <c r="J508" s="79">
        <f t="shared" ca="1" si="305"/>
        <v>0</v>
      </c>
      <c r="K508" s="80">
        <f t="shared" ca="1" si="306"/>
        <v>0</v>
      </c>
      <c r="L508" s="80">
        <f t="shared" ca="1" si="307"/>
        <v>0</v>
      </c>
      <c r="M508" s="80">
        <f t="shared" ca="1" si="308"/>
        <v>0</v>
      </c>
      <c r="N508" s="80">
        <f t="shared" ca="1" si="309"/>
        <v>0</v>
      </c>
      <c r="O508" s="81">
        <f t="shared" ca="1" si="296"/>
        <v>0</v>
      </c>
      <c r="P508" s="79">
        <f t="shared" ca="1" si="297"/>
        <v>0</v>
      </c>
      <c r="Q508" s="35"/>
      <c r="R508">
        <f t="shared" ca="1" si="310"/>
        <v>505</v>
      </c>
      <c r="S508" s="78">
        <f t="shared" ca="1" si="320"/>
        <v>109.99999999999761</v>
      </c>
      <c r="T508" s="55">
        <f t="shared" ca="1" si="311"/>
        <v>0</v>
      </c>
      <c r="U508" s="78">
        <f t="shared" ca="1" si="321"/>
        <v>4.5569622524294494E-5</v>
      </c>
      <c r="V508" s="79">
        <f t="shared" ca="1" si="322"/>
        <v>0</v>
      </c>
      <c r="W508" s="79">
        <f t="shared" ca="1" si="298"/>
        <v>0</v>
      </c>
      <c r="X508" s="80">
        <f t="shared" ca="1" si="299"/>
        <v>0</v>
      </c>
      <c r="Y508" s="80">
        <f t="shared" ca="1" si="312"/>
        <v>0</v>
      </c>
      <c r="Z508" s="80">
        <f t="shared" ca="1" si="300"/>
        <v>0</v>
      </c>
      <c r="AA508" s="80">
        <f t="shared" ca="1" si="313"/>
        <v>0</v>
      </c>
      <c r="AB508" s="81">
        <f t="shared" ca="1" si="301"/>
        <v>0</v>
      </c>
      <c r="AC508" s="79">
        <f t="shared" ca="1" si="302"/>
        <v>0</v>
      </c>
      <c r="AD508" s="35"/>
      <c r="AE508" s="55">
        <f t="shared" ca="1" si="323"/>
        <v>0</v>
      </c>
      <c r="AF508" s="78">
        <f t="shared" ca="1" si="324"/>
        <v>4.5569622524294494E-5</v>
      </c>
      <c r="AG508" s="35"/>
      <c r="AH508" s="35"/>
      <c r="AR508" s="69">
        <f t="shared" si="314"/>
        <v>43</v>
      </c>
      <c r="AS508" s="70">
        <f t="shared" si="325"/>
        <v>505</v>
      </c>
      <c r="AT508" s="71">
        <f t="shared" si="326"/>
        <v>1.718672517766285E-2</v>
      </c>
      <c r="AU508" s="72">
        <f t="shared" si="315"/>
        <v>8.6664107387064426E-3</v>
      </c>
      <c r="AV508" s="73">
        <f t="shared" si="316"/>
        <v>1.0086664107387064</v>
      </c>
      <c r="AW508" s="74">
        <f>PRODUCT(AV$4:AV508)</f>
        <v>56.308899500986783</v>
      </c>
      <c r="BO508" s="70">
        <f t="shared" si="327"/>
        <v>505</v>
      </c>
      <c r="BP508" s="178">
        <f t="shared" si="328"/>
        <v>0.1091</v>
      </c>
      <c r="BQ508" s="179">
        <f t="shared" si="317"/>
        <v>8.6664107387064426E-3</v>
      </c>
      <c r="BR508" s="179">
        <f t="shared" si="330"/>
        <v>1.7759182098426116E-2</v>
      </c>
    </row>
    <row r="509" spans="5:70">
      <c r="E509">
        <f t="shared" si="318"/>
        <v>506</v>
      </c>
      <c r="F509" s="64">
        <f t="shared" si="319"/>
        <v>110.08333333333094</v>
      </c>
      <c r="G509" s="55">
        <f t="shared" si="303"/>
        <v>0</v>
      </c>
      <c r="H509" s="78">
        <f t="shared" si="329"/>
        <v>4.5706383831192035E-5</v>
      </c>
      <c r="I509" s="79">
        <f t="shared" ca="1" si="304"/>
        <v>0</v>
      </c>
      <c r="J509" s="79">
        <f t="shared" ca="1" si="305"/>
        <v>0</v>
      </c>
      <c r="K509" s="80">
        <f t="shared" ca="1" si="306"/>
        <v>0</v>
      </c>
      <c r="L509" s="80">
        <f t="shared" ca="1" si="307"/>
        <v>0</v>
      </c>
      <c r="M509" s="80">
        <f t="shared" ca="1" si="308"/>
        <v>0</v>
      </c>
      <c r="N509" s="80">
        <f t="shared" ca="1" si="309"/>
        <v>0</v>
      </c>
      <c r="O509" s="81">
        <f t="shared" ca="1" si="296"/>
        <v>0</v>
      </c>
      <c r="P509" s="79">
        <f t="shared" ca="1" si="297"/>
        <v>0</v>
      </c>
      <c r="Q509" s="35"/>
      <c r="R509">
        <f t="shared" ca="1" si="310"/>
        <v>506</v>
      </c>
      <c r="S509" s="78">
        <f t="shared" ca="1" si="320"/>
        <v>110.08333333333094</v>
      </c>
      <c r="T509" s="55">
        <f t="shared" ca="1" si="311"/>
        <v>0</v>
      </c>
      <c r="U509" s="78">
        <f t="shared" ca="1" si="321"/>
        <v>4.5569622524294494E-5</v>
      </c>
      <c r="V509" s="79">
        <f t="shared" ca="1" si="322"/>
        <v>0</v>
      </c>
      <c r="W509" s="79">
        <f t="shared" ca="1" si="298"/>
        <v>0</v>
      </c>
      <c r="X509" s="80">
        <f t="shared" ca="1" si="299"/>
        <v>0</v>
      </c>
      <c r="Y509" s="80">
        <f t="shared" ca="1" si="312"/>
        <v>0</v>
      </c>
      <c r="Z509" s="80">
        <f t="shared" ca="1" si="300"/>
        <v>0</v>
      </c>
      <c r="AA509" s="80">
        <f t="shared" ca="1" si="313"/>
        <v>0</v>
      </c>
      <c r="AB509" s="81">
        <f t="shared" ca="1" si="301"/>
        <v>0</v>
      </c>
      <c r="AC509" s="79">
        <f t="shared" ca="1" si="302"/>
        <v>0</v>
      </c>
      <c r="AD509" s="35"/>
      <c r="AE509" s="55">
        <f t="shared" ca="1" si="323"/>
        <v>0</v>
      </c>
      <c r="AF509" s="78">
        <f t="shared" ca="1" si="324"/>
        <v>4.5569622524294494E-5</v>
      </c>
      <c r="AG509" s="35"/>
      <c r="AH509" s="35"/>
      <c r="AR509" s="69">
        <f t="shared" si="314"/>
        <v>43</v>
      </c>
      <c r="AS509" s="70">
        <f t="shared" si="325"/>
        <v>506</v>
      </c>
      <c r="AT509" s="71">
        <f t="shared" si="326"/>
        <v>1.7037777958019956E-2</v>
      </c>
      <c r="AU509" s="72">
        <f t="shared" si="315"/>
        <v>8.6664107387064426E-3</v>
      </c>
      <c r="AV509" s="73">
        <f t="shared" si="316"/>
        <v>1.0086664107387064</v>
      </c>
      <c r="AW509" s="74">
        <f>PRODUCT(AV$4:AV509)</f>
        <v>56.796895552306879</v>
      </c>
      <c r="BO509" s="70">
        <f t="shared" si="327"/>
        <v>506</v>
      </c>
      <c r="BP509" s="178">
        <f t="shared" si="328"/>
        <v>0.1091</v>
      </c>
      <c r="BQ509" s="179">
        <f t="shared" si="317"/>
        <v>8.6664107387064426E-3</v>
      </c>
      <c r="BR509" s="179">
        <f t="shared" si="330"/>
        <v>1.7606596104870798E-2</v>
      </c>
    </row>
    <row r="510" spans="5:70">
      <c r="E510">
        <f t="shared" si="318"/>
        <v>507</v>
      </c>
      <c r="F510" s="64">
        <f t="shared" si="319"/>
        <v>110.16666666666427</v>
      </c>
      <c r="G510" s="55">
        <f t="shared" si="303"/>
        <v>0</v>
      </c>
      <c r="H510" s="78">
        <f t="shared" si="329"/>
        <v>4.5706383831192035E-5</v>
      </c>
      <c r="I510" s="79">
        <f t="shared" ca="1" si="304"/>
        <v>0</v>
      </c>
      <c r="J510" s="79">
        <f t="shared" ca="1" si="305"/>
        <v>0</v>
      </c>
      <c r="K510" s="80">
        <f t="shared" ca="1" si="306"/>
        <v>0</v>
      </c>
      <c r="L510" s="80">
        <f t="shared" ca="1" si="307"/>
        <v>0</v>
      </c>
      <c r="M510" s="80">
        <f t="shared" ca="1" si="308"/>
        <v>0</v>
      </c>
      <c r="N510" s="80">
        <f t="shared" ca="1" si="309"/>
        <v>0</v>
      </c>
      <c r="O510" s="81">
        <f t="shared" ca="1" si="296"/>
        <v>0</v>
      </c>
      <c r="P510" s="79">
        <f t="shared" ca="1" si="297"/>
        <v>0</v>
      </c>
      <c r="Q510" s="35"/>
      <c r="R510">
        <f t="shared" ca="1" si="310"/>
        <v>507</v>
      </c>
      <c r="S510" s="78">
        <f t="shared" ca="1" si="320"/>
        <v>110.16666666666427</v>
      </c>
      <c r="T510" s="55">
        <f t="shared" ca="1" si="311"/>
        <v>0</v>
      </c>
      <c r="U510" s="78">
        <f t="shared" ca="1" si="321"/>
        <v>4.5569622524294494E-5</v>
      </c>
      <c r="V510" s="79">
        <f t="shared" ca="1" si="322"/>
        <v>0</v>
      </c>
      <c r="W510" s="79">
        <f t="shared" ca="1" si="298"/>
        <v>0</v>
      </c>
      <c r="X510" s="80">
        <f t="shared" ca="1" si="299"/>
        <v>0</v>
      </c>
      <c r="Y510" s="80">
        <f t="shared" ca="1" si="312"/>
        <v>0</v>
      </c>
      <c r="Z510" s="80">
        <f t="shared" ca="1" si="300"/>
        <v>0</v>
      </c>
      <c r="AA510" s="80">
        <f t="shared" ca="1" si="313"/>
        <v>0</v>
      </c>
      <c r="AB510" s="81">
        <f t="shared" ca="1" si="301"/>
        <v>0</v>
      </c>
      <c r="AC510" s="79">
        <f t="shared" ca="1" si="302"/>
        <v>0</v>
      </c>
      <c r="AD510" s="35"/>
      <c r="AE510" s="55">
        <f t="shared" ca="1" si="323"/>
        <v>0</v>
      </c>
      <c r="AF510" s="78">
        <f t="shared" ca="1" si="324"/>
        <v>4.5569622524294494E-5</v>
      </c>
      <c r="AG510" s="35"/>
      <c r="AH510" s="35"/>
      <c r="AR510" s="69">
        <f t="shared" si="314"/>
        <v>43</v>
      </c>
      <c r="AS510" s="70">
        <f t="shared" si="325"/>
        <v>507</v>
      </c>
      <c r="AT510" s="71">
        <f t="shared" si="326"/>
        <v>1.6890121576160877E-2</v>
      </c>
      <c r="AU510" s="72">
        <f t="shared" si="315"/>
        <v>8.6664107387064426E-3</v>
      </c>
      <c r="AV510" s="73">
        <f t="shared" si="316"/>
        <v>1.0086664107387064</v>
      </c>
      <c r="AW510" s="74">
        <f>PRODUCT(AV$4:AV510)</f>
        <v>57.289120777846577</v>
      </c>
      <c r="BO510" s="70">
        <f t="shared" si="327"/>
        <v>507</v>
      </c>
      <c r="BP510" s="178">
        <f t="shared" si="328"/>
        <v>0.1091</v>
      </c>
      <c r="BQ510" s="179">
        <f t="shared" si="317"/>
        <v>8.6664107387064426E-3</v>
      </c>
      <c r="BR510" s="179">
        <f t="shared" si="330"/>
        <v>1.7455321122447649E-2</v>
      </c>
    </row>
    <row r="511" spans="5:70">
      <c r="E511">
        <f t="shared" si="318"/>
        <v>508</v>
      </c>
      <c r="F511" s="64">
        <f t="shared" si="319"/>
        <v>110.2499999999976</v>
      </c>
      <c r="G511" s="55">
        <f t="shared" si="303"/>
        <v>0</v>
      </c>
      <c r="H511" s="78">
        <f t="shared" si="329"/>
        <v>4.5706383831192035E-5</v>
      </c>
      <c r="I511" s="79">
        <f t="shared" ca="1" si="304"/>
        <v>0</v>
      </c>
      <c r="J511" s="79">
        <f t="shared" ca="1" si="305"/>
        <v>0</v>
      </c>
      <c r="K511" s="80">
        <f t="shared" ca="1" si="306"/>
        <v>0</v>
      </c>
      <c r="L511" s="80">
        <f t="shared" ca="1" si="307"/>
        <v>0</v>
      </c>
      <c r="M511" s="80">
        <f t="shared" ca="1" si="308"/>
        <v>0</v>
      </c>
      <c r="N511" s="80">
        <f t="shared" ca="1" si="309"/>
        <v>0</v>
      </c>
      <c r="O511" s="81">
        <f t="shared" ca="1" si="296"/>
        <v>0</v>
      </c>
      <c r="P511" s="79">
        <f t="shared" ca="1" si="297"/>
        <v>0</v>
      </c>
      <c r="Q511" s="35"/>
      <c r="R511">
        <f t="shared" ca="1" si="310"/>
        <v>508</v>
      </c>
      <c r="S511" s="78">
        <f t="shared" ca="1" si="320"/>
        <v>110.2499999999976</v>
      </c>
      <c r="T511" s="55">
        <f t="shared" ca="1" si="311"/>
        <v>0</v>
      </c>
      <c r="U511" s="78">
        <f t="shared" ca="1" si="321"/>
        <v>4.5569622524294494E-5</v>
      </c>
      <c r="V511" s="79">
        <f t="shared" ca="1" si="322"/>
        <v>0</v>
      </c>
      <c r="W511" s="79">
        <f t="shared" ca="1" si="298"/>
        <v>0</v>
      </c>
      <c r="X511" s="80">
        <f t="shared" ca="1" si="299"/>
        <v>0</v>
      </c>
      <c r="Y511" s="80">
        <f t="shared" ca="1" si="312"/>
        <v>0</v>
      </c>
      <c r="Z511" s="80">
        <f t="shared" ca="1" si="300"/>
        <v>0</v>
      </c>
      <c r="AA511" s="80">
        <f t="shared" ca="1" si="313"/>
        <v>0</v>
      </c>
      <c r="AB511" s="81">
        <f t="shared" ca="1" si="301"/>
        <v>0</v>
      </c>
      <c r="AC511" s="79">
        <f t="shared" ca="1" si="302"/>
        <v>0</v>
      </c>
      <c r="AD511" s="35"/>
      <c r="AE511" s="55">
        <f t="shared" ca="1" si="323"/>
        <v>0</v>
      </c>
      <c r="AF511" s="78">
        <f t="shared" ca="1" si="324"/>
        <v>4.5569622524294494E-5</v>
      </c>
      <c r="AG511" s="35"/>
      <c r="AH511" s="35"/>
      <c r="AR511" s="69">
        <f t="shared" si="314"/>
        <v>43</v>
      </c>
      <c r="AS511" s="70">
        <f t="shared" si="325"/>
        <v>508</v>
      </c>
      <c r="AT511" s="71">
        <f t="shared" si="326"/>
        <v>1.674374484515518E-2</v>
      </c>
      <c r="AU511" s="72">
        <f t="shared" si="315"/>
        <v>8.6664107387064426E-3</v>
      </c>
      <c r="AV511" s="73">
        <f t="shared" si="316"/>
        <v>1.0086664107387064</v>
      </c>
      <c r="AW511" s="74">
        <f>PRODUCT(AV$4:AV511)</f>
        <v>57.785611829366758</v>
      </c>
      <c r="BO511" s="70">
        <f t="shared" si="327"/>
        <v>508</v>
      </c>
      <c r="BP511" s="178">
        <f t="shared" si="328"/>
        <v>0.1091</v>
      </c>
      <c r="BQ511" s="179">
        <f t="shared" si="317"/>
        <v>8.6664107387064426E-3</v>
      </c>
      <c r="BR511" s="179">
        <f t="shared" si="330"/>
        <v>1.7305345887015388E-2</v>
      </c>
    </row>
    <row r="512" spans="5:70">
      <c r="E512">
        <f t="shared" si="318"/>
        <v>509</v>
      </c>
      <c r="F512" s="64">
        <f t="shared" si="319"/>
        <v>110.33333333333093</v>
      </c>
      <c r="G512" s="55">
        <f t="shared" si="303"/>
        <v>0</v>
      </c>
      <c r="H512" s="78">
        <f t="shared" si="329"/>
        <v>4.5706383831192035E-5</v>
      </c>
      <c r="I512" s="79">
        <f t="shared" ca="1" si="304"/>
        <v>0</v>
      </c>
      <c r="J512" s="79">
        <f t="shared" ca="1" si="305"/>
        <v>0</v>
      </c>
      <c r="K512" s="80">
        <f t="shared" ca="1" si="306"/>
        <v>0</v>
      </c>
      <c r="L512" s="80">
        <f t="shared" ca="1" si="307"/>
        <v>0</v>
      </c>
      <c r="M512" s="80">
        <f t="shared" ca="1" si="308"/>
        <v>0</v>
      </c>
      <c r="N512" s="80">
        <f t="shared" ca="1" si="309"/>
        <v>0</v>
      </c>
      <c r="O512" s="81">
        <f t="shared" ca="1" si="296"/>
        <v>0</v>
      </c>
      <c r="P512" s="79">
        <f t="shared" ca="1" si="297"/>
        <v>0</v>
      </c>
      <c r="Q512" s="35"/>
      <c r="R512">
        <f t="shared" ca="1" si="310"/>
        <v>509</v>
      </c>
      <c r="S512" s="78">
        <f t="shared" ca="1" si="320"/>
        <v>110.33333333333093</v>
      </c>
      <c r="T512" s="55">
        <f t="shared" ca="1" si="311"/>
        <v>0</v>
      </c>
      <c r="U512" s="78">
        <f t="shared" ca="1" si="321"/>
        <v>4.5569622524294494E-5</v>
      </c>
      <c r="V512" s="79">
        <f t="shared" ca="1" si="322"/>
        <v>0</v>
      </c>
      <c r="W512" s="79">
        <f t="shared" ca="1" si="298"/>
        <v>0</v>
      </c>
      <c r="X512" s="80">
        <f t="shared" ca="1" si="299"/>
        <v>0</v>
      </c>
      <c r="Y512" s="80">
        <f t="shared" ca="1" si="312"/>
        <v>0</v>
      </c>
      <c r="Z512" s="80">
        <f t="shared" ca="1" si="300"/>
        <v>0</v>
      </c>
      <c r="AA512" s="80">
        <f t="shared" ca="1" si="313"/>
        <v>0</v>
      </c>
      <c r="AB512" s="81">
        <f t="shared" ca="1" si="301"/>
        <v>0</v>
      </c>
      <c r="AC512" s="79">
        <f t="shared" ca="1" si="302"/>
        <v>0</v>
      </c>
      <c r="AD512" s="35"/>
      <c r="AE512" s="55">
        <f t="shared" ca="1" si="323"/>
        <v>0</v>
      </c>
      <c r="AF512" s="78">
        <f t="shared" ca="1" si="324"/>
        <v>4.5569622524294494E-5</v>
      </c>
      <c r="AG512" s="35"/>
      <c r="AH512" s="35"/>
      <c r="AR512" s="69">
        <f t="shared" si="314"/>
        <v>43</v>
      </c>
      <c r="AS512" s="70">
        <f t="shared" si="325"/>
        <v>509</v>
      </c>
      <c r="AT512" s="71">
        <f t="shared" si="326"/>
        <v>1.6598636675022968E-2</v>
      </c>
      <c r="AU512" s="72">
        <f t="shared" si="315"/>
        <v>8.6664107387064426E-3</v>
      </c>
      <c r="AV512" s="73">
        <f t="shared" si="316"/>
        <v>1.0086664107387064</v>
      </c>
      <c r="AW512" s="74">
        <f>PRODUCT(AV$4:AV512)</f>
        <v>58.286405676267506</v>
      </c>
      <c r="BO512" s="70">
        <f t="shared" si="327"/>
        <v>509</v>
      </c>
      <c r="BP512" s="178">
        <f t="shared" si="328"/>
        <v>0.1091</v>
      </c>
      <c r="BQ512" s="179">
        <f t="shared" si="317"/>
        <v>8.6664107387064426E-3</v>
      </c>
      <c r="BR512" s="179">
        <f t="shared" si="330"/>
        <v>1.7156659231213671E-2</v>
      </c>
    </row>
    <row r="513" spans="5:70">
      <c r="E513">
        <f t="shared" si="318"/>
        <v>510</v>
      </c>
      <c r="F513" s="64">
        <f t="shared" si="319"/>
        <v>110.41666666666426</v>
      </c>
      <c r="G513" s="55">
        <f t="shared" si="303"/>
        <v>0</v>
      </c>
      <c r="H513" s="78">
        <f t="shared" si="329"/>
        <v>4.5706383831192035E-5</v>
      </c>
      <c r="I513" s="79">
        <f t="shared" ca="1" si="304"/>
        <v>0</v>
      </c>
      <c r="J513" s="79">
        <f t="shared" ca="1" si="305"/>
        <v>0</v>
      </c>
      <c r="K513" s="80">
        <f t="shared" ca="1" si="306"/>
        <v>0</v>
      </c>
      <c r="L513" s="80">
        <f t="shared" ca="1" si="307"/>
        <v>0</v>
      </c>
      <c r="M513" s="80">
        <f t="shared" ca="1" si="308"/>
        <v>0</v>
      </c>
      <c r="N513" s="80">
        <f t="shared" ca="1" si="309"/>
        <v>0</v>
      </c>
      <c r="O513" s="81">
        <f t="shared" ca="1" si="296"/>
        <v>0</v>
      </c>
      <c r="P513" s="79">
        <f t="shared" ca="1" si="297"/>
        <v>0</v>
      </c>
      <c r="Q513" s="35"/>
      <c r="R513">
        <f t="shared" ca="1" si="310"/>
        <v>510</v>
      </c>
      <c r="S513" s="78">
        <f t="shared" ca="1" si="320"/>
        <v>110.41666666666426</v>
      </c>
      <c r="T513" s="55">
        <f t="shared" ca="1" si="311"/>
        <v>0</v>
      </c>
      <c r="U513" s="78">
        <f t="shared" ca="1" si="321"/>
        <v>4.5569622524294494E-5</v>
      </c>
      <c r="V513" s="79">
        <f t="shared" ca="1" si="322"/>
        <v>0</v>
      </c>
      <c r="W513" s="79">
        <f t="shared" ca="1" si="298"/>
        <v>0</v>
      </c>
      <c r="X513" s="80">
        <f t="shared" ca="1" si="299"/>
        <v>0</v>
      </c>
      <c r="Y513" s="80">
        <f t="shared" ca="1" si="312"/>
        <v>0</v>
      </c>
      <c r="Z513" s="80">
        <f t="shared" ca="1" si="300"/>
        <v>0</v>
      </c>
      <c r="AA513" s="80">
        <f t="shared" ca="1" si="313"/>
        <v>0</v>
      </c>
      <c r="AB513" s="81">
        <f t="shared" ca="1" si="301"/>
        <v>0</v>
      </c>
      <c r="AC513" s="79">
        <f t="shared" ca="1" si="302"/>
        <v>0</v>
      </c>
      <c r="AD513" s="35"/>
      <c r="AE513" s="55">
        <f t="shared" ca="1" si="323"/>
        <v>0</v>
      </c>
      <c r="AF513" s="78">
        <f t="shared" ca="1" si="324"/>
        <v>4.5569622524294494E-5</v>
      </c>
      <c r="AG513" s="35"/>
      <c r="AH513" s="35"/>
      <c r="AR513" s="69">
        <f t="shared" si="314"/>
        <v>43</v>
      </c>
      <c r="AS513" s="70">
        <f t="shared" si="325"/>
        <v>510</v>
      </c>
      <c r="AT513" s="71">
        <f t="shared" si="326"/>
        <v>1.6454786071894663E-2</v>
      </c>
      <c r="AU513" s="72">
        <f t="shared" si="315"/>
        <v>8.6664107387064426E-3</v>
      </c>
      <c r="AV513" s="73">
        <f t="shared" si="316"/>
        <v>1.0086664107387064</v>
      </c>
      <c r="AW513" s="74">
        <f>PRODUCT(AV$4:AV513)</f>
        <v>58.791539608340912</v>
      </c>
      <c r="BO513" s="70">
        <f t="shared" si="327"/>
        <v>510</v>
      </c>
      <c r="BP513" s="178">
        <f t="shared" si="328"/>
        <v>0.1091</v>
      </c>
      <c r="BQ513" s="179">
        <f t="shared" si="317"/>
        <v>8.6664107387064426E-3</v>
      </c>
      <c r="BR513" s="179">
        <f t="shared" si="330"/>
        <v>1.7009250083631543E-2</v>
      </c>
    </row>
    <row r="514" spans="5:70">
      <c r="E514">
        <f t="shared" si="318"/>
        <v>511</v>
      </c>
      <c r="F514" s="64">
        <f t="shared" si="319"/>
        <v>110.49999999999758</v>
      </c>
      <c r="G514" s="55">
        <f t="shared" si="303"/>
        <v>0</v>
      </c>
      <c r="H514" s="78">
        <f t="shared" si="329"/>
        <v>4.5706383831192035E-5</v>
      </c>
      <c r="I514" s="79">
        <f t="shared" ca="1" si="304"/>
        <v>0</v>
      </c>
      <c r="J514" s="79">
        <f t="shared" ca="1" si="305"/>
        <v>0</v>
      </c>
      <c r="K514" s="80">
        <f t="shared" ca="1" si="306"/>
        <v>0</v>
      </c>
      <c r="L514" s="80">
        <f t="shared" ca="1" si="307"/>
        <v>0</v>
      </c>
      <c r="M514" s="80">
        <f t="shared" ca="1" si="308"/>
        <v>0</v>
      </c>
      <c r="N514" s="80">
        <f t="shared" ca="1" si="309"/>
        <v>0</v>
      </c>
      <c r="O514" s="81">
        <f t="shared" ca="1" si="296"/>
        <v>0</v>
      </c>
      <c r="P514" s="79">
        <f t="shared" ca="1" si="297"/>
        <v>0</v>
      </c>
      <c r="Q514" s="35"/>
      <c r="R514">
        <f t="shared" ca="1" si="310"/>
        <v>511</v>
      </c>
      <c r="S514" s="78">
        <f t="shared" ca="1" si="320"/>
        <v>110.49999999999758</v>
      </c>
      <c r="T514" s="55">
        <f t="shared" ca="1" si="311"/>
        <v>0</v>
      </c>
      <c r="U514" s="78">
        <f t="shared" ca="1" si="321"/>
        <v>4.5569622524294494E-5</v>
      </c>
      <c r="V514" s="79">
        <f t="shared" ca="1" si="322"/>
        <v>0</v>
      </c>
      <c r="W514" s="79">
        <f t="shared" ca="1" si="298"/>
        <v>0</v>
      </c>
      <c r="X514" s="80">
        <f t="shared" ca="1" si="299"/>
        <v>0</v>
      </c>
      <c r="Y514" s="80">
        <f t="shared" ca="1" si="312"/>
        <v>0</v>
      </c>
      <c r="Z514" s="80">
        <f t="shared" ca="1" si="300"/>
        <v>0</v>
      </c>
      <c r="AA514" s="80">
        <f t="shared" ca="1" si="313"/>
        <v>0</v>
      </c>
      <c r="AB514" s="81">
        <f t="shared" ca="1" si="301"/>
        <v>0</v>
      </c>
      <c r="AC514" s="79">
        <f t="shared" ca="1" si="302"/>
        <v>0</v>
      </c>
      <c r="AD514" s="35"/>
      <c r="AE514" s="55">
        <f t="shared" ca="1" si="323"/>
        <v>0</v>
      </c>
      <c r="AF514" s="78">
        <f t="shared" ca="1" si="324"/>
        <v>4.5569622524294494E-5</v>
      </c>
      <c r="AG514" s="35"/>
      <c r="AH514" s="35"/>
      <c r="AR514" s="69">
        <f t="shared" si="314"/>
        <v>43</v>
      </c>
      <c r="AS514" s="70">
        <f t="shared" si="325"/>
        <v>511</v>
      </c>
      <c r="AT514" s="71">
        <f t="shared" si="326"/>
        <v>1.6312182137178079E-2</v>
      </c>
      <c r="AU514" s="72">
        <f t="shared" si="315"/>
        <v>8.6664107387064426E-3</v>
      </c>
      <c r="AV514" s="73">
        <f t="shared" si="316"/>
        <v>1.0086664107387064</v>
      </c>
      <c r="AW514" s="74">
        <f>PRODUCT(AV$4:AV514)</f>
        <v>59.301051238547721</v>
      </c>
      <c r="BO514" s="70">
        <f t="shared" si="327"/>
        <v>511</v>
      </c>
      <c r="BP514" s="178">
        <f t="shared" si="328"/>
        <v>0.1091</v>
      </c>
      <c r="BQ514" s="179">
        <f t="shared" si="317"/>
        <v>8.6664107387064426E-3</v>
      </c>
      <c r="BR514" s="179">
        <f t="shared" si="330"/>
        <v>1.6863107467983054E-2</v>
      </c>
    </row>
    <row r="515" spans="5:70">
      <c r="E515">
        <f t="shared" si="318"/>
        <v>512</v>
      </c>
      <c r="F515" s="64">
        <f t="shared" si="319"/>
        <v>110.58333333333091</v>
      </c>
      <c r="G515" s="55">
        <f t="shared" si="303"/>
        <v>0</v>
      </c>
      <c r="H515" s="78">
        <f t="shared" si="329"/>
        <v>4.5706383831192035E-5</v>
      </c>
      <c r="I515" s="79">
        <f t="shared" ca="1" si="304"/>
        <v>0</v>
      </c>
      <c r="J515" s="79">
        <f t="shared" ca="1" si="305"/>
        <v>0</v>
      </c>
      <c r="K515" s="80">
        <f t="shared" ca="1" si="306"/>
        <v>0</v>
      </c>
      <c r="L515" s="80">
        <f t="shared" ca="1" si="307"/>
        <v>0</v>
      </c>
      <c r="M515" s="80">
        <f t="shared" ca="1" si="308"/>
        <v>0</v>
      </c>
      <c r="N515" s="80">
        <f t="shared" ca="1" si="309"/>
        <v>0</v>
      </c>
      <c r="O515" s="81">
        <f t="shared" ca="1" si="296"/>
        <v>0</v>
      </c>
      <c r="P515" s="79">
        <f t="shared" ca="1" si="297"/>
        <v>0</v>
      </c>
      <c r="Q515" s="35"/>
      <c r="R515">
        <f t="shared" ca="1" si="310"/>
        <v>512</v>
      </c>
      <c r="S515" s="78">
        <f t="shared" ca="1" si="320"/>
        <v>110.58333333333091</v>
      </c>
      <c r="T515" s="55">
        <f t="shared" ca="1" si="311"/>
        <v>0</v>
      </c>
      <c r="U515" s="78">
        <f t="shared" ca="1" si="321"/>
        <v>4.5569622524294494E-5</v>
      </c>
      <c r="V515" s="79">
        <f t="shared" ca="1" si="322"/>
        <v>0</v>
      </c>
      <c r="W515" s="79">
        <f t="shared" ca="1" si="298"/>
        <v>0</v>
      </c>
      <c r="X515" s="80">
        <f t="shared" ca="1" si="299"/>
        <v>0</v>
      </c>
      <c r="Y515" s="80">
        <f t="shared" ca="1" si="312"/>
        <v>0</v>
      </c>
      <c r="Z515" s="80">
        <f t="shared" ca="1" si="300"/>
        <v>0</v>
      </c>
      <c r="AA515" s="80">
        <f t="shared" ca="1" si="313"/>
        <v>0</v>
      </c>
      <c r="AB515" s="81">
        <f t="shared" ca="1" si="301"/>
        <v>0</v>
      </c>
      <c r="AC515" s="79">
        <f t="shared" ca="1" si="302"/>
        <v>0</v>
      </c>
      <c r="AD515" s="35"/>
      <c r="AE515" s="55">
        <f t="shared" ca="1" si="323"/>
        <v>0</v>
      </c>
      <c r="AF515" s="78">
        <f t="shared" ca="1" si="324"/>
        <v>4.5569622524294494E-5</v>
      </c>
      <c r="AG515" s="35"/>
      <c r="AH515" s="35"/>
      <c r="AR515" s="69">
        <f t="shared" si="314"/>
        <v>43</v>
      </c>
      <c r="AS515" s="70">
        <f t="shared" si="325"/>
        <v>512</v>
      </c>
      <c r="AT515" s="71">
        <f t="shared" si="326"/>
        <v>1.6170814066732705E-2</v>
      </c>
      <c r="AU515" s="72">
        <f t="shared" si="315"/>
        <v>8.6664107387064426E-3</v>
      </c>
      <c r="AV515" s="73">
        <f t="shared" si="316"/>
        <v>1.0086664107387064</v>
      </c>
      <c r="AW515" s="74">
        <f>PRODUCT(AV$4:AV515)</f>
        <v>59.814978505818054</v>
      </c>
      <c r="BO515" s="70">
        <f t="shared" si="327"/>
        <v>512</v>
      </c>
      <c r="BP515" s="178">
        <f t="shared" si="328"/>
        <v>0.1091</v>
      </c>
      <c r="BQ515" s="179">
        <f t="shared" si="317"/>
        <v>8.6664107387064426E-3</v>
      </c>
      <c r="BR515" s="179">
        <f t="shared" si="330"/>
        <v>1.6718220502289945E-2</v>
      </c>
    </row>
    <row r="516" spans="5:70">
      <c r="E516">
        <f t="shared" si="318"/>
        <v>513</v>
      </c>
      <c r="F516" s="64">
        <f t="shared" si="319"/>
        <v>110.66666666666424</v>
      </c>
      <c r="G516" s="55">
        <f t="shared" si="303"/>
        <v>0</v>
      </c>
      <c r="H516" s="78">
        <f t="shared" si="329"/>
        <v>4.5706383831192035E-5</v>
      </c>
      <c r="I516" s="79">
        <f t="shared" ca="1" si="304"/>
        <v>0</v>
      </c>
      <c r="J516" s="79">
        <f t="shared" ca="1" si="305"/>
        <v>0</v>
      </c>
      <c r="K516" s="80">
        <f t="shared" ca="1" si="306"/>
        <v>0</v>
      </c>
      <c r="L516" s="80">
        <f t="shared" ca="1" si="307"/>
        <v>0</v>
      </c>
      <c r="M516" s="80">
        <f t="shared" ca="1" si="308"/>
        <v>0</v>
      </c>
      <c r="N516" s="80">
        <f t="shared" ca="1" si="309"/>
        <v>0</v>
      </c>
      <c r="O516" s="81">
        <f t="shared" ref="O516:O579" ca="1" si="331">-MIN(IF(MOD(R516,IF($C$5="Annual",12,1))=0,1,0)*$C$33*U516/IF($C$5="Monthly",12,1),I516)</f>
        <v>0</v>
      </c>
      <c r="P516" s="79">
        <f t="shared" ref="P516:P579" ca="1" si="332">SUM(I516:O516)</f>
        <v>0</v>
      </c>
      <c r="Q516" s="35"/>
      <c r="R516">
        <f t="shared" ca="1" si="310"/>
        <v>513</v>
      </c>
      <c r="S516" s="78">
        <f t="shared" ca="1" si="320"/>
        <v>110.66666666666424</v>
      </c>
      <c r="T516" s="55">
        <f t="shared" ca="1" si="311"/>
        <v>0</v>
      </c>
      <c r="U516" s="78">
        <f t="shared" ca="1" si="321"/>
        <v>4.5569622524294494E-5</v>
      </c>
      <c r="V516" s="79">
        <f t="shared" ca="1" si="322"/>
        <v>0</v>
      </c>
      <c r="W516" s="79">
        <f t="shared" ref="W516:W579" ca="1" si="333">(V516)*$AU516</f>
        <v>0</v>
      </c>
      <c r="X516" s="80">
        <f t="shared" ref="X516:X579" ca="1" si="334">IF(V516=0,0,-$C$19)*U516</f>
        <v>0</v>
      </c>
      <c r="Y516" s="80">
        <f t="shared" ca="1" si="312"/>
        <v>0</v>
      </c>
      <c r="Z516" s="80">
        <f t="shared" ref="Z516:Z579" ca="1" si="335">-IF(MOD(R516-1,12)=0,1,0)*V516*($C$17)</f>
        <v>0</v>
      </c>
      <c r="AA516" s="80">
        <f t="shared" ca="1" si="313"/>
        <v>0</v>
      </c>
      <c r="AB516" s="81">
        <f t="shared" ref="AB516:AB579" ca="1" si="336">-MIN(IF(MOD(R516,IF($C$5="Annual",12,1))=0,1,0)*$C$33*U516/IF($C$5="Monthly",12,1),V516)</f>
        <v>0</v>
      </c>
      <c r="AC516" s="79">
        <f t="shared" ref="AC516:AC579" ca="1" si="337">SUM(V516:AB516)</f>
        <v>0</v>
      </c>
      <c r="AD516" s="35"/>
      <c r="AE516" s="55">
        <f t="shared" ca="1" si="323"/>
        <v>0</v>
      </c>
      <c r="AF516" s="78">
        <f t="shared" ca="1" si="324"/>
        <v>4.5569622524294494E-5</v>
      </c>
      <c r="AG516" s="35"/>
      <c r="AH516" s="35"/>
      <c r="AR516" s="69">
        <f t="shared" si="314"/>
        <v>43</v>
      </c>
      <c r="AS516" s="70">
        <f t="shared" si="325"/>
        <v>513</v>
      </c>
      <c r="AT516" s="71">
        <f t="shared" si="326"/>
        <v>1.6030671150051148E-2</v>
      </c>
      <c r="AU516" s="72">
        <f t="shared" si="315"/>
        <v>8.6664107387064426E-3</v>
      </c>
      <c r="AV516" s="73">
        <f t="shared" si="316"/>
        <v>1.0086664107387064</v>
      </c>
      <c r="AW516" s="74">
        <f>PRODUCT(AV$4:AV516)</f>
        <v>60.333359677876373</v>
      </c>
      <c r="BO516" s="70">
        <f t="shared" si="327"/>
        <v>513</v>
      </c>
      <c r="BP516" s="178">
        <f t="shared" si="328"/>
        <v>0.1091</v>
      </c>
      <c r="BQ516" s="179">
        <f t="shared" si="317"/>
        <v>8.6664107387064426E-3</v>
      </c>
      <c r="BR516" s="179">
        <f t="shared" si="330"/>
        <v>1.6574578398071367E-2</v>
      </c>
    </row>
    <row r="517" spans="5:70">
      <c r="E517">
        <f t="shared" si="318"/>
        <v>514</v>
      </c>
      <c r="F517" s="64">
        <f t="shared" si="319"/>
        <v>110.74999999999757</v>
      </c>
      <c r="G517" s="55">
        <f t="shared" ref="G517:G580" si="338">(1-(1-IF(F517&gt;$AJ$90,0,VLOOKUP(ROUND(F517,0),$AJ$4:$AK$90,2,FALSE)))^(1/12))</f>
        <v>0</v>
      </c>
      <c r="H517" s="78">
        <f t="shared" si="329"/>
        <v>4.5706383831192035E-5</v>
      </c>
      <c r="I517" s="79">
        <f t="shared" ref="I517:I580" ca="1" si="339">MAX(P516,0)*(1-G517)</f>
        <v>0</v>
      </c>
      <c r="J517" s="79">
        <f t="shared" ref="J517:J580" ca="1" si="340">(I517)*$AU517</f>
        <v>0</v>
      </c>
      <c r="K517" s="80">
        <f t="shared" ref="K517:K580" ca="1" si="341">IF(I517=0,0,-$C$19)*H517</f>
        <v>0</v>
      </c>
      <c r="L517" s="80">
        <f t="shared" ref="L517:L580" ca="1" si="342">IF(OR(I516+O516=0,K516=0),0,-I517*($C$16/12))</f>
        <v>0</v>
      </c>
      <c r="M517" s="80">
        <f t="shared" ref="M517:M580" ca="1" si="343">IF(OR(I516+O516=0,K516=0),0,-IF(MOD(E517-1,12)=0,1,0)*I517*($C$17))</f>
        <v>0</v>
      </c>
      <c r="N517" s="80">
        <f t="shared" ref="N517:N580" ca="1" si="344">IF(OR(I516+O516=0,K516=0),0,-I517*($C$18*(1+$C$20))/12)</f>
        <v>0</v>
      </c>
      <c r="O517" s="81">
        <f t="shared" ca="1" si="331"/>
        <v>0</v>
      </c>
      <c r="P517" s="79">
        <f t="shared" ca="1" si="332"/>
        <v>0</v>
      </c>
      <c r="Q517" s="35"/>
      <c r="R517">
        <f t="shared" ref="R517:R580" ca="1" si="345">R516+1</f>
        <v>514</v>
      </c>
      <c r="S517" s="78">
        <f t="shared" ca="1" si="320"/>
        <v>110.74999999999757</v>
      </c>
      <c r="T517" s="55">
        <f t="shared" ref="T517:T580" ca="1" si="346">(1-(1-IF(S517&gt;$AJ$90,0,VLOOKUP(ROUND(S517,0),$AJ$4:$AK$90,2,FALSE)))^(1/12))
*IF(S518-S$4&lt;SUBSTITUTE($C$6, "years", "", 1)/1,0,1)</f>
        <v>0</v>
      </c>
      <c r="U517" s="78">
        <f t="shared" ca="1" si="321"/>
        <v>4.5569622524294494E-5</v>
      </c>
      <c r="V517" s="79">
        <f t="shared" ca="1" si="322"/>
        <v>0</v>
      </c>
      <c r="W517" s="79">
        <f t="shared" ca="1" si="333"/>
        <v>0</v>
      </c>
      <c r="X517" s="80">
        <f t="shared" ca="1" si="334"/>
        <v>0</v>
      </c>
      <c r="Y517" s="80">
        <f t="shared" ref="Y517:Y580" ca="1" si="347">IF(OR(V516+AB516=0,X516=0),0,-V517*($C$16/12))</f>
        <v>0</v>
      </c>
      <c r="Z517" s="80">
        <f t="shared" ca="1" si="335"/>
        <v>0</v>
      </c>
      <c r="AA517" s="80">
        <f t="shared" ref="AA517:AA580" ca="1" si="348">IF(OR(V516+AB516=0,X516=0),0,-V517*($C$18*(1+$C$20))/12)</f>
        <v>0</v>
      </c>
      <c r="AB517" s="81">
        <f t="shared" ca="1" si="336"/>
        <v>0</v>
      </c>
      <c r="AC517" s="79">
        <f t="shared" ca="1" si="337"/>
        <v>0</v>
      </c>
      <c r="AD517" s="35"/>
      <c r="AE517" s="55">
        <f t="shared" ca="1" si="323"/>
        <v>0</v>
      </c>
      <c r="AF517" s="78">
        <f t="shared" ca="1" si="324"/>
        <v>4.5569622524294494E-5</v>
      </c>
      <c r="AG517" s="35"/>
      <c r="AH517" s="35"/>
      <c r="AR517" s="69">
        <f t="shared" ref="AR517:AR580" si="349">ROUNDDOWN((AS517-1)/12,0)+1</f>
        <v>43</v>
      </c>
      <c r="AS517" s="70">
        <f t="shared" si="325"/>
        <v>514</v>
      </c>
      <c r="AT517" s="71">
        <f t="shared" si="326"/>
        <v>1.5891742769447673E-2</v>
      </c>
      <c r="AU517" s="72">
        <f t="shared" ref="AU517:AU580" si="350">IF($AU$2="Yes",BQ517,((1+$AH$21)^(1/12))-1)</f>
        <v>8.6664107387064426E-3</v>
      </c>
      <c r="AV517" s="73">
        <f t="shared" ref="AV517:AV580" si="351">(1+AU517)</f>
        <v>1.0086664107387064</v>
      </c>
      <c r="AW517" s="74">
        <f>PRODUCT(AV$4:AV517)</f>
        <v>60.856233354090961</v>
      </c>
      <c r="BO517" s="70">
        <f t="shared" si="327"/>
        <v>514</v>
      </c>
      <c r="BP517" s="178">
        <f t="shared" si="328"/>
        <v>0.1091</v>
      </c>
      <c r="BQ517" s="179">
        <f t="shared" ref="BQ517:BQ580" si="352">(1+BP517)^(1/12)-1</f>
        <v>8.6664107387064426E-3</v>
      </c>
      <c r="BR517" s="179">
        <f t="shared" si="330"/>
        <v>1.6432170459540551E-2</v>
      </c>
    </row>
    <row r="518" spans="5:70">
      <c r="E518">
        <f t="shared" ref="E518:E581" si="353">E517+1</f>
        <v>515</v>
      </c>
      <c r="F518" s="64">
        <f t="shared" ref="F518:F581" si="354">(E518-E517)/12+F517</f>
        <v>110.8333333333309</v>
      </c>
      <c r="G518" s="55">
        <f t="shared" si="338"/>
        <v>0</v>
      </c>
      <c r="H518" s="78">
        <f t="shared" si="329"/>
        <v>4.5706383831192035E-5</v>
      </c>
      <c r="I518" s="79">
        <f t="shared" ca="1" si="339"/>
        <v>0</v>
      </c>
      <c r="J518" s="79">
        <f t="shared" ca="1" si="340"/>
        <v>0</v>
      </c>
      <c r="K518" s="80">
        <f t="shared" ca="1" si="341"/>
        <v>0</v>
      </c>
      <c r="L518" s="80">
        <f t="shared" ca="1" si="342"/>
        <v>0</v>
      </c>
      <c r="M518" s="80">
        <f t="shared" ca="1" si="343"/>
        <v>0</v>
      </c>
      <c r="N518" s="80">
        <f t="shared" ca="1" si="344"/>
        <v>0</v>
      </c>
      <c r="O518" s="81">
        <f t="shared" ca="1" si="331"/>
        <v>0</v>
      </c>
      <c r="P518" s="79">
        <f t="shared" ca="1" si="332"/>
        <v>0</v>
      </c>
      <c r="Q518" s="35"/>
      <c r="R518">
        <f t="shared" ca="1" si="345"/>
        <v>515</v>
      </c>
      <c r="S518" s="78">
        <f t="shared" ref="S518:S581" ca="1" si="355">(R518-R517)/12+S517</f>
        <v>110.8333333333309</v>
      </c>
      <c r="T518" s="55">
        <f t="shared" ca="1" si="346"/>
        <v>0</v>
      </c>
      <c r="U518" s="78">
        <f t="shared" ref="U518:U581" ca="1" si="356">IF(S519-S$4&lt;SUBSTITUTE($C$6, "years", "", 1)/1,U517,AF517)*
(1-T518)</f>
        <v>4.5569622524294494E-5</v>
      </c>
      <c r="V518" s="79">
        <f t="shared" ref="V518:V581" ca="1" si="357">MAX(AC517,0)*(1-AE518)</f>
        <v>0</v>
      </c>
      <c r="W518" s="79">
        <f t="shared" ca="1" si="333"/>
        <v>0</v>
      </c>
      <c r="X518" s="80">
        <f t="shared" ca="1" si="334"/>
        <v>0</v>
      </c>
      <c r="Y518" s="80">
        <f t="shared" ca="1" si="347"/>
        <v>0</v>
      </c>
      <c r="Z518" s="80">
        <f t="shared" ca="1" si="335"/>
        <v>0</v>
      </c>
      <c r="AA518" s="80">
        <f t="shared" ca="1" si="348"/>
        <v>0</v>
      </c>
      <c r="AB518" s="81">
        <f t="shared" ca="1" si="336"/>
        <v>0</v>
      </c>
      <c r="AC518" s="79">
        <f t="shared" ca="1" si="337"/>
        <v>0</v>
      </c>
      <c r="AD518" s="35"/>
      <c r="AE518" s="55">
        <f t="shared" ref="AE518:AE581" ca="1" si="358">(1-(1-IF(S518&gt;$AJ$90,0,VLOOKUP(ROUND(S518,0),$AJ$4:$AK$90,2,FALSE)))^(1/12))</f>
        <v>0</v>
      </c>
      <c r="AF518" s="78">
        <f t="shared" ref="AF518:AF581" ca="1" si="359">AF517*(1-AE518)</f>
        <v>4.5569622524294494E-5</v>
      </c>
      <c r="AG518" s="35"/>
      <c r="AH518" s="35"/>
      <c r="AR518" s="69">
        <f t="shared" si="349"/>
        <v>43</v>
      </c>
      <c r="AS518" s="70">
        <f t="shared" ref="AS518:AS581" si="360">AS517+1</f>
        <v>515</v>
      </c>
      <c r="AT518" s="71">
        <f t="shared" ref="AT518:AT581" si="361">(1-AU518)*AT517</f>
        <v>1.5754018399253771E-2</v>
      </c>
      <c r="AU518" s="72">
        <f t="shared" si="350"/>
        <v>8.6664107387064426E-3</v>
      </c>
      <c r="AV518" s="73">
        <f t="shared" si="351"/>
        <v>1.0086664107387064</v>
      </c>
      <c r="AW518" s="74">
        <f>PRODUCT(AV$4:AV518)</f>
        <v>61.383638468348082</v>
      </c>
      <c r="BO518" s="70">
        <f t="shared" ref="BO518:BO581" si="362">BO517+1</f>
        <v>515</v>
      </c>
      <c r="BP518" s="178">
        <f t="shared" ref="BP518:BP581" si="363">VLOOKUP(BO518,$BT$4:$BX$13,5,TRUE)/100</f>
        <v>0.1091</v>
      </c>
      <c r="BQ518" s="179">
        <f t="shared" si="352"/>
        <v>8.6664107387064426E-3</v>
      </c>
      <c r="BR518" s="179">
        <f t="shared" si="330"/>
        <v>1.6290986082808382E-2</v>
      </c>
    </row>
    <row r="519" spans="5:70">
      <c r="E519">
        <f t="shared" si="353"/>
        <v>516</v>
      </c>
      <c r="F519" s="64">
        <f t="shared" si="354"/>
        <v>110.91666666666423</v>
      </c>
      <c r="G519" s="55">
        <f t="shared" si="338"/>
        <v>0</v>
      </c>
      <c r="H519" s="78">
        <f t="shared" ref="H519:H582" si="364">H518*(1-G519)</f>
        <v>4.5706383831192035E-5</v>
      </c>
      <c r="I519" s="79">
        <f t="shared" ca="1" si="339"/>
        <v>0</v>
      </c>
      <c r="J519" s="79">
        <f t="shared" ca="1" si="340"/>
        <v>0</v>
      </c>
      <c r="K519" s="80">
        <f t="shared" ca="1" si="341"/>
        <v>0</v>
      </c>
      <c r="L519" s="80">
        <f t="shared" ca="1" si="342"/>
        <v>0</v>
      </c>
      <c r="M519" s="80">
        <f t="shared" ca="1" si="343"/>
        <v>0</v>
      </c>
      <c r="N519" s="80">
        <f t="shared" ca="1" si="344"/>
        <v>0</v>
      </c>
      <c r="O519" s="81">
        <f t="shared" ca="1" si="331"/>
        <v>0</v>
      </c>
      <c r="P519" s="79">
        <f t="shared" ca="1" si="332"/>
        <v>0</v>
      </c>
      <c r="Q519" s="35"/>
      <c r="R519">
        <f t="shared" ca="1" si="345"/>
        <v>516</v>
      </c>
      <c r="S519" s="78">
        <f t="shared" ca="1" si="355"/>
        <v>110.91666666666423</v>
      </c>
      <c r="T519" s="55">
        <f t="shared" ca="1" si="346"/>
        <v>0</v>
      </c>
      <c r="U519" s="78">
        <f t="shared" ca="1" si="356"/>
        <v>4.5569622524294494E-5</v>
      </c>
      <c r="V519" s="79">
        <f t="shared" ca="1" si="357"/>
        <v>0</v>
      </c>
      <c r="W519" s="79">
        <f t="shared" ca="1" si="333"/>
        <v>0</v>
      </c>
      <c r="X519" s="80">
        <f t="shared" ca="1" si="334"/>
        <v>0</v>
      </c>
      <c r="Y519" s="80">
        <f t="shared" ca="1" si="347"/>
        <v>0</v>
      </c>
      <c r="Z519" s="80">
        <f t="shared" ca="1" si="335"/>
        <v>0</v>
      </c>
      <c r="AA519" s="80">
        <f t="shared" ca="1" si="348"/>
        <v>0</v>
      </c>
      <c r="AB519" s="81">
        <f t="shared" ca="1" si="336"/>
        <v>0</v>
      </c>
      <c r="AC519" s="79">
        <f t="shared" ca="1" si="337"/>
        <v>0</v>
      </c>
      <c r="AD519" s="35"/>
      <c r="AE519" s="55">
        <f t="shared" ca="1" si="358"/>
        <v>0</v>
      </c>
      <c r="AF519" s="78">
        <f t="shared" ca="1" si="359"/>
        <v>4.5569622524294494E-5</v>
      </c>
      <c r="AG519" s="35"/>
      <c r="AH519" s="35"/>
      <c r="AR519" s="69">
        <f t="shared" si="349"/>
        <v>43</v>
      </c>
      <c r="AS519" s="70">
        <f t="shared" si="360"/>
        <v>516</v>
      </c>
      <c r="AT519" s="71">
        <f t="shared" si="361"/>
        <v>1.56174876050207E-2</v>
      </c>
      <c r="AU519" s="72">
        <f t="shared" si="350"/>
        <v>8.6664107387064426E-3</v>
      </c>
      <c r="AV519" s="73">
        <f t="shared" si="351"/>
        <v>1.0086664107387064</v>
      </c>
      <c r="AW519" s="74">
        <f>PRODUCT(AV$4:AV519)</f>
        <v>61.915614291951044</v>
      </c>
      <c r="BO519" s="70">
        <f t="shared" si="362"/>
        <v>516</v>
      </c>
      <c r="BP519" s="178">
        <f t="shared" si="363"/>
        <v>0.1091</v>
      </c>
      <c r="BQ519" s="179">
        <f t="shared" si="352"/>
        <v>8.6664107387064426E-3</v>
      </c>
      <c r="BR519" s="179">
        <f t="shared" ref="BR519:BR582" si="365">BR518/(1+BQ519)</f>
        <v>1.6151014755093829E-2</v>
      </c>
    </row>
    <row r="520" spans="5:70">
      <c r="E520">
        <f t="shared" si="353"/>
        <v>517</v>
      </c>
      <c r="F520" s="64">
        <f t="shared" si="354"/>
        <v>110.99999999999756</v>
      </c>
      <c r="G520" s="55">
        <f t="shared" si="338"/>
        <v>0</v>
      </c>
      <c r="H520" s="78">
        <f t="shared" si="364"/>
        <v>4.5706383831192035E-5</v>
      </c>
      <c r="I520" s="79">
        <f t="shared" ca="1" si="339"/>
        <v>0</v>
      </c>
      <c r="J520" s="79">
        <f t="shared" ca="1" si="340"/>
        <v>0</v>
      </c>
      <c r="K520" s="80">
        <f t="shared" ca="1" si="341"/>
        <v>0</v>
      </c>
      <c r="L520" s="80">
        <f t="shared" ca="1" si="342"/>
        <v>0</v>
      </c>
      <c r="M520" s="80">
        <f t="shared" ca="1" si="343"/>
        <v>0</v>
      </c>
      <c r="N520" s="80">
        <f t="shared" ca="1" si="344"/>
        <v>0</v>
      </c>
      <c r="O520" s="81">
        <f t="shared" ca="1" si="331"/>
        <v>0</v>
      </c>
      <c r="P520" s="79">
        <f t="shared" ca="1" si="332"/>
        <v>0</v>
      </c>
      <c r="Q520" s="35"/>
      <c r="R520">
        <f t="shared" ca="1" si="345"/>
        <v>517</v>
      </c>
      <c r="S520" s="78">
        <f t="shared" ca="1" si="355"/>
        <v>110.99999999999756</v>
      </c>
      <c r="T520" s="55">
        <f t="shared" ca="1" si="346"/>
        <v>0</v>
      </c>
      <c r="U520" s="78">
        <f t="shared" ca="1" si="356"/>
        <v>4.5569622524294494E-5</v>
      </c>
      <c r="V520" s="79">
        <f t="shared" ca="1" si="357"/>
        <v>0</v>
      </c>
      <c r="W520" s="79">
        <f t="shared" ca="1" si="333"/>
        <v>0</v>
      </c>
      <c r="X520" s="80">
        <f t="shared" ca="1" si="334"/>
        <v>0</v>
      </c>
      <c r="Y520" s="80">
        <f t="shared" ca="1" si="347"/>
        <v>0</v>
      </c>
      <c r="Z520" s="80">
        <f t="shared" ca="1" si="335"/>
        <v>0</v>
      </c>
      <c r="AA520" s="80">
        <f t="shared" ca="1" si="348"/>
        <v>0</v>
      </c>
      <c r="AB520" s="81">
        <f t="shared" ca="1" si="336"/>
        <v>0</v>
      </c>
      <c r="AC520" s="79">
        <f t="shared" ca="1" si="337"/>
        <v>0</v>
      </c>
      <c r="AD520" s="35"/>
      <c r="AE520" s="55">
        <f t="shared" ca="1" si="358"/>
        <v>0</v>
      </c>
      <c r="AF520" s="78">
        <f t="shared" ca="1" si="359"/>
        <v>4.5569622524294494E-5</v>
      </c>
      <c r="AG520" s="35"/>
      <c r="AH520" s="35"/>
      <c r="AR520" s="69">
        <f t="shared" si="349"/>
        <v>44</v>
      </c>
      <c r="AS520" s="70">
        <f t="shared" si="360"/>
        <v>517</v>
      </c>
      <c r="AT520" s="71">
        <f t="shared" si="361"/>
        <v>1.5482140042728933E-2</v>
      </c>
      <c r="AU520" s="72">
        <f t="shared" si="350"/>
        <v>8.6664107387064426E-3</v>
      </c>
      <c r="AV520" s="73">
        <f t="shared" si="351"/>
        <v>1.0086664107387064</v>
      </c>
      <c r="AW520" s="74">
        <f>PRODUCT(AV$4:AV520)</f>
        <v>62.452200436544416</v>
      </c>
      <c r="BO520" s="70">
        <f t="shared" si="362"/>
        <v>517</v>
      </c>
      <c r="BP520" s="178">
        <f t="shared" si="363"/>
        <v>0.1091</v>
      </c>
      <c r="BQ520" s="179">
        <f t="shared" si="352"/>
        <v>8.6664107387064426E-3</v>
      </c>
      <c r="BR520" s="179">
        <f t="shared" si="365"/>
        <v>1.6012246053941144E-2</v>
      </c>
    </row>
    <row r="521" spans="5:70">
      <c r="E521">
        <f t="shared" si="353"/>
        <v>518</v>
      </c>
      <c r="F521" s="64">
        <f t="shared" si="354"/>
        <v>111.08333333333088</v>
      </c>
      <c r="G521" s="55">
        <f t="shared" si="338"/>
        <v>0</v>
      </c>
      <c r="H521" s="78">
        <f t="shared" si="364"/>
        <v>4.5706383831192035E-5</v>
      </c>
      <c r="I521" s="79">
        <f t="shared" ca="1" si="339"/>
        <v>0</v>
      </c>
      <c r="J521" s="79">
        <f t="shared" ca="1" si="340"/>
        <v>0</v>
      </c>
      <c r="K521" s="80">
        <f t="shared" ca="1" si="341"/>
        <v>0</v>
      </c>
      <c r="L521" s="80">
        <f t="shared" ca="1" si="342"/>
        <v>0</v>
      </c>
      <c r="M521" s="80">
        <f t="shared" ca="1" si="343"/>
        <v>0</v>
      </c>
      <c r="N521" s="80">
        <f t="shared" ca="1" si="344"/>
        <v>0</v>
      </c>
      <c r="O521" s="81">
        <f t="shared" ca="1" si="331"/>
        <v>0</v>
      </c>
      <c r="P521" s="79">
        <f t="shared" ca="1" si="332"/>
        <v>0</v>
      </c>
      <c r="Q521" s="35"/>
      <c r="R521">
        <f t="shared" ca="1" si="345"/>
        <v>518</v>
      </c>
      <c r="S521" s="78">
        <f t="shared" ca="1" si="355"/>
        <v>111.08333333333088</v>
      </c>
      <c r="T521" s="55">
        <f t="shared" ca="1" si="346"/>
        <v>0</v>
      </c>
      <c r="U521" s="78">
        <f t="shared" ca="1" si="356"/>
        <v>4.5569622524294494E-5</v>
      </c>
      <c r="V521" s="79">
        <f t="shared" ca="1" si="357"/>
        <v>0</v>
      </c>
      <c r="W521" s="79">
        <f t="shared" ca="1" si="333"/>
        <v>0</v>
      </c>
      <c r="X521" s="80">
        <f t="shared" ca="1" si="334"/>
        <v>0</v>
      </c>
      <c r="Y521" s="80">
        <f t="shared" ca="1" si="347"/>
        <v>0</v>
      </c>
      <c r="Z521" s="80">
        <f t="shared" ca="1" si="335"/>
        <v>0</v>
      </c>
      <c r="AA521" s="80">
        <f t="shared" ca="1" si="348"/>
        <v>0</v>
      </c>
      <c r="AB521" s="81">
        <f t="shared" ca="1" si="336"/>
        <v>0</v>
      </c>
      <c r="AC521" s="79">
        <f t="shared" ca="1" si="337"/>
        <v>0</v>
      </c>
      <c r="AD521" s="35"/>
      <c r="AE521" s="55">
        <f t="shared" ca="1" si="358"/>
        <v>0</v>
      </c>
      <c r="AF521" s="78">
        <f t="shared" ca="1" si="359"/>
        <v>4.5569622524294494E-5</v>
      </c>
      <c r="AG521" s="35"/>
      <c r="AH521" s="35"/>
      <c r="AR521" s="69">
        <f t="shared" si="349"/>
        <v>44</v>
      </c>
      <c r="AS521" s="70">
        <f t="shared" si="360"/>
        <v>518</v>
      </c>
      <c r="AT521" s="71">
        <f t="shared" si="361"/>
        <v>1.5347965458004471E-2</v>
      </c>
      <c r="AU521" s="72">
        <f t="shared" si="350"/>
        <v>8.6664107387064426E-3</v>
      </c>
      <c r="AV521" s="73">
        <f t="shared" si="351"/>
        <v>1.0086664107387064</v>
      </c>
      <c r="AW521" s="74">
        <f>PRODUCT(AV$4:AV521)</f>
        <v>62.993436857063529</v>
      </c>
      <c r="BO521" s="70">
        <f t="shared" si="362"/>
        <v>518</v>
      </c>
      <c r="BP521" s="178">
        <f t="shared" si="363"/>
        <v>0.1091</v>
      </c>
      <c r="BQ521" s="179">
        <f t="shared" si="352"/>
        <v>8.6664107387064426E-3</v>
      </c>
      <c r="BR521" s="179">
        <f t="shared" si="365"/>
        <v>1.5874669646443785E-2</v>
      </c>
    </row>
    <row r="522" spans="5:70">
      <c r="E522">
        <f t="shared" si="353"/>
        <v>519</v>
      </c>
      <c r="F522" s="64">
        <f t="shared" si="354"/>
        <v>111.16666666666421</v>
      </c>
      <c r="G522" s="55">
        <f t="shared" si="338"/>
        <v>0</v>
      </c>
      <c r="H522" s="78">
        <f t="shared" si="364"/>
        <v>4.5706383831192035E-5</v>
      </c>
      <c r="I522" s="79">
        <f t="shared" ca="1" si="339"/>
        <v>0</v>
      </c>
      <c r="J522" s="79">
        <f t="shared" ca="1" si="340"/>
        <v>0</v>
      </c>
      <c r="K522" s="80">
        <f t="shared" ca="1" si="341"/>
        <v>0</v>
      </c>
      <c r="L522" s="80">
        <f t="shared" ca="1" si="342"/>
        <v>0</v>
      </c>
      <c r="M522" s="80">
        <f t="shared" ca="1" si="343"/>
        <v>0</v>
      </c>
      <c r="N522" s="80">
        <f t="shared" ca="1" si="344"/>
        <v>0</v>
      </c>
      <c r="O522" s="81">
        <f t="shared" ca="1" si="331"/>
        <v>0</v>
      </c>
      <c r="P522" s="79">
        <f t="shared" ca="1" si="332"/>
        <v>0</v>
      </c>
      <c r="Q522" s="35"/>
      <c r="R522">
        <f t="shared" ca="1" si="345"/>
        <v>519</v>
      </c>
      <c r="S522" s="78">
        <f t="shared" ca="1" si="355"/>
        <v>111.16666666666421</v>
      </c>
      <c r="T522" s="55">
        <f t="shared" ca="1" si="346"/>
        <v>0</v>
      </c>
      <c r="U522" s="78">
        <f t="shared" ca="1" si="356"/>
        <v>4.5569622524294494E-5</v>
      </c>
      <c r="V522" s="79">
        <f t="shared" ca="1" si="357"/>
        <v>0</v>
      </c>
      <c r="W522" s="79">
        <f t="shared" ca="1" si="333"/>
        <v>0</v>
      </c>
      <c r="X522" s="80">
        <f t="shared" ca="1" si="334"/>
        <v>0</v>
      </c>
      <c r="Y522" s="80">
        <f t="shared" ca="1" si="347"/>
        <v>0</v>
      </c>
      <c r="Z522" s="80">
        <f t="shared" ca="1" si="335"/>
        <v>0</v>
      </c>
      <c r="AA522" s="80">
        <f t="shared" ca="1" si="348"/>
        <v>0</v>
      </c>
      <c r="AB522" s="81">
        <f t="shared" ca="1" si="336"/>
        <v>0</v>
      </c>
      <c r="AC522" s="79">
        <f t="shared" ca="1" si="337"/>
        <v>0</v>
      </c>
      <c r="AD522" s="35"/>
      <c r="AE522" s="55">
        <f t="shared" ca="1" si="358"/>
        <v>0</v>
      </c>
      <c r="AF522" s="78">
        <f t="shared" ca="1" si="359"/>
        <v>4.5569622524294494E-5</v>
      </c>
      <c r="AG522" s="35"/>
      <c r="AH522" s="35"/>
      <c r="AR522" s="69">
        <f t="shared" si="349"/>
        <v>44</v>
      </c>
      <c r="AS522" s="70">
        <f t="shared" si="360"/>
        <v>519</v>
      </c>
      <c r="AT522" s="71">
        <f t="shared" si="361"/>
        <v>1.5214953685341925E-2</v>
      </c>
      <c r="AU522" s="72">
        <f t="shared" si="350"/>
        <v>8.6664107387064426E-3</v>
      </c>
      <c r="AV522" s="73">
        <f t="shared" si="351"/>
        <v>1.0086664107387064</v>
      </c>
      <c r="AW522" s="74">
        <f>PRODUCT(AV$4:AV522)</f>
        <v>63.539363854709613</v>
      </c>
      <c r="BO522" s="70">
        <f t="shared" si="362"/>
        <v>519</v>
      </c>
      <c r="BP522" s="178">
        <f t="shared" si="363"/>
        <v>0.1091</v>
      </c>
      <c r="BQ522" s="179">
        <f t="shared" si="352"/>
        <v>8.6664107387064426E-3</v>
      </c>
      <c r="BR522" s="179">
        <f t="shared" si="365"/>
        <v>1.5738275288475028E-2</v>
      </c>
    </row>
    <row r="523" spans="5:70">
      <c r="E523">
        <f t="shared" si="353"/>
        <v>520</v>
      </c>
      <c r="F523" s="64">
        <f t="shared" si="354"/>
        <v>111.24999999999754</v>
      </c>
      <c r="G523" s="55">
        <f t="shared" si="338"/>
        <v>0</v>
      </c>
      <c r="H523" s="78">
        <f t="shared" si="364"/>
        <v>4.5706383831192035E-5</v>
      </c>
      <c r="I523" s="79">
        <f t="shared" ca="1" si="339"/>
        <v>0</v>
      </c>
      <c r="J523" s="79">
        <f t="shared" ca="1" si="340"/>
        <v>0</v>
      </c>
      <c r="K523" s="80">
        <f t="shared" ca="1" si="341"/>
        <v>0</v>
      </c>
      <c r="L523" s="80">
        <f t="shared" ca="1" si="342"/>
        <v>0</v>
      </c>
      <c r="M523" s="80">
        <f t="shared" ca="1" si="343"/>
        <v>0</v>
      </c>
      <c r="N523" s="80">
        <f t="shared" ca="1" si="344"/>
        <v>0</v>
      </c>
      <c r="O523" s="81">
        <f t="shared" ca="1" si="331"/>
        <v>0</v>
      </c>
      <c r="P523" s="79">
        <f t="shared" ca="1" si="332"/>
        <v>0</v>
      </c>
      <c r="Q523" s="35"/>
      <c r="R523">
        <f t="shared" ca="1" si="345"/>
        <v>520</v>
      </c>
      <c r="S523" s="78">
        <f t="shared" ca="1" si="355"/>
        <v>111.24999999999754</v>
      </c>
      <c r="T523" s="55">
        <f t="shared" ca="1" si="346"/>
        <v>0</v>
      </c>
      <c r="U523" s="78">
        <f t="shared" ca="1" si="356"/>
        <v>4.5569622524294494E-5</v>
      </c>
      <c r="V523" s="79">
        <f t="shared" ca="1" si="357"/>
        <v>0</v>
      </c>
      <c r="W523" s="79">
        <f t="shared" ca="1" si="333"/>
        <v>0</v>
      </c>
      <c r="X523" s="80">
        <f t="shared" ca="1" si="334"/>
        <v>0</v>
      </c>
      <c r="Y523" s="80">
        <f t="shared" ca="1" si="347"/>
        <v>0</v>
      </c>
      <c r="Z523" s="80">
        <f t="shared" ca="1" si="335"/>
        <v>0</v>
      </c>
      <c r="AA523" s="80">
        <f t="shared" ca="1" si="348"/>
        <v>0</v>
      </c>
      <c r="AB523" s="81">
        <f t="shared" ca="1" si="336"/>
        <v>0</v>
      </c>
      <c r="AC523" s="79">
        <f t="shared" ca="1" si="337"/>
        <v>0</v>
      </c>
      <c r="AD523" s="35"/>
      <c r="AE523" s="55">
        <f t="shared" ca="1" si="358"/>
        <v>0</v>
      </c>
      <c r="AF523" s="78">
        <f t="shared" ca="1" si="359"/>
        <v>4.5569622524294494E-5</v>
      </c>
      <c r="AG523" s="35"/>
      <c r="AH523" s="35"/>
      <c r="AR523" s="69">
        <f t="shared" si="349"/>
        <v>44</v>
      </c>
      <c r="AS523" s="70">
        <f t="shared" si="360"/>
        <v>520</v>
      </c>
      <c r="AT523" s="71">
        <f t="shared" si="361"/>
        <v>1.5083094647334356E-2</v>
      </c>
      <c r="AU523" s="72">
        <f t="shared" si="350"/>
        <v>8.6664107387064426E-3</v>
      </c>
      <c r="AV523" s="73">
        <f t="shared" si="351"/>
        <v>1.0086664107387064</v>
      </c>
      <c r="AW523" s="74">
        <f>PRODUCT(AV$4:AV523)</f>
        <v>64.090022079950643</v>
      </c>
      <c r="BO523" s="70">
        <f t="shared" si="362"/>
        <v>520</v>
      </c>
      <c r="BP523" s="178">
        <f t="shared" si="363"/>
        <v>0.1091</v>
      </c>
      <c r="BQ523" s="179">
        <f t="shared" si="352"/>
        <v>8.6664107387064426E-3</v>
      </c>
      <c r="BR523" s="179">
        <f t="shared" si="365"/>
        <v>1.560305282392516E-2</v>
      </c>
    </row>
    <row r="524" spans="5:70">
      <c r="E524">
        <f t="shared" si="353"/>
        <v>521</v>
      </c>
      <c r="F524" s="64">
        <f t="shared" si="354"/>
        <v>111.33333333333087</v>
      </c>
      <c r="G524" s="55">
        <f t="shared" si="338"/>
        <v>0</v>
      </c>
      <c r="H524" s="78">
        <f t="shared" si="364"/>
        <v>4.5706383831192035E-5</v>
      </c>
      <c r="I524" s="79">
        <f t="shared" ca="1" si="339"/>
        <v>0</v>
      </c>
      <c r="J524" s="79">
        <f t="shared" ca="1" si="340"/>
        <v>0</v>
      </c>
      <c r="K524" s="80">
        <f t="shared" ca="1" si="341"/>
        <v>0</v>
      </c>
      <c r="L524" s="80">
        <f t="shared" ca="1" si="342"/>
        <v>0</v>
      </c>
      <c r="M524" s="80">
        <f t="shared" ca="1" si="343"/>
        <v>0</v>
      </c>
      <c r="N524" s="80">
        <f t="shared" ca="1" si="344"/>
        <v>0</v>
      </c>
      <c r="O524" s="81">
        <f t="shared" ca="1" si="331"/>
        <v>0</v>
      </c>
      <c r="P524" s="79">
        <f t="shared" ca="1" si="332"/>
        <v>0</v>
      </c>
      <c r="Q524" s="35"/>
      <c r="R524">
        <f t="shared" ca="1" si="345"/>
        <v>521</v>
      </c>
      <c r="S524" s="78">
        <f t="shared" ca="1" si="355"/>
        <v>111.33333333333087</v>
      </c>
      <c r="T524" s="55">
        <f t="shared" ca="1" si="346"/>
        <v>0</v>
      </c>
      <c r="U524" s="78">
        <f t="shared" ca="1" si="356"/>
        <v>4.5569622524294494E-5</v>
      </c>
      <c r="V524" s="79">
        <f t="shared" ca="1" si="357"/>
        <v>0</v>
      </c>
      <c r="W524" s="79">
        <f t="shared" ca="1" si="333"/>
        <v>0</v>
      </c>
      <c r="X524" s="80">
        <f t="shared" ca="1" si="334"/>
        <v>0</v>
      </c>
      <c r="Y524" s="80">
        <f t="shared" ca="1" si="347"/>
        <v>0</v>
      </c>
      <c r="Z524" s="80">
        <f t="shared" ca="1" si="335"/>
        <v>0</v>
      </c>
      <c r="AA524" s="80">
        <f t="shared" ca="1" si="348"/>
        <v>0</v>
      </c>
      <c r="AB524" s="81">
        <f t="shared" ca="1" si="336"/>
        <v>0</v>
      </c>
      <c r="AC524" s="79">
        <f t="shared" ca="1" si="337"/>
        <v>0</v>
      </c>
      <c r="AD524" s="35"/>
      <c r="AE524" s="55">
        <f t="shared" ca="1" si="358"/>
        <v>0</v>
      </c>
      <c r="AF524" s="78">
        <f t="shared" ca="1" si="359"/>
        <v>4.5569622524294494E-5</v>
      </c>
      <c r="AG524" s="35"/>
      <c r="AH524" s="35"/>
      <c r="AR524" s="69">
        <f t="shared" si="349"/>
        <v>44</v>
      </c>
      <c r="AS524" s="70">
        <f t="shared" si="360"/>
        <v>521</v>
      </c>
      <c r="AT524" s="71">
        <f t="shared" si="361"/>
        <v>1.4952378353909772E-2</v>
      </c>
      <c r="AU524" s="72">
        <f t="shared" si="350"/>
        <v>8.6664107387064426E-3</v>
      </c>
      <c r="AV524" s="73">
        <f t="shared" si="351"/>
        <v>1.0086664107387064</v>
      </c>
      <c r="AW524" s="74">
        <f>PRODUCT(AV$4:AV524)</f>
        <v>64.645452535548259</v>
      </c>
      <c r="BO524" s="70">
        <f t="shared" si="362"/>
        <v>521</v>
      </c>
      <c r="BP524" s="178">
        <f t="shared" si="363"/>
        <v>0.1091</v>
      </c>
      <c r="BQ524" s="179">
        <f t="shared" si="352"/>
        <v>8.6664107387064426E-3</v>
      </c>
      <c r="BR524" s="179">
        <f t="shared" si="365"/>
        <v>1.5468992183945251E-2</v>
      </c>
    </row>
    <row r="525" spans="5:70">
      <c r="E525">
        <f t="shared" si="353"/>
        <v>522</v>
      </c>
      <c r="F525" s="64">
        <f t="shared" si="354"/>
        <v>111.4166666666642</v>
      </c>
      <c r="G525" s="55">
        <f t="shared" si="338"/>
        <v>0</v>
      </c>
      <c r="H525" s="78">
        <f t="shared" si="364"/>
        <v>4.5706383831192035E-5</v>
      </c>
      <c r="I525" s="79">
        <f t="shared" ca="1" si="339"/>
        <v>0</v>
      </c>
      <c r="J525" s="79">
        <f t="shared" ca="1" si="340"/>
        <v>0</v>
      </c>
      <c r="K525" s="80">
        <f t="shared" ca="1" si="341"/>
        <v>0</v>
      </c>
      <c r="L525" s="80">
        <f t="shared" ca="1" si="342"/>
        <v>0</v>
      </c>
      <c r="M525" s="80">
        <f t="shared" ca="1" si="343"/>
        <v>0</v>
      </c>
      <c r="N525" s="80">
        <f t="shared" ca="1" si="344"/>
        <v>0</v>
      </c>
      <c r="O525" s="81">
        <f t="shared" ca="1" si="331"/>
        <v>0</v>
      </c>
      <c r="P525" s="79">
        <f t="shared" ca="1" si="332"/>
        <v>0</v>
      </c>
      <c r="Q525" s="35"/>
      <c r="R525">
        <f t="shared" ca="1" si="345"/>
        <v>522</v>
      </c>
      <c r="S525" s="78">
        <f t="shared" ca="1" si="355"/>
        <v>111.4166666666642</v>
      </c>
      <c r="T525" s="55">
        <f t="shared" ca="1" si="346"/>
        <v>0</v>
      </c>
      <c r="U525" s="78">
        <f t="shared" ca="1" si="356"/>
        <v>4.5569622524294494E-5</v>
      </c>
      <c r="V525" s="79">
        <f t="shared" ca="1" si="357"/>
        <v>0</v>
      </c>
      <c r="W525" s="79">
        <f t="shared" ca="1" si="333"/>
        <v>0</v>
      </c>
      <c r="X525" s="80">
        <f t="shared" ca="1" si="334"/>
        <v>0</v>
      </c>
      <c r="Y525" s="80">
        <f t="shared" ca="1" si="347"/>
        <v>0</v>
      </c>
      <c r="Z525" s="80">
        <f t="shared" ca="1" si="335"/>
        <v>0</v>
      </c>
      <c r="AA525" s="80">
        <f t="shared" ca="1" si="348"/>
        <v>0</v>
      </c>
      <c r="AB525" s="81">
        <f t="shared" ca="1" si="336"/>
        <v>0</v>
      </c>
      <c r="AC525" s="79">
        <f t="shared" ca="1" si="337"/>
        <v>0</v>
      </c>
      <c r="AD525" s="35"/>
      <c r="AE525" s="55">
        <f t="shared" ca="1" si="358"/>
        <v>0</v>
      </c>
      <c r="AF525" s="78">
        <f t="shared" ca="1" si="359"/>
        <v>4.5569622524294494E-5</v>
      </c>
      <c r="AG525" s="35"/>
      <c r="AH525" s="35"/>
      <c r="AR525" s="69">
        <f t="shared" si="349"/>
        <v>44</v>
      </c>
      <c r="AS525" s="70">
        <f t="shared" si="360"/>
        <v>522</v>
      </c>
      <c r="AT525" s="71">
        <f t="shared" si="361"/>
        <v>1.4822794901574246E-2</v>
      </c>
      <c r="AU525" s="72">
        <f t="shared" si="350"/>
        <v>8.6664107387064426E-3</v>
      </c>
      <c r="AV525" s="73">
        <f t="shared" si="351"/>
        <v>1.0086664107387064</v>
      </c>
      <c r="AW525" s="74">
        <f>PRODUCT(AV$4:AV525)</f>
        <v>65.205696579610873</v>
      </c>
      <c r="BO525" s="70">
        <f t="shared" si="362"/>
        <v>522</v>
      </c>
      <c r="BP525" s="178">
        <f t="shared" si="363"/>
        <v>0.1091</v>
      </c>
      <c r="BQ525" s="179">
        <f t="shared" si="352"/>
        <v>8.6664107387064426E-3</v>
      </c>
      <c r="BR525" s="179">
        <f t="shared" si="365"/>
        <v>1.5336083386197411E-2</v>
      </c>
    </row>
    <row r="526" spans="5:70">
      <c r="E526">
        <f t="shared" si="353"/>
        <v>523</v>
      </c>
      <c r="F526" s="64">
        <f t="shared" si="354"/>
        <v>111.49999999999753</v>
      </c>
      <c r="G526" s="55">
        <f t="shared" si="338"/>
        <v>0</v>
      </c>
      <c r="H526" s="78">
        <f t="shared" si="364"/>
        <v>4.5706383831192035E-5</v>
      </c>
      <c r="I526" s="79">
        <f t="shared" ca="1" si="339"/>
        <v>0</v>
      </c>
      <c r="J526" s="79">
        <f t="shared" ca="1" si="340"/>
        <v>0</v>
      </c>
      <c r="K526" s="80">
        <f t="shared" ca="1" si="341"/>
        <v>0</v>
      </c>
      <c r="L526" s="80">
        <f t="shared" ca="1" si="342"/>
        <v>0</v>
      </c>
      <c r="M526" s="80">
        <f t="shared" ca="1" si="343"/>
        <v>0</v>
      </c>
      <c r="N526" s="80">
        <f t="shared" ca="1" si="344"/>
        <v>0</v>
      </c>
      <c r="O526" s="81">
        <f t="shared" ca="1" si="331"/>
        <v>0</v>
      </c>
      <c r="P526" s="79">
        <f t="shared" ca="1" si="332"/>
        <v>0</v>
      </c>
      <c r="Q526" s="35"/>
      <c r="R526">
        <f t="shared" ca="1" si="345"/>
        <v>523</v>
      </c>
      <c r="S526" s="78">
        <f t="shared" ca="1" si="355"/>
        <v>111.49999999999753</v>
      </c>
      <c r="T526" s="55">
        <f t="shared" ca="1" si="346"/>
        <v>0</v>
      </c>
      <c r="U526" s="78">
        <f t="shared" ca="1" si="356"/>
        <v>4.5569622524294494E-5</v>
      </c>
      <c r="V526" s="79">
        <f t="shared" ca="1" si="357"/>
        <v>0</v>
      </c>
      <c r="W526" s="79">
        <f t="shared" ca="1" si="333"/>
        <v>0</v>
      </c>
      <c r="X526" s="80">
        <f t="shared" ca="1" si="334"/>
        <v>0</v>
      </c>
      <c r="Y526" s="80">
        <f t="shared" ca="1" si="347"/>
        <v>0</v>
      </c>
      <c r="Z526" s="80">
        <f t="shared" ca="1" si="335"/>
        <v>0</v>
      </c>
      <c r="AA526" s="80">
        <f t="shared" ca="1" si="348"/>
        <v>0</v>
      </c>
      <c r="AB526" s="81">
        <f t="shared" ca="1" si="336"/>
        <v>0</v>
      </c>
      <c r="AC526" s="79">
        <f t="shared" ca="1" si="337"/>
        <v>0</v>
      </c>
      <c r="AD526" s="35"/>
      <c r="AE526" s="55">
        <f t="shared" ca="1" si="358"/>
        <v>0</v>
      </c>
      <c r="AF526" s="78">
        <f t="shared" ca="1" si="359"/>
        <v>4.5569622524294494E-5</v>
      </c>
      <c r="AG526" s="35"/>
      <c r="AH526" s="35"/>
      <c r="AR526" s="69">
        <f t="shared" si="349"/>
        <v>44</v>
      </c>
      <c r="AS526" s="70">
        <f t="shared" si="360"/>
        <v>523</v>
      </c>
      <c r="AT526" s="71">
        <f t="shared" si="361"/>
        <v>1.4694334472661601E-2</v>
      </c>
      <c r="AU526" s="72">
        <f t="shared" si="350"/>
        <v>8.6664107387064426E-3</v>
      </c>
      <c r="AV526" s="73">
        <f t="shared" si="351"/>
        <v>1.0086664107387064</v>
      </c>
      <c r="AW526" s="74">
        <f>PRODUCT(AV$4:AV526)</f>
        <v>65.770795928673252</v>
      </c>
      <c r="BO526" s="70">
        <f t="shared" si="362"/>
        <v>523</v>
      </c>
      <c r="BP526" s="178">
        <f t="shared" si="363"/>
        <v>0.1091</v>
      </c>
      <c r="BQ526" s="179">
        <f t="shared" si="352"/>
        <v>8.6664107387064426E-3</v>
      </c>
      <c r="BR526" s="179">
        <f t="shared" si="365"/>
        <v>1.5204316534111495E-2</v>
      </c>
    </row>
    <row r="527" spans="5:70">
      <c r="E527">
        <f t="shared" si="353"/>
        <v>524</v>
      </c>
      <c r="F527" s="64">
        <f t="shared" si="354"/>
        <v>111.58333333333086</v>
      </c>
      <c r="G527" s="55">
        <f t="shared" si="338"/>
        <v>0</v>
      </c>
      <c r="H527" s="78">
        <f t="shared" si="364"/>
        <v>4.5706383831192035E-5</v>
      </c>
      <c r="I527" s="79">
        <f t="shared" ca="1" si="339"/>
        <v>0</v>
      </c>
      <c r="J527" s="79">
        <f t="shared" ca="1" si="340"/>
        <v>0</v>
      </c>
      <c r="K527" s="80">
        <f t="shared" ca="1" si="341"/>
        <v>0</v>
      </c>
      <c r="L527" s="80">
        <f t="shared" ca="1" si="342"/>
        <v>0</v>
      </c>
      <c r="M527" s="80">
        <f t="shared" ca="1" si="343"/>
        <v>0</v>
      </c>
      <c r="N527" s="80">
        <f t="shared" ca="1" si="344"/>
        <v>0</v>
      </c>
      <c r="O527" s="81">
        <f t="shared" ca="1" si="331"/>
        <v>0</v>
      </c>
      <c r="P527" s="79">
        <f t="shared" ca="1" si="332"/>
        <v>0</v>
      </c>
      <c r="Q527" s="35"/>
      <c r="R527">
        <f t="shared" ca="1" si="345"/>
        <v>524</v>
      </c>
      <c r="S527" s="78">
        <f t="shared" ca="1" si="355"/>
        <v>111.58333333333086</v>
      </c>
      <c r="T527" s="55">
        <f t="shared" ca="1" si="346"/>
        <v>0</v>
      </c>
      <c r="U527" s="78">
        <f t="shared" ca="1" si="356"/>
        <v>4.5569622524294494E-5</v>
      </c>
      <c r="V527" s="79">
        <f t="shared" ca="1" si="357"/>
        <v>0</v>
      </c>
      <c r="W527" s="79">
        <f t="shared" ca="1" si="333"/>
        <v>0</v>
      </c>
      <c r="X527" s="80">
        <f t="shared" ca="1" si="334"/>
        <v>0</v>
      </c>
      <c r="Y527" s="80">
        <f t="shared" ca="1" si="347"/>
        <v>0</v>
      </c>
      <c r="Z527" s="80">
        <f t="shared" ca="1" si="335"/>
        <v>0</v>
      </c>
      <c r="AA527" s="80">
        <f t="shared" ca="1" si="348"/>
        <v>0</v>
      </c>
      <c r="AB527" s="81">
        <f t="shared" ca="1" si="336"/>
        <v>0</v>
      </c>
      <c r="AC527" s="79">
        <f t="shared" ca="1" si="337"/>
        <v>0</v>
      </c>
      <c r="AD527" s="35"/>
      <c r="AE527" s="55">
        <f t="shared" ca="1" si="358"/>
        <v>0</v>
      </c>
      <c r="AF527" s="78">
        <f t="shared" ca="1" si="359"/>
        <v>4.5569622524294494E-5</v>
      </c>
      <c r="AG527" s="35"/>
      <c r="AH527" s="35"/>
      <c r="AR527" s="69">
        <f t="shared" si="349"/>
        <v>44</v>
      </c>
      <c r="AS527" s="70">
        <f t="shared" si="360"/>
        <v>524</v>
      </c>
      <c r="AT527" s="71">
        <f t="shared" si="361"/>
        <v>1.4566987334589582E-2</v>
      </c>
      <c r="AU527" s="72">
        <f t="shared" si="350"/>
        <v>8.6664107387064426E-3</v>
      </c>
      <c r="AV527" s="73">
        <f t="shared" si="351"/>
        <v>1.0086664107387064</v>
      </c>
      <c r="AW527" s="74">
        <f>PRODUCT(AV$4:AV527)</f>
        <v>66.340792660802776</v>
      </c>
      <c r="BO527" s="70">
        <f t="shared" si="362"/>
        <v>524</v>
      </c>
      <c r="BP527" s="178">
        <f t="shared" si="363"/>
        <v>0.1091</v>
      </c>
      <c r="BQ527" s="179">
        <f t="shared" si="352"/>
        <v>8.6664107387064426E-3</v>
      </c>
      <c r="BR527" s="179">
        <f t="shared" si="365"/>
        <v>1.5073681816148184E-2</v>
      </c>
    </row>
    <row r="528" spans="5:70">
      <c r="E528">
        <f t="shared" si="353"/>
        <v>525</v>
      </c>
      <c r="F528" s="64">
        <f t="shared" si="354"/>
        <v>111.66666666666418</v>
      </c>
      <c r="G528" s="55">
        <f t="shared" si="338"/>
        <v>0</v>
      </c>
      <c r="H528" s="78">
        <f t="shared" si="364"/>
        <v>4.5706383831192035E-5</v>
      </c>
      <c r="I528" s="79">
        <f t="shared" ca="1" si="339"/>
        <v>0</v>
      </c>
      <c r="J528" s="79">
        <f t="shared" ca="1" si="340"/>
        <v>0</v>
      </c>
      <c r="K528" s="80">
        <f t="shared" ca="1" si="341"/>
        <v>0</v>
      </c>
      <c r="L528" s="80">
        <f t="shared" ca="1" si="342"/>
        <v>0</v>
      </c>
      <c r="M528" s="80">
        <f t="shared" ca="1" si="343"/>
        <v>0</v>
      </c>
      <c r="N528" s="80">
        <f t="shared" ca="1" si="344"/>
        <v>0</v>
      </c>
      <c r="O528" s="81">
        <f t="shared" ca="1" si="331"/>
        <v>0</v>
      </c>
      <c r="P528" s="79">
        <f t="shared" ca="1" si="332"/>
        <v>0</v>
      </c>
      <c r="Q528" s="35"/>
      <c r="R528">
        <f t="shared" ca="1" si="345"/>
        <v>525</v>
      </c>
      <c r="S528" s="78">
        <f t="shared" ca="1" si="355"/>
        <v>111.66666666666418</v>
      </c>
      <c r="T528" s="55">
        <f t="shared" ca="1" si="346"/>
        <v>0</v>
      </c>
      <c r="U528" s="78">
        <f t="shared" ca="1" si="356"/>
        <v>4.5569622524294494E-5</v>
      </c>
      <c r="V528" s="79">
        <f t="shared" ca="1" si="357"/>
        <v>0</v>
      </c>
      <c r="W528" s="79">
        <f t="shared" ca="1" si="333"/>
        <v>0</v>
      </c>
      <c r="X528" s="80">
        <f t="shared" ca="1" si="334"/>
        <v>0</v>
      </c>
      <c r="Y528" s="80">
        <f t="shared" ca="1" si="347"/>
        <v>0</v>
      </c>
      <c r="Z528" s="80">
        <f t="shared" ca="1" si="335"/>
        <v>0</v>
      </c>
      <c r="AA528" s="80">
        <f t="shared" ca="1" si="348"/>
        <v>0</v>
      </c>
      <c r="AB528" s="81">
        <f t="shared" ca="1" si="336"/>
        <v>0</v>
      </c>
      <c r="AC528" s="79">
        <f t="shared" ca="1" si="337"/>
        <v>0</v>
      </c>
      <c r="AD528" s="35"/>
      <c r="AE528" s="55">
        <f t="shared" ca="1" si="358"/>
        <v>0</v>
      </c>
      <c r="AF528" s="78">
        <f t="shared" ca="1" si="359"/>
        <v>4.5569622524294494E-5</v>
      </c>
      <c r="AG528" s="35"/>
      <c r="AH528" s="35"/>
      <c r="AR528" s="69">
        <f t="shared" si="349"/>
        <v>44</v>
      </c>
      <c r="AS528" s="70">
        <f t="shared" si="360"/>
        <v>525</v>
      </c>
      <c r="AT528" s="71">
        <f t="shared" si="361"/>
        <v>1.4440743839122494E-2</v>
      </c>
      <c r="AU528" s="72">
        <f t="shared" si="350"/>
        <v>8.6664107387064426E-3</v>
      </c>
      <c r="AV528" s="73">
        <f t="shared" si="351"/>
        <v>1.0086664107387064</v>
      </c>
      <c r="AW528" s="74">
        <f>PRODUCT(AV$4:AV528)</f>
        <v>66.91572921873265</v>
      </c>
      <c r="BO528" s="70">
        <f t="shared" si="362"/>
        <v>525</v>
      </c>
      <c r="BP528" s="178">
        <f t="shared" si="363"/>
        <v>0.1091</v>
      </c>
      <c r="BQ528" s="179">
        <f t="shared" si="352"/>
        <v>8.6664107387064426E-3</v>
      </c>
      <c r="BR528" s="179">
        <f t="shared" si="365"/>
        <v>1.4944169505068409E-2</v>
      </c>
    </row>
    <row r="529" spans="5:70">
      <c r="E529">
        <f t="shared" si="353"/>
        <v>526</v>
      </c>
      <c r="F529" s="64">
        <f t="shared" si="354"/>
        <v>111.74999999999751</v>
      </c>
      <c r="G529" s="55">
        <f t="shared" si="338"/>
        <v>0</v>
      </c>
      <c r="H529" s="78">
        <f t="shared" si="364"/>
        <v>4.5706383831192035E-5</v>
      </c>
      <c r="I529" s="79">
        <f t="shared" ca="1" si="339"/>
        <v>0</v>
      </c>
      <c r="J529" s="79">
        <f t="shared" ca="1" si="340"/>
        <v>0</v>
      </c>
      <c r="K529" s="80">
        <f t="shared" ca="1" si="341"/>
        <v>0</v>
      </c>
      <c r="L529" s="80">
        <f t="shared" ca="1" si="342"/>
        <v>0</v>
      </c>
      <c r="M529" s="80">
        <f t="shared" ca="1" si="343"/>
        <v>0</v>
      </c>
      <c r="N529" s="80">
        <f t="shared" ca="1" si="344"/>
        <v>0</v>
      </c>
      <c r="O529" s="81">
        <f t="shared" ca="1" si="331"/>
        <v>0</v>
      </c>
      <c r="P529" s="79">
        <f t="shared" ca="1" si="332"/>
        <v>0</v>
      </c>
      <c r="Q529" s="35"/>
      <c r="R529">
        <f t="shared" ca="1" si="345"/>
        <v>526</v>
      </c>
      <c r="S529" s="78">
        <f t="shared" ca="1" si="355"/>
        <v>111.74999999999751</v>
      </c>
      <c r="T529" s="55">
        <f t="shared" ca="1" si="346"/>
        <v>0</v>
      </c>
      <c r="U529" s="78">
        <f t="shared" ca="1" si="356"/>
        <v>4.5569622524294494E-5</v>
      </c>
      <c r="V529" s="79">
        <f t="shared" ca="1" si="357"/>
        <v>0</v>
      </c>
      <c r="W529" s="79">
        <f t="shared" ca="1" si="333"/>
        <v>0</v>
      </c>
      <c r="X529" s="80">
        <f t="shared" ca="1" si="334"/>
        <v>0</v>
      </c>
      <c r="Y529" s="80">
        <f t="shared" ca="1" si="347"/>
        <v>0</v>
      </c>
      <c r="Z529" s="80">
        <f t="shared" ca="1" si="335"/>
        <v>0</v>
      </c>
      <c r="AA529" s="80">
        <f t="shared" ca="1" si="348"/>
        <v>0</v>
      </c>
      <c r="AB529" s="81">
        <f t="shared" ca="1" si="336"/>
        <v>0</v>
      </c>
      <c r="AC529" s="79">
        <f t="shared" ca="1" si="337"/>
        <v>0</v>
      </c>
      <c r="AD529" s="35"/>
      <c r="AE529" s="55">
        <f t="shared" ca="1" si="358"/>
        <v>0</v>
      </c>
      <c r="AF529" s="78">
        <f t="shared" ca="1" si="359"/>
        <v>4.5569622524294494E-5</v>
      </c>
      <c r="AG529" s="35"/>
      <c r="AH529" s="35"/>
      <c r="AR529" s="69">
        <f t="shared" si="349"/>
        <v>44</v>
      </c>
      <c r="AS529" s="70">
        <f t="shared" si="360"/>
        <v>526</v>
      </c>
      <c r="AT529" s="71">
        <f t="shared" si="361"/>
        <v>1.4315594421640215E-2</v>
      </c>
      <c r="AU529" s="72">
        <f t="shared" si="350"/>
        <v>8.6664107387064426E-3</v>
      </c>
      <c r="AV529" s="73">
        <f t="shared" si="351"/>
        <v>1.0086664107387064</v>
      </c>
      <c r="AW529" s="74">
        <f>PRODUCT(AV$4:AV529)</f>
        <v>67.495648413022252</v>
      </c>
      <c r="BO529" s="70">
        <f t="shared" si="362"/>
        <v>526</v>
      </c>
      <c r="BP529" s="178">
        <f t="shared" si="363"/>
        <v>0.1091</v>
      </c>
      <c r="BQ529" s="179">
        <f t="shared" si="352"/>
        <v>8.6664107387064426E-3</v>
      </c>
      <c r="BR529" s="179">
        <f t="shared" si="365"/>
        <v>1.4815769957209048E-2</v>
      </c>
    </row>
    <row r="530" spans="5:70">
      <c r="E530">
        <f t="shared" si="353"/>
        <v>527</v>
      </c>
      <c r="F530" s="64">
        <f t="shared" si="354"/>
        <v>111.83333333333084</v>
      </c>
      <c r="G530" s="55">
        <f t="shared" si="338"/>
        <v>0</v>
      </c>
      <c r="H530" s="78">
        <f t="shared" si="364"/>
        <v>4.5706383831192035E-5</v>
      </c>
      <c r="I530" s="79">
        <f t="shared" ca="1" si="339"/>
        <v>0</v>
      </c>
      <c r="J530" s="79">
        <f t="shared" ca="1" si="340"/>
        <v>0</v>
      </c>
      <c r="K530" s="80">
        <f t="shared" ca="1" si="341"/>
        <v>0</v>
      </c>
      <c r="L530" s="80">
        <f t="shared" ca="1" si="342"/>
        <v>0</v>
      </c>
      <c r="M530" s="80">
        <f t="shared" ca="1" si="343"/>
        <v>0</v>
      </c>
      <c r="N530" s="80">
        <f t="shared" ca="1" si="344"/>
        <v>0</v>
      </c>
      <c r="O530" s="81">
        <f t="shared" ca="1" si="331"/>
        <v>0</v>
      </c>
      <c r="P530" s="79">
        <f t="shared" ca="1" si="332"/>
        <v>0</v>
      </c>
      <c r="Q530" s="35"/>
      <c r="R530">
        <f t="shared" ca="1" si="345"/>
        <v>527</v>
      </c>
      <c r="S530" s="78">
        <f t="shared" ca="1" si="355"/>
        <v>111.83333333333084</v>
      </c>
      <c r="T530" s="55">
        <f t="shared" ca="1" si="346"/>
        <v>0</v>
      </c>
      <c r="U530" s="78">
        <f t="shared" ca="1" si="356"/>
        <v>4.5569622524294494E-5</v>
      </c>
      <c r="V530" s="79">
        <f t="shared" ca="1" si="357"/>
        <v>0</v>
      </c>
      <c r="W530" s="79">
        <f t="shared" ca="1" si="333"/>
        <v>0</v>
      </c>
      <c r="X530" s="80">
        <f t="shared" ca="1" si="334"/>
        <v>0</v>
      </c>
      <c r="Y530" s="80">
        <f t="shared" ca="1" si="347"/>
        <v>0</v>
      </c>
      <c r="Z530" s="80">
        <f t="shared" ca="1" si="335"/>
        <v>0</v>
      </c>
      <c r="AA530" s="80">
        <f t="shared" ca="1" si="348"/>
        <v>0</v>
      </c>
      <c r="AB530" s="81">
        <f t="shared" ca="1" si="336"/>
        <v>0</v>
      </c>
      <c r="AC530" s="79">
        <f t="shared" ca="1" si="337"/>
        <v>0</v>
      </c>
      <c r="AD530" s="35"/>
      <c r="AE530" s="55">
        <f t="shared" ca="1" si="358"/>
        <v>0</v>
      </c>
      <c r="AF530" s="78">
        <f t="shared" ca="1" si="359"/>
        <v>4.5569622524294494E-5</v>
      </c>
      <c r="AG530" s="35"/>
      <c r="AH530" s="35"/>
      <c r="AR530" s="69">
        <f t="shared" si="349"/>
        <v>44</v>
      </c>
      <c r="AS530" s="70">
        <f t="shared" si="360"/>
        <v>527</v>
      </c>
      <c r="AT530" s="71">
        <f t="shared" si="361"/>
        <v>1.4191529600413547E-2</v>
      </c>
      <c r="AU530" s="72">
        <f t="shared" si="350"/>
        <v>8.6664107387064426E-3</v>
      </c>
      <c r="AV530" s="73">
        <f t="shared" si="351"/>
        <v>1.0086664107387064</v>
      </c>
      <c r="AW530" s="74">
        <f>PRODUCT(AV$4:AV530)</f>
        <v>68.080593425244828</v>
      </c>
      <c r="BO530" s="70">
        <f t="shared" si="362"/>
        <v>527</v>
      </c>
      <c r="BP530" s="178">
        <f t="shared" si="363"/>
        <v>0.1091</v>
      </c>
      <c r="BQ530" s="179">
        <f t="shared" si="352"/>
        <v>8.6664107387064426E-3</v>
      </c>
      <c r="BR530" s="179">
        <f t="shared" si="365"/>
        <v>1.4688473611764842E-2</v>
      </c>
    </row>
    <row r="531" spans="5:70">
      <c r="E531">
        <f t="shared" si="353"/>
        <v>528</v>
      </c>
      <c r="F531" s="64">
        <f t="shared" si="354"/>
        <v>111.91666666666417</v>
      </c>
      <c r="G531" s="55">
        <f t="shared" si="338"/>
        <v>0</v>
      </c>
      <c r="H531" s="78">
        <f t="shared" si="364"/>
        <v>4.5706383831192035E-5</v>
      </c>
      <c r="I531" s="79">
        <f t="shared" ca="1" si="339"/>
        <v>0</v>
      </c>
      <c r="J531" s="79">
        <f t="shared" ca="1" si="340"/>
        <v>0</v>
      </c>
      <c r="K531" s="80">
        <f t="shared" ca="1" si="341"/>
        <v>0</v>
      </c>
      <c r="L531" s="80">
        <f t="shared" ca="1" si="342"/>
        <v>0</v>
      </c>
      <c r="M531" s="80">
        <f t="shared" ca="1" si="343"/>
        <v>0</v>
      </c>
      <c r="N531" s="80">
        <f t="shared" ca="1" si="344"/>
        <v>0</v>
      </c>
      <c r="O531" s="81">
        <f t="shared" ca="1" si="331"/>
        <v>0</v>
      </c>
      <c r="P531" s="79">
        <f t="shared" ca="1" si="332"/>
        <v>0</v>
      </c>
      <c r="Q531" s="35"/>
      <c r="R531">
        <f t="shared" ca="1" si="345"/>
        <v>528</v>
      </c>
      <c r="S531" s="78">
        <f t="shared" ca="1" si="355"/>
        <v>111.91666666666417</v>
      </c>
      <c r="T531" s="55">
        <f t="shared" ca="1" si="346"/>
        <v>0</v>
      </c>
      <c r="U531" s="78">
        <f t="shared" ca="1" si="356"/>
        <v>4.5569622524294494E-5</v>
      </c>
      <c r="V531" s="79">
        <f t="shared" ca="1" si="357"/>
        <v>0</v>
      </c>
      <c r="W531" s="79">
        <f t="shared" ca="1" si="333"/>
        <v>0</v>
      </c>
      <c r="X531" s="80">
        <f t="shared" ca="1" si="334"/>
        <v>0</v>
      </c>
      <c r="Y531" s="80">
        <f t="shared" ca="1" si="347"/>
        <v>0</v>
      </c>
      <c r="Z531" s="80">
        <f t="shared" ca="1" si="335"/>
        <v>0</v>
      </c>
      <c r="AA531" s="80">
        <f t="shared" ca="1" si="348"/>
        <v>0</v>
      </c>
      <c r="AB531" s="81">
        <f t="shared" ca="1" si="336"/>
        <v>0</v>
      </c>
      <c r="AC531" s="79">
        <f t="shared" ca="1" si="337"/>
        <v>0</v>
      </c>
      <c r="AD531" s="35"/>
      <c r="AE531" s="55">
        <f t="shared" ca="1" si="358"/>
        <v>0</v>
      </c>
      <c r="AF531" s="78">
        <f t="shared" ca="1" si="359"/>
        <v>4.5569622524294494E-5</v>
      </c>
      <c r="AG531" s="35"/>
      <c r="AH531" s="35"/>
      <c r="AR531" s="69">
        <f t="shared" si="349"/>
        <v>44</v>
      </c>
      <c r="AS531" s="70">
        <f t="shared" si="360"/>
        <v>528</v>
      </c>
      <c r="AT531" s="71">
        <f t="shared" si="361"/>
        <v>1.4068539975885853E-2</v>
      </c>
      <c r="AU531" s="72">
        <f t="shared" si="350"/>
        <v>8.6664107387064426E-3</v>
      </c>
      <c r="AV531" s="73">
        <f t="shared" si="351"/>
        <v>1.0086664107387064</v>
      </c>
      <c r="AW531" s="74">
        <f>PRODUCT(AV$4:AV531)</f>
        <v>68.670607811202871</v>
      </c>
      <c r="BO531" s="70">
        <f t="shared" si="362"/>
        <v>528</v>
      </c>
      <c r="BP531" s="178">
        <f t="shared" si="363"/>
        <v>0.1091</v>
      </c>
      <c r="BQ531" s="179">
        <f t="shared" si="352"/>
        <v>8.6664107387064426E-3</v>
      </c>
      <c r="BR531" s="179">
        <f t="shared" si="365"/>
        <v>1.456227099007649E-2</v>
      </c>
    </row>
    <row r="532" spans="5:70">
      <c r="E532">
        <f t="shared" si="353"/>
        <v>529</v>
      </c>
      <c r="F532" s="64">
        <f t="shared" si="354"/>
        <v>111.9999999999975</v>
      </c>
      <c r="G532" s="55">
        <f t="shared" si="338"/>
        <v>0</v>
      </c>
      <c r="H532" s="78">
        <f t="shared" si="364"/>
        <v>4.5706383831192035E-5</v>
      </c>
      <c r="I532" s="79">
        <f t="shared" ca="1" si="339"/>
        <v>0</v>
      </c>
      <c r="J532" s="79">
        <f t="shared" ca="1" si="340"/>
        <v>0</v>
      </c>
      <c r="K532" s="80">
        <f t="shared" ca="1" si="341"/>
        <v>0</v>
      </c>
      <c r="L532" s="80">
        <f t="shared" ca="1" si="342"/>
        <v>0</v>
      </c>
      <c r="M532" s="80">
        <f t="shared" ca="1" si="343"/>
        <v>0</v>
      </c>
      <c r="N532" s="80">
        <f t="shared" ca="1" si="344"/>
        <v>0</v>
      </c>
      <c r="O532" s="81">
        <f t="shared" ca="1" si="331"/>
        <v>0</v>
      </c>
      <c r="P532" s="79">
        <f t="shared" ca="1" si="332"/>
        <v>0</v>
      </c>
      <c r="Q532" s="35"/>
      <c r="R532">
        <f t="shared" ca="1" si="345"/>
        <v>529</v>
      </c>
      <c r="S532" s="78">
        <f t="shared" ca="1" si="355"/>
        <v>111.9999999999975</v>
      </c>
      <c r="T532" s="55">
        <f t="shared" ca="1" si="346"/>
        <v>0</v>
      </c>
      <c r="U532" s="78">
        <f t="shared" ca="1" si="356"/>
        <v>4.5569622524294494E-5</v>
      </c>
      <c r="V532" s="79">
        <f t="shared" ca="1" si="357"/>
        <v>0</v>
      </c>
      <c r="W532" s="79">
        <f t="shared" ca="1" si="333"/>
        <v>0</v>
      </c>
      <c r="X532" s="80">
        <f t="shared" ca="1" si="334"/>
        <v>0</v>
      </c>
      <c r="Y532" s="80">
        <f t="shared" ca="1" si="347"/>
        <v>0</v>
      </c>
      <c r="Z532" s="80">
        <f t="shared" ca="1" si="335"/>
        <v>0</v>
      </c>
      <c r="AA532" s="80">
        <f t="shared" ca="1" si="348"/>
        <v>0</v>
      </c>
      <c r="AB532" s="81">
        <f t="shared" ca="1" si="336"/>
        <v>0</v>
      </c>
      <c r="AC532" s="79">
        <f t="shared" ca="1" si="337"/>
        <v>0</v>
      </c>
      <c r="AD532" s="35"/>
      <c r="AE532" s="55">
        <f t="shared" ca="1" si="358"/>
        <v>0</v>
      </c>
      <c r="AF532" s="78">
        <f t="shared" ca="1" si="359"/>
        <v>4.5569622524294494E-5</v>
      </c>
      <c r="AG532" s="35"/>
      <c r="AH532" s="35"/>
      <c r="AR532" s="69">
        <f t="shared" si="349"/>
        <v>45</v>
      </c>
      <c r="AS532" s="70">
        <f t="shared" si="360"/>
        <v>529</v>
      </c>
      <c r="AT532" s="71">
        <f t="shared" si="361"/>
        <v>1.3946616229960915E-2</v>
      </c>
      <c r="AU532" s="72">
        <f t="shared" si="350"/>
        <v>8.6664107387064426E-3</v>
      </c>
      <c r="AV532" s="73">
        <f t="shared" si="351"/>
        <v>1.0086664107387064</v>
      </c>
      <c r="AW532" s="74">
        <f>PRODUCT(AV$4:AV532)</f>
        <v>69.265735504171374</v>
      </c>
      <c r="BO532" s="70">
        <f t="shared" si="362"/>
        <v>529</v>
      </c>
      <c r="BP532" s="178">
        <f t="shared" si="363"/>
        <v>0.1091</v>
      </c>
      <c r="BQ532" s="179">
        <f t="shared" si="352"/>
        <v>8.6664107387064426E-3</v>
      </c>
      <c r="BR532" s="179">
        <f t="shared" si="365"/>
        <v>1.4437152694924849E-2</v>
      </c>
    </row>
    <row r="533" spans="5:70">
      <c r="E533">
        <f t="shared" si="353"/>
        <v>530</v>
      </c>
      <c r="F533" s="64">
        <f t="shared" si="354"/>
        <v>112.08333333333083</v>
      </c>
      <c r="G533" s="55">
        <f t="shared" si="338"/>
        <v>0</v>
      </c>
      <c r="H533" s="78">
        <f t="shared" si="364"/>
        <v>4.5706383831192035E-5</v>
      </c>
      <c r="I533" s="79">
        <f t="shared" ca="1" si="339"/>
        <v>0</v>
      </c>
      <c r="J533" s="79">
        <f t="shared" ca="1" si="340"/>
        <v>0</v>
      </c>
      <c r="K533" s="80">
        <f t="shared" ca="1" si="341"/>
        <v>0</v>
      </c>
      <c r="L533" s="80">
        <f t="shared" ca="1" si="342"/>
        <v>0</v>
      </c>
      <c r="M533" s="80">
        <f t="shared" ca="1" si="343"/>
        <v>0</v>
      </c>
      <c r="N533" s="80">
        <f t="shared" ca="1" si="344"/>
        <v>0</v>
      </c>
      <c r="O533" s="81">
        <f t="shared" ca="1" si="331"/>
        <v>0</v>
      </c>
      <c r="P533" s="79">
        <f t="shared" ca="1" si="332"/>
        <v>0</v>
      </c>
      <c r="Q533" s="35"/>
      <c r="R533">
        <f t="shared" ca="1" si="345"/>
        <v>530</v>
      </c>
      <c r="S533" s="78">
        <f t="shared" ca="1" si="355"/>
        <v>112.08333333333083</v>
      </c>
      <c r="T533" s="55">
        <f t="shared" ca="1" si="346"/>
        <v>0</v>
      </c>
      <c r="U533" s="78">
        <f t="shared" ca="1" si="356"/>
        <v>4.5569622524294494E-5</v>
      </c>
      <c r="V533" s="79">
        <f t="shared" ca="1" si="357"/>
        <v>0</v>
      </c>
      <c r="W533" s="79">
        <f t="shared" ca="1" si="333"/>
        <v>0</v>
      </c>
      <c r="X533" s="80">
        <f t="shared" ca="1" si="334"/>
        <v>0</v>
      </c>
      <c r="Y533" s="80">
        <f t="shared" ca="1" si="347"/>
        <v>0</v>
      </c>
      <c r="Z533" s="80">
        <f t="shared" ca="1" si="335"/>
        <v>0</v>
      </c>
      <c r="AA533" s="80">
        <f t="shared" ca="1" si="348"/>
        <v>0</v>
      </c>
      <c r="AB533" s="81">
        <f t="shared" ca="1" si="336"/>
        <v>0</v>
      </c>
      <c r="AC533" s="79">
        <f t="shared" ca="1" si="337"/>
        <v>0</v>
      </c>
      <c r="AD533" s="35"/>
      <c r="AE533" s="55">
        <f t="shared" ca="1" si="358"/>
        <v>0</v>
      </c>
      <c r="AF533" s="78">
        <f t="shared" ca="1" si="359"/>
        <v>4.5569622524294494E-5</v>
      </c>
      <c r="AG533" s="35"/>
      <c r="AH533" s="35"/>
      <c r="AR533" s="69">
        <f t="shared" si="349"/>
        <v>45</v>
      </c>
      <c r="AS533" s="70">
        <f t="shared" si="360"/>
        <v>530</v>
      </c>
      <c r="AT533" s="71">
        <f t="shared" si="361"/>
        <v>1.3825749125296964E-2</v>
      </c>
      <c r="AU533" s="72">
        <f t="shared" si="350"/>
        <v>8.6664107387064426E-3</v>
      </c>
      <c r="AV533" s="73">
        <f t="shared" si="351"/>
        <v>1.0086664107387064</v>
      </c>
      <c r="AW533" s="74">
        <f>PRODUCT(AV$4:AV533)</f>
        <v>69.866020818169119</v>
      </c>
      <c r="BO533" s="70">
        <f t="shared" si="362"/>
        <v>530</v>
      </c>
      <c r="BP533" s="178">
        <f t="shared" si="363"/>
        <v>0.1091</v>
      </c>
      <c r="BQ533" s="179">
        <f t="shared" si="352"/>
        <v>8.6664107387064426E-3</v>
      </c>
      <c r="BR533" s="179">
        <f t="shared" si="365"/>
        <v>1.4313109409831206E-2</v>
      </c>
    </row>
    <row r="534" spans="5:70">
      <c r="E534">
        <f t="shared" si="353"/>
        <v>531</v>
      </c>
      <c r="F534" s="64">
        <f t="shared" si="354"/>
        <v>112.16666666666416</v>
      </c>
      <c r="G534" s="55">
        <f t="shared" si="338"/>
        <v>0</v>
      </c>
      <c r="H534" s="78">
        <f t="shared" si="364"/>
        <v>4.5706383831192035E-5</v>
      </c>
      <c r="I534" s="79">
        <f t="shared" ca="1" si="339"/>
        <v>0</v>
      </c>
      <c r="J534" s="79">
        <f t="shared" ca="1" si="340"/>
        <v>0</v>
      </c>
      <c r="K534" s="80">
        <f t="shared" ca="1" si="341"/>
        <v>0</v>
      </c>
      <c r="L534" s="80">
        <f t="shared" ca="1" si="342"/>
        <v>0</v>
      </c>
      <c r="M534" s="80">
        <f t="shared" ca="1" si="343"/>
        <v>0</v>
      </c>
      <c r="N534" s="80">
        <f t="shared" ca="1" si="344"/>
        <v>0</v>
      </c>
      <c r="O534" s="81">
        <f t="shared" ca="1" si="331"/>
        <v>0</v>
      </c>
      <c r="P534" s="79">
        <f t="shared" ca="1" si="332"/>
        <v>0</v>
      </c>
      <c r="Q534" s="35"/>
      <c r="R534">
        <f t="shared" ca="1" si="345"/>
        <v>531</v>
      </c>
      <c r="S534" s="78">
        <f t="shared" ca="1" si="355"/>
        <v>112.16666666666416</v>
      </c>
      <c r="T534" s="55">
        <f t="shared" ca="1" si="346"/>
        <v>0</v>
      </c>
      <c r="U534" s="78">
        <f t="shared" ca="1" si="356"/>
        <v>4.5569622524294494E-5</v>
      </c>
      <c r="V534" s="79">
        <f t="shared" ca="1" si="357"/>
        <v>0</v>
      </c>
      <c r="W534" s="79">
        <f t="shared" ca="1" si="333"/>
        <v>0</v>
      </c>
      <c r="X534" s="80">
        <f t="shared" ca="1" si="334"/>
        <v>0</v>
      </c>
      <c r="Y534" s="80">
        <f t="shared" ca="1" si="347"/>
        <v>0</v>
      </c>
      <c r="Z534" s="80">
        <f t="shared" ca="1" si="335"/>
        <v>0</v>
      </c>
      <c r="AA534" s="80">
        <f t="shared" ca="1" si="348"/>
        <v>0</v>
      </c>
      <c r="AB534" s="81">
        <f t="shared" ca="1" si="336"/>
        <v>0</v>
      </c>
      <c r="AC534" s="79">
        <f t="shared" ca="1" si="337"/>
        <v>0</v>
      </c>
      <c r="AD534" s="35"/>
      <c r="AE534" s="55">
        <f t="shared" ca="1" si="358"/>
        <v>0</v>
      </c>
      <c r="AF534" s="78">
        <f t="shared" ca="1" si="359"/>
        <v>4.5569622524294494E-5</v>
      </c>
      <c r="AG534" s="35"/>
      <c r="AH534" s="35"/>
      <c r="AR534" s="69">
        <f t="shared" si="349"/>
        <v>45</v>
      </c>
      <c r="AS534" s="70">
        <f t="shared" si="360"/>
        <v>531</v>
      </c>
      <c r="AT534" s="71">
        <f t="shared" si="361"/>
        <v>1.3705929504606829E-2</v>
      </c>
      <c r="AU534" s="72">
        <f t="shared" si="350"/>
        <v>8.6664107387064426E-3</v>
      </c>
      <c r="AV534" s="73">
        <f t="shared" si="351"/>
        <v>1.0086664107387064</v>
      </c>
      <c r="AW534" s="74">
        <f>PRODUCT(AV$4:AV534)</f>
        <v>70.471508451258387</v>
      </c>
      <c r="BO534" s="70">
        <f t="shared" si="362"/>
        <v>531</v>
      </c>
      <c r="BP534" s="178">
        <f t="shared" si="363"/>
        <v>0.1091</v>
      </c>
      <c r="BQ534" s="179">
        <f t="shared" si="352"/>
        <v>8.6664107387064426E-3</v>
      </c>
      <c r="BR534" s="179">
        <f t="shared" si="365"/>
        <v>1.4190131898363567E-2</v>
      </c>
    </row>
    <row r="535" spans="5:70">
      <c r="E535">
        <f t="shared" si="353"/>
        <v>532</v>
      </c>
      <c r="F535" s="64">
        <f t="shared" si="354"/>
        <v>112.24999999999748</v>
      </c>
      <c r="G535" s="55">
        <f t="shared" si="338"/>
        <v>0</v>
      </c>
      <c r="H535" s="78">
        <f t="shared" si="364"/>
        <v>4.5706383831192035E-5</v>
      </c>
      <c r="I535" s="79">
        <f t="shared" ca="1" si="339"/>
        <v>0</v>
      </c>
      <c r="J535" s="79">
        <f t="shared" ca="1" si="340"/>
        <v>0</v>
      </c>
      <c r="K535" s="80">
        <f t="shared" ca="1" si="341"/>
        <v>0</v>
      </c>
      <c r="L535" s="80">
        <f t="shared" ca="1" si="342"/>
        <v>0</v>
      </c>
      <c r="M535" s="80">
        <f t="shared" ca="1" si="343"/>
        <v>0</v>
      </c>
      <c r="N535" s="80">
        <f t="shared" ca="1" si="344"/>
        <v>0</v>
      </c>
      <c r="O535" s="81">
        <f t="shared" ca="1" si="331"/>
        <v>0</v>
      </c>
      <c r="P535" s="79">
        <f t="shared" ca="1" si="332"/>
        <v>0</v>
      </c>
      <c r="Q535" s="35"/>
      <c r="R535">
        <f t="shared" ca="1" si="345"/>
        <v>532</v>
      </c>
      <c r="S535" s="78">
        <f t="shared" ca="1" si="355"/>
        <v>112.24999999999748</v>
      </c>
      <c r="T535" s="55">
        <f t="shared" ca="1" si="346"/>
        <v>0</v>
      </c>
      <c r="U535" s="78">
        <f t="shared" ca="1" si="356"/>
        <v>4.5569622524294494E-5</v>
      </c>
      <c r="V535" s="79">
        <f t="shared" ca="1" si="357"/>
        <v>0</v>
      </c>
      <c r="W535" s="79">
        <f t="shared" ca="1" si="333"/>
        <v>0</v>
      </c>
      <c r="X535" s="80">
        <f t="shared" ca="1" si="334"/>
        <v>0</v>
      </c>
      <c r="Y535" s="80">
        <f t="shared" ca="1" si="347"/>
        <v>0</v>
      </c>
      <c r="Z535" s="80">
        <f t="shared" ca="1" si="335"/>
        <v>0</v>
      </c>
      <c r="AA535" s="80">
        <f t="shared" ca="1" si="348"/>
        <v>0</v>
      </c>
      <c r="AB535" s="81">
        <f t="shared" ca="1" si="336"/>
        <v>0</v>
      </c>
      <c r="AC535" s="79">
        <f t="shared" ca="1" si="337"/>
        <v>0</v>
      </c>
      <c r="AD535" s="35"/>
      <c r="AE535" s="55">
        <f t="shared" ca="1" si="358"/>
        <v>0</v>
      </c>
      <c r="AF535" s="78">
        <f t="shared" ca="1" si="359"/>
        <v>4.5569622524294494E-5</v>
      </c>
      <c r="AG535" s="35"/>
      <c r="AH535" s="35"/>
      <c r="AR535" s="69">
        <f t="shared" si="349"/>
        <v>45</v>
      </c>
      <c r="AS535" s="70">
        <f t="shared" si="360"/>
        <v>532</v>
      </c>
      <c r="AT535" s="71">
        <f t="shared" si="361"/>
        <v>1.358714828996415E-2</v>
      </c>
      <c r="AU535" s="72">
        <f t="shared" si="350"/>
        <v>8.6664107387064426E-3</v>
      </c>
      <c r="AV535" s="73">
        <f t="shared" si="351"/>
        <v>1.0086664107387064</v>
      </c>
      <c r="AW535" s="74">
        <f>PRODUCT(AV$4:AV535)</f>
        <v>71.082243488873218</v>
      </c>
      <c r="BO535" s="70">
        <f t="shared" si="362"/>
        <v>532</v>
      </c>
      <c r="BP535" s="178">
        <f t="shared" si="363"/>
        <v>0.1091</v>
      </c>
      <c r="BQ535" s="179">
        <f t="shared" si="352"/>
        <v>8.6664107387064426E-3</v>
      </c>
      <c r="BR535" s="179">
        <f t="shared" si="365"/>
        <v>1.4068211003448889E-2</v>
      </c>
    </row>
    <row r="536" spans="5:70">
      <c r="E536">
        <f t="shared" si="353"/>
        <v>533</v>
      </c>
      <c r="F536" s="64">
        <f t="shared" si="354"/>
        <v>112.33333333333081</v>
      </c>
      <c r="G536" s="55">
        <f t="shared" si="338"/>
        <v>0</v>
      </c>
      <c r="H536" s="78">
        <f t="shared" si="364"/>
        <v>4.5706383831192035E-5</v>
      </c>
      <c r="I536" s="79">
        <f t="shared" ca="1" si="339"/>
        <v>0</v>
      </c>
      <c r="J536" s="79">
        <f t="shared" ca="1" si="340"/>
        <v>0</v>
      </c>
      <c r="K536" s="80">
        <f t="shared" ca="1" si="341"/>
        <v>0</v>
      </c>
      <c r="L536" s="80">
        <f t="shared" ca="1" si="342"/>
        <v>0</v>
      </c>
      <c r="M536" s="80">
        <f t="shared" ca="1" si="343"/>
        <v>0</v>
      </c>
      <c r="N536" s="80">
        <f t="shared" ca="1" si="344"/>
        <v>0</v>
      </c>
      <c r="O536" s="81">
        <f t="shared" ca="1" si="331"/>
        <v>0</v>
      </c>
      <c r="P536" s="79">
        <f t="shared" ca="1" si="332"/>
        <v>0</v>
      </c>
      <c r="Q536" s="35"/>
      <c r="R536">
        <f t="shared" ca="1" si="345"/>
        <v>533</v>
      </c>
      <c r="S536" s="78">
        <f t="shared" ca="1" si="355"/>
        <v>112.33333333333081</v>
      </c>
      <c r="T536" s="55">
        <f t="shared" ca="1" si="346"/>
        <v>0</v>
      </c>
      <c r="U536" s="78">
        <f t="shared" ca="1" si="356"/>
        <v>4.5569622524294494E-5</v>
      </c>
      <c r="V536" s="79">
        <f t="shared" ca="1" si="357"/>
        <v>0</v>
      </c>
      <c r="W536" s="79">
        <f t="shared" ca="1" si="333"/>
        <v>0</v>
      </c>
      <c r="X536" s="80">
        <f t="shared" ca="1" si="334"/>
        <v>0</v>
      </c>
      <c r="Y536" s="80">
        <f t="shared" ca="1" si="347"/>
        <v>0</v>
      </c>
      <c r="Z536" s="80">
        <f t="shared" ca="1" si="335"/>
        <v>0</v>
      </c>
      <c r="AA536" s="80">
        <f t="shared" ca="1" si="348"/>
        <v>0</v>
      </c>
      <c r="AB536" s="81">
        <f t="shared" ca="1" si="336"/>
        <v>0</v>
      </c>
      <c r="AC536" s="79">
        <f t="shared" ca="1" si="337"/>
        <v>0</v>
      </c>
      <c r="AD536" s="35"/>
      <c r="AE536" s="55">
        <f t="shared" ca="1" si="358"/>
        <v>0</v>
      </c>
      <c r="AF536" s="78">
        <f t="shared" ca="1" si="359"/>
        <v>4.5569622524294494E-5</v>
      </c>
      <c r="AG536" s="35"/>
      <c r="AH536" s="35"/>
      <c r="AR536" s="69">
        <f t="shared" si="349"/>
        <v>45</v>
      </c>
      <c r="AS536" s="70">
        <f t="shared" si="360"/>
        <v>533</v>
      </c>
      <c r="AT536" s="71">
        <f t="shared" si="361"/>
        <v>1.3469396482115608E-2</v>
      </c>
      <c r="AU536" s="72">
        <f t="shared" si="350"/>
        <v>8.6664107387064426E-3</v>
      </c>
      <c r="AV536" s="73">
        <f t="shared" si="351"/>
        <v>1.0086664107387064</v>
      </c>
      <c r="AW536" s="74">
        <f>PRODUCT(AV$4:AV536)</f>
        <v>71.698271407176534</v>
      </c>
      <c r="BO536" s="70">
        <f t="shared" si="362"/>
        <v>533</v>
      </c>
      <c r="BP536" s="178">
        <f t="shared" si="363"/>
        <v>0.1091</v>
      </c>
      <c r="BQ536" s="179">
        <f t="shared" si="352"/>
        <v>8.6664107387064426E-3</v>
      </c>
      <c r="BR536" s="179">
        <f t="shared" si="365"/>
        <v>1.3947337646691239E-2</v>
      </c>
    </row>
    <row r="537" spans="5:70">
      <c r="E537">
        <f t="shared" si="353"/>
        <v>534</v>
      </c>
      <c r="F537" s="64">
        <f t="shared" si="354"/>
        <v>112.41666666666414</v>
      </c>
      <c r="G537" s="55">
        <f t="shared" si="338"/>
        <v>0</v>
      </c>
      <c r="H537" s="78">
        <f t="shared" si="364"/>
        <v>4.5706383831192035E-5</v>
      </c>
      <c r="I537" s="79">
        <f t="shared" ca="1" si="339"/>
        <v>0</v>
      </c>
      <c r="J537" s="79">
        <f t="shared" ca="1" si="340"/>
        <v>0</v>
      </c>
      <c r="K537" s="80">
        <f t="shared" ca="1" si="341"/>
        <v>0</v>
      </c>
      <c r="L537" s="80">
        <f t="shared" ca="1" si="342"/>
        <v>0</v>
      </c>
      <c r="M537" s="80">
        <f t="shared" ca="1" si="343"/>
        <v>0</v>
      </c>
      <c r="N537" s="80">
        <f t="shared" ca="1" si="344"/>
        <v>0</v>
      </c>
      <c r="O537" s="81">
        <f t="shared" ca="1" si="331"/>
        <v>0</v>
      </c>
      <c r="P537" s="79">
        <f t="shared" ca="1" si="332"/>
        <v>0</v>
      </c>
      <c r="Q537" s="35"/>
      <c r="R537">
        <f t="shared" ca="1" si="345"/>
        <v>534</v>
      </c>
      <c r="S537" s="78">
        <f t="shared" ca="1" si="355"/>
        <v>112.41666666666414</v>
      </c>
      <c r="T537" s="55">
        <f t="shared" ca="1" si="346"/>
        <v>0</v>
      </c>
      <c r="U537" s="78">
        <f t="shared" ca="1" si="356"/>
        <v>4.5569622524294494E-5</v>
      </c>
      <c r="V537" s="79">
        <f t="shared" ca="1" si="357"/>
        <v>0</v>
      </c>
      <c r="W537" s="79">
        <f t="shared" ca="1" si="333"/>
        <v>0</v>
      </c>
      <c r="X537" s="80">
        <f t="shared" ca="1" si="334"/>
        <v>0</v>
      </c>
      <c r="Y537" s="80">
        <f t="shared" ca="1" si="347"/>
        <v>0</v>
      </c>
      <c r="Z537" s="80">
        <f t="shared" ca="1" si="335"/>
        <v>0</v>
      </c>
      <c r="AA537" s="80">
        <f t="shared" ca="1" si="348"/>
        <v>0</v>
      </c>
      <c r="AB537" s="81">
        <f t="shared" ca="1" si="336"/>
        <v>0</v>
      </c>
      <c r="AC537" s="79">
        <f t="shared" ca="1" si="337"/>
        <v>0</v>
      </c>
      <c r="AD537" s="35"/>
      <c r="AE537" s="55">
        <f t="shared" ca="1" si="358"/>
        <v>0</v>
      </c>
      <c r="AF537" s="78">
        <f t="shared" ca="1" si="359"/>
        <v>4.5569622524294494E-5</v>
      </c>
      <c r="AG537" s="35"/>
      <c r="AH537" s="35"/>
      <c r="AR537" s="69">
        <f t="shared" si="349"/>
        <v>45</v>
      </c>
      <c r="AS537" s="70">
        <f t="shared" si="360"/>
        <v>534</v>
      </c>
      <c r="AT537" s="71">
        <f t="shared" si="361"/>
        <v>1.3352665159799106E-2</v>
      </c>
      <c r="AU537" s="72">
        <f t="shared" si="350"/>
        <v>8.6664107387064426E-3</v>
      </c>
      <c r="AV537" s="73">
        <f t="shared" si="351"/>
        <v>1.0086664107387064</v>
      </c>
      <c r="AW537" s="74">
        <f>PRODUCT(AV$4:AV537)</f>
        <v>72.319638076446381</v>
      </c>
      <c r="BO537" s="70">
        <f t="shared" si="362"/>
        <v>534</v>
      </c>
      <c r="BP537" s="178">
        <f t="shared" si="363"/>
        <v>0.1091</v>
      </c>
      <c r="BQ537" s="179">
        <f t="shared" si="352"/>
        <v>8.6664107387064426E-3</v>
      </c>
      <c r="BR537" s="179">
        <f t="shared" si="365"/>
        <v>1.3827502827695803E-2</v>
      </c>
    </row>
    <row r="538" spans="5:70">
      <c r="E538">
        <f t="shared" si="353"/>
        <v>535</v>
      </c>
      <c r="F538" s="64">
        <f t="shared" si="354"/>
        <v>112.49999999999747</v>
      </c>
      <c r="G538" s="55">
        <f t="shared" si="338"/>
        <v>0</v>
      </c>
      <c r="H538" s="78">
        <f t="shared" si="364"/>
        <v>4.5706383831192035E-5</v>
      </c>
      <c r="I538" s="79">
        <f t="shared" ca="1" si="339"/>
        <v>0</v>
      </c>
      <c r="J538" s="79">
        <f t="shared" ca="1" si="340"/>
        <v>0</v>
      </c>
      <c r="K538" s="80">
        <f t="shared" ca="1" si="341"/>
        <v>0</v>
      </c>
      <c r="L538" s="80">
        <f t="shared" ca="1" si="342"/>
        <v>0</v>
      </c>
      <c r="M538" s="80">
        <f t="shared" ca="1" si="343"/>
        <v>0</v>
      </c>
      <c r="N538" s="80">
        <f t="shared" ca="1" si="344"/>
        <v>0</v>
      </c>
      <c r="O538" s="81">
        <f t="shared" ca="1" si="331"/>
        <v>0</v>
      </c>
      <c r="P538" s="79">
        <f t="shared" ca="1" si="332"/>
        <v>0</v>
      </c>
      <c r="Q538" s="35"/>
      <c r="R538">
        <f t="shared" ca="1" si="345"/>
        <v>535</v>
      </c>
      <c r="S538" s="78">
        <f t="shared" ca="1" si="355"/>
        <v>112.49999999999747</v>
      </c>
      <c r="T538" s="55">
        <f t="shared" ca="1" si="346"/>
        <v>0</v>
      </c>
      <c r="U538" s="78">
        <f t="shared" ca="1" si="356"/>
        <v>4.5569622524294494E-5</v>
      </c>
      <c r="V538" s="79">
        <f t="shared" ca="1" si="357"/>
        <v>0</v>
      </c>
      <c r="W538" s="79">
        <f t="shared" ca="1" si="333"/>
        <v>0</v>
      </c>
      <c r="X538" s="80">
        <f t="shared" ca="1" si="334"/>
        <v>0</v>
      </c>
      <c r="Y538" s="80">
        <f t="shared" ca="1" si="347"/>
        <v>0</v>
      </c>
      <c r="Z538" s="80">
        <f t="shared" ca="1" si="335"/>
        <v>0</v>
      </c>
      <c r="AA538" s="80">
        <f t="shared" ca="1" si="348"/>
        <v>0</v>
      </c>
      <c r="AB538" s="81">
        <f t="shared" ca="1" si="336"/>
        <v>0</v>
      </c>
      <c r="AC538" s="79">
        <f t="shared" ca="1" si="337"/>
        <v>0</v>
      </c>
      <c r="AD538" s="35"/>
      <c r="AE538" s="55">
        <f t="shared" ca="1" si="358"/>
        <v>0</v>
      </c>
      <c r="AF538" s="78">
        <f t="shared" ca="1" si="359"/>
        <v>4.5569622524294494E-5</v>
      </c>
      <c r="AG538" s="35"/>
      <c r="AH538" s="35"/>
      <c r="AR538" s="69">
        <f t="shared" si="349"/>
        <v>45</v>
      </c>
      <c r="AS538" s="70">
        <f t="shared" si="360"/>
        <v>535</v>
      </c>
      <c r="AT538" s="71">
        <f t="shared" si="361"/>
        <v>1.3236945479067872E-2</v>
      </c>
      <c r="AU538" s="72">
        <f t="shared" si="350"/>
        <v>8.6664107387064426E-3</v>
      </c>
      <c r="AV538" s="73">
        <f t="shared" si="351"/>
        <v>1.0086664107387064</v>
      </c>
      <c r="AW538" s="74">
        <f>PRODUCT(AV$4:AV538)</f>
        <v>72.946389764491457</v>
      </c>
      <c r="BO538" s="70">
        <f t="shared" si="362"/>
        <v>535</v>
      </c>
      <c r="BP538" s="178">
        <f t="shared" si="363"/>
        <v>0.1091</v>
      </c>
      <c r="BQ538" s="179">
        <f t="shared" si="352"/>
        <v>8.6664107387064426E-3</v>
      </c>
      <c r="BR538" s="179">
        <f t="shared" si="365"/>
        <v>1.3708697623398701E-2</v>
      </c>
    </row>
    <row r="539" spans="5:70">
      <c r="E539">
        <f t="shared" si="353"/>
        <v>536</v>
      </c>
      <c r="F539" s="64">
        <f t="shared" si="354"/>
        <v>112.5833333333308</v>
      </c>
      <c r="G539" s="55">
        <f t="shared" si="338"/>
        <v>0</v>
      </c>
      <c r="H539" s="78">
        <f t="shared" si="364"/>
        <v>4.5706383831192035E-5</v>
      </c>
      <c r="I539" s="79">
        <f t="shared" ca="1" si="339"/>
        <v>0</v>
      </c>
      <c r="J539" s="79">
        <f t="shared" ca="1" si="340"/>
        <v>0</v>
      </c>
      <c r="K539" s="80">
        <f t="shared" ca="1" si="341"/>
        <v>0</v>
      </c>
      <c r="L539" s="80">
        <f t="shared" ca="1" si="342"/>
        <v>0</v>
      </c>
      <c r="M539" s="80">
        <f t="shared" ca="1" si="343"/>
        <v>0</v>
      </c>
      <c r="N539" s="80">
        <f t="shared" ca="1" si="344"/>
        <v>0</v>
      </c>
      <c r="O539" s="81">
        <f t="shared" ca="1" si="331"/>
        <v>0</v>
      </c>
      <c r="P539" s="79">
        <f t="shared" ca="1" si="332"/>
        <v>0</v>
      </c>
      <c r="Q539" s="35"/>
      <c r="R539">
        <f t="shared" ca="1" si="345"/>
        <v>536</v>
      </c>
      <c r="S539" s="78">
        <f t="shared" ca="1" si="355"/>
        <v>112.5833333333308</v>
      </c>
      <c r="T539" s="55">
        <f t="shared" ca="1" si="346"/>
        <v>0</v>
      </c>
      <c r="U539" s="78">
        <f t="shared" ca="1" si="356"/>
        <v>4.5569622524294494E-5</v>
      </c>
      <c r="V539" s="79">
        <f t="shared" ca="1" si="357"/>
        <v>0</v>
      </c>
      <c r="W539" s="79">
        <f t="shared" ca="1" si="333"/>
        <v>0</v>
      </c>
      <c r="X539" s="80">
        <f t="shared" ca="1" si="334"/>
        <v>0</v>
      </c>
      <c r="Y539" s="80">
        <f t="shared" ca="1" si="347"/>
        <v>0</v>
      </c>
      <c r="Z539" s="80">
        <f t="shared" ca="1" si="335"/>
        <v>0</v>
      </c>
      <c r="AA539" s="80">
        <f t="shared" ca="1" si="348"/>
        <v>0</v>
      </c>
      <c r="AB539" s="81">
        <f t="shared" ca="1" si="336"/>
        <v>0</v>
      </c>
      <c r="AC539" s="79">
        <f t="shared" ca="1" si="337"/>
        <v>0</v>
      </c>
      <c r="AD539" s="35"/>
      <c r="AE539" s="55">
        <f t="shared" ca="1" si="358"/>
        <v>0</v>
      </c>
      <c r="AF539" s="78">
        <f t="shared" ca="1" si="359"/>
        <v>4.5569622524294494E-5</v>
      </c>
      <c r="AG539" s="35"/>
      <c r="AH539" s="35"/>
      <c r="AR539" s="69">
        <f t="shared" si="349"/>
        <v>45</v>
      </c>
      <c r="AS539" s="70">
        <f t="shared" si="360"/>
        <v>536</v>
      </c>
      <c r="AT539" s="71">
        <f t="shared" si="361"/>
        <v>1.3122228672620407E-2</v>
      </c>
      <c r="AU539" s="72">
        <f t="shared" si="350"/>
        <v>8.6664107387064426E-3</v>
      </c>
      <c r="AV539" s="73">
        <f t="shared" si="351"/>
        <v>1.0086664107387064</v>
      </c>
      <c r="AW539" s="74">
        <f>PRODUCT(AV$4:AV539)</f>
        <v>73.57857314009631</v>
      </c>
      <c r="BO539" s="70">
        <f t="shared" si="362"/>
        <v>536</v>
      </c>
      <c r="BP539" s="178">
        <f t="shared" si="363"/>
        <v>0.1091</v>
      </c>
      <c r="BQ539" s="179">
        <f t="shared" si="352"/>
        <v>8.6664107387064426E-3</v>
      </c>
      <c r="BR539" s="179">
        <f t="shared" si="365"/>
        <v>1.3590913187402569E-2</v>
      </c>
    </row>
    <row r="540" spans="5:70">
      <c r="E540">
        <f t="shared" si="353"/>
        <v>537</v>
      </c>
      <c r="F540" s="64">
        <f t="shared" si="354"/>
        <v>112.66666666666413</v>
      </c>
      <c r="G540" s="55">
        <f t="shared" si="338"/>
        <v>0</v>
      </c>
      <c r="H540" s="78">
        <f t="shared" si="364"/>
        <v>4.5706383831192035E-5</v>
      </c>
      <c r="I540" s="79">
        <f t="shared" ca="1" si="339"/>
        <v>0</v>
      </c>
      <c r="J540" s="79">
        <f t="shared" ca="1" si="340"/>
        <v>0</v>
      </c>
      <c r="K540" s="80">
        <f t="shared" ca="1" si="341"/>
        <v>0</v>
      </c>
      <c r="L540" s="80">
        <f t="shared" ca="1" si="342"/>
        <v>0</v>
      </c>
      <c r="M540" s="80">
        <f t="shared" ca="1" si="343"/>
        <v>0</v>
      </c>
      <c r="N540" s="80">
        <f t="shared" ca="1" si="344"/>
        <v>0</v>
      </c>
      <c r="O540" s="81">
        <f t="shared" ca="1" si="331"/>
        <v>0</v>
      </c>
      <c r="P540" s="79">
        <f t="shared" ca="1" si="332"/>
        <v>0</v>
      </c>
      <c r="Q540" s="35"/>
      <c r="R540">
        <f t="shared" ca="1" si="345"/>
        <v>537</v>
      </c>
      <c r="S540" s="78">
        <f t="shared" ca="1" si="355"/>
        <v>112.66666666666413</v>
      </c>
      <c r="T540" s="55">
        <f t="shared" ca="1" si="346"/>
        <v>0</v>
      </c>
      <c r="U540" s="78">
        <f t="shared" ca="1" si="356"/>
        <v>4.5569622524294494E-5</v>
      </c>
      <c r="V540" s="79">
        <f t="shared" ca="1" si="357"/>
        <v>0</v>
      </c>
      <c r="W540" s="79">
        <f t="shared" ca="1" si="333"/>
        <v>0</v>
      </c>
      <c r="X540" s="80">
        <f t="shared" ca="1" si="334"/>
        <v>0</v>
      </c>
      <c r="Y540" s="80">
        <f t="shared" ca="1" si="347"/>
        <v>0</v>
      </c>
      <c r="Z540" s="80">
        <f t="shared" ca="1" si="335"/>
        <v>0</v>
      </c>
      <c r="AA540" s="80">
        <f t="shared" ca="1" si="348"/>
        <v>0</v>
      </c>
      <c r="AB540" s="81">
        <f t="shared" ca="1" si="336"/>
        <v>0</v>
      </c>
      <c r="AC540" s="79">
        <f t="shared" ca="1" si="337"/>
        <v>0</v>
      </c>
      <c r="AD540" s="35"/>
      <c r="AE540" s="55">
        <f t="shared" ca="1" si="358"/>
        <v>0</v>
      </c>
      <c r="AF540" s="78">
        <f t="shared" ca="1" si="359"/>
        <v>4.5569622524294494E-5</v>
      </c>
      <c r="AG540" s="35"/>
      <c r="AH540" s="35"/>
      <c r="AR540" s="69">
        <f t="shared" si="349"/>
        <v>45</v>
      </c>
      <c r="AS540" s="70">
        <f t="shared" si="360"/>
        <v>537</v>
      </c>
      <c r="AT540" s="71">
        <f t="shared" si="361"/>
        <v>1.3008506049136248E-2</v>
      </c>
      <c r="AU540" s="72">
        <f t="shared" si="350"/>
        <v>8.6664107387064426E-3</v>
      </c>
      <c r="AV540" s="73">
        <f t="shared" si="351"/>
        <v>1.0086664107387064</v>
      </c>
      <c r="AW540" s="74">
        <f>PRODUCT(AV$4:AV540)</f>
        <v>74.216235276496334</v>
      </c>
      <c r="BO540" s="70">
        <f t="shared" si="362"/>
        <v>537</v>
      </c>
      <c r="BP540" s="178">
        <f t="shared" si="363"/>
        <v>0.1091</v>
      </c>
      <c r="BQ540" s="179">
        <f t="shared" si="352"/>
        <v>8.6664107387064426E-3</v>
      </c>
      <c r="BR540" s="179">
        <f t="shared" si="365"/>
        <v>1.3474140749317838E-2</v>
      </c>
    </row>
    <row r="541" spans="5:70">
      <c r="E541">
        <f t="shared" si="353"/>
        <v>538</v>
      </c>
      <c r="F541" s="64">
        <f t="shared" si="354"/>
        <v>112.74999999999746</v>
      </c>
      <c r="G541" s="55">
        <f t="shared" si="338"/>
        <v>0</v>
      </c>
      <c r="H541" s="78">
        <f t="shared" si="364"/>
        <v>4.5706383831192035E-5</v>
      </c>
      <c r="I541" s="79">
        <f t="shared" ca="1" si="339"/>
        <v>0</v>
      </c>
      <c r="J541" s="79">
        <f t="shared" ca="1" si="340"/>
        <v>0</v>
      </c>
      <c r="K541" s="80">
        <f t="shared" ca="1" si="341"/>
        <v>0</v>
      </c>
      <c r="L541" s="80">
        <f t="shared" ca="1" si="342"/>
        <v>0</v>
      </c>
      <c r="M541" s="80">
        <f t="shared" ca="1" si="343"/>
        <v>0</v>
      </c>
      <c r="N541" s="80">
        <f t="shared" ca="1" si="344"/>
        <v>0</v>
      </c>
      <c r="O541" s="81">
        <f t="shared" ca="1" si="331"/>
        <v>0</v>
      </c>
      <c r="P541" s="79">
        <f t="shared" ca="1" si="332"/>
        <v>0</v>
      </c>
      <c r="Q541" s="35"/>
      <c r="R541">
        <f t="shared" ca="1" si="345"/>
        <v>538</v>
      </c>
      <c r="S541" s="78">
        <f t="shared" ca="1" si="355"/>
        <v>112.74999999999746</v>
      </c>
      <c r="T541" s="55">
        <f t="shared" ca="1" si="346"/>
        <v>0</v>
      </c>
      <c r="U541" s="78">
        <f t="shared" ca="1" si="356"/>
        <v>4.5569622524294494E-5</v>
      </c>
      <c r="V541" s="79">
        <f t="shared" ca="1" si="357"/>
        <v>0</v>
      </c>
      <c r="W541" s="79">
        <f t="shared" ca="1" si="333"/>
        <v>0</v>
      </c>
      <c r="X541" s="80">
        <f t="shared" ca="1" si="334"/>
        <v>0</v>
      </c>
      <c r="Y541" s="80">
        <f t="shared" ca="1" si="347"/>
        <v>0</v>
      </c>
      <c r="Z541" s="80">
        <f t="shared" ca="1" si="335"/>
        <v>0</v>
      </c>
      <c r="AA541" s="80">
        <f t="shared" ca="1" si="348"/>
        <v>0</v>
      </c>
      <c r="AB541" s="81">
        <f t="shared" ca="1" si="336"/>
        <v>0</v>
      </c>
      <c r="AC541" s="79">
        <f t="shared" ca="1" si="337"/>
        <v>0</v>
      </c>
      <c r="AD541" s="35"/>
      <c r="AE541" s="55">
        <f t="shared" ca="1" si="358"/>
        <v>0</v>
      </c>
      <c r="AF541" s="78">
        <f t="shared" ca="1" si="359"/>
        <v>4.5569622524294494E-5</v>
      </c>
      <c r="AG541" s="35"/>
      <c r="AH541" s="35"/>
      <c r="AR541" s="69">
        <f t="shared" si="349"/>
        <v>45</v>
      </c>
      <c r="AS541" s="70">
        <f t="shared" si="360"/>
        <v>538</v>
      </c>
      <c r="AT541" s="71">
        <f t="shared" si="361"/>
        <v>1.2895768992617487E-2</v>
      </c>
      <c r="AU541" s="72">
        <f t="shared" si="350"/>
        <v>8.6664107387064426E-3</v>
      </c>
      <c r="AV541" s="73">
        <f t="shared" si="351"/>
        <v>1.0086664107387064</v>
      </c>
      <c r="AW541" s="74">
        <f>PRODUCT(AV$4:AV541)</f>
        <v>74.859423654882931</v>
      </c>
      <c r="BO541" s="70">
        <f t="shared" si="362"/>
        <v>538</v>
      </c>
      <c r="BP541" s="178">
        <f t="shared" si="363"/>
        <v>0.1091</v>
      </c>
      <c r="BQ541" s="179">
        <f t="shared" si="352"/>
        <v>8.6664107387064426E-3</v>
      </c>
      <c r="BR541" s="179">
        <f t="shared" si="365"/>
        <v>1.3358371614109686E-2</v>
      </c>
    </row>
    <row r="542" spans="5:70">
      <c r="E542">
        <f t="shared" si="353"/>
        <v>539</v>
      </c>
      <c r="F542" s="64">
        <f t="shared" si="354"/>
        <v>112.83333333333078</v>
      </c>
      <c r="G542" s="55">
        <f t="shared" si="338"/>
        <v>0</v>
      </c>
      <c r="H542" s="78">
        <f t="shared" si="364"/>
        <v>4.5706383831192035E-5</v>
      </c>
      <c r="I542" s="79">
        <f t="shared" ca="1" si="339"/>
        <v>0</v>
      </c>
      <c r="J542" s="79">
        <f t="shared" ca="1" si="340"/>
        <v>0</v>
      </c>
      <c r="K542" s="80">
        <f t="shared" ca="1" si="341"/>
        <v>0</v>
      </c>
      <c r="L542" s="80">
        <f t="shared" ca="1" si="342"/>
        <v>0</v>
      </c>
      <c r="M542" s="80">
        <f t="shared" ca="1" si="343"/>
        <v>0</v>
      </c>
      <c r="N542" s="80">
        <f t="shared" ca="1" si="344"/>
        <v>0</v>
      </c>
      <c r="O542" s="81">
        <f t="shared" ca="1" si="331"/>
        <v>0</v>
      </c>
      <c r="P542" s="79">
        <f t="shared" ca="1" si="332"/>
        <v>0</v>
      </c>
      <c r="Q542" s="35"/>
      <c r="R542">
        <f t="shared" ca="1" si="345"/>
        <v>539</v>
      </c>
      <c r="S542" s="78">
        <f t="shared" ca="1" si="355"/>
        <v>112.83333333333078</v>
      </c>
      <c r="T542" s="55">
        <f t="shared" ca="1" si="346"/>
        <v>0</v>
      </c>
      <c r="U542" s="78">
        <f t="shared" ca="1" si="356"/>
        <v>4.5569622524294494E-5</v>
      </c>
      <c r="V542" s="79">
        <f t="shared" ca="1" si="357"/>
        <v>0</v>
      </c>
      <c r="W542" s="79">
        <f t="shared" ca="1" si="333"/>
        <v>0</v>
      </c>
      <c r="X542" s="80">
        <f t="shared" ca="1" si="334"/>
        <v>0</v>
      </c>
      <c r="Y542" s="80">
        <f t="shared" ca="1" si="347"/>
        <v>0</v>
      </c>
      <c r="Z542" s="80">
        <f t="shared" ca="1" si="335"/>
        <v>0</v>
      </c>
      <c r="AA542" s="80">
        <f t="shared" ca="1" si="348"/>
        <v>0</v>
      </c>
      <c r="AB542" s="81">
        <f t="shared" ca="1" si="336"/>
        <v>0</v>
      </c>
      <c r="AC542" s="79">
        <f t="shared" ca="1" si="337"/>
        <v>0</v>
      </c>
      <c r="AD542" s="35"/>
      <c r="AE542" s="55">
        <f t="shared" ca="1" si="358"/>
        <v>0</v>
      </c>
      <c r="AF542" s="78">
        <f t="shared" ca="1" si="359"/>
        <v>4.5569622524294494E-5</v>
      </c>
      <c r="AG542" s="35"/>
      <c r="AH542" s="35"/>
      <c r="AR542" s="69">
        <f t="shared" si="349"/>
        <v>45</v>
      </c>
      <c r="AS542" s="70">
        <f t="shared" si="360"/>
        <v>539</v>
      </c>
      <c r="AT542" s="71">
        <f t="shared" si="361"/>
        <v>1.2784008961735989E-2</v>
      </c>
      <c r="AU542" s="72">
        <f t="shared" si="350"/>
        <v>8.6664107387064426E-3</v>
      </c>
      <c r="AV542" s="73">
        <f t="shared" si="351"/>
        <v>1.0086664107387064</v>
      </c>
      <c r="AW542" s="74">
        <f>PRODUCT(AV$4:AV542)</f>
        <v>75.508186167938987</v>
      </c>
      <c r="BO542" s="70">
        <f t="shared" si="362"/>
        <v>539</v>
      </c>
      <c r="BP542" s="178">
        <f t="shared" si="363"/>
        <v>0.1091</v>
      </c>
      <c r="BQ542" s="179">
        <f t="shared" si="352"/>
        <v>8.6664107387064426E-3</v>
      </c>
      <c r="BR542" s="179">
        <f t="shared" si="365"/>
        <v>1.3243597161450588E-2</v>
      </c>
    </row>
    <row r="543" spans="5:70">
      <c r="E543">
        <f t="shared" si="353"/>
        <v>540</v>
      </c>
      <c r="F543" s="64">
        <f t="shared" si="354"/>
        <v>112.91666666666411</v>
      </c>
      <c r="G543" s="55">
        <f t="shared" si="338"/>
        <v>0</v>
      </c>
      <c r="H543" s="78">
        <f t="shared" si="364"/>
        <v>4.5706383831192035E-5</v>
      </c>
      <c r="I543" s="79">
        <f t="shared" ca="1" si="339"/>
        <v>0</v>
      </c>
      <c r="J543" s="79">
        <f t="shared" ca="1" si="340"/>
        <v>0</v>
      </c>
      <c r="K543" s="80">
        <f t="shared" ca="1" si="341"/>
        <v>0</v>
      </c>
      <c r="L543" s="80">
        <f t="shared" ca="1" si="342"/>
        <v>0</v>
      </c>
      <c r="M543" s="80">
        <f t="shared" ca="1" si="343"/>
        <v>0</v>
      </c>
      <c r="N543" s="80">
        <f t="shared" ca="1" si="344"/>
        <v>0</v>
      </c>
      <c r="O543" s="81">
        <f t="shared" ca="1" si="331"/>
        <v>0</v>
      </c>
      <c r="P543" s="79">
        <f t="shared" ca="1" si="332"/>
        <v>0</v>
      </c>
      <c r="Q543" s="35"/>
      <c r="R543">
        <f t="shared" ca="1" si="345"/>
        <v>540</v>
      </c>
      <c r="S543" s="78">
        <f t="shared" ca="1" si="355"/>
        <v>112.91666666666411</v>
      </c>
      <c r="T543" s="55">
        <f t="shared" ca="1" si="346"/>
        <v>0</v>
      </c>
      <c r="U543" s="78">
        <f t="shared" ca="1" si="356"/>
        <v>4.5569622524294494E-5</v>
      </c>
      <c r="V543" s="79">
        <f t="shared" ca="1" si="357"/>
        <v>0</v>
      </c>
      <c r="W543" s="79">
        <f t="shared" ca="1" si="333"/>
        <v>0</v>
      </c>
      <c r="X543" s="80">
        <f t="shared" ca="1" si="334"/>
        <v>0</v>
      </c>
      <c r="Y543" s="80">
        <f t="shared" ca="1" si="347"/>
        <v>0</v>
      </c>
      <c r="Z543" s="80">
        <f t="shared" ca="1" si="335"/>
        <v>0</v>
      </c>
      <c r="AA543" s="80">
        <f t="shared" ca="1" si="348"/>
        <v>0</v>
      </c>
      <c r="AB543" s="81">
        <f t="shared" ca="1" si="336"/>
        <v>0</v>
      </c>
      <c r="AC543" s="79">
        <f t="shared" ca="1" si="337"/>
        <v>0</v>
      </c>
      <c r="AD543" s="35"/>
      <c r="AE543" s="55">
        <f t="shared" ca="1" si="358"/>
        <v>0</v>
      </c>
      <c r="AF543" s="78">
        <f t="shared" ca="1" si="359"/>
        <v>4.5569622524294494E-5</v>
      </c>
      <c r="AG543" s="35"/>
      <c r="AH543" s="35"/>
      <c r="AR543" s="69">
        <f t="shared" si="349"/>
        <v>45</v>
      </c>
      <c r="AS543" s="70">
        <f t="shared" si="360"/>
        <v>540</v>
      </c>
      <c r="AT543" s="71">
        <f t="shared" si="361"/>
        <v>1.2673217489186281E-2</v>
      </c>
      <c r="AU543" s="72">
        <f t="shared" si="350"/>
        <v>8.6664107387064426E-3</v>
      </c>
      <c r="AV543" s="73">
        <f t="shared" si="351"/>
        <v>1.0086664107387064</v>
      </c>
      <c r="AW543" s="74">
        <f>PRODUCT(AV$4:AV543)</f>
        <v>76.162571123405058</v>
      </c>
      <c r="BO543" s="70">
        <f t="shared" si="362"/>
        <v>540</v>
      </c>
      <c r="BP543" s="178">
        <f t="shared" si="363"/>
        <v>0.1091</v>
      </c>
      <c r="BQ543" s="179">
        <f t="shared" si="352"/>
        <v>8.6664107387064426E-3</v>
      </c>
      <c r="BR543" s="179">
        <f t="shared" si="365"/>
        <v>1.3129808845078438E-2</v>
      </c>
    </row>
    <row r="544" spans="5:70">
      <c r="E544">
        <f t="shared" si="353"/>
        <v>541</v>
      </c>
      <c r="F544" s="64">
        <f t="shared" si="354"/>
        <v>112.99999999999744</v>
      </c>
      <c r="G544" s="55">
        <f t="shared" si="338"/>
        <v>0</v>
      </c>
      <c r="H544" s="78">
        <f t="shared" si="364"/>
        <v>4.5706383831192035E-5</v>
      </c>
      <c r="I544" s="79">
        <f t="shared" ca="1" si="339"/>
        <v>0</v>
      </c>
      <c r="J544" s="79">
        <f t="shared" ca="1" si="340"/>
        <v>0</v>
      </c>
      <c r="K544" s="80">
        <f t="shared" ca="1" si="341"/>
        <v>0</v>
      </c>
      <c r="L544" s="80">
        <f t="shared" ca="1" si="342"/>
        <v>0</v>
      </c>
      <c r="M544" s="80">
        <f t="shared" ca="1" si="343"/>
        <v>0</v>
      </c>
      <c r="N544" s="80">
        <f t="shared" ca="1" si="344"/>
        <v>0</v>
      </c>
      <c r="O544" s="81">
        <f t="shared" ca="1" si="331"/>
        <v>0</v>
      </c>
      <c r="P544" s="79">
        <f t="shared" ca="1" si="332"/>
        <v>0</v>
      </c>
      <c r="Q544" s="35"/>
      <c r="R544">
        <f t="shared" ca="1" si="345"/>
        <v>541</v>
      </c>
      <c r="S544" s="78">
        <f t="shared" ca="1" si="355"/>
        <v>112.99999999999744</v>
      </c>
      <c r="T544" s="55">
        <f t="shared" ca="1" si="346"/>
        <v>0</v>
      </c>
      <c r="U544" s="78">
        <f t="shared" ca="1" si="356"/>
        <v>4.5569622524294494E-5</v>
      </c>
      <c r="V544" s="79">
        <f t="shared" ca="1" si="357"/>
        <v>0</v>
      </c>
      <c r="W544" s="79">
        <f t="shared" ca="1" si="333"/>
        <v>0</v>
      </c>
      <c r="X544" s="80">
        <f t="shared" ca="1" si="334"/>
        <v>0</v>
      </c>
      <c r="Y544" s="80">
        <f t="shared" ca="1" si="347"/>
        <v>0</v>
      </c>
      <c r="Z544" s="80">
        <f t="shared" ca="1" si="335"/>
        <v>0</v>
      </c>
      <c r="AA544" s="80">
        <f t="shared" ca="1" si="348"/>
        <v>0</v>
      </c>
      <c r="AB544" s="81">
        <f t="shared" ca="1" si="336"/>
        <v>0</v>
      </c>
      <c r="AC544" s="79">
        <f t="shared" ca="1" si="337"/>
        <v>0</v>
      </c>
      <c r="AD544" s="35"/>
      <c r="AE544" s="55">
        <f t="shared" ca="1" si="358"/>
        <v>0</v>
      </c>
      <c r="AF544" s="78">
        <f t="shared" ca="1" si="359"/>
        <v>4.5569622524294494E-5</v>
      </c>
      <c r="AG544" s="35"/>
      <c r="AH544" s="35"/>
      <c r="AR544" s="69">
        <f t="shared" si="349"/>
        <v>46</v>
      </c>
      <c r="AS544" s="70">
        <f t="shared" si="360"/>
        <v>541</v>
      </c>
      <c r="AT544" s="71">
        <f t="shared" si="361"/>
        <v>1.2563386181044035E-2</v>
      </c>
      <c r="AU544" s="72">
        <f t="shared" si="350"/>
        <v>8.6664107387064426E-3</v>
      </c>
      <c r="AV544" s="73">
        <f t="shared" si="351"/>
        <v>1.0086664107387064</v>
      </c>
      <c r="AW544" s="74">
        <f>PRODUCT(AV$4:AV544)</f>
        <v>76.822627247676422</v>
      </c>
      <c r="BO544" s="70">
        <f t="shared" si="362"/>
        <v>541</v>
      </c>
      <c r="BP544" s="178">
        <f t="shared" si="363"/>
        <v>0.1091</v>
      </c>
      <c r="BQ544" s="179">
        <f t="shared" si="352"/>
        <v>8.6664107387064426E-3</v>
      </c>
      <c r="BR544" s="179">
        <f t="shared" si="365"/>
        <v>1.3016998192160179E-2</v>
      </c>
    </row>
    <row r="545" spans="5:70">
      <c r="E545">
        <f t="shared" si="353"/>
        <v>542</v>
      </c>
      <c r="F545" s="64">
        <f t="shared" si="354"/>
        <v>113.08333333333077</v>
      </c>
      <c r="G545" s="55">
        <f t="shared" si="338"/>
        <v>0</v>
      </c>
      <c r="H545" s="78">
        <f t="shared" si="364"/>
        <v>4.5706383831192035E-5</v>
      </c>
      <c r="I545" s="79">
        <f t="shared" ca="1" si="339"/>
        <v>0</v>
      </c>
      <c r="J545" s="79">
        <f t="shared" ca="1" si="340"/>
        <v>0</v>
      </c>
      <c r="K545" s="80">
        <f t="shared" ca="1" si="341"/>
        <v>0</v>
      </c>
      <c r="L545" s="80">
        <f t="shared" ca="1" si="342"/>
        <v>0</v>
      </c>
      <c r="M545" s="80">
        <f t="shared" ca="1" si="343"/>
        <v>0</v>
      </c>
      <c r="N545" s="80">
        <f t="shared" ca="1" si="344"/>
        <v>0</v>
      </c>
      <c r="O545" s="81">
        <f t="shared" ca="1" si="331"/>
        <v>0</v>
      </c>
      <c r="P545" s="79">
        <f t="shared" ca="1" si="332"/>
        <v>0</v>
      </c>
      <c r="Q545" s="35"/>
      <c r="R545">
        <f t="shared" ca="1" si="345"/>
        <v>542</v>
      </c>
      <c r="S545" s="78">
        <f t="shared" ca="1" si="355"/>
        <v>113.08333333333077</v>
      </c>
      <c r="T545" s="55">
        <f t="shared" ca="1" si="346"/>
        <v>0</v>
      </c>
      <c r="U545" s="78">
        <f t="shared" ca="1" si="356"/>
        <v>4.5569622524294494E-5</v>
      </c>
      <c r="V545" s="79">
        <f t="shared" ca="1" si="357"/>
        <v>0</v>
      </c>
      <c r="W545" s="79">
        <f t="shared" ca="1" si="333"/>
        <v>0</v>
      </c>
      <c r="X545" s="80">
        <f t="shared" ca="1" si="334"/>
        <v>0</v>
      </c>
      <c r="Y545" s="80">
        <f t="shared" ca="1" si="347"/>
        <v>0</v>
      </c>
      <c r="Z545" s="80">
        <f t="shared" ca="1" si="335"/>
        <v>0</v>
      </c>
      <c r="AA545" s="80">
        <f t="shared" ca="1" si="348"/>
        <v>0</v>
      </c>
      <c r="AB545" s="81">
        <f t="shared" ca="1" si="336"/>
        <v>0</v>
      </c>
      <c r="AC545" s="79">
        <f t="shared" ca="1" si="337"/>
        <v>0</v>
      </c>
      <c r="AD545" s="35"/>
      <c r="AE545" s="55">
        <f t="shared" ca="1" si="358"/>
        <v>0</v>
      </c>
      <c r="AF545" s="78">
        <f t="shared" ca="1" si="359"/>
        <v>4.5569622524294494E-5</v>
      </c>
      <c r="AG545" s="35"/>
      <c r="AH545" s="35"/>
      <c r="AR545" s="69">
        <f t="shared" si="349"/>
        <v>46</v>
      </c>
      <c r="AS545" s="70">
        <f t="shared" si="360"/>
        <v>542</v>
      </c>
      <c r="AT545" s="71">
        <f t="shared" si="361"/>
        <v>1.2454506716130119E-2</v>
      </c>
      <c r="AU545" s="72">
        <f t="shared" si="350"/>
        <v>8.6664107387064426E-3</v>
      </c>
      <c r="AV545" s="73">
        <f t="shared" si="351"/>
        <v>1.0086664107387064</v>
      </c>
      <c r="AW545" s="74">
        <f>PRODUCT(AV$4:AV545)</f>
        <v>77.488403689431323</v>
      </c>
      <c r="BO545" s="70">
        <f t="shared" si="362"/>
        <v>542</v>
      </c>
      <c r="BP545" s="178">
        <f t="shared" si="363"/>
        <v>0.1091</v>
      </c>
      <c r="BQ545" s="179">
        <f t="shared" si="352"/>
        <v>8.6664107387064426E-3</v>
      </c>
      <c r="BR545" s="179">
        <f t="shared" si="365"/>
        <v>1.2905156802660907E-2</v>
      </c>
    </row>
    <row r="546" spans="5:70">
      <c r="E546">
        <f t="shared" si="353"/>
        <v>543</v>
      </c>
      <c r="F546" s="64">
        <f t="shared" si="354"/>
        <v>113.1666666666641</v>
      </c>
      <c r="G546" s="55">
        <f t="shared" si="338"/>
        <v>0</v>
      </c>
      <c r="H546" s="78">
        <f t="shared" si="364"/>
        <v>4.5706383831192035E-5</v>
      </c>
      <c r="I546" s="79">
        <f t="shared" ca="1" si="339"/>
        <v>0</v>
      </c>
      <c r="J546" s="79">
        <f t="shared" ca="1" si="340"/>
        <v>0</v>
      </c>
      <c r="K546" s="80">
        <f t="shared" ca="1" si="341"/>
        <v>0</v>
      </c>
      <c r="L546" s="80">
        <f t="shared" ca="1" si="342"/>
        <v>0</v>
      </c>
      <c r="M546" s="80">
        <f t="shared" ca="1" si="343"/>
        <v>0</v>
      </c>
      <c r="N546" s="80">
        <f t="shared" ca="1" si="344"/>
        <v>0</v>
      </c>
      <c r="O546" s="81">
        <f t="shared" ca="1" si="331"/>
        <v>0</v>
      </c>
      <c r="P546" s="79">
        <f t="shared" ca="1" si="332"/>
        <v>0</v>
      </c>
      <c r="R546">
        <f t="shared" ca="1" si="345"/>
        <v>543</v>
      </c>
      <c r="S546" s="78">
        <f t="shared" ca="1" si="355"/>
        <v>113.1666666666641</v>
      </c>
      <c r="T546" s="55">
        <f t="shared" ca="1" si="346"/>
        <v>0</v>
      </c>
      <c r="U546" s="78">
        <f t="shared" ca="1" si="356"/>
        <v>4.5569622524294494E-5</v>
      </c>
      <c r="V546" s="79">
        <f t="shared" ca="1" si="357"/>
        <v>0</v>
      </c>
      <c r="W546" s="79">
        <f t="shared" ca="1" si="333"/>
        <v>0</v>
      </c>
      <c r="X546" s="80">
        <f t="shared" ca="1" si="334"/>
        <v>0</v>
      </c>
      <c r="Y546" s="80">
        <f t="shared" ca="1" si="347"/>
        <v>0</v>
      </c>
      <c r="Z546" s="80">
        <f t="shared" ca="1" si="335"/>
        <v>0</v>
      </c>
      <c r="AA546" s="80">
        <f t="shared" ca="1" si="348"/>
        <v>0</v>
      </c>
      <c r="AB546" s="81">
        <f t="shared" ca="1" si="336"/>
        <v>0</v>
      </c>
      <c r="AC546" s="79">
        <f t="shared" ca="1" si="337"/>
        <v>0</v>
      </c>
      <c r="AE546" s="55">
        <f t="shared" ca="1" si="358"/>
        <v>0</v>
      </c>
      <c r="AF546" s="78">
        <f t="shared" ca="1" si="359"/>
        <v>4.5569622524294494E-5</v>
      </c>
      <c r="AR546" s="69">
        <f t="shared" si="349"/>
        <v>46</v>
      </c>
      <c r="AS546" s="70">
        <f t="shared" si="360"/>
        <v>543</v>
      </c>
      <c r="AT546" s="71">
        <f t="shared" si="361"/>
        <v>1.2346570845380158E-2</v>
      </c>
      <c r="AU546" s="72">
        <f t="shared" si="350"/>
        <v>8.6664107387064426E-3</v>
      </c>
      <c r="AV546" s="73">
        <f t="shared" si="351"/>
        <v>1.0086664107387064</v>
      </c>
      <c r="AW546" s="74">
        <f>PRODUCT(AV$4:AV546)</f>
        <v>78.159950023290634</v>
      </c>
      <c r="BO546" s="70">
        <f t="shared" si="362"/>
        <v>543</v>
      </c>
      <c r="BP546" s="178">
        <f t="shared" si="363"/>
        <v>0.1091</v>
      </c>
      <c r="BQ546" s="179">
        <f t="shared" si="352"/>
        <v>8.6664107387064426E-3</v>
      </c>
      <c r="BR546" s="179">
        <f t="shared" si="365"/>
        <v>1.2794276348718396E-2</v>
      </c>
    </row>
    <row r="547" spans="5:70">
      <c r="E547">
        <f t="shared" si="353"/>
        <v>544</v>
      </c>
      <c r="F547" s="64">
        <f t="shared" si="354"/>
        <v>113.24999999999743</v>
      </c>
      <c r="G547" s="55">
        <f t="shared" si="338"/>
        <v>0</v>
      </c>
      <c r="H547" s="78">
        <f t="shared" si="364"/>
        <v>4.5706383831192035E-5</v>
      </c>
      <c r="I547" s="79">
        <f t="shared" ca="1" si="339"/>
        <v>0</v>
      </c>
      <c r="J547" s="79">
        <f t="shared" ca="1" si="340"/>
        <v>0</v>
      </c>
      <c r="K547" s="80">
        <f t="shared" ca="1" si="341"/>
        <v>0</v>
      </c>
      <c r="L547" s="80">
        <f t="shared" ca="1" si="342"/>
        <v>0</v>
      </c>
      <c r="M547" s="80">
        <f t="shared" ca="1" si="343"/>
        <v>0</v>
      </c>
      <c r="N547" s="80">
        <f t="shared" ca="1" si="344"/>
        <v>0</v>
      </c>
      <c r="O547" s="81">
        <f t="shared" ca="1" si="331"/>
        <v>0</v>
      </c>
      <c r="P547" s="79">
        <f t="shared" ca="1" si="332"/>
        <v>0</v>
      </c>
      <c r="R547">
        <f t="shared" ca="1" si="345"/>
        <v>544</v>
      </c>
      <c r="S547" s="78">
        <f t="shared" ca="1" si="355"/>
        <v>113.24999999999743</v>
      </c>
      <c r="T547" s="55">
        <f t="shared" ca="1" si="346"/>
        <v>0</v>
      </c>
      <c r="U547" s="78">
        <f t="shared" ca="1" si="356"/>
        <v>4.5569622524294494E-5</v>
      </c>
      <c r="V547" s="79">
        <f t="shared" ca="1" si="357"/>
        <v>0</v>
      </c>
      <c r="W547" s="79">
        <f t="shared" ca="1" si="333"/>
        <v>0</v>
      </c>
      <c r="X547" s="80">
        <f t="shared" ca="1" si="334"/>
        <v>0</v>
      </c>
      <c r="Y547" s="80">
        <f t="shared" ca="1" si="347"/>
        <v>0</v>
      </c>
      <c r="Z547" s="80">
        <f t="shared" ca="1" si="335"/>
        <v>0</v>
      </c>
      <c r="AA547" s="80">
        <f t="shared" ca="1" si="348"/>
        <v>0</v>
      </c>
      <c r="AB547" s="81">
        <f t="shared" ca="1" si="336"/>
        <v>0</v>
      </c>
      <c r="AC547" s="79">
        <f t="shared" ca="1" si="337"/>
        <v>0</v>
      </c>
      <c r="AE547" s="55">
        <f t="shared" ca="1" si="358"/>
        <v>0</v>
      </c>
      <c r="AF547" s="78">
        <f t="shared" ca="1" si="359"/>
        <v>4.5569622524294494E-5</v>
      </c>
      <c r="AR547" s="69">
        <f t="shared" si="349"/>
        <v>46</v>
      </c>
      <c r="AS547" s="70">
        <f t="shared" si="360"/>
        <v>544</v>
      </c>
      <c r="AT547" s="71">
        <f t="shared" si="361"/>
        <v>1.2239570391219555E-2</v>
      </c>
      <c r="AU547" s="72">
        <f t="shared" si="350"/>
        <v>8.6664107387064426E-3</v>
      </c>
      <c r="AV547" s="73">
        <f t="shared" si="351"/>
        <v>1.0086664107387064</v>
      </c>
      <c r="AW547" s="74">
        <f>PRODUCT(AV$4:AV547)</f>
        <v>78.837316253509243</v>
      </c>
      <c r="BO547" s="70">
        <f t="shared" si="362"/>
        <v>544</v>
      </c>
      <c r="BP547" s="178">
        <f t="shared" si="363"/>
        <v>0.1091</v>
      </c>
      <c r="BQ547" s="179">
        <f t="shared" si="352"/>
        <v>8.6664107387064426E-3</v>
      </c>
      <c r="BR547" s="179">
        <f t="shared" si="365"/>
        <v>1.2684348574022989E-2</v>
      </c>
    </row>
    <row r="548" spans="5:70">
      <c r="E548">
        <f t="shared" si="353"/>
        <v>545</v>
      </c>
      <c r="F548" s="64">
        <f t="shared" si="354"/>
        <v>113.33333333333076</v>
      </c>
      <c r="G548" s="55">
        <f t="shared" si="338"/>
        <v>0</v>
      </c>
      <c r="H548" s="78">
        <f t="shared" si="364"/>
        <v>4.5706383831192035E-5</v>
      </c>
      <c r="I548" s="79">
        <f t="shared" ca="1" si="339"/>
        <v>0</v>
      </c>
      <c r="J548" s="79">
        <f t="shared" ca="1" si="340"/>
        <v>0</v>
      </c>
      <c r="K548" s="80">
        <f t="shared" ca="1" si="341"/>
        <v>0</v>
      </c>
      <c r="L548" s="80">
        <f t="shared" ca="1" si="342"/>
        <v>0</v>
      </c>
      <c r="M548" s="80">
        <f t="shared" ca="1" si="343"/>
        <v>0</v>
      </c>
      <c r="N548" s="80">
        <f t="shared" ca="1" si="344"/>
        <v>0</v>
      </c>
      <c r="O548" s="81">
        <f t="shared" ca="1" si="331"/>
        <v>0</v>
      </c>
      <c r="P548" s="79">
        <f t="shared" ca="1" si="332"/>
        <v>0</v>
      </c>
      <c r="R548">
        <f t="shared" ca="1" si="345"/>
        <v>545</v>
      </c>
      <c r="S548" s="78">
        <f t="shared" ca="1" si="355"/>
        <v>113.33333333333076</v>
      </c>
      <c r="T548" s="55">
        <f t="shared" ca="1" si="346"/>
        <v>0</v>
      </c>
      <c r="U548" s="78">
        <f t="shared" ca="1" si="356"/>
        <v>4.5569622524294494E-5</v>
      </c>
      <c r="V548" s="79">
        <f t="shared" ca="1" si="357"/>
        <v>0</v>
      </c>
      <c r="W548" s="79">
        <f t="shared" ca="1" si="333"/>
        <v>0</v>
      </c>
      <c r="X548" s="80">
        <f t="shared" ca="1" si="334"/>
        <v>0</v>
      </c>
      <c r="Y548" s="80">
        <f t="shared" ca="1" si="347"/>
        <v>0</v>
      </c>
      <c r="Z548" s="80">
        <f t="shared" ca="1" si="335"/>
        <v>0</v>
      </c>
      <c r="AA548" s="80">
        <f t="shared" ca="1" si="348"/>
        <v>0</v>
      </c>
      <c r="AB548" s="81">
        <f t="shared" ca="1" si="336"/>
        <v>0</v>
      </c>
      <c r="AC548" s="79">
        <f t="shared" ca="1" si="337"/>
        <v>0</v>
      </c>
      <c r="AE548" s="55">
        <f t="shared" ca="1" si="358"/>
        <v>0</v>
      </c>
      <c r="AF548" s="78">
        <f t="shared" ca="1" si="359"/>
        <v>4.5569622524294494E-5</v>
      </c>
      <c r="AR548" s="69">
        <f t="shared" si="349"/>
        <v>46</v>
      </c>
      <c r="AS548" s="70">
        <f t="shared" si="360"/>
        <v>545</v>
      </c>
      <c r="AT548" s="71">
        <f t="shared" si="361"/>
        <v>1.2133497246943936E-2</v>
      </c>
      <c r="AU548" s="72">
        <f t="shared" si="350"/>
        <v>8.6664107387064426E-3</v>
      </c>
      <c r="AV548" s="73">
        <f t="shared" si="351"/>
        <v>1.0086664107387064</v>
      </c>
      <c r="AW548" s="74">
        <f>PRODUCT(AV$4:AV548)</f>
        <v>79.520552817699453</v>
      </c>
      <c r="BO548" s="70">
        <f t="shared" si="362"/>
        <v>545</v>
      </c>
      <c r="BP548" s="178">
        <f t="shared" si="363"/>
        <v>0.1091</v>
      </c>
      <c r="BQ548" s="179">
        <f t="shared" si="352"/>
        <v>8.6664107387064426E-3</v>
      </c>
      <c r="BR548" s="179">
        <f t="shared" si="365"/>
        <v>1.2575365293202819E-2</v>
      </c>
    </row>
    <row r="549" spans="5:70">
      <c r="E549">
        <f t="shared" si="353"/>
        <v>546</v>
      </c>
      <c r="F549" s="64">
        <f t="shared" si="354"/>
        <v>113.41666666666409</v>
      </c>
      <c r="G549" s="55">
        <f t="shared" si="338"/>
        <v>0</v>
      </c>
      <c r="H549" s="78">
        <f t="shared" si="364"/>
        <v>4.5706383831192035E-5</v>
      </c>
      <c r="I549" s="79">
        <f t="shared" ca="1" si="339"/>
        <v>0</v>
      </c>
      <c r="J549" s="79">
        <f t="shared" ca="1" si="340"/>
        <v>0</v>
      </c>
      <c r="K549" s="80">
        <f t="shared" ca="1" si="341"/>
        <v>0</v>
      </c>
      <c r="L549" s="80">
        <f t="shared" ca="1" si="342"/>
        <v>0</v>
      </c>
      <c r="M549" s="80">
        <f t="shared" ca="1" si="343"/>
        <v>0</v>
      </c>
      <c r="N549" s="80">
        <f t="shared" ca="1" si="344"/>
        <v>0</v>
      </c>
      <c r="O549" s="81">
        <f t="shared" ca="1" si="331"/>
        <v>0</v>
      </c>
      <c r="P549" s="79">
        <f t="shared" ca="1" si="332"/>
        <v>0</v>
      </c>
      <c r="R549">
        <f t="shared" ca="1" si="345"/>
        <v>546</v>
      </c>
      <c r="S549" s="78">
        <f t="shared" ca="1" si="355"/>
        <v>113.41666666666409</v>
      </c>
      <c r="T549" s="55">
        <f t="shared" ca="1" si="346"/>
        <v>0</v>
      </c>
      <c r="U549" s="78">
        <f t="shared" ca="1" si="356"/>
        <v>4.5569622524294494E-5</v>
      </c>
      <c r="V549" s="79">
        <f t="shared" ca="1" si="357"/>
        <v>0</v>
      </c>
      <c r="W549" s="79">
        <f t="shared" ca="1" si="333"/>
        <v>0</v>
      </c>
      <c r="X549" s="80">
        <f t="shared" ca="1" si="334"/>
        <v>0</v>
      </c>
      <c r="Y549" s="80">
        <f t="shared" ca="1" si="347"/>
        <v>0</v>
      </c>
      <c r="Z549" s="80">
        <f t="shared" ca="1" si="335"/>
        <v>0</v>
      </c>
      <c r="AA549" s="80">
        <f t="shared" ca="1" si="348"/>
        <v>0</v>
      </c>
      <c r="AB549" s="81">
        <f t="shared" ca="1" si="336"/>
        <v>0</v>
      </c>
      <c r="AC549" s="79">
        <f t="shared" ca="1" si="337"/>
        <v>0</v>
      </c>
      <c r="AE549" s="55">
        <f t="shared" ca="1" si="358"/>
        <v>0</v>
      </c>
      <c r="AF549" s="78">
        <f t="shared" ca="1" si="359"/>
        <v>4.5569622524294494E-5</v>
      </c>
      <c r="AR549" s="69">
        <f t="shared" si="349"/>
        <v>46</v>
      </c>
      <c r="AS549" s="70">
        <f t="shared" si="360"/>
        <v>546</v>
      </c>
      <c r="AT549" s="71">
        <f t="shared" si="361"/>
        <v>1.2028343376104957E-2</v>
      </c>
      <c r="AU549" s="72">
        <f t="shared" si="350"/>
        <v>8.6664107387064426E-3</v>
      </c>
      <c r="AV549" s="73">
        <f t="shared" si="351"/>
        <v>1.0086664107387064</v>
      </c>
      <c r="AW549" s="74">
        <f>PRODUCT(AV$4:AV549)</f>
        <v>80.209710590586639</v>
      </c>
      <c r="BO549" s="70">
        <f t="shared" si="362"/>
        <v>546</v>
      </c>
      <c r="BP549" s="178">
        <f t="shared" si="363"/>
        <v>0.1091</v>
      </c>
      <c r="BQ549" s="179">
        <f t="shared" si="352"/>
        <v>8.6664107387064426E-3</v>
      </c>
      <c r="BR549" s="179">
        <f t="shared" si="365"/>
        <v>1.2467318391214328E-2</v>
      </c>
    </row>
    <row r="550" spans="5:70">
      <c r="E550">
        <f t="shared" si="353"/>
        <v>547</v>
      </c>
      <c r="F550" s="64">
        <f t="shared" si="354"/>
        <v>113.49999999999741</v>
      </c>
      <c r="G550" s="55">
        <f t="shared" si="338"/>
        <v>0</v>
      </c>
      <c r="H550" s="78">
        <f t="shared" si="364"/>
        <v>4.5706383831192035E-5</v>
      </c>
      <c r="I550" s="79">
        <f t="shared" ca="1" si="339"/>
        <v>0</v>
      </c>
      <c r="J550" s="79">
        <f t="shared" ca="1" si="340"/>
        <v>0</v>
      </c>
      <c r="K550" s="80">
        <f t="shared" ca="1" si="341"/>
        <v>0</v>
      </c>
      <c r="L550" s="80">
        <f t="shared" ca="1" si="342"/>
        <v>0</v>
      </c>
      <c r="M550" s="80">
        <f t="shared" ca="1" si="343"/>
        <v>0</v>
      </c>
      <c r="N550" s="80">
        <f t="shared" ca="1" si="344"/>
        <v>0</v>
      </c>
      <c r="O550" s="81">
        <f t="shared" ca="1" si="331"/>
        <v>0</v>
      </c>
      <c r="P550" s="79">
        <f t="shared" ca="1" si="332"/>
        <v>0</v>
      </c>
      <c r="R550">
        <f t="shared" ca="1" si="345"/>
        <v>547</v>
      </c>
      <c r="S550" s="78">
        <f t="shared" ca="1" si="355"/>
        <v>113.49999999999741</v>
      </c>
      <c r="T550" s="55">
        <f t="shared" ca="1" si="346"/>
        <v>0</v>
      </c>
      <c r="U550" s="78">
        <f t="shared" ca="1" si="356"/>
        <v>4.5569622524294494E-5</v>
      </c>
      <c r="V550" s="79">
        <f t="shared" ca="1" si="357"/>
        <v>0</v>
      </c>
      <c r="W550" s="79">
        <f t="shared" ca="1" si="333"/>
        <v>0</v>
      </c>
      <c r="X550" s="80">
        <f t="shared" ca="1" si="334"/>
        <v>0</v>
      </c>
      <c r="Y550" s="80">
        <f t="shared" ca="1" si="347"/>
        <v>0</v>
      </c>
      <c r="Z550" s="80">
        <f t="shared" ca="1" si="335"/>
        <v>0</v>
      </c>
      <c r="AA550" s="80">
        <f t="shared" ca="1" si="348"/>
        <v>0</v>
      </c>
      <c r="AB550" s="81">
        <f t="shared" ca="1" si="336"/>
        <v>0</v>
      </c>
      <c r="AC550" s="79">
        <f t="shared" ca="1" si="337"/>
        <v>0</v>
      </c>
      <c r="AE550" s="55">
        <f t="shared" ca="1" si="358"/>
        <v>0</v>
      </c>
      <c r="AF550" s="78">
        <f t="shared" ca="1" si="359"/>
        <v>4.5569622524294494E-5</v>
      </c>
      <c r="AR550" s="69">
        <f t="shared" si="349"/>
        <v>46</v>
      </c>
      <c r="AS550" s="70">
        <f t="shared" si="360"/>
        <v>547</v>
      </c>
      <c r="AT550" s="71">
        <f t="shared" si="361"/>
        <v>1.1924100811901431E-2</v>
      </c>
      <c r="AU550" s="72">
        <f t="shared" si="350"/>
        <v>8.6664107387064426E-3</v>
      </c>
      <c r="AV550" s="73">
        <f t="shared" si="351"/>
        <v>1.0086664107387064</v>
      </c>
      <c r="AW550" s="74">
        <f>PRODUCT(AV$4:AV550)</f>
        <v>80.904840887797434</v>
      </c>
      <c r="BO550" s="70">
        <f t="shared" si="362"/>
        <v>547</v>
      </c>
      <c r="BP550" s="178">
        <f t="shared" si="363"/>
        <v>0.1091</v>
      </c>
      <c r="BQ550" s="179">
        <f t="shared" si="352"/>
        <v>8.6664107387064426E-3</v>
      </c>
      <c r="BR550" s="179">
        <f t="shared" si="365"/>
        <v>1.2360199822737995E-2</v>
      </c>
    </row>
    <row r="551" spans="5:70">
      <c r="E551">
        <f t="shared" si="353"/>
        <v>548</v>
      </c>
      <c r="F551" s="64">
        <f t="shared" si="354"/>
        <v>113.58333333333074</v>
      </c>
      <c r="G551" s="55">
        <f t="shared" si="338"/>
        <v>0</v>
      </c>
      <c r="H551" s="78">
        <f t="shared" si="364"/>
        <v>4.5706383831192035E-5</v>
      </c>
      <c r="I551" s="79">
        <f t="shared" ca="1" si="339"/>
        <v>0</v>
      </c>
      <c r="J551" s="79">
        <f t="shared" ca="1" si="340"/>
        <v>0</v>
      </c>
      <c r="K551" s="80">
        <f t="shared" ca="1" si="341"/>
        <v>0</v>
      </c>
      <c r="L551" s="80">
        <f t="shared" ca="1" si="342"/>
        <v>0</v>
      </c>
      <c r="M551" s="80">
        <f t="shared" ca="1" si="343"/>
        <v>0</v>
      </c>
      <c r="N551" s="80">
        <f t="shared" ca="1" si="344"/>
        <v>0</v>
      </c>
      <c r="O551" s="81">
        <f t="shared" ca="1" si="331"/>
        <v>0</v>
      </c>
      <c r="P551" s="79">
        <f t="shared" ca="1" si="332"/>
        <v>0</v>
      </c>
      <c r="R551">
        <f t="shared" ca="1" si="345"/>
        <v>548</v>
      </c>
      <c r="S551" s="78">
        <f t="shared" ca="1" si="355"/>
        <v>113.58333333333074</v>
      </c>
      <c r="T551" s="55">
        <f t="shared" ca="1" si="346"/>
        <v>0</v>
      </c>
      <c r="U551" s="78">
        <f t="shared" ca="1" si="356"/>
        <v>4.5569622524294494E-5</v>
      </c>
      <c r="V551" s="79">
        <f t="shared" ca="1" si="357"/>
        <v>0</v>
      </c>
      <c r="W551" s="79">
        <f t="shared" ca="1" si="333"/>
        <v>0</v>
      </c>
      <c r="X551" s="80">
        <f t="shared" ca="1" si="334"/>
        <v>0</v>
      </c>
      <c r="Y551" s="80">
        <f t="shared" ca="1" si="347"/>
        <v>0</v>
      </c>
      <c r="Z551" s="80">
        <f t="shared" ca="1" si="335"/>
        <v>0</v>
      </c>
      <c r="AA551" s="80">
        <f t="shared" ca="1" si="348"/>
        <v>0</v>
      </c>
      <c r="AB551" s="81">
        <f t="shared" ca="1" si="336"/>
        <v>0</v>
      </c>
      <c r="AC551" s="79">
        <f t="shared" ca="1" si="337"/>
        <v>0</v>
      </c>
      <c r="AE551" s="55">
        <f t="shared" ca="1" si="358"/>
        <v>0</v>
      </c>
      <c r="AF551" s="78">
        <f t="shared" ca="1" si="359"/>
        <v>4.5569622524294494E-5</v>
      </c>
      <c r="AR551" s="69">
        <f t="shared" si="349"/>
        <v>46</v>
      </c>
      <c r="AS551" s="70">
        <f t="shared" si="360"/>
        <v>548</v>
      </c>
      <c r="AT551" s="71">
        <f t="shared" si="361"/>
        <v>1.1820761656575751E-2</v>
      </c>
      <c r="AU551" s="72">
        <f t="shared" si="350"/>
        <v>8.6664107387064426E-3</v>
      </c>
      <c r="AV551" s="73">
        <f t="shared" si="351"/>
        <v>1.0086664107387064</v>
      </c>
      <c r="AW551" s="74">
        <f>PRODUCT(AV$4:AV551)</f>
        <v>81.605995469680778</v>
      </c>
      <c r="BO551" s="70">
        <f t="shared" si="362"/>
        <v>548</v>
      </c>
      <c r="BP551" s="178">
        <f t="shared" si="363"/>
        <v>0.1091</v>
      </c>
      <c r="BQ551" s="179">
        <f t="shared" si="352"/>
        <v>8.6664107387064426E-3</v>
      </c>
      <c r="BR551" s="179">
        <f t="shared" si="365"/>
        <v>1.2254001611579277E-2</v>
      </c>
    </row>
    <row r="552" spans="5:70">
      <c r="E552">
        <f t="shared" si="353"/>
        <v>549</v>
      </c>
      <c r="F552" s="64">
        <f t="shared" si="354"/>
        <v>113.66666666666407</v>
      </c>
      <c r="G552" s="55">
        <f t="shared" si="338"/>
        <v>0</v>
      </c>
      <c r="H552" s="78">
        <f t="shared" si="364"/>
        <v>4.5706383831192035E-5</v>
      </c>
      <c r="I552" s="79">
        <f t="shared" ca="1" si="339"/>
        <v>0</v>
      </c>
      <c r="J552" s="79">
        <f t="shared" ca="1" si="340"/>
        <v>0</v>
      </c>
      <c r="K552" s="80">
        <f t="shared" ca="1" si="341"/>
        <v>0</v>
      </c>
      <c r="L552" s="80">
        <f t="shared" ca="1" si="342"/>
        <v>0</v>
      </c>
      <c r="M552" s="80">
        <f t="shared" ca="1" si="343"/>
        <v>0</v>
      </c>
      <c r="N552" s="80">
        <f t="shared" ca="1" si="344"/>
        <v>0</v>
      </c>
      <c r="O552" s="81">
        <f t="shared" ca="1" si="331"/>
        <v>0</v>
      </c>
      <c r="P552" s="79">
        <f t="shared" ca="1" si="332"/>
        <v>0</v>
      </c>
      <c r="R552">
        <f t="shared" ca="1" si="345"/>
        <v>549</v>
      </c>
      <c r="S552" s="78">
        <f t="shared" ca="1" si="355"/>
        <v>113.66666666666407</v>
      </c>
      <c r="T552" s="55">
        <f t="shared" ca="1" si="346"/>
        <v>0</v>
      </c>
      <c r="U552" s="78">
        <f t="shared" ca="1" si="356"/>
        <v>4.5569622524294494E-5</v>
      </c>
      <c r="V552" s="79">
        <f t="shared" ca="1" si="357"/>
        <v>0</v>
      </c>
      <c r="W552" s="79">
        <f t="shared" ca="1" si="333"/>
        <v>0</v>
      </c>
      <c r="X552" s="80">
        <f t="shared" ca="1" si="334"/>
        <v>0</v>
      </c>
      <c r="Y552" s="80">
        <f t="shared" ca="1" si="347"/>
        <v>0</v>
      </c>
      <c r="Z552" s="80">
        <f t="shared" ca="1" si="335"/>
        <v>0</v>
      </c>
      <c r="AA552" s="80">
        <f t="shared" ca="1" si="348"/>
        <v>0</v>
      </c>
      <c r="AB552" s="81">
        <f t="shared" ca="1" si="336"/>
        <v>0</v>
      </c>
      <c r="AC552" s="79">
        <f t="shared" ca="1" si="337"/>
        <v>0</v>
      </c>
      <c r="AE552" s="55">
        <f t="shared" ca="1" si="358"/>
        <v>0</v>
      </c>
      <c r="AF552" s="78">
        <f t="shared" ca="1" si="359"/>
        <v>4.5569622524294494E-5</v>
      </c>
      <c r="AR552" s="69">
        <f t="shared" si="349"/>
        <v>46</v>
      </c>
      <c r="AS552" s="70">
        <f t="shared" si="360"/>
        <v>549</v>
      </c>
      <c r="AT552" s="71">
        <f t="shared" si="361"/>
        <v>1.1718318080815514E-2</v>
      </c>
      <c r="AU552" s="72">
        <f t="shared" si="350"/>
        <v>8.6664107387064426E-3</v>
      </c>
      <c r="AV552" s="73">
        <f t="shared" si="351"/>
        <v>1.0086664107387064</v>
      </c>
      <c r="AW552" s="74">
        <f>PRODUCT(AV$4:AV552)</f>
        <v>82.313226545162053</v>
      </c>
      <c r="BO552" s="70">
        <f t="shared" si="362"/>
        <v>549</v>
      </c>
      <c r="BP552" s="178">
        <f t="shared" si="363"/>
        <v>0.1091</v>
      </c>
      <c r="BQ552" s="179">
        <f t="shared" si="352"/>
        <v>8.6664107387064426E-3</v>
      </c>
      <c r="BR552" s="179">
        <f t="shared" si="365"/>
        <v>1.2148715850074697E-2</v>
      </c>
    </row>
    <row r="553" spans="5:70">
      <c r="E553">
        <f t="shared" si="353"/>
        <v>550</v>
      </c>
      <c r="F553" s="64">
        <f t="shared" si="354"/>
        <v>113.7499999999974</v>
      </c>
      <c r="G553" s="55">
        <f t="shared" si="338"/>
        <v>0</v>
      </c>
      <c r="H553" s="78">
        <f t="shared" si="364"/>
        <v>4.5706383831192035E-5</v>
      </c>
      <c r="I553" s="79">
        <f t="shared" ca="1" si="339"/>
        <v>0</v>
      </c>
      <c r="J553" s="79">
        <f t="shared" ca="1" si="340"/>
        <v>0</v>
      </c>
      <c r="K553" s="80">
        <f t="shared" ca="1" si="341"/>
        <v>0</v>
      </c>
      <c r="L553" s="80">
        <f t="shared" ca="1" si="342"/>
        <v>0</v>
      </c>
      <c r="M553" s="80">
        <f t="shared" ca="1" si="343"/>
        <v>0</v>
      </c>
      <c r="N553" s="80">
        <f t="shared" ca="1" si="344"/>
        <v>0</v>
      </c>
      <c r="O553" s="81">
        <f t="shared" ca="1" si="331"/>
        <v>0</v>
      </c>
      <c r="P553" s="79">
        <f t="shared" ca="1" si="332"/>
        <v>0</v>
      </c>
      <c r="R553">
        <f t="shared" ca="1" si="345"/>
        <v>550</v>
      </c>
      <c r="S553" s="78">
        <f t="shared" ca="1" si="355"/>
        <v>113.7499999999974</v>
      </c>
      <c r="T553" s="55">
        <f t="shared" ca="1" si="346"/>
        <v>0</v>
      </c>
      <c r="U553" s="78">
        <f t="shared" ca="1" si="356"/>
        <v>4.5569622524294494E-5</v>
      </c>
      <c r="V553" s="79">
        <f t="shared" ca="1" si="357"/>
        <v>0</v>
      </c>
      <c r="W553" s="79">
        <f t="shared" ca="1" si="333"/>
        <v>0</v>
      </c>
      <c r="X553" s="80">
        <f t="shared" ca="1" si="334"/>
        <v>0</v>
      </c>
      <c r="Y553" s="80">
        <f t="shared" ca="1" si="347"/>
        <v>0</v>
      </c>
      <c r="Z553" s="80">
        <f t="shared" ca="1" si="335"/>
        <v>0</v>
      </c>
      <c r="AA553" s="80">
        <f t="shared" ca="1" si="348"/>
        <v>0</v>
      </c>
      <c r="AB553" s="81">
        <f t="shared" ca="1" si="336"/>
        <v>0</v>
      </c>
      <c r="AC553" s="79">
        <f t="shared" ca="1" si="337"/>
        <v>0</v>
      </c>
      <c r="AE553" s="55">
        <f t="shared" ca="1" si="358"/>
        <v>0</v>
      </c>
      <c r="AF553" s="78">
        <f t="shared" ca="1" si="359"/>
        <v>4.5569622524294494E-5</v>
      </c>
      <c r="AR553" s="69">
        <f t="shared" si="349"/>
        <v>46</v>
      </c>
      <c r="AS553" s="70">
        <f t="shared" si="360"/>
        <v>550</v>
      </c>
      <c r="AT553" s="71">
        <f t="shared" si="361"/>
        <v>1.1616762323160357E-2</v>
      </c>
      <c r="AU553" s="72">
        <f t="shared" si="350"/>
        <v>8.6664107387064426E-3</v>
      </c>
      <c r="AV553" s="73">
        <f t="shared" si="351"/>
        <v>1.0086664107387064</v>
      </c>
      <c r="AW553" s="74">
        <f>PRODUCT(AV$4:AV553)</f>
        <v>83.026586775630619</v>
      </c>
      <c r="BO553" s="70">
        <f t="shared" si="362"/>
        <v>550</v>
      </c>
      <c r="BP553" s="178">
        <f t="shared" si="363"/>
        <v>0.1091</v>
      </c>
      <c r="BQ553" s="179">
        <f t="shared" si="352"/>
        <v>8.6664107387064426E-3</v>
      </c>
      <c r="BR553" s="179">
        <f t="shared" si="365"/>
        <v>1.2044334698503016E-2</v>
      </c>
    </row>
    <row r="554" spans="5:70">
      <c r="E554">
        <f t="shared" si="353"/>
        <v>551</v>
      </c>
      <c r="F554" s="64">
        <f t="shared" si="354"/>
        <v>113.83333333333073</v>
      </c>
      <c r="G554" s="55">
        <f t="shared" si="338"/>
        <v>0</v>
      </c>
      <c r="H554" s="78">
        <f t="shared" si="364"/>
        <v>4.5706383831192035E-5</v>
      </c>
      <c r="I554" s="79">
        <f t="shared" ca="1" si="339"/>
        <v>0</v>
      </c>
      <c r="J554" s="79">
        <f t="shared" ca="1" si="340"/>
        <v>0</v>
      </c>
      <c r="K554" s="80">
        <f t="shared" ca="1" si="341"/>
        <v>0</v>
      </c>
      <c r="L554" s="80">
        <f t="shared" ca="1" si="342"/>
        <v>0</v>
      </c>
      <c r="M554" s="80">
        <f t="shared" ca="1" si="343"/>
        <v>0</v>
      </c>
      <c r="N554" s="80">
        <f t="shared" ca="1" si="344"/>
        <v>0</v>
      </c>
      <c r="O554" s="81">
        <f t="shared" ca="1" si="331"/>
        <v>0</v>
      </c>
      <c r="P554" s="79">
        <f t="shared" ca="1" si="332"/>
        <v>0</v>
      </c>
      <c r="R554">
        <f t="shared" ca="1" si="345"/>
        <v>551</v>
      </c>
      <c r="S554" s="78">
        <f t="shared" ca="1" si="355"/>
        <v>113.83333333333073</v>
      </c>
      <c r="T554" s="55">
        <f t="shared" ca="1" si="346"/>
        <v>0</v>
      </c>
      <c r="U554" s="78">
        <f t="shared" ca="1" si="356"/>
        <v>4.5569622524294494E-5</v>
      </c>
      <c r="V554" s="79">
        <f t="shared" ca="1" si="357"/>
        <v>0</v>
      </c>
      <c r="W554" s="79">
        <f t="shared" ca="1" si="333"/>
        <v>0</v>
      </c>
      <c r="X554" s="80">
        <f t="shared" ca="1" si="334"/>
        <v>0</v>
      </c>
      <c r="Y554" s="80">
        <f t="shared" ca="1" si="347"/>
        <v>0</v>
      </c>
      <c r="Z554" s="80">
        <f t="shared" ca="1" si="335"/>
        <v>0</v>
      </c>
      <c r="AA554" s="80">
        <f t="shared" ca="1" si="348"/>
        <v>0</v>
      </c>
      <c r="AB554" s="81">
        <f t="shared" ca="1" si="336"/>
        <v>0</v>
      </c>
      <c r="AC554" s="79">
        <f t="shared" ca="1" si="337"/>
        <v>0</v>
      </c>
      <c r="AE554" s="55">
        <f t="shared" ca="1" si="358"/>
        <v>0</v>
      </c>
      <c r="AF554" s="78">
        <f t="shared" ca="1" si="359"/>
        <v>4.5569622524294494E-5</v>
      </c>
      <c r="AR554" s="69">
        <f t="shared" si="349"/>
        <v>46</v>
      </c>
      <c r="AS554" s="70">
        <f t="shared" si="360"/>
        <v>551</v>
      </c>
      <c r="AT554" s="71">
        <f t="shared" si="361"/>
        <v>1.151608668941392E-2</v>
      </c>
      <c r="AU554" s="72">
        <f t="shared" si="350"/>
        <v>8.6664107387064426E-3</v>
      </c>
      <c r="AV554" s="73">
        <f t="shared" si="351"/>
        <v>1.0086664107387064</v>
      </c>
      <c r="AW554" s="74">
        <f>PRODUCT(AV$4:AV554)</f>
        <v>83.74612927886109</v>
      </c>
      <c r="BO554" s="70">
        <f t="shared" si="362"/>
        <v>551</v>
      </c>
      <c r="BP554" s="178">
        <f t="shared" si="363"/>
        <v>0.1091</v>
      </c>
      <c r="BQ554" s="179">
        <f t="shared" si="352"/>
        <v>8.6664107387064426E-3</v>
      </c>
      <c r="BR554" s="179">
        <f t="shared" si="365"/>
        <v>1.1940850384501486E-2</v>
      </c>
    </row>
    <row r="555" spans="5:70">
      <c r="E555">
        <f t="shared" si="353"/>
        <v>552</v>
      </c>
      <c r="F555" s="64">
        <f t="shared" si="354"/>
        <v>113.91666666666406</v>
      </c>
      <c r="G555" s="55">
        <f t="shared" si="338"/>
        <v>0</v>
      </c>
      <c r="H555" s="78">
        <f t="shared" si="364"/>
        <v>4.5706383831192035E-5</v>
      </c>
      <c r="I555" s="79">
        <f t="shared" ca="1" si="339"/>
        <v>0</v>
      </c>
      <c r="J555" s="79">
        <f t="shared" ca="1" si="340"/>
        <v>0</v>
      </c>
      <c r="K555" s="80">
        <f t="shared" ca="1" si="341"/>
        <v>0</v>
      </c>
      <c r="L555" s="80">
        <f t="shared" ca="1" si="342"/>
        <v>0</v>
      </c>
      <c r="M555" s="80">
        <f t="shared" ca="1" si="343"/>
        <v>0</v>
      </c>
      <c r="N555" s="80">
        <f t="shared" ca="1" si="344"/>
        <v>0</v>
      </c>
      <c r="O555" s="81">
        <f t="shared" ca="1" si="331"/>
        <v>0</v>
      </c>
      <c r="P555" s="79">
        <f t="shared" ca="1" si="332"/>
        <v>0</v>
      </c>
      <c r="R555">
        <f t="shared" ca="1" si="345"/>
        <v>552</v>
      </c>
      <c r="S555" s="78">
        <f t="shared" ca="1" si="355"/>
        <v>113.91666666666406</v>
      </c>
      <c r="T555" s="55">
        <f t="shared" ca="1" si="346"/>
        <v>0</v>
      </c>
      <c r="U555" s="78">
        <f t="shared" ca="1" si="356"/>
        <v>4.5569622524294494E-5</v>
      </c>
      <c r="V555" s="79">
        <f t="shared" ca="1" si="357"/>
        <v>0</v>
      </c>
      <c r="W555" s="79">
        <f t="shared" ca="1" si="333"/>
        <v>0</v>
      </c>
      <c r="X555" s="80">
        <f t="shared" ca="1" si="334"/>
        <v>0</v>
      </c>
      <c r="Y555" s="80">
        <f t="shared" ca="1" si="347"/>
        <v>0</v>
      </c>
      <c r="Z555" s="80">
        <f t="shared" ca="1" si="335"/>
        <v>0</v>
      </c>
      <c r="AA555" s="80">
        <f t="shared" ca="1" si="348"/>
        <v>0</v>
      </c>
      <c r="AB555" s="81">
        <f t="shared" ca="1" si="336"/>
        <v>0</v>
      </c>
      <c r="AC555" s="79">
        <f t="shared" ca="1" si="337"/>
        <v>0</v>
      </c>
      <c r="AE555" s="55">
        <f t="shared" ca="1" si="358"/>
        <v>0</v>
      </c>
      <c r="AF555" s="78">
        <f t="shared" ca="1" si="359"/>
        <v>4.5569622524294494E-5</v>
      </c>
      <c r="AR555" s="69">
        <f t="shared" si="349"/>
        <v>46</v>
      </c>
      <c r="AS555" s="70">
        <f t="shared" si="360"/>
        <v>552</v>
      </c>
      <c r="AT555" s="71">
        <f t="shared" si="361"/>
        <v>1.1416283552060908E-2</v>
      </c>
      <c r="AU555" s="72">
        <f t="shared" si="350"/>
        <v>8.6664107387064426E-3</v>
      </c>
      <c r="AV555" s="73">
        <f t="shared" si="351"/>
        <v>1.0086664107387064</v>
      </c>
      <c r="AW555" s="74">
        <f>PRODUCT(AV$4:AV555)</f>
        <v>84.471907632968509</v>
      </c>
      <c r="BO555" s="70">
        <f t="shared" si="362"/>
        <v>552</v>
      </c>
      <c r="BP555" s="178">
        <f t="shared" si="363"/>
        <v>0.1091</v>
      </c>
      <c r="BQ555" s="179">
        <f t="shared" si="352"/>
        <v>8.6664107387064426E-3</v>
      </c>
      <c r="BR555" s="179">
        <f t="shared" si="365"/>
        <v>1.1838255202487104E-2</v>
      </c>
    </row>
    <row r="556" spans="5:70">
      <c r="E556">
        <f t="shared" si="353"/>
        <v>553</v>
      </c>
      <c r="F556" s="64">
        <f t="shared" si="354"/>
        <v>113.99999999999739</v>
      </c>
      <c r="G556" s="55">
        <f t="shared" si="338"/>
        <v>0</v>
      </c>
      <c r="H556" s="78">
        <f t="shared" si="364"/>
        <v>4.5706383831192035E-5</v>
      </c>
      <c r="I556" s="79">
        <f t="shared" ca="1" si="339"/>
        <v>0</v>
      </c>
      <c r="J556" s="79">
        <f t="shared" ca="1" si="340"/>
        <v>0</v>
      </c>
      <c r="K556" s="80">
        <f t="shared" ca="1" si="341"/>
        <v>0</v>
      </c>
      <c r="L556" s="80">
        <f t="shared" ca="1" si="342"/>
        <v>0</v>
      </c>
      <c r="M556" s="80">
        <f t="shared" ca="1" si="343"/>
        <v>0</v>
      </c>
      <c r="N556" s="80">
        <f t="shared" ca="1" si="344"/>
        <v>0</v>
      </c>
      <c r="O556" s="81">
        <f t="shared" ca="1" si="331"/>
        <v>0</v>
      </c>
      <c r="P556" s="79">
        <f t="shared" ca="1" si="332"/>
        <v>0</v>
      </c>
      <c r="R556">
        <f t="shared" ca="1" si="345"/>
        <v>553</v>
      </c>
      <c r="S556" s="78">
        <f t="shared" ca="1" si="355"/>
        <v>113.99999999999739</v>
      </c>
      <c r="T556" s="55">
        <f t="shared" ca="1" si="346"/>
        <v>0</v>
      </c>
      <c r="U556" s="78">
        <f t="shared" ca="1" si="356"/>
        <v>4.5569622524294494E-5</v>
      </c>
      <c r="V556" s="79">
        <f t="shared" ca="1" si="357"/>
        <v>0</v>
      </c>
      <c r="W556" s="79">
        <f t="shared" ca="1" si="333"/>
        <v>0</v>
      </c>
      <c r="X556" s="80">
        <f t="shared" ca="1" si="334"/>
        <v>0</v>
      </c>
      <c r="Y556" s="80">
        <f t="shared" ca="1" si="347"/>
        <v>0</v>
      </c>
      <c r="Z556" s="80">
        <f t="shared" ca="1" si="335"/>
        <v>0</v>
      </c>
      <c r="AA556" s="80">
        <f t="shared" ca="1" si="348"/>
        <v>0</v>
      </c>
      <c r="AB556" s="81">
        <f t="shared" ca="1" si="336"/>
        <v>0</v>
      </c>
      <c r="AC556" s="79">
        <f t="shared" ca="1" si="337"/>
        <v>0</v>
      </c>
      <c r="AE556" s="55">
        <f t="shared" ca="1" si="358"/>
        <v>0</v>
      </c>
      <c r="AF556" s="78">
        <f t="shared" ca="1" si="359"/>
        <v>4.5569622524294494E-5</v>
      </c>
      <c r="AR556" s="69">
        <f t="shared" si="349"/>
        <v>47</v>
      </c>
      <c r="AS556" s="70">
        <f t="shared" si="360"/>
        <v>553</v>
      </c>
      <c r="AT556" s="71">
        <f t="shared" si="361"/>
        <v>1.1317345349689209E-2</v>
      </c>
      <c r="AU556" s="72">
        <f t="shared" si="350"/>
        <v>8.6664107387064426E-3</v>
      </c>
      <c r="AV556" s="73">
        <f t="shared" si="351"/>
        <v>1.0086664107387064</v>
      </c>
      <c r="AW556" s="74">
        <f>PRODUCT(AV$4:AV556)</f>
        <v>85.203975880397891</v>
      </c>
      <c r="BO556" s="70">
        <f t="shared" si="362"/>
        <v>553</v>
      </c>
      <c r="BP556" s="178">
        <f t="shared" si="363"/>
        <v>0.1091</v>
      </c>
      <c r="BQ556" s="179">
        <f t="shared" si="352"/>
        <v>8.6664107387064426E-3</v>
      </c>
      <c r="BR556" s="179">
        <f t="shared" si="365"/>
        <v>1.1736541513082848E-2</v>
      </c>
    </row>
    <row r="557" spans="5:70">
      <c r="E557">
        <f t="shared" si="353"/>
        <v>554</v>
      </c>
      <c r="F557" s="64">
        <f t="shared" si="354"/>
        <v>114.08333333333071</v>
      </c>
      <c r="G557" s="55">
        <f t="shared" si="338"/>
        <v>0</v>
      </c>
      <c r="H557" s="78">
        <f t="shared" si="364"/>
        <v>4.5706383831192035E-5</v>
      </c>
      <c r="I557" s="79">
        <f t="shared" ca="1" si="339"/>
        <v>0</v>
      </c>
      <c r="J557" s="79">
        <f t="shared" ca="1" si="340"/>
        <v>0</v>
      </c>
      <c r="K557" s="80">
        <f t="shared" ca="1" si="341"/>
        <v>0</v>
      </c>
      <c r="L557" s="80">
        <f t="shared" ca="1" si="342"/>
        <v>0</v>
      </c>
      <c r="M557" s="80">
        <f t="shared" ca="1" si="343"/>
        <v>0</v>
      </c>
      <c r="N557" s="80">
        <f t="shared" ca="1" si="344"/>
        <v>0</v>
      </c>
      <c r="O557" s="81">
        <f t="shared" ca="1" si="331"/>
        <v>0</v>
      </c>
      <c r="P557" s="79">
        <f t="shared" ca="1" si="332"/>
        <v>0</v>
      </c>
      <c r="R557">
        <f t="shared" ca="1" si="345"/>
        <v>554</v>
      </c>
      <c r="S557" s="78">
        <f t="shared" ca="1" si="355"/>
        <v>114.08333333333071</v>
      </c>
      <c r="T557" s="55">
        <f t="shared" ca="1" si="346"/>
        <v>0</v>
      </c>
      <c r="U557" s="78">
        <f t="shared" ca="1" si="356"/>
        <v>4.5569622524294494E-5</v>
      </c>
      <c r="V557" s="79">
        <f t="shared" ca="1" si="357"/>
        <v>0</v>
      </c>
      <c r="W557" s="79">
        <f t="shared" ca="1" si="333"/>
        <v>0</v>
      </c>
      <c r="X557" s="80">
        <f t="shared" ca="1" si="334"/>
        <v>0</v>
      </c>
      <c r="Y557" s="80">
        <f t="shared" ca="1" si="347"/>
        <v>0</v>
      </c>
      <c r="Z557" s="80">
        <f t="shared" ca="1" si="335"/>
        <v>0</v>
      </c>
      <c r="AA557" s="80">
        <f t="shared" ca="1" si="348"/>
        <v>0</v>
      </c>
      <c r="AB557" s="81">
        <f t="shared" ca="1" si="336"/>
        <v>0</v>
      </c>
      <c r="AC557" s="79">
        <f t="shared" ca="1" si="337"/>
        <v>0</v>
      </c>
      <c r="AE557" s="55">
        <f t="shared" ca="1" si="358"/>
        <v>0</v>
      </c>
      <c r="AF557" s="78">
        <f t="shared" ca="1" si="359"/>
        <v>4.5569622524294494E-5</v>
      </c>
      <c r="AR557" s="69">
        <f t="shared" si="349"/>
        <v>47</v>
      </c>
      <c r="AS557" s="70">
        <f t="shared" si="360"/>
        <v>554</v>
      </c>
      <c r="AT557" s="71">
        <f t="shared" si="361"/>
        <v>1.1219264586417014E-2</v>
      </c>
      <c r="AU557" s="72">
        <f t="shared" si="350"/>
        <v>8.6664107387064426E-3</v>
      </c>
      <c r="AV557" s="73">
        <f t="shared" si="351"/>
        <v>1.0086664107387064</v>
      </c>
      <c r="AW557" s="74">
        <f>PRODUCT(AV$4:AV557)</f>
        <v>85.942388531948254</v>
      </c>
      <c r="BO557" s="70">
        <f t="shared" si="362"/>
        <v>554</v>
      </c>
      <c r="BP557" s="178">
        <f t="shared" si="363"/>
        <v>0.1091</v>
      </c>
      <c r="BQ557" s="179">
        <f t="shared" si="352"/>
        <v>8.6664107387064426E-3</v>
      </c>
      <c r="BR557" s="179">
        <f t="shared" si="365"/>
        <v>1.1635701742548838E-2</v>
      </c>
    </row>
    <row r="558" spans="5:70">
      <c r="E558">
        <f t="shared" si="353"/>
        <v>555</v>
      </c>
      <c r="F558" s="64">
        <f t="shared" si="354"/>
        <v>114.16666666666404</v>
      </c>
      <c r="G558" s="55">
        <f t="shared" si="338"/>
        <v>0</v>
      </c>
      <c r="H558" s="78">
        <f t="shared" si="364"/>
        <v>4.5706383831192035E-5</v>
      </c>
      <c r="I558" s="79">
        <f t="shared" ca="1" si="339"/>
        <v>0</v>
      </c>
      <c r="J558" s="79">
        <f t="shared" ca="1" si="340"/>
        <v>0</v>
      </c>
      <c r="K558" s="80">
        <f t="shared" ca="1" si="341"/>
        <v>0</v>
      </c>
      <c r="L558" s="80">
        <f t="shared" ca="1" si="342"/>
        <v>0</v>
      </c>
      <c r="M558" s="80">
        <f t="shared" ca="1" si="343"/>
        <v>0</v>
      </c>
      <c r="N558" s="80">
        <f t="shared" ca="1" si="344"/>
        <v>0</v>
      </c>
      <c r="O558" s="81">
        <f t="shared" ca="1" si="331"/>
        <v>0</v>
      </c>
      <c r="P558" s="79">
        <f t="shared" ca="1" si="332"/>
        <v>0</v>
      </c>
      <c r="R558">
        <f t="shared" ca="1" si="345"/>
        <v>555</v>
      </c>
      <c r="S558" s="78">
        <f t="shared" ca="1" si="355"/>
        <v>114.16666666666404</v>
      </c>
      <c r="T558" s="55">
        <f t="shared" ca="1" si="346"/>
        <v>0</v>
      </c>
      <c r="U558" s="78">
        <f t="shared" ca="1" si="356"/>
        <v>4.5569622524294494E-5</v>
      </c>
      <c r="V558" s="79">
        <f t="shared" ca="1" si="357"/>
        <v>0</v>
      </c>
      <c r="W558" s="79">
        <f t="shared" ca="1" si="333"/>
        <v>0</v>
      </c>
      <c r="X558" s="80">
        <f t="shared" ca="1" si="334"/>
        <v>0</v>
      </c>
      <c r="Y558" s="80">
        <f t="shared" ca="1" si="347"/>
        <v>0</v>
      </c>
      <c r="Z558" s="80">
        <f t="shared" ca="1" si="335"/>
        <v>0</v>
      </c>
      <c r="AA558" s="80">
        <f t="shared" ca="1" si="348"/>
        <v>0</v>
      </c>
      <c r="AB558" s="81">
        <f t="shared" ca="1" si="336"/>
        <v>0</v>
      </c>
      <c r="AC558" s="79">
        <f t="shared" ca="1" si="337"/>
        <v>0</v>
      </c>
      <c r="AE558" s="55">
        <f t="shared" ca="1" si="358"/>
        <v>0</v>
      </c>
      <c r="AF558" s="78">
        <f t="shared" ca="1" si="359"/>
        <v>4.5569622524294494E-5</v>
      </c>
      <c r="AR558" s="69">
        <f t="shared" si="349"/>
        <v>47</v>
      </c>
      <c r="AS558" s="70">
        <f t="shared" si="360"/>
        <v>555</v>
      </c>
      <c r="AT558" s="71">
        <f t="shared" si="361"/>
        <v>1.1122033831324899E-2</v>
      </c>
      <c r="AU558" s="72">
        <f t="shared" si="350"/>
        <v>8.6664107387064426E-3</v>
      </c>
      <c r="AV558" s="73">
        <f t="shared" si="351"/>
        <v>1.0086664107387064</v>
      </c>
      <c r="AW558" s="74">
        <f>PRODUCT(AV$4:AV558)</f>
        <v>86.687200570831607</v>
      </c>
      <c r="BO558" s="70">
        <f t="shared" si="362"/>
        <v>555</v>
      </c>
      <c r="BP558" s="178">
        <f t="shared" si="363"/>
        <v>0.1091</v>
      </c>
      <c r="BQ558" s="179">
        <f t="shared" si="352"/>
        <v>8.6664107387064426E-3</v>
      </c>
      <c r="BR558" s="179">
        <f t="shared" si="365"/>
        <v>1.1535728382218381E-2</v>
      </c>
    </row>
    <row r="559" spans="5:70">
      <c r="E559">
        <f t="shared" si="353"/>
        <v>556</v>
      </c>
      <c r="F559" s="64">
        <f t="shared" si="354"/>
        <v>114.24999999999737</v>
      </c>
      <c r="G559" s="55">
        <f t="shared" si="338"/>
        <v>0</v>
      </c>
      <c r="H559" s="78">
        <f t="shared" si="364"/>
        <v>4.5706383831192035E-5</v>
      </c>
      <c r="I559" s="79">
        <f t="shared" ca="1" si="339"/>
        <v>0</v>
      </c>
      <c r="J559" s="79">
        <f t="shared" ca="1" si="340"/>
        <v>0</v>
      </c>
      <c r="K559" s="80">
        <f t="shared" ca="1" si="341"/>
        <v>0</v>
      </c>
      <c r="L559" s="80">
        <f t="shared" ca="1" si="342"/>
        <v>0</v>
      </c>
      <c r="M559" s="80">
        <f t="shared" ca="1" si="343"/>
        <v>0</v>
      </c>
      <c r="N559" s="80">
        <f t="shared" ca="1" si="344"/>
        <v>0</v>
      </c>
      <c r="O559" s="81">
        <f t="shared" ca="1" si="331"/>
        <v>0</v>
      </c>
      <c r="P559" s="79">
        <f t="shared" ca="1" si="332"/>
        <v>0</v>
      </c>
      <c r="R559">
        <f t="shared" ca="1" si="345"/>
        <v>556</v>
      </c>
      <c r="S559" s="78">
        <f t="shared" ca="1" si="355"/>
        <v>114.24999999999737</v>
      </c>
      <c r="T559" s="55">
        <f t="shared" ca="1" si="346"/>
        <v>0</v>
      </c>
      <c r="U559" s="78">
        <f t="shared" ca="1" si="356"/>
        <v>4.5569622524294494E-5</v>
      </c>
      <c r="V559" s="79">
        <f t="shared" ca="1" si="357"/>
        <v>0</v>
      </c>
      <c r="W559" s="79">
        <f t="shared" ca="1" si="333"/>
        <v>0</v>
      </c>
      <c r="X559" s="80">
        <f t="shared" ca="1" si="334"/>
        <v>0</v>
      </c>
      <c r="Y559" s="80">
        <f t="shared" ca="1" si="347"/>
        <v>0</v>
      </c>
      <c r="Z559" s="80">
        <f t="shared" ca="1" si="335"/>
        <v>0</v>
      </c>
      <c r="AA559" s="80">
        <f t="shared" ca="1" si="348"/>
        <v>0</v>
      </c>
      <c r="AB559" s="81">
        <f t="shared" ca="1" si="336"/>
        <v>0</v>
      </c>
      <c r="AC559" s="79">
        <f t="shared" ca="1" si="337"/>
        <v>0</v>
      </c>
      <c r="AE559" s="55">
        <f t="shared" ca="1" si="358"/>
        <v>0</v>
      </c>
      <c r="AF559" s="78">
        <f t="shared" ca="1" si="359"/>
        <v>4.5569622524294494E-5</v>
      </c>
      <c r="AR559" s="69">
        <f t="shared" si="349"/>
        <v>47</v>
      </c>
      <c r="AS559" s="70">
        <f t="shared" si="360"/>
        <v>556</v>
      </c>
      <c r="AT559" s="71">
        <f t="shared" si="361"/>
        <v>1.1025645717892848E-2</v>
      </c>
      <c r="AU559" s="72">
        <f t="shared" si="350"/>
        <v>8.6664107387064426E-3</v>
      </c>
      <c r="AV559" s="73">
        <f t="shared" si="351"/>
        <v>1.0086664107387064</v>
      </c>
      <c r="AW559" s="74">
        <f>PRODUCT(AV$4:AV559)</f>
        <v>87.438467456767057</v>
      </c>
      <c r="BO559" s="70">
        <f t="shared" si="362"/>
        <v>556</v>
      </c>
      <c r="BP559" s="178">
        <f t="shared" si="363"/>
        <v>0.1091</v>
      </c>
      <c r="BQ559" s="179">
        <f t="shared" si="352"/>
        <v>8.6664107387064426E-3</v>
      </c>
      <c r="BR559" s="179">
        <f t="shared" si="365"/>
        <v>1.1436613987938866E-2</v>
      </c>
    </row>
    <row r="560" spans="5:70">
      <c r="E560">
        <f t="shared" si="353"/>
        <v>557</v>
      </c>
      <c r="F560" s="64">
        <f t="shared" si="354"/>
        <v>114.3333333333307</v>
      </c>
      <c r="G560" s="55">
        <f t="shared" si="338"/>
        <v>0</v>
      </c>
      <c r="H560" s="78">
        <f t="shared" si="364"/>
        <v>4.5706383831192035E-5</v>
      </c>
      <c r="I560" s="79">
        <f t="shared" ca="1" si="339"/>
        <v>0</v>
      </c>
      <c r="J560" s="79">
        <f t="shared" ca="1" si="340"/>
        <v>0</v>
      </c>
      <c r="K560" s="80">
        <f t="shared" ca="1" si="341"/>
        <v>0</v>
      </c>
      <c r="L560" s="80">
        <f t="shared" ca="1" si="342"/>
        <v>0</v>
      </c>
      <c r="M560" s="80">
        <f t="shared" ca="1" si="343"/>
        <v>0</v>
      </c>
      <c r="N560" s="80">
        <f t="shared" ca="1" si="344"/>
        <v>0</v>
      </c>
      <c r="O560" s="81">
        <f t="shared" ca="1" si="331"/>
        <v>0</v>
      </c>
      <c r="P560" s="79">
        <f t="shared" ca="1" si="332"/>
        <v>0</v>
      </c>
      <c r="R560">
        <f t="shared" ca="1" si="345"/>
        <v>557</v>
      </c>
      <c r="S560" s="78">
        <f t="shared" ca="1" si="355"/>
        <v>114.3333333333307</v>
      </c>
      <c r="T560" s="55">
        <f t="shared" ca="1" si="346"/>
        <v>0</v>
      </c>
      <c r="U560" s="78">
        <f t="shared" ca="1" si="356"/>
        <v>4.5569622524294494E-5</v>
      </c>
      <c r="V560" s="79">
        <f t="shared" ca="1" si="357"/>
        <v>0</v>
      </c>
      <c r="W560" s="79">
        <f t="shared" ca="1" si="333"/>
        <v>0</v>
      </c>
      <c r="X560" s="80">
        <f t="shared" ca="1" si="334"/>
        <v>0</v>
      </c>
      <c r="Y560" s="80">
        <f t="shared" ca="1" si="347"/>
        <v>0</v>
      </c>
      <c r="Z560" s="80">
        <f t="shared" ca="1" si="335"/>
        <v>0</v>
      </c>
      <c r="AA560" s="80">
        <f t="shared" ca="1" si="348"/>
        <v>0</v>
      </c>
      <c r="AB560" s="81">
        <f t="shared" ca="1" si="336"/>
        <v>0</v>
      </c>
      <c r="AC560" s="79">
        <f t="shared" ca="1" si="337"/>
        <v>0</v>
      </c>
      <c r="AE560" s="55">
        <f t="shared" ca="1" si="358"/>
        <v>0</v>
      </c>
      <c r="AF560" s="78">
        <f t="shared" ca="1" si="359"/>
        <v>4.5569622524294494E-5</v>
      </c>
      <c r="AR560" s="69">
        <f t="shared" si="349"/>
        <v>47</v>
      </c>
      <c r="AS560" s="70">
        <f t="shared" si="360"/>
        <v>557</v>
      </c>
      <c r="AT560" s="71">
        <f t="shared" si="361"/>
        <v>1.0930092943442129E-2</v>
      </c>
      <c r="AU560" s="72">
        <f t="shared" si="350"/>
        <v>8.6664107387064426E-3</v>
      </c>
      <c r="AV560" s="73">
        <f t="shared" si="351"/>
        <v>1.0086664107387064</v>
      </c>
      <c r="AW560" s="74">
        <f>PRODUCT(AV$4:AV560)</f>
        <v>88.196245130110412</v>
      </c>
      <c r="BO560" s="70">
        <f t="shared" si="362"/>
        <v>557</v>
      </c>
      <c r="BP560" s="178">
        <f t="shared" si="363"/>
        <v>0.1091</v>
      </c>
      <c r="BQ560" s="179">
        <f t="shared" si="352"/>
        <v>8.6664107387064426E-3</v>
      </c>
      <c r="BR560" s="179">
        <f t="shared" si="365"/>
        <v>1.133835117951747E-2</v>
      </c>
    </row>
    <row r="561" spans="5:70">
      <c r="E561">
        <f t="shared" si="353"/>
        <v>558</v>
      </c>
      <c r="F561" s="64">
        <f t="shared" si="354"/>
        <v>114.41666666666403</v>
      </c>
      <c r="G561" s="55">
        <f t="shared" si="338"/>
        <v>0</v>
      </c>
      <c r="H561" s="78">
        <f t="shared" si="364"/>
        <v>4.5706383831192035E-5</v>
      </c>
      <c r="I561" s="79">
        <f t="shared" ca="1" si="339"/>
        <v>0</v>
      </c>
      <c r="J561" s="79">
        <f t="shared" ca="1" si="340"/>
        <v>0</v>
      </c>
      <c r="K561" s="80">
        <f t="shared" ca="1" si="341"/>
        <v>0</v>
      </c>
      <c r="L561" s="80">
        <f t="shared" ca="1" si="342"/>
        <v>0</v>
      </c>
      <c r="M561" s="80">
        <f t="shared" ca="1" si="343"/>
        <v>0</v>
      </c>
      <c r="N561" s="80">
        <f t="shared" ca="1" si="344"/>
        <v>0</v>
      </c>
      <c r="O561" s="81">
        <f t="shared" ca="1" si="331"/>
        <v>0</v>
      </c>
      <c r="P561" s="79">
        <f t="shared" ca="1" si="332"/>
        <v>0</v>
      </c>
      <c r="R561">
        <f t="shared" ca="1" si="345"/>
        <v>558</v>
      </c>
      <c r="S561" s="78">
        <f t="shared" ca="1" si="355"/>
        <v>114.41666666666403</v>
      </c>
      <c r="T561" s="55">
        <f t="shared" ca="1" si="346"/>
        <v>0</v>
      </c>
      <c r="U561" s="78">
        <f t="shared" ca="1" si="356"/>
        <v>4.5569622524294494E-5</v>
      </c>
      <c r="V561" s="79">
        <f t="shared" ca="1" si="357"/>
        <v>0</v>
      </c>
      <c r="W561" s="79">
        <f t="shared" ca="1" si="333"/>
        <v>0</v>
      </c>
      <c r="X561" s="80">
        <f t="shared" ca="1" si="334"/>
        <v>0</v>
      </c>
      <c r="Y561" s="80">
        <f t="shared" ca="1" si="347"/>
        <v>0</v>
      </c>
      <c r="Z561" s="80">
        <f t="shared" ca="1" si="335"/>
        <v>0</v>
      </c>
      <c r="AA561" s="80">
        <f t="shared" ca="1" si="348"/>
        <v>0</v>
      </c>
      <c r="AB561" s="81">
        <f t="shared" ca="1" si="336"/>
        <v>0</v>
      </c>
      <c r="AC561" s="79">
        <f t="shared" ca="1" si="337"/>
        <v>0</v>
      </c>
      <c r="AE561" s="55">
        <f t="shared" ca="1" si="358"/>
        <v>0</v>
      </c>
      <c r="AF561" s="78">
        <f t="shared" ca="1" si="359"/>
        <v>4.5569622524294494E-5</v>
      </c>
      <c r="AR561" s="69">
        <f t="shared" si="349"/>
        <v>47</v>
      </c>
      <c r="AS561" s="70">
        <f t="shared" si="360"/>
        <v>558</v>
      </c>
      <c r="AT561" s="71">
        <f t="shared" si="361"/>
        <v>1.0835368268582023E-2</v>
      </c>
      <c r="AU561" s="72">
        <f t="shared" si="350"/>
        <v>8.6664107387064426E-3</v>
      </c>
      <c r="AV561" s="73">
        <f t="shared" si="351"/>
        <v>1.0086664107387064</v>
      </c>
      <c r="AW561" s="74">
        <f>PRODUCT(AV$4:AV561)</f>
        <v>88.96059001601958</v>
      </c>
      <c r="BO561" s="70">
        <f t="shared" si="362"/>
        <v>558</v>
      </c>
      <c r="BP561" s="178">
        <f t="shared" si="363"/>
        <v>0.1091</v>
      </c>
      <c r="BQ561" s="179">
        <f t="shared" si="352"/>
        <v>8.6664107387064426E-3</v>
      </c>
      <c r="BR561" s="179">
        <f t="shared" si="365"/>
        <v>1.1240932640171611E-2</v>
      </c>
    </row>
    <row r="562" spans="5:70">
      <c r="E562">
        <f t="shared" si="353"/>
        <v>559</v>
      </c>
      <c r="F562" s="64">
        <f t="shared" si="354"/>
        <v>114.49999999999736</v>
      </c>
      <c r="G562" s="55">
        <f t="shared" si="338"/>
        <v>0</v>
      </c>
      <c r="H562" s="78">
        <f t="shared" si="364"/>
        <v>4.5706383831192035E-5</v>
      </c>
      <c r="I562" s="79">
        <f t="shared" ca="1" si="339"/>
        <v>0</v>
      </c>
      <c r="J562" s="79">
        <f t="shared" ca="1" si="340"/>
        <v>0</v>
      </c>
      <c r="K562" s="80">
        <f t="shared" ca="1" si="341"/>
        <v>0</v>
      </c>
      <c r="L562" s="80">
        <f t="shared" ca="1" si="342"/>
        <v>0</v>
      </c>
      <c r="M562" s="80">
        <f t="shared" ca="1" si="343"/>
        <v>0</v>
      </c>
      <c r="N562" s="80">
        <f t="shared" ca="1" si="344"/>
        <v>0</v>
      </c>
      <c r="O562" s="81">
        <f t="shared" ca="1" si="331"/>
        <v>0</v>
      </c>
      <c r="P562" s="79">
        <f t="shared" ca="1" si="332"/>
        <v>0</v>
      </c>
      <c r="R562">
        <f t="shared" ca="1" si="345"/>
        <v>559</v>
      </c>
      <c r="S562" s="78">
        <f t="shared" ca="1" si="355"/>
        <v>114.49999999999736</v>
      </c>
      <c r="T562" s="55">
        <f t="shared" ca="1" si="346"/>
        <v>0</v>
      </c>
      <c r="U562" s="78">
        <f t="shared" ca="1" si="356"/>
        <v>4.5569622524294494E-5</v>
      </c>
      <c r="V562" s="79">
        <f t="shared" ca="1" si="357"/>
        <v>0</v>
      </c>
      <c r="W562" s="79">
        <f t="shared" ca="1" si="333"/>
        <v>0</v>
      </c>
      <c r="X562" s="80">
        <f t="shared" ca="1" si="334"/>
        <v>0</v>
      </c>
      <c r="Y562" s="80">
        <f t="shared" ca="1" si="347"/>
        <v>0</v>
      </c>
      <c r="Z562" s="80">
        <f t="shared" ca="1" si="335"/>
        <v>0</v>
      </c>
      <c r="AA562" s="80">
        <f t="shared" ca="1" si="348"/>
        <v>0</v>
      </c>
      <c r="AB562" s="81">
        <f t="shared" ca="1" si="336"/>
        <v>0</v>
      </c>
      <c r="AC562" s="79">
        <f t="shared" ca="1" si="337"/>
        <v>0</v>
      </c>
      <c r="AE562" s="55">
        <f t="shared" ca="1" si="358"/>
        <v>0</v>
      </c>
      <c r="AF562" s="78">
        <f t="shared" ca="1" si="359"/>
        <v>4.5569622524294494E-5</v>
      </c>
      <c r="AR562" s="69">
        <f t="shared" si="349"/>
        <v>47</v>
      </c>
      <c r="AS562" s="70">
        <f t="shared" si="360"/>
        <v>559</v>
      </c>
      <c r="AT562" s="71">
        <f t="shared" si="361"/>
        <v>1.0741464516661345E-2</v>
      </c>
      <c r="AU562" s="72">
        <f t="shared" si="350"/>
        <v>8.6664107387064426E-3</v>
      </c>
      <c r="AV562" s="73">
        <f t="shared" si="351"/>
        <v>1.0086664107387064</v>
      </c>
      <c r="AW562" s="74">
        <f>PRODUCT(AV$4:AV562)</f>
        <v>89.731559028656079</v>
      </c>
      <c r="BO562" s="70">
        <f t="shared" si="362"/>
        <v>559</v>
      </c>
      <c r="BP562" s="178">
        <f t="shared" si="363"/>
        <v>0.1091</v>
      </c>
      <c r="BQ562" s="179">
        <f t="shared" si="352"/>
        <v>8.6664107387064426E-3</v>
      </c>
      <c r="BR562" s="179">
        <f t="shared" si="365"/>
        <v>1.1144351115984131E-2</v>
      </c>
    </row>
    <row r="563" spans="5:70">
      <c r="E563">
        <f t="shared" si="353"/>
        <v>560</v>
      </c>
      <c r="F563" s="64">
        <f t="shared" si="354"/>
        <v>114.58333333333069</v>
      </c>
      <c r="G563" s="55">
        <f t="shared" si="338"/>
        <v>0</v>
      </c>
      <c r="H563" s="78">
        <f t="shared" si="364"/>
        <v>4.5706383831192035E-5</v>
      </c>
      <c r="I563" s="79">
        <f t="shared" ca="1" si="339"/>
        <v>0</v>
      </c>
      <c r="J563" s="79">
        <f t="shared" ca="1" si="340"/>
        <v>0</v>
      </c>
      <c r="K563" s="80">
        <f t="shared" ca="1" si="341"/>
        <v>0</v>
      </c>
      <c r="L563" s="80">
        <f t="shared" ca="1" si="342"/>
        <v>0</v>
      </c>
      <c r="M563" s="80">
        <f t="shared" ca="1" si="343"/>
        <v>0</v>
      </c>
      <c r="N563" s="80">
        <f t="shared" ca="1" si="344"/>
        <v>0</v>
      </c>
      <c r="O563" s="81">
        <f t="shared" ca="1" si="331"/>
        <v>0</v>
      </c>
      <c r="P563" s="79">
        <f t="shared" ca="1" si="332"/>
        <v>0</v>
      </c>
      <c r="R563">
        <f t="shared" ca="1" si="345"/>
        <v>560</v>
      </c>
      <c r="S563" s="78">
        <f t="shared" ca="1" si="355"/>
        <v>114.58333333333069</v>
      </c>
      <c r="T563" s="55">
        <f t="shared" ca="1" si="346"/>
        <v>0</v>
      </c>
      <c r="U563" s="78">
        <f t="shared" ca="1" si="356"/>
        <v>4.5569622524294494E-5</v>
      </c>
      <c r="V563" s="79">
        <f t="shared" ca="1" si="357"/>
        <v>0</v>
      </c>
      <c r="W563" s="79">
        <f t="shared" ca="1" si="333"/>
        <v>0</v>
      </c>
      <c r="X563" s="80">
        <f t="shared" ca="1" si="334"/>
        <v>0</v>
      </c>
      <c r="Y563" s="80">
        <f t="shared" ca="1" si="347"/>
        <v>0</v>
      </c>
      <c r="Z563" s="80">
        <f t="shared" ca="1" si="335"/>
        <v>0</v>
      </c>
      <c r="AA563" s="80">
        <f t="shared" ca="1" si="348"/>
        <v>0</v>
      </c>
      <c r="AB563" s="81">
        <f t="shared" ca="1" si="336"/>
        <v>0</v>
      </c>
      <c r="AC563" s="79">
        <f t="shared" ca="1" si="337"/>
        <v>0</v>
      </c>
      <c r="AE563" s="55">
        <f t="shared" ca="1" si="358"/>
        <v>0</v>
      </c>
      <c r="AF563" s="78">
        <f t="shared" ca="1" si="359"/>
        <v>4.5569622524294494E-5</v>
      </c>
      <c r="AR563" s="69">
        <f t="shared" si="349"/>
        <v>47</v>
      </c>
      <c r="AS563" s="70">
        <f t="shared" si="360"/>
        <v>560</v>
      </c>
      <c r="AT563" s="71">
        <f t="shared" si="361"/>
        <v>1.0648374573224716E-2</v>
      </c>
      <c r="AU563" s="72">
        <f t="shared" si="350"/>
        <v>8.6664107387064426E-3</v>
      </c>
      <c r="AV563" s="73">
        <f t="shared" si="351"/>
        <v>1.0086664107387064</v>
      </c>
      <c r="AW563" s="74">
        <f>PRODUCT(AV$4:AV563)</f>
        <v>90.509209575422901</v>
      </c>
      <c r="BO563" s="70">
        <f t="shared" si="362"/>
        <v>560</v>
      </c>
      <c r="BP563" s="178">
        <f t="shared" si="363"/>
        <v>0.1091</v>
      </c>
      <c r="BQ563" s="179">
        <f t="shared" si="352"/>
        <v>8.6664107387064426E-3</v>
      </c>
      <c r="BR563" s="179">
        <f t="shared" si="365"/>
        <v>1.1048599415363161E-2</v>
      </c>
    </row>
    <row r="564" spans="5:70">
      <c r="E564">
        <f t="shared" si="353"/>
        <v>561</v>
      </c>
      <c r="F564" s="64">
        <f t="shared" si="354"/>
        <v>114.66666666666401</v>
      </c>
      <c r="G564" s="55">
        <f t="shared" si="338"/>
        <v>0</v>
      </c>
      <c r="H564" s="78">
        <f t="shared" si="364"/>
        <v>4.5706383831192035E-5</v>
      </c>
      <c r="I564" s="79">
        <f t="shared" ca="1" si="339"/>
        <v>0</v>
      </c>
      <c r="J564" s="79">
        <f t="shared" ca="1" si="340"/>
        <v>0</v>
      </c>
      <c r="K564" s="80">
        <f t="shared" ca="1" si="341"/>
        <v>0</v>
      </c>
      <c r="L564" s="80">
        <f t="shared" ca="1" si="342"/>
        <v>0</v>
      </c>
      <c r="M564" s="80">
        <f t="shared" ca="1" si="343"/>
        <v>0</v>
      </c>
      <c r="N564" s="80">
        <f t="shared" ca="1" si="344"/>
        <v>0</v>
      </c>
      <c r="O564" s="81">
        <f t="shared" ca="1" si="331"/>
        <v>0</v>
      </c>
      <c r="P564" s="79">
        <f t="shared" ca="1" si="332"/>
        <v>0</v>
      </c>
      <c r="R564">
        <f t="shared" ca="1" si="345"/>
        <v>561</v>
      </c>
      <c r="S564" s="78">
        <f t="shared" ca="1" si="355"/>
        <v>114.66666666666401</v>
      </c>
      <c r="T564" s="55">
        <f t="shared" ca="1" si="346"/>
        <v>0</v>
      </c>
      <c r="U564" s="78">
        <f t="shared" ca="1" si="356"/>
        <v>4.5569622524294494E-5</v>
      </c>
      <c r="V564" s="79">
        <f t="shared" ca="1" si="357"/>
        <v>0</v>
      </c>
      <c r="W564" s="79">
        <f t="shared" ca="1" si="333"/>
        <v>0</v>
      </c>
      <c r="X564" s="80">
        <f t="shared" ca="1" si="334"/>
        <v>0</v>
      </c>
      <c r="Y564" s="80">
        <f t="shared" ca="1" si="347"/>
        <v>0</v>
      </c>
      <c r="Z564" s="80">
        <f t="shared" ca="1" si="335"/>
        <v>0</v>
      </c>
      <c r="AA564" s="80">
        <f t="shared" ca="1" si="348"/>
        <v>0</v>
      </c>
      <c r="AB564" s="81">
        <f t="shared" ca="1" si="336"/>
        <v>0</v>
      </c>
      <c r="AC564" s="79">
        <f t="shared" ca="1" si="337"/>
        <v>0</v>
      </c>
      <c r="AE564" s="55">
        <f t="shared" ca="1" si="358"/>
        <v>0</v>
      </c>
      <c r="AF564" s="78">
        <f t="shared" ca="1" si="359"/>
        <v>4.5569622524294494E-5</v>
      </c>
      <c r="AR564" s="69">
        <f t="shared" si="349"/>
        <v>47</v>
      </c>
      <c r="AS564" s="70">
        <f t="shared" si="360"/>
        <v>561</v>
      </c>
      <c r="AT564" s="71">
        <f t="shared" si="361"/>
        <v>1.0556091385473552E-2</v>
      </c>
      <c r="AU564" s="72">
        <f t="shared" si="350"/>
        <v>8.6664107387064426E-3</v>
      </c>
      <c r="AV564" s="73">
        <f t="shared" si="351"/>
        <v>1.0086664107387064</v>
      </c>
      <c r="AW564" s="74">
        <f>PRODUCT(AV$4:AV564)</f>
        <v>91.293599561239176</v>
      </c>
      <c r="BO564" s="70">
        <f t="shared" si="362"/>
        <v>561</v>
      </c>
      <c r="BP564" s="178">
        <f t="shared" si="363"/>
        <v>0.1091</v>
      </c>
      <c r="BQ564" s="179">
        <f t="shared" si="352"/>
        <v>8.6664107387064426E-3</v>
      </c>
      <c r="BR564" s="179">
        <f t="shared" si="365"/>
        <v>1.0953670408506628E-2</v>
      </c>
    </row>
    <row r="565" spans="5:70">
      <c r="E565">
        <f t="shared" si="353"/>
        <v>562</v>
      </c>
      <c r="F565" s="64">
        <f t="shared" si="354"/>
        <v>114.74999999999734</v>
      </c>
      <c r="G565" s="55">
        <f t="shared" si="338"/>
        <v>0</v>
      </c>
      <c r="H565" s="78">
        <f t="shared" si="364"/>
        <v>4.5706383831192035E-5</v>
      </c>
      <c r="I565" s="79">
        <f t="shared" ca="1" si="339"/>
        <v>0</v>
      </c>
      <c r="J565" s="79">
        <f t="shared" ca="1" si="340"/>
        <v>0</v>
      </c>
      <c r="K565" s="80">
        <f t="shared" ca="1" si="341"/>
        <v>0</v>
      </c>
      <c r="L565" s="80">
        <f t="shared" ca="1" si="342"/>
        <v>0</v>
      </c>
      <c r="M565" s="80">
        <f t="shared" ca="1" si="343"/>
        <v>0</v>
      </c>
      <c r="N565" s="80">
        <f t="shared" ca="1" si="344"/>
        <v>0</v>
      </c>
      <c r="O565" s="81">
        <f t="shared" ca="1" si="331"/>
        <v>0</v>
      </c>
      <c r="P565" s="79">
        <f t="shared" ca="1" si="332"/>
        <v>0</v>
      </c>
      <c r="R565">
        <f t="shared" ca="1" si="345"/>
        <v>562</v>
      </c>
      <c r="S565" s="78">
        <f t="shared" ca="1" si="355"/>
        <v>114.74999999999734</v>
      </c>
      <c r="T565" s="55">
        <f t="shared" ca="1" si="346"/>
        <v>0</v>
      </c>
      <c r="U565" s="78">
        <f t="shared" ca="1" si="356"/>
        <v>4.5569622524294494E-5</v>
      </c>
      <c r="V565" s="79">
        <f t="shared" ca="1" si="357"/>
        <v>0</v>
      </c>
      <c r="W565" s="79">
        <f t="shared" ca="1" si="333"/>
        <v>0</v>
      </c>
      <c r="X565" s="80">
        <f t="shared" ca="1" si="334"/>
        <v>0</v>
      </c>
      <c r="Y565" s="80">
        <f t="shared" ca="1" si="347"/>
        <v>0</v>
      </c>
      <c r="Z565" s="80">
        <f t="shared" ca="1" si="335"/>
        <v>0</v>
      </c>
      <c r="AA565" s="80">
        <f t="shared" ca="1" si="348"/>
        <v>0</v>
      </c>
      <c r="AB565" s="81">
        <f t="shared" ca="1" si="336"/>
        <v>0</v>
      </c>
      <c r="AC565" s="79">
        <f t="shared" ca="1" si="337"/>
        <v>0</v>
      </c>
      <c r="AE565" s="55">
        <f t="shared" ca="1" si="358"/>
        <v>0</v>
      </c>
      <c r="AF565" s="78">
        <f t="shared" ca="1" si="359"/>
        <v>4.5569622524294494E-5</v>
      </c>
      <c r="AR565" s="69">
        <f t="shared" si="349"/>
        <v>47</v>
      </c>
      <c r="AS565" s="70">
        <f t="shared" si="360"/>
        <v>562</v>
      </c>
      <c r="AT565" s="71">
        <f t="shared" si="361"/>
        <v>1.0464607961731718E-2</v>
      </c>
      <c r="AU565" s="72">
        <f t="shared" si="350"/>
        <v>8.6664107387064426E-3</v>
      </c>
      <c r="AV565" s="73">
        <f t="shared" si="351"/>
        <v>1.0086664107387064</v>
      </c>
      <c r="AW565" s="74">
        <f>PRODUCT(AV$4:AV565)</f>
        <v>92.084787392851865</v>
      </c>
      <c r="BO565" s="70">
        <f t="shared" si="362"/>
        <v>562</v>
      </c>
      <c r="BP565" s="178">
        <f t="shared" si="363"/>
        <v>0.1091</v>
      </c>
      <c r="BQ565" s="179">
        <f t="shared" si="352"/>
        <v>8.6664107387064426E-3</v>
      </c>
      <c r="BR565" s="179">
        <f t="shared" si="365"/>
        <v>1.0859557026871355E-2</v>
      </c>
    </row>
    <row r="566" spans="5:70">
      <c r="E566">
        <f t="shared" si="353"/>
        <v>563</v>
      </c>
      <c r="F566" s="64">
        <f t="shared" si="354"/>
        <v>114.83333333333067</v>
      </c>
      <c r="G566" s="55">
        <f t="shared" si="338"/>
        <v>0</v>
      </c>
      <c r="H566" s="78">
        <f t="shared" si="364"/>
        <v>4.5706383831192035E-5</v>
      </c>
      <c r="I566" s="79">
        <f t="shared" ca="1" si="339"/>
        <v>0</v>
      </c>
      <c r="J566" s="79">
        <f t="shared" ca="1" si="340"/>
        <v>0</v>
      </c>
      <c r="K566" s="80">
        <f t="shared" ca="1" si="341"/>
        <v>0</v>
      </c>
      <c r="L566" s="80">
        <f t="shared" ca="1" si="342"/>
        <v>0</v>
      </c>
      <c r="M566" s="80">
        <f t="shared" ca="1" si="343"/>
        <v>0</v>
      </c>
      <c r="N566" s="80">
        <f t="shared" ca="1" si="344"/>
        <v>0</v>
      </c>
      <c r="O566" s="81">
        <f t="shared" ca="1" si="331"/>
        <v>0</v>
      </c>
      <c r="P566" s="79">
        <f t="shared" ca="1" si="332"/>
        <v>0</v>
      </c>
      <c r="R566">
        <f t="shared" ca="1" si="345"/>
        <v>563</v>
      </c>
      <c r="S566" s="78">
        <f t="shared" ca="1" si="355"/>
        <v>114.83333333333067</v>
      </c>
      <c r="T566" s="55">
        <f t="shared" ca="1" si="346"/>
        <v>0</v>
      </c>
      <c r="U566" s="78">
        <f t="shared" ca="1" si="356"/>
        <v>4.5569622524294494E-5</v>
      </c>
      <c r="V566" s="79">
        <f t="shared" ca="1" si="357"/>
        <v>0</v>
      </c>
      <c r="W566" s="79">
        <f t="shared" ca="1" si="333"/>
        <v>0</v>
      </c>
      <c r="X566" s="80">
        <f t="shared" ca="1" si="334"/>
        <v>0</v>
      </c>
      <c r="Y566" s="80">
        <f t="shared" ca="1" si="347"/>
        <v>0</v>
      </c>
      <c r="Z566" s="80">
        <f t="shared" ca="1" si="335"/>
        <v>0</v>
      </c>
      <c r="AA566" s="80">
        <f t="shared" ca="1" si="348"/>
        <v>0</v>
      </c>
      <c r="AB566" s="81">
        <f t="shared" ca="1" si="336"/>
        <v>0</v>
      </c>
      <c r="AC566" s="79">
        <f t="shared" ca="1" si="337"/>
        <v>0</v>
      </c>
      <c r="AE566" s="55">
        <f t="shared" ca="1" si="358"/>
        <v>0</v>
      </c>
      <c r="AF566" s="78">
        <f t="shared" ca="1" si="359"/>
        <v>4.5569622524294494E-5</v>
      </c>
      <c r="AR566" s="69">
        <f t="shared" si="349"/>
        <v>47</v>
      </c>
      <c r="AS566" s="70">
        <f t="shared" si="360"/>
        <v>563</v>
      </c>
      <c r="AT566" s="71">
        <f t="shared" si="361"/>
        <v>1.0373917370915814E-2</v>
      </c>
      <c r="AU566" s="72">
        <f t="shared" si="350"/>
        <v>8.6664107387064426E-3</v>
      </c>
      <c r="AV566" s="73">
        <f t="shared" si="351"/>
        <v>1.0086664107387064</v>
      </c>
      <c r="AW566" s="74">
        <f>PRODUCT(AV$4:AV566)</f>
        <v>92.882831983184772</v>
      </c>
      <c r="BO566" s="70">
        <f t="shared" si="362"/>
        <v>563</v>
      </c>
      <c r="BP566" s="178">
        <f t="shared" si="363"/>
        <v>0.1091</v>
      </c>
      <c r="BQ566" s="179">
        <f t="shared" si="352"/>
        <v>8.6664107387064426E-3</v>
      </c>
      <c r="BR566" s="179">
        <f t="shared" si="365"/>
        <v>1.0766252262646731E-2</v>
      </c>
    </row>
    <row r="567" spans="5:70">
      <c r="E567">
        <f t="shared" si="353"/>
        <v>564</v>
      </c>
      <c r="F567" s="64">
        <f t="shared" si="354"/>
        <v>114.916666666664</v>
      </c>
      <c r="G567" s="55">
        <f t="shared" si="338"/>
        <v>0</v>
      </c>
      <c r="H567" s="78">
        <f t="shared" si="364"/>
        <v>4.5706383831192035E-5</v>
      </c>
      <c r="I567" s="79">
        <f t="shared" ca="1" si="339"/>
        <v>0</v>
      </c>
      <c r="J567" s="79">
        <f t="shared" ca="1" si="340"/>
        <v>0</v>
      </c>
      <c r="K567" s="80">
        <f t="shared" ca="1" si="341"/>
        <v>0</v>
      </c>
      <c r="L567" s="80">
        <f t="shared" ca="1" si="342"/>
        <v>0</v>
      </c>
      <c r="M567" s="80">
        <f t="shared" ca="1" si="343"/>
        <v>0</v>
      </c>
      <c r="N567" s="80">
        <f t="shared" ca="1" si="344"/>
        <v>0</v>
      </c>
      <c r="O567" s="81">
        <f t="shared" ca="1" si="331"/>
        <v>0</v>
      </c>
      <c r="P567" s="79">
        <f t="shared" ca="1" si="332"/>
        <v>0</v>
      </c>
      <c r="R567">
        <f t="shared" ca="1" si="345"/>
        <v>564</v>
      </c>
      <c r="S567" s="78">
        <f t="shared" ca="1" si="355"/>
        <v>114.916666666664</v>
      </c>
      <c r="T567" s="55">
        <f t="shared" ca="1" si="346"/>
        <v>0</v>
      </c>
      <c r="U567" s="78">
        <f t="shared" ca="1" si="356"/>
        <v>4.5569622524294494E-5</v>
      </c>
      <c r="V567" s="79">
        <f t="shared" ca="1" si="357"/>
        <v>0</v>
      </c>
      <c r="W567" s="79">
        <f t="shared" ca="1" si="333"/>
        <v>0</v>
      </c>
      <c r="X567" s="80">
        <f t="shared" ca="1" si="334"/>
        <v>0</v>
      </c>
      <c r="Y567" s="80">
        <f t="shared" ca="1" si="347"/>
        <v>0</v>
      </c>
      <c r="Z567" s="80">
        <f t="shared" ca="1" si="335"/>
        <v>0</v>
      </c>
      <c r="AA567" s="80">
        <f t="shared" ca="1" si="348"/>
        <v>0</v>
      </c>
      <c r="AB567" s="81">
        <f t="shared" ca="1" si="336"/>
        <v>0</v>
      </c>
      <c r="AC567" s="79">
        <f t="shared" ca="1" si="337"/>
        <v>0</v>
      </c>
      <c r="AE567" s="55">
        <f t="shared" ca="1" si="358"/>
        <v>0</v>
      </c>
      <c r="AF567" s="78">
        <f t="shared" ca="1" si="359"/>
        <v>4.5569622524294494E-5</v>
      </c>
      <c r="AR567" s="69">
        <f t="shared" si="349"/>
        <v>47</v>
      </c>
      <c r="AS567" s="70">
        <f t="shared" si="360"/>
        <v>564</v>
      </c>
      <c r="AT567" s="71">
        <f t="shared" si="361"/>
        <v>1.0284012742010056E-2</v>
      </c>
      <c r="AU567" s="72">
        <f t="shared" si="350"/>
        <v>8.6664107387064426E-3</v>
      </c>
      <c r="AV567" s="73">
        <f t="shared" si="351"/>
        <v>1.0086664107387064</v>
      </c>
      <c r="AW567" s="74">
        <f>PRODUCT(AV$4:AV567)</f>
        <v>93.687792755725312</v>
      </c>
      <c r="BO567" s="70">
        <f t="shared" si="362"/>
        <v>564</v>
      </c>
      <c r="BP567" s="178">
        <f t="shared" si="363"/>
        <v>0.1091</v>
      </c>
      <c r="BQ567" s="179">
        <f t="shared" si="352"/>
        <v>8.6664107387064426E-3</v>
      </c>
      <c r="BR567" s="179">
        <f t="shared" si="365"/>
        <v>1.0673749168232898E-2</v>
      </c>
    </row>
    <row r="568" spans="5:70">
      <c r="E568">
        <f t="shared" si="353"/>
        <v>565</v>
      </c>
      <c r="F568" s="64">
        <f t="shared" si="354"/>
        <v>114.99999999999733</v>
      </c>
      <c r="G568" s="55">
        <f t="shared" si="338"/>
        <v>0</v>
      </c>
      <c r="H568" s="78">
        <f t="shared" si="364"/>
        <v>4.5706383831192035E-5</v>
      </c>
      <c r="I568" s="79">
        <f t="shared" ca="1" si="339"/>
        <v>0</v>
      </c>
      <c r="J568" s="79">
        <f t="shared" ca="1" si="340"/>
        <v>0</v>
      </c>
      <c r="K568" s="80">
        <f t="shared" ca="1" si="341"/>
        <v>0</v>
      </c>
      <c r="L568" s="80">
        <f t="shared" ca="1" si="342"/>
        <v>0</v>
      </c>
      <c r="M568" s="80">
        <f t="shared" ca="1" si="343"/>
        <v>0</v>
      </c>
      <c r="N568" s="80">
        <f t="shared" ca="1" si="344"/>
        <v>0</v>
      </c>
      <c r="O568" s="81">
        <f t="shared" ca="1" si="331"/>
        <v>0</v>
      </c>
      <c r="P568" s="79">
        <f t="shared" ca="1" si="332"/>
        <v>0</v>
      </c>
      <c r="R568">
        <f t="shared" ca="1" si="345"/>
        <v>565</v>
      </c>
      <c r="S568" s="78">
        <f t="shared" ca="1" si="355"/>
        <v>114.99999999999733</v>
      </c>
      <c r="T568" s="55">
        <f t="shared" ca="1" si="346"/>
        <v>0</v>
      </c>
      <c r="U568" s="78">
        <f t="shared" ca="1" si="356"/>
        <v>4.5569622524294494E-5</v>
      </c>
      <c r="V568" s="79">
        <f t="shared" ca="1" si="357"/>
        <v>0</v>
      </c>
      <c r="W568" s="79">
        <f t="shared" ca="1" si="333"/>
        <v>0</v>
      </c>
      <c r="X568" s="80">
        <f t="shared" ca="1" si="334"/>
        <v>0</v>
      </c>
      <c r="Y568" s="80">
        <f t="shared" ca="1" si="347"/>
        <v>0</v>
      </c>
      <c r="Z568" s="80">
        <f t="shared" ca="1" si="335"/>
        <v>0</v>
      </c>
      <c r="AA568" s="80">
        <f t="shared" ca="1" si="348"/>
        <v>0</v>
      </c>
      <c r="AB568" s="81">
        <f t="shared" ca="1" si="336"/>
        <v>0</v>
      </c>
      <c r="AC568" s="79">
        <f t="shared" ca="1" si="337"/>
        <v>0</v>
      </c>
      <c r="AE568" s="55">
        <f t="shared" ca="1" si="358"/>
        <v>0</v>
      </c>
      <c r="AF568" s="78">
        <f t="shared" ca="1" si="359"/>
        <v>4.5569622524294494E-5</v>
      </c>
      <c r="AR568" s="69">
        <f t="shared" si="349"/>
        <v>48</v>
      </c>
      <c r="AS568" s="70">
        <f t="shared" si="360"/>
        <v>565</v>
      </c>
      <c r="AT568" s="71">
        <f t="shared" si="361"/>
        <v>1.0194887263545706E-2</v>
      </c>
      <c r="AU568" s="72">
        <f t="shared" si="350"/>
        <v>8.6664107387064426E-3</v>
      </c>
      <c r="AV568" s="73">
        <f t="shared" si="351"/>
        <v>1.0086664107387064</v>
      </c>
      <c r="AW568" s="74">
        <f>PRODUCT(AV$4:AV568)</f>
        <v>94.499729648949227</v>
      </c>
      <c r="BO568" s="70">
        <f t="shared" si="362"/>
        <v>565</v>
      </c>
      <c r="BP568" s="178">
        <f t="shared" si="363"/>
        <v>0.1091</v>
      </c>
      <c r="BQ568" s="179">
        <f t="shared" si="352"/>
        <v>8.6664107387064426E-3</v>
      </c>
      <c r="BR568" s="179">
        <f t="shared" si="365"/>
        <v>1.0582040855723425E-2</v>
      </c>
    </row>
    <row r="569" spans="5:70">
      <c r="E569">
        <f t="shared" si="353"/>
        <v>566</v>
      </c>
      <c r="F569" s="64">
        <f t="shared" si="354"/>
        <v>115.08333333333066</v>
      </c>
      <c r="G569" s="55">
        <f t="shared" si="338"/>
        <v>0</v>
      </c>
      <c r="H569" s="78">
        <f t="shared" si="364"/>
        <v>4.5706383831192035E-5</v>
      </c>
      <c r="I569" s="79">
        <f t="shared" ca="1" si="339"/>
        <v>0</v>
      </c>
      <c r="J569" s="79">
        <f t="shared" ca="1" si="340"/>
        <v>0</v>
      </c>
      <c r="K569" s="80">
        <f t="shared" ca="1" si="341"/>
        <v>0</v>
      </c>
      <c r="L569" s="80">
        <f t="shared" ca="1" si="342"/>
        <v>0</v>
      </c>
      <c r="M569" s="80">
        <f t="shared" ca="1" si="343"/>
        <v>0</v>
      </c>
      <c r="N569" s="80">
        <f t="shared" ca="1" si="344"/>
        <v>0</v>
      </c>
      <c r="O569" s="81">
        <f t="shared" ca="1" si="331"/>
        <v>0</v>
      </c>
      <c r="P569" s="79">
        <f t="shared" ca="1" si="332"/>
        <v>0</v>
      </c>
      <c r="R569">
        <f t="shared" ca="1" si="345"/>
        <v>566</v>
      </c>
      <c r="S569" s="78">
        <f t="shared" ca="1" si="355"/>
        <v>115.08333333333066</v>
      </c>
      <c r="T569" s="55">
        <f t="shared" ca="1" si="346"/>
        <v>0</v>
      </c>
      <c r="U569" s="78">
        <f t="shared" ca="1" si="356"/>
        <v>4.5569622524294494E-5</v>
      </c>
      <c r="V569" s="79">
        <f t="shared" ca="1" si="357"/>
        <v>0</v>
      </c>
      <c r="W569" s="79">
        <f t="shared" ca="1" si="333"/>
        <v>0</v>
      </c>
      <c r="X569" s="80">
        <f t="shared" ca="1" si="334"/>
        <v>0</v>
      </c>
      <c r="Y569" s="80">
        <f t="shared" ca="1" si="347"/>
        <v>0</v>
      </c>
      <c r="Z569" s="80">
        <f t="shared" ca="1" si="335"/>
        <v>0</v>
      </c>
      <c r="AA569" s="80">
        <f t="shared" ca="1" si="348"/>
        <v>0</v>
      </c>
      <c r="AB569" s="81">
        <f t="shared" ca="1" si="336"/>
        <v>0</v>
      </c>
      <c r="AC569" s="79">
        <f t="shared" ca="1" si="337"/>
        <v>0</v>
      </c>
      <c r="AE569" s="55">
        <f t="shared" ca="1" si="358"/>
        <v>0</v>
      </c>
      <c r="AF569" s="78">
        <f t="shared" ca="1" si="359"/>
        <v>4.5569622524294494E-5</v>
      </c>
      <c r="AR569" s="69">
        <f t="shared" si="349"/>
        <v>48</v>
      </c>
      <c r="AS569" s="70">
        <f t="shared" si="360"/>
        <v>566</v>
      </c>
      <c r="AT569" s="71">
        <f t="shared" si="361"/>
        <v>1.0106534183085011E-2</v>
      </c>
      <c r="AU569" s="72">
        <f t="shared" si="350"/>
        <v>8.6664107387064426E-3</v>
      </c>
      <c r="AV569" s="73">
        <f t="shared" si="351"/>
        <v>1.0086664107387064</v>
      </c>
      <c r="AW569" s="74">
        <f>PRODUCT(AV$4:AV569)</f>
        <v>95.318703120783738</v>
      </c>
      <c r="BO569" s="70">
        <f t="shared" si="362"/>
        <v>566</v>
      </c>
      <c r="BP569" s="178">
        <f t="shared" si="363"/>
        <v>0.1091</v>
      </c>
      <c r="BQ569" s="179">
        <f t="shared" si="352"/>
        <v>8.6664107387064426E-3</v>
      </c>
      <c r="BR569" s="179">
        <f t="shared" si="365"/>
        <v>1.0491120496392427E-2</v>
      </c>
    </row>
    <row r="570" spans="5:70">
      <c r="E570">
        <f t="shared" si="353"/>
        <v>567</v>
      </c>
      <c r="F570" s="64">
        <f t="shared" si="354"/>
        <v>115.16666666666399</v>
      </c>
      <c r="G570" s="55">
        <f t="shared" si="338"/>
        <v>0</v>
      </c>
      <c r="H570" s="78">
        <f t="shared" si="364"/>
        <v>4.5706383831192035E-5</v>
      </c>
      <c r="I570" s="79">
        <f t="shared" ca="1" si="339"/>
        <v>0</v>
      </c>
      <c r="J570" s="79">
        <f t="shared" ca="1" si="340"/>
        <v>0</v>
      </c>
      <c r="K570" s="80">
        <f t="shared" ca="1" si="341"/>
        <v>0</v>
      </c>
      <c r="L570" s="80">
        <f t="shared" ca="1" si="342"/>
        <v>0</v>
      </c>
      <c r="M570" s="80">
        <f t="shared" ca="1" si="343"/>
        <v>0</v>
      </c>
      <c r="N570" s="80">
        <f t="shared" ca="1" si="344"/>
        <v>0</v>
      </c>
      <c r="O570" s="81">
        <f t="shared" ca="1" si="331"/>
        <v>0</v>
      </c>
      <c r="P570" s="79">
        <f t="shared" ca="1" si="332"/>
        <v>0</v>
      </c>
      <c r="R570">
        <f t="shared" ca="1" si="345"/>
        <v>567</v>
      </c>
      <c r="S570" s="78">
        <f t="shared" ca="1" si="355"/>
        <v>115.16666666666399</v>
      </c>
      <c r="T570" s="55">
        <f t="shared" ca="1" si="346"/>
        <v>0</v>
      </c>
      <c r="U570" s="78">
        <f t="shared" ca="1" si="356"/>
        <v>4.5569622524294494E-5</v>
      </c>
      <c r="V570" s="79">
        <f t="shared" ca="1" si="357"/>
        <v>0</v>
      </c>
      <c r="W570" s="79">
        <f t="shared" ca="1" si="333"/>
        <v>0</v>
      </c>
      <c r="X570" s="80">
        <f t="shared" ca="1" si="334"/>
        <v>0</v>
      </c>
      <c r="Y570" s="80">
        <f t="shared" ca="1" si="347"/>
        <v>0</v>
      </c>
      <c r="Z570" s="80">
        <f t="shared" ca="1" si="335"/>
        <v>0</v>
      </c>
      <c r="AA570" s="80">
        <f t="shared" ca="1" si="348"/>
        <v>0</v>
      </c>
      <c r="AB570" s="81">
        <f t="shared" ca="1" si="336"/>
        <v>0</v>
      </c>
      <c r="AC570" s="79">
        <f t="shared" ca="1" si="337"/>
        <v>0</v>
      </c>
      <c r="AE570" s="55">
        <f t="shared" ca="1" si="358"/>
        <v>0</v>
      </c>
      <c r="AF570" s="78">
        <f t="shared" ca="1" si="359"/>
        <v>4.5569622524294494E-5</v>
      </c>
      <c r="AR570" s="69">
        <f t="shared" si="349"/>
        <v>48</v>
      </c>
      <c r="AS570" s="70">
        <f t="shared" si="360"/>
        <v>567</v>
      </c>
      <c r="AT570" s="71">
        <f t="shared" si="361"/>
        <v>1.001894680670962E-2</v>
      </c>
      <c r="AU570" s="72">
        <f t="shared" si="350"/>
        <v>8.6664107387064426E-3</v>
      </c>
      <c r="AV570" s="73">
        <f t="shared" si="351"/>
        <v>1.0086664107387064</v>
      </c>
      <c r="AW570" s="74">
        <f>PRODUCT(AV$4:AV570)</f>
        <v>96.144774153109267</v>
      </c>
      <c r="BO570" s="70">
        <f t="shared" si="362"/>
        <v>567</v>
      </c>
      <c r="BP570" s="178">
        <f t="shared" si="363"/>
        <v>0.1091</v>
      </c>
      <c r="BQ570" s="179">
        <f t="shared" si="352"/>
        <v>8.6664107387064426E-3</v>
      </c>
      <c r="BR570" s="179">
        <f t="shared" si="365"/>
        <v>1.0400981320186081E-2</v>
      </c>
    </row>
    <row r="571" spans="5:70">
      <c r="E571">
        <f t="shared" si="353"/>
        <v>568</v>
      </c>
      <c r="F571" s="64">
        <f t="shared" si="354"/>
        <v>115.24999999999731</v>
      </c>
      <c r="G571" s="55">
        <f t="shared" si="338"/>
        <v>0</v>
      </c>
      <c r="H571" s="78">
        <f t="shared" si="364"/>
        <v>4.5706383831192035E-5</v>
      </c>
      <c r="I571" s="79">
        <f t="shared" ca="1" si="339"/>
        <v>0</v>
      </c>
      <c r="J571" s="79">
        <f t="shared" ca="1" si="340"/>
        <v>0</v>
      </c>
      <c r="K571" s="80">
        <f t="shared" ca="1" si="341"/>
        <v>0</v>
      </c>
      <c r="L571" s="80">
        <f t="shared" ca="1" si="342"/>
        <v>0</v>
      </c>
      <c r="M571" s="80">
        <f t="shared" ca="1" si="343"/>
        <v>0</v>
      </c>
      <c r="N571" s="80">
        <f t="shared" ca="1" si="344"/>
        <v>0</v>
      </c>
      <c r="O571" s="81">
        <f t="shared" ca="1" si="331"/>
        <v>0</v>
      </c>
      <c r="P571" s="79">
        <f t="shared" ca="1" si="332"/>
        <v>0</v>
      </c>
      <c r="R571">
        <f t="shared" ca="1" si="345"/>
        <v>568</v>
      </c>
      <c r="S571" s="78">
        <f t="shared" ca="1" si="355"/>
        <v>115.24999999999731</v>
      </c>
      <c r="T571" s="55">
        <f t="shared" ca="1" si="346"/>
        <v>0</v>
      </c>
      <c r="U571" s="78">
        <f t="shared" ca="1" si="356"/>
        <v>4.5569622524294494E-5</v>
      </c>
      <c r="V571" s="79">
        <f t="shared" ca="1" si="357"/>
        <v>0</v>
      </c>
      <c r="W571" s="79">
        <f t="shared" ca="1" si="333"/>
        <v>0</v>
      </c>
      <c r="X571" s="80">
        <f t="shared" ca="1" si="334"/>
        <v>0</v>
      </c>
      <c r="Y571" s="80">
        <f t="shared" ca="1" si="347"/>
        <v>0</v>
      </c>
      <c r="Z571" s="80">
        <f t="shared" ca="1" si="335"/>
        <v>0</v>
      </c>
      <c r="AA571" s="80">
        <f t="shared" ca="1" si="348"/>
        <v>0</v>
      </c>
      <c r="AB571" s="81">
        <f t="shared" ca="1" si="336"/>
        <v>0</v>
      </c>
      <c r="AC571" s="79">
        <f t="shared" ca="1" si="337"/>
        <v>0</v>
      </c>
      <c r="AE571" s="55">
        <f t="shared" ca="1" si="358"/>
        <v>0</v>
      </c>
      <c r="AF571" s="78">
        <f t="shared" ca="1" si="359"/>
        <v>4.5569622524294494E-5</v>
      </c>
      <c r="AR571" s="69">
        <f t="shared" si="349"/>
        <v>48</v>
      </c>
      <c r="AS571" s="70">
        <f t="shared" si="360"/>
        <v>568</v>
      </c>
      <c r="AT571" s="71">
        <f t="shared" si="361"/>
        <v>9.9321184985134234E-3</v>
      </c>
      <c r="AU571" s="72">
        <f t="shared" si="350"/>
        <v>8.6664107387064426E-3</v>
      </c>
      <c r="AV571" s="73">
        <f t="shared" si="351"/>
        <v>1.0086664107387064</v>
      </c>
      <c r="AW571" s="74">
        <f>PRODUCT(AV$4:AV571)</f>
        <v>96.978004256300281</v>
      </c>
      <c r="BO571" s="70">
        <f t="shared" si="362"/>
        <v>568</v>
      </c>
      <c r="BP571" s="178">
        <f t="shared" si="363"/>
        <v>0.1091</v>
      </c>
      <c r="BQ571" s="179">
        <f t="shared" si="352"/>
        <v>8.6664107387064426E-3</v>
      </c>
      <c r="BR571" s="179">
        <f t="shared" si="365"/>
        <v>1.0311616615218528E-2</v>
      </c>
    </row>
    <row r="572" spans="5:70">
      <c r="E572">
        <f t="shared" si="353"/>
        <v>569</v>
      </c>
      <c r="F572" s="64">
        <f t="shared" si="354"/>
        <v>115.33333333333064</v>
      </c>
      <c r="G572" s="55">
        <f t="shared" si="338"/>
        <v>0</v>
      </c>
      <c r="H572" s="78">
        <f t="shared" si="364"/>
        <v>4.5706383831192035E-5</v>
      </c>
      <c r="I572" s="79">
        <f t="shared" ca="1" si="339"/>
        <v>0</v>
      </c>
      <c r="J572" s="79">
        <f t="shared" ca="1" si="340"/>
        <v>0</v>
      </c>
      <c r="K572" s="80">
        <f t="shared" ca="1" si="341"/>
        <v>0</v>
      </c>
      <c r="L572" s="80">
        <f t="shared" ca="1" si="342"/>
        <v>0</v>
      </c>
      <c r="M572" s="80">
        <f t="shared" ca="1" si="343"/>
        <v>0</v>
      </c>
      <c r="N572" s="80">
        <f t="shared" ca="1" si="344"/>
        <v>0</v>
      </c>
      <c r="O572" s="81">
        <f t="shared" ca="1" si="331"/>
        <v>0</v>
      </c>
      <c r="P572" s="79">
        <f t="shared" ca="1" si="332"/>
        <v>0</v>
      </c>
      <c r="R572">
        <f t="shared" ca="1" si="345"/>
        <v>569</v>
      </c>
      <c r="S572" s="78">
        <f t="shared" ca="1" si="355"/>
        <v>115.33333333333064</v>
      </c>
      <c r="T572" s="55">
        <f t="shared" ca="1" si="346"/>
        <v>0</v>
      </c>
      <c r="U572" s="78">
        <f t="shared" ca="1" si="356"/>
        <v>4.5569622524294494E-5</v>
      </c>
      <c r="V572" s="79">
        <f t="shared" ca="1" si="357"/>
        <v>0</v>
      </c>
      <c r="W572" s="79">
        <f t="shared" ca="1" si="333"/>
        <v>0</v>
      </c>
      <c r="X572" s="80">
        <f t="shared" ca="1" si="334"/>
        <v>0</v>
      </c>
      <c r="Y572" s="80">
        <f t="shared" ca="1" si="347"/>
        <v>0</v>
      </c>
      <c r="Z572" s="80">
        <f t="shared" ca="1" si="335"/>
        <v>0</v>
      </c>
      <c r="AA572" s="80">
        <f t="shared" ca="1" si="348"/>
        <v>0</v>
      </c>
      <c r="AB572" s="81">
        <f t="shared" ca="1" si="336"/>
        <v>0</v>
      </c>
      <c r="AC572" s="79">
        <f t="shared" ca="1" si="337"/>
        <v>0</v>
      </c>
      <c r="AE572" s="55">
        <f t="shared" ca="1" si="358"/>
        <v>0</v>
      </c>
      <c r="AF572" s="78">
        <f t="shared" ca="1" si="359"/>
        <v>4.5569622524294494E-5</v>
      </c>
      <c r="AR572" s="69">
        <f t="shared" si="349"/>
        <v>48</v>
      </c>
      <c r="AS572" s="70">
        <f t="shared" si="360"/>
        <v>569</v>
      </c>
      <c r="AT572" s="71">
        <f t="shared" si="361"/>
        <v>9.8460426800998022E-3</v>
      </c>
      <c r="AU572" s="72">
        <f t="shared" si="350"/>
        <v>8.6664107387064426E-3</v>
      </c>
      <c r="AV572" s="73">
        <f t="shared" si="351"/>
        <v>1.0086664107387064</v>
      </c>
      <c r="AW572" s="74">
        <f>PRODUCT(AV$4:AV572)</f>
        <v>97.8184554738054</v>
      </c>
      <c r="BO572" s="70">
        <f t="shared" si="362"/>
        <v>569</v>
      </c>
      <c r="BP572" s="178">
        <f t="shared" si="363"/>
        <v>0.1091</v>
      </c>
      <c r="BQ572" s="179">
        <f t="shared" si="352"/>
        <v>8.6664107387064426E-3</v>
      </c>
      <c r="BR572" s="179">
        <f t="shared" si="365"/>
        <v>1.022301972727209E-2</v>
      </c>
    </row>
    <row r="573" spans="5:70">
      <c r="E573">
        <f t="shared" si="353"/>
        <v>570</v>
      </c>
      <c r="F573" s="64">
        <f t="shared" si="354"/>
        <v>115.41666666666397</v>
      </c>
      <c r="G573" s="55">
        <f t="shared" si="338"/>
        <v>0</v>
      </c>
      <c r="H573" s="78">
        <f t="shared" si="364"/>
        <v>4.5706383831192035E-5</v>
      </c>
      <c r="I573" s="79">
        <f t="shared" ca="1" si="339"/>
        <v>0</v>
      </c>
      <c r="J573" s="79">
        <f t="shared" ca="1" si="340"/>
        <v>0</v>
      </c>
      <c r="K573" s="80">
        <f t="shared" ca="1" si="341"/>
        <v>0</v>
      </c>
      <c r="L573" s="80">
        <f t="shared" ca="1" si="342"/>
        <v>0</v>
      </c>
      <c r="M573" s="80">
        <f t="shared" ca="1" si="343"/>
        <v>0</v>
      </c>
      <c r="N573" s="80">
        <f t="shared" ca="1" si="344"/>
        <v>0</v>
      </c>
      <c r="O573" s="81">
        <f t="shared" ca="1" si="331"/>
        <v>0</v>
      </c>
      <c r="P573" s="79">
        <f t="shared" ca="1" si="332"/>
        <v>0</v>
      </c>
      <c r="R573">
        <f t="shared" ca="1" si="345"/>
        <v>570</v>
      </c>
      <c r="S573" s="78">
        <f t="shared" ca="1" si="355"/>
        <v>115.41666666666397</v>
      </c>
      <c r="T573" s="55">
        <f t="shared" ca="1" si="346"/>
        <v>0</v>
      </c>
      <c r="U573" s="78">
        <f t="shared" ca="1" si="356"/>
        <v>4.5569622524294494E-5</v>
      </c>
      <c r="V573" s="79">
        <f t="shared" ca="1" si="357"/>
        <v>0</v>
      </c>
      <c r="W573" s="79">
        <f t="shared" ca="1" si="333"/>
        <v>0</v>
      </c>
      <c r="X573" s="80">
        <f t="shared" ca="1" si="334"/>
        <v>0</v>
      </c>
      <c r="Y573" s="80">
        <f t="shared" ca="1" si="347"/>
        <v>0</v>
      </c>
      <c r="Z573" s="80">
        <f t="shared" ca="1" si="335"/>
        <v>0</v>
      </c>
      <c r="AA573" s="80">
        <f t="shared" ca="1" si="348"/>
        <v>0</v>
      </c>
      <c r="AB573" s="81">
        <f t="shared" ca="1" si="336"/>
        <v>0</v>
      </c>
      <c r="AC573" s="79">
        <f t="shared" ca="1" si="337"/>
        <v>0</v>
      </c>
      <c r="AE573" s="55">
        <f t="shared" ca="1" si="358"/>
        <v>0</v>
      </c>
      <c r="AF573" s="78">
        <f t="shared" ca="1" si="359"/>
        <v>4.5569622524294494E-5</v>
      </c>
      <c r="AR573" s="69">
        <f t="shared" si="349"/>
        <v>48</v>
      </c>
      <c r="AS573" s="70">
        <f t="shared" si="360"/>
        <v>570</v>
      </c>
      <c r="AT573" s="71">
        <f t="shared" si="361"/>
        <v>9.7607128300832239E-3</v>
      </c>
      <c r="AU573" s="72">
        <f t="shared" si="350"/>
        <v>8.6664107387064426E-3</v>
      </c>
      <c r="AV573" s="73">
        <f t="shared" si="351"/>
        <v>1.0086664107387064</v>
      </c>
      <c r="AW573" s="74">
        <f>PRODUCT(AV$4:AV573)</f>
        <v>98.666190386767269</v>
      </c>
      <c r="BO573" s="70">
        <f t="shared" si="362"/>
        <v>570</v>
      </c>
      <c r="BP573" s="178">
        <f t="shared" si="363"/>
        <v>0.1091</v>
      </c>
      <c r="BQ573" s="179">
        <f t="shared" si="352"/>
        <v>8.6664107387064426E-3</v>
      </c>
      <c r="BR573" s="179">
        <f t="shared" si="365"/>
        <v>1.0135184059301789E-2</v>
      </c>
    </row>
    <row r="574" spans="5:70">
      <c r="E574">
        <f t="shared" si="353"/>
        <v>571</v>
      </c>
      <c r="F574" s="64">
        <f t="shared" si="354"/>
        <v>115.4999999999973</v>
      </c>
      <c r="G574" s="55">
        <f t="shared" si="338"/>
        <v>0</v>
      </c>
      <c r="H574" s="78">
        <f t="shared" si="364"/>
        <v>4.5706383831192035E-5</v>
      </c>
      <c r="I574" s="79">
        <f t="shared" ca="1" si="339"/>
        <v>0</v>
      </c>
      <c r="J574" s="79">
        <f t="shared" ca="1" si="340"/>
        <v>0</v>
      </c>
      <c r="K574" s="80">
        <f t="shared" ca="1" si="341"/>
        <v>0</v>
      </c>
      <c r="L574" s="80">
        <f t="shared" ca="1" si="342"/>
        <v>0</v>
      </c>
      <c r="M574" s="80">
        <f t="shared" ca="1" si="343"/>
        <v>0</v>
      </c>
      <c r="N574" s="80">
        <f t="shared" ca="1" si="344"/>
        <v>0</v>
      </c>
      <c r="O574" s="81">
        <f t="shared" ca="1" si="331"/>
        <v>0</v>
      </c>
      <c r="P574" s="79">
        <f t="shared" ca="1" si="332"/>
        <v>0</v>
      </c>
      <c r="R574">
        <f t="shared" ca="1" si="345"/>
        <v>571</v>
      </c>
      <c r="S574" s="78">
        <f t="shared" ca="1" si="355"/>
        <v>115.4999999999973</v>
      </c>
      <c r="T574" s="55">
        <f t="shared" ca="1" si="346"/>
        <v>0</v>
      </c>
      <c r="U574" s="78">
        <f t="shared" ca="1" si="356"/>
        <v>4.5569622524294494E-5</v>
      </c>
      <c r="V574" s="79">
        <f t="shared" ca="1" si="357"/>
        <v>0</v>
      </c>
      <c r="W574" s="79">
        <f t="shared" ca="1" si="333"/>
        <v>0</v>
      </c>
      <c r="X574" s="80">
        <f t="shared" ca="1" si="334"/>
        <v>0</v>
      </c>
      <c r="Y574" s="80">
        <f t="shared" ca="1" si="347"/>
        <v>0</v>
      </c>
      <c r="Z574" s="80">
        <f t="shared" ca="1" si="335"/>
        <v>0</v>
      </c>
      <c r="AA574" s="80">
        <f t="shared" ca="1" si="348"/>
        <v>0</v>
      </c>
      <c r="AB574" s="81">
        <f t="shared" ca="1" si="336"/>
        <v>0</v>
      </c>
      <c r="AC574" s="79">
        <f t="shared" ca="1" si="337"/>
        <v>0</v>
      </c>
      <c r="AE574" s="55">
        <f t="shared" ca="1" si="358"/>
        <v>0</v>
      </c>
      <c r="AF574" s="78">
        <f t="shared" ca="1" si="359"/>
        <v>4.5569622524294494E-5</v>
      </c>
      <c r="AR574" s="69">
        <f t="shared" si="349"/>
        <v>48</v>
      </c>
      <c r="AS574" s="70">
        <f t="shared" si="360"/>
        <v>571</v>
      </c>
      <c r="AT574" s="71">
        <f t="shared" si="361"/>
        <v>9.676122483595161E-3</v>
      </c>
      <c r="AU574" s="72">
        <f t="shared" si="350"/>
        <v>8.6664107387064426E-3</v>
      </c>
      <c r="AV574" s="73">
        <f t="shared" si="351"/>
        <v>1.0086664107387064</v>
      </c>
      <c r="AW574" s="74">
        <f>PRODUCT(AV$4:AV574)</f>
        <v>99.521272118682404</v>
      </c>
      <c r="BO574" s="70">
        <f t="shared" si="362"/>
        <v>571</v>
      </c>
      <c r="BP574" s="178">
        <f t="shared" si="363"/>
        <v>0.1091</v>
      </c>
      <c r="BQ574" s="179">
        <f t="shared" si="352"/>
        <v>8.6664107387064426E-3</v>
      </c>
      <c r="BR574" s="179">
        <f t="shared" si="365"/>
        <v>1.004810307094413E-2</v>
      </c>
    </row>
    <row r="575" spans="5:70">
      <c r="E575">
        <f t="shared" si="353"/>
        <v>572</v>
      </c>
      <c r="F575" s="64">
        <f t="shared" si="354"/>
        <v>115.58333333333063</v>
      </c>
      <c r="G575" s="55">
        <f t="shared" si="338"/>
        <v>0</v>
      </c>
      <c r="H575" s="78">
        <f t="shared" si="364"/>
        <v>4.5706383831192035E-5</v>
      </c>
      <c r="I575" s="79">
        <f t="shared" ca="1" si="339"/>
        <v>0</v>
      </c>
      <c r="J575" s="79">
        <f t="shared" ca="1" si="340"/>
        <v>0</v>
      </c>
      <c r="K575" s="80">
        <f t="shared" ca="1" si="341"/>
        <v>0</v>
      </c>
      <c r="L575" s="80">
        <f t="shared" ca="1" si="342"/>
        <v>0</v>
      </c>
      <c r="M575" s="80">
        <f t="shared" ca="1" si="343"/>
        <v>0</v>
      </c>
      <c r="N575" s="80">
        <f t="shared" ca="1" si="344"/>
        <v>0</v>
      </c>
      <c r="O575" s="81">
        <f t="shared" ca="1" si="331"/>
        <v>0</v>
      </c>
      <c r="P575" s="79">
        <f t="shared" ca="1" si="332"/>
        <v>0</v>
      </c>
      <c r="R575">
        <f t="shared" ca="1" si="345"/>
        <v>572</v>
      </c>
      <c r="S575" s="78">
        <f t="shared" ca="1" si="355"/>
        <v>115.58333333333063</v>
      </c>
      <c r="T575" s="55">
        <f t="shared" ca="1" si="346"/>
        <v>0</v>
      </c>
      <c r="U575" s="78">
        <f t="shared" ca="1" si="356"/>
        <v>4.5569622524294494E-5</v>
      </c>
      <c r="V575" s="79">
        <f t="shared" ca="1" si="357"/>
        <v>0</v>
      </c>
      <c r="W575" s="79">
        <f t="shared" ca="1" si="333"/>
        <v>0</v>
      </c>
      <c r="X575" s="80">
        <f t="shared" ca="1" si="334"/>
        <v>0</v>
      </c>
      <c r="Y575" s="80">
        <f t="shared" ca="1" si="347"/>
        <v>0</v>
      </c>
      <c r="Z575" s="80">
        <f t="shared" ca="1" si="335"/>
        <v>0</v>
      </c>
      <c r="AA575" s="80">
        <f t="shared" ca="1" si="348"/>
        <v>0</v>
      </c>
      <c r="AB575" s="81">
        <f t="shared" ca="1" si="336"/>
        <v>0</v>
      </c>
      <c r="AC575" s="79">
        <f t="shared" ca="1" si="337"/>
        <v>0</v>
      </c>
      <c r="AE575" s="55">
        <f t="shared" ca="1" si="358"/>
        <v>0</v>
      </c>
      <c r="AF575" s="78">
        <f t="shared" ca="1" si="359"/>
        <v>4.5569622524294494E-5</v>
      </c>
      <c r="AR575" s="69">
        <f t="shared" si="349"/>
        <v>48</v>
      </c>
      <c r="AS575" s="70">
        <f t="shared" si="360"/>
        <v>572</v>
      </c>
      <c r="AT575" s="71">
        <f t="shared" si="361"/>
        <v>9.592265231794293E-3</v>
      </c>
      <c r="AU575" s="72">
        <f t="shared" si="350"/>
        <v>8.6664107387064426E-3</v>
      </c>
      <c r="AV575" s="73">
        <f t="shared" si="351"/>
        <v>1.0086664107387064</v>
      </c>
      <c r="AW575" s="74">
        <f>PRODUCT(AV$4:AV575)</f>
        <v>100.38376434010148</v>
      </c>
      <c r="BO575" s="70">
        <f t="shared" si="362"/>
        <v>572</v>
      </c>
      <c r="BP575" s="178">
        <f t="shared" si="363"/>
        <v>0.1091</v>
      </c>
      <c r="BQ575" s="179">
        <f t="shared" si="352"/>
        <v>8.6664107387064426E-3</v>
      </c>
      <c r="BR575" s="179">
        <f t="shared" si="365"/>
        <v>9.9617702780300833E-3</v>
      </c>
    </row>
    <row r="576" spans="5:70">
      <c r="E576">
        <f t="shared" si="353"/>
        <v>573</v>
      </c>
      <c r="F576" s="64">
        <f t="shared" si="354"/>
        <v>115.66666666666396</v>
      </c>
      <c r="G576" s="55">
        <f t="shared" si="338"/>
        <v>0</v>
      </c>
      <c r="H576" s="78">
        <f t="shared" si="364"/>
        <v>4.5706383831192035E-5</v>
      </c>
      <c r="I576" s="79">
        <f t="shared" ca="1" si="339"/>
        <v>0</v>
      </c>
      <c r="J576" s="79">
        <f t="shared" ca="1" si="340"/>
        <v>0</v>
      </c>
      <c r="K576" s="80">
        <f t="shared" ca="1" si="341"/>
        <v>0</v>
      </c>
      <c r="L576" s="80">
        <f t="shared" ca="1" si="342"/>
        <v>0</v>
      </c>
      <c r="M576" s="80">
        <f t="shared" ca="1" si="343"/>
        <v>0</v>
      </c>
      <c r="N576" s="80">
        <f t="shared" ca="1" si="344"/>
        <v>0</v>
      </c>
      <c r="O576" s="81">
        <f t="shared" ca="1" si="331"/>
        <v>0</v>
      </c>
      <c r="P576" s="79">
        <f t="shared" ca="1" si="332"/>
        <v>0</v>
      </c>
      <c r="R576">
        <f t="shared" ca="1" si="345"/>
        <v>573</v>
      </c>
      <c r="S576" s="78">
        <f t="shared" ca="1" si="355"/>
        <v>115.66666666666396</v>
      </c>
      <c r="T576" s="55">
        <f t="shared" ca="1" si="346"/>
        <v>0</v>
      </c>
      <c r="U576" s="78">
        <f t="shared" ca="1" si="356"/>
        <v>4.5569622524294494E-5</v>
      </c>
      <c r="V576" s="79">
        <f t="shared" ca="1" si="357"/>
        <v>0</v>
      </c>
      <c r="W576" s="79">
        <f t="shared" ca="1" si="333"/>
        <v>0</v>
      </c>
      <c r="X576" s="80">
        <f t="shared" ca="1" si="334"/>
        <v>0</v>
      </c>
      <c r="Y576" s="80">
        <f t="shared" ca="1" si="347"/>
        <v>0</v>
      </c>
      <c r="Z576" s="80">
        <f t="shared" ca="1" si="335"/>
        <v>0</v>
      </c>
      <c r="AA576" s="80">
        <f t="shared" ca="1" si="348"/>
        <v>0</v>
      </c>
      <c r="AB576" s="81">
        <f t="shared" ca="1" si="336"/>
        <v>0</v>
      </c>
      <c r="AC576" s="79">
        <f t="shared" ca="1" si="337"/>
        <v>0</v>
      </c>
      <c r="AE576" s="55">
        <f t="shared" ca="1" si="358"/>
        <v>0</v>
      </c>
      <c r="AF576" s="78">
        <f t="shared" ca="1" si="359"/>
        <v>4.5569622524294494E-5</v>
      </c>
      <c r="AR576" s="69">
        <f t="shared" si="349"/>
        <v>48</v>
      </c>
      <c r="AS576" s="70">
        <f t="shared" si="360"/>
        <v>573</v>
      </c>
      <c r="AT576" s="71">
        <f t="shared" si="361"/>
        <v>9.5091347213809505E-3</v>
      </c>
      <c r="AU576" s="72">
        <f t="shared" si="350"/>
        <v>8.6664107387064426E-3</v>
      </c>
      <c r="AV576" s="73">
        <f t="shared" si="351"/>
        <v>1.0086664107387064</v>
      </c>
      <c r="AW576" s="74">
        <f>PRODUCT(AV$4:AV576)</f>
        <v>101.25373127337031</v>
      </c>
      <c r="BO576" s="70">
        <f t="shared" si="362"/>
        <v>573</v>
      </c>
      <c r="BP576" s="178">
        <f t="shared" si="363"/>
        <v>0.1091</v>
      </c>
      <c r="BQ576" s="179">
        <f t="shared" si="352"/>
        <v>8.6664107387064426E-3</v>
      </c>
      <c r="BR576" s="179">
        <f t="shared" si="365"/>
        <v>9.8761792521022736E-3</v>
      </c>
    </row>
    <row r="577" spans="5:70">
      <c r="E577">
        <f t="shared" si="353"/>
        <v>574</v>
      </c>
      <c r="F577" s="64">
        <f t="shared" si="354"/>
        <v>115.74999999999729</v>
      </c>
      <c r="G577" s="55">
        <f t="shared" si="338"/>
        <v>0</v>
      </c>
      <c r="H577" s="78">
        <f t="shared" si="364"/>
        <v>4.5706383831192035E-5</v>
      </c>
      <c r="I577" s="79">
        <f t="shared" ca="1" si="339"/>
        <v>0</v>
      </c>
      <c r="J577" s="79">
        <f t="shared" ca="1" si="340"/>
        <v>0</v>
      </c>
      <c r="K577" s="80">
        <f t="shared" ca="1" si="341"/>
        <v>0</v>
      </c>
      <c r="L577" s="80">
        <f t="shared" ca="1" si="342"/>
        <v>0</v>
      </c>
      <c r="M577" s="80">
        <f t="shared" ca="1" si="343"/>
        <v>0</v>
      </c>
      <c r="N577" s="80">
        <f t="shared" ca="1" si="344"/>
        <v>0</v>
      </c>
      <c r="O577" s="81">
        <f t="shared" ca="1" si="331"/>
        <v>0</v>
      </c>
      <c r="P577" s="79">
        <f t="shared" ca="1" si="332"/>
        <v>0</v>
      </c>
      <c r="R577">
        <f t="shared" ca="1" si="345"/>
        <v>574</v>
      </c>
      <c r="S577" s="78">
        <f t="shared" ca="1" si="355"/>
        <v>115.74999999999729</v>
      </c>
      <c r="T577" s="55">
        <f t="shared" ca="1" si="346"/>
        <v>0</v>
      </c>
      <c r="U577" s="78">
        <f t="shared" ca="1" si="356"/>
        <v>4.5569622524294494E-5</v>
      </c>
      <c r="V577" s="79">
        <f t="shared" ca="1" si="357"/>
        <v>0</v>
      </c>
      <c r="W577" s="79">
        <f t="shared" ca="1" si="333"/>
        <v>0</v>
      </c>
      <c r="X577" s="80">
        <f t="shared" ca="1" si="334"/>
        <v>0</v>
      </c>
      <c r="Y577" s="80">
        <f t="shared" ca="1" si="347"/>
        <v>0</v>
      </c>
      <c r="Z577" s="80">
        <f t="shared" ca="1" si="335"/>
        <v>0</v>
      </c>
      <c r="AA577" s="80">
        <f t="shared" ca="1" si="348"/>
        <v>0</v>
      </c>
      <c r="AB577" s="81">
        <f t="shared" ca="1" si="336"/>
        <v>0</v>
      </c>
      <c r="AC577" s="79">
        <f t="shared" ca="1" si="337"/>
        <v>0</v>
      </c>
      <c r="AE577" s="55">
        <f t="shared" ca="1" si="358"/>
        <v>0</v>
      </c>
      <c r="AF577" s="78">
        <f t="shared" ca="1" si="359"/>
        <v>4.5569622524294494E-5</v>
      </c>
      <c r="AR577" s="69">
        <f t="shared" si="349"/>
        <v>48</v>
      </c>
      <c r="AS577" s="70">
        <f t="shared" si="360"/>
        <v>574</v>
      </c>
      <c r="AT577" s="71">
        <f t="shared" si="361"/>
        <v>9.4267246541157677E-3</v>
      </c>
      <c r="AU577" s="72">
        <f t="shared" si="350"/>
        <v>8.6664107387064426E-3</v>
      </c>
      <c r="AV577" s="73">
        <f t="shared" si="351"/>
        <v>1.0086664107387064</v>
      </c>
      <c r="AW577" s="74">
        <f>PRODUCT(AV$4:AV577)</f>
        <v>102.13123769741193</v>
      </c>
      <c r="BO577" s="70">
        <f t="shared" si="362"/>
        <v>574</v>
      </c>
      <c r="BP577" s="178">
        <f t="shared" si="363"/>
        <v>0.1091</v>
      </c>
      <c r="BQ577" s="179">
        <f t="shared" si="352"/>
        <v>8.6664107387064426E-3</v>
      </c>
      <c r="BR577" s="179">
        <f t="shared" si="365"/>
        <v>9.7913236199363082E-3</v>
      </c>
    </row>
    <row r="578" spans="5:70">
      <c r="E578">
        <f t="shared" si="353"/>
        <v>575</v>
      </c>
      <c r="F578" s="64">
        <f t="shared" si="354"/>
        <v>115.83333333333061</v>
      </c>
      <c r="G578" s="55">
        <f t="shared" si="338"/>
        <v>0</v>
      </c>
      <c r="H578" s="78">
        <f t="shared" si="364"/>
        <v>4.5706383831192035E-5</v>
      </c>
      <c r="I578" s="79">
        <f t="shared" ca="1" si="339"/>
        <v>0</v>
      </c>
      <c r="J578" s="79">
        <f t="shared" ca="1" si="340"/>
        <v>0</v>
      </c>
      <c r="K578" s="80">
        <f t="shared" ca="1" si="341"/>
        <v>0</v>
      </c>
      <c r="L578" s="80">
        <f t="shared" ca="1" si="342"/>
        <v>0</v>
      </c>
      <c r="M578" s="80">
        <f t="shared" ca="1" si="343"/>
        <v>0</v>
      </c>
      <c r="N578" s="80">
        <f t="shared" ca="1" si="344"/>
        <v>0</v>
      </c>
      <c r="O578" s="81">
        <f t="shared" ca="1" si="331"/>
        <v>0</v>
      </c>
      <c r="P578" s="79">
        <f t="shared" ca="1" si="332"/>
        <v>0</v>
      </c>
      <c r="R578">
        <f t="shared" ca="1" si="345"/>
        <v>575</v>
      </c>
      <c r="S578" s="78">
        <f t="shared" ca="1" si="355"/>
        <v>115.83333333333061</v>
      </c>
      <c r="T578" s="55">
        <f t="shared" ca="1" si="346"/>
        <v>0</v>
      </c>
      <c r="U578" s="78">
        <f t="shared" ca="1" si="356"/>
        <v>4.5569622524294494E-5</v>
      </c>
      <c r="V578" s="79">
        <f t="shared" ca="1" si="357"/>
        <v>0</v>
      </c>
      <c r="W578" s="79">
        <f t="shared" ca="1" si="333"/>
        <v>0</v>
      </c>
      <c r="X578" s="80">
        <f t="shared" ca="1" si="334"/>
        <v>0</v>
      </c>
      <c r="Y578" s="80">
        <f t="shared" ca="1" si="347"/>
        <v>0</v>
      </c>
      <c r="Z578" s="80">
        <f t="shared" ca="1" si="335"/>
        <v>0</v>
      </c>
      <c r="AA578" s="80">
        <f t="shared" ca="1" si="348"/>
        <v>0</v>
      </c>
      <c r="AB578" s="81">
        <f t="shared" ca="1" si="336"/>
        <v>0</v>
      </c>
      <c r="AC578" s="79">
        <f t="shared" ca="1" si="337"/>
        <v>0</v>
      </c>
      <c r="AE578" s="55">
        <f t="shared" ca="1" si="358"/>
        <v>0</v>
      </c>
      <c r="AF578" s="78">
        <f t="shared" ca="1" si="359"/>
        <v>4.5569622524294494E-5</v>
      </c>
      <c r="AR578" s="69">
        <f t="shared" si="349"/>
        <v>48</v>
      </c>
      <c r="AS578" s="70">
        <f t="shared" si="360"/>
        <v>575</v>
      </c>
      <c r="AT578" s="71">
        <f t="shared" si="361"/>
        <v>9.3450287863425102E-3</v>
      </c>
      <c r="AU578" s="72">
        <f t="shared" si="350"/>
        <v>8.6664107387064426E-3</v>
      </c>
      <c r="AV578" s="73">
        <f t="shared" si="351"/>
        <v>1.0086664107387064</v>
      </c>
      <c r="AW578" s="74">
        <f>PRODUCT(AV$4:AV578)</f>
        <v>103.01634895255016</v>
      </c>
      <c r="BO578" s="70">
        <f t="shared" si="362"/>
        <v>575</v>
      </c>
      <c r="BP578" s="178">
        <f t="shared" si="363"/>
        <v>0.1091</v>
      </c>
      <c r="BQ578" s="179">
        <f t="shared" si="352"/>
        <v>8.6664107387064426E-3</v>
      </c>
      <c r="BR578" s="179">
        <f t="shared" si="365"/>
        <v>9.707197063066211E-3</v>
      </c>
    </row>
    <row r="579" spans="5:70">
      <c r="E579">
        <f t="shared" si="353"/>
        <v>576</v>
      </c>
      <c r="F579" s="64">
        <f t="shared" si="354"/>
        <v>115.91666666666394</v>
      </c>
      <c r="G579" s="55">
        <f t="shared" si="338"/>
        <v>0</v>
      </c>
      <c r="H579" s="78">
        <f t="shared" si="364"/>
        <v>4.5706383831192035E-5</v>
      </c>
      <c r="I579" s="79">
        <f t="shared" ca="1" si="339"/>
        <v>0</v>
      </c>
      <c r="J579" s="79">
        <f t="shared" ca="1" si="340"/>
        <v>0</v>
      </c>
      <c r="K579" s="80">
        <f t="shared" ca="1" si="341"/>
        <v>0</v>
      </c>
      <c r="L579" s="80">
        <f t="shared" ca="1" si="342"/>
        <v>0</v>
      </c>
      <c r="M579" s="80">
        <f t="shared" ca="1" si="343"/>
        <v>0</v>
      </c>
      <c r="N579" s="80">
        <f t="shared" ca="1" si="344"/>
        <v>0</v>
      </c>
      <c r="O579" s="81">
        <f t="shared" ca="1" si="331"/>
        <v>0</v>
      </c>
      <c r="P579" s="79">
        <f t="shared" ca="1" si="332"/>
        <v>0</v>
      </c>
      <c r="R579">
        <f t="shared" ca="1" si="345"/>
        <v>576</v>
      </c>
      <c r="S579" s="78">
        <f t="shared" ca="1" si="355"/>
        <v>115.91666666666394</v>
      </c>
      <c r="T579" s="55">
        <f t="shared" ca="1" si="346"/>
        <v>0</v>
      </c>
      <c r="U579" s="78">
        <f t="shared" ca="1" si="356"/>
        <v>4.5569622524294494E-5</v>
      </c>
      <c r="V579" s="79">
        <f t="shared" ca="1" si="357"/>
        <v>0</v>
      </c>
      <c r="W579" s="79">
        <f t="shared" ca="1" si="333"/>
        <v>0</v>
      </c>
      <c r="X579" s="80">
        <f t="shared" ca="1" si="334"/>
        <v>0</v>
      </c>
      <c r="Y579" s="80">
        <f t="shared" ca="1" si="347"/>
        <v>0</v>
      </c>
      <c r="Z579" s="80">
        <f t="shared" ca="1" si="335"/>
        <v>0</v>
      </c>
      <c r="AA579" s="80">
        <f t="shared" ca="1" si="348"/>
        <v>0</v>
      </c>
      <c r="AB579" s="81">
        <f t="shared" ca="1" si="336"/>
        <v>0</v>
      </c>
      <c r="AC579" s="79">
        <f t="shared" ca="1" si="337"/>
        <v>0</v>
      </c>
      <c r="AE579" s="55">
        <f t="shared" ca="1" si="358"/>
        <v>0</v>
      </c>
      <c r="AF579" s="78">
        <f t="shared" ca="1" si="359"/>
        <v>4.5569622524294494E-5</v>
      </c>
      <c r="AR579" s="69">
        <f t="shared" si="349"/>
        <v>48</v>
      </c>
      <c r="AS579" s="70">
        <f t="shared" si="360"/>
        <v>576</v>
      </c>
      <c r="AT579" s="71">
        <f t="shared" si="361"/>
        <v>9.2640409285150299E-3</v>
      </c>
      <c r="AU579" s="72">
        <f t="shared" si="350"/>
        <v>8.6664107387064426E-3</v>
      </c>
      <c r="AV579" s="73">
        <f t="shared" si="351"/>
        <v>1.0086664107387064</v>
      </c>
      <c r="AW579" s="74">
        <f>PRODUCT(AV$4:AV579)</f>
        <v>103.90913094537487</v>
      </c>
      <c r="BO579" s="70">
        <f t="shared" si="362"/>
        <v>576</v>
      </c>
      <c r="BP579" s="178">
        <f t="shared" si="363"/>
        <v>0.1091</v>
      </c>
      <c r="BQ579" s="179">
        <f t="shared" si="352"/>
        <v>8.6664107387064426E-3</v>
      </c>
      <c r="BR579" s="179">
        <f t="shared" si="365"/>
        <v>9.6237933173139497E-3</v>
      </c>
    </row>
    <row r="580" spans="5:70">
      <c r="E580">
        <f t="shared" si="353"/>
        <v>577</v>
      </c>
      <c r="F580" s="64">
        <f t="shared" si="354"/>
        <v>115.99999999999727</v>
      </c>
      <c r="G580" s="55">
        <f t="shared" si="338"/>
        <v>0</v>
      </c>
      <c r="H580" s="78">
        <f t="shared" si="364"/>
        <v>4.5706383831192035E-5</v>
      </c>
      <c r="I580" s="79">
        <f t="shared" ca="1" si="339"/>
        <v>0</v>
      </c>
      <c r="J580" s="79">
        <f t="shared" ca="1" si="340"/>
        <v>0</v>
      </c>
      <c r="K580" s="80">
        <f t="shared" ca="1" si="341"/>
        <v>0</v>
      </c>
      <c r="L580" s="80">
        <f t="shared" ca="1" si="342"/>
        <v>0</v>
      </c>
      <c r="M580" s="80">
        <f t="shared" ca="1" si="343"/>
        <v>0</v>
      </c>
      <c r="N580" s="80">
        <f t="shared" ca="1" si="344"/>
        <v>0</v>
      </c>
      <c r="O580" s="81">
        <f t="shared" ref="O580:O643" ca="1" si="366">-MIN(IF(MOD(R580,IF($C$5="Annual",12,1))=0,1,0)*$C$33*U580/IF($C$5="Monthly",12,1),I580)</f>
        <v>0</v>
      </c>
      <c r="P580" s="79">
        <f t="shared" ref="P580:P643" ca="1" si="367">SUM(I580:O580)</f>
        <v>0</v>
      </c>
      <c r="R580">
        <f t="shared" ca="1" si="345"/>
        <v>577</v>
      </c>
      <c r="S580" s="78">
        <f t="shared" ca="1" si="355"/>
        <v>115.99999999999727</v>
      </c>
      <c r="T580" s="55">
        <f t="shared" ca="1" si="346"/>
        <v>0</v>
      </c>
      <c r="U580" s="78">
        <f t="shared" ca="1" si="356"/>
        <v>4.5569622524294494E-5</v>
      </c>
      <c r="V580" s="79">
        <f t="shared" ca="1" si="357"/>
        <v>0</v>
      </c>
      <c r="W580" s="79">
        <f t="shared" ref="W580:W643" ca="1" si="368">(V580)*$AU580</f>
        <v>0</v>
      </c>
      <c r="X580" s="80">
        <f t="shared" ref="X580:X643" ca="1" si="369">IF(V580=0,0,-$C$19)*U580</f>
        <v>0</v>
      </c>
      <c r="Y580" s="80">
        <f t="shared" ca="1" si="347"/>
        <v>0</v>
      </c>
      <c r="Z580" s="80">
        <f t="shared" ref="Z580:Z643" ca="1" si="370">-IF(MOD(R580-1,12)=0,1,0)*V580*($C$17)</f>
        <v>0</v>
      </c>
      <c r="AA580" s="80">
        <f t="shared" ca="1" si="348"/>
        <v>0</v>
      </c>
      <c r="AB580" s="81">
        <f t="shared" ref="AB580:AB643" ca="1" si="371">-MIN(IF(MOD(R580,IF($C$5="Annual",12,1))=0,1,0)*$C$33*U580/IF($C$5="Monthly",12,1),V580)</f>
        <v>0</v>
      </c>
      <c r="AC580" s="79">
        <f t="shared" ref="AC580:AC643" ca="1" si="372">SUM(V580:AB580)</f>
        <v>0</v>
      </c>
      <c r="AE580" s="55">
        <f t="shared" ca="1" si="358"/>
        <v>0</v>
      </c>
      <c r="AF580" s="78">
        <f t="shared" ca="1" si="359"/>
        <v>4.5569622524294494E-5</v>
      </c>
      <c r="AR580" s="69">
        <f t="shared" si="349"/>
        <v>49</v>
      </c>
      <c r="AS580" s="70">
        <f t="shared" si="360"/>
        <v>577</v>
      </c>
      <c r="AT580" s="71">
        <f t="shared" si="361"/>
        <v>9.1837549447283309E-3</v>
      </c>
      <c r="AU580" s="72">
        <f t="shared" si="350"/>
        <v>8.6664107387064426E-3</v>
      </c>
      <c r="AV580" s="73">
        <f t="shared" si="351"/>
        <v>1.0086664107387064</v>
      </c>
      <c r="AW580" s="74">
        <f>PRODUCT(AV$4:AV580)</f>
        <v>104.80965015364951</v>
      </c>
      <c r="BO580" s="70">
        <f t="shared" si="362"/>
        <v>577</v>
      </c>
      <c r="BP580" s="178">
        <f t="shared" si="363"/>
        <v>0.1091</v>
      </c>
      <c r="BQ580" s="179">
        <f t="shared" si="352"/>
        <v>8.6664107387064426E-3</v>
      </c>
      <c r="BR580" s="179">
        <f t="shared" si="365"/>
        <v>9.5411061723229915E-3</v>
      </c>
    </row>
    <row r="581" spans="5:70">
      <c r="E581">
        <f t="shared" si="353"/>
        <v>578</v>
      </c>
      <c r="F581" s="64">
        <f t="shared" si="354"/>
        <v>116.0833333333306</v>
      </c>
      <c r="G581" s="55">
        <f t="shared" ref="G581:G644" si="373">(1-(1-IF(F581&gt;$AJ$90,0,VLOOKUP(ROUND(F581,0),$AJ$4:$AK$90,2,FALSE)))^(1/12))</f>
        <v>0</v>
      </c>
      <c r="H581" s="78">
        <f t="shared" si="364"/>
        <v>4.5706383831192035E-5</v>
      </c>
      <c r="I581" s="79">
        <f t="shared" ref="I581:I644" ca="1" si="374">MAX(P580,0)*(1-G581)</f>
        <v>0</v>
      </c>
      <c r="J581" s="79">
        <f t="shared" ref="J581:J644" ca="1" si="375">(I581)*$AU581</f>
        <v>0</v>
      </c>
      <c r="K581" s="80">
        <f t="shared" ref="K581:K644" ca="1" si="376">IF(I581=0,0,-$C$19)*H581</f>
        <v>0</v>
      </c>
      <c r="L581" s="80">
        <f t="shared" ref="L581:L644" ca="1" si="377">IF(OR(I580+O580=0,K580=0),0,-I581*($C$16/12))</f>
        <v>0</v>
      </c>
      <c r="M581" s="80">
        <f t="shared" ref="M581:M644" ca="1" si="378">IF(OR(I580+O580=0,K580=0),0,-IF(MOD(E581-1,12)=0,1,0)*I581*($C$17))</f>
        <v>0</v>
      </c>
      <c r="N581" s="80">
        <f t="shared" ref="N581:N644" ca="1" si="379">IF(OR(I580+O580=0,K580=0),0,-I581*($C$18*(1+$C$20))/12)</f>
        <v>0</v>
      </c>
      <c r="O581" s="81">
        <f t="shared" ca="1" si="366"/>
        <v>0</v>
      </c>
      <c r="P581" s="79">
        <f t="shared" ca="1" si="367"/>
        <v>0</v>
      </c>
      <c r="R581">
        <f t="shared" ref="R581:R644" ca="1" si="380">R580+1</f>
        <v>578</v>
      </c>
      <c r="S581" s="78">
        <f t="shared" ca="1" si="355"/>
        <v>116.0833333333306</v>
      </c>
      <c r="T581" s="55">
        <f t="shared" ref="T581:T644" ca="1" si="381">(1-(1-IF(S581&gt;$AJ$90,0,VLOOKUP(ROUND(S581,0),$AJ$4:$AK$90,2,FALSE)))^(1/12))
*IF(S582-S$4&lt;SUBSTITUTE($C$6, "years", "", 1)/1,0,1)</f>
        <v>0</v>
      </c>
      <c r="U581" s="78">
        <f t="shared" ca="1" si="356"/>
        <v>4.5569622524294494E-5</v>
      </c>
      <c r="V581" s="79">
        <f t="shared" ca="1" si="357"/>
        <v>0</v>
      </c>
      <c r="W581" s="79">
        <f t="shared" ca="1" si="368"/>
        <v>0</v>
      </c>
      <c r="X581" s="80">
        <f t="shared" ca="1" si="369"/>
        <v>0</v>
      </c>
      <c r="Y581" s="80">
        <f t="shared" ref="Y581:Y644" ca="1" si="382">IF(OR(V580+AB580=0,X580=0),0,-V581*($C$16/12))</f>
        <v>0</v>
      </c>
      <c r="Z581" s="80">
        <f t="shared" ca="1" si="370"/>
        <v>0</v>
      </c>
      <c r="AA581" s="80">
        <f t="shared" ref="AA581:AA644" ca="1" si="383">IF(OR(V580+AB580=0,X580=0),0,-V581*($C$18*(1+$C$20))/12)</f>
        <v>0</v>
      </c>
      <c r="AB581" s="81">
        <f t="shared" ca="1" si="371"/>
        <v>0</v>
      </c>
      <c r="AC581" s="79">
        <f t="shared" ca="1" si="372"/>
        <v>0</v>
      </c>
      <c r="AE581" s="55">
        <f t="shared" ca="1" si="358"/>
        <v>0</v>
      </c>
      <c r="AF581" s="78">
        <f t="shared" ca="1" si="359"/>
        <v>4.5569622524294494E-5</v>
      </c>
      <c r="AR581" s="69">
        <f t="shared" ref="AR581:AR644" si="384">ROUNDDOWN((AS581-1)/12,0)+1</f>
        <v>49</v>
      </c>
      <c r="AS581" s="70">
        <f t="shared" si="360"/>
        <v>578</v>
      </c>
      <c r="AT581" s="71">
        <f t="shared" si="361"/>
        <v>9.1041647522536896E-3</v>
      </c>
      <c r="AU581" s="72">
        <f t="shared" ref="AU581:AU644" si="385">IF($AU$2="Yes",BQ581,((1+$AH$21)^(1/12))-1)</f>
        <v>8.6664107387064426E-3</v>
      </c>
      <c r="AV581" s="73">
        <f t="shared" ref="AV581:AV644" si="386">(1+AU581)</f>
        <v>1.0086664107387064</v>
      </c>
      <c r="AW581" s="74">
        <f>PRODUCT(AV$4:AV581)</f>
        <v>105.71797363126117</v>
      </c>
      <c r="BO581" s="70">
        <f t="shared" si="362"/>
        <v>578</v>
      </c>
      <c r="BP581" s="178">
        <f t="shared" si="363"/>
        <v>0.1091</v>
      </c>
      <c r="BQ581" s="179">
        <f t="shared" ref="BQ581:BQ644" si="387">(1+BP581)^(1/12)-1</f>
        <v>8.6664107387064426E-3</v>
      </c>
      <c r="BR581" s="179">
        <f t="shared" si="365"/>
        <v>9.4591294710958725E-3</v>
      </c>
    </row>
    <row r="582" spans="5:70">
      <c r="E582">
        <f t="shared" ref="E582:E645" si="388">E581+1</f>
        <v>579</v>
      </c>
      <c r="F582" s="64">
        <f t="shared" ref="F582:F645" si="389">(E582-E581)/12+F581</f>
        <v>116.16666666666393</v>
      </c>
      <c r="G582" s="55">
        <f t="shared" si="373"/>
        <v>0</v>
      </c>
      <c r="H582" s="78">
        <f t="shared" si="364"/>
        <v>4.5706383831192035E-5</v>
      </c>
      <c r="I582" s="79">
        <f t="shared" ca="1" si="374"/>
        <v>0</v>
      </c>
      <c r="J582" s="79">
        <f t="shared" ca="1" si="375"/>
        <v>0</v>
      </c>
      <c r="K582" s="80">
        <f t="shared" ca="1" si="376"/>
        <v>0</v>
      </c>
      <c r="L582" s="80">
        <f t="shared" ca="1" si="377"/>
        <v>0</v>
      </c>
      <c r="M582" s="80">
        <f t="shared" ca="1" si="378"/>
        <v>0</v>
      </c>
      <c r="N582" s="80">
        <f t="shared" ca="1" si="379"/>
        <v>0</v>
      </c>
      <c r="O582" s="81">
        <f t="shared" ca="1" si="366"/>
        <v>0</v>
      </c>
      <c r="P582" s="79">
        <f t="shared" ca="1" si="367"/>
        <v>0</v>
      </c>
      <c r="R582">
        <f t="shared" ca="1" si="380"/>
        <v>579</v>
      </c>
      <c r="S582" s="78">
        <f t="shared" ref="S582:S645" ca="1" si="390">(R582-R581)/12+S581</f>
        <v>116.16666666666393</v>
      </c>
      <c r="T582" s="55">
        <f t="shared" ca="1" si="381"/>
        <v>0</v>
      </c>
      <c r="U582" s="78">
        <f t="shared" ref="U582:U645" ca="1" si="391">IF(S583-S$4&lt;SUBSTITUTE($C$6, "years", "", 1)/1,U581,AF581)*
(1-T582)</f>
        <v>4.5569622524294494E-5</v>
      </c>
      <c r="V582" s="79">
        <f t="shared" ref="V582:V645" ca="1" si="392">MAX(AC581,0)*(1-AE582)</f>
        <v>0</v>
      </c>
      <c r="W582" s="79">
        <f t="shared" ca="1" si="368"/>
        <v>0</v>
      </c>
      <c r="X582" s="80">
        <f t="shared" ca="1" si="369"/>
        <v>0</v>
      </c>
      <c r="Y582" s="80">
        <f t="shared" ca="1" si="382"/>
        <v>0</v>
      </c>
      <c r="Z582" s="80">
        <f t="shared" ca="1" si="370"/>
        <v>0</v>
      </c>
      <c r="AA582" s="80">
        <f t="shared" ca="1" si="383"/>
        <v>0</v>
      </c>
      <c r="AB582" s="81">
        <f t="shared" ca="1" si="371"/>
        <v>0</v>
      </c>
      <c r="AC582" s="79">
        <f t="shared" ca="1" si="372"/>
        <v>0</v>
      </c>
      <c r="AE582" s="55">
        <f t="shared" ref="AE582:AE645" ca="1" si="393">(1-(1-IF(S582&gt;$AJ$90,0,VLOOKUP(ROUND(S582,0),$AJ$4:$AK$90,2,FALSE)))^(1/12))</f>
        <v>0</v>
      </c>
      <c r="AF582" s="78">
        <f t="shared" ref="AF582:AF645" ca="1" si="394">AF581*(1-AE582)</f>
        <v>4.5569622524294494E-5</v>
      </c>
      <c r="AR582" s="69">
        <f t="shared" si="384"/>
        <v>49</v>
      </c>
      <c r="AS582" s="70">
        <f t="shared" ref="AS582:AS645" si="395">AS581+1</f>
        <v>579</v>
      </c>
      <c r="AT582" s="71">
        <f t="shared" ref="AT582:AT645" si="396">(1-AU582)*AT581</f>
        <v>9.0252643210778048E-3</v>
      </c>
      <c r="AU582" s="72">
        <f t="shared" si="385"/>
        <v>8.6664107387064426E-3</v>
      </c>
      <c r="AV582" s="73">
        <f t="shared" si="386"/>
        <v>1.0086664107387064</v>
      </c>
      <c r="AW582" s="74">
        <f>PRODUCT(AV$4:AV582)</f>
        <v>106.63416901321342</v>
      </c>
      <c r="BO582" s="70">
        <f t="shared" ref="BO582:BO645" si="397">BO581+1</f>
        <v>579</v>
      </c>
      <c r="BP582" s="178">
        <f t="shared" ref="BP582:BP645" si="398">VLOOKUP(BO582,$BT$4:$BX$13,5,TRUE)/100</f>
        <v>0.1091</v>
      </c>
      <c r="BQ582" s="179">
        <f t="shared" si="387"/>
        <v>8.6664107387064426E-3</v>
      </c>
      <c r="BR582" s="179">
        <f t="shared" si="365"/>
        <v>9.377857109535738E-3</v>
      </c>
    </row>
    <row r="583" spans="5:70">
      <c r="E583">
        <f t="shared" si="388"/>
        <v>580</v>
      </c>
      <c r="F583" s="64">
        <f t="shared" si="389"/>
        <v>116.24999999999726</v>
      </c>
      <c r="G583" s="55">
        <f t="shared" si="373"/>
        <v>0</v>
      </c>
      <c r="H583" s="78">
        <f t="shared" ref="H583:H646" si="399">H582*(1-G583)</f>
        <v>4.5706383831192035E-5</v>
      </c>
      <c r="I583" s="79">
        <f t="shared" ca="1" si="374"/>
        <v>0</v>
      </c>
      <c r="J583" s="79">
        <f t="shared" ca="1" si="375"/>
        <v>0</v>
      </c>
      <c r="K583" s="80">
        <f t="shared" ca="1" si="376"/>
        <v>0</v>
      </c>
      <c r="L583" s="80">
        <f t="shared" ca="1" si="377"/>
        <v>0</v>
      </c>
      <c r="M583" s="80">
        <f t="shared" ca="1" si="378"/>
        <v>0</v>
      </c>
      <c r="N583" s="80">
        <f t="shared" ca="1" si="379"/>
        <v>0</v>
      </c>
      <c r="O583" s="81">
        <f t="shared" ca="1" si="366"/>
        <v>0</v>
      </c>
      <c r="P583" s="79">
        <f t="shared" ca="1" si="367"/>
        <v>0</v>
      </c>
      <c r="R583">
        <f t="shared" ca="1" si="380"/>
        <v>580</v>
      </c>
      <c r="S583" s="78">
        <f t="shared" ca="1" si="390"/>
        <v>116.24999999999726</v>
      </c>
      <c r="T583" s="55">
        <f t="shared" ca="1" si="381"/>
        <v>0</v>
      </c>
      <c r="U583" s="78">
        <f t="shared" ca="1" si="391"/>
        <v>4.5569622524294494E-5</v>
      </c>
      <c r="V583" s="79">
        <f t="shared" ca="1" si="392"/>
        <v>0</v>
      </c>
      <c r="W583" s="79">
        <f t="shared" ca="1" si="368"/>
        <v>0</v>
      </c>
      <c r="X583" s="80">
        <f t="shared" ca="1" si="369"/>
        <v>0</v>
      </c>
      <c r="Y583" s="80">
        <f t="shared" ca="1" si="382"/>
        <v>0</v>
      </c>
      <c r="Z583" s="80">
        <f t="shared" ca="1" si="370"/>
        <v>0</v>
      </c>
      <c r="AA583" s="80">
        <f t="shared" ca="1" si="383"/>
        <v>0</v>
      </c>
      <c r="AB583" s="81">
        <f t="shared" ca="1" si="371"/>
        <v>0</v>
      </c>
      <c r="AC583" s="79">
        <f t="shared" ca="1" si="372"/>
        <v>0</v>
      </c>
      <c r="AE583" s="55">
        <f t="shared" ca="1" si="393"/>
        <v>0</v>
      </c>
      <c r="AF583" s="78">
        <f t="shared" ca="1" si="394"/>
        <v>4.5569622524294494E-5</v>
      </c>
      <c r="AR583" s="69">
        <f t="shared" si="384"/>
        <v>49</v>
      </c>
      <c r="AS583" s="70">
        <f t="shared" si="395"/>
        <v>580</v>
      </c>
      <c r="AT583" s="71">
        <f t="shared" si="396"/>
        <v>8.9470476734459514E-3</v>
      </c>
      <c r="AU583" s="72">
        <f t="shared" si="385"/>
        <v>8.6664107387064426E-3</v>
      </c>
      <c r="AV583" s="73">
        <f t="shared" si="386"/>
        <v>1.0086664107387064</v>
      </c>
      <c r="AW583" s="74">
        <f>PRODUCT(AV$4:AV583)</f>
        <v>107.55830452066257</v>
      </c>
      <c r="BO583" s="70">
        <f t="shared" si="397"/>
        <v>580</v>
      </c>
      <c r="BP583" s="178">
        <f t="shared" si="398"/>
        <v>0.1091</v>
      </c>
      <c r="BQ583" s="179">
        <f t="shared" si="387"/>
        <v>8.6664107387064426E-3</v>
      </c>
      <c r="BR583" s="179">
        <f t="shared" ref="BR583:BR646" si="400">BR582/(1+BQ583)</f>
        <v>9.2972830359918258E-3</v>
      </c>
    </row>
    <row r="584" spans="5:70">
      <c r="E584">
        <f t="shared" si="388"/>
        <v>581</v>
      </c>
      <c r="F584" s="64">
        <f t="shared" si="389"/>
        <v>116.33333333333059</v>
      </c>
      <c r="G584" s="55">
        <f t="shared" si="373"/>
        <v>0</v>
      </c>
      <c r="H584" s="78">
        <f t="shared" si="399"/>
        <v>4.5706383831192035E-5</v>
      </c>
      <c r="I584" s="79">
        <f t="shared" ca="1" si="374"/>
        <v>0</v>
      </c>
      <c r="J584" s="79">
        <f t="shared" ca="1" si="375"/>
        <v>0</v>
      </c>
      <c r="K584" s="80">
        <f t="shared" ca="1" si="376"/>
        <v>0</v>
      </c>
      <c r="L584" s="80">
        <f t="shared" ca="1" si="377"/>
        <v>0</v>
      </c>
      <c r="M584" s="80">
        <f t="shared" ca="1" si="378"/>
        <v>0</v>
      </c>
      <c r="N584" s="80">
        <f t="shared" ca="1" si="379"/>
        <v>0</v>
      </c>
      <c r="O584" s="81">
        <f t="shared" ca="1" si="366"/>
        <v>0</v>
      </c>
      <c r="P584" s="79">
        <f t="shared" ca="1" si="367"/>
        <v>0</v>
      </c>
      <c r="R584">
        <f t="shared" ca="1" si="380"/>
        <v>581</v>
      </c>
      <c r="S584" s="78">
        <f t="shared" ca="1" si="390"/>
        <v>116.33333333333059</v>
      </c>
      <c r="T584" s="55">
        <f t="shared" ca="1" si="381"/>
        <v>0</v>
      </c>
      <c r="U584" s="78">
        <f t="shared" ca="1" si="391"/>
        <v>4.5569622524294494E-5</v>
      </c>
      <c r="V584" s="79">
        <f t="shared" ca="1" si="392"/>
        <v>0</v>
      </c>
      <c r="W584" s="79">
        <f t="shared" ca="1" si="368"/>
        <v>0</v>
      </c>
      <c r="X584" s="80">
        <f t="shared" ca="1" si="369"/>
        <v>0</v>
      </c>
      <c r="Y584" s="80">
        <f t="shared" ca="1" si="382"/>
        <v>0</v>
      </c>
      <c r="Z584" s="80">
        <f t="shared" ca="1" si="370"/>
        <v>0</v>
      </c>
      <c r="AA584" s="80">
        <f t="shared" ca="1" si="383"/>
        <v>0</v>
      </c>
      <c r="AB584" s="81">
        <f t="shared" ca="1" si="371"/>
        <v>0</v>
      </c>
      <c r="AC584" s="79">
        <f t="shared" ca="1" si="372"/>
        <v>0</v>
      </c>
      <c r="AE584" s="55">
        <f t="shared" ca="1" si="393"/>
        <v>0</v>
      </c>
      <c r="AF584" s="78">
        <f t="shared" ca="1" si="394"/>
        <v>4.5569622524294494E-5</v>
      </c>
      <c r="AR584" s="69">
        <f t="shared" si="384"/>
        <v>49</v>
      </c>
      <c r="AS584" s="70">
        <f t="shared" si="395"/>
        <v>581</v>
      </c>
      <c r="AT584" s="71">
        <f t="shared" si="396"/>
        <v>8.8695088834090802E-3</v>
      </c>
      <c r="AU584" s="72">
        <f t="shared" si="385"/>
        <v>8.6664107387064426E-3</v>
      </c>
      <c r="AV584" s="73">
        <f t="shared" si="386"/>
        <v>1.0086664107387064</v>
      </c>
      <c r="AW584" s="74">
        <f>PRODUCT(AV$4:AV584)</f>
        <v>108.4904489659975</v>
      </c>
      <c r="BO584" s="70">
        <f t="shared" si="397"/>
        <v>581</v>
      </c>
      <c r="BP584" s="178">
        <f t="shared" si="398"/>
        <v>0.1091</v>
      </c>
      <c r="BQ584" s="179">
        <f t="shared" si="387"/>
        <v>8.6664107387064426E-3</v>
      </c>
      <c r="BR584" s="179">
        <f t="shared" si="400"/>
        <v>9.2174012508088494E-3</v>
      </c>
    </row>
    <row r="585" spans="5:70">
      <c r="E585">
        <f t="shared" si="388"/>
        <v>582</v>
      </c>
      <c r="F585" s="64">
        <f t="shared" si="389"/>
        <v>116.41666666666391</v>
      </c>
      <c r="G585" s="55">
        <f t="shared" si="373"/>
        <v>0</v>
      </c>
      <c r="H585" s="78">
        <f t="shared" si="399"/>
        <v>4.5706383831192035E-5</v>
      </c>
      <c r="I585" s="79">
        <f t="shared" ca="1" si="374"/>
        <v>0</v>
      </c>
      <c r="J585" s="79">
        <f t="shared" ca="1" si="375"/>
        <v>0</v>
      </c>
      <c r="K585" s="80">
        <f t="shared" ca="1" si="376"/>
        <v>0</v>
      </c>
      <c r="L585" s="80">
        <f t="shared" ca="1" si="377"/>
        <v>0</v>
      </c>
      <c r="M585" s="80">
        <f t="shared" ca="1" si="378"/>
        <v>0</v>
      </c>
      <c r="N585" s="80">
        <f t="shared" ca="1" si="379"/>
        <v>0</v>
      </c>
      <c r="O585" s="81">
        <f t="shared" ca="1" si="366"/>
        <v>0</v>
      </c>
      <c r="P585" s="79">
        <f t="shared" ca="1" si="367"/>
        <v>0</v>
      </c>
      <c r="R585">
        <f t="shared" ca="1" si="380"/>
        <v>582</v>
      </c>
      <c r="S585" s="78">
        <f t="shared" ca="1" si="390"/>
        <v>116.41666666666391</v>
      </c>
      <c r="T585" s="55">
        <f t="shared" ca="1" si="381"/>
        <v>0</v>
      </c>
      <c r="U585" s="78">
        <f t="shared" ca="1" si="391"/>
        <v>4.5569622524294494E-5</v>
      </c>
      <c r="V585" s="79">
        <f t="shared" ca="1" si="392"/>
        <v>0</v>
      </c>
      <c r="W585" s="79">
        <f t="shared" ca="1" si="368"/>
        <v>0</v>
      </c>
      <c r="X585" s="80">
        <f t="shared" ca="1" si="369"/>
        <v>0</v>
      </c>
      <c r="Y585" s="80">
        <f t="shared" ca="1" si="382"/>
        <v>0</v>
      </c>
      <c r="Z585" s="80">
        <f t="shared" ca="1" si="370"/>
        <v>0</v>
      </c>
      <c r="AA585" s="80">
        <f t="shared" ca="1" si="383"/>
        <v>0</v>
      </c>
      <c r="AB585" s="81">
        <f t="shared" ca="1" si="371"/>
        <v>0</v>
      </c>
      <c r="AC585" s="79">
        <f t="shared" ca="1" si="372"/>
        <v>0</v>
      </c>
      <c r="AE585" s="55">
        <f t="shared" ca="1" si="393"/>
        <v>0</v>
      </c>
      <c r="AF585" s="78">
        <f t="shared" ca="1" si="394"/>
        <v>4.5569622524294494E-5</v>
      </c>
      <c r="AR585" s="69">
        <f t="shared" si="384"/>
        <v>49</v>
      </c>
      <c r="AS585" s="70">
        <f t="shared" si="395"/>
        <v>582</v>
      </c>
      <c r="AT585" s="71">
        <f t="shared" si="396"/>
        <v>8.7926420763748507E-3</v>
      </c>
      <c r="AU585" s="72">
        <f t="shared" si="385"/>
        <v>8.6664107387064426E-3</v>
      </c>
      <c r="AV585" s="73">
        <f t="shared" si="386"/>
        <v>1.0086664107387064</v>
      </c>
      <c r="AW585" s="74">
        <f>PRODUCT(AV$4:AV585)</f>
        <v>109.43067175796351</v>
      </c>
      <c r="BO585" s="70">
        <f t="shared" si="397"/>
        <v>582</v>
      </c>
      <c r="BP585" s="178">
        <f t="shared" si="398"/>
        <v>0.1091</v>
      </c>
      <c r="BQ585" s="179">
        <f t="shared" si="387"/>
        <v>8.6664107387064426E-3</v>
      </c>
      <c r="BR585" s="179">
        <f t="shared" si="400"/>
        <v>9.13820580588026E-3</v>
      </c>
    </row>
    <row r="586" spans="5:70">
      <c r="E586">
        <f t="shared" si="388"/>
        <v>583</v>
      </c>
      <c r="F586" s="64">
        <f t="shared" si="389"/>
        <v>116.49999999999724</v>
      </c>
      <c r="G586" s="55">
        <f t="shared" si="373"/>
        <v>0</v>
      </c>
      <c r="H586" s="78">
        <f t="shared" si="399"/>
        <v>4.5706383831192035E-5</v>
      </c>
      <c r="I586" s="79">
        <f t="shared" ca="1" si="374"/>
        <v>0</v>
      </c>
      <c r="J586" s="79">
        <f t="shared" ca="1" si="375"/>
        <v>0</v>
      </c>
      <c r="K586" s="80">
        <f t="shared" ca="1" si="376"/>
        <v>0</v>
      </c>
      <c r="L586" s="80">
        <f t="shared" ca="1" si="377"/>
        <v>0</v>
      </c>
      <c r="M586" s="80">
        <f t="shared" ca="1" si="378"/>
        <v>0</v>
      </c>
      <c r="N586" s="80">
        <f t="shared" ca="1" si="379"/>
        <v>0</v>
      </c>
      <c r="O586" s="81">
        <f t="shared" ca="1" si="366"/>
        <v>0</v>
      </c>
      <c r="P586" s="79">
        <f t="shared" ca="1" si="367"/>
        <v>0</v>
      </c>
      <c r="R586">
        <f t="shared" ca="1" si="380"/>
        <v>583</v>
      </c>
      <c r="S586" s="78">
        <f t="shared" ca="1" si="390"/>
        <v>116.49999999999724</v>
      </c>
      <c r="T586" s="55">
        <f t="shared" ca="1" si="381"/>
        <v>0</v>
      </c>
      <c r="U586" s="78">
        <f t="shared" ca="1" si="391"/>
        <v>4.5569622524294494E-5</v>
      </c>
      <c r="V586" s="79">
        <f t="shared" ca="1" si="392"/>
        <v>0</v>
      </c>
      <c r="W586" s="79">
        <f t="shared" ca="1" si="368"/>
        <v>0</v>
      </c>
      <c r="X586" s="80">
        <f t="shared" ca="1" si="369"/>
        <v>0</v>
      </c>
      <c r="Y586" s="80">
        <f t="shared" ca="1" si="382"/>
        <v>0</v>
      </c>
      <c r="Z586" s="80">
        <f t="shared" ca="1" si="370"/>
        <v>0</v>
      </c>
      <c r="AA586" s="80">
        <f t="shared" ca="1" si="383"/>
        <v>0</v>
      </c>
      <c r="AB586" s="81">
        <f t="shared" ca="1" si="371"/>
        <v>0</v>
      </c>
      <c r="AC586" s="79">
        <f t="shared" ca="1" si="372"/>
        <v>0</v>
      </c>
      <c r="AE586" s="55">
        <f t="shared" ca="1" si="393"/>
        <v>0</v>
      </c>
      <c r="AF586" s="78">
        <f t="shared" ca="1" si="394"/>
        <v>4.5569622524294494E-5</v>
      </c>
      <c r="AR586" s="69">
        <f t="shared" si="384"/>
        <v>49</v>
      </c>
      <c r="AS586" s="70">
        <f t="shared" si="395"/>
        <v>583</v>
      </c>
      <c r="AT586" s="71">
        <f t="shared" si="396"/>
        <v>8.7164414286625535E-3</v>
      </c>
      <c r="AU586" s="72">
        <f t="shared" si="385"/>
        <v>8.6664107387064426E-3</v>
      </c>
      <c r="AV586" s="73">
        <f t="shared" si="386"/>
        <v>1.0086664107387064</v>
      </c>
      <c r="AW586" s="74">
        <f>PRODUCT(AV$4:AV586)</f>
        <v>110.37904290683058</v>
      </c>
      <c r="BO586" s="70">
        <f t="shared" si="397"/>
        <v>583</v>
      </c>
      <c r="BP586" s="178">
        <f t="shared" si="398"/>
        <v>0.1091</v>
      </c>
      <c r="BQ586" s="179">
        <f t="shared" si="387"/>
        <v>8.6664107387064426E-3</v>
      </c>
      <c r="BR586" s="179">
        <f t="shared" si="400"/>
        <v>9.0596908042053347E-3</v>
      </c>
    </row>
    <row r="587" spans="5:70">
      <c r="E587">
        <f t="shared" si="388"/>
        <v>584</v>
      </c>
      <c r="F587" s="64">
        <f t="shared" si="389"/>
        <v>116.58333333333057</v>
      </c>
      <c r="G587" s="55">
        <f t="shared" si="373"/>
        <v>0</v>
      </c>
      <c r="H587" s="78">
        <f t="shared" si="399"/>
        <v>4.5706383831192035E-5</v>
      </c>
      <c r="I587" s="79">
        <f t="shared" ca="1" si="374"/>
        <v>0</v>
      </c>
      <c r="J587" s="79">
        <f t="shared" ca="1" si="375"/>
        <v>0</v>
      </c>
      <c r="K587" s="80">
        <f t="shared" ca="1" si="376"/>
        <v>0</v>
      </c>
      <c r="L587" s="80">
        <f t="shared" ca="1" si="377"/>
        <v>0</v>
      </c>
      <c r="M587" s="80">
        <f t="shared" ca="1" si="378"/>
        <v>0</v>
      </c>
      <c r="N587" s="80">
        <f t="shared" ca="1" si="379"/>
        <v>0</v>
      </c>
      <c r="O587" s="81">
        <f t="shared" ca="1" si="366"/>
        <v>0</v>
      </c>
      <c r="P587" s="79">
        <f t="shared" ca="1" si="367"/>
        <v>0</v>
      </c>
      <c r="R587">
        <f t="shared" ca="1" si="380"/>
        <v>584</v>
      </c>
      <c r="S587" s="78">
        <f t="shared" ca="1" si="390"/>
        <v>116.58333333333057</v>
      </c>
      <c r="T587" s="55">
        <f t="shared" ca="1" si="381"/>
        <v>0</v>
      </c>
      <c r="U587" s="78">
        <f t="shared" ca="1" si="391"/>
        <v>4.5569622524294494E-5</v>
      </c>
      <c r="V587" s="79">
        <f t="shared" ca="1" si="392"/>
        <v>0</v>
      </c>
      <c r="W587" s="79">
        <f t="shared" ca="1" si="368"/>
        <v>0</v>
      </c>
      <c r="X587" s="80">
        <f t="shared" ca="1" si="369"/>
        <v>0</v>
      </c>
      <c r="Y587" s="80">
        <f t="shared" ca="1" si="382"/>
        <v>0</v>
      </c>
      <c r="Z587" s="80">
        <f t="shared" ca="1" si="370"/>
        <v>0</v>
      </c>
      <c r="AA587" s="80">
        <f t="shared" ca="1" si="383"/>
        <v>0</v>
      </c>
      <c r="AB587" s="81">
        <f t="shared" ca="1" si="371"/>
        <v>0</v>
      </c>
      <c r="AC587" s="79">
        <f t="shared" ca="1" si="372"/>
        <v>0</v>
      </c>
      <c r="AE587" s="55">
        <f t="shared" ca="1" si="393"/>
        <v>0</v>
      </c>
      <c r="AF587" s="78">
        <f t="shared" ca="1" si="394"/>
        <v>4.5569622524294494E-5</v>
      </c>
      <c r="AR587" s="69">
        <f t="shared" si="384"/>
        <v>49</v>
      </c>
      <c r="AS587" s="70">
        <f t="shared" si="395"/>
        <v>584</v>
      </c>
      <c r="AT587" s="71">
        <f t="shared" si="396"/>
        <v>8.6409011670618863E-3</v>
      </c>
      <c r="AU587" s="72">
        <f t="shared" si="385"/>
        <v>8.6664107387064426E-3</v>
      </c>
      <c r="AV587" s="73">
        <f t="shared" si="386"/>
        <v>1.0086664107387064</v>
      </c>
      <c r="AW587" s="74">
        <f>PRODUCT(AV$4:AV587)</f>
        <v>111.33563302960647</v>
      </c>
      <c r="BO587" s="70">
        <f t="shared" si="397"/>
        <v>584</v>
      </c>
      <c r="BP587" s="178">
        <f t="shared" si="398"/>
        <v>0.1091</v>
      </c>
      <c r="BQ587" s="179">
        <f t="shared" si="387"/>
        <v>8.6664107387064426E-3</v>
      </c>
      <c r="BR587" s="179">
        <f t="shared" si="400"/>
        <v>8.9818503994500854E-3</v>
      </c>
    </row>
    <row r="588" spans="5:70">
      <c r="E588">
        <f t="shared" si="388"/>
        <v>585</v>
      </c>
      <c r="F588" s="64">
        <f t="shared" si="389"/>
        <v>116.6666666666639</v>
      </c>
      <c r="G588" s="55">
        <f t="shared" si="373"/>
        <v>0</v>
      </c>
      <c r="H588" s="78">
        <f t="shared" si="399"/>
        <v>4.5706383831192035E-5</v>
      </c>
      <c r="I588" s="79">
        <f t="shared" ca="1" si="374"/>
        <v>0</v>
      </c>
      <c r="J588" s="79">
        <f t="shared" ca="1" si="375"/>
        <v>0</v>
      </c>
      <c r="K588" s="80">
        <f t="shared" ca="1" si="376"/>
        <v>0</v>
      </c>
      <c r="L588" s="80">
        <f t="shared" ca="1" si="377"/>
        <v>0</v>
      </c>
      <c r="M588" s="80">
        <f t="shared" ca="1" si="378"/>
        <v>0</v>
      </c>
      <c r="N588" s="80">
        <f t="shared" ca="1" si="379"/>
        <v>0</v>
      </c>
      <c r="O588" s="81">
        <f t="shared" ca="1" si="366"/>
        <v>0</v>
      </c>
      <c r="P588" s="79">
        <f t="shared" ca="1" si="367"/>
        <v>0</v>
      </c>
      <c r="R588">
        <f t="shared" ca="1" si="380"/>
        <v>585</v>
      </c>
      <c r="S588" s="78">
        <f t="shared" ca="1" si="390"/>
        <v>116.6666666666639</v>
      </c>
      <c r="T588" s="55">
        <f t="shared" ca="1" si="381"/>
        <v>0</v>
      </c>
      <c r="U588" s="78">
        <f t="shared" ca="1" si="391"/>
        <v>4.5569622524294494E-5</v>
      </c>
      <c r="V588" s="79">
        <f t="shared" ca="1" si="392"/>
        <v>0</v>
      </c>
      <c r="W588" s="79">
        <f t="shared" ca="1" si="368"/>
        <v>0</v>
      </c>
      <c r="X588" s="80">
        <f t="shared" ca="1" si="369"/>
        <v>0</v>
      </c>
      <c r="Y588" s="80">
        <f t="shared" ca="1" si="382"/>
        <v>0</v>
      </c>
      <c r="Z588" s="80">
        <f t="shared" ca="1" si="370"/>
        <v>0</v>
      </c>
      <c r="AA588" s="80">
        <f t="shared" ca="1" si="383"/>
        <v>0</v>
      </c>
      <c r="AB588" s="81">
        <f t="shared" ca="1" si="371"/>
        <v>0</v>
      </c>
      <c r="AC588" s="79">
        <f t="shared" ca="1" si="372"/>
        <v>0</v>
      </c>
      <c r="AE588" s="55">
        <f t="shared" ca="1" si="393"/>
        <v>0</v>
      </c>
      <c r="AF588" s="78">
        <f t="shared" ca="1" si="394"/>
        <v>4.5569622524294494E-5</v>
      </c>
      <c r="AR588" s="69">
        <f t="shared" si="384"/>
        <v>49</v>
      </c>
      <c r="AS588" s="70">
        <f t="shared" si="395"/>
        <v>585</v>
      </c>
      <c r="AT588" s="71">
        <f t="shared" si="396"/>
        <v>8.5660155683955595E-3</v>
      </c>
      <c r="AU588" s="72">
        <f t="shared" si="385"/>
        <v>8.6664107387064426E-3</v>
      </c>
      <c r="AV588" s="73">
        <f t="shared" si="386"/>
        <v>1.0086664107387064</v>
      </c>
      <c r="AW588" s="74">
        <f>PRODUCT(AV$4:AV588)</f>
        <v>112.30051335529492</v>
      </c>
      <c r="BO588" s="70">
        <f t="shared" si="397"/>
        <v>585</v>
      </c>
      <c r="BP588" s="178">
        <f t="shared" si="398"/>
        <v>0.1091</v>
      </c>
      <c r="BQ588" s="179">
        <f t="shared" si="387"/>
        <v>8.6664107387064426E-3</v>
      </c>
      <c r="BR588" s="179">
        <f t="shared" si="400"/>
        <v>8.9046787955119298E-3</v>
      </c>
    </row>
    <row r="589" spans="5:70">
      <c r="E589">
        <f t="shared" si="388"/>
        <v>586</v>
      </c>
      <c r="F589" s="64">
        <f t="shared" si="389"/>
        <v>116.74999999999723</v>
      </c>
      <c r="G589" s="55">
        <f t="shared" si="373"/>
        <v>0</v>
      </c>
      <c r="H589" s="78">
        <f t="shared" si="399"/>
        <v>4.5706383831192035E-5</v>
      </c>
      <c r="I589" s="79">
        <f t="shared" ca="1" si="374"/>
        <v>0</v>
      </c>
      <c r="J589" s="79">
        <f t="shared" ca="1" si="375"/>
        <v>0</v>
      </c>
      <c r="K589" s="80">
        <f t="shared" ca="1" si="376"/>
        <v>0</v>
      </c>
      <c r="L589" s="80">
        <f t="shared" ca="1" si="377"/>
        <v>0</v>
      </c>
      <c r="M589" s="80">
        <f t="shared" ca="1" si="378"/>
        <v>0</v>
      </c>
      <c r="N589" s="80">
        <f t="shared" ca="1" si="379"/>
        <v>0</v>
      </c>
      <c r="O589" s="81">
        <f t="shared" ca="1" si="366"/>
        <v>0</v>
      </c>
      <c r="P589" s="79">
        <f t="shared" ca="1" si="367"/>
        <v>0</v>
      </c>
      <c r="R589">
        <f t="shared" ca="1" si="380"/>
        <v>586</v>
      </c>
      <c r="S589" s="78">
        <f t="shared" ca="1" si="390"/>
        <v>116.74999999999723</v>
      </c>
      <c r="T589" s="55">
        <f t="shared" ca="1" si="381"/>
        <v>0</v>
      </c>
      <c r="U589" s="78">
        <f t="shared" ca="1" si="391"/>
        <v>4.5569622524294494E-5</v>
      </c>
      <c r="V589" s="79">
        <f t="shared" ca="1" si="392"/>
        <v>0</v>
      </c>
      <c r="W589" s="79">
        <f t="shared" ca="1" si="368"/>
        <v>0</v>
      </c>
      <c r="X589" s="80">
        <f t="shared" ca="1" si="369"/>
        <v>0</v>
      </c>
      <c r="Y589" s="80">
        <f t="shared" ca="1" si="382"/>
        <v>0</v>
      </c>
      <c r="Z589" s="80">
        <f t="shared" ca="1" si="370"/>
        <v>0</v>
      </c>
      <c r="AA589" s="80">
        <f t="shared" ca="1" si="383"/>
        <v>0</v>
      </c>
      <c r="AB589" s="81">
        <f t="shared" ca="1" si="371"/>
        <v>0</v>
      </c>
      <c r="AC589" s="79">
        <f t="shared" ca="1" si="372"/>
        <v>0</v>
      </c>
      <c r="AE589" s="55">
        <f t="shared" ca="1" si="393"/>
        <v>0</v>
      </c>
      <c r="AF589" s="78">
        <f t="shared" ca="1" si="394"/>
        <v>4.5569622524294494E-5</v>
      </c>
      <c r="AR589" s="69">
        <f t="shared" si="384"/>
        <v>49</v>
      </c>
      <c r="AS589" s="70">
        <f t="shared" si="395"/>
        <v>586</v>
      </c>
      <c r="AT589" s="71">
        <f t="shared" si="396"/>
        <v>8.4917789590856895E-3</v>
      </c>
      <c r="AU589" s="72">
        <f t="shared" si="385"/>
        <v>8.6664107387064426E-3</v>
      </c>
      <c r="AV589" s="73">
        <f t="shared" si="386"/>
        <v>1.0086664107387064</v>
      </c>
      <c r="AW589" s="74">
        <f>PRODUCT(AV$4:AV589)</f>
        <v>113.2737557301995</v>
      </c>
      <c r="BO589" s="70">
        <f t="shared" si="397"/>
        <v>586</v>
      </c>
      <c r="BP589" s="178">
        <f t="shared" si="398"/>
        <v>0.1091</v>
      </c>
      <c r="BQ589" s="179">
        <f t="shared" si="387"/>
        <v>8.6664107387064426E-3</v>
      </c>
      <c r="BR589" s="179">
        <f t="shared" si="400"/>
        <v>8.8281702460881028E-3</v>
      </c>
    </row>
    <row r="590" spans="5:70">
      <c r="E590">
        <f t="shared" si="388"/>
        <v>587</v>
      </c>
      <c r="F590" s="64">
        <f t="shared" si="389"/>
        <v>116.83333333333056</v>
      </c>
      <c r="G590" s="55">
        <f t="shared" si="373"/>
        <v>0</v>
      </c>
      <c r="H590" s="78">
        <f t="shared" si="399"/>
        <v>4.5706383831192035E-5</v>
      </c>
      <c r="I590" s="79">
        <f t="shared" ca="1" si="374"/>
        <v>0</v>
      </c>
      <c r="J590" s="79">
        <f t="shared" ca="1" si="375"/>
        <v>0</v>
      </c>
      <c r="K590" s="80">
        <f t="shared" ca="1" si="376"/>
        <v>0</v>
      </c>
      <c r="L590" s="80">
        <f t="shared" ca="1" si="377"/>
        <v>0</v>
      </c>
      <c r="M590" s="80">
        <f t="shared" ca="1" si="378"/>
        <v>0</v>
      </c>
      <c r="N590" s="80">
        <f t="shared" ca="1" si="379"/>
        <v>0</v>
      </c>
      <c r="O590" s="81">
        <f t="shared" ca="1" si="366"/>
        <v>0</v>
      </c>
      <c r="P590" s="79">
        <f t="shared" ca="1" si="367"/>
        <v>0</v>
      </c>
      <c r="R590">
        <f t="shared" ca="1" si="380"/>
        <v>587</v>
      </c>
      <c r="S590" s="78">
        <f t="shared" ca="1" si="390"/>
        <v>116.83333333333056</v>
      </c>
      <c r="T590" s="55">
        <f t="shared" ca="1" si="381"/>
        <v>0</v>
      </c>
      <c r="U590" s="78">
        <f t="shared" ca="1" si="391"/>
        <v>4.5569622524294494E-5</v>
      </c>
      <c r="V590" s="79">
        <f t="shared" ca="1" si="392"/>
        <v>0</v>
      </c>
      <c r="W590" s="79">
        <f t="shared" ca="1" si="368"/>
        <v>0</v>
      </c>
      <c r="X590" s="80">
        <f t="shared" ca="1" si="369"/>
        <v>0</v>
      </c>
      <c r="Y590" s="80">
        <f t="shared" ca="1" si="382"/>
        <v>0</v>
      </c>
      <c r="Z590" s="80">
        <f t="shared" ca="1" si="370"/>
        <v>0</v>
      </c>
      <c r="AA590" s="80">
        <f t="shared" ca="1" si="383"/>
        <v>0</v>
      </c>
      <c r="AB590" s="81">
        <f t="shared" ca="1" si="371"/>
        <v>0</v>
      </c>
      <c r="AC590" s="79">
        <f t="shared" ca="1" si="372"/>
        <v>0</v>
      </c>
      <c r="AE590" s="55">
        <f t="shared" ca="1" si="393"/>
        <v>0</v>
      </c>
      <c r="AF590" s="78">
        <f t="shared" ca="1" si="394"/>
        <v>4.5569622524294494E-5</v>
      </c>
      <c r="AR590" s="69">
        <f t="shared" si="384"/>
        <v>49</v>
      </c>
      <c r="AS590" s="70">
        <f t="shared" si="395"/>
        <v>587</v>
      </c>
      <c r="AT590" s="71">
        <f t="shared" si="396"/>
        <v>8.4181857147239483E-3</v>
      </c>
      <c r="AU590" s="72">
        <f t="shared" si="385"/>
        <v>8.6664107387064426E-3</v>
      </c>
      <c r="AV590" s="73">
        <f t="shared" si="386"/>
        <v>1.0086664107387064</v>
      </c>
      <c r="AW590" s="74">
        <f>PRODUCT(AV$4:AV590)</f>
        <v>114.25543262327331</v>
      </c>
      <c r="BO590" s="70">
        <f t="shared" si="397"/>
        <v>587</v>
      </c>
      <c r="BP590" s="178">
        <f t="shared" si="398"/>
        <v>0.1091</v>
      </c>
      <c r="BQ590" s="179">
        <f t="shared" si="387"/>
        <v>8.6664107387064426E-3</v>
      </c>
      <c r="BR590" s="179">
        <f t="shared" si="400"/>
        <v>8.7523190542477848E-3</v>
      </c>
    </row>
    <row r="591" spans="5:70">
      <c r="E591">
        <f t="shared" si="388"/>
        <v>588</v>
      </c>
      <c r="F591" s="64">
        <f t="shared" si="389"/>
        <v>116.91666666666389</v>
      </c>
      <c r="G591" s="55">
        <f t="shared" si="373"/>
        <v>0</v>
      </c>
      <c r="H591" s="78">
        <f t="shared" si="399"/>
        <v>4.5706383831192035E-5</v>
      </c>
      <c r="I591" s="79">
        <f t="shared" ca="1" si="374"/>
        <v>0</v>
      </c>
      <c r="J591" s="79">
        <f t="shared" ca="1" si="375"/>
        <v>0</v>
      </c>
      <c r="K591" s="80">
        <f t="shared" ca="1" si="376"/>
        <v>0</v>
      </c>
      <c r="L591" s="80">
        <f t="shared" ca="1" si="377"/>
        <v>0</v>
      </c>
      <c r="M591" s="80">
        <f t="shared" ca="1" si="378"/>
        <v>0</v>
      </c>
      <c r="N591" s="80">
        <f t="shared" ca="1" si="379"/>
        <v>0</v>
      </c>
      <c r="O591" s="81">
        <f t="shared" ca="1" si="366"/>
        <v>0</v>
      </c>
      <c r="P591" s="79">
        <f t="shared" ca="1" si="367"/>
        <v>0</v>
      </c>
      <c r="R591">
        <f t="shared" ca="1" si="380"/>
        <v>588</v>
      </c>
      <c r="S591" s="78">
        <f t="shared" ca="1" si="390"/>
        <v>116.91666666666389</v>
      </c>
      <c r="T591" s="55">
        <f t="shared" ca="1" si="381"/>
        <v>0</v>
      </c>
      <c r="U591" s="78">
        <f t="shared" ca="1" si="391"/>
        <v>4.5569622524294494E-5</v>
      </c>
      <c r="V591" s="79">
        <f t="shared" ca="1" si="392"/>
        <v>0</v>
      </c>
      <c r="W591" s="79">
        <f t="shared" ca="1" si="368"/>
        <v>0</v>
      </c>
      <c r="X591" s="80">
        <f t="shared" ca="1" si="369"/>
        <v>0</v>
      </c>
      <c r="Y591" s="80">
        <f t="shared" ca="1" si="382"/>
        <v>0</v>
      </c>
      <c r="Z591" s="80">
        <f t="shared" ca="1" si="370"/>
        <v>0</v>
      </c>
      <c r="AA591" s="80">
        <f t="shared" ca="1" si="383"/>
        <v>0</v>
      </c>
      <c r="AB591" s="81">
        <f t="shared" ca="1" si="371"/>
        <v>0</v>
      </c>
      <c r="AC591" s="79">
        <f t="shared" ca="1" si="372"/>
        <v>0</v>
      </c>
      <c r="AE591" s="55">
        <f t="shared" ca="1" si="393"/>
        <v>0</v>
      </c>
      <c r="AF591" s="78">
        <f t="shared" ca="1" si="394"/>
        <v>4.5569622524294494E-5</v>
      </c>
      <c r="AR591" s="69">
        <f t="shared" si="384"/>
        <v>49</v>
      </c>
      <c r="AS591" s="70">
        <f t="shared" si="395"/>
        <v>588</v>
      </c>
      <c r="AT591" s="71">
        <f t="shared" si="396"/>
        <v>8.3452302596454392E-3</v>
      </c>
      <c r="AU591" s="72">
        <f t="shared" si="385"/>
        <v>8.6664107387064426E-3</v>
      </c>
      <c r="AV591" s="73">
        <f t="shared" si="386"/>
        <v>1.0086664107387064</v>
      </c>
      <c r="AW591" s="74">
        <f>PRODUCT(AV$4:AV591)</f>
        <v>115.24561713151519</v>
      </c>
      <c r="BO591" s="70">
        <f t="shared" si="397"/>
        <v>588</v>
      </c>
      <c r="BP591" s="178">
        <f t="shared" si="398"/>
        <v>0.1091</v>
      </c>
      <c r="BQ591" s="179">
        <f t="shared" si="387"/>
        <v>8.6664107387064426E-3</v>
      </c>
      <c r="BR591" s="179">
        <f t="shared" si="400"/>
        <v>8.6771195720078964E-3</v>
      </c>
    </row>
    <row r="592" spans="5:70">
      <c r="E592">
        <f t="shared" si="388"/>
        <v>589</v>
      </c>
      <c r="F592" s="64">
        <f t="shared" si="389"/>
        <v>116.99999999999721</v>
      </c>
      <c r="G592" s="55">
        <f t="shared" si="373"/>
        <v>0</v>
      </c>
      <c r="H592" s="78">
        <f t="shared" si="399"/>
        <v>4.5706383831192035E-5</v>
      </c>
      <c r="I592" s="79">
        <f t="shared" ca="1" si="374"/>
        <v>0</v>
      </c>
      <c r="J592" s="79">
        <f t="shared" ca="1" si="375"/>
        <v>0</v>
      </c>
      <c r="K592" s="80">
        <f t="shared" ca="1" si="376"/>
        <v>0</v>
      </c>
      <c r="L592" s="80">
        <f t="shared" ca="1" si="377"/>
        <v>0</v>
      </c>
      <c r="M592" s="80">
        <f t="shared" ca="1" si="378"/>
        <v>0</v>
      </c>
      <c r="N592" s="80">
        <f t="shared" ca="1" si="379"/>
        <v>0</v>
      </c>
      <c r="O592" s="81">
        <f t="shared" ca="1" si="366"/>
        <v>0</v>
      </c>
      <c r="P592" s="79">
        <f t="shared" ca="1" si="367"/>
        <v>0</v>
      </c>
      <c r="R592">
        <f t="shared" ca="1" si="380"/>
        <v>589</v>
      </c>
      <c r="S592" s="78">
        <f t="shared" ca="1" si="390"/>
        <v>116.99999999999721</v>
      </c>
      <c r="T592" s="55">
        <f t="shared" ca="1" si="381"/>
        <v>0</v>
      </c>
      <c r="U592" s="78">
        <f t="shared" ca="1" si="391"/>
        <v>4.5569622524294494E-5</v>
      </c>
      <c r="V592" s="79">
        <f t="shared" ca="1" si="392"/>
        <v>0</v>
      </c>
      <c r="W592" s="79">
        <f t="shared" ca="1" si="368"/>
        <v>0</v>
      </c>
      <c r="X592" s="80">
        <f t="shared" ca="1" si="369"/>
        <v>0</v>
      </c>
      <c r="Y592" s="80">
        <f t="shared" ca="1" si="382"/>
        <v>0</v>
      </c>
      <c r="Z592" s="80">
        <f t="shared" ca="1" si="370"/>
        <v>0</v>
      </c>
      <c r="AA592" s="80">
        <f t="shared" ca="1" si="383"/>
        <v>0</v>
      </c>
      <c r="AB592" s="81">
        <f t="shared" ca="1" si="371"/>
        <v>0</v>
      </c>
      <c r="AC592" s="79">
        <f t="shared" ca="1" si="372"/>
        <v>0</v>
      </c>
      <c r="AE592" s="55">
        <f t="shared" ca="1" si="393"/>
        <v>0</v>
      </c>
      <c r="AF592" s="78">
        <f t="shared" ca="1" si="394"/>
        <v>4.5569622524294494E-5</v>
      </c>
      <c r="AR592" s="69">
        <f t="shared" si="384"/>
        <v>50</v>
      </c>
      <c r="AS592" s="70">
        <f t="shared" si="395"/>
        <v>589</v>
      </c>
      <c r="AT592" s="71">
        <f t="shared" si="396"/>
        <v>8.2729070665062705E-3</v>
      </c>
      <c r="AU592" s="72">
        <f t="shared" si="385"/>
        <v>8.6664107387064426E-3</v>
      </c>
      <c r="AV592" s="73">
        <f t="shared" si="386"/>
        <v>1.0086664107387064</v>
      </c>
      <c r="AW592" s="74">
        <f>PRODUCT(AV$4:AV592)</f>
        <v>116.2443829854126</v>
      </c>
      <c r="BO592" s="70">
        <f t="shared" si="397"/>
        <v>589</v>
      </c>
      <c r="BP592" s="178">
        <f t="shared" si="398"/>
        <v>0.1091</v>
      </c>
      <c r="BQ592" s="179">
        <f t="shared" si="387"/>
        <v>8.6664107387064426E-3</v>
      </c>
      <c r="BR592" s="179">
        <f t="shared" si="400"/>
        <v>8.6025661999125421E-3</v>
      </c>
    </row>
    <row r="593" spans="5:70">
      <c r="E593">
        <f t="shared" si="388"/>
        <v>590</v>
      </c>
      <c r="F593" s="64">
        <f t="shared" si="389"/>
        <v>117.08333333333054</v>
      </c>
      <c r="G593" s="55">
        <f t="shared" si="373"/>
        <v>0</v>
      </c>
      <c r="H593" s="78">
        <f t="shared" si="399"/>
        <v>4.5706383831192035E-5</v>
      </c>
      <c r="I593" s="79">
        <f t="shared" ca="1" si="374"/>
        <v>0</v>
      </c>
      <c r="J593" s="79">
        <f t="shared" ca="1" si="375"/>
        <v>0</v>
      </c>
      <c r="K593" s="80">
        <f t="shared" ca="1" si="376"/>
        <v>0</v>
      </c>
      <c r="L593" s="80">
        <f t="shared" ca="1" si="377"/>
        <v>0</v>
      </c>
      <c r="M593" s="80">
        <f t="shared" ca="1" si="378"/>
        <v>0</v>
      </c>
      <c r="N593" s="80">
        <f t="shared" ca="1" si="379"/>
        <v>0</v>
      </c>
      <c r="O593" s="81">
        <f t="shared" ca="1" si="366"/>
        <v>0</v>
      </c>
      <c r="P593" s="79">
        <f t="shared" ca="1" si="367"/>
        <v>0</v>
      </c>
      <c r="R593">
        <f t="shared" ca="1" si="380"/>
        <v>590</v>
      </c>
      <c r="S593" s="78">
        <f t="shared" ca="1" si="390"/>
        <v>117.08333333333054</v>
      </c>
      <c r="T593" s="55">
        <f t="shared" ca="1" si="381"/>
        <v>0</v>
      </c>
      <c r="U593" s="78">
        <f t="shared" ca="1" si="391"/>
        <v>4.5569622524294494E-5</v>
      </c>
      <c r="V593" s="79">
        <f t="shared" ca="1" si="392"/>
        <v>0</v>
      </c>
      <c r="W593" s="79">
        <f t="shared" ca="1" si="368"/>
        <v>0</v>
      </c>
      <c r="X593" s="80">
        <f t="shared" ca="1" si="369"/>
        <v>0</v>
      </c>
      <c r="Y593" s="80">
        <f t="shared" ca="1" si="382"/>
        <v>0</v>
      </c>
      <c r="Z593" s="80">
        <f t="shared" ca="1" si="370"/>
        <v>0</v>
      </c>
      <c r="AA593" s="80">
        <f t="shared" ca="1" si="383"/>
        <v>0</v>
      </c>
      <c r="AB593" s="81">
        <f t="shared" ca="1" si="371"/>
        <v>0</v>
      </c>
      <c r="AC593" s="79">
        <f t="shared" ca="1" si="372"/>
        <v>0</v>
      </c>
      <c r="AE593" s="55">
        <f t="shared" ca="1" si="393"/>
        <v>0</v>
      </c>
      <c r="AF593" s="78">
        <f t="shared" ca="1" si="394"/>
        <v>4.5569622524294494E-5</v>
      </c>
      <c r="AR593" s="69">
        <f t="shared" si="384"/>
        <v>50</v>
      </c>
      <c r="AS593" s="70">
        <f t="shared" si="395"/>
        <v>590</v>
      </c>
      <c r="AT593" s="71">
        <f t="shared" si="396"/>
        <v>8.2012106558647796E-3</v>
      </c>
      <c r="AU593" s="72">
        <f t="shared" si="385"/>
        <v>8.6664107387064426E-3</v>
      </c>
      <c r="AV593" s="73">
        <f t="shared" si="386"/>
        <v>1.0086664107387064</v>
      </c>
      <c r="AW593" s="74">
        <f>PRODUCT(AV$4:AV593)</f>
        <v>117.25180455443169</v>
      </c>
      <c r="BO593" s="70">
        <f t="shared" si="397"/>
        <v>590</v>
      </c>
      <c r="BP593" s="178">
        <f t="shared" si="398"/>
        <v>0.1091</v>
      </c>
      <c r="BQ593" s="179">
        <f t="shared" si="387"/>
        <v>8.6664107387064426E-3</v>
      </c>
      <c r="BR593" s="179">
        <f t="shared" si="400"/>
        <v>8.5286533866160679E-3</v>
      </c>
    </row>
    <row r="594" spans="5:70">
      <c r="E594">
        <f t="shared" si="388"/>
        <v>591</v>
      </c>
      <c r="F594" s="64">
        <f t="shared" si="389"/>
        <v>117.16666666666387</v>
      </c>
      <c r="G594" s="55">
        <f t="shared" si="373"/>
        <v>0</v>
      </c>
      <c r="H594" s="78">
        <f t="shared" si="399"/>
        <v>4.5706383831192035E-5</v>
      </c>
      <c r="I594" s="79">
        <f t="shared" ca="1" si="374"/>
        <v>0</v>
      </c>
      <c r="J594" s="79">
        <f t="shared" ca="1" si="375"/>
        <v>0</v>
      </c>
      <c r="K594" s="80">
        <f t="shared" ca="1" si="376"/>
        <v>0</v>
      </c>
      <c r="L594" s="80">
        <f t="shared" ca="1" si="377"/>
        <v>0</v>
      </c>
      <c r="M594" s="80">
        <f t="shared" ca="1" si="378"/>
        <v>0</v>
      </c>
      <c r="N594" s="80">
        <f t="shared" ca="1" si="379"/>
        <v>0</v>
      </c>
      <c r="O594" s="81">
        <f t="shared" ca="1" si="366"/>
        <v>0</v>
      </c>
      <c r="P594" s="79">
        <f t="shared" ca="1" si="367"/>
        <v>0</v>
      </c>
      <c r="R594">
        <f t="shared" ca="1" si="380"/>
        <v>591</v>
      </c>
      <c r="S594" s="78">
        <f t="shared" ca="1" si="390"/>
        <v>117.16666666666387</v>
      </c>
      <c r="T594" s="55">
        <f t="shared" ca="1" si="381"/>
        <v>0</v>
      </c>
      <c r="U594" s="78">
        <f t="shared" ca="1" si="391"/>
        <v>4.5569622524294494E-5</v>
      </c>
      <c r="V594" s="79">
        <f t="shared" ca="1" si="392"/>
        <v>0</v>
      </c>
      <c r="W594" s="79">
        <f t="shared" ca="1" si="368"/>
        <v>0</v>
      </c>
      <c r="X594" s="80">
        <f t="shared" ca="1" si="369"/>
        <v>0</v>
      </c>
      <c r="Y594" s="80">
        <f t="shared" ca="1" si="382"/>
        <v>0</v>
      </c>
      <c r="Z594" s="80">
        <f t="shared" ca="1" si="370"/>
        <v>0</v>
      </c>
      <c r="AA594" s="80">
        <f t="shared" ca="1" si="383"/>
        <v>0</v>
      </c>
      <c r="AB594" s="81">
        <f t="shared" ca="1" si="371"/>
        <v>0</v>
      </c>
      <c r="AC594" s="79">
        <f t="shared" ca="1" si="372"/>
        <v>0</v>
      </c>
      <c r="AE594" s="55">
        <f t="shared" ca="1" si="393"/>
        <v>0</v>
      </c>
      <c r="AF594" s="78">
        <f t="shared" ca="1" si="394"/>
        <v>4.5569622524294494E-5</v>
      </c>
      <c r="AR594" s="69">
        <f t="shared" si="384"/>
        <v>50</v>
      </c>
      <c r="AS594" s="70">
        <f t="shared" si="395"/>
        <v>591</v>
      </c>
      <c r="AT594" s="71">
        <f t="shared" si="396"/>
        <v>8.1301355957663999E-3</v>
      </c>
      <c r="AU594" s="72">
        <f t="shared" si="385"/>
        <v>8.6664107387064426E-3</v>
      </c>
      <c r="AV594" s="73">
        <f t="shared" si="386"/>
        <v>1.0086664107387064</v>
      </c>
      <c r="AW594" s="74">
        <f>PRODUCT(AV$4:AV594)</f>
        <v>118.26795685255492</v>
      </c>
      <c r="BO594" s="70">
        <f t="shared" si="397"/>
        <v>591</v>
      </c>
      <c r="BP594" s="178">
        <f t="shared" si="398"/>
        <v>0.1091</v>
      </c>
      <c r="BQ594" s="179">
        <f t="shared" si="387"/>
        <v>8.6664107387064426E-3</v>
      </c>
      <c r="BR594" s="179">
        <f t="shared" si="400"/>
        <v>8.455375628469701E-3</v>
      </c>
    </row>
    <row r="595" spans="5:70">
      <c r="E595">
        <f t="shared" si="388"/>
        <v>592</v>
      </c>
      <c r="F595" s="64">
        <f t="shared" si="389"/>
        <v>117.2499999999972</v>
      </c>
      <c r="G595" s="55">
        <f t="shared" si="373"/>
        <v>0</v>
      </c>
      <c r="H595" s="78">
        <f t="shared" si="399"/>
        <v>4.5706383831192035E-5</v>
      </c>
      <c r="I595" s="79">
        <f t="shared" ca="1" si="374"/>
        <v>0</v>
      </c>
      <c r="J595" s="79">
        <f t="shared" ca="1" si="375"/>
        <v>0</v>
      </c>
      <c r="K595" s="80">
        <f t="shared" ca="1" si="376"/>
        <v>0</v>
      </c>
      <c r="L595" s="80">
        <f t="shared" ca="1" si="377"/>
        <v>0</v>
      </c>
      <c r="M595" s="80">
        <f t="shared" ca="1" si="378"/>
        <v>0</v>
      </c>
      <c r="N595" s="80">
        <f t="shared" ca="1" si="379"/>
        <v>0</v>
      </c>
      <c r="O595" s="81">
        <f t="shared" ca="1" si="366"/>
        <v>0</v>
      </c>
      <c r="P595" s="79">
        <f t="shared" ca="1" si="367"/>
        <v>0</v>
      </c>
      <c r="R595">
        <f t="shared" ca="1" si="380"/>
        <v>592</v>
      </c>
      <c r="S595" s="78">
        <f t="shared" ca="1" si="390"/>
        <v>117.2499999999972</v>
      </c>
      <c r="T595" s="55">
        <f t="shared" ca="1" si="381"/>
        <v>0</v>
      </c>
      <c r="U595" s="78">
        <f t="shared" ca="1" si="391"/>
        <v>4.5569622524294494E-5</v>
      </c>
      <c r="V595" s="79">
        <f t="shared" ca="1" si="392"/>
        <v>0</v>
      </c>
      <c r="W595" s="79">
        <f t="shared" ca="1" si="368"/>
        <v>0</v>
      </c>
      <c r="X595" s="80">
        <f t="shared" ca="1" si="369"/>
        <v>0</v>
      </c>
      <c r="Y595" s="80">
        <f t="shared" ca="1" si="382"/>
        <v>0</v>
      </c>
      <c r="Z595" s="80">
        <f t="shared" ca="1" si="370"/>
        <v>0</v>
      </c>
      <c r="AA595" s="80">
        <f t="shared" ca="1" si="383"/>
        <v>0</v>
      </c>
      <c r="AB595" s="81">
        <f t="shared" ca="1" si="371"/>
        <v>0</v>
      </c>
      <c r="AC595" s="79">
        <f t="shared" ca="1" si="372"/>
        <v>0</v>
      </c>
      <c r="AE595" s="55">
        <f t="shared" ca="1" si="393"/>
        <v>0</v>
      </c>
      <c r="AF595" s="78">
        <f t="shared" ca="1" si="394"/>
        <v>4.5569622524294494E-5</v>
      </c>
      <c r="AR595" s="69">
        <f t="shared" si="384"/>
        <v>50</v>
      </c>
      <c r="AS595" s="70">
        <f t="shared" si="395"/>
        <v>592</v>
      </c>
      <c r="AT595" s="71">
        <f t="shared" si="396"/>
        <v>8.0596765013321112E-3</v>
      </c>
      <c r="AU595" s="72">
        <f t="shared" si="385"/>
        <v>8.6664107387064426E-3</v>
      </c>
      <c r="AV595" s="73">
        <f t="shared" si="386"/>
        <v>1.0086664107387064</v>
      </c>
      <c r="AW595" s="74">
        <f>PRODUCT(AV$4:AV595)</f>
        <v>119.29291554386677</v>
      </c>
      <c r="BO595" s="70">
        <f t="shared" si="397"/>
        <v>592</v>
      </c>
      <c r="BP595" s="178">
        <f t="shared" si="398"/>
        <v>0.1091</v>
      </c>
      <c r="BQ595" s="179">
        <f t="shared" si="387"/>
        <v>8.6664107387064426E-3</v>
      </c>
      <c r="BR595" s="179">
        <f t="shared" si="400"/>
        <v>8.382727469111742E-3</v>
      </c>
    </row>
    <row r="596" spans="5:70">
      <c r="E596">
        <f t="shared" si="388"/>
        <v>593</v>
      </c>
      <c r="F596" s="64">
        <f t="shared" si="389"/>
        <v>117.33333333333053</v>
      </c>
      <c r="G596" s="55">
        <f t="shared" si="373"/>
        <v>0</v>
      </c>
      <c r="H596" s="78">
        <f t="shared" si="399"/>
        <v>4.5706383831192035E-5</v>
      </c>
      <c r="I596" s="79">
        <f t="shared" ca="1" si="374"/>
        <v>0</v>
      </c>
      <c r="J596" s="79">
        <f t="shared" ca="1" si="375"/>
        <v>0</v>
      </c>
      <c r="K596" s="80">
        <f t="shared" ca="1" si="376"/>
        <v>0</v>
      </c>
      <c r="L596" s="80">
        <f t="shared" ca="1" si="377"/>
        <v>0</v>
      </c>
      <c r="M596" s="80">
        <f t="shared" ca="1" si="378"/>
        <v>0</v>
      </c>
      <c r="N596" s="80">
        <f t="shared" ca="1" si="379"/>
        <v>0</v>
      </c>
      <c r="O596" s="81">
        <f t="shared" ca="1" si="366"/>
        <v>0</v>
      </c>
      <c r="P596" s="79">
        <f t="shared" ca="1" si="367"/>
        <v>0</v>
      </c>
      <c r="R596">
        <f t="shared" ca="1" si="380"/>
        <v>593</v>
      </c>
      <c r="S596" s="78">
        <f t="shared" ca="1" si="390"/>
        <v>117.33333333333053</v>
      </c>
      <c r="T596" s="55">
        <f t="shared" ca="1" si="381"/>
        <v>0</v>
      </c>
      <c r="U596" s="78">
        <f t="shared" ca="1" si="391"/>
        <v>4.5569622524294494E-5</v>
      </c>
      <c r="V596" s="79">
        <f t="shared" ca="1" si="392"/>
        <v>0</v>
      </c>
      <c r="W596" s="79">
        <f t="shared" ca="1" si="368"/>
        <v>0</v>
      </c>
      <c r="X596" s="80">
        <f t="shared" ca="1" si="369"/>
        <v>0</v>
      </c>
      <c r="Y596" s="80">
        <f t="shared" ca="1" si="382"/>
        <v>0</v>
      </c>
      <c r="Z596" s="80">
        <f t="shared" ca="1" si="370"/>
        <v>0</v>
      </c>
      <c r="AA596" s="80">
        <f t="shared" ca="1" si="383"/>
        <v>0</v>
      </c>
      <c r="AB596" s="81">
        <f t="shared" ca="1" si="371"/>
        <v>0</v>
      </c>
      <c r="AC596" s="79">
        <f t="shared" ca="1" si="372"/>
        <v>0</v>
      </c>
      <c r="AE596" s="55">
        <f t="shared" ca="1" si="393"/>
        <v>0</v>
      </c>
      <c r="AF596" s="78">
        <f t="shared" ca="1" si="394"/>
        <v>4.5569622524294494E-5</v>
      </c>
      <c r="AR596" s="69">
        <f t="shared" si="384"/>
        <v>50</v>
      </c>
      <c r="AS596" s="70">
        <f t="shared" si="395"/>
        <v>593</v>
      </c>
      <c r="AT596" s="71">
        <f t="shared" si="396"/>
        <v>7.9898280343504661E-3</v>
      </c>
      <c r="AU596" s="72">
        <f t="shared" si="385"/>
        <v>8.6664107387064426E-3</v>
      </c>
      <c r="AV596" s="73">
        <f t="shared" si="386"/>
        <v>1.0086664107387064</v>
      </c>
      <c r="AW596" s="74">
        <f>PRODUCT(AV$4:AV596)</f>
        <v>120.32675694818774</v>
      </c>
      <c r="BO596" s="70">
        <f t="shared" si="397"/>
        <v>593</v>
      </c>
      <c r="BP596" s="178">
        <f t="shared" si="398"/>
        <v>0.1091</v>
      </c>
      <c r="BQ596" s="179">
        <f t="shared" si="387"/>
        <v>8.6664107387064426E-3</v>
      </c>
      <c r="BR596" s="179">
        <f t="shared" si="400"/>
        <v>8.3107034990612724E-3</v>
      </c>
    </row>
    <row r="597" spans="5:70">
      <c r="E597">
        <f t="shared" si="388"/>
        <v>594</v>
      </c>
      <c r="F597" s="64">
        <f t="shared" si="389"/>
        <v>117.41666666666386</v>
      </c>
      <c r="G597" s="55">
        <f t="shared" si="373"/>
        <v>0</v>
      </c>
      <c r="H597" s="78">
        <f t="shared" si="399"/>
        <v>4.5706383831192035E-5</v>
      </c>
      <c r="I597" s="79">
        <f t="shared" ca="1" si="374"/>
        <v>0</v>
      </c>
      <c r="J597" s="79">
        <f t="shared" ca="1" si="375"/>
        <v>0</v>
      </c>
      <c r="K597" s="80">
        <f t="shared" ca="1" si="376"/>
        <v>0</v>
      </c>
      <c r="L597" s="80">
        <f t="shared" ca="1" si="377"/>
        <v>0</v>
      </c>
      <c r="M597" s="80">
        <f t="shared" ca="1" si="378"/>
        <v>0</v>
      </c>
      <c r="N597" s="80">
        <f t="shared" ca="1" si="379"/>
        <v>0</v>
      </c>
      <c r="O597" s="81">
        <f t="shared" ca="1" si="366"/>
        <v>0</v>
      </c>
      <c r="P597" s="79">
        <f t="shared" ca="1" si="367"/>
        <v>0</v>
      </c>
      <c r="R597">
        <f t="shared" ca="1" si="380"/>
        <v>594</v>
      </c>
      <c r="S597" s="78">
        <f t="shared" ca="1" si="390"/>
        <v>117.41666666666386</v>
      </c>
      <c r="T597" s="55">
        <f t="shared" ca="1" si="381"/>
        <v>0</v>
      </c>
      <c r="U597" s="78">
        <f t="shared" ca="1" si="391"/>
        <v>4.5569622524294494E-5</v>
      </c>
      <c r="V597" s="79">
        <f t="shared" ca="1" si="392"/>
        <v>0</v>
      </c>
      <c r="W597" s="79">
        <f t="shared" ca="1" si="368"/>
        <v>0</v>
      </c>
      <c r="X597" s="80">
        <f t="shared" ca="1" si="369"/>
        <v>0</v>
      </c>
      <c r="Y597" s="80">
        <f t="shared" ca="1" si="382"/>
        <v>0</v>
      </c>
      <c r="Z597" s="80">
        <f t="shared" ca="1" si="370"/>
        <v>0</v>
      </c>
      <c r="AA597" s="80">
        <f t="shared" ca="1" si="383"/>
        <v>0</v>
      </c>
      <c r="AB597" s="81">
        <f t="shared" ca="1" si="371"/>
        <v>0</v>
      </c>
      <c r="AC597" s="79">
        <f t="shared" ca="1" si="372"/>
        <v>0</v>
      </c>
      <c r="AE597" s="55">
        <f t="shared" ca="1" si="393"/>
        <v>0</v>
      </c>
      <c r="AF597" s="78">
        <f t="shared" ca="1" si="394"/>
        <v>4.5569622524294494E-5</v>
      </c>
      <c r="AR597" s="69">
        <f t="shared" si="384"/>
        <v>50</v>
      </c>
      <c r="AS597" s="70">
        <f t="shared" si="395"/>
        <v>594</v>
      </c>
      <c r="AT597" s="71">
        <f t="shared" si="396"/>
        <v>7.9205849028731526E-3</v>
      </c>
      <c r="AU597" s="72">
        <f t="shared" si="385"/>
        <v>8.6664107387064426E-3</v>
      </c>
      <c r="AV597" s="73">
        <f t="shared" si="386"/>
        <v>1.0086664107387064</v>
      </c>
      <c r="AW597" s="74">
        <f>PRODUCT(AV$4:AV597)</f>
        <v>121.36955804675723</v>
      </c>
      <c r="BO597" s="70">
        <f t="shared" si="397"/>
        <v>594</v>
      </c>
      <c r="BP597" s="178">
        <f t="shared" si="398"/>
        <v>0.1091</v>
      </c>
      <c r="BQ597" s="179">
        <f t="shared" si="387"/>
        <v>8.6664107387064426E-3</v>
      </c>
      <c r="BR597" s="179">
        <f t="shared" si="400"/>
        <v>8.2392983553153613E-3</v>
      </c>
    </row>
    <row r="598" spans="5:70">
      <c r="E598">
        <f t="shared" si="388"/>
        <v>595</v>
      </c>
      <c r="F598" s="64">
        <f t="shared" si="389"/>
        <v>117.49999999999719</v>
      </c>
      <c r="G598" s="55">
        <f t="shared" si="373"/>
        <v>0</v>
      </c>
      <c r="H598" s="78">
        <f t="shared" si="399"/>
        <v>4.5706383831192035E-5</v>
      </c>
      <c r="I598" s="79">
        <f t="shared" ca="1" si="374"/>
        <v>0</v>
      </c>
      <c r="J598" s="79">
        <f t="shared" ca="1" si="375"/>
        <v>0</v>
      </c>
      <c r="K598" s="80">
        <f t="shared" ca="1" si="376"/>
        <v>0</v>
      </c>
      <c r="L598" s="80">
        <f t="shared" ca="1" si="377"/>
        <v>0</v>
      </c>
      <c r="M598" s="80">
        <f t="shared" ca="1" si="378"/>
        <v>0</v>
      </c>
      <c r="N598" s="80">
        <f t="shared" ca="1" si="379"/>
        <v>0</v>
      </c>
      <c r="O598" s="81">
        <f t="shared" ca="1" si="366"/>
        <v>0</v>
      </c>
      <c r="P598" s="79">
        <f t="shared" ca="1" si="367"/>
        <v>0</v>
      </c>
      <c r="R598">
        <f t="shared" ca="1" si="380"/>
        <v>595</v>
      </c>
      <c r="S598" s="78">
        <f t="shared" ca="1" si="390"/>
        <v>117.49999999999719</v>
      </c>
      <c r="T598" s="55">
        <f t="shared" ca="1" si="381"/>
        <v>0</v>
      </c>
      <c r="U598" s="78">
        <f t="shared" ca="1" si="391"/>
        <v>4.5569622524294494E-5</v>
      </c>
      <c r="V598" s="79">
        <f t="shared" ca="1" si="392"/>
        <v>0</v>
      </c>
      <c r="W598" s="79">
        <f t="shared" ca="1" si="368"/>
        <v>0</v>
      </c>
      <c r="X598" s="80">
        <f t="shared" ca="1" si="369"/>
        <v>0</v>
      </c>
      <c r="Y598" s="80">
        <f t="shared" ca="1" si="382"/>
        <v>0</v>
      </c>
      <c r="Z598" s="80">
        <f t="shared" ca="1" si="370"/>
        <v>0</v>
      </c>
      <c r="AA598" s="80">
        <f t="shared" ca="1" si="383"/>
        <v>0</v>
      </c>
      <c r="AB598" s="81">
        <f t="shared" ca="1" si="371"/>
        <v>0</v>
      </c>
      <c r="AC598" s="79">
        <f t="shared" ca="1" si="372"/>
        <v>0</v>
      </c>
      <c r="AE598" s="55">
        <f t="shared" ca="1" si="393"/>
        <v>0</v>
      </c>
      <c r="AF598" s="78">
        <f t="shared" ca="1" si="394"/>
        <v>4.5569622524294494E-5</v>
      </c>
      <c r="AR598" s="69">
        <f t="shared" si="384"/>
        <v>50</v>
      </c>
      <c r="AS598" s="70">
        <f t="shared" si="395"/>
        <v>595</v>
      </c>
      <c r="AT598" s="71">
        <f t="shared" si="396"/>
        <v>7.8519418608140566E-3</v>
      </c>
      <c r="AU598" s="72">
        <f t="shared" si="385"/>
        <v>8.6664107387064426E-3</v>
      </c>
      <c r="AV598" s="73">
        <f t="shared" si="386"/>
        <v>1.0086664107387064</v>
      </c>
      <c r="AW598" s="74">
        <f>PRODUCT(AV$4:AV598)</f>
        <v>122.42139648796571</v>
      </c>
      <c r="BO598" s="70">
        <f t="shared" si="397"/>
        <v>595</v>
      </c>
      <c r="BP598" s="178">
        <f t="shared" si="398"/>
        <v>0.1091</v>
      </c>
      <c r="BQ598" s="179">
        <f t="shared" si="387"/>
        <v>8.6664107387064426E-3</v>
      </c>
      <c r="BR598" s="179">
        <f t="shared" si="400"/>
        <v>8.168506720949726E-3</v>
      </c>
    </row>
    <row r="599" spans="5:70">
      <c r="E599">
        <f t="shared" si="388"/>
        <v>596</v>
      </c>
      <c r="F599" s="64">
        <f t="shared" si="389"/>
        <v>117.58333333333051</v>
      </c>
      <c r="G599" s="55">
        <f t="shared" si="373"/>
        <v>0</v>
      </c>
      <c r="H599" s="78">
        <f t="shared" si="399"/>
        <v>4.5706383831192035E-5</v>
      </c>
      <c r="I599" s="79">
        <f t="shared" ca="1" si="374"/>
        <v>0</v>
      </c>
      <c r="J599" s="79">
        <f t="shared" ca="1" si="375"/>
        <v>0</v>
      </c>
      <c r="K599" s="80">
        <f t="shared" ca="1" si="376"/>
        <v>0</v>
      </c>
      <c r="L599" s="80">
        <f t="shared" ca="1" si="377"/>
        <v>0</v>
      </c>
      <c r="M599" s="80">
        <f t="shared" ca="1" si="378"/>
        <v>0</v>
      </c>
      <c r="N599" s="80">
        <f t="shared" ca="1" si="379"/>
        <v>0</v>
      </c>
      <c r="O599" s="81">
        <f t="shared" ca="1" si="366"/>
        <v>0</v>
      </c>
      <c r="P599" s="79">
        <f t="shared" ca="1" si="367"/>
        <v>0</v>
      </c>
      <c r="R599">
        <f t="shared" ca="1" si="380"/>
        <v>596</v>
      </c>
      <c r="S599" s="78">
        <f t="shared" ca="1" si="390"/>
        <v>117.58333333333051</v>
      </c>
      <c r="T599" s="55">
        <f t="shared" ca="1" si="381"/>
        <v>0</v>
      </c>
      <c r="U599" s="78">
        <f t="shared" ca="1" si="391"/>
        <v>4.5569622524294494E-5</v>
      </c>
      <c r="V599" s="79">
        <f t="shared" ca="1" si="392"/>
        <v>0</v>
      </c>
      <c r="W599" s="79">
        <f t="shared" ca="1" si="368"/>
        <v>0</v>
      </c>
      <c r="X599" s="80">
        <f t="shared" ca="1" si="369"/>
        <v>0</v>
      </c>
      <c r="Y599" s="80">
        <f t="shared" ca="1" si="382"/>
        <v>0</v>
      </c>
      <c r="Z599" s="80">
        <f t="shared" ca="1" si="370"/>
        <v>0</v>
      </c>
      <c r="AA599" s="80">
        <f t="shared" ca="1" si="383"/>
        <v>0</v>
      </c>
      <c r="AB599" s="81">
        <f t="shared" ca="1" si="371"/>
        <v>0</v>
      </c>
      <c r="AC599" s="79">
        <f t="shared" ca="1" si="372"/>
        <v>0</v>
      </c>
      <c r="AE599" s="55">
        <f t="shared" ca="1" si="393"/>
        <v>0</v>
      </c>
      <c r="AF599" s="78">
        <f t="shared" ca="1" si="394"/>
        <v>4.5569622524294494E-5</v>
      </c>
      <c r="AR599" s="69">
        <f t="shared" si="384"/>
        <v>50</v>
      </c>
      <c r="AS599" s="70">
        <f t="shared" si="395"/>
        <v>596</v>
      </c>
      <c r="AT599" s="71">
        <f t="shared" si="396"/>
        <v>7.7838937075517993E-3</v>
      </c>
      <c r="AU599" s="72">
        <f t="shared" si="385"/>
        <v>8.6664107387064426E-3</v>
      </c>
      <c r="AV599" s="73">
        <f t="shared" si="386"/>
        <v>1.0086664107387064</v>
      </c>
      <c r="AW599" s="74">
        <f>PRODUCT(AV$4:AV599)</f>
        <v>123.48235059313646</v>
      </c>
      <c r="BO599" s="70">
        <f t="shared" si="397"/>
        <v>596</v>
      </c>
      <c r="BP599" s="178">
        <f t="shared" si="398"/>
        <v>0.1091</v>
      </c>
      <c r="BQ599" s="179">
        <f t="shared" si="387"/>
        <v>8.6664107387064426E-3</v>
      </c>
      <c r="BR599" s="179">
        <f t="shared" si="400"/>
        <v>8.0983233247228312E-3</v>
      </c>
    </row>
    <row r="600" spans="5:70">
      <c r="E600">
        <f t="shared" si="388"/>
        <v>597</v>
      </c>
      <c r="F600" s="64">
        <f t="shared" si="389"/>
        <v>117.66666666666384</v>
      </c>
      <c r="G600" s="55">
        <f t="shared" si="373"/>
        <v>0</v>
      </c>
      <c r="H600" s="78">
        <f t="shared" si="399"/>
        <v>4.5706383831192035E-5</v>
      </c>
      <c r="I600" s="79">
        <f t="shared" ca="1" si="374"/>
        <v>0</v>
      </c>
      <c r="J600" s="79">
        <f t="shared" ca="1" si="375"/>
        <v>0</v>
      </c>
      <c r="K600" s="80">
        <f t="shared" ca="1" si="376"/>
        <v>0</v>
      </c>
      <c r="L600" s="80">
        <f t="shared" ca="1" si="377"/>
        <v>0</v>
      </c>
      <c r="M600" s="80">
        <f t="shared" ca="1" si="378"/>
        <v>0</v>
      </c>
      <c r="N600" s="80">
        <f t="shared" ca="1" si="379"/>
        <v>0</v>
      </c>
      <c r="O600" s="81">
        <f t="shared" ca="1" si="366"/>
        <v>0</v>
      </c>
      <c r="P600" s="79">
        <f t="shared" ca="1" si="367"/>
        <v>0</v>
      </c>
      <c r="R600">
        <f t="shared" ca="1" si="380"/>
        <v>597</v>
      </c>
      <c r="S600" s="78">
        <f t="shared" ca="1" si="390"/>
        <v>117.66666666666384</v>
      </c>
      <c r="T600" s="55">
        <f t="shared" ca="1" si="381"/>
        <v>0</v>
      </c>
      <c r="U600" s="78">
        <f t="shared" ca="1" si="391"/>
        <v>4.5569622524294494E-5</v>
      </c>
      <c r="V600" s="79">
        <f t="shared" ca="1" si="392"/>
        <v>0</v>
      </c>
      <c r="W600" s="79">
        <f t="shared" ca="1" si="368"/>
        <v>0</v>
      </c>
      <c r="X600" s="80">
        <f t="shared" ca="1" si="369"/>
        <v>0</v>
      </c>
      <c r="Y600" s="80">
        <f t="shared" ca="1" si="382"/>
        <v>0</v>
      </c>
      <c r="Z600" s="80">
        <f t="shared" ca="1" si="370"/>
        <v>0</v>
      </c>
      <c r="AA600" s="80">
        <f t="shared" ca="1" si="383"/>
        <v>0</v>
      </c>
      <c r="AB600" s="81">
        <f t="shared" ca="1" si="371"/>
        <v>0</v>
      </c>
      <c r="AC600" s="79">
        <f t="shared" ca="1" si="372"/>
        <v>0</v>
      </c>
      <c r="AE600" s="55">
        <f t="shared" ca="1" si="393"/>
        <v>0</v>
      </c>
      <c r="AF600" s="78">
        <f t="shared" ca="1" si="394"/>
        <v>4.5569622524294494E-5</v>
      </c>
      <c r="AR600" s="69">
        <f t="shared" si="384"/>
        <v>50</v>
      </c>
      <c r="AS600" s="70">
        <f t="shared" si="395"/>
        <v>597</v>
      </c>
      <c r="AT600" s="71">
        <f t="shared" si="396"/>
        <v>7.7164352875357233E-3</v>
      </c>
      <c r="AU600" s="72">
        <f t="shared" si="385"/>
        <v>8.6664107387064426E-3</v>
      </c>
      <c r="AV600" s="73">
        <f t="shared" si="386"/>
        <v>1.0086664107387064</v>
      </c>
      <c r="AW600" s="74">
        <f>PRODUCT(AV$4:AV600)</f>
        <v>124.55249936235754</v>
      </c>
      <c r="BO600" s="70">
        <f t="shared" si="397"/>
        <v>597</v>
      </c>
      <c r="BP600" s="178">
        <f t="shared" si="398"/>
        <v>0.1091</v>
      </c>
      <c r="BQ600" s="179">
        <f t="shared" si="387"/>
        <v>8.6664107387064426E-3</v>
      </c>
      <c r="BR600" s="179">
        <f t="shared" si="400"/>
        <v>8.0287429406833786E-3</v>
      </c>
    </row>
    <row r="601" spans="5:70">
      <c r="E601">
        <f t="shared" si="388"/>
        <v>598</v>
      </c>
      <c r="F601" s="64">
        <f t="shared" si="389"/>
        <v>117.74999999999717</v>
      </c>
      <c r="G601" s="55">
        <f t="shared" si="373"/>
        <v>0</v>
      </c>
      <c r="H601" s="78">
        <f t="shared" si="399"/>
        <v>4.5706383831192035E-5</v>
      </c>
      <c r="I601" s="79">
        <f t="shared" ca="1" si="374"/>
        <v>0</v>
      </c>
      <c r="J601" s="79">
        <f t="shared" ca="1" si="375"/>
        <v>0</v>
      </c>
      <c r="K601" s="80">
        <f t="shared" ca="1" si="376"/>
        <v>0</v>
      </c>
      <c r="L601" s="80">
        <f t="shared" ca="1" si="377"/>
        <v>0</v>
      </c>
      <c r="M601" s="80">
        <f t="shared" ca="1" si="378"/>
        <v>0</v>
      </c>
      <c r="N601" s="80">
        <f t="shared" ca="1" si="379"/>
        <v>0</v>
      </c>
      <c r="O601" s="81">
        <f t="shared" ca="1" si="366"/>
        <v>0</v>
      </c>
      <c r="P601" s="79">
        <f t="shared" ca="1" si="367"/>
        <v>0</v>
      </c>
      <c r="R601">
        <f t="shared" ca="1" si="380"/>
        <v>598</v>
      </c>
      <c r="S601" s="78">
        <f t="shared" ca="1" si="390"/>
        <v>117.74999999999717</v>
      </c>
      <c r="T601" s="55">
        <f t="shared" ca="1" si="381"/>
        <v>0</v>
      </c>
      <c r="U601" s="78">
        <f t="shared" ca="1" si="391"/>
        <v>4.5569622524294494E-5</v>
      </c>
      <c r="V601" s="79">
        <f t="shared" ca="1" si="392"/>
        <v>0</v>
      </c>
      <c r="W601" s="79">
        <f t="shared" ca="1" si="368"/>
        <v>0</v>
      </c>
      <c r="X601" s="80">
        <f t="shared" ca="1" si="369"/>
        <v>0</v>
      </c>
      <c r="Y601" s="80">
        <f t="shared" ca="1" si="382"/>
        <v>0</v>
      </c>
      <c r="Z601" s="80">
        <f t="shared" ca="1" si="370"/>
        <v>0</v>
      </c>
      <c r="AA601" s="80">
        <f t="shared" ca="1" si="383"/>
        <v>0</v>
      </c>
      <c r="AB601" s="81">
        <f t="shared" ca="1" si="371"/>
        <v>0</v>
      </c>
      <c r="AC601" s="79">
        <f t="shared" ca="1" si="372"/>
        <v>0</v>
      </c>
      <c r="AE601" s="55">
        <f t="shared" ca="1" si="393"/>
        <v>0</v>
      </c>
      <c r="AF601" s="78">
        <f t="shared" ca="1" si="394"/>
        <v>4.5569622524294494E-5</v>
      </c>
      <c r="AR601" s="69">
        <f t="shared" si="384"/>
        <v>50</v>
      </c>
      <c r="AS601" s="70">
        <f t="shared" si="395"/>
        <v>598</v>
      </c>
      <c r="AT601" s="71">
        <f t="shared" si="396"/>
        <v>7.6495614898952902E-3</v>
      </c>
      <c r="AU601" s="72">
        <f t="shared" si="385"/>
        <v>8.6664107387064426E-3</v>
      </c>
      <c r="AV601" s="73">
        <f t="shared" si="386"/>
        <v>1.0086664107387064</v>
      </c>
      <c r="AW601" s="74">
        <f>PRODUCT(AV$4:AV601)</f>
        <v>125.6319224803642</v>
      </c>
      <c r="BO601" s="70">
        <f t="shared" si="397"/>
        <v>598</v>
      </c>
      <c r="BP601" s="178">
        <f t="shared" si="398"/>
        <v>0.1091</v>
      </c>
      <c r="BQ601" s="179">
        <f t="shared" si="387"/>
        <v>8.6664107387064426E-3</v>
      </c>
      <c r="BR601" s="179">
        <f t="shared" si="400"/>
        <v>7.9597603877811819E-3</v>
      </c>
    </row>
    <row r="602" spans="5:70">
      <c r="E602">
        <f t="shared" si="388"/>
        <v>599</v>
      </c>
      <c r="F602" s="64">
        <f t="shared" si="389"/>
        <v>117.8333333333305</v>
      </c>
      <c r="G602" s="55">
        <f t="shared" si="373"/>
        <v>0</v>
      </c>
      <c r="H602" s="78">
        <f t="shared" si="399"/>
        <v>4.5706383831192035E-5</v>
      </c>
      <c r="I602" s="79">
        <f t="shared" ca="1" si="374"/>
        <v>0</v>
      </c>
      <c r="J602" s="79">
        <f t="shared" ca="1" si="375"/>
        <v>0</v>
      </c>
      <c r="K602" s="80">
        <f t="shared" ca="1" si="376"/>
        <v>0</v>
      </c>
      <c r="L602" s="80">
        <f t="shared" ca="1" si="377"/>
        <v>0</v>
      </c>
      <c r="M602" s="80">
        <f t="shared" ca="1" si="378"/>
        <v>0</v>
      </c>
      <c r="N602" s="80">
        <f t="shared" ca="1" si="379"/>
        <v>0</v>
      </c>
      <c r="O602" s="81">
        <f t="shared" ca="1" si="366"/>
        <v>0</v>
      </c>
      <c r="P602" s="79">
        <f t="shared" ca="1" si="367"/>
        <v>0</v>
      </c>
      <c r="R602">
        <f t="shared" ca="1" si="380"/>
        <v>599</v>
      </c>
      <c r="S602" s="78">
        <f t="shared" ca="1" si="390"/>
        <v>117.8333333333305</v>
      </c>
      <c r="T602" s="55">
        <f t="shared" ca="1" si="381"/>
        <v>0</v>
      </c>
      <c r="U602" s="78">
        <f t="shared" ca="1" si="391"/>
        <v>4.5569622524294494E-5</v>
      </c>
      <c r="V602" s="79">
        <f t="shared" ca="1" si="392"/>
        <v>0</v>
      </c>
      <c r="W602" s="79">
        <f t="shared" ca="1" si="368"/>
        <v>0</v>
      </c>
      <c r="X602" s="80">
        <f t="shared" ca="1" si="369"/>
        <v>0</v>
      </c>
      <c r="Y602" s="80">
        <f t="shared" ca="1" si="382"/>
        <v>0</v>
      </c>
      <c r="Z602" s="80">
        <f t="shared" ca="1" si="370"/>
        <v>0</v>
      </c>
      <c r="AA602" s="80">
        <f t="shared" ca="1" si="383"/>
        <v>0</v>
      </c>
      <c r="AB602" s="81">
        <f t="shared" ca="1" si="371"/>
        <v>0</v>
      </c>
      <c r="AC602" s="79">
        <f t="shared" ca="1" si="372"/>
        <v>0</v>
      </c>
      <c r="AE602" s="55">
        <f t="shared" ca="1" si="393"/>
        <v>0</v>
      </c>
      <c r="AF602" s="78">
        <f t="shared" ca="1" si="394"/>
        <v>4.5569622524294494E-5</v>
      </c>
      <c r="AR602" s="69">
        <f t="shared" si="384"/>
        <v>50</v>
      </c>
      <c r="AS602" s="70">
        <f t="shared" si="395"/>
        <v>599</v>
      </c>
      <c r="AT602" s="71">
        <f t="shared" si="396"/>
        <v>7.5832672480528667E-3</v>
      </c>
      <c r="AU602" s="72">
        <f t="shared" si="385"/>
        <v>8.6664107387064426E-3</v>
      </c>
      <c r="AV602" s="73">
        <f t="shared" si="386"/>
        <v>1.0086664107387064</v>
      </c>
      <c r="AW602" s="74">
        <f>PRODUCT(AV$4:AV602)</f>
        <v>126.72070032247235</v>
      </c>
      <c r="BO602" s="70">
        <f t="shared" si="397"/>
        <v>599</v>
      </c>
      <c r="BP602" s="178">
        <f t="shared" si="398"/>
        <v>0.1091</v>
      </c>
      <c r="BQ602" s="179">
        <f t="shared" si="387"/>
        <v>8.6664107387064426E-3</v>
      </c>
      <c r="BR602" s="179">
        <f t="shared" si="400"/>
        <v>7.8913705294813737E-3</v>
      </c>
    </row>
    <row r="603" spans="5:70">
      <c r="E603">
        <f t="shared" si="388"/>
        <v>600</v>
      </c>
      <c r="F603" s="64">
        <f t="shared" si="389"/>
        <v>117.91666666666383</v>
      </c>
      <c r="G603" s="55">
        <f t="shared" si="373"/>
        <v>0</v>
      </c>
      <c r="H603" s="78">
        <f t="shared" si="399"/>
        <v>4.5706383831192035E-5</v>
      </c>
      <c r="I603" s="79">
        <f t="shared" ca="1" si="374"/>
        <v>0</v>
      </c>
      <c r="J603" s="79">
        <f t="shared" ca="1" si="375"/>
        <v>0</v>
      </c>
      <c r="K603" s="80">
        <f t="shared" ca="1" si="376"/>
        <v>0</v>
      </c>
      <c r="L603" s="80">
        <f t="shared" ca="1" si="377"/>
        <v>0</v>
      </c>
      <c r="M603" s="80">
        <f t="shared" ca="1" si="378"/>
        <v>0</v>
      </c>
      <c r="N603" s="80">
        <f t="shared" ca="1" si="379"/>
        <v>0</v>
      </c>
      <c r="O603" s="81">
        <f t="shared" ca="1" si="366"/>
        <v>0</v>
      </c>
      <c r="P603" s="79">
        <f t="shared" ca="1" si="367"/>
        <v>0</v>
      </c>
      <c r="R603">
        <f t="shared" ca="1" si="380"/>
        <v>600</v>
      </c>
      <c r="S603" s="78">
        <f t="shared" ca="1" si="390"/>
        <v>117.91666666666383</v>
      </c>
      <c r="T603" s="55">
        <f t="shared" ca="1" si="381"/>
        <v>0</v>
      </c>
      <c r="U603" s="78">
        <f t="shared" ca="1" si="391"/>
        <v>4.5569622524294494E-5</v>
      </c>
      <c r="V603" s="79">
        <f t="shared" ca="1" si="392"/>
        <v>0</v>
      </c>
      <c r="W603" s="79">
        <f t="shared" ca="1" si="368"/>
        <v>0</v>
      </c>
      <c r="X603" s="80">
        <f t="shared" ca="1" si="369"/>
        <v>0</v>
      </c>
      <c r="Y603" s="80">
        <f t="shared" ca="1" si="382"/>
        <v>0</v>
      </c>
      <c r="Z603" s="80">
        <f t="shared" ca="1" si="370"/>
        <v>0</v>
      </c>
      <c r="AA603" s="80">
        <f t="shared" ca="1" si="383"/>
        <v>0</v>
      </c>
      <c r="AB603" s="81">
        <f t="shared" ca="1" si="371"/>
        <v>0</v>
      </c>
      <c r="AC603" s="79">
        <f t="shared" ca="1" si="372"/>
        <v>0</v>
      </c>
      <c r="AE603" s="55">
        <f t="shared" ca="1" si="393"/>
        <v>0</v>
      </c>
      <c r="AF603" s="78">
        <f t="shared" ca="1" si="394"/>
        <v>4.5569622524294494E-5</v>
      </c>
      <c r="AR603" s="69">
        <f t="shared" si="384"/>
        <v>50</v>
      </c>
      <c r="AS603" s="70">
        <f t="shared" si="395"/>
        <v>600</v>
      </c>
      <c r="AT603" s="71">
        <f t="shared" si="396"/>
        <v>7.5175475393398604E-3</v>
      </c>
      <c r="AU603" s="72">
        <f t="shared" si="385"/>
        <v>8.6664107387064426E-3</v>
      </c>
      <c r="AV603" s="73">
        <f t="shared" si="386"/>
        <v>1.0086664107387064</v>
      </c>
      <c r="AW603" s="74">
        <f>PRODUCT(AV$4:AV603)</f>
        <v>127.81891396056344</v>
      </c>
      <c r="BO603" s="70">
        <f t="shared" si="397"/>
        <v>600</v>
      </c>
      <c r="BP603" s="178">
        <f t="shared" si="398"/>
        <v>0.1091</v>
      </c>
      <c r="BQ603" s="179">
        <f t="shared" si="387"/>
        <v>8.6664107387064426E-3</v>
      </c>
      <c r="BR603" s="179">
        <f t="shared" si="400"/>
        <v>7.8235682733819329E-3</v>
      </c>
    </row>
    <row r="604" spans="5:70">
      <c r="E604">
        <f t="shared" si="388"/>
        <v>601</v>
      </c>
      <c r="F604" s="64">
        <f t="shared" si="389"/>
        <v>117.99999999999716</v>
      </c>
      <c r="G604" s="55">
        <f t="shared" si="373"/>
        <v>0</v>
      </c>
      <c r="H604" s="78">
        <f t="shared" si="399"/>
        <v>4.5706383831192035E-5</v>
      </c>
      <c r="I604" s="79">
        <f t="shared" ca="1" si="374"/>
        <v>0</v>
      </c>
      <c r="J604" s="79">
        <f t="shared" ca="1" si="375"/>
        <v>0</v>
      </c>
      <c r="K604" s="80">
        <f t="shared" ca="1" si="376"/>
        <v>0</v>
      </c>
      <c r="L604" s="80">
        <f t="shared" ca="1" si="377"/>
        <v>0</v>
      </c>
      <c r="M604" s="80">
        <f t="shared" ca="1" si="378"/>
        <v>0</v>
      </c>
      <c r="N604" s="80">
        <f t="shared" ca="1" si="379"/>
        <v>0</v>
      </c>
      <c r="O604" s="81">
        <f t="shared" ca="1" si="366"/>
        <v>0</v>
      </c>
      <c r="P604" s="79">
        <f t="shared" ca="1" si="367"/>
        <v>0</v>
      </c>
      <c r="R604">
        <f t="shared" ca="1" si="380"/>
        <v>601</v>
      </c>
      <c r="S604" s="78">
        <f t="shared" ca="1" si="390"/>
        <v>117.99999999999716</v>
      </c>
      <c r="T604" s="55">
        <f t="shared" ca="1" si="381"/>
        <v>0</v>
      </c>
      <c r="U604" s="78">
        <f t="shared" ca="1" si="391"/>
        <v>4.5569622524294494E-5</v>
      </c>
      <c r="V604" s="79">
        <f t="shared" ca="1" si="392"/>
        <v>0</v>
      </c>
      <c r="W604" s="79">
        <f t="shared" ca="1" si="368"/>
        <v>0</v>
      </c>
      <c r="X604" s="80">
        <f t="shared" ca="1" si="369"/>
        <v>0</v>
      </c>
      <c r="Y604" s="80">
        <f t="shared" ca="1" si="382"/>
        <v>0</v>
      </c>
      <c r="Z604" s="80">
        <f t="shared" ca="1" si="370"/>
        <v>0</v>
      </c>
      <c r="AA604" s="80">
        <f t="shared" ca="1" si="383"/>
        <v>0</v>
      </c>
      <c r="AB604" s="81">
        <f t="shared" ca="1" si="371"/>
        <v>0</v>
      </c>
      <c r="AC604" s="79">
        <f t="shared" ca="1" si="372"/>
        <v>0</v>
      </c>
      <c r="AE604" s="55">
        <f t="shared" ca="1" si="393"/>
        <v>0</v>
      </c>
      <c r="AF604" s="78">
        <f t="shared" ca="1" si="394"/>
        <v>4.5569622524294494E-5</v>
      </c>
      <c r="AR604" s="69">
        <f t="shared" si="384"/>
        <v>51</v>
      </c>
      <c r="AS604" s="70">
        <f t="shared" si="395"/>
        <v>601</v>
      </c>
      <c r="AT604" s="71">
        <f t="shared" si="396"/>
        <v>7.4523973846161891E-3</v>
      </c>
      <c r="AU604" s="72">
        <f t="shared" si="385"/>
        <v>8.6664107387064426E-3</v>
      </c>
      <c r="AV604" s="73">
        <f t="shared" si="386"/>
        <v>1.0086664107387064</v>
      </c>
      <c r="AW604" s="74">
        <f>PRODUCT(AV$4:AV604)</f>
        <v>128.92664516912106</v>
      </c>
      <c r="BO604" s="70">
        <f t="shared" si="397"/>
        <v>601</v>
      </c>
      <c r="BP604" s="178">
        <f t="shared" si="398"/>
        <v>0.1091</v>
      </c>
      <c r="BQ604" s="179">
        <f t="shared" si="387"/>
        <v>8.6664107387064426E-3</v>
      </c>
      <c r="BR604" s="179">
        <f t="shared" si="400"/>
        <v>7.7563485708345026E-3</v>
      </c>
    </row>
    <row r="605" spans="5:70">
      <c r="E605">
        <f t="shared" si="388"/>
        <v>602</v>
      </c>
      <c r="F605" s="64">
        <f t="shared" si="389"/>
        <v>118.08333333333049</v>
      </c>
      <c r="G605" s="55">
        <f t="shared" si="373"/>
        <v>0</v>
      </c>
      <c r="H605" s="78">
        <f t="shared" si="399"/>
        <v>4.5706383831192035E-5</v>
      </c>
      <c r="I605" s="79">
        <f t="shared" ca="1" si="374"/>
        <v>0</v>
      </c>
      <c r="J605" s="79">
        <f t="shared" ca="1" si="375"/>
        <v>0</v>
      </c>
      <c r="K605" s="80">
        <f t="shared" ca="1" si="376"/>
        <v>0</v>
      </c>
      <c r="L605" s="80">
        <f t="shared" ca="1" si="377"/>
        <v>0</v>
      </c>
      <c r="M605" s="80">
        <f t="shared" ca="1" si="378"/>
        <v>0</v>
      </c>
      <c r="N605" s="80">
        <f t="shared" ca="1" si="379"/>
        <v>0</v>
      </c>
      <c r="O605" s="81">
        <f t="shared" ca="1" si="366"/>
        <v>0</v>
      </c>
      <c r="P605" s="79">
        <f t="shared" ca="1" si="367"/>
        <v>0</v>
      </c>
      <c r="R605">
        <f t="shared" ca="1" si="380"/>
        <v>602</v>
      </c>
      <c r="S605" s="78">
        <f t="shared" ca="1" si="390"/>
        <v>118.08333333333049</v>
      </c>
      <c r="T605" s="55">
        <f t="shared" ca="1" si="381"/>
        <v>0</v>
      </c>
      <c r="U605" s="78">
        <f t="shared" ca="1" si="391"/>
        <v>4.5569622524294494E-5</v>
      </c>
      <c r="V605" s="79">
        <f t="shared" ca="1" si="392"/>
        <v>0</v>
      </c>
      <c r="W605" s="79">
        <f t="shared" ca="1" si="368"/>
        <v>0</v>
      </c>
      <c r="X605" s="80">
        <f t="shared" ca="1" si="369"/>
        <v>0</v>
      </c>
      <c r="Y605" s="80">
        <f t="shared" ca="1" si="382"/>
        <v>0</v>
      </c>
      <c r="Z605" s="80">
        <f t="shared" ca="1" si="370"/>
        <v>0</v>
      </c>
      <c r="AA605" s="80">
        <f t="shared" ca="1" si="383"/>
        <v>0</v>
      </c>
      <c r="AB605" s="81">
        <f t="shared" ca="1" si="371"/>
        <v>0</v>
      </c>
      <c r="AC605" s="79">
        <f t="shared" ca="1" si="372"/>
        <v>0</v>
      </c>
      <c r="AE605" s="55">
        <f t="shared" ca="1" si="393"/>
        <v>0</v>
      </c>
      <c r="AF605" s="78">
        <f t="shared" ca="1" si="394"/>
        <v>4.5569622524294494E-5</v>
      </c>
      <c r="AR605" s="69">
        <f t="shared" si="384"/>
        <v>51</v>
      </c>
      <c r="AS605" s="70">
        <f t="shared" si="395"/>
        <v>602</v>
      </c>
      <c r="AT605" s="71">
        <f t="shared" si="396"/>
        <v>7.3878118478930433E-3</v>
      </c>
      <c r="AU605" s="72">
        <f t="shared" si="385"/>
        <v>8.6664107387064426E-3</v>
      </c>
      <c r="AV605" s="73">
        <f t="shared" si="386"/>
        <v>1.0086664107387064</v>
      </c>
      <c r="AW605" s="74">
        <f>PRODUCT(AV$4:AV605)</f>
        <v>130.04397643132012</v>
      </c>
      <c r="BO605" s="70">
        <f t="shared" si="397"/>
        <v>602</v>
      </c>
      <c r="BP605" s="178">
        <f t="shared" si="398"/>
        <v>0.1091</v>
      </c>
      <c r="BQ605" s="179">
        <f t="shared" si="387"/>
        <v>8.6664107387064426E-3</v>
      </c>
      <c r="BR605" s="179">
        <f t="shared" si="400"/>
        <v>7.6897064165684544E-3</v>
      </c>
    </row>
    <row r="606" spans="5:70">
      <c r="E606">
        <f t="shared" si="388"/>
        <v>603</v>
      </c>
      <c r="F606" s="64">
        <f t="shared" si="389"/>
        <v>118.16666666666382</v>
      </c>
      <c r="G606" s="55">
        <f t="shared" si="373"/>
        <v>0</v>
      </c>
      <c r="H606" s="78">
        <f t="shared" si="399"/>
        <v>4.5706383831192035E-5</v>
      </c>
      <c r="I606" s="79">
        <f t="shared" ca="1" si="374"/>
        <v>0</v>
      </c>
      <c r="J606" s="79">
        <f t="shared" ca="1" si="375"/>
        <v>0</v>
      </c>
      <c r="K606" s="80">
        <f t="shared" ca="1" si="376"/>
        <v>0</v>
      </c>
      <c r="L606" s="80">
        <f t="shared" ca="1" si="377"/>
        <v>0</v>
      </c>
      <c r="M606" s="80">
        <f t="shared" ca="1" si="378"/>
        <v>0</v>
      </c>
      <c r="N606" s="80">
        <f t="shared" ca="1" si="379"/>
        <v>0</v>
      </c>
      <c r="O606" s="81">
        <f t="shared" ca="1" si="366"/>
        <v>0</v>
      </c>
      <c r="P606" s="79">
        <f t="shared" ca="1" si="367"/>
        <v>0</v>
      </c>
      <c r="R606">
        <f t="shared" ca="1" si="380"/>
        <v>603</v>
      </c>
      <c r="S606" s="78">
        <f t="shared" ca="1" si="390"/>
        <v>118.16666666666382</v>
      </c>
      <c r="T606" s="55">
        <f t="shared" ca="1" si="381"/>
        <v>0</v>
      </c>
      <c r="U606" s="78">
        <f t="shared" ca="1" si="391"/>
        <v>4.5569622524294494E-5</v>
      </c>
      <c r="V606" s="79">
        <f t="shared" ca="1" si="392"/>
        <v>0</v>
      </c>
      <c r="W606" s="79">
        <f t="shared" ca="1" si="368"/>
        <v>0</v>
      </c>
      <c r="X606" s="80">
        <f t="shared" ca="1" si="369"/>
        <v>0</v>
      </c>
      <c r="Y606" s="80">
        <f t="shared" ca="1" si="382"/>
        <v>0</v>
      </c>
      <c r="Z606" s="80">
        <f t="shared" ca="1" si="370"/>
        <v>0</v>
      </c>
      <c r="AA606" s="80">
        <f t="shared" ca="1" si="383"/>
        <v>0</v>
      </c>
      <c r="AB606" s="81">
        <f t="shared" ca="1" si="371"/>
        <v>0</v>
      </c>
      <c r="AC606" s="79">
        <f t="shared" ca="1" si="372"/>
        <v>0</v>
      </c>
      <c r="AE606" s="55">
        <f t="shared" ca="1" si="393"/>
        <v>0</v>
      </c>
      <c r="AF606" s="78">
        <f t="shared" ca="1" si="394"/>
        <v>4.5569622524294494E-5</v>
      </c>
      <c r="AR606" s="69">
        <f t="shared" si="384"/>
        <v>51</v>
      </c>
      <c r="AS606" s="70">
        <f t="shared" si="395"/>
        <v>603</v>
      </c>
      <c r="AT606" s="71">
        <f t="shared" si="396"/>
        <v>7.3237860359589204E-3</v>
      </c>
      <c r="AU606" s="72">
        <f t="shared" si="385"/>
        <v>8.6664107387064426E-3</v>
      </c>
      <c r="AV606" s="73">
        <f t="shared" si="386"/>
        <v>1.0086664107387064</v>
      </c>
      <c r="AW606" s="74">
        <f>PRODUCT(AV$4:AV606)</f>
        <v>131.1709909451686</v>
      </c>
      <c r="BO606" s="70">
        <f t="shared" si="397"/>
        <v>603</v>
      </c>
      <c r="BP606" s="178">
        <f t="shared" si="398"/>
        <v>0.1091</v>
      </c>
      <c r="BQ606" s="179">
        <f t="shared" si="387"/>
        <v>8.6664107387064426E-3</v>
      </c>
      <c r="BR606" s="179">
        <f t="shared" si="400"/>
        <v>7.6236368483181913E-3</v>
      </c>
    </row>
    <row r="607" spans="5:70">
      <c r="E607">
        <f t="shared" si="388"/>
        <v>604</v>
      </c>
      <c r="F607" s="64">
        <f t="shared" si="389"/>
        <v>118.24999999999714</v>
      </c>
      <c r="G607" s="55">
        <f t="shared" si="373"/>
        <v>0</v>
      </c>
      <c r="H607" s="78">
        <f t="shared" si="399"/>
        <v>4.5706383831192035E-5</v>
      </c>
      <c r="I607" s="79">
        <f t="shared" ca="1" si="374"/>
        <v>0</v>
      </c>
      <c r="J607" s="79">
        <f t="shared" ca="1" si="375"/>
        <v>0</v>
      </c>
      <c r="K607" s="80">
        <f t="shared" ca="1" si="376"/>
        <v>0</v>
      </c>
      <c r="L607" s="80">
        <f t="shared" ca="1" si="377"/>
        <v>0</v>
      </c>
      <c r="M607" s="80">
        <f t="shared" ca="1" si="378"/>
        <v>0</v>
      </c>
      <c r="N607" s="80">
        <f t="shared" ca="1" si="379"/>
        <v>0</v>
      </c>
      <c r="O607" s="81">
        <f t="shared" ca="1" si="366"/>
        <v>0</v>
      </c>
      <c r="P607" s="79">
        <f t="shared" ca="1" si="367"/>
        <v>0</v>
      </c>
      <c r="R607">
        <f t="shared" ca="1" si="380"/>
        <v>604</v>
      </c>
      <c r="S607" s="78">
        <f t="shared" ca="1" si="390"/>
        <v>118.24999999999714</v>
      </c>
      <c r="T607" s="55">
        <f t="shared" ca="1" si="381"/>
        <v>0</v>
      </c>
      <c r="U607" s="78">
        <f t="shared" ca="1" si="391"/>
        <v>4.5569622524294494E-5</v>
      </c>
      <c r="V607" s="79">
        <f t="shared" ca="1" si="392"/>
        <v>0</v>
      </c>
      <c r="W607" s="79">
        <f t="shared" ca="1" si="368"/>
        <v>0</v>
      </c>
      <c r="X607" s="80">
        <f t="shared" ca="1" si="369"/>
        <v>0</v>
      </c>
      <c r="Y607" s="80">
        <f t="shared" ca="1" si="382"/>
        <v>0</v>
      </c>
      <c r="Z607" s="80">
        <f t="shared" ca="1" si="370"/>
        <v>0</v>
      </c>
      <c r="AA607" s="80">
        <f t="shared" ca="1" si="383"/>
        <v>0</v>
      </c>
      <c r="AB607" s="81">
        <f t="shared" ca="1" si="371"/>
        <v>0</v>
      </c>
      <c r="AC607" s="79">
        <f t="shared" ca="1" si="372"/>
        <v>0</v>
      </c>
      <c r="AE607" s="55">
        <f t="shared" ca="1" si="393"/>
        <v>0</v>
      </c>
      <c r="AF607" s="78">
        <f t="shared" ca="1" si="394"/>
        <v>4.5569622524294494E-5</v>
      </c>
      <c r="AR607" s="69">
        <f t="shared" si="384"/>
        <v>51</v>
      </c>
      <c r="AS607" s="70">
        <f t="shared" si="395"/>
        <v>604</v>
      </c>
      <c r="AT607" s="71">
        <f t="shared" si="396"/>
        <v>7.2603150980088977E-3</v>
      </c>
      <c r="AU607" s="72">
        <f t="shared" si="385"/>
        <v>8.6664107387064426E-3</v>
      </c>
      <c r="AV607" s="73">
        <f t="shared" si="386"/>
        <v>1.0086664107387064</v>
      </c>
      <c r="AW607" s="74">
        <f>PRODUCT(AV$4:AV607)</f>
        <v>132.30777262970258</v>
      </c>
      <c r="BO607" s="70">
        <f t="shared" si="397"/>
        <v>604</v>
      </c>
      <c r="BP607" s="178">
        <f t="shared" si="398"/>
        <v>0.1091</v>
      </c>
      <c r="BQ607" s="179">
        <f t="shared" si="387"/>
        <v>8.6664107387064426E-3</v>
      </c>
      <c r="BR607" s="179">
        <f t="shared" si="400"/>
        <v>7.5581349464536526E-3</v>
      </c>
    </row>
    <row r="608" spans="5:70">
      <c r="E608">
        <f t="shared" si="388"/>
        <v>605</v>
      </c>
      <c r="F608" s="64">
        <f t="shared" si="389"/>
        <v>118.33333333333047</v>
      </c>
      <c r="G608" s="55">
        <f t="shared" si="373"/>
        <v>0</v>
      </c>
      <c r="H608" s="78">
        <f t="shared" si="399"/>
        <v>4.5706383831192035E-5</v>
      </c>
      <c r="I608" s="79">
        <f t="shared" ca="1" si="374"/>
        <v>0</v>
      </c>
      <c r="J608" s="79">
        <f t="shared" ca="1" si="375"/>
        <v>0</v>
      </c>
      <c r="K608" s="80">
        <f t="shared" ca="1" si="376"/>
        <v>0</v>
      </c>
      <c r="L608" s="80">
        <f t="shared" ca="1" si="377"/>
        <v>0</v>
      </c>
      <c r="M608" s="80">
        <f t="shared" ca="1" si="378"/>
        <v>0</v>
      </c>
      <c r="N608" s="80">
        <f t="shared" ca="1" si="379"/>
        <v>0</v>
      </c>
      <c r="O608" s="81">
        <f t="shared" ca="1" si="366"/>
        <v>0</v>
      </c>
      <c r="P608" s="79">
        <f t="shared" ca="1" si="367"/>
        <v>0</v>
      </c>
      <c r="R608">
        <f t="shared" ca="1" si="380"/>
        <v>605</v>
      </c>
      <c r="S608" s="78">
        <f t="shared" ca="1" si="390"/>
        <v>118.33333333333047</v>
      </c>
      <c r="T608" s="55">
        <f t="shared" ca="1" si="381"/>
        <v>0</v>
      </c>
      <c r="U608" s="78">
        <f t="shared" ca="1" si="391"/>
        <v>4.5569622524294494E-5</v>
      </c>
      <c r="V608" s="79">
        <f t="shared" ca="1" si="392"/>
        <v>0</v>
      </c>
      <c r="W608" s="79">
        <f t="shared" ca="1" si="368"/>
        <v>0</v>
      </c>
      <c r="X608" s="80">
        <f t="shared" ca="1" si="369"/>
        <v>0</v>
      </c>
      <c r="Y608" s="80">
        <f t="shared" ca="1" si="382"/>
        <v>0</v>
      </c>
      <c r="Z608" s="80">
        <f t="shared" ca="1" si="370"/>
        <v>0</v>
      </c>
      <c r="AA608" s="80">
        <f t="shared" ca="1" si="383"/>
        <v>0</v>
      </c>
      <c r="AB608" s="81">
        <f t="shared" ca="1" si="371"/>
        <v>0</v>
      </c>
      <c r="AC608" s="79">
        <f t="shared" ca="1" si="372"/>
        <v>0</v>
      </c>
      <c r="AE608" s="55">
        <f t="shared" ca="1" si="393"/>
        <v>0</v>
      </c>
      <c r="AF608" s="78">
        <f t="shared" ca="1" si="394"/>
        <v>4.5569622524294494E-5</v>
      </c>
      <c r="AR608" s="69">
        <f t="shared" si="384"/>
        <v>51</v>
      </c>
      <c r="AS608" s="70">
        <f t="shared" si="395"/>
        <v>605</v>
      </c>
      <c r="AT608" s="71">
        <f t="shared" si="396"/>
        <v>7.1973942252771209E-3</v>
      </c>
      <c r="AU608" s="72">
        <f t="shared" si="385"/>
        <v>8.6664107387064426E-3</v>
      </c>
      <c r="AV608" s="73">
        <f t="shared" si="386"/>
        <v>1.0086664107387064</v>
      </c>
      <c r="AW608" s="74">
        <f>PRODUCT(AV$4:AV608)</f>
        <v>133.45440613123498</v>
      </c>
      <c r="BO608" s="70">
        <f t="shared" si="397"/>
        <v>605</v>
      </c>
      <c r="BP608" s="178">
        <f t="shared" si="398"/>
        <v>0.1091</v>
      </c>
      <c r="BQ608" s="179">
        <f t="shared" si="387"/>
        <v>8.6664107387064426E-3</v>
      </c>
      <c r="BR608" s="179">
        <f t="shared" si="400"/>
        <v>7.4931958336139897E-3</v>
      </c>
    </row>
    <row r="609" spans="5:70">
      <c r="E609">
        <f t="shared" si="388"/>
        <v>606</v>
      </c>
      <c r="F609" s="64">
        <f t="shared" si="389"/>
        <v>118.4166666666638</v>
      </c>
      <c r="G609" s="55">
        <f t="shared" si="373"/>
        <v>0</v>
      </c>
      <c r="H609" s="78">
        <f t="shared" si="399"/>
        <v>4.5706383831192035E-5</v>
      </c>
      <c r="I609" s="79">
        <f t="shared" ca="1" si="374"/>
        <v>0</v>
      </c>
      <c r="J609" s="79">
        <f t="shared" ca="1" si="375"/>
        <v>0</v>
      </c>
      <c r="K609" s="80">
        <f t="shared" ca="1" si="376"/>
        <v>0</v>
      </c>
      <c r="L609" s="80">
        <f t="shared" ca="1" si="377"/>
        <v>0</v>
      </c>
      <c r="M609" s="80">
        <f t="shared" ca="1" si="378"/>
        <v>0</v>
      </c>
      <c r="N609" s="80">
        <f t="shared" ca="1" si="379"/>
        <v>0</v>
      </c>
      <c r="O609" s="81">
        <f t="shared" ca="1" si="366"/>
        <v>0</v>
      </c>
      <c r="P609" s="79">
        <f t="shared" ca="1" si="367"/>
        <v>0</v>
      </c>
      <c r="R609">
        <f t="shared" ca="1" si="380"/>
        <v>606</v>
      </c>
      <c r="S609" s="78">
        <f t="shared" ca="1" si="390"/>
        <v>118.4166666666638</v>
      </c>
      <c r="T609" s="55">
        <f t="shared" ca="1" si="381"/>
        <v>0</v>
      </c>
      <c r="U609" s="78">
        <f t="shared" ca="1" si="391"/>
        <v>4.5569622524294494E-5</v>
      </c>
      <c r="V609" s="79">
        <f t="shared" ca="1" si="392"/>
        <v>0</v>
      </c>
      <c r="W609" s="79">
        <f t="shared" ca="1" si="368"/>
        <v>0</v>
      </c>
      <c r="X609" s="80">
        <f t="shared" ca="1" si="369"/>
        <v>0</v>
      </c>
      <c r="Y609" s="80">
        <f t="shared" ca="1" si="382"/>
        <v>0</v>
      </c>
      <c r="Z609" s="80">
        <f t="shared" ca="1" si="370"/>
        <v>0</v>
      </c>
      <c r="AA609" s="80">
        <f t="shared" ca="1" si="383"/>
        <v>0</v>
      </c>
      <c r="AB609" s="81">
        <f t="shared" ca="1" si="371"/>
        <v>0</v>
      </c>
      <c r="AC609" s="79">
        <f t="shared" ca="1" si="372"/>
        <v>0</v>
      </c>
      <c r="AE609" s="55">
        <f t="shared" ca="1" si="393"/>
        <v>0</v>
      </c>
      <c r="AF609" s="78">
        <f t="shared" ca="1" si="394"/>
        <v>4.5569622524294494E-5</v>
      </c>
      <c r="AR609" s="69">
        <f t="shared" si="384"/>
        <v>51</v>
      </c>
      <c r="AS609" s="70">
        <f t="shared" si="395"/>
        <v>606</v>
      </c>
      <c r="AT609" s="71">
        <f t="shared" si="396"/>
        <v>7.1350186506724759E-3</v>
      </c>
      <c r="AU609" s="72">
        <f t="shared" si="385"/>
        <v>8.6664107387064426E-3</v>
      </c>
      <c r="AV609" s="73">
        <f t="shared" si="386"/>
        <v>1.0086664107387064</v>
      </c>
      <c r="AW609" s="74">
        <f>PRODUCT(AV$4:AV609)</f>
        <v>134.6109768296584</v>
      </c>
      <c r="BO609" s="70">
        <f t="shared" si="397"/>
        <v>606</v>
      </c>
      <c r="BP609" s="178">
        <f t="shared" si="398"/>
        <v>0.1091</v>
      </c>
      <c r="BQ609" s="179">
        <f t="shared" si="387"/>
        <v>8.6664107387064426E-3</v>
      </c>
      <c r="BR609" s="179">
        <f t="shared" si="400"/>
        <v>7.4288146743443917E-3</v>
      </c>
    </row>
    <row r="610" spans="5:70">
      <c r="E610">
        <f t="shared" si="388"/>
        <v>607</v>
      </c>
      <c r="F610" s="64">
        <f t="shared" si="389"/>
        <v>118.49999999999713</v>
      </c>
      <c r="G610" s="55">
        <f t="shared" si="373"/>
        <v>0</v>
      </c>
      <c r="H610" s="78">
        <f t="shared" si="399"/>
        <v>4.5706383831192035E-5</v>
      </c>
      <c r="I610" s="79">
        <f t="shared" ca="1" si="374"/>
        <v>0</v>
      </c>
      <c r="J610" s="79">
        <f t="shared" ca="1" si="375"/>
        <v>0</v>
      </c>
      <c r="K610" s="80">
        <f t="shared" ca="1" si="376"/>
        <v>0</v>
      </c>
      <c r="L610" s="80">
        <f t="shared" ca="1" si="377"/>
        <v>0</v>
      </c>
      <c r="M610" s="80">
        <f t="shared" ca="1" si="378"/>
        <v>0</v>
      </c>
      <c r="N610" s="80">
        <f t="shared" ca="1" si="379"/>
        <v>0</v>
      </c>
      <c r="O610" s="81">
        <f t="shared" ca="1" si="366"/>
        <v>0</v>
      </c>
      <c r="P610" s="79">
        <f t="shared" ca="1" si="367"/>
        <v>0</v>
      </c>
      <c r="R610">
        <f t="shared" ca="1" si="380"/>
        <v>607</v>
      </c>
      <c r="S610" s="78">
        <f t="shared" ca="1" si="390"/>
        <v>118.49999999999713</v>
      </c>
      <c r="T610" s="55">
        <f t="shared" ca="1" si="381"/>
        <v>0</v>
      </c>
      <c r="U610" s="78">
        <f t="shared" ca="1" si="391"/>
        <v>4.5569622524294494E-5</v>
      </c>
      <c r="V610" s="79">
        <f t="shared" ca="1" si="392"/>
        <v>0</v>
      </c>
      <c r="W610" s="79">
        <f t="shared" ca="1" si="368"/>
        <v>0</v>
      </c>
      <c r="X610" s="80">
        <f t="shared" ca="1" si="369"/>
        <v>0</v>
      </c>
      <c r="Y610" s="80">
        <f t="shared" ca="1" si="382"/>
        <v>0</v>
      </c>
      <c r="Z610" s="80">
        <f t="shared" ca="1" si="370"/>
        <v>0</v>
      </c>
      <c r="AA610" s="80">
        <f t="shared" ca="1" si="383"/>
        <v>0</v>
      </c>
      <c r="AB610" s="81">
        <f t="shared" ca="1" si="371"/>
        <v>0</v>
      </c>
      <c r="AC610" s="79">
        <f t="shared" ca="1" si="372"/>
        <v>0</v>
      </c>
      <c r="AE610" s="55">
        <f t="shared" ca="1" si="393"/>
        <v>0</v>
      </c>
      <c r="AF610" s="78">
        <f t="shared" ca="1" si="394"/>
        <v>4.5569622524294494E-5</v>
      </c>
      <c r="AR610" s="69">
        <f t="shared" si="384"/>
        <v>51</v>
      </c>
      <c r="AS610" s="70">
        <f t="shared" si="395"/>
        <v>607</v>
      </c>
      <c r="AT610" s="71">
        <f t="shared" si="396"/>
        <v>7.0731836484174172E-3</v>
      </c>
      <c r="AU610" s="72">
        <f t="shared" si="385"/>
        <v>8.6664107387064426E-3</v>
      </c>
      <c r="AV610" s="73">
        <f t="shared" si="386"/>
        <v>1.0086664107387064</v>
      </c>
      <c r="AW610" s="74">
        <f>PRODUCT(AV$4:AV610)</f>
        <v>135.77757084480271</v>
      </c>
      <c r="BO610" s="70">
        <f t="shared" si="397"/>
        <v>607</v>
      </c>
      <c r="BP610" s="178">
        <f t="shared" si="398"/>
        <v>0.1091</v>
      </c>
      <c r="BQ610" s="179">
        <f t="shared" si="387"/>
        <v>8.6664107387064426E-3</v>
      </c>
      <c r="BR610" s="179">
        <f t="shared" si="400"/>
        <v>7.3649866747360297E-3</v>
      </c>
    </row>
    <row r="611" spans="5:70">
      <c r="E611">
        <f t="shared" si="388"/>
        <v>608</v>
      </c>
      <c r="F611" s="64">
        <f t="shared" si="389"/>
        <v>118.58333333333046</v>
      </c>
      <c r="G611" s="55">
        <f t="shared" si="373"/>
        <v>0</v>
      </c>
      <c r="H611" s="78">
        <f t="shared" si="399"/>
        <v>4.5706383831192035E-5</v>
      </c>
      <c r="I611" s="79">
        <f t="shared" ca="1" si="374"/>
        <v>0</v>
      </c>
      <c r="J611" s="79">
        <f t="shared" ca="1" si="375"/>
        <v>0</v>
      </c>
      <c r="K611" s="80">
        <f t="shared" ca="1" si="376"/>
        <v>0</v>
      </c>
      <c r="L611" s="80">
        <f t="shared" ca="1" si="377"/>
        <v>0</v>
      </c>
      <c r="M611" s="80">
        <f t="shared" ca="1" si="378"/>
        <v>0</v>
      </c>
      <c r="N611" s="80">
        <f t="shared" ca="1" si="379"/>
        <v>0</v>
      </c>
      <c r="O611" s="81">
        <f t="shared" ca="1" si="366"/>
        <v>0</v>
      </c>
      <c r="P611" s="79">
        <f t="shared" ca="1" si="367"/>
        <v>0</v>
      </c>
      <c r="R611">
        <f t="shared" ca="1" si="380"/>
        <v>608</v>
      </c>
      <c r="S611" s="78">
        <f t="shared" ca="1" si="390"/>
        <v>118.58333333333046</v>
      </c>
      <c r="T611" s="55">
        <f t="shared" ca="1" si="381"/>
        <v>0</v>
      </c>
      <c r="U611" s="78">
        <f t="shared" ca="1" si="391"/>
        <v>4.5569622524294494E-5</v>
      </c>
      <c r="V611" s="79">
        <f t="shared" ca="1" si="392"/>
        <v>0</v>
      </c>
      <c r="W611" s="79">
        <f t="shared" ca="1" si="368"/>
        <v>0</v>
      </c>
      <c r="X611" s="80">
        <f t="shared" ca="1" si="369"/>
        <v>0</v>
      </c>
      <c r="Y611" s="80">
        <f t="shared" ca="1" si="382"/>
        <v>0</v>
      </c>
      <c r="Z611" s="80">
        <f t="shared" ca="1" si="370"/>
        <v>0</v>
      </c>
      <c r="AA611" s="80">
        <f t="shared" ca="1" si="383"/>
        <v>0</v>
      </c>
      <c r="AB611" s="81">
        <f t="shared" ca="1" si="371"/>
        <v>0</v>
      </c>
      <c r="AC611" s="79">
        <f t="shared" ca="1" si="372"/>
        <v>0</v>
      </c>
      <c r="AE611" s="55">
        <f t="shared" ca="1" si="393"/>
        <v>0</v>
      </c>
      <c r="AF611" s="78">
        <f t="shared" ca="1" si="394"/>
        <v>4.5569622524294494E-5</v>
      </c>
      <c r="AR611" s="69">
        <f t="shared" si="384"/>
        <v>51</v>
      </c>
      <c r="AS611" s="70">
        <f t="shared" si="395"/>
        <v>608</v>
      </c>
      <c r="AT611" s="71">
        <f t="shared" si="396"/>
        <v>7.0118845336899294E-3</v>
      </c>
      <c r="AU611" s="72">
        <f t="shared" si="385"/>
        <v>8.6664107387064426E-3</v>
      </c>
      <c r="AV611" s="73">
        <f t="shared" si="386"/>
        <v>1.0086664107387064</v>
      </c>
      <c r="AW611" s="74">
        <f>PRODUCT(AV$4:AV611)</f>
        <v>136.95427504284757</v>
      </c>
      <c r="BO611" s="70">
        <f t="shared" si="397"/>
        <v>608</v>
      </c>
      <c r="BP611" s="178">
        <f t="shared" si="398"/>
        <v>0.1091</v>
      </c>
      <c r="BQ611" s="179">
        <f t="shared" si="387"/>
        <v>8.6664107387064426E-3</v>
      </c>
      <c r="BR611" s="179">
        <f t="shared" si="400"/>
        <v>7.3017070820690973E-3</v>
      </c>
    </row>
    <row r="612" spans="5:70">
      <c r="E612">
        <f t="shared" si="388"/>
        <v>609</v>
      </c>
      <c r="F612" s="64">
        <f t="shared" si="389"/>
        <v>118.66666666666379</v>
      </c>
      <c r="G612" s="55">
        <f t="shared" si="373"/>
        <v>0</v>
      </c>
      <c r="H612" s="78">
        <f t="shared" si="399"/>
        <v>4.5706383831192035E-5</v>
      </c>
      <c r="I612" s="79">
        <f t="shared" ca="1" si="374"/>
        <v>0</v>
      </c>
      <c r="J612" s="79">
        <f t="shared" ca="1" si="375"/>
        <v>0</v>
      </c>
      <c r="K612" s="80">
        <f t="shared" ca="1" si="376"/>
        <v>0</v>
      </c>
      <c r="L612" s="80">
        <f t="shared" ca="1" si="377"/>
        <v>0</v>
      </c>
      <c r="M612" s="80">
        <f t="shared" ca="1" si="378"/>
        <v>0</v>
      </c>
      <c r="N612" s="80">
        <f t="shared" ca="1" si="379"/>
        <v>0</v>
      </c>
      <c r="O612" s="81">
        <f t="shared" ca="1" si="366"/>
        <v>0</v>
      </c>
      <c r="P612" s="79">
        <f t="shared" ca="1" si="367"/>
        <v>0</v>
      </c>
      <c r="R612">
        <f t="shared" ca="1" si="380"/>
        <v>609</v>
      </c>
      <c r="S612" s="78">
        <f t="shared" ca="1" si="390"/>
        <v>118.66666666666379</v>
      </c>
      <c r="T612" s="55">
        <f t="shared" ca="1" si="381"/>
        <v>0</v>
      </c>
      <c r="U612" s="78">
        <f t="shared" ca="1" si="391"/>
        <v>4.5569622524294494E-5</v>
      </c>
      <c r="V612" s="79">
        <f t="shared" ca="1" si="392"/>
        <v>0</v>
      </c>
      <c r="W612" s="79">
        <f t="shared" ca="1" si="368"/>
        <v>0</v>
      </c>
      <c r="X612" s="80">
        <f t="shared" ca="1" si="369"/>
        <v>0</v>
      </c>
      <c r="Y612" s="80">
        <f t="shared" ca="1" si="382"/>
        <v>0</v>
      </c>
      <c r="Z612" s="80">
        <f t="shared" ca="1" si="370"/>
        <v>0</v>
      </c>
      <c r="AA612" s="80">
        <f t="shared" ca="1" si="383"/>
        <v>0</v>
      </c>
      <c r="AB612" s="81">
        <f t="shared" ca="1" si="371"/>
        <v>0</v>
      </c>
      <c r="AC612" s="79">
        <f t="shared" ca="1" si="372"/>
        <v>0</v>
      </c>
      <c r="AE612" s="55">
        <f t="shared" ca="1" si="393"/>
        <v>0</v>
      </c>
      <c r="AF612" s="78">
        <f t="shared" ca="1" si="394"/>
        <v>4.5569622524294494E-5</v>
      </c>
      <c r="AR612" s="69">
        <f t="shared" si="384"/>
        <v>51</v>
      </c>
      <c r="AS612" s="70">
        <f t="shared" si="395"/>
        <v>609</v>
      </c>
      <c r="AT612" s="71">
        <f t="shared" si="396"/>
        <v>6.9511166622685892E-3</v>
      </c>
      <c r="AU612" s="72">
        <f t="shared" si="385"/>
        <v>8.6664107387064426E-3</v>
      </c>
      <c r="AV612" s="73">
        <f t="shared" si="386"/>
        <v>1.0086664107387064</v>
      </c>
      <c r="AW612" s="74">
        <f>PRODUCT(AV$4:AV612)</f>
        <v>138.14117704279067</v>
      </c>
      <c r="BO612" s="70">
        <f t="shared" si="397"/>
        <v>609</v>
      </c>
      <c r="BP612" s="178">
        <f t="shared" si="398"/>
        <v>0.1091</v>
      </c>
      <c r="BQ612" s="179">
        <f t="shared" si="387"/>
        <v>8.6664107387064426E-3</v>
      </c>
      <c r="BR612" s="179">
        <f t="shared" si="400"/>
        <v>7.2389711844589163E-3</v>
      </c>
    </row>
    <row r="613" spans="5:70">
      <c r="E613">
        <f t="shared" si="388"/>
        <v>610</v>
      </c>
      <c r="F613" s="64">
        <f t="shared" si="389"/>
        <v>118.74999999999712</v>
      </c>
      <c r="G613" s="55">
        <f t="shared" si="373"/>
        <v>0</v>
      </c>
      <c r="H613" s="78">
        <f t="shared" si="399"/>
        <v>4.5706383831192035E-5</v>
      </c>
      <c r="I613" s="79">
        <f t="shared" ca="1" si="374"/>
        <v>0</v>
      </c>
      <c r="J613" s="79">
        <f t="shared" ca="1" si="375"/>
        <v>0</v>
      </c>
      <c r="K613" s="80">
        <f t="shared" ca="1" si="376"/>
        <v>0</v>
      </c>
      <c r="L613" s="80">
        <f t="shared" ca="1" si="377"/>
        <v>0</v>
      </c>
      <c r="M613" s="80">
        <f t="shared" ca="1" si="378"/>
        <v>0</v>
      </c>
      <c r="N613" s="80">
        <f t="shared" ca="1" si="379"/>
        <v>0</v>
      </c>
      <c r="O613" s="81">
        <f t="shared" ca="1" si="366"/>
        <v>0</v>
      </c>
      <c r="P613" s="79">
        <f t="shared" ca="1" si="367"/>
        <v>0</v>
      </c>
      <c r="R613">
        <f t="shared" ca="1" si="380"/>
        <v>610</v>
      </c>
      <c r="S613" s="78">
        <f t="shared" ca="1" si="390"/>
        <v>118.74999999999712</v>
      </c>
      <c r="T613" s="55">
        <f t="shared" ca="1" si="381"/>
        <v>0</v>
      </c>
      <c r="U613" s="78">
        <f t="shared" ca="1" si="391"/>
        <v>4.5569622524294494E-5</v>
      </c>
      <c r="V613" s="79">
        <f t="shared" ca="1" si="392"/>
        <v>0</v>
      </c>
      <c r="W613" s="79">
        <f t="shared" ca="1" si="368"/>
        <v>0</v>
      </c>
      <c r="X613" s="80">
        <f t="shared" ca="1" si="369"/>
        <v>0</v>
      </c>
      <c r="Y613" s="80">
        <f t="shared" ca="1" si="382"/>
        <v>0</v>
      </c>
      <c r="Z613" s="80">
        <f t="shared" ca="1" si="370"/>
        <v>0</v>
      </c>
      <c r="AA613" s="80">
        <f t="shared" ca="1" si="383"/>
        <v>0</v>
      </c>
      <c r="AB613" s="81">
        <f t="shared" ca="1" si="371"/>
        <v>0</v>
      </c>
      <c r="AC613" s="79">
        <f t="shared" ca="1" si="372"/>
        <v>0</v>
      </c>
      <c r="AE613" s="55">
        <f t="shared" ca="1" si="393"/>
        <v>0</v>
      </c>
      <c r="AF613" s="78">
        <f t="shared" ca="1" si="394"/>
        <v>4.5569622524294494E-5</v>
      </c>
      <c r="AR613" s="69">
        <f t="shared" si="384"/>
        <v>51</v>
      </c>
      <c r="AS613" s="70">
        <f t="shared" si="395"/>
        <v>610</v>
      </c>
      <c r="AT613" s="71">
        <f t="shared" si="396"/>
        <v>6.890875430180703E-3</v>
      </c>
      <c r="AU613" s="72">
        <f t="shared" si="385"/>
        <v>8.6664107387064426E-3</v>
      </c>
      <c r="AV613" s="73">
        <f t="shared" si="386"/>
        <v>1.0086664107387064</v>
      </c>
      <c r="AW613" s="74">
        <f>PRODUCT(AV$4:AV613)</f>
        <v>139.33836522297187</v>
      </c>
      <c r="BO613" s="70">
        <f t="shared" si="397"/>
        <v>610</v>
      </c>
      <c r="BP613" s="178">
        <f t="shared" si="398"/>
        <v>0.1091</v>
      </c>
      <c r="BQ613" s="179">
        <f t="shared" si="387"/>
        <v>8.6664107387064426E-3</v>
      </c>
      <c r="BR613" s="179">
        <f t="shared" si="400"/>
        <v>7.1767743105050829E-3</v>
      </c>
    </row>
    <row r="614" spans="5:70">
      <c r="E614">
        <f t="shared" si="388"/>
        <v>611</v>
      </c>
      <c r="F614" s="64">
        <f t="shared" si="389"/>
        <v>118.83333333333044</v>
      </c>
      <c r="G614" s="55">
        <f t="shared" si="373"/>
        <v>0</v>
      </c>
      <c r="H614" s="78">
        <f t="shared" si="399"/>
        <v>4.5706383831192035E-5</v>
      </c>
      <c r="I614" s="79">
        <f t="shared" ca="1" si="374"/>
        <v>0</v>
      </c>
      <c r="J614" s="79">
        <f t="shared" ca="1" si="375"/>
        <v>0</v>
      </c>
      <c r="K614" s="80">
        <f t="shared" ca="1" si="376"/>
        <v>0</v>
      </c>
      <c r="L614" s="80">
        <f t="shared" ca="1" si="377"/>
        <v>0</v>
      </c>
      <c r="M614" s="80">
        <f t="shared" ca="1" si="378"/>
        <v>0</v>
      </c>
      <c r="N614" s="80">
        <f t="shared" ca="1" si="379"/>
        <v>0</v>
      </c>
      <c r="O614" s="81">
        <f t="shared" ca="1" si="366"/>
        <v>0</v>
      </c>
      <c r="P614" s="79">
        <f t="shared" ca="1" si="367"/>
        <v>0</v>
      </c>
      <c r="R614">
        <f t="shared" ca="1" si="380"/>
        <v>611</v>
      </c>
      <c r="S614" s="78">
        <f t="shared" ca="1" si="390"/>
        <v>118.83333333333044</v>
      </c>
      <c r="T614" s="55">
        <f t="shared" ca="1" si="381"/>
        <v>0</v>
      </c>
      <c r="U614" s="78">
        <f t="shared" ca="1" si="391"/>
        <v>4.5569622524294494E-5</v>
      </c>
      <c r="V614" s="79">
        <f t="shared" ca="1" si="392"/>
        <v>0</v>
      </c>
      <c r="W614" s="79">
        <f t="shared" ca="1" si="368"/>
        <v>0</v>
      </c>
      <c r="X614" s="80">
        <f t="shared" ca="1" si="369"/>
        <v>0</v>
      </c>
      <c r="Y614" s="80">
        <f t="shared" ca="1" si="382"/>
        <v>0</v>
      </c>
      <c r="Z614" s="80">
        <f t="shared" ca="1" si="370"/>
        <v>0</v>
      </c>
      <c r="AA614" s="80">
        <f t="shared" ca="1" si="383"/>
        <v>0</v>
      </c>
      <c r="AB614" s="81">
        <f t="shared" ca="1" si="371"/>
        <v>0</v>
      </c>
      <c r="AC614" s="79">
        <f t="shared" ca="1" si="372"/>
        <v>0</v>
      </c>
      <c r="AE614" s="55">
        <f t="shared" ca="1" si="393"/>
        <v>0</v>
      </c>
      <c r="AF614" s="78">
        <f t="shared" ca="1" si="394"/>
        <v>4.5569622524294494E-5</v>
      </c>
      <c r="AR614" s="69">
        <f t="shared" si="384"/>
        <v>51</v>
      </c>
      <c r="AS614" s="70">
        <f t="shared" si="395"/>
        <v>611</v>
      </c>
      <c r="AT614" s="71">
        <f t="shared" si="396"/>
        <v>6.8311562733534966E-3</v>
      </c>
      <c r="AU614" s="72">
        <f t="shared" si="385"/>
        <v>8.6664107387064426E-3</v>
      </c>
      <c r="AV614" s="73">
        <f t="shared" si="386"/>
        <v>1.0086664107387064</v>
      </c>
      <c r="AW614" s="74">
        <f>PRODUCT(AV$4:AV614)</f>
        <v>140.54592872765403</v>
      </c>
      <c r="BO614" s="70">
        <f t="shared" si="397"/>
        <v>611</v>
      </c>
      <c r="BP614" s="178">
        <f t="shared" si="398"/>
        <v>0.1091</v>
      </c>
      <c r="BQ614" s="179">
        <f t="shared" si="387"/>
        <v>8.6664107387064426E-3</v>
      </c>
      <c r="BR614" s="179">
        <f t="shared" si="400"/>
        <v>7.1151118289436285E-3</v>
      </c>
    </row>
    <row r="615" spans="5:70">
      <c r="E615">
        <f t="shared" si="388"/>
        <v>612</v>
      </c>
      <c r="F615" s="64">
        <f t="shared" si="389"/>
        <v>118.91666666666377</v>
      </c>
      <c r="G615" s="55">
        <f t="shared" si="373"/>
        <v>0</v>
      </c>
      <c r="H615" s="78">
        <f t="shared" si="399"/>
        <v>4.5706383831192035E-5</v>
      </c>
      <c r="I615" s="79">
        <f t="shared" ca="1" si="374"/>
        <v>0</v>
      </c>
      <c r="J615" s="79">
        <f t="shared" ca="1" si="375"/>
        <v>0</v>
      </c>
      <c r="K615" s="80">
        <f t="shared" ca="1" si="376"/>
        <v>0</v>
      </c>
      <c r="L615" s="80">
        <f t="shared" ca="1" si="377"/>
        <v>0</v>
      </c>
      <c r="M615" s="80">
        <f t="shared" ca="1" si="378"/>
        <v>0</v>
      </c>
      <c r="N615" s="80">
        <f t="shared" ca="1" si="379"/>
        <v>0</v>
      </c>
      <c r="O615" s="81">
        <f t="shared" ca="1" si="366"/>
        <v>0</v>
      </c>
      <c r="P615" s="79">
        <f t="shared" ca="1" si="367"/>
        <v>0</v>
      </c>
      <c r="R615">
        <f t="shared" ca="1" si="380"/>
        <v>612</v>
      </c>
      <c r="S615" s="78">
        <f t="shared" ca="1" si="390"/>
        <v>118.91666666666377</v>
      </c>
      <c r="T615" s="55">
        <f t="shared" ca="1" si="381"/>
        <v>0</v>
      </c>
      <c r="U615" s="78">
        <f t="shared" ca="1" si="391"/>
        <v>4.5569622524294494E-5</v>
      </c>
      <c r="V615" s="79">
        <f t="shared" ca="1" si="392"/>
        <v>0</v>
      </c>
      <c r="W615" s="79">
        <f t="shared" ca="1" si="368"/>
        <v>0</v>
      </c>
      <c r="X615" s="80">
        <f t="shared" ca="1" si="369"/>
        <v>0</v>
      </c>
      <c r="Y615" s="80">
        <f t="shared" ca="1" si="382"/>
        <v>0</v>
      </c>
      <c r="Z615" s="80">
        <f t="shared" ca="1" si="370"/>
        <v>0</v>
      </c>
      <c r="AA615" s="80">
        <f t="shared" ca="1" si="383"/>
        <v>0</v>
      </c>
      <c r="AB615" s="81">
        <f t="shared" ca="1" si="371"/>
        <v>0</v>
      </c>
      <c r="AC615" s="79">
        <f t="shared" ca="1" si="372"/>
        <v>0</v>
      </c>
      <c r="AE615" s="55">
        <f t="shared" ca="1" si="393"/>
        <v>0</v>
      </c>
      <c r="AF615" s="78">
        <f t="shared" ca="1" si="394"/>
        <v>4.5569622524294494E-5</v>
      </c>
      <c r="AR615" s="69">
        <f t="shared" si="384"/>
        <v>51</v>
      </c>
      <c r="AS615" s="70">
        <f t="shared" si="395"/>
        <v>612</v>
      </c>
      <c r="AT615" s="71">
        <f t="shared" si="396"/>
        <v>6.7719546672683241E-3</v>
      </c>
      <c r="AU615" s="72">
        <f t="shared" si="385"/>
        <v>8.6664107387064426E-3</v>
      </c>
      <c r="AV615" s="73">
        <f t="shared" si="386"/>
        <v>1.0086664107387064</v>
      </c>
      <c r="AW615" s="74">
        <f>PRODUCT(AV$4:AV615)</f>
        <v>141.76395747366084</v>
      </c>
      <c r="BO615" s="70">
        <f t="shared" si="397"/>
        <v>612</v>
      </c>
      <c r="BP615" s="178">
        <f t="shared" si="398"/>
        <v>0.1091</v>
      </c>
      <c r="BQ615" s="179">
        <f t="shared" si="387"/>
        <v>8.6664107387064426E-3</v>
      </c>
      <c r="BR615" s="179">
        <f t="shared" si="400"/>
        <v>7.053979148302171E-3</v>
      </c>
    </row>
    <row r="616" spans="5:70">
      <c r="E616">
        <f t="shared" si="388"/>
        <v>613</v>
      </c>
      <c r="F616" s="64">
        <f t="shared" si="389"/>
        <v>118.9999999999971</v>
      </c>
      <c r="G616" s="55">
        <f t="shared" si="373"/>
        <v>0</v>
      </c>
      <c r="H616" s="78">
        <f t="shared" si="399"/>
        <v>4.5706383831192035E-5</v>
      </c>
      <c r="I616" s="79">
        <f t="shared" ca="1" si="374"/>
        <v>0</v>
      </c>
      <c r="J616" s="79">
        <f t="shared" ca="1" si="375"/>
        <v>0</v>
      </c>
      <c r="K616" s="80">
        <f t="shared" ca="1" si="376"/>
        <v>0</v>
      </c>
      <c r="L616" s="80">
        <f t="shared" ca="1" si="377"/>
        <v>0</v>
      </c>
      <c r="M616" s="80">
        <f t="shared" ca="1" si="378"/>
        <v>0</v>
      </c>
      <c r="N616" s="80">
        <f t="shared" ca="1" si="379"/>
        <v>0</v>
      </c>
      <c r="O616" s="81">
        <f t="shared" ca="1" si="366"/>
        <v>0</v>
      </c>
      <c r="P616" s="79">
        <f t="shared" ca="1" si="367"/>
        <v>0</v>
      </c>
      <c r="R616">
        <f t="shared" ca="1" si="380"/>
        <v>613</v>
      </c>
      <c r="S616" s="78">
        <f t="shared" ca="1" si="390"/>
        <v>118.9999999999971</v>
      </c>
      <c r="T616" s="55">
        <f t="shared" ca="1" si="381"/>
        <v>0</v>
      </c>
      <c r="U616" s="78">
        <f t="shared" ca="1" si="391"/>
        <v>4.5569622524294494E-5</v>
      </c>
      <c r="V616" s="79">
        <f t="shared" ca="1" si="392"/>
        <v>0</v>
      </c>
      <c r="W616" s="79">
        <f t="shared" ca="1" si="368"/>
        <v>0</v>
      </c>
      <c r="X616" s="80">
        <f t="shared" ca="1" si="369"/>
        <v>0</v>
      </c>
      <c r="Y616" s="80">
        <f t="shared" ca="1" si="382"/>
        <v>0</v>
      </c>
      <c r="Z616" s="80">
        <f t="shared" ca="1" si="370"/>
        <v>0</v>
      </c>
      <c r="AA616" s="80">
        <f t="shared" ca="1" si="383"/>
        <v>0</v>
      </c>
      <c r="AB616" s="81">
        <f t="shared" ca="1" si="371"/>
        <v>0</v>
      </c>
      <c r="AC616" s="79">
        <f t="shared" ca="1" si="372"/>
        <v>0</v>
      </c>
      <c r="AE616" s="55">
        <f t="shared" ca="1" si="393"/>
        <v>0</v>
      </c>
      <c r="AF616" s="78">
        <f t="shared" ca="1" si="394"/>
        <v>4.5569622524294494E-5</v>
      </c>
      <c r="AR616" s="69">
        <f t="shared" si="384"/>
        <v>52</v>
      </c>
      <c r="AS616" s="70">
        <f t="shared" si="395"/>
        <v>613</v>
      </c>
      <c r="AT616" s="71">
        <f t="shared" si="396"/>
        <v>6.7132661266178766E-3</v>
      </c>
      <c r="AU616" s="72">
        <f t="shared" si="385"/>
        <v>8.6664107387064426E-3</v>
      </c>
      <c r="AV616" s="73">
        <f t="shared" si="386"/>
        <v>1.0086664107387064</v>
      </c>
      <c r="AW616" s="74">
        <f>PRODUCT(AV$4:AV616)</f>
        <v>142.99254215707211</v>
      </c>
      <c r="BO616" s="70">
        <f t="shared" si="397"/>
        <v>613</v>
      </c>
      <c r="BP616" s="178">
        <f t="shared" si="398"/>
        <v>0.1091</v>
      </c>
      <c r="BQ616" s="179">
        <f t="shared" si="387"/>
        <v>8.6664107387064426E-3</v>
      </c>
      <c r="BR616" s="179">
        <f t="shared" si="400"/>
        <v>6.9933717165580264E-3</v>
      </c>
    </row>
    <row r="617" spans="5:70">
      <c r="E617">
        <f t="shared" si="388"/>
        <v>614</v>
      </c>
      <c r="F617" s="64">
        <f t="shared" si="389"/>
        <v>119.08333333333043</v>
      </c>
      <c r="G617" s="55">
        <f t="shared" si="373"/>
        <v>0</v>
      </c>
      <c r="H617" s="78">
        <f t="shared" si="399"/>
        <v>4.5706383831192035E-5</v>
      </c>
      <c r="I617" s="79">
        <f t="shared" ca="1" si="374"/>
        <v>0</v>
      </c>
      <c r="J617" s="79">
        <f t="shared" ca="1" si="375"/>
        <v>0</v>
      </c>
      <c r="K617" s="80">
        <f t="shared" ca="1" si="376"/>
        <v>0</v>
      </c>
      <c r="L617" s="80">
        <f t="shared" ca="1" si="377"/>
        <v>0</v>
      </c>
      <c r="M617" s="80">
        <f t="shared" ca="1" si="378"/>
        <v>0</v>
      </c>
      <c r="N617" s="80">
        <f t="shared" ca="1" si="379"/>
        <v>0</v>
      </c>
      <c r="O617" s="81">
        <f t="shared" ca="1" si="366"/>
        <v>0</v>
      </c>
      <c r="P617" s="79">
        <f t="shared" ca="1" si="367"/>
        <v>0</v>
      </c>
      <c r="R617">
        <f t="shared" ca="1" si="380"/>
        <v>614</v>
      </c>
      <c r="S617" s="78">
        <f t="shared" ca="1" si="390"/>
        <v>119.08333333333043</v>
      </c>
      <c r="T617" s="55">
        <f t="shared" ca="1" si="381"/>
        <v>0</v>
      </c>
      <c r="U617" s="78">
        <f t="shared" ca="1" si="391"/>
        <v>4.5569622524294494E-5</v>
      </c>
      <c r="V617" s="79">
        <f t="shared" ca="1" si="392"/>
        <v>0</v>
      </c>
      <c r="W617" s="79">
        <f t="shared" ca="1" si="368"/>
        <v>0</v>
      </c>
      <c r="X617" s="80">
        <f t="shared" ca="1" si="369"/>
        <v>0</v>
      </c>
      <c r="Y617" s="80">
        <f t="shared" ca="1" si="382"/>
        <v>0</v>
      </c>
      <c r="Z617" s="80">
        <f t="shared" ca="1" si="370"/>
        <v>0</v>
      </c>
      <c r="AA617" s="80">
        <f t="shared" ca="1" si="383"/>
        <v>0</v>
      </c>
      <c r="AB617" s="81">
        <f t="shared" ca="1" si="371"/>
        <v>0</v>
      </c>
      <c r="AC617" s="79">
        <f t="shared" ca="1" si="372"/>
        <v>0</v>
      </c>
      <c r="AE617" s="55">
        <f t="shared" ca="1" si="393"/>
        <v>0</v>
      </c>
      <c r="AF617" s="78">
        <f t="shared" ca="1" si="394"/>
        <v>4.5569622524294494E-5</v>
      </c>
      <c r="AR617" s="69">
        <f t="shared" si="384"/>
        <v>52</v>
      </c>
      <c r="AS617" s="70">
        <f t="shared" si="395"/>
        <v>614</v>
      </c>
      <c r="AT617" s="71">
        <f t="shared" si="396"/>
        <v>6.6550862049663609E-3</v>
      </c>
      <c r="AU617" s="72">
        <f t="shared" si="385"/>
        <v>8.6664107387064426E-3</v>
      </c>
      <c r="AV617" s="73">
        <f t="shared" si="386"/>
        <v>1.0086664107387064</v>
      </c>
      <c r="AW617" s="74">
        <f>PRODUCT(AV$4:AV617)</f>
        <v>144.2317742599771</v>
      </c>
      <c r="BO617" s="70">
        <f t="shared" si="397"/>
        <v>614</v>
      </c>
      <c r="BP617" s="178">
        <f t="shared" si="398"/>
        <v>0.1091</v>
      </c>
      <c r="BQ617" s="179">
        <f t="shared" si="387"/>
        <v>8.6664107387064426E-3</v>
      </c>
      <c r="BR617" s="179">
        <f t="shared" si="400"/>
        <v>6.933285020799259E-3</v>
      </c>
    </row>
    <row r="618" spans="5:70">
      <c r="E618">
        <f t="shared" si="388"/>
        <v>615</v>
      </c>
      <c r="F618" s="64">
        <f t="shared" si="389"/>
        <v>119.16666666666376</v>
      </c>
      <c r="G618" s="55">
        <f t="shared" si="373"/>
        <v>0</v>
      </c>
      <c r="H618" s="78">
        <f t="shared" si="399"/>
        <v>4.5706383831192035E-5</v>
      </c>
      <c r="I618" s="79">
        <f t="shared" ca="1" si="374"/>
        <v>0</v>
      </c>
      <c r="J618" s="79">
        <f t="shared" ca="1" si="375"/>
        <v>0</v>
      </c>
      <c r="K618" s="80">
        <f t="shared" ca="1" si="376"/>
        <v>0</v>
      </c>
      <c r="L618" s="80">
        <f t="shared" ca="1" si="377"/>
        <v>0</v>
      </c>
      <c r="M618" s="80">
        <f t="shared" ca="1" si="378"/>
        <v>0</v>
      </c>
      <c r="N618" s="80">
        <f t="shared" ca="1" si="379"/>
        <v>0</v>
      </c>
      <c r="O618" s="81">
        <f t="shared" ca="1" si="366"/>
        <v>0</v>
      </c>
      <c r="P618" s="79">
        <f t="shared" ca="1" si="367"/>
        <v>0</v>
      </c>
      <c r="R618">
        <f t="shared" ca="1" si="380"/>
        <v>615</v>
      </c>
      <c r="S618" s="78">
        <f t="shared" ca="1" si="390"/>
        <v>119.16666666666376</v>
      </c>
      <c r="T618" s="55">
        <f t="shared" ca="1" si="381"/>
        <v>0</v>
      </c>
      <c r="U618" s="78">
        <f t="shared" ca="1" si="391"/>
        <v>4.5569622524294494E-5</v>
      </c>
      <c r="V618" s="79">
        <f t="shared" ca="1" si="392"/>
        <v>0</v>
      </c>
      <c r="W618" s="79">
        <f t="shared" ca="1" si="368"/>
        <v>0</v>
      </c>
      <c r="X618" s="80">
        <f t="shared" ca="1" si="369"/>
        <v>0</v>
      </c>
      <c r="Y618" s="80">
        <f t="shared" ca="1" si="382"/>
        <v>0</v>
      </c>
      <c r="Z618" s="80">
        <f t="shared" ca="1" si="370"/>
        <v>0</v>
      </c>
      <c r="AA618" s="80">
        <f t="shared" ca="1" si="383"/>
        <v>0</v>
      </c>
      <c r="AB618" s="81">
        <f t="shared" ca="1" si="371"/>
        <v>0</v>
      </c>
      <c r="AC618" s="79">
        <f t="shared" ca="1" si="372"/>
        <v>0</v>
      </c>
      <c r="AE618" s="55">
        <f t="shared" ca="1" si="393"/>
        <v>0</v>
      </c>
      <c r="AF618" s="78">
        <f t="shared" ca="1" si="394"/>
        <v>4.5569622524294494E-5</v>
      </c>
      <c r="AR618" s="69">
        <f t="shared" si="384"/>
        <v>52</v>
      </c>
      <c r="AS618" s="70">
        <f t="shared" si="395"/>
        <v>615</v>
      </c>
      <c r="AT618" s="71">
        <f t="shared" si="396"/>
        <v>6.5974104944126234E-3</v>
      </c>
      <c r="AU618" s="72">
        <f t="shared" si="385"/>
        <v>8.6664107387064426E-3</v>
      </c>
      <c r="AV618" s="73">
        <f t="shared" si="386"/>
        <v>1.0086664107387064</v>
      </c>
      <c r="AW618" s="74">
        <f>PRODUCT(AV$4:AV618)</f>
        <v>145.48174605728644</v>
      </c>
      <c r="BO618" s="70">
        <f t="shared" si="397"/>
        <v>615</v>
      </c>
      <c r="BP618" s="178">
        <f t="shared" si="398"/>
        <v>0.1091</v>
      </c>
      <c r="BQ618" s="179">
        <f t="shared" si="387"/>
        <v>8.6664107387064426E-3</v>
      </c>
      <c r="BR618" s="179">
        <f t="shared" si="400"/>
        <v>6.873714586888644E-3</v>
      </c>
    </row>
    <row r="619" spans="5:70">
      <c r="E619">
        <f t="shared" si="388"/>
        <v>616</v>
      </c>
      <c r="F619" s="64">
        <f t="shared" si="389"/>
        <v>119.24999999999709</v>
      </c>
      <c r="G619" s="55">
        <f t="shared" si="373"/>
        <v>0</v>
      </c>
      <c r="H619" s="78">
        <f t="shared" si="399"/>
        <v>4.5706383831192035E-5</v>
      </c>
      <c r="I619" s="79">
        <f t="shared" ca="1" si="374"/>
        <v>0</v>
      </c>
      <c r="J619" s="79">
        <f t="shared" ca="1" si="375"/>
        <v>0</v>
      </c>
      <c r="K619" s="80">
        <f t="shared" ca="1" si="376"/>
        <v>0</v>
      </c>
      <c r="L619" s="80">
        <f t="shared" ca="1" si="377"/>
        <v>0</v>
      </c>
      <c r="M619" s="80">
        <f t="shared" ca="1" si="378"/>
        <v>0</v>
      </c>
      <c r="N619" s="80">
        <f t="shared" ca="1" si="379"/>
        <v>0</v>
      </c>
      <c r="O619" s="81">
        <f t="shared" ca="1" si="366"/>
        <v>0</v>
      </c>
      <c r="P619" s="79">
        <f t="shared" ca="1" si="367"/>
        <v>0</v>
      </c>
      <c r="R619">
        <f t="shared" ca="1" si="380"/>
        <v>616</v>
      </c>
      <c r="S619" s="78">
        <f t="shared" ca="1" si="390"/>
        <v>119.24999999999709</v>
      </c>
      <c r="T619" s="55">
        <f t="shared" ca="1" si="381"/>
        <v>0</v>
      </c>
      <c r="U619" s="78">
        <f t="shared" ca="1" si="391"/>
        <v>4.5569622524294494E-5</v>
      </c>
      <c r="V619" s="79">
        <f t="shared" ca="1" si="392"/>
        <v>0</v>
      </c>
      <c r="W619" s="79">
        <f t="shared" ca="1" si="368"/>
        <v>0</v>
      </c>
      <c r="X619" s="80">
        <f t="shared" ca="1" si="369"/>
        <v>0</v>
      </c>
      <c r="Y619" s="80">
        <f t="shared" ca="1" si="382"/>
        <v>0</v>
      </c>
      <c r="Z619" s="80">
        <f t="shared" ca="1" si="370"/>
        <v>0</v>
      </c>
      <c r="AA619" s="80">
        <f t="shared" ca="1" si="383"/>
        <v>0</v>
      </c>
      <c r="AB619" s="81">
        <f t="shared" ca="1" si="371"/>
        <v>0</v>
      </c>
      <c r="AC619" s="79">
        <f t="shared" ca="1" si="372"/>
        <v>0</v>
      </c>
      <c r="AE619" s="55">
        <f t="shared" ca="1" si="393"/>
        <v>0</v>
      </c>
      <c r="AF619" s="78">
        <f t="shared" ca="1" si="394"/>
        <v>4.5569622524294494E-5</v>
      </c>
      <c r="AR619" s="69">
        <f t="shared" si="384"/>
        <v>52</v>
      </c>
      <c r="AS619" s="70">
        <f t="shared" si="395"/>
        <v>616</v>
      </c>
      <c r="AT619" s="71">
        <f t="shared" si="396"/>
        <v>6.5402346252561912E-3</v>
      </c>
      <c r="AU619" s="72">
        <f t="shared" si="385"/>
        <v>8.6664107387064426E-3</v>
      </c>
      <c r="AV619" s="73">
        <f t="shared" si="386"/>
        <v>1.0086664107387064</v>
      </c>
      <c r="AW619" s="74">
        <f>PRODUCT(AV$4:AV619)</f>
        <v>146.74255062360308</v>
      </c>
      <c r="BO619" s="70">
        <f t="shared" si="397"/>
        <v>616</v>
      </c>
      <c r="BP619" s="178">
        <f t="shared" si="398"/>
        <v>0.1091</v>
      </c>
      <c r="BQ619" s="179">
        <f t="shared" si="387"/>
        <v>8.6664107387064426E-3</v>
      </c>
      <c r="BR619" s="179">
        <f t="shared" si="400"/>
        <v>6.8146559791305173E-3</v>
      </c>
    </row>
    <row r="620" spans="5:70">
      <c r="E620">
        <f t="shared" si="388"/>
        <v>617</v>
      </c>
      <c r="F620" s="64">
        <f t="shared" si="389"/>
        <v>119.33333333333042</v>
      </c>
      <c r="G620" s="55">
        <f t="shared" si="373"/>
        <v>0</v>
      </c>
      <c r="H620" s="78">
        <f t="shared" si="399"/>
        <v>4.5706383831192035E-5</v>
      </c>
      <c r="I620" s="79">
        <f t="shared" ca="1" si="374"/>
        <v>0</v>
      </c>
      <c r="J620" s="79">
        <f t="shared" ca="1" si="375"/>
        <v>0</v>
      </c>
      <c r="K620" s="80">
        <f t="shared" ca="1" si="376"/>
        <v>0</v>
      </c>
      <c r="L620" s="80">
        <f t="shared" ca="1" si="377"/>
        <v>0</v>
      </c>
      <c r="M620" s="80">
        <f t="shared" ca="1" si="378"/>
        <v>0</v>
      </c>
      <c r="N620" s="80">
        <f t="shared" ca="1" si="379"/>
        <v>0</v>
      </c>
      <c r="O620" s="81">
        <f t="shared" ca="1" si="366"/>
        <v>0</v>
      </c>
      <c r="P620" s="79">
        <f t="shared" ca="1" si="367"/>
        <v>0</v>
      </c>
      <c r="R620">
        <f t="shared" ca="1" si="380"/>
        <v>617</v>
      </c>
      <c r="S620" s="78">
        <f t="shared" ca="1" si="390"/>
        <v>119.33333333333042</v>
      </c>
      <c r="T620" s="55">
        <f t="shared" ca="1" si="381"/>
        <v>0</v>
      </c>
      <c r="U620" s="78">
        <f t="shared" ca="1" si="391"/>
        <v>4.5569622524294494E-5</v>
      </c>
      <c r="V620" s="79">
        <f t="shared" ca="1" si="392"/>
        <v>0</v>
      </c>
      <c r="W620" s="79">
        <f t="shared" ca="1" si="368"/>
        <v>0</v>
      </c>
      <c r="X620" s="80">
        <f t="shared" ca="1" si="369"/>
        <v>0</v>
      </c>
      <c r="Y620" s="80">
        <f t="shared" ca="1" si="382"/>
        <v>0</v>
      </c>
      <c r="Z620" s="80">
        <f t="shared" ca="1" si="370"/>
        <v>0</v>
      </c>
      <c r="AA620" s="80">
        <f t="shared" ca="1" si="383"/>
        <v>0</v>
      </c>
      <c r="AB620" s="81">
        <f t="shared" ca="1" si="371"/>
        <v>0</v>
      </c>
      <c r="AC620" s="79">
        <f t="shared" ca="1" si="372"/>
        <v>0</v>
      </c>
      <c r="AE620" s="55">
        <f t="shared" ca="1" si="393"/>
        <v>0</v>
      </c>
      <c r="AF620" s="78">
        <f t="shared" ca="1" si="394"/>
        <v>4.5569622524294494E-5</v>
      </c>
      <c r="AR620" s="69">
        <f t="shared" si="384"/>
        <v>52</v>
      </c>
      <c r="AS620" s="70">
        <f t="shared" si="395"/>
        <v>617</v>
      </c>
      <c r="AT620" s="71">
        <f t="shared" si="396"/>
        <v>6.4835542656662111E-3</v>
      </c>
      <c r="AU620" s="72">
        <f t="shared" si="385"/>
        <v>8.6664107387064426E-3</v>
      </c>
      <c r="AV620" s="73">
        <f t="shared" si="386"/>
        <v>1.0086664107387064</v>
      </c>
      <c r="AW620" s="74">
        <f>PRODUCT(AV$4:AV620)</f>
        <v>148.01428184015265</v>
      </c>
      <c r="BO620" s="70">
        <f t="shared" si="397"/>
        <v>617</v>
      </c>
      <c r="BP620" s="178">
        <f t="shared" si="398"/>
        <v>0.1091</v>
      </c>
      <c r="BQ620" s="179">
        <f t="shared" si="387"/>
        <v>8.6664107387064426E-3</v>
      </c>
      <c r="BR620" s="179">
        <f t="shared" si="400"/>
        <v>6.7561047999404869E-3</v>
      </c>
    </row>
    <row r="621" spans="5:70">
      <c r="E621">
        <f t="shared" si="388"/>
        <v>618</v>
      </c>
      <c r="F621" s="64">
        <f t="shared" si="389"/>
        <v>119.41666666666374</v>
      </c>
      <c r="G621" s="55">
        <f t="shared" si="373"/>
        <v>0</v>
      </c>
      <c r="H621" s="78">
        <f t="shared" si="399"/>
        <v>4.5706383831192035E-5</v>
      </c>
      <c r="I621" s="79">
        <f t="shared" ca="1" si="374"/>
        <v>0</v>
      </c>
      <c r="J621" s="79">
        <f t="shared" ca="1" si="375"/>
        <v>0</v>
      </c>
      <c r="K621" s="80">
        <f t="shared" ca="1" si="376"/>
        <v>0</v>
      </c>
      <c r="L621" s="80">
        <f t="shared" ca="1" si="377"/>
        <v>0</v>
      </c>
      <c r="M621" s="80">
        <f t="shared" ca="1" si="378"/>
        <v>0</v>
      </c>
      <c r="N621" s="80">
        <f t="shared" ca="1" si="379"/>
        <v>0</v>
      </c>
      <c r="O621" s="81">
        <f t="shared" ca="1" si="366"/>
        <v>0</v>
      </c>
      <c r="P621" s="79">
        <f t="shared" ca="1" si="367"/>
        <v>0</v>
      </c>
      <c r="R621">
        <f t="shared" ca="1" si="380"/>
        <v>618</v>
      </c>
      <c r="S621" s="78">
        <f t="shared" ca="1" si="390"/>
        <v>119.41666666666374</v>
      </c>
      <c r="T621" s="55">
        <f t="shared" ca="1" si="381"/>
        <v>0</v>
      </c>
      <c r="U621" s="78">
        <f t="shared" ca="1" si="391"/>
        <v>4.5569622524294494E-5</v>
      </c>
      <c r="V621" s="79">
        <f t="shared" ca="1" si="392"/>
        <v>0</v>
      </c>
      <c r="W621" s="79">
        <f t="shared" ca="1" si="368"/>
        <v>0</v>
      </c>
      <c r="X621" s="80">
        <f t="shared" ca="1" si="369"/>
        <v>0</v>
      </c>
      <c r="Y621" s="80">
        <f t="shared" ca="1" si="382"/>
        <v>0</v>
      </c>
      <c r="Z621" s="80">
        <f t="shared" ca="1" si="370"/>
        <v>0</v>
      </c>
      <c r="AA621" s="80">
        <f t="shared" ca="1" si="383"/>
        <v>0</v>
      </c>
      <c r="AB621" s="81">
        <f t="shared" ca="1" si="371"/>
        <v>0</v>
      </c>
      <c r="AC621" s="79">
        <f t="shared" ca="1" si="372"/>
        <v>0</v>
      </c>
      <c r="AE621" s="55">
        <f t="shared" ca="1" si="393"/>
        <v>0</v>
      </c>
      <c r="AF621" s="78">
        <f t="shared" ca="1" si="394"/>
        <v>4.5569622524294494E-5</v>
      </c>
      <c r="AR621" s="69">
        <f t="shared" si="384"/>
        <v>52</v>
      </c>
      <c r="AS621" s="70">
        <f t="shared" si="395"/>
        <v>618</v>
      </c>
      <c r="AT621" s="71">
        <f t="shared" si="396"/>
        <v>6.4273651213532556E-3</v>
      </c>
      <c r="AU621" s="72">
        <f t="shared" si="385"/>
        <v>8.6664107387064426E-3</v>
      </c>
      <c r="AV621" s="73">
        <f t="shared" si="386"/>
        <v>1.0086664107387064</v>
      </c>
      <c r="AW621" s="74">
        <f>PRODUCT(AV$4:AV621)</f>
        <v>149.29703440177406</v>
      </c>
      <c r="BO621" s="70">
        <f t="shared" si="397"/>
        <v>618</v>
      </c>
      <c r="BP621" s="178">
        <f t="shared" si="398"/>
        <v>0.1091</v>
      </c>
      <c r="BQ621" s="179">
        <f t="shared" si="387"/>
        <v>8.6664107387064426E-3</v>
      </c>
      <c r="BR621" s="179">
        <f t="shared" si="400"/>
        <v>6.6980566895179835E-3</v>
      </c>
    </row>
    <row r="622" spans="5:70">
      <c r="E622">
        <f t="shared" si="388"/>
        <v>619</v>
      </c>
      <c r="F622" s="64">
        <f t="shared" si="389"/>
        <v>119.49999999999707</v>
      </c>
      <c r="G622" s="55">
        <f t="shared" si="373"/>
        <v>0</v>
      </c>
      <c r="H622" s="78">
        <f t="shared" si="399"/>
        <v>4.5706383831192035E-5</v>
      </c>
      <c r="I622" s="79">
        <f t="shared" ca="1" si="374"/>
        <v>0</v>
      </c>
      <c r="J622" s="79">
        <f t="shared" ca="1" si="375"/>
        <v>0</v>
      </c>
      <c r="K622" s="80">
        <f t="shared" ca="1" si="376"/>
        <v>0</v>
      </c>
      <c r="L622" s="80">
        <f t="shared" ca="1" si="377"/>
        <v>0</v>
      </c>
      <c r="M622" s="80">
        <f t="shared" ca="1" si="378"/>
        <v>0</v>
      </c>
      <c r="N622" s="80">
        <f t="shared" ca="1" si="379"/>
        <v>0</v>
      </c>
      <c r="O622" s="81">
        <f t="shared" ca="1" si="366"/>
        <v>0</v>
      </c>
      <c r="P622" s="79">
        <f t="shared" ca="1" si="367"/>
        <v>0</v>
      </c>
      <c r="R622">
        <f t="shared" ca="1" si="380"/>
        <v>619</v>
      </c>
      <c r="S622" s="78">
        <f t="shared" ca="1" si="390"/>
        <v>119.49999999999707</v>
      </c>
      <c r="T622" s="55">
        <f t="shared" ca="1" si="381"/>
        <v>0</v>
      </c>
      <c r="U622" s="78">
        <f t="shared" ca="1" si="391"/>
        <v>4.5569622524294494E-5</v>
      </c>
      <c r="V622" s="79">
        <f t="shared" ca="1" si="392"/>
        <v>0</v>
      </c>
      <c r="W622" s="79">
        <f t="shared" ca="1" si="368"/>
        <v>0</v>
      </c>
      <c r="X622" s="80">
        <f t="shared" ca="1" si="369"/>
        <v>0</v>
      </c>
      <c r="Y622" s="80">
        <f t="shared" ca="1" si="382"/>
        <v>0</v>
      </c>
      <c r="Z622" s="80">
        <f t="shared" ca="1" si="370"/>
        <v>0</v>
      </c>
      <c r="AA622" s="80">
        <f t="shared" ca="1" si="383"/>
        <v>0</v>
      </c>
      <c r="AB622" s="81">
        <f t="shared" ca="1" si="371"/>
        <v>0</v>
      </c>
      <c r="AC622" s="79">
        <f t="shared" ca="1" si="372"/>
        <v>0</v>
      </c>
      <c r="AE622" s="55">
        <f t="shared" ca="1" si="393"/>
        <v>0</v>
      </c>
      <c r="AF622" s="78">
        <f t="shared" ca="1" si="394"/>
        <v>4.5569622524294494E-5</v>
      </c>
      <c r="AR622" s="69">
        <f t="shared" si="384"/>
        <v>52</v>
      </c>
      <c r="AS622" s="70">
        <f t="shared" si="395"/>
        <v>619</v>
      </c>
      <c r="AT622" s="71">
        <f t="shared" si="396"/>
        <v>6.3716629352439727E-3</v>
      </c>
      <c r="AU622" s="72">
        <f t="shared" si="385"/>
        <v>8.6664107387064426E-3</v>
      </c>
      <c r="AV622" s="73">
        <f t="shared" si="386"/>
        <v>1.0086664107387064</v>
      </c>
      <c r="AW622" s="74">
        <f>PRODUCT(AV$4:AV622)</f>
        <v>150.59090382397062</v>
      </c>
      <c r="BO622" s="70">
        <f t="shared" si="397"/>
        <v>619</v>
      </c>
      <c r="BP622" s="178">
        <f t="shared" si="398"/>
        <v>0.1091</v>
      </c>
      <c r="BQ622" s="179">
        <f t="shared" si="387"/>
        <v>8.6664107387064426E-3</v>
      </c>
      <c r="BR622" s="179">
        <f t="shared" si="400"/>
        <v>6.6405073255216239E-3</v>
      </c>
    </row>
    <row r="623" spans="5:70">
      <c r="E623">
        <f t="shared" si="388"/>
        <v>620</v>
      </c>
      <c r="F623" s="64">
        <f t="shared" si="389"/>
        <v>119.5833333333304</v>
      </c>
      <c r="G623" s="55">
        <f t="shared" si="373"/>
        <v>0</v>
      </c>
      <c r="H623" s="78">
        <f t="shared" si="399"/>
        <v>4.5706383831192035E-5</v>
      </c>
      <c r="I623" s="79">
        <f t="shared" ca="1" si="374"/>
        <v>0</v>
      </c>
      <c r="J623" s="79">
        <f t="shared" ca="1" si="375"/>
        <v>0</v>
      </c>
      <c r="K623" s="80">
        <f t="shared" ca="1" si="376"/>
        <v>0</v>
      </c>
      <c r="L623" s="80">
        <f t="shared" ca="1" si="377"/>
        <v>0</v>
      </c>
      <c r="M623" s="80">
        <f t="shared" ca="1" si="378"/>
        <v>0</v>
      </c>
      <c r="N623" s="80">
        <f t="shared" ca="1" si="379"/>
        <v>0</v>
      </c>
      <c r="O623" s="81">
        <f t="shared" ca="1" si="366"/>
        <v>0</v>
      </c>
      <c r="P623" s="79">
        <f t="shared" ca="1" si="367"/>
        <v>0</v>
      </c>
      <c r="R623">
        <f t="shared" ca="1" si="380"/>
        <v>620</v>
      </c>
      <c r="S623" s="78">
        <f t="shared" ca="1" si="390"/>
        <v>119.5833333333304</v>
      </c>
      <c r="T623" s="55">
        <f t="shared" ca="1" si="381"/>
        <v>0</v>
      </c>
      <c r="U623" s="78">
        <f t="shared" ca="1" si="391"/>
        <v>4.5569622524294494E-5</v>
      </c>
      <c r="V623" s="79">
        <f t="shared" ca="1" si="392"/>
        <v>0</v>
      </c>
      <c r="W623" s="79">
        <f t="shared" ca="1" si="368"/>
        <v>0</v>
      </c>
      <c r="X623" s="80">
        <f t="shared" ca="1" si="369"/>
        <v>0</v>
      </c>
      <c r="Y623" s="80">
        <f t="shared" ca="1" si="382"/>
        <v>0</v>
      </c>
      <c r="Z623" s="80">
        <f t="shared" ca="1" si="370"/>
        <v>0</v>
      </c>
      <c r="AA623" s="80">
        <f t="shared" ca="1" si="383"/>
        <v>0</v>
      </c>
      <c r="AB623" s="81">
        <f t="shared" ca="1" si="371"/>
        <v>0</v>
      </c>
      <c r="AC623" s="79">
        <f t="shared" ca="1" si="372"/>
        <v>0</v>
      </c>
      <c r="AE623" s="55">
        <f t="shared" ca="1" si="393"/>
        <v>0</v>
      </c>
      <c r="AF623" s="78">
        <f t="shared" ca="1" si="394"/>
        <v>4.5569622524294494E-5</v>
      </c>
      <c r="AR623" s="69">
        <f t="shared" si="384"/>
        <v>52</v>
      </c>
      <c r="AS623" s="70">
        <f t="shared" si="395"/>
        <v>620</v>
      </c>
      <c r="AT623" s="71">
        <f t="shared" si="396"/>
        <v>6.3164434871585563E-3</v>
      </c>
      <c r="AU623" s="72">
        <f t="shared" si="385"/>
        <v>8.6664107387064426E-3</v>
      </c>
      <c r="AV623" s="73">
        <f t="shared" si="386"/>
        <v>1.0086664107387064</v>
      </c>
      <c r="AW623" s="74">
        <f>PRODUCT(AV$4:AV623)</f>
        <v>151.89598645002218</v>
      </c>
      <c r="BO623" s="70">
        <f t="shared" si="397"/>
        <v>620</v>
      </c>
      <c r="BP623" s="178">
        <f t="shared" si="398"/>
        <v>0.1091</v>
      </c>
      <c r="BQ623" s="179">
        <f t="shared" si="387"/>
        <v>8.6664107387064426E-3</v>
      </c>
      <c r="BR623" s="179">
        <f t="shared" si="400"/>
        <v>6.5834524227473632E-3</v>
      </c>
    </row>
    <row r="624" spans="5:70">
      <c r="E624">
        <f t="shared" si="388"/>
        <v>621</v>
      </c>
      <c r="F624" s="64">
        <f t="shared" si="389"/>
        <v>119.66666666666373</v>
      </c>
      <c r="G624" s="55">
        <f t="shared" si="373"/>
        <v>0</v>
      </c>
      <c r="H624" s="78">
        <f t="shared" si="399"/>
        <v>4.5706383831192035E-5</v>
      </c>
      <c r="I624" s="79">
        <f t="shared" ca="1" si="374"/>
        <v>0</v>
      </c>
      <c r="J624" s="79">
        <f t="shared" ca="1" si="375"/>
        <v>0</v>
      </c>
      <c r="K624" s="80">
        <f t="shared" ca="1" si="376"/>
        <v>0</v>
      </c>
      <c r="L624" s="80">
        <f t="shared" ca="1" si="377"/>
        <v>0</v>
      </c>
      <c r="M624" s="80">
        <f t="shared" ca="1" si="378"/>
        <v>0</v>
      </c>
      <c r="N624" s="80">
        <f t="shared" ca="1" si="379"/>
        <v>0</v>
      </c>
      <c r="O624" s="81">
        <f t="shared" ca="1" si="366"/>
        <v>0</v>
      </c>
      <c r="P624" s="79">
        <f t="shared" ca="1" si="367"/>
        <v>0</v>
      </c>
      <c r="R624">
        <f t="shared" ca="1" si="380"/>
        <v>621</v>
      </c>
      <c r="S624" s="78">
        <f t="shared" ca="1" si="390"/>
        <v>119.66666666666373</v>
      </c>
      <c r="T624" s="55">
        <f t="shared" ca="1" si="381"/>
        <v>0</v>
      </c>
      <c r="U624" s="78">
        <f t="shared" ca="1" si="391"/>
        <v>4.5569622524294494E-5</v>
      </c>
      <c r="V624" s="79">
        <f t="shared" ca="1" si="392"/>
        <v>0</v>
      </c>
      <c r="W624" s="79">
        <f t="shared" ca="1" si="368"/>
        <v>0</v>
      </c>
      <c r="X624" s="80">
        <f t="shared" ca="1" si="369"/>
        <v>0</v>
      </c>
      <c r="Y624" s="80">
        <f t="shared" ca="1" si="382"/>
        <v>0</v>
      </c>
      <c r="Z624" s="80">
        <f t="shared" ca="1" si="370"/>
        <v>0</v>
      </c>
      <c r="AA624" s="80">
        <f t="shared" ca="1" si="383"/>
        <v>0</v>
      </c>
      <c r="AB624" s="81">
        <f t="shared" ca="1" si="371"/>
        <v>0</v>
      </c>
      <c r="AC624" s="79">
        <f t="shared" ca="1" si="372"/>
        <v>0</v>
      </c>
      <c r="AE624" s="55">
        <f t="shared" ca="1" si="393"/>
        <v>0</v>
      </c>
      <c r="AF624" s="78">
        <f t="shared" ca="1" si="394"/>
        <v>4.5569622524294494E-5</v>
      </c>
      <c r="AR624" s="69">
        <f t="shared" si="384"/>
        <v>52</v>
      </c>
      <c r="AS624" s="70">
        <f t="shared" si="395"/>
        <v>621</v>
      </c>
      <c r="AT624" s="71">
        <f t="shared" si="396"/>
        <v>6.2617025934910133E-3</v>
      </c>
      <c r="AU624" s="72">
        <f t="shared" si="385"/>
        <v>8.6664107387064426E-3</v>
      </c>
      <c r="AV624" s="73">
        <f t="shared" si="386"/>
        <v>1.0086664107387064</v>
      </c>
      <c r="AW624" s="74">
        <f>PRODUCT(AV$4:AV624)</f>
        <v>153.21237945815906</v>
      </c>
      <c r="BO624" s="70">
        <f t="shared" si="397"/>
        <v>621</v>
      </c>
      <c r="BP624" s="178">
        <f t="shared" si="398"/>
        <v>0.1091</v>
      </c>
      <c r="BQ624" s="179">
        <f t="shared" si="387"/>
        <v>8.6664107387064426E-3</v>
      </c>
      <c r="BR624" s="179">
        <f t="shared" si="400"/>
        <v>6.5268877328094124E-3</v>
      </c>
    </row>
    <row r="625" spans="5:70">
      <c r="E625">
        <f t="shared" si="388"/>
        <v>622</v>
      </c>
      <c r="F625" s="64">
        <f t="shared" si="389"/>
        <v>119.74999999999706</v>
      </c>
      <c r="G625" s="55">
        <f t="shared" si="373"/>
        <v>0</v>
      </c>
      <c r="H625" s="78">
        <f t="shared" si="399"/>
        <v>4.5706383831192035E-5</v>
      </c>
      <c r="I625" s="79">
        <f t="shared" ca="1" si="374"/>
        <v>0</v>
      </c>
      <c r="J625" s="79">
        <f t="shared" ca="1" si="375"/>
        <v>0</v>
      </c>
      <c r="K625" s="80">
        <f t="shared" ca="1" si="376"/>
        <v>0</v>
      </c>
      <c r="L625" s="80">
        <f t="shared" ca="1" si="377"/>
        <v>0</v>
      </c>
      <c r="M625" s="80">
        <f t="shared" ca="1" si="378"/>
        <v>0</v>
      </c>
      <c r="N625" s="80">
        <f t="shared" ca="1" si="379"/>
        <v>0</v>
      </c>
      <c r="O625" s="81">
        <f t="shared" ca="1" si="366"/>
        <v>0</v>
      </c>
      <c r="P625" s="79">
        <f t="shared" ca="1" si="367"/>
        <v>0</v>
      </c>
      <c r="R625">
        <f t="shared" ca="1" si="380"/>
        <v>622</v>
      </c>
      <c r="S625" s="78">
        <f t="shared" ca="1" si="390"/>
        <v>119.74999999999706</v>
      </c>
      <c r="T625" s="55">
        <f t="shared" ca="1" si="381"/>
        <v>0</v>
      </c>
      <c r="U625" s="78">
        <f t="shared" ca="1" si="391"/>
        <v>4.5569622524294494E-5</v>
      </c>
      <c r="V625" s="79">
        <f t="shared" ca="1" si="392"/>
        <v>0</v>
      </c>
      <c r="W625" s="79">
        <f t="shared" ca="1" si="368"/>
        <v>0</v>
      </c>
      <c r="X625" s="80">
        <f t="shared" ca="1" si="369"/>
        <v>0</v>
      </c>
      <c r="Y625" s="80">
        <f t="shared" ca="1" si="382"/>
        <v>0</v>
      </c>
      <c r="Z625" s="80">
        <f t="shared" ca="1" si="370"/>
        <v>0</v>
      </c>
      <c r="AA625" s="80">
        <f t="shared" ca="1" si="383"/>
        <v>0</v>
      </c>
      <c r="AB625" s="81">
        <f t="shared" ca="1" si="371"/>
        <v>0</v>
      </c>
      <c r="AC625" s="79">
        <f t="shared" ca="1" si="372"/>
        <v>0</v>
      </c>
      <c r="AE625" s="55">
        <f t="shared" ca="1" si="393"/>
        <v>0</v>
      </c>
      <c r="AF625" s="78">
        <f t="shared" ca="1" si="394"/>
        <v>4.5569622524294494E-5</v>
      </c>
      <c r="AR625" s="69">
        <f t="shared" si="384"/>
        <v>52</v>
      </c>
      <c r="AS625" s="70">
        <f t="shared" si="395"/>
        <v>622</v>
      </c>
      <c r="AT625" s="71">
        <f t="shared" si="396"/>
        <v>6.2074361068921967E-3</v>
      </c>
      <c r="AU625" s="72">
        <f t="shared" si="385"/>
        <v>8.6664107387064426E-3</v>
      </c>
      <c r="AV625" s="73">
        <f t="shared" si="386"/>
        <v>1.0086664107387064</v>
      </c>
      <c r="AW625" s="74">
        <f>PRODUCT(AV$4:AV625)</f>
        <v>154.54018086879802</v>
      </c>
      <c r="BO625" s="70">
        <f t="shared" si="397"/>
        <v>622</v>
      </c>
      <c r="BP625" s="178">
        <f t="shared" si="398"/>
        <v>0.1091</v>
      </c>
      <c r="BQ625" s="179">
        <f t="shared" si="387"/>
        <v>8.6664107387064426E-3</v>
      </c>
      <c r="BR625" s="179">
        <f t="shared" si="400"/>
        <v>6.4708090438238986E-3</v>
      </c>
    </row>
    <row r="626" spans="5:70">
      <c r="E626">
        <f t="shared" si="388"/>
        <v>623</v>
      </c>
      <c r="F626" s="64">
        <f t="shared" si="389"/>
        <v>119.83333333333039</v>
      </c>
      <c r="G626" s="55">
        <f t="shared" si="373"/>
        <v>0</v>
      </c>
      <c r="H626" s="78">
        <f t="shared" si="399"/>
        <v>4.5706383831192035E-5</v>
      </c>
      <c r="I626" s="79">
        <f t="shared" ca="1" si="374"/>
        <v>0</v>
      </c>
      <c r="J626" s="79">
        <f t="shared" ca="1" si="375"/>
        <v>0</v>
      </c>
      <c r="K626" s="80">
        <f t="shared" ca="1" si="376"/>
        <v>0</v>
      </c>
      <c r="L626" s="80">
        <f t="shared" ca="1" si="377"/>
        <v>0</v>
      </c>
      <c r="M626" s="80">
        <f t="shared" ca="1" si="378"/>
        <v>0</v>
      </c>
      <c r="N626" s="80">
        <f t="shared" ca="1" si="379"/>
        <v>0</v>
      </c>
      <c r="O626" s="81">
        <f t="shared" ca="1" si="366"/>
        <v>0</v>
      </c>
      <c r="P626" s="79">
        <f t="shared" ca="1" si="367"/>
        <v>0</v>
      </c>
      <c r="R626">
        <f t="shared" ca="1" si="380"/>
        <v>623</v>
      </c>
      <c r="S626" s="78">
        <f t="shared" ca="1" si="390"/>
        <v>119.83333333333039</v>
      </c>
      <c r="T626" s="55">
        <f t="shared" ca="1" si="381"/>
        <v>0</v>
      </c>
      <c r="U626" s="78">
        <f t="shared" ca="1" si="391"/>
        <v>4.5569622524294494E-5</v>
      </c>
      <c r="V626" s="79">
        <f t="shared" ca="1" si="392"/>
        <v>0</v>
      </c>
      <c r="W626" s="79">
        <f t="shared" ca="1" si="368"/>
        <v>0</v>
      </c>
      <c r="X626" s="80">
        <f t="shared" ca="1" si="369"/>
        <v>0</v>
      </c>
      <c r="Y626" s="80">
        <f t="shared" ca="1" si="382"/>
        <v>0</v>
      </c>
      <c r="Z626" s="80">
        <f t="shared" ca="1" si="370"/>
        <v>0</v>
      </c>
      <c r="AA626" s="80">
        <f t="shared" ca="1" si="383"/>
        <v>0</v>
      </c>
      <c r="AB626" s="81">
        <f t="shared" ca="1" si="371"/>
        <v>0</v>
      </c>
      <c r="AC626" s="79">
        <f t="shared" ca="1" si="372"/>
        <v>0</v>
      </c>
      <c r="AE626" s="55">
        <f t="shared" ca="1" si="393"/>
        <v>0</v>
      </c>
      <c r="AF626" s="78">
        <f t="shared" ca="1" si="394"/>
        <v>4.5569622524294494E-5</v>
      </c>
      <c r="AR626" s="69">
        <f t="shared" si="384"/>
        <v>52</v>
      </c>
      <c r="AS626" s="70">
        <f t="shared" si="395"/>
        <v>623</v>
      </c>
      <c r="AT626" s="71">
        <f t="shared" si="396"/>
        <v>6.1536399159555924E-3</v>
      </c>
      <c r="AU626" s="72">
        <f t="shared" si="385"/>
        <v>8.6664107387064426E-3</v>
      </c>
      <c r="AV626" s="73">
        <f t="shared" si="386"/>
        <v>1.0086664107387064</v>
      </c>
      <c r="AW626" s="74">
        <f>PRODUCT(AV$4:AV626)</f>
        <v>155.879489551841</v>
      </c>
      <c r="BO626" s="70">
        <f t="shared" si="397"/>
        <v>623</v>
      </c>
      <c r="BP626" s="178">
        <f t="shared" si="398"/>
        <v>0.1091</v>
      </c>
      <c r="BQ626" s="179">
        <f t="shared" si="387"/>
        <v>8.6664107387064426E-3</v>
      </c>
      <c r="BR626" s="179">
        <f t="shared" si="400"/>
        <v>6.4152121800952408E-3</v>
      </c>
    </row>
    <row r="627" spans="5:70">
      <c r="E627">
        <f t="shared" si="388"/>
        <v>624</v>
      </c>
      <c r="F627" s="64">
        <f t="shared" si="389"/>
        <v>119.91666666666372</v>
      </c>
      <c r="G627" s="55">
        <f t="shared" si="373"/>
        <v>0</v>
      </c>
      <c r="H627" s="78">
        <f t="shared" si="399"/>
        <v>4.5706383831192035E-5</v>
      </c>
      <c r="I627" s="79">
        <f t="shared" ca="1" si="374"/>
        <v>0</v>
      </c>
      <c r="J627" s="79">
        <f t="shared" ca="1" si="375"/>
        <v>0</v>
      </c>
      <c r="K627" s="80">
        <f t="shared" ca="1" si="376"/>
        <v>0</v>
      </c>
      <c r="L627" s="80">
        <f t="shared" ca="1" si="377"/>
        <v>0</v>
      </c>
      <c r="M627" s="80">
        <f t="shared" ca="1" si="378"/>
        <v>0</v>
      </c>
      <c r="N627" s="80">
        <f t="shared" ca="1" si="379"/>
        <v>0</v>
      </c>
      <c r="O627" s="81">
        <f t="shared" ca="1" si="366"/>
        <v>0</v>
      </c>
      <c r="P627" s="79">
        <f t="shared" ca="1" si="367"/>
        <v>0</v>
      </c>
      <c r="R627">
        <f t="shared" ca="1" si="380"/>
        <v>624</v>
      </c>
      <c r="S627" s="78">
        <f t="shared" ca="1" si="390"/>
        <v>119.91666666666372</v>
      </c>
      <c r="T627" s="55">
        <f t="shared" ca="1" si="381"/>
        <v>0</v>
      </c>
      <c r="U627" s="78">
        <f t="shared" ca="1" si="391"/>
        <v>4.5569622524294494E-5</v>
      </c>
      <c r="V627" s="79">
        <f t="shared" ca="1" si="392"/>
        <v>0</v>
      </c>
      <c r="W627" s="79">
        <f t="shared" ca="1" si="368"/>
        <v>0</v>
      </c>
      <c r="X627" s="80">
        <f t="shared" ca="1" si="369"/>
        <v>0</v>
      </c>
      <c r="Y627" s="80">
        <f t="shared" ca="1" si="382"/>
        <v>0</v>
      </c>
      <c r="Z627" s="80">
        <f t="shared" ca="1" si="370"/>
        <v>0</v>
      </c>
      <c r="AA627" s="80">
        <f t="shared" ca="1" si="383"/>
        <v>0</v>
      </c>
      <c r="AB627" s="81">
        <f t="shared" ca="1" si="371"/>
        <v>0</v>
      </c>
      <c r="AC627" s="79">
        <f t="shared" ca="1" si="372"/>
        <v>0</v>
      </c>
      <c r="AE627" s="55">
        <f t="shared" ca="1" si="393"/>
        <v>0</v>
      </c>
      <c r="AF627" s="78">
        <f t="shared" ca="1" si="394"/>
        <v>4.5569622524294494E-5</v>
      </c>
      <c r="AR627" s="69">
        <f t="shared" si="384"/>
        <v>52</v>
      </c>
      <c r="AS627" s="70">
        <f t="shared" si="395"/>
        <v>624</v>
      </c>
      <c r="AT627" s="71">
        <f t="shared" si="396"/>
        <v>6.1003099449058219E-3</v>
      </c>
      <c r="AU627" s="72">
        <f t="shared" si="385"/>
        <v>8.6664107387064426E-3</v>
      </c>
      <c r="AV627" s="73">
        <f t="shared" si="386"/>
        <v>1.0086664107387064</v>
      </c>
      <c r="AW627" s="74">
        <f>PRODUCT(AV$4:AV627)</f>
        <v>157.23040523403716</v>
      </c>
      <c r="BO627" s="70">
        <f t="shared" si="397"/>
        <v>624</v>
      </c>
      <c r="BP627" s="178">
        <f t="shared" si="398"/>
        <v>0.1091</v>
      </c>
      <c r="BQ627" s="179">
        <f t="shared" si="387"/>
        <v>8.6664107387064426E-3</v>
      </c>
      <c r="BR627" s="179">
        <f t="shared" si="400"/>
        <v>6.3600930018052242E-3</v>
      </c>
    </row>
    <row r="628" spans="5:70">
      <c r="E628">
        <f t="shared" si="388"/>
        <v>625</v>
      </c>
      <c r="F628" s="64">
        <f t="shared" si="389"/>
        <v>119.99999999999704</v>
      </c>
      <c r="G628" s="55">
        <f t="shared" si="373"/>
        <v>0</v>
      </c>
      <c r="H628" s="78">
        <f t="shared" si="399"/>
        <v>4.5706383831192035E-5</v>
      </c>
      <c r="I628" s="79">
        <f t="shared" ca="1" si="374"/>
        <v>0</v>
      </c>
      <c r="J628" s="79">
        <f t="shared" ca="1" si="375"/>
        <v>0</v>
      </c>
      <c r="K628" s="80">
        <f t="shared" ca="1" si="376"/>
        <v>0</v>
      </c>
      <c r="L628" s="80">
        <f t="shared" ca="1" si="377"/>
        <v>0</v>
      </c>
      <c r="M628" s="80">
        <f t="shared" ca="1" si="378"/>
        <v>0</v>
      </c>
      <c r="N628" s="80">
        <f t="shared" ca="1" si="379"/>
        <v>0</v>
      </c>
      <c r="O628" s="81">
        <f t="shared" ca="1" si="366"/>
        <v>0</v>
      </c>
      <c r="P628" s="79">
        <f t="shared" ca="1" si="367"/>
        <v>0</v>
      </c>
      <c r="R628">
        <f t="shared" ca="1" si="380"/>
        <v>625</v>
      </c>
      <c r="S628" s="78">
        <f t="shared" ca="1" si="390"/>
        <v>119.99999999999704</v>
      </c>
      <c r="T628" s="55">
        <f t="shared" ca="1" si="381"/>
        <v>0</v>
      </c>
      <c r="U628" s="78">
        <f t="shared" ca="1" si="391"/>
        <v>4.5569622524294494E-5</v>
      </c>
      <c r="V628" s="79">
        <f t="shared" ca="1" si="392"/>
        <v>0</v>
      </c>
      <c r="W628" s="79">
        <f t="shared" ca="1" si="368"/>
        <v>0</v>
      </c>
      <c r="X628" s="80">
        <f t="shared" ca="1" si="369"/>
        <v>0</v>
      </c>
      <c r="Y628" s="80">
        <f t="shared" ca="1" si="382"/>
        <v>0</v>
      </c>
      <c r="Z628" s="80">
        <f t="shared" ca="1" si="370"/>
        <v>0</v>
      </c>
      <c r="AA628" s="80">
        <f t="shared" ca="1" si="383"/>
        <v>0</v>
      </c>
      <c r="AB628" s="81">
        <f t="shared" ca="1" si="371"/>
        <v>0</v>
      </c>
      <c r="AC628" s="79">
        <f t="shared" ca="1" si="372"/>
        <v>0</v>
      </c>
      <c r="AE628" s="55">
        <f t="shared" ca="1" si="393"/>
        <v>0</v>
      </c>
      <c r="AF628" s="78">
        <f t="shared" ca="1" si="394"/>
        <v>4.5569622524294494E-5</v>
      </c>
      <c r="AR628" s="69">
        <f t="shared" si="384"/>
        <v>53</v>
      </c>
      <c r="AS628" s="70">
        <f t="shared" si="395"/>
        <v>625</v>
      </c>
      <c r="AT628" s="71">
        <f t="shared" si="396"/>
        <v>6.0474421532898523E-3</v>
      </c>
      <c r="AU628" s="72">
        <f t="shared" si="385"/>
        <v>8.6664107387064426E-3</v>
      </c>
      <c r="AV628" s="73">
        <f t="shared" si="386"/>
        <v>1.0086664107387064</v>
      </c>
      <c r="AW628" s="74">
        <f>PRODUCT(AV$4:AV628)</f>
        <v>158.59302850640859</v>
      </c>
      <c r="BO628" s="70">
        <f t="shared" si="397"/>
        <v>625</v>
      </c>
      <c r="BP628" s="178">
        <f t="shared" si="398"/>
        <v>0.1091</v>
      </c>
      <c r="BQ628" s="179">
        <f t="shared" si="387"/>
        <v>8.6664107387064426E-3</v>
      </c>
      <c r="BR628" s="179">
        <f t="shared" si="400"/>
        <v>6.3054474047047424E-3</v>
      </c>
    </row>
    <row r="629" spans="5:70">
      <c r="E629">
        <f t="shared" si="388"/>
        <v>626</v>
      </c>
      <c r="F629" s="64">
        <f t="shared" si="389"/>
        <v>120.08333333333037</v>
      </c>
      <c r="G629" s="55">
        <f t="shared" si="373"/>
        <v>0</v>
      </c>
      <c r="H629" s="78">
        <f t="shared" si="399"/>
        <v>4.5706383831192035E-5</v>
      </c>
      <c r="I629" s="79">
        <f t="shared" ca="1" si="374"/>
        <v>0</v>
      </c>
      <c r="J629" s="79">
        <f t="shared" ca="1" si="375"/>
        <v>0</v>
      </c>
      <c r="K629" s="80">
        <f t="shared" ca="1" si="376"/>
        <v>0</v>
      </c>
      <c r="L629" s="80">
        <f t="shared" ca="1" si="377"/>
        <v>0</v>
      </c>
      <c r="M629" s="80">
        <f t="shared" ca="1" si="378"/>
        <v>0</v>
      </c>
      <c r="N629" s="80">
        <f t="shared" ca="1" si="379"/>
        <v>0</v>
      </c>
      <c r="O629" s="81">
        <f t="shared" ca="1" si="366"/>
        <v>0</v>
      </c>
      <c r="P629" s="79">
        <f t="shared" ca="1" si="367"/>
        <v>0</v>
      </c>
      <c r="R629">
        <f t="shared" ca="1" si="380"/>
        <v>626</v>
      </c>
      <c r="S629" s="78">
        <f t="shared" ca="1" si="390"/>
        <v>120.08333333333037</v>
      </c>
      <c r="T629" s="55">
        <f t="shared" ca="1" si="381"/>
        <v>0</v>
      </c>
      <c r="U629" s="78">
        <f t="shared" ca="1" si="391"/>
        <v>4.5569622524294494E-5</v>
      </c>
      <c r="V629" s="79">
        <f t="shared" ca="1" si="392"/>
        <v>0</v>
      </c>
      <c r="W629" s="79">
        <f t="shared" ca="1" si="368"/>
        <v>0</v>
      </c>
      <c r="X629" s="80">
        <f t="shared" ca="1" si="369"/>
        <v>0</v>
      </c>
      <c r="Y629" s="80">
        <f t="shared" ca="1" si="382"/>
        <v>0</v>
      </c>
      <c r="Z629" s="80">
        <f t="shared" ca="1" si="370"/>
        <v>0</v>
      </c>
      <c r="AA629" s="80">
        <f t="shared" ca="1" si="383"/>
        <v>0</v>
      </c>
      <c r="AB629" s="81">
        <f t="shared" ca="1" si="371"/>
        <v>0</v>
      </c>
      <c r="AC629" s="79">
        <f t="shared" ca="1" si="372"/>
        <v>0</v>
      </c>
      <c r="AE629" s="55">
        <f t="shared" ca="1" si="393"/>
        <v>0</v>
      </c>
      <c r="AF629" s="78">
        <f t="shared" ca="1" si="394"/>
        <v>4.5569622524294494E-5</v>
      </c>
      <c r="AR629" s="69">
        <f t="shared" si="384"/>
        <v>53</v>
      </c>
      <c r="AS629" s="70">
        <f t="shared" si="395"/>
        <v>626</v>
      </c>
      <c r="AT629" s="71">
        <f t="shared" si="396"/>
        <v>5.9950325356708748E-3</v>
      </c>
      <c r="AU629" s="72">
        <f t="shared" si="385"/>
        <v>8.6664107387064426E-3</v>
      </c>
      <c r="AV629" s="73">
        <f t="shared" si="386"/>
        <v>1.0086664107387064</v>
      </c>
      <c r="AW629" s="74">
        <f>PRODUCT(AV$4:AV629)</f>
        <v>159.96746083174051</v>
      </c>
      <c r="BO629" s="70">
        <f t="shared" si="397"/>
        <v>626</v>
      </c>
      <c r="BP629" s="178">
        <f t="shared" si="398"/>
        <v>0.1091</v>
      </c>
      <c r="BQ629" s="179">
        <f t="shared" si="387"/>
        <v>8.6664107387064426E-3</v>
      </c>
      <c r="BR629" s="179">
        <f t="shared" si="400"/>
        <v>6.2512713198081896E-3</v>
      </c>
    </row>
    <row r="630" spans="5:70">
      <c r="E630">
        <f t="shared" si="388"/>
        <v>627</v>
      </c>
      <c r="F630" s="64">
        <f t="shared" si="389"/>
        <v>120.1666666666637</v>
      </c>
      <c r="G630" s="55">
        <f t="shared" si="373"/>
        <v>0</v>
      </c>
      <c r="H630" s="78">
        <f t="shared" si="399"/>
        <v>4.5706383831192035E-5</v>
      </c>
      <c r="I630" s="79">
        <f t="shared" ca="1" si="374"/>
        <v>0</v>
      </c>
      <c r="J630" s="79">
        <f t="shared" ca="1" si="375"/>
        <v>0</v>
      </c>
      <c r="K630" s="80">
        <f t="shared" ca="1" si="376"/>
        <v>0</v>
      </c>
      <c r="L630" s="80">
        <f t="shared" ca="1" si="377"/>
        <v>0</v>
      </c>
      <c r="M630" s="80">
        <f t="shared" ca="1" si="378"/>
        <v>0</v>
      </c>
      <c r="N630" s="80">
        <f t="shared" ca="1" si="379"/>
        <v>0</v>
      </c>
      <c r="O630" s="81">
        <f t="shared" ca="1" si="366"/>
        <v>0</v>
      </c>
      <c r="P630" s="79">
        <f t="shared" ca="1" si="367"/>
        <v>0</v>
      </c>
      <c r="R630">
        <f t="shared" ca="1" si="380"/>
        <v>627</v>
      </c>
      <c r="S630" s="78">
        <f t="shared" ca="1" si="390"/>
        <v>120.1666666666637</v>
      </c>
      <c r="T630" s="55">
        <f t="shared" ca="1" si="381"/>
        <v>0</v>
      </c>
      <c r="U630" s="78">
        <f t="shared" ca="1" si="391"/>
        <v>4.5569622524294494E-5</v>
      </c>
      <c r="V630" s="79">
        <f t="shared" ca="1" si="392"/>
        <v>0</v>
      </c>
      <c r="W630" s="79">
        <f t="shared" ca="1" si="368"/>
        <v>0</v>
      </c>
      <c r="X630" s="80">
        <f t="shared" ca="1" si="369"/>
        <v>0</v>
      </c>
      <c r="Y630" s="80">
        <f t="shared" ca="1" si="382"/>
        <v>0</v>
      </c>
      <c r="Z630" s="80">
        <f t="shared" ca="1" si="370"/>
        <v>0</v>
      </c>
      <c r="AA630" s="80">
        <f t="shared" ca="1" si="383"/>
        <v>0</v>
      </c>
      <c r="AB630" s="81">
        <f t="shared" ca="1" si="371"/>
        <v>0</v>
      </c>
      <c r="AC630" s="79">
        <f t="shared" ca="1" si="372"/>
        <v>0</v>
      </c>
      <c r="AE630" s="55">
        <f t="shared" ca="1" si="393"/>
        <v>0</v>
      </c>
      <c r="AF630" s="78">
        <f t="shared" ca="1" si="394"/>
        <v>4.5569622524294494E-5</v>
      </c>
      <c r="AR630" s="69">
        <f t="shared" si="384"/>
        <v>53</v>
      </c>
      <c r="AS630" s="70">
        <f t="shared" si="395"/>
        <v>627</v>
      </c>
      <c r="AT630" s="71">
        <f t="shared" si="396"/>
        <v>5.9430771213248423E-3</v>
      </c>
      <c r="AU630" s="72">
        <f t="shared" si="385"/>
        <v>8.6664107387064426E-3</v>
      </c>
      <c r="AV630" s="73">
        <f t="shared" si="386"/>
        <v>1.0086664107387064</v>
      </c>
      <c r="AW630" s="74">
        <f>PRODUCT(AV$4:AV630)</f>
        <v>161.3538045521363</v>
      </c>
      <c r="BO630" s="70">
        <f t="shared" si="397"/>
        <v>627</v>
      </c>
      <c r="BP630" s="178">
        <f t="shared" si="398"/>
        <v>0.1091</v>
      </c>
      <c r="BQ630" s="179">
        <f t="shared" si="387"/>
        <v>8.6664107387064426E-3</v>
      </c>
      <c r="BR630" s="179">
        <f t="shared" si="400"/>
        <v>6.1975607130904768E-3</v>
      </c>
    </row>
    <row r="631" spans="5:70">
      <c r="E631">
        <f t="shared" si="388"/>
        <v>628</v>
      </c>
      <c r="F631" s="64">
        <f t="shared" si="389"/>
        <v>120.24999999999703</v>
      </c>
      <c r="G631" s="55">
        <f t="shared" si="373"/>
        <v>0</v>
      </c>
      <c r="H631" s="78">
        <f t="shared" si="399"/>
        <v>4.5706383831192035E-5</v>
      </c>
      <c r="I631" s="79">
        <f t="shared" ca="1" si="374"/>
        <v>0</v>
      </c>
      <c r="J631" s="79">
        <f t="shared" ca="1" si="375"/>
        <v>0</v>
      </c>
      <c r="K631" s="80">
        <f t="shared" ca="1" si="376"/>
        <v>0</v>
      </c>
      <c r="L631" s="80">
        <f t="shared" ca="1" si="377"/>
        <v>0</v>
      </c>
      <c r="M631" s="80">
        <f t="shared" ca="1" si="378"/>
        <v>0</v>
      </c>
      <c r="N631" s="80">
        <f t="shared" ca="1" si="379"/>
        <v>0</v>
      </c>
      <c r="O631" s="81">
        <f t="shared" ca="1" si="366"/>
        <v>0</v>
      </c>
      <c r="P631" s="79">
        <f t="shared" ca="1" si="367"/>
        <v>0</v>
      </c>
      <c r="R631">
        <f t="shared" ca="1" si="380"/>
        <v>628</v>
      </c>
      <c r="S631" s="78">
        <f t="shared" ca="1" si="390"/>
        <v>120.24999999999703</v>
      </c>
      <c r="T631" s="55">
        <f t="shared" ca="1" si="381"/>
        <v>0</v>
      </c>
      <c r="U631" s="78">
        <f t="shared" ca="1" si="391"/>
        <v>4.5569622524294494E-5</v>
      </c>
      <c r="V631" s="79">
        <f t="shared" ca="1" si="392"/>
        <v>0</v>
      </c>
      <c r="W631" s="79">
        <f t="shared" ca="1" si="368"/>
        <v>0</v>
      </c>
      <c r="X631" s="80">
        <f t="shared" ca="1" si="369"/>
        <v>0</v>
      </c>
      <c r="Y631" s="80">
        <f t="shared" ca="1" si="382"/>
        <v>0</v>
      </c>
      <c r="Z631" s="80">
        <f t="shared" ca="1" si="370"/>
        <v>0</v>
      </c>
      <c r="AA631" s="80">
        <f t="shared" ca="1" si="383"/>
        <v>0</v>
      </c>
      <c r="AB631" s="81">
        <f t="shared" ca="1" si="371"/>
        <v>0</v>
      </c>
      <c r="AC631" s="79">
        <f t="shared" ca="1" si="372"/>
        <v>0</v>
      </c>
      <c r="AE631" s="55">
        <f t="shared" ca="1" si="393"/>
        <v>0</v>
      </c>
      <c r="AF631" s="78">
        <f t="shared" ca="1" si="394"/>
        <v>4.5569622524294494E-5</v>
      </c>
      <c r="AR631" s="69">
        <f t="shared" si="384"/>
        <v>53</v>
      </c>
      <c r="AS631" s="70">
        <f t="shared" si="395"/>
        <v>628</v>
      </c>
      <c r="AT631" s="71">
        <f t="shared" si="396"/>
        <v>5.891571973939632E-3</v>
      </c>
      <c r="AU631" s="72">
        <f t="shared" si="385"/>
        <v>8.6664107387064426E-3</v>
      </c>
      <c r="AV631" s="73">
        <f t="shared" si="386"/>
        <v>1.0086664107387064</v>
      </c>
      <c r="AW631" s="74">
        <f>PRODUCT(AV$4:AV631)</f>
        <v>162.75216289663808</v>
      </c>
      <c r="BO631" s="70">
        <f t="shared" si="397"/>
        <v>628</v>
      </c>
      <c r="BP631" s="178">
        <f t="shared" si="398"/>
        <v>0.1091</v>
      </c>
      <c r="BQ631" s="179">
        <f t="shared" si="387"/>
        <v>8.6664107387064426E-3</v>
      </c>
      <c r="BR631" s="179">
        <f t="shared" si="400"/>
        <v>6.1443115851866565E-3</v>
      </c>
    </row>
    <row r="632" spans="5:70">
      <c r="E632">
        <f t="shared" si="388"/>
        <v>629</v>
      </c>
      <c r="F632" s="64">
        <f t="shared" si="389"/>
        <v>120.33333333333036</v>
      </c>
      <c r="G632" s="55">
        <f t="shared" si="373"/>
        <v>0</v>
      </c>
      <c r="H632" s="78">
        <f t="shared" si="399"/>
        <v>4.5706383831192035E-5</v>
      </c>
      <c r="I632" s="79">
        <f t="shared" ca="1" si="374"/>
        <v>0</v>
      </c>
      <c r="J632" s="79">
        <f t="shared" ca="1" si="375"/>
        <v>0</v>
      </c>
      <c r="K632" s="80">
        <f t="shared" ca="1" si="376"/>
        <v>0</v>
      </c>
      <c r="L632" s="80">
        <f t="shared" ca="1" si="377"/>
        <v>0</v>
      </c>
      <c r="M632" s="80">
        <f t="shared" ca="1" si="378"/>
        <v>0</v>
      </c>
      <c r="N632" s="80">
        <f t="shared" ca="1" si="379"/>
        <v>0</v>
      </c>
      <c r="O632" s="81">
        <f t="shared" ca="1" si="366"/>
        <v>0</v>
      </c>
      <c r="P632" s="79">
        <f t="shared" ca="1" si="367"/>
        <v>0</v>
      </c>
      <c r="R632">
        <f t="shared" ca="1" si="380"/>
        <v>629</v>
      </c>
      <c r="S632" s="78">
        <f t="shared" ca="1" si="390"/>
        <v>120.33333333333036</v>
      </c>
      <c r="T632" s="55">
        <f t="shared" ca="1" si="381"/>
        <v>0</v>
      </c>
      <c r="U632" s="78">
        <f t="shared" ca="1" si="391"/>
        <v>4.5569622524294494E-5</v>
      </c>
      <c r="V632" s="79">
        <f t="shared" ca="1" si="392"/>
        <v>0</v>
      </c>
      <c r="W632" s="79">
        <f t="shared" ca="1" si="368"/>
        <v>0</v>
      </c>
      <c r="X632" s="80">
        <f t="shared" ca="1" si="369"/>
        <v>0</v>
      </c>
      <c r="Y632" s="80">
        <f t="shared" ca="1" si="382"/>
        <v>0</v>
      </c>
      <c r="Z632" s="80">
        <f t="shared" ca="1" si="370"/>
        <v>0</v>
      </c>
      <c r="AA632" s="80">
        <f t="shared" ca="1" si="383"/>
        <v>0</v>
      </c>
      <c r="AB632" s="81">
        <f t="shared" ca="1" si="371"/>
        <v>0</v>
      </c>
      <c r="AC632" s="79">
        <f t="shared" ca="1" si="372"/>
        <v>0</v>
      </c>
      <c r="AE632" s="55">
        <f t="shared" ca="1" si="393"/>
        <v>0</v>
      </c>
      <c r="AF632" s="78">
        <f t="shared" ca="1" si="394"/>
        <v>4.5569622524294494E-5</v>
      </c>
      <c r="AR632" s="69">
        <f t="shared" si="384"/>
        <v>53</v>
      </c>
      <c r="AS632" s="70">
        <f t="shared" si="395"/>
        <v>629</v>
      </c>
      <c r="AT632" s="71">
        <f t="shared" si="396"/>
        <v>5.8405131913168195E-3</v>
      </c>
      <c r="AU632" s="72">
        <f t="shared" si="385"/>
        <v>8.6664107387064426E-3</v>
      </c>
      <c r="AV632" s="73">
        <f t="shared" si="386"/>
        <v>1.0086664107387064</v>
      </c>
      <c r="AW632" s="74">
        <f>PRODUCT(AV$4:AV632)</f>
        <v>164.16263998891321</v>
      </c>
      <c r="BO632" s="70">
        <f t="shared" si="397"/>
        <v>629</v>
      </c>
      <c r="BP632" s="178">
        <f t="shared" si="398"/>
        <v>0.1091</v>
      </c>
      <c r="BQ632" s="179">
        <f t="shared" si="387"/>
        <v>8.6664107387064426E-3</v>
      </c>
      <c r="BR632" s="179">
        <f t="shared" si="400"/>
        <v>6.0915199710941219E-3</v>
      </c>
    </row>
    <row r="633" spans="5:70">
      <c r="E633">
        <f t="shared" si="388"/>
        <v>630</v>
      </c>
      <c r="F633" s="64">
        <f t="shared" si="389"/>
        <v>120.41666666666369</v>
      </c>
      <c r="G633" s="55">
        <f t="shared" si="373"/>
        <v>0</v>
      </c>
      <c r="H633" s="78">
        <f t="shared" si="399"/>
        <v>4.5706383831192035E-5</v>
      </c>
      <c r="I633" s="79">
        <f t="shared" ca="1" si="374"/>
        <v>0</v>
      </c>
      <c r="J633" s="79">
        <f t="shared" ca="1" si="375"/>
        <v>0</v>
      </c>
      <c r="K633" s="80">
        <f t="shared" ca="1" si="376"/>
        <v>0</v>
      </c>
      <c r="L633" s="80">
        <f t="shared" ca="1" si="377"/>
        <v>0</v>
      </c>
      <c r="M633" s="80">
        <f t="shared" ca="1" si="378"/>
        <v>0</v>
      </c>
      <c r="N633" s="80">
        <f t="shared" ca="1" si="379"/>
        <v>0</v>
      </c>
      <c r="O633" s="81">
        <f t="shared" ca="1" si="366"/>
        <v>0</v>
      </c>
      <c r="P633" s="79">
        <f t="shared" ca="1" si="367"/>
        <v>0</v>
      </c>
      <c r="R633">
        <f t="shared" ca="1" si="380"/>
        <v>630</v>
      </c>
      <c r="S633" s="78">
        <f t="shared" ca="1" si="390"/>
        <v>120.41666666666369</v>
      </c>
      <c r="T633" s="55">
        <f t="shared" ca="1" si="381"/>
        <v>0</v>
      </c>
      <c r="U633" s="78">
        <f t="shared" ca="1" si="391"/>
        <v>4.5569622524294494E-5</v>
      </c>
      <c r="V633" s="79">
        <f t="shared" ca="1" si="392"/>
        <v>0</v>
      </c>
      <c r="W633" s="79">
        <f t="shared" ca="1" si="368"/>
        <v>0</v>
      </c>
      <c r="X633" s="80">
        <f t="shared" ca="1" si="369"/>
        <v>0</v>
      </c>
      <c r="Y633" s="80">
        <f t="shared" ca="1" si="382"/>
        <v>0</v>
      </c>
      <c r="Z633" s="80">
        <f t="shared" ca="1" si="370"/>
        <v>0</v>
      </c>
      <c r="AA633" s="80">
        <f t="shared" ca="1" si="383"/>
        <v>0</v>
      </c>
      <c r="AB633" s="81">
        <f t="shared" ca="1" si="371"/>
        <v>0</v>
      </c>
      <c r="AC633" s="79">
        <f t="shared" ca="1" si="372"/>
        <v>0</v>
      </c>
      <c r="AE633" s="55">
        <f t="shared" ca="1" si="393"/>
        <v>0</v>
      </c>
      <c r="AF633" s="78">
        <f t="shared" ca="1" si="394"/>
        <v>4.5569622524294494E-5</v>
      </c>
      <c r="AR633" s="69">
        <f t="shared" si="384"/>
        <v>53</v>
      </c>
      <c r="AS633" s="70">
        <f t="shared" si="395"/>
        <v>630</v>
      </c>
      <c r="AT633" s="71">
        <f t="shared" si="396"/>
        <v>5.7898969050760351E-3</v>
      </c>
      <c r="AU633" s="72">
        <f t="shared" si="385"/>
        <v>8.6664107387064426E-3</v>
      </c>
      <c r="AV633" s="73">
        <f t="shared" si="386"/>
        <v>1.0086664107387064</v>
      </c>
      <c r="AW633" s="74">
        <f>PRODUCT(AV$4:AV633)</f>
        <v>165.58534085500753</v>
      </c>
      <c r="BO633" s="70">
        <f t="shared" si="397"/>
        <v>630</v>
      </c>
      <c r="BP633" s="178">
        <f t="shared" si="398"/>
        <v>0.1091</v>
      </c>
      <c r="BQ633" s="179">
        <f t="shared" si="387"/>
        <v>8.6664107387064426E-3</v>
      </c>
      <c r="BR633" s="179">
        <f t="shared" si="400"/>
        <v>6.0391819398773663E-3</v>
      </c>
    </row>
    <row r="634" spans="5:70">
      <c r="E634">
        <f t="shared" si="388"/>
        <v>631</v>
      </c>
      <c r="F634" s="64">
        <f t="shared" si="389"/>
        <v>120.49999999999702</v>
      </c>
      <c r="G634" s="55">
        <f t="shared" si="373"/>
        <v>0</v>
      </c>
      <c r="H634" s="78">
        <f t="shared" si="399"/>
        <v>4.5706383831192035E-5</v>
      </c>
      <c r="I634" s="79">
        <f t="shared" ca="1" si="374"/>
        <v>0</v>
      </c>
      <c r="J634" s="79">
        <f t="shared" ca="1" si="375"/>
        <v>0</v>
      </c>
      <c r="K634" s="80">
        <f t="shared" ca="1" si="376"/>
        <v>0</v>
      </c>
      <c r="L634" s="80">
        <f t="shared" ca="1" si="377"/>
        <v>0</v>
      </c>
      <c r="M634" s="80">
        <f t="shared" ca="1" si="378"/>
        <v>0</v>
      </c>
      <c r="N634" s="80">
        <f t="shared" ca="1" si="379"/>
        <v>0</v>
      </c>
      <c r="O634" s="81">
        <f t="shared" ca="1" si="366"/>
        <v>0</v>
      </c>
      <c r="P634" s="79">
        <f t="shared" ca="1" si="367"/>
        <v>0</v>
      </c>
      <c r="R634">
        <f t="shared" ca="1" si="380"/>
        <v>631</v>
      </c>
      <c r="S634" s="78">
        <f t="shared" ca="1" si="390"/>
        <v>120.49999999999702</v>
      </c>
      <c r="T634" s="55">
        <f t="shared" ca="1" si="381"/>
        <v>0</v>
      </c>
      <c r="U634" s="78">
        <f t="shared" ca="1" si="391"/>
        <v>4.5569622524294494E-5</v>
      </c>
      <c r="V634" s="79">
        <f t="shared" ca="1" si="392"/>
        <v>0</v>
      </c>
      <c r="W634" s="79">
        <f t="shared" ca="1" si="368"/>
        <v>0</v>
      </c>
      <c r="X634" s="80">
        <f t="shared" ca="1" si="369"/>
        <v>0</v>
      </c>
      <c r="Y634" s="80">
        <f t="shared" ca="1" si="382"/>
        <v>0</v>
      </c>
      <c r="Z634" s="80">
        <f t="shared" ca="1" si="370"/>
        <v>0</v>
      </c>
      <c r="AA634" s="80">
        <f t="shared" ca="1" si="383"/>
        <v>0</v>
      </c>
      <c r="AB634" s="81">
        <f t="shared" ca="1" si="371"/>
        <v>0</v>
      </c>
      <c r="AC634" s="79">
        <f t="shared" ca="1" si="372"/>
        <v>0</v>
      </c>
      <c r="AE634" s="55">
        <f t="shared" ca="1" si="393"/>
        <v>0</v>
      </c>
      <c r="AF634" s="78">
        <f t="shared" ca="1" si="394"/>
        <v>4.5569622524294494E-5</v>
      </c>
      <c r="AR634" s="69">
        <f t="shared" si="384"/>
        <v>53</v>
      </c>
      <c r="AS634" s="70">
        <f t="shared" si="395"/>
        <v>631</v>
      </c>
      <c r="AT634" s="71">
        <f t="shared" si="396"/>
        <v>5.7397192803618812E-3</v>
      </c>
      <c r="AU634" s="72">
        <f t="shared" si="385"/>
        <v>8.6664107387064426E-3</v>
      </c>
      <c r="AV634" s="73">
        <f t="shared" si="386"/>
        <v>1.0086664107387064</v>
      </c>
      <c r="AW634" s="74">
        <f>PRODUCT(AV$4:AV634)</f>
        <v>167.02037143116573</v>
      </c>
      <c r="BO634" s="70">
        <f t="shared" si="397"/>
        <v>631</v>
      </c>
      <c r="BP634" s="178">
        <f t="shared" si="398"/>
        <v>0.1091</v>
      </c>
      <c r="BQ634" s="179">
        <f t="shared" si="387"/>
        <v>8.6664107387064426E-3</v>
      </c>
      <c r="BR634" s="179">
        <f t="shared" si="400"/>
        <v>5.9872935943752837E-3</v>
      </c>
    </row>
    <row r="635" spans="5:70">
      <c r="E635">
        <f t="shared" si="388"/>
        <v>632</v>
      </c>
      <c r="F635" s="64">
        <f t="shared" si="389"/>
        <v>120.58333333333034</v>
      </c>
      <c r="G635" s="55">
        <f t="shared" si="373"/>
        <v>0</v>
      </c>
      <c r="H635" s="78">
        <f t="shared" si="399"/>
        <v>4.5706383831192035E-5</v>
      </c>
      <c r="I635" s="79">
        <f t="shared" ca="1" si="374"/>
        <v>0</v>
      </c>
      <c r="J635" s="79">
        <f t="shared" ca="1" si="375"/>
        <v>0</v>
      </c>
      <c r="K635" s="80">
        <f t="shared" ca="1" si="376"/>
        <v>0</v>
      </c>
      <c r="L635" s="80">
        <f t="shared" ca="1" si="377"/>
        <v>0</v>
      </c>
      <c r="M635" s="80">
        <f t="shared" ca="1" si="378"/>
        <v>0</v>
      </c>
      <c r="N635" s="80">
        <f t="shared" ca="1" si="379"/>
        <v>0</v>
      </c>
      <c r="O635" s="81">
        <f t="shared" ca="1" si="366"/>
        <v>0</v>
      </c>
      <c r="P635" s="79">
        <f t="shared" ca="1" si="367"/>
        <v>0</v>
      </c>
      <c r="R635">
        <f t="shared" ca="1" si="380"/>
        <v>632</v>
      </c>
      <c r="S635" s="78">
        <f t="shared" ca="1" si="390"/>
        <v>120.58333333333034</v>
      </c>
      <c r="T635" s="55">
        <f t="shared" ca="1" si="381"/>
        <v>0</v>
      </c>
      <c r="U635" s="78">
        <f t="shared" ca="1" si="391"/>
        <v>4.5569622524294494E-5</v>
      </c>
      <c r="V635" s="79">
        <f t="shared" ca="1" si="392"/>
        <v>0</v>
      </c>
      <c r="W635" s="79">
        <f t="shared" ca="1" si="368"/>
        <v>0</v>
      </c>
      <c r="X635" s="80">
        <f t="shared" ca="1" si="369"/>
        <v>0</v>
      </c>
      <c r="Y635" s="80">
        <f t="shared" ca="1" si="382"/>
        <v>0</v>
      </c>
      <c r="Z635" s="80">
        <f t="shared" ca="1" si="370"/>
        <v>0</v>
      </c>
      <c r="AA635" s="80">
        <f t="shared" ca="1" si="383"/>
        <v>0</v>
      </c>
      <c r="AB635" s="81">
        <f t="shared" ca="1" si="371"/>
        <v>0</v>
      </c>
      <c r="AC635" s="79">
        <f t="shared" ca="1" si="372"/>
        <v>0</v>
      </c>
      <c r="AE635" s="55">
        <f t="shared" ca="1" si="393"/>
        <v>0</v>
      </c>
      <c r="AF635" s="78">
        <f t="shared" ca="1" si="394"/>
        <v>4.5569622524294494E-5</v>
      </c>
      <c r="AR635" s="69">
        <f t="shared" si="384"/>
        <v>53</v>
      </c>
      <c r="AS635" s="70">
        <f t="shared" si="395"/>
        <v>632</v>
      </c>
      <c r="AT635" s="71">
        <f t="shared" si="396"/>
        <v>5.6899765155533927E-3</v>
      </c>
      <c r="AU635" s="72">
        <f t="shared" si="385"/>
        <v>8.6664107387064426E-3</v>
      </c>
      <c r="AV635" s="73">
        <f t="shared" si="386"/>
        <v>1.0086664107387064</v>
      </c>
      <c r="AW635" s="74">
        <f>PRODUCT(AV$4:AV635)</f>
        <v>168.46783857171951</v>
      </c>
      <c r="BO635" s="70">
        <f t="shared" si="397"/>
        <v>632</v>
      </c>
      <c r="BP635" s="178">
        <f t="shared" si="398"/>
        <v>0.1091</v>
      </c>
      <c r="BQ635" s="179">
        <f t="shared" si="387"/>
        <v>8.6664107387064426E-3</v>
      </c>
      <c r="BR635" s="179">
        <f t="shared" si="400"/>
        <v>5.9358510709109783E-3</v>
      </c>
    </row>
    <row r="636" spans="5:70">
      <c r="E636">
        <f t="shared" si="388"/>
        <v>633</v>
      </c>
      <c r="F636" s="64">
        <f t="shared" si="389"/>
        <v>120.66666666666367</v>
      </c>
      <c r="G636" s="55">
        <f t="shared" si="373"/>
        <v>0</v>
      </c>
      <c r="H636" s="78">
        <f t="shared" si="399"/>
        <v>4.5706383831192035E-5</v>
      </c>
      <c r="I636" s="79">
        <f t="shared" ca="1" si="374"/>
        <v>0</v>
      </c>
      <c r="J636" s="79">
        <f t="shared" ca="1" si="375"/>
        <v>0</v>
      </c>
      <c r="K636" s="80">
        <f t="shared" ca="1" si="376"/>
        <v>0</v>
      </c>
      <c r="L636" s="80">
        <f t="shared" ca="1" si="377"/>
        <v>0</v>
      </c>
      <c r="M636" s="80">
        <f t="shared" ca="1" si="378"/>
        <v>0</v>
      </c>
      <c r="N636" s="80">
        <f t="shared" ca="1" si="379"/>
        <v>0</v>
      </c>
      <c r="O636" s="81">
        <f t="shared" ca="1" si="366"/>
        <v>0</v>
      </c>
      <c r="P636" s="79">
        <f t="shared" ca="1" si="367"/>
        <v>0</v>
      </c>
      <c r="R636">
        <f t="shared" ca="1" si="380"/>
        <v>633</v>
      </c>
      <c r="S636" s="78">
        <f t="shared" ca="1" si="390"/>
        <v>120.66666666666367</v>
      </c>
      <c r="T636" s="55">
        <f t="shared" ca="1" si="381"/>
        <v>0</v>
      </c>
      <c r="U636" s="78">
        <f t="shared" ca="1" si="391"/>
        <v>4.5569622524294494E-5</v>
      </c>
      <c r="V636" s="79">
        <f t="shared" ca="1" si="392"/>
        <v>0</v>
      </c>
      <c r="W636" s="79">
        <f t="shared" ca="1" si="368"/>
        <v>0</v>
      </c>
      <c r="X636" s="80">
        <f t="shared" ca="1" si="369"/>
        <v>0</v>
      </c>
      <c r="Y636" s="80">
        <f t="shared" ca="1" si="382"/>
        <v>0</v>
      </c>
      <c r="Z636" s="80">
        <f t="shared" ca="1" si="370"/>
        <v>0</v>
      </c>
      <c r="AA636" s="80">
        <f t="shared" ca="1" si="383"/>
        <v>0</v>
      </c>
      <c r="AB636" s="81">
        <f t="shared" ca="1" si="371"/>
        <v>0</v>
      </c>
      <c r="AC636" s="79">
        <f t="shared" ca="1" si="372"/>
        <v>0</v>
      </c>
      <c r="AE636" s="55">
        <f t="shared" ca="1" si="393"/>
        <v>0</v>
      </c>
      <c r="AF636" s="78">
        <f t="shared" ca="1" si="394"/>
        <v>4.5569622524294494E-5</v>
      </c>
      <c r="AR636" s="69">
        <f t="shared" si="384"/>
        <v>53</v>
      </c>
      <c r="AS636" s="70">
        <f t="shared" si="395"/>
        <v>633</v>
      </c>
      <c r="AT636" s="71">
        <f t="shared" si="396"/>
        <v>5.6406648419760133E-3</v>
      </c>
      <c r="AU636" s="72">
        <f t="shared" si="385"/>
        <v>8.6664107387064426E-3</v>
      </c>
      <c r="AV636" s="73">
        <f t="shared" si="386"/>
        <v>1.0086664107387064</v>
      </c>
      <c r="AW636" s="74">
        <f>PRODUCT(AV$4:AV636)</f>
        <v>169.92785005704411</v>
      </c>
      <c r="BO636" s="70">
        <f t="shared" si="397"/>
        <v>633</v>
      </c>
      <c r="BP636" s="178">
        <f t="shared" si="398"/>
        <v>0.1091</v>
      </c>
      <c r="BQ636" s="179">
        <f t="shared" si="387"/>
        <v>8.6664107387064426E-3</v>
      </c>
      <c r="BR636" s="179">
        <f t="shared" si="400"/>
        <v>5.884850539004071E-3</v>
      </c>
    </row>
    <row r="637" spans="5:70">
      <c r="E637">
        <f t="shared" si="388"/>
        <v>634</v>
      </c>
      <c r="F637" s="64">
        <f t="shared" si="389"/>
        <v>120.749999999997</v>
      </c>
      <c r="G637" s="55">
        <f t="shared" si="373"/>
        <v>0</v>
      </c>
      <c r="H637" s="78">
        <f t="shared" si="399"/>
        <v>4.5706383831192035E-5</v>
      </c>
      <c r="I637" s="79">
        <f t="shared" ca="1" si="374"/>
        <v>0</v>
      </c>
      <c r="J637" s="79">
        <f t="shared" ca="1" si="375"/>
        <v>0</v>
      </c>
      <c r="K637" s="80">
        <f t="shared" ca="1" si="376"/>
        <v>0</v>
      </c>
      <c r="L637" s="80">
        <f t="shared" ca="1" si="377"/>
        <v>0</v>
      </c>
      <c r="M637" s="80">
        <f t="shared" ca="1" si="378"/>
        <v>0</v>
      </c>
      <c r="N637" s="80">
        <f t="shared" ca="1" si="379"/>
        <v>0</v>
      </c>
      <c r="O637" s="81">
        <f t="shared" ca="1" si="366"/>
        <v>0</v>
      </c>
      <c r="P637" s="79">
        <f t="shared" ca="1" si="367"/>
        <v>0</v>
      </c>
      <c r="R637">
        <f t="shared" ca="1" si="380"/>
        <v>634</v>
      </c>
      <c r="S637" s="78">
        <f t="shared" ca="1" si="390"/>
        <v>120.749999999997</v>
      </c>
      <c r="T637" s="55">
        <f t="shared" ca="1" si="381"/>
        <v>0</v>
      </c>
      <c r="U637" s="78">
        <f t="shared" ca="1" si="391"/>
        <v>4.5569622524294494E-5</v>
      </c>
      <c r="V637" s="79">
        <f t="shared" ca="1" si="392"/>
        <v>0</v>
      </c>
      <c r="W637" s="79">
        <f t="shared" ca="1" si="368"/>
        <v>0</v>
      </c>
      <c r="X637" s="80">
        <f t="shared" ca="1" si="369"/>
        <v>0</v>
      </c>
      <c r="Y637" s="80">
        <f t="shared" ca="1" si="382"/>
        <v>0</v>
      </c>
      <c r="Z637" s="80">
        <f t="shared" ca="1" si="370"/>
        <v>0</v>
      </c>
      <c r="AA637" s="80">
        <f t="shared" ca="1" si="383"/>
        <v>0</v>
      </c>
      <c r="AB637" s="81">
        <f t="shared" ca="1" si="371"/>
        <v>0</v>
      </c>
      <c r="AC637" s="79">
        <f t="shared" ca="1" si="372"/>
        <v>0</v>
      </c>
      <c r="AE637" s="55">
        <f t="shared" ca="1" si="393"/>
        <v>0</v>
      </c>
      <c r="AF637" s="78">
        <f t="shared" ca="1" si="394"/>
        <v>4.5569622524294494E-5</v>
      </c>
      <c r="AR637" s="69">
        <f t="shared" si="384"/>
        <v>53</v>
      </c>
      <c r="AS637" s="70">
        <f t="shared" si="395"/>
        <v>634</v>
      </c>
      <c r="AT637" s="71">
        <f t="shared" si="396"/>
        <v>5.5917805236160682E-3</v>
      </c>
      <c r="AU637" s="72">
        <f t="shared" si="385"/>
        <v>8.6664107387064426E-3</v>
      </c>
      <c r="AV637" s="73">
        <f t="shared" si="386"/>
        <v>1.0086664107387064</v>
      </c>
      <c r="AW637" s="74">
        <f>PRODUCT(AV$4:AV637)</f>
        <v>171.40051460158378</v>
      </c>
      <c r="BO637" s="70">
        <f t="shared" si="397"/>
        <v>634</v>
      </c>
      <c r="BP637" s="178">
        <f t="shared" si="398"/>
        <v>0.1091</v>
      </c>
      <c r="BQ637" s="179">
        <f t="shared" si="387"/>
        <v>8.6664107387064426E-3</v>
      </c>
      <c r="BR637" s="179">
        <f t="shared" si="400"/>
        <v>5.8342882010854755E-3</v>
      </c>
    </row>
    <row r="638" spans="5:70">
      <c r="E638">
        <f t="shared" si="388"/>
        <v>635</v>
      </c>
      <c r="F638" s="64">
        <f t="shared" si="389"/>
        <v>120.83333333333033</v>
      </c>
      <c r="G638" s="55">
        <f t="shared" si="373"/>
        <v>0</v>
      </c>
      <c r="H638" s="78">
        <f t="shared" si="399"/>
        <v>4.5706383831192035E-5</v>
      </c>
      <c r="I638" s="79">
        <f t="shared" ca="1" si="374"/>
        <v>0</v>
      </c>
      <c r="J638" s="79">
        <f t="shared" ca="1" si="375"/>
        <v>0</v>
      </c>
      <c r="K638" s="80">
        <f t="shared" ca="1" si="376"/>
        <v>0</v>
      </c>
      <c r="L638" s="80">
        <f t="shared" ca="1" si="377"/>
        <v>0</v>
      </c>
      <c r="M638" s="80">
        <f t="shared" ca="1" si="378"/>
        <v>0</v>
      </c>
      <c r="N638" s="80">
        <f t="shared" ca="1" si="379"/>
        <v>0</v>
      </c>
      <c r="O638" s="81">
        <f t="shared" ca="1" si="366"/>
        <v>0</v>
      </c>
      <c r="P638" s="79">
        <f t="shared" ca="1" si="367"/>
        <v>0</v>
      </c>
      <c r="R638">
        <f t="shared" ca="1" si="380"/>
        <v>635</v>
      </c>
      <c r="S638" s="78">
        <f t="shared" ca="1" si="390"/>
        <v>120.83333333333033</v>
      </c>
      <c r="T638" s="55">
        <f t="shared" ca="1" si="381"/>
        <v>0</v>
      </c>
      <c r="U638" s="78">
        <f t="shared" ca="1" si="391"/>
        <v>4.5569622524294494E-5</v>
      </c>
      <c r="V638" s="79">
        <f t="shared" ca="1" si="392"/>
        <v>0</v>
      </c>
      <c r="W638" s="79">
        <f t="shared" ca="1" si="368"/>
        <v>0</v>
      </c>
      <c r="X638" s="80">
        <f t="shared" ca="1" si="369"/>
        <v>0</v>
      </c>
      <c r="Y638" s="80">
        <f t="shared" ca="1" si="382"/>
        <v>0</v>
      </c>
      <c r="Z638" s="80">
        <f t="shared" ca="1" si="370"/>
        <v>0</v>
      </c>
      <c r="AA638" s="80">
        <f t="shared" ca="1" si="383"/>
        <v>0</v>
      </c>
      <c r="AB638" s="81">
        <f t="shared" ca="1" si="371"/>
        <v>0</v>
      </c>
      <c r="AC638" s="79">
        <f t="shared" ca="1" si="372"/>
        <v>0</v>
      </c>
      <c r="AE638" s="55">
        <f t="shared" ca="1" si="393"/>
        <v>0</v>
      </c>
      <c r="AF638" s="78">
        <f t="shared" ca="1" si="394"/>
        <v>4.5569622524294494E-5</v>
      </c>
      <c r="AR638" s="69">
        <f t="shared" si="384"/>
        <v>53</v>
      </c>
      <c r="AS638" s="70">
        <f t="shared" si="395"/>
        <v>635</v>
      </c>
      <c r="AT638" s="71">
        <f t="shared" si="396"/>
        <v>5.5433198568377124E-3</v>
      </c>
      <c r="AU638" s="72">
        <f t="shared" si="385"/>
        <v>8.6664107387064426E-3</v>
      </c>
      <c r="AV638" s="73">
        <f t="shared" si="386"/>
        <v>1.0086664107387064</v>
      </c>
      <c r="AW638" s="74">
        <f>PRODUCT(AV$4:AV638)</f>
        <v>172.88594186194675</v>
      </c>
      <c r="BO638" s="70">
        <f t="shared" si="397"/>
        <v>635</v>
      </c>
      <c r="BP638" s="178">
        <f t="shared" si="398"/>
        <v>0.1091</v>
      </c>
      <c r="BQ638" s="179">
        <f t="shared" si="387"/>
        <v>8.6664107387064426E-3</v>
      </c>
      <c r="BR638" s="179">
        <f t="shared" si="400"/>
        <v>5.7841602922146275E-3</v>
      </c>
    </row>
    <row r="639" spans="5:70">
      <c r="E639">
        <f t="shared" si="388"/>
        <v>636</v>
      </c>
      <c r="F639" s="64">
        <f t="shared" si="389"/>
        <v>120.91666666666366</v>
      </c>
      <c r="G639" s="55">
        <f t="shared" si="373"/>
        <v>0</v>
      </c>
      <c r="H639" s="78">
        <f t="shared" si="399"/>
        <v>4.5706383831192035E-5</v>
      </c>
      <c r="I639" s="79">
        <f t="shared" ca="1" si="374"/>
        <v>0</v>
      </c>
      <c r="J639" s="79">
        <f t="shared" ca="1" si="375"/>
        <v>0</v>
      </c>
      <c r="K639" s="80">
        <f t="shared" ca="1" si="376"/>
        <v>0</v>
      </c>
      <c r="L639" s="80">
        <f t="shared" ca="1" si="377"/>
        <v>0</v>
      </c>
      <c r="M639" s="80">
        <f t="shared" ca="1" si="378"/>
        <v>0</v>
      </c>
      <c r="N639" s="80">
        <f t="shared" ca="1" si="379"/>
        <v>0</v>
      </c>
      <c r="O639" s="81">
        <f t="shared" ca="1" si="366"/>
        <v>0</v>
      </c>
      <c r="P639" s="79">
        <f t="shared" ca="1" si="367"/>
        <v>0</v>
      </c>
      <c r="R639">
        <f t="shared" ca="1" si="380"/>
        <v>636</v>
      </c>
      <c r="S639" s="78">
        <f t="shared" ca="1" si="390"/>
        <v>120.91666666666366</v>
      </c>
      <c r="T639" s="55">
        <f t="shared" ca="1" si="381"/>
        <v>0</v>
      </c>
      <c r="U639" s="78">
        <f t="shared" ca="1" si="391"/>
        <v>4.5569622524294494E-5</v>
      </c>
      <c r="V639" s="79">
        <f t="shared" ca="1" si="392"/>
        <v>0</v>
      </c>
      <c r="W639" s="79">
        <f t="shared" ca="1" si="368"/>
        <v>0</v>
      </c>
      <c r="X639" s="80">
        <f t="shared" ca="1" si="369"/>
        <v>0</v>
      </c>
      <c r="Y639" s="80">
        <f t="shared" ca="1" si="382"/>
        <v>0</v>
      </c>
      <c r="Z639" s="80">
        <f t="shared" ca="1" si="370"/>
        <v>0</v>
      </c>
      <c r="AA639" s="80">
        <f t="shared" ca="1" si="383"/>
        <v>0</v>
      </c>
      <c r="AB639" s="81">
        <f t="shared" ca="1" si="371"/>
        <v>0</v>
      </c>
      <c r="AC639" s="79">
        <f t="shared" ca="1" si="372"/>
        <v>0</v>
      </c>
      <c r="AE639" s="55">
        <f t="shared" ca="1" si="393"/>
        <v>0</v>
      </c>
      <c r="AF639" s="78">
        <f t="shared" ca="1" si="394"/>
        <v>4.5569622524294494E-5</v>
      </c>
      <c r="AR639" s="69">
        <f t="shared" si="384"/>
        <v>53</v>
      </c>
      <c r="AS639" s="70">
        <f t="shared" si="395"/>
        <v>636</v>
      </c>
      <c r="AT639" s="71">
        <f t="shared" si="396"/>
        <v>5.4952791701023294E-3</v>
      </c>
      <c r="AU639" s="72">
        <f t="shared" si="385"/>
        <v>8.6664107387064426E-3</v>
      </c>
      <c r="AV639" s="73">
        <f t="shared" si="386"/>
        <v>1.0086664107387064</v>
      </c>
      <c r="AW639" s="74">
        <f>PRODUCT(AV$4:AV639)</f>
        <v>174.3842424450705</v>
      </c>
      <c r="BO639" s="70">
        <f t="shared" si="397"/>
        <v>636</v>
      </c>
      <c r="BP639" s="178">
        <f t="shared" si="398"/>
        <v>0.1091</v>
      </c>
      <c r="BQ639" s="179">
        <f t="shared" si="387"/>
        <v>8.6664107387064426E-3</v>
      </c>
      <c r="BR639" s="179">
        <f t="shared" si="400"/>
        <v>5.7344630797991408E-3</v>
      </c>
    </row>
    <row r="640" spans="5:70">
      <c r="E640">
        <f t="shared" si="388"/>
        <v>637</v>
      </c>
      <c r="F640" s="64">
        <f t="shared" si="389"/>
        <v>120.99999999999699</v>
      </c>
      <c r="G640" s="55">
        <f t="shared" si="373"/>
        <v>0</v>
      </c>
      <c r="H640" s="78">
        <f t="shared" si="399"/>
        <v>4.5706383831192035E-5</v>
      </c>
      <c r="I640" s="79">
        <f t="shared" ca="1" si="374"/>
        <v>0</v>
      </c>
      <c r="J640" s="79">
        <f t="shared" ca="1" si="375"/>
        <v>0</v>
      </c>
      <c r="K640" s="80">
        <f t="shared" ca="1" si="376"/>
        <v>0</v>
      </c>
      <c r="L640" s="80">
        <f t="shared" ca="1" si="377"/>
        <v>0</v>
      </c>
      <c r="M640" s="80">
        <f t="shared" ca="1" si="378"/>
        <v>0</v>
      </c>
      <c r="N640" s="80">
        <f t="shared" ca="1" si="379"/>
        <v>0</v>
      </c>
      <c r="O640" s="81">
        <f t="shared" ca="1" si="366"/>
        <v>0</v>
      </c>
      <c r="P640" s="79">
        <f t="shared" ca="1" si="367"/>
        <v>0</v>
      </c>
      <c r="R640">
        <f t="shared" ca="1" si="380"/>
        <v>637</v>
      </c>
      <c r="S640" s="78">
        <f t="shared" ca="1" si="390"/>
        <v>120.99999999999699</v>
      </c>
      <c r="T640" s="55">
        <f t="shared" ca="1" si="381"/>
        <v>0</v>
      </c>
      <c r="U640" s="78">
        <f t="shared" ca="1" si="391"/>
        <v>4.5569622524294494E-5</v>
      </c>
      <c r="V640" s="79">
        <f t="shared" ca="1" si="392"/>
        <v>0</v>
      </c>
      <c r="W640" s="79">
        <f t="shared" ca="1" si="368"/>
        <v>0</v>
      </c>
      <c r="X640" s="80">
        <f t="shared" ca="1" si="369"/>
        <v>0</v>
      </c>
      <c r="Y640" s="80">
        <f t="shared" ca="1" si="382"/>
        <v>0</v>
      </c>
      <c r="Z640" s="80">
        <f t="shared" ca="1" si="370"/>
        <v>0</v>
      </c>
      <c r="AA640" s="80">
        <f t="shared" ca="1" si="383"/>
        <v>0</v>
      </c>
      <c r="AB640" s="81">
        <f t="shared" ca="1" si="371"/>
        <v>0</v>
      </c>
      <c r="AC640" s="79">
        <f t="shared" ca="1" si="372"/>
        <v>0</v>
      </c>
      <c r="AE640" s="55">
        <f t="shared" ca="1" si="393"/>
        <v>0</v>
      </c>
      <c r="AF640" s="78">
        <f t="shared" ca="1" si="394"/>
        <v>4.5569622524294494E-5</v>
      </c>
      <c r="AR640" s="69">
        <f t="shared" si="384"/>
        <v>54</v>
      </c>
      <c r="AS640" s="70">
        <f t="shared" si="395"/>
        <v>637</v>
      </c>
      <c r="AT640" s="71">
        <f t="shared" si="396"/>
        <v>5.4476548236903647E-3</v>
      </c>
      <c r="AU640" s="72">
        <f t="shared" si="385"/>
        <v>8.6664107387064426E-3</v>
      </c>
      <c r="AV640" s="73">
        <f t="shared" si="386"/>
        <v>1.0086664107387064</v>
      </c>
      <c r="AW640" s="74">
        <f>PRODUCT(AV$4:AV640)</f>
        <v>175.89552791645764</v>
      </c>
      <c r="BO640" s="70">
        <f t="shared" si="397"/>
        <v>637</v>
      </c>
      <c r="BP640" s="178">
        <f t="shared" si="398"/>
        <v>0.1091</v>
      </c>
      <c r="BQ640" s="179">
        <f t="shared" si="387"/>
        <v>8.6664107387064426E-3</v>
      </c>
      <c r="BR640" s="179">
        <f t="shared" si="400"/>
        <v>5.6851928633168741E-3</v>
      </c>
    </row>
    <row r="641" spans="5:70">
      <c r="E641">
        <f t="shared" si="388"/>
        <v>638</v>
      </c>
      <c r="F641" s="64">
        <f t="shared" si="389"/>
        <v>121.08333333333032</v>
      </c>
      <c r="G641" s="55">
        <f t="shared" si="373"/>
        <v>0</v>
      </c>
      <c r="H641" s="78">
        <f t="shared" si="399"/>
        <v>4.5706383831192035E-5</v>
      </c>
      <c r="I641" s="79">
        <f t="shared" ca="1" si="374"/>
        <v>0</v>
      </c>
      <c r="J641" s="79">
        <f t="shared" ca="1" si="375"/>
        <v>0</v>
      </c>
      <c r="K641" s="80">
        <f t="shared" ca="1" si="376"/>
        <v>0</v>
      </c>
      <c r="L641" s="80">
        <f t="shared" ca="1" si="377"/>
        <v>0</v>
      </c>
      <c r="M641" s="80">
        <f t="shared" ca="1" si="378"/>
        <v>0</v>
      </c>
      <c r="N641" s="80">
        <f t="shared" ca="1" si="379"/>
        <v>0</v>
      </c>
      <c r="O641" s="81">
        <f t="shared" ca="1" si="366"/>
        <v>0</v>
      </c>
      <c r="P641" s="79">
        <f t="shared" ca="1" si="367"/>
        <v>0</v>
      </c>
      <c r="R641">
        <f t="shared" ca="1" si="380"/>
        <v>638</v>
      </c>
      <c r="S641" s="78">
        <f t="shared" ca="1" si="390"/>
        <v>121.08333333333032</v>
      </c>
      <c r="T641" s="55">
        <f t="shared" ca="1" si="381"/>
        <v>0</v>
      </c>
      <c r="U641" s="78">
        <f t="shared" ca="1" si="391"/>
        <v>4.5569622524294494E-5</v>
      </c>
      <c r="V641" s="79">
        <f t="shared" ca="1" si="392"/>
        <v>0</v>
      </c>
      <c r="W641" s="79">
        <f t="shared" ca="1" si="368"/>
        <v>0</v>
      </c>
      <c r="X641" s="80">
        <f t="shared" ca="1" si="369"/>
        <v>0</v>
      </c>
      <c r="Y641" s="80">
        <f t="shared" ca="1" si="382"/>
        <v>0</v>
      </c>
      <c r="Z641" s="80">
        <f t="shared" ca="1" si="370"/>
        <v>0</v>
      </c>
      <c r="AA641" s="80">
        <f t="shared" ca="1" si="383"/>
        <v>0</v>
      </c>
      <c r="AB641" s="81">
        <f t="shared" ca="1" si="371"/>
        <v>0</v>
      </c>
      <c r="AC641" s="79">
        <f t="shared" ca="1" si="372"/>
        <v>0</v>
      </c>
      <c r="AE641" s="55">
        <f t="shared" ca="1" si="393"/>
        <v>0</v>
      </c>
      <c r="AF641" s="78">
        <f t="shared" ca="1" si="394"/>
        <v>4.5569622524294494E-5</v>
      </c>
      <c r="AR641" s="69">
        <f t="shared" si="384"/>
        <v>54</v>
      </c>
      <c r="AS641" s="70">
        <f t="shared" si="395"/>
        <v>638</v>
      </c>
      <c r="AT641" s="71">
        <f t="shared" si="396"/>
        <v>5.4004432094255685E-3</v>
      </c>
      <c r="AU641" s="72">
        <f t="shared" si="385"/>
        <v>8.6664107387064426E-3</v>
      </c>
      <c r="AV641" s="73">
        <f t="shared" si="386"/>
        <v>1.0086664107387064</v>
      </c>
      <c r="AW641" s="74">
        <f>PRODUCT(AV$4:AV641)</f>
        <v>177.41991080848325</v>
      </c>
      <c r="BO641" s="70">
        <f t="shared" si="397"/>
        <v>638</v>
      </c>
      <c r="BP641" s="178">
        <f t="shared" si="398"/>
        <v>0.1091</v>
      </c>
      <c r="BQ641" s="179">
        <f t="shared" si="387"/>
        <v>8.6664107387064426E-3</v>
      </c>
      <c r="BR641" s="179">
        <f t="shared" si="400"/>
        <v>5.6363459740403857E-3</v>
      </c>
    </row>
    <row r="642" spans="5:70">
      <c r="E642">
        <f t="shared" si="388"/>
        <v>639</v>
      </c>
      <c r="F642" s="64">
        <f t="shared" si="389"/>
        <v>121.16666666666364</v>
      </c>
      <c r="G642" s="55">
        <f t="shared" si="373"/>
        <v>0</v>
      </c>
      <c r="H642" s="78">
        <f t="shared" si="399"/>
        <v>4.5706383831192035E-5</v>
      </c>
      <c r="I642" s="79">
        <f t="shared" ca="1" si="374"/>
        <v>0</v>
      </c>
      <c r="J642" s="79">
        <f t="shared" ca="1" si="375"/>
        <v>0</v>
      </c>
      <c r="K642" s="80">
        <f t="shared" ca="1" si="376"/>
        <v>0</v>
      </c>
      <c r="L642" s="80">
        <f t="shared" ca="1" si="377"/>
        <v>0</v>
      </c>
      <c r="M642" s="80">
        <f t="shared" ca="1" si="378"/>
        <v>0</v>
      </c>
      <c r="N642" s="80">
        <f t="shared" ca="1" si="379"/>
        <v>0</v>
      </c>
      <c r="O642" s="81">
        <f t="shared" ca="1" si="366"/>
        <v>0</v>
      </c>
      <c r="P642" s="79">
        <f t="shared" ca="1" si="367"/>
        <v>0</v>
      </c>
      <c r="R642">
        <f t="shared" ca="1" si="380"/>
        <v>639</v>
      </c>
      <c r="S642" s="78">
        <f t="shared" ca="1" si="390"/>
        <v>121.16666666666364</v>
      </c>
      <c r="T642" s="55">
        <f t="shared" ca="1" si="381"/>
        <v>0</v>
      </c>
      <c r="U642" s="78">
        <f t="shared" ca="1" si="391"/>
        <v>4.5569622524294494E-5</v>
      </c>
      <c r="V642" s="79">
        <f t="shared" ca="1" si="392"/>
        <v>0</v>
      </c>
      <c r="W642" s="79">
        <f t="shared" ca="1" si="368"/>
        <v>0</v>
      </c>
      <c r="X642" s="80">
        <f t="shared" ca="1" si="369"/>
        <v>0</v>
      </c>
      <c r="Y642" s="80">
        <f t="shared" ca="1" si="382"/>
        <v>0</v>
      </c>
      <c r="Z642" s="80">
        <f t="shared" ca="1" si="370"/>
        <v>0</v>
      </c>
      <c r="AA642" s="80">
        <f t="shared" ca="1" si="383"/>
        <v>0</v>
      </c>
      <c r="AB642" s="81">
        <f t="shared" ca="1" si="371"/>
        <v>0</v>
      </c>
      <c r="AC642" s="79">
        <f t="shared" ca="1" si="372"/>
        <v>0</v>
      </c>
      <c r="AE642" s="55">
        <f t="shared" ca="1" si="393"/>
        <v>0</v>
      </c>
      <c r="AF642" s="78">
        <f t="shared" ca="1" si="394"/>
        <v>4.5569622524294494E-5</v>
      </c>
      <c r="AR642" s="69">
        <f t="shared" si="384"/>
        <v>54</v>
      </c>
      <c r="AS642" s="70">
        <f t="shared" si="395"/>
        <v>639</v>
      </c>
      <c r="AT642" s="71">
        <f t="shared" si="396"/>
        <v>5.3536407504016286E-3</v>
      </c>
      <c r="AU642" s="72">
        <f t="shared" si="385"/>
        <v>8.6664107387064426E-3</v>
      </c>
      <c r="AV642" s="73">
        <f t="shared" si="386"/>
        <v>1.0086664107387064</v>
      </c>
      <c r="AW642" s="74">
        <f>PRODUCT(AV$4:AV642)</f>
        <v>178.95750462877422</v>
      </c>
      <c r="BO642" s="70">
        <f t="shared" si="397"/>
        <v>639</v>
      </c>
      <c r="BP642" s="178">
        <f t="shared" si="398"/>
        <v>0.1091</v>
      </c>
      <c r="BQ642" s="179">
        <f t="shared" si="387"/>
        <v>8.6664107387064426E-3</v>
      </c>
      <c r="BR642" s="179">
        <f t="shared" si="400"/>
        <v>5.5879187747637539E-3</v>
      </c>
    </row>
    <row r="643" spans="5:70">
      <c r="E643">
        <f t="shared" si="388"/>
        <v>640</v>
      </c>
      <c r="F643" s="64">
        <f t="shared" si="389"/>
        <v>121.24999999999697</v>
      </c>
      <c r="G643" s="55">
        <f t="shared" si="373"/>
        <v>0</v>
      </c>
      <c r="H643" s="78">
        <f t="shared" si="399"/>
        <v>4.5706383831192035E-5</v>
      </c>
      <c r="I643" s="79">
        <f t="shared" ca="1" si="374"/>
        <v>0</v>
      </c>
      <c r="J643" s="79">
        <f t="shared" ca="1" si="375"/>
        <v>0</v>
      </c>
      <c r="K643" s="80">
        <f t="shared" ca="1" si="376"/>
        <v>0</v>
      </c>
      <c r="L643" s="80">
        <f t="shared" ca="1" si="377"/>
        <v>0</v>
      </c>
      <c r="M643" s="80">
        <f t="shared" ca="1" si="378"/>
        <v>0</v>
      </c>
      <c r="N643" s="80">
        <f t="shared" ca="1" si="379"/>
        <v>0</v>
      </c>
      <c r="O643" s="81">
        <f t="shared" ca="1" si="366"/>
        <v>0</v>
      </c>
      <c r="P643" s="79">
        <f t="shared" ca="1" si="367"/>
        <v>0</v>
      </c>
      <c r="R643">
        <f t="shared" ca="1" si="380"/>
        <v>640</v>
      </c>
      <c r="S643" s="78">
        <f t="shared" ca="1" si="390"/>
        <v>121.24999999999697</v>
      </c>
      <c r="T643" s="55">
        <f t="shared" ca="1" si="381"/>
        <v>0</v>
      </c>
      <c r="U643" s="78">
        <f t="shared" ca="1" si="391"/>
        <v>4.5569622524294494E-5</v>
      </c>
      <c r="V643" s="79">
        <f t="shared" ca="1" si="392"/>
        <v>0</v>
      </c>
      <c r="W643" s="79">
        <f t="shared" ca="1" si="368"/>
        <v>0</v>
      </c>
      <c r="X643" s="80">
        <f t="shared" ca="1" si="369"/>
        <v>0</v>
      </c>
      <c r="Y643" s="80">
        <f t="shared" ca="1" si="382"/>
        <v>0</v>
      </c>
      <c r="Z643" s="80">
        <f t="shared" ca="1" si="370"/>
        <v>0</v>
      </c>
      <c r="AA643" s="80">
        <f t="shared" ca="1" si="383"/>
        <v>0</v>
      </c>
      <c r="AB643" s="81">
        <f t="shared" ca="1" si="371"/>
        <v>0</v>
      </c>
      <c r="AC643" s="79">
        <f t="shared" ca="1" si="372"/>
        <v>0</v>
      </c>
      <c r="AE643" s="55">
        <f t="shared" ca="1" si="393"/>
        <v>0</v>
      </c>
      <c r="AF643" s="78">
        <f t="shared" ca="1" si="394"/>
        <v>4.5569622524294494E-5</v>
      </c>
      <c r="AR643" s="69">
        <f t="shared" si="384"/>
        <v>54</v>
      </c>
      <c r="AS643" s="70">
        <f t="shared" si="395"/>
        <v>640</v>
      </c>
      <c r="AT643" s="71">
        <f t="shared" si="396"/>
        <v>5.3072439007111711E-3</v>
      </c>
      <c r="AU643" s="72">
        <f t="shared" si="385"/>
        <v>8.6664107387064426E-3</v>
      </c>
      <c r="AV643" s="73">
        <f t="shared" si="386"/>
        <v>1.0086664107387064</v>
      </c>
      <c r="AW643" s="74">
        <f>PRODUCT(AV$4:AV643)</f>
        <v>180.50842386866114</v>
      </c>
      <c r="BO643" s="70">
        <f t="shared" si="397"/>
        <v>640</v>
      </c>
      <c r="BP643" s="178">
        <f t="shared" si="398"/>
        <v>0.1091</v>
      </c>
      <c r="BQ643" s="179">
        <f t="shared" si="387"/>
        <v>8.6664107387064426E-3</v>
      </c>
      <c r="BR643" s="179">
        <f t="shared" si="400"/>
        <v>5.5399076595317462E-3</v>
      </c>
    </row>
    <row r="644" spans="5:70">
      <c r="E644">
        <f t="shared" si="388"/>
        <v>641</v>
      </c>
      <c r="F644" s="64">
        <f t="shared" si="389"/>
        <v>121.3333333333303</v>
      </c>
      <c r="G644" s="55">
        <f t="shared" si="373"/>
        <v>0</v>
      </c>
      <c r="H644" s="78">
        <f t="shared" si="399"/>
        <v>4.5706383831192035E-5</v>
      </c>
      <c r="I644" s="79">
        <f t="shared" ca="1" si="374"/>
        <v>0</v>
      </c>
      <c r="J644" s="79">
        <f t="shared" ca="1" si="375"/>
        <v>0</v>
      </c>
      <c r="K644" s="80">
        <f t="shared" ca="1" si="376"/>
        <v>0</v>
      </c>
      <c r="L644" s="80">
        <f t="shared" ca="1" si="377"/>
        <v>0</v>
      </c>
      <c r="M644" s="80">
        <f t="shared" ca="1" si="378"/>
        <v>0</v>
      </c>
      <c r="N644" s="80">
        <f t="shared" ca="1" si="379"/>
        <v>0</v>
      </c>
      <c r="O644" s="81">
        <f t="shared" ref="O644:O707" ca="1" si="401">-MIN(IF(MOD(R644,IF($C$5="Annual",12,1))=0,1,0)*$C$33*U644/IF($C$5="Monthly",12,1),I644)</f>
        <v>0</v>
      </c>
      <c r="P644" s="79">
        <f t="shared" ref="P644:P707" ca="1" si="402">SUM(I644:O644)</f>
        <v>0</v>
      </c>
      <c r="R644">
        <f t="shared" ca="1" si="380"/>
        <v>641</v>
      </c>
      <c r="S644" s="78">
        <f t="shared" ca="1" si="390"/>
        <v>121.3333333333303</v>
      </c>
      <c r="T644" s="55">
        <f t="shared" ca="1" si="381"/>
        <v>0</v>
      </c>
      <c r="U644" s="78">
        <f t="shared" ca="1" si="391"/>
        <v>4.5569622524294494E-5</v>
      </c>
      <c r="V644" s="79">
        <f t="shared" ca="1" si="392"/>
        <v>0</v>
      </c>
      <c r="W644" s="79">
        <f t="shared" ref="W644:W707" ca="1" si="403">(V644)*$AU644</f>
        <v>0</v>
      </c>
      <c r="X644" s="80">
        <f t="shared" ref="X644:X707" ca="1" si="404">IF(V644=0,0,-$C$19)*U644</f>
        <v>0</v>
      </c>
      <c r="Y644" s="80">
        <f t="shared" ca="1" si="382"/>
        <v>0</v>
      </c>
      <c r="Z644" s="80">
        <f t="shared" ref="Z644:Z707" ca="1" si="405">-IF(MOD(R644-1,12)=0,1,0)*V644*($C$17)</f>
        <v>0</v>
      </c>
      <c r="AA644" s="80">
        <f t="shared" ca="1" si="383"/>
        <v>0</v>
      </c>
      <c r="AB644" s="81">
        <f t="shared" ref="AB644:AB707" ca="1" si="406">-MIN(IF(MOD(R644,IF($C$5="Annual",12,1))=0,1,0)*$C$33*U644/IF($C$5="Monthly",12,1),V644)</f>
        <v>0</v>
      </c>
      <c r="AC644" s="79">
        <f t="shared" ref="AC644:AC707" ca="1" si="407">SUM(V644:AB644)</f>
        <v>0</v>
      </c>
      <c r="AE644" s="55">
        <f t="shared" ca="1" si="393"/>
        <v>0</v>
      </c>
      <c r="AF644" s="78">
        <f t="shared" ca="1" si="394"/>
        <v>4.5569622524294494E-5</v>
      </c>
      <c r="AR644" s="69">
        <f t="shared" si="384"/>
        <v>54</v>
      </c>
      <c r="AS644" s="70">
        <f t="shared" si="395"/>
        <v>641</v>
      </c>
      <c r="AT644" s="71">
        <f t="shared" si="396"/>
        <v>5.2612491451771133E-3</v>
      </c>
      <c r="AU644" s="72">
        <f t="shared" si="385"/>
        <v>8.6664107387064426E-3</v>
      </c>
      <c r="AV644" s="73">
        <f t="shared" si="386"/>
        <v>1.0086664107387064</v>
      </c>
      <c r="AW644" s="74">
        <f>PRODUCT(AV$4:AV644)</f>
        <v>182.07278401170348</v>
      </c>
      <c r="BO644" s="70">
        <f t="shared" si="397"/>
        <v>641</v>
      </c>
      <c r="BP644" s="178">
        <f t="shared" si="398"/>
        <v>0.1091</v>
      </c>
      <c r="BQ644" s="179">
        <f t="shared" si="387"/>
        <v>8.6664107387064426E-3</v>
      </c>
      <c r="BR644" s="179">
        <f t="shared" si="400"/>
        <v>5.4923090533713142E-3</v>
      </c>
    </row>
    <row r="645" spans="5:70">
      <c r="E645">
        <f t="shared" si="388"/>
        <v>642</v>
      </c>
      <c r="F645" s="64">
        <f t="shared" si="389"/>
        <v>121.41666666666363</v>
      </c>
      <c r="G645" s="55">
        <f t="shared" ref="G645:G708" si="408">(1-(1-IF(F645&gt;$AJ$90,0,VLOOKUP(ROUND(F645,0),$AJ$4:$AK$90,2,FALSE)))^(1/12))</f>
        <v>0</v>
      </c>
      <c r="H645" s="78">
        <f t="shared" si="399"/>
        <v>4.5706383831192035E-5</v>
      </c>
      <c r="I645" s="79">
        <f t="shared" ref="I645:I708" ca="1" si="409">MAX(P644,0)*(1-G645)</f>
        <v>0</v>
      </c>
      <c r="J645" s="79">
        <f t="shared" ref="J645:J708" ca="1" si="410">(I645)*$AU645</f>
        <v>0</v>
      </c>
      <c r="K645" s="80">
        <f t="shared" ref="K645:K708" ca="1" si="411">IF(I645=0,0,-$C$19)*H645</f>
        <v>0</v>
      </c>
      <c r="L645" s="80">
        <f t="shared" ref="L645:L708" ca="1" si="412">IF(OR(I644+O644=0,K644=0),0,-I645*($C$16/12))</f>
        <v>0</v>
      </c>
      <c r="M645" s="80">
        <f t="shared" ref="M645:M708" ca="1" si="413">IF(OR(I644+O644=0,K644=0),0,-IF(MOD(E645-1,12)=0,1,0)*I645*($C$17))</f>
        <v>0</v>
      </c>
      <c r="N645" s="80">
        <f t="shared" ref="N645:N708" ca="1" si="414">IF(OR(I644+O644=0,K644=0),0,-I645*($C$18*(1+$C$20))/12)</f>
        <v>0</v>
      </c>
      <c r="O645" s="81">
        <f t="shared" ca="1" si="401"/>
        <v>0</v>
      </c>
      <c r="P645" s="79">
        <f t="shared" ca="1" si="402"/>
        <v>0</v>
      </c>
      <c r="R645">
        <f t="shared" ref="R645:R708" ca="1" si="415">R644+1</f>
        <v>642</v>
      </c>
      <c r="S645" s="78">
        <f t="shared" ca="1" si="390"/>
        <v>121.41666666666363</v>
      </c>
      <c r="T645" s="55">
        <f t="shared" ref="T645:T708" ca="1" si="416">(1-(1-IF(S645&gt;$AJ$90,0,VLOOKUP(ROUND(S645,0),$AJ$4:$AK$90,2,FALSE)))^(1/12))
*IF(S646-S$4&lt;SUBSTITUTE($C$6, "years", "", 1)/1,0,1)</f>
        <v>0</v>
      </c>
      <c r="U645" s="78">
        <f t="shared" ca="1" si="391"/>
        <v>4.5569622524294494E-5</v>
      </c>
      <c r="V645" s="79">
        <f t="shared" ca="1" si="392"/>
        <v>0</v>
      </c>
      <c r="W645" s="79">
        <f t="shared" ca="1" si="403"/>
        <v>0</v>
      </c>
      <c r="X645" s="80">
        <f t="shared" ca="1" si="404"/>
        <v>0</v>
      </c>
      <c r="Y645" s="80">
        <f t="shared" ref="Y645:Y708" ca="1" si="417">IF(OR(V644+AB644=0,X644=0),0,-V645*($C$16/12))</f>
        <v>0</v>
      </c>
      <c r="Z645" s="80">
        <f t="shared" ca="1" si="405"/>
        <v>0</v>
      </c>
      <c r="AA645" s="80">
        <f t="shared" ref="AA645:AA708" ca="1" si="418">IF(OR(V644+AB644=0,X644=0),0,-V645*($C$18*(1+$C$20))/12)</f>
        <v>0</v>
      </c>
      <c r="AB645" s="81">
        <f t="shared" ca="1" si="406"/>
        <v>0</v>
      </c>
      <c r="AC645" s="79">
        <f t="shared" ca="1" si="407"/>
        <v>0</v>
      </c>
      <c r="AE645" s="55">
        <f t="shared" ca="1" si="393"/>
        <v>0</v>
      </c>
      <c r="AF645" s="78">
        <f t="shared" ca="1" si="394"/>
        <v>4.5569622524294494E-5</v>
      </c>
      <c r="AR645" s="69">
        <f t="shared" ref="AR645:AR708" si="419">ROUNDDOWN((AS645-1)/12,0)+1</f>
        <v>54</v>
      </c>
      <c r="AS645" s="70">
        <f t="shared" si="395"/>
        <v>642</v>
      </c>
      <c r="AT645" s="71">
        <f t="shared" si="396"/>
        <v>5.21565299908634E-3</v>
      </c>
      <c r="AU645" s="72">
        <f t="shared" ref="AU645:AU708" si="420">IF($AU$2="Yes",BQ645,((1+$AH$21)^(1/12))-1)</f>
        <v>8.6664107387064426E-3</v>
      </c>
      <c r="AV645" s="73">
        <f t="shared" ref="AV645:AV708" si="421">(1+AU645)</f>
        <v>1.0086664107387064</v>
      </c>
      <c r="AW645" s="74">
        <f>PRODUCT(AV$4:AV645)</f>
        <v>183.65070154228869</v>
      </c>
      <c r="BO645" s="70">
        <f t="shared" si="397"/>
        <v>642</v>
      </c>
      <c r="BP645" s="178">
        <f t="shared" si="398"/>
        <v>0.1091</v>
      </c>
      <c r="BQ645" s="179">
        <f t="shared" ref="BQ645:BQ708" si="422">(1+BP645)^(1/12)-1</f>
        <v>8.6664107387064426E-3</v>
      </c>
      <c r="BR645" s="179">
        <f t="shared" si="400"/>
        <v>5.4451194120253982E-3</v>
      </c>
    </row>
    <row r="646" spans="5:70">
      <c r="E646">
        <f t="shared" ref="E646:E709" si="423">E645+1</f>
        <v>643</v>
      </c>
      <c r="F646" s="64">
        <f t="shared" ref="F646:F709" si="424">(E646-E645)/12+F645</f>
        <v>121.49999999999696</v>
      </c>
      <c r="G646" s="55">
        <f t="shared" si="408"/>
        <v>0</v>
      </c>
      <c r="H646" s="78">
        <f t="shared" si="399"/>
        <v>4.5706383831192035E-5</v>
      </c>
      <c r="I646" s="79">
        <f t="shared" ca="1" si="409"/>
        <v>0</v>
      </c>
      <c r="J646" s="79">
        <f t="shared" ca="1" si="410"/>
        <v>0</v>
      </c>
      <c r="K646" s="80">
        <f t="shared" ca="1" si="411"/>
        <v>0</v>
      </c>
      <c r="L646" s="80">
        <f t="shared" ca="1" si="412"/>
        <v>0</v>
      </c>
      <c r="M646" s="80">
        <f t="shared" ca="1" si="413"/>
        <v>0</v>
      </c>
      <c r="N646" s="80">
        <f t="shared" ca="1" si="414"/>
        <v>0</v>
      </c>
      <c r="O646" s="81">
        <f t="shared" ca="1" si="401"/>
        <v>0</v>
      </c>
      <c r="P646" s="79">
        <f t="shared" ca="1" si="402"/>
        <v>0</v>
      </c>
      <c r="R646">
        <f t="shared" ca="1" si="415"/>
        <v>643</v>
      </c>
      <c r="S646" s="78">
        <f t="shared" ref="S646:S709" ca="1" si="425">(R646-R645)/12+S645</f>
        <v>121.49999999999696</v>
      </c>
      <c r="T646" s="55">
        <f t="shared" ca="1" si="416"/>
        <v>0</v>
      </c>
      <c r="U646" s="78">
        <f t="shared" ref="U646:U709" ca="1" si="426">IF(S647-S$4&lt;SUBSTITUTE($C$6, "years", "", 1)/1,U645,AF645)*
(1-T646)</f>
        <v>4.5569622524294494E-5</v>
      </c>
      <c r="V646" s="79">
        <f t="shared" ref="V646:V709" ca="1" si="427">MAX(AC645,0)*(1-AE646)</f>
        <v>0</v>
      </c>
      <c r="W646" s="79">
        <f t="shared" ca="1" si="403"/>
        <v>0</v>
      </c>
      <c r="X646" s="80">
        <f t="shared" ca="1" si="404"/>
        <v>0</v>
      </c>
      <c r="Y646" s="80">
        <f t="shared" ca="1" si="417"/>
        <v>0</v>
      </c>
      <c r="Z646" s="80">
        <f t="shared" ca="1" si="405"/>
        <v>0</v>
      </c>
      <c r="AA646" s="80">
        <f t="shared" ca="1" si="418"/>
        <v>0</v>
      </c>
      <c r="AB646" s="81">
        <f t="shared" ca="1" si="406"/>
        <v>0</v>
      </c>
      <c r="AC646" s="79">
        <f t="shared" ca="1" si="407"/>
        <v>0</v>
      </c>
      <c r="AE646" s="55">
        <f t="shared" ref="AE646:AE709" ca="1" si="428">(1-(1-IF(S646&gt;$AJ$90,0,VLOOKUP(ROUND(S646,0),$AJ$4:$AK$90,2,FALSE)))^(1/12))</f>
        <v>0</v>
      </c>
      <c r="AF646" s="78">
        <f t="shared" ref="AF646:AF709" ca="1" si="429">AF645*(1-AE646)</f>
        <v>4.5569622524294494E-5</v>
      </c>
      <c r="AR646" s="69">
        <f t="shared" si="419"/>
        <v>54</v>
      </c>
      <c r="AS646" s="70">
        <f t="shared" ref="AS646:AS709" si="430">AS645+1</f>
        <v>643</v>
      </c>
      <c r="AT646" s="71">
        <f t="shared" ref="AT646:AT709" si="431">(1-AU646)*AT645</f>
        <v>5.1704520079256921E-3</v>
      </c>
      <c r="AU646" s="72">
        <f t="shared" si="420"/>
        <v>8.6664107387064426E-3</v>
      </c>
      <c r="AV646" s="73">
        <f t="shared" si="421"/>
        <v>1.0086664107387064</v>
      </c>
      <c r="AW646" s="74">
        <f>PRODUCT(AV$4:AV646)</f>
        <v>185.24229395430575</v>
      </c>
      <c r="BO646" s="70">
        <f t="shared" ref="BO646:BO709" si="432">BO645+1</f>
        <v>643</v>
      </c>
      <c r="BP646" s="178">
        <f t="shared" ref="BP646:BP709" si="433">VLOOKUP(BO646,$BT$4:$BX$13,5,TRUE)/100</f>
        <v>0.1091</v>
      </c>
      <c r="BQ646" s="179">
        <f t="shared" si="422"/>
        <v>8.6664107387064426E-3</v>
      </c>
      <c r="BR646" s="179">
        <f t="shared" si="400"/>
        <v>5.398335221689015E-3</v>
      </c>
    </row>
    <row r="647" spans="5:70">
      <c r="E647">
        <f t="shared" si="423"/>
        <v>644</v>
      </c>
      <c r="F647" s="64">
        <f t="shared" si="424"/>
        <v>121.58333333333029</v>
      </c>
      <c r="G647" s="55">
        <f t="shared" si="408"/>
        <v>0</v>
      </c>
      <c r="H647" s="78">
        <f t="shared" ref="H647:H710" si="434">H646*(1-G647)</f>
        <v>4.5706383831192035E-5</v>
      </c>
      <c r="I647" s="79">
        <f t="shared" ca="1" si="409"/>
        <v>0</v>
      </c>
      <c r="J647" s="79">
        <f t="shared" ca="1" si="410"/>
        <v>0</v>
      </c>
      <c r="K647" s="80">
        <f t="shared" ca="1" si="411"/>
        <v>0</v>
      </c>
      <c r="L647" s="80">
        <f t="shared" ca="1" si="412"/>
        <v>0</v>
      </c>
      <c r="M647" s="80">
        <f t="shared" ca="1" si="413"/>
        <v>0</v>
      </c>
      <c r="N647" s="80">
        <f t="shared" ca="1" si="414"/>
        <v>0</v>
      </c>
      <c r="O647" s="81">
        <f t="shared" ca="1" si="401"/>
        <v>0</v>
      </c>
      <c r="P647" s="79">
        <f t="shared" ca="1" si="402"/>
        <v>0</v>
      </c>
      <c r="R647">
        <f t="shared" ca="1" si="415"/>
        <v>644</v>
      </c>
      <c r="S647" s="78">
        <f t="shared" ca="1" si="425"/>
        <v>121.58333333333029</v>
      </c>
      <c r="T647" s="55">
        <f t="shared" ca="1" si="416"/>
        <v>0</v>
      </c>
      <c r="U647" s="78">
        <f t="shared" ca="1" si="426"/>
        <v>4.5569622524294494E-5</v>
      </c>
      <c r="V647" s="79">
        <f t="shared" ca="1" si="427"/>
        <v>0</v>
      </c>
      <c r="W647" s="79">
        <f t="shared" ca="1" si="403"/>
        <v>0</v>
      </c>
      <c r="X647" s="80">
        <f t="shared" ca="1" si="404"/>
        <v>0</v>
      </c>
      <c r="Y647" s="80">
        <f t="shared" ca="1" si="417"/>
        <v>0</v>
      </c>
      <c r="Z647" s="80">
        <f t="shared" ca="1" si="405"/>
        <v>0</v>
      </c>
      <c r="AA647" s="80">
        <f t="shared" ca="1" si="418"/>
        <v>0</v>
      </c>
      <c r="AB647" s="81">
        <f t="shared" ca="1" si="406"/>
        <v>0</v>
      </c>
      <c r="AC647" s="79">
        <f t="shared" ca="1" si="407"/>
        <v>0</v>
      </c>
      <c r="AE647" s="55">
        <f t="shared" ca="1" si="428"/>
        <v>0</v>
      </c>
      <c r="AF647" s="78">
        <f t="shared" ca="1" si="429"/>
        <v>4.5569622524294494E-5</v>
      </c>
      <c r="AR647" s="69">
        <f t="shared" si="419"/>
        <v>54</v>
      </c>
      <c r="AS647" s="70">
        <f t="shared" si="430"/>
        <v>644</v>
      </c>
      <c r="AT647" s="71">
        <f t="shared" si="431"/>
        <v>5.1256427471202386E-3</v>
      </c>
      <c r="AU647" s="72">
        <f t="shared" si="420"/>
        <v>8.6664107387064426E-3</v>
      </c>
      <c r="AV647" s="73">
        <f t="shared" si="421"/>
        <v>1.0086664107387064</v>
      </c>
      <c r="AW647" s="74">
        <f>PRODUCT(AV$4:AV647)</f>
        <v>186.84767975989396</v>
      </c>
      <c r="BO647" s="70">
        <f t="shared" si="432"/>
        <v>644</v>
      </c>
      <c r="BP647" s="178">
        <f t="shared" si="433"/>
        <v>0.1091</v>
      </c>
      <c r="BQ647" s="179">
        <f t="shared" si="422"/>
        <v>8.6664107387064426E-3</v>
      </c>
      <c r="BR647" s="179">
        <f t="shared" ref="BR647:BR710" si="435">BR646/(1+BQ647)</f>
        <v>5.3519529987476168E-3</v>
      </c>
    </row>
    <row r="648" spans="5:70">
      <c r="E648">
        <f t="shared" si="423"/>
        <v>645</v>
      </c>
      <c r="F648" s="64">
        <f t="shared" si="424"/>
        <v>121.66666666666362</v>
      </c>
      <c r="G648" s="55">
        <f t="shared" si="408"/>
        <v>0</v>
      </c>
      <c r="H648" s="78">
        <f t="shared" si="434"/>
        <v>4.5706383831192035E-5</v>
      </c>
      <c r="I648" s="79">
        <f t="shared" ca="1" si="409"/>
        <v>0</v>
      </c>
      <c r="J648" s="79">
        <f t="shared" ca="1" si="410"/>
        <v>0</v>
      </c>
      <c r="K648" s="80">
        <f t="shared" ca="1" si="411"/>
        <v>0</v>
      </c>
      <c r="L648" s="80">
        <f t="shared" ca="1" si="412"/>
        <v>0</v>
      </c>
      <c r="M648" s="80">
        <f t="shared" ca="1" si="413"/>
        <v>0</v>
      </c>
      <c r="N648" s="80">
        <f t="shared" ca="1" si="414"/>
        <v>0</v>
      </c>
      <c r="O648" s="81">
        <f t="shared" ca="1" si="401"/>
        <v>0</v>
      </c>
      <c r="P648" s="79">
        <f t="shared" ca="1" si="402"/>
        <v>0</v>
      </c>
      <c r="R648">
        <f t="shared" ca="1" si="415"/>
        <v>645</v>
      </c>
      <c r="S648" s="78">
        <f t="shared" ca="1" si="425"/>
        <v>121.66666666666362</v>
      </c>
      <c r="T648" s="55">
        <f t="shared" ca="1" si="416"/>
        <v>0</v>
      </c>
      <c r="U648" s="78">
        <f t="shared" ca="1" si="426"/>
        <v>4.5569622524294494E-5</v>
      </c>
      <c r="V648" s="79">
        <f t="shared" ca="1" si="427"/>
        <v>0</v>
      </c>
      <c r="W648" s="79">
        <f t="shared" ca="1" si="403"/>
        <v>0</v>
      </c>
      <c r="X648" s="80">
        <f t="shared" ca="1" si="404"/>
        <v>0</v>
      </c>
      <c r="Y648" s="80">
        <f t="shared" ca="1" si="417"/>
        <v>0</v>
      </c>
      <c r="Z648" s="80">
        <f t="shared" ca="1" si="405"/>
        <v>0</v>
      </c>
      <c r="AA648" s="80">
        <f t="shared" ca="1" si="418"/>
        <v>0</v>
      </c>
      <c r="AB648" s="81">
        <f t="shared" ca="1" si="406"/>
        <v>0</v>
      </c>
      <c r="AC648" s="79">
        <f t="shared" ca="1" si="407"/>
        <v>0</v>
      </c>
      <c r="AE648" s="55">
        <f t="shared" ca="1" si="428"/>
        <v>0</v>
      </c>
      <c r="AF648" s="78">
        <f t="shared" ca="1" si="429"/>
        <v>4.5569622524294494E-5</v>
      </c>
      <c r="AR648" s="69">
        <f t="shared" si="419"/>
        <v>54</v>
      </c>
      <c r="AS648" s="70">
        <f t="shared" si="430"/>
        <v>645</v>
      </c>
      <c r="AT648" s="71">
        <f t="shared" si="431"/>
        <v>5.0812218217738229E-3</v>
      </c>
      <c r="AU648" s="72">
        <f t="shared" si="420"/>
        <v>8.6664107387064426E-3</v>
      </c>
      <c r="AV648" s="73">
        <f t="shared" si="421"/>
        <v>1.0086664107387064</v>
      </c>
      <c r="AW648" s="74">
        <f>PRODUCT(AV$4:AV648)</f>
        <v>188.46697849826748</v>
      </c>
      <c r="BO648" s="70">
        <f t="shared" si="432"/>
        <v>645</v>
      </c>
      <c r="BP648" s="178">
        <f t="shared" si="433"/>
        <v>0.1091</v>
      </c>
      <c r="BQ648" s="179">
        <f t="shared" si="422"/>
        <v>8.6664107387064426E-3</v>
      </c>
      <c r="BR648" s="179">
        <f t="shared" si="435"/>
        <v>5.3059692895176943E-3</v>
      </c>
    </row>
    <row r="649" spans="5:70">
      <c r="E649">
        <f t="shared" si="423"/>
        <v>646</v>
      </c>
      <c r="F649" s="64">
        <f t="shared" si="424"/>
        <v>121.74999999999694</v>
      </c>
      <c r="G649" s="55">
        <f t="shared" si="408"/>
        <v>0</v>
      </c>
      <c r="H649" s="78">
        <f t="shared" si="434"/>
        <v>4.5706383831192035E-5</v>
      </c>
      <c r="I649" s="79">
        <f t="shared" ca="1" si="409"/>
        <v>0</v>
      </c>
      <c r="J649" s="79">
        <f t="shared" ca="1" si="410"/>
        <v>0</v>
      </c>
      <c r="K649" s="80">
        <f t="shared" ca="1" si="411"/>
        <v>0</v>
      </c>
      <c r="L649" s="80">
        <f t="shared" ca="1" si="412"/>
        <v>0</v>
      </c>
      <c r="M649" s="80">
        <f t="shared" ca="1" si="413"/>
        <v>0</v>
      </c>
      <c r="N649" s="80">
        <f t="shared" ca="1" si="414"/>
        <v>0</v>
      </c>
      <c r="O649" s="81">
        <f t="shared" ca="1" si="401"/>
        <v>0</v>
      </c>
      <c r="P649" s="79">
        <f t="shared" ca="1" si="402"/>
        <v>0</v>
      </c>
      <c r="R649">
        <f t="shared" ca="1" si="415"/>
        <v>646</v>
      </c>
      <c r="S649" s="78">
        <f t="shared" ca="1" si="425"/>
        <v>121.74999999999694</v>
      </c>
      <c r="T649" s="55">
        <f t="shared" ca="1" si="416"/>
        <v>0</v>
      </c>
      <c r="U649" s="78">
        <f t="shared" ca="1" si="426"/>
        <v>4.5569622524294494E-5</v>
      </c>
      <c r="V649" s="79">
        <f t="shared" ca="1" si="427"/>
        <v>0</v>
      </c>
      <c r="W649" s="79">
        <f t="shared" ca="1" si="403"/>
        <v>0</v>
      </c>
      <c r="X649" s="80">
        <f t="shared" ca="1" si="404"/>
        <v>0</v>
      </c>
      <c r="Y649" s="80">
        <f t="shared" ca="1" si="417"/>
        <v>0</v>
      </c>
      <c r="Z649" s="80">
        <f t="shared" ca="1" si="405"/>
        <v>0</v>
      </c>
      <c r="AA649" s="80">
        <f t="shared" ca="1" si="418"/>
        <v>0</v>
      </c>
      <c r="AB649" s="81">
        <f t="shared" ca="1" si="406"/>
        <v>0</v>
      </c>
      <c r="AC649" s="79">
        <f t="shared" ca="1" si="407"/>
        <v>0</v>
      </c>
      <c r="AE649" s="55">
        <f t="shared" ca="1" si="428"/>
        <v>0</v>
      </c>
      <c r="AF649" s="78">
        <f t="shared" ca="1" si="429"/>
        <v>4.5569622524294494E-5</v>
      </c>
      <c r="AR649" s="69">
        <f t="shared" si="419"/>
        <v>54</v>
      </c>
      <c r="AS649" s="70">
        <f t="shared" si="430"/>
        <v>646</v>
      </c>
      <c r="AT649" s="71">
        <f t="shared" si="431"/>
        <v>5.0371858664118524E-3</v>
      </c>
      <c r="AU649" s="72">
        <f t="shared" si="420"/>
        <v>8.6664107387064426E-3</v>
      </c>
      <c r="AV649" s="73">
        <f t="shared" si="421"/>
        <v>1.0086664107387064</v>
      </c>
      <c r="AW649" s="74">
        <f>PRODUCT(AV$4:AV649)</f>
        <v>190.10031074461642</v>
      </c>
      <c r="BO649" s="70">
        <f t="shared" si="432"/>
        <v>646</v>
      </c>
      <c r="BP649" s="178">
        <f t="shared" si="433"/>
        <v>0.1091</v>
      </c>
      <c r="BQ649" s="179">
        <f t="shared" si="422"/>
        <v>8.6664107387064426E-3</v>
      </c>
      <c r="BR649" s="179">
        <f t="shared" si="435"/>
        <v>5.2603806699896127E-3</v>
      </c>
    </row>
    <row r="650" spans="5:70">
      <c r="E650">
        <f t="shared" si="423"/>
        <v>647</v>
      </c>
      <c r="F650" s="64">
        <f t="shared" si="424"/>
        <v>121.83333333333027</v>
      </c>
      <c r="G650" s="55">
        <f t="shared" si="408"/>
        <v>0</v>
      </c>
      <c r="H650" s="78">
        <f t="shared" si="434"/>
        <v>4.5706383831192035E-5</v>
      </c>
      <c r="I650" s="79">
        <f t="shared" ca="1" si="409"/>
        <v>0</v>
      </c>
      <c r="J650" s="79">
        <f t="shared" ca="1" si="410"/>
        <v>0</v>
      </c>
      <c r="K650" s="80">
        <f t="shared" ca="1" si="411"/>
        <v>0</v>
      </c>
      <c r="L650" s="80">
        <f t="shared" ca="1" si="412"/>
        <v>0</v>
      </c>
      <c r="M650" s="80">
        <f t="shared" ca="1" si="413"/>
        <v>0</v>
      </c>
      <c r="N650" s="80">
        <f t="shared" ca="1" si="414"/>
        <v>0</v>
      </c>
      <c r="O650" s="81">
        <f t="shared" ca="1" si="401"/>
        <v>0</v>
      </c>
      <c r="P650" s="79">
        <f t="shared" ca="1" si="402"/>
        <v>0</v>
      </c>
      <c r="R650">
        <f t="shared" ca="1" si="415"/>
        <v>647</v>
      </c>
      <c r="S650" s="78">
        <f t="shared" ca="1" si="425"/>
        <v>121.83333333333027</v>
      </c>
      <c r="T650" s="55">
        <f t="shared" ca="1" si="416"/>
        <v>0</v>
      </c>
      <c r="U650" s="78">
        <f t="shared" ca="1" si="426"/>
        <v>4.5569622524294494E-5</v>
      </c>
      <c r="V650" s="79">
        <f t="shared" ca="1" si="427"/>
        <v>0</v>
      </c>
      <c r="W650" s="79">
        <f t="shared" ca="1" si="403"/>
        <v>0</v>
      </c>
      <c r="X650" s="80">
        <f t="shared" ca="1" si="404"/>
        <v>0</v>
      </c>
      <c r="Y650" s="80">
        <f t="shared" ca="1" si="417"/>
        <v>0</v>
      </c>
      <c r="Z650" s="80">
        <f t="shared" ca="1" si="405"/>
        <v>0</v>
      </c>
      <c r="AA650" s="80">
        <f t="shared" ca="1" si="418"/>
        <v>0</v>
      </c>
      <c r="AB650" s="81">
        <f t="shared" ca="1" si="406"/>
        <v>0</v>
      </c>
      <c r="AC650" s="79">
        <f t="shared" ca="1" si="407"/>
        <v>0</v>
      </c>
      <c r="AE650" s="55">
        <f t="shared" ca="1" si="428"/>
        <v>0</v>
      </c>
      <c r="AF650" s="78">
        <f t="shared" ca="1" si="429"/>
        <v>4.5569622524294494E-5</v>
      </c>
      <c r="AR650" s="69">
        <f t="shared" si="419"/>
        <v>54</v>
      </c>
      <c r="AS650" s="70">
        <f t="shared" si="430"/>
        <v>647</v>
      </c>
      <c r="AT650" s="71">
        <f t="shared" si="431"/>
        <v>4.9935315447263203E-3</v>
      </c>
      <c r="AU650" s="72">
        <f t="shared" si="420"/>
        <v>8.6664107387064426E-3</v>
      </c>
      <c r="AV650" s="73">
        <f t="shared" si="421"/>
        <v>1.0086664107387064</v>
      </c>
      <c r="AW650" s="74">
        <f>PRODUCT(AV$4:AV650)</f>
        <v>191.74779811908499</v>
      </c>
      <c r="BO650" s="70">
        <f t="shared" si="432"/>
        <v>647</v>
      </c>
      <c r="BP650" s="178">
        <f t="shared" si="433"/>
        <v>0.1091</v>
      </c>
      <c r="BQ650" s="179">
        <f t="shared" si="422"/>
        <v>8.6664107387064426E-3</v>
      </c>
      <c r="BR650" s="179">
        <f t="shared" si="435"/>
        <v>5.2151837455726548E-3</v>
      </c>
    </row>
    <row r="651" spans="5:70">
      <c r="E651">
        <f t="shared" si="423"/>
        <v>648</v>
      </c>
      <c r="F651" s="64">
        <f t="shared" si="424"/>
        <v>121.9166666666636</v>
      </c>
      <c r="G651" s="55">
        <f t="shared" si="408"/>
        <v>0</v>
      </c>
      <c r="H651" s="78">
        <f t="shared" si="434"/>
        <v>4.5706383831192035E-5</v>
      </c>
      <c r="I651" s="79">
        <f t="shared" ca="1" si="409"/>
        <v>0</v>
      </c>
      <c r="J651" s="79">
        <f t="shared" ca="1" si="410"/>
        <v>0</v>
      </c>
      <c r="K651" s="80">
        <f t="shared" ca="1" si="411"/>
        <v>0</v>
      </c>
      <c r="L651" s="80">
        <f t="shared" ca="1" si="412"/>
        <v>0</v>
      </c>
      <c r="M651" s="80">
        <f t="shared" ca="1" si="413"/>
        <v>0</v>
      </c>
      <c r="N651" s="80">
        <f t="shared" ca="1" si="414"/>
        <v>0</v>
      </c>
      <c r="O651" s="81">
        <f t="shared" ca="1" si="401"/>
        <v>0</v>
      </c>
      <c r="P651" s="79">
        <f t="shared" ca="1" si="402"/>
        <v>0</v>
      </c>
      <c r="R651">
        <f t="shared" ca="1" si="415"/>
        <v>648</v>
      </c>
      <c r="S651" s="78">
        <f t="shared" ca="1" si="425"/>
        <v>121.9166666666636</v>
      </c>
      <c r="T651" s="55">
        <f t="shared" ca="1" si="416"/>
        <v>0</v>
      </c>
      <c r="U651" s="78">
        <f t="shared" ca="1" si="426"/>
        <v>4.5569622524294494E-5</v>
      </c>
      <c r="V651" s="79">
        <f t="shared" ca="1" si="427"/>
        <v>0</v>
      </c>
      <c r="W651" s="79">
        <f t="shared" ca="1" si="403"/>
        <v>0</v>
      </c>
      <c r="X651" s="80">
        <f t="shared" ca="1" si="404"/>
        <v>0</v>
      </c>
      <c r="Y651" s="80">
        <f t="shared" ca="1" si="417"/>
        <v>0</v>
      </c>
      <c r="Z651" s="80">
        <f t="shared" ca="1" si="405"/>
        <v>0</v>
      </c>
      <c r="AA651" s="80">
        <f t="shared" ca="1" si="418"/>
        <v>0</v>
      </c>
      <c r="AB651" s="81">
        <f t="shared" ca="1" si="406"/>
        <v>0</v>
      </c>
      <c r="AC651" s="79">
        <f t="shared" ca="1" si="407"/>
        <v>0</v>
      </c>
      <c r="AE651" s="55">
        <f t="shared" ca="1" si="428"/>
        <v>0</v>
      </c>
      <c r="AF651" s="78">
        <f t="shared" ca="1" si="429"/>
        <v>4.5569622524294494E-5</v>
      </c>
      <c r="AR651" s="69">
        <f t="shared" si="419"/>
        <v>54</v>
      </c>
      <c r="AS651" s="70">
        <f t="shared" si="430"/>
        <v>648</v>
      </c>
      <c r="AT651" s="71">
        <f t="shared" si="431"/>
        <v>4.9502555493230347E-3</v>
      </c>
      <c r="AU651" s="72">
        <f t="shared" si="420"/>
        <v>8.6664107387064426E-3</v>
      </c>
      <c r="AV651" s="73">
        <f t="shared" si="421"/>
        <v>1.0086664107387064</v>
      </c>
      <c r="AW651" s="74">
        <f>PRODUCT(AV$4:AV651)</f>
        <v>193.40956329582755</v>
      </c>
      <c r="BO651" s="70">
        <f t="shared" si="432"/>
        <v>648</v>
      </c>
      <c r="BP651" s="178">
        <f t="shared" si="433"/>
        <v>0.1091</v>
      </c>
      <c r="BQ651" s="179">
        <f t="shared" si="422"/>
        <v>8.6664107387064426E-3</v>
      </c>
      <c r="BR651" s="179">
        <f t="shared" si="435"/>
        <v>5.170375150842255E-3</v>
      </c>
    </row>
    <row r="652" spans="5:70">
      <c r="E652">
        <f t="shared" si="423"/>
        <v>649</v>
      </c>
      <c r="F652" s="64">
        <f t="shared" si="424"/>
        <v>121.99999999999693</v>
      </c>
      <c r="G652" s="55">
        <f t="shared" si="408"/>
        <v>0</v>
      </c>
      <c r="H652" s="78">
        <f t="shared" si="434"/>
        <v>4.5706383831192035E-5</v>
      </c>
      <c r="I652" s="79">
        <f t="shared" ca="1" si="409"/>
        <v>0</v>
      </c>
      <c r="J652" s="79">
        <f t="shared" ca="1" si="410"/>
        <v>0</v>
      </c>
      <c r="K652" s="80">
        <f t="shared" ca="1" si="411"/>
        <v>0</v>
      </c>
      <c r="L652" s="80">
        <f t="shared" ca="1" si="412"/>
        <v>0</v>
      </c>
      <c r="M652" s="80">
        <f t="shared" ca="1" si="413"/>
        <v>0</v>
      </c>
      <c r="N652" s="80">
        <f t="shared" ca="1" si="414"/>
        <v>0</v>
      </c>
      <c r="O652" s="81">
        <f t="shared" ca="1" si="401"/>
        <v>0</v>
      </c>
      <c r="P652" s="79">
        <f t="shared" ca="1" si="402"/>
        <v>0</v>
      </c>
      <c r="R652">
        <f t="shared" ca="1" si="415"/>
        <v>649</v>
      </c>
      <c r="S652" s="78">
        <f t="shared" ca="1" si="425"/>
        <v>121.99999999999693</v>
      </c>
      <c r="T652" s="55">
        <f t="shared" ca="1" si="416"/>
        <v>0</v>
      </c>
      <c r="U652" s="78">
        <f t="shared" ca="1" si="426"/>
        <v>4.5569622524294494E-5</v>
      </c>
      <c r="V652" s="79">
        <f t="shared" ca="1" si="427"/>
        <v>0</v>
      </c>
      <c r="W652" s="79">
        <f t="shared" ca="1" si="403"/>
        <v>0</v>
      </c>
      <c r="X652" s="80">
        <f t="shared" ca="1" si="404"/>
        <v>0</v>
      </c>
      <c r="Y652" s="80">
        <f t="shared" ca="1" si="417"/>
        <v>0</v>
      </c>
      <c r="Z652" s="80">
        <f t="shared" ca="1" si="405"/>
        <v>0</v>
      </c>
      <c r="AA652" s="80">
        <f t="shared" ca="1" si="418"/>
        <v>0</v>
      </c>
      <c r="AB652" s="81">
        <f t="shared" ca="1" si="406"/>
        <v>0</v>
      </c>
      <c r="AC652" s="79">
        <f t="shared" ca="1" si="407"/>
        <v>0</v>
      </c>
      <c r="AE652" s="55">
        <f t="shared" ca="1" si="428"/>
        <v>0</v>
      </c>
      <c r="AF652" s="78">
        <f t="shared" ca="1" si="429"/>
        <v>4.5569622524294494E-5</v>
      </c>
      <c r="AR652" s="69">
        <f t="shared" si="419"/>
        <v>55</v>
      </c>
      <c r="AS652" s="70">
        <f t="shared" si="430"/>
        <v>649</v>
      </c>
      <c r="AT652" s="71">
        <f t="shared" si="431"/>
        <v>4.9073546014710406E-3</v>
      </c>
      <c r="AU652" s="72">
        <f t="shared" si="420"/>
        <v>8.6664107387064426E-3</v>
      </c>
      <c r="AV652" s="73">
        <f t="shared" si="421"/>
        <v>1.0086664107387064</v>
      </c>
      <c r="AW652" s="74">
        <f>PRODUCT(AV$4:AV652)</f>
        <v>195.08573001214305</v>
      </c>
      <c r="BO652" s="70">
        <f t="shared" si="432"/>
        <v>649</v>
      </c>
      <c r="BP652" s="178">
        <f t="shared" si="433"/>
        <v>0.1091</v>
      </c>
      <c r="BQ652" s="179">
        <f t="shared" si="422"/>
        <v>8.6664107387064426E-3</v>
      </c>
      <c r="BR652" s="179">
        <f t="shared" si="435"/>
        <v>5.125951549289404E-3</v>
      </c>
    </row>
    <row r="653" spans="5:70">
      <c r="E653">
        <f t="shared" si="423"/>
        <v>650</v>
      </c>
      <c r="F653" s="64">
        <f t="shared" si="424"/>
        <v>122.08333333333026</v>
      </c>
      <c r="G653" s="55">
        <f t="shared" si="408"/>
        <v>0</v>
      </c>
      <c r="H653" s="78">
        <f t="shared" si="434"/>
        <v>4.5706383831192035E-5</v>
      </c>
      <c r="I653" s="79">
        <f t="shared" ca="1" si="409"/>
        <v>0</v>
      </c>
      <c r="J653" s="79">
        <f t="shared" ca="1" si="410"/>
        <v>0</v>
      </c>
      <c r="K653" s="80">
        <f t="shared" ca="1" si="411"/>
        <v>0</v>
      </c>
      <c r="L653" s="80">
        <f t="shared" ca="1" si="412"/>
        <v>0</v>
      </c>
      <c r="M653" s="80">
        <f t="shared" ca="1" si="413"/>
        <v>0</v>
      </c>
      <c r="N653" s="80">
        <f t="shared" ca="1" si="414"/>
        <v>0</v>
      </c>
      <c r="O653" s="81">
        <f t="shared" ca="1" si="401"/>
        <v>0</v>
      </c>
      <c r="P653" s="79">
        <f t="shared" ca="1" si="402"/>
        <v>0</v>
      </c>
      <c r="R653">
        <f t="shared" ca="1" si="415"/>
        <v>650</v>
      </c>
      <c r="S653" s="78">
        <f t="shared" ca="1" si="425"/>
        <v>122.08333333333026</v>
      </c>
      <c r="T653" s="55">
        <f t="shared" ca="1" si="416"/>
        <v>0</v>
      </c>
      <c r="U653" s="78">
        <f t="shared" ca="1" si="426"/>
        <v>4.5569622524294494E-5</v>
      </c>
      <c r="V653" s="79">
        <f t="shared" ca="1" si="427"/>
        <v>0</v>
      </c>
      <c r="W653" s="79">
        <f t="shared" ca="1" si="403"/>
        <v>0</v>
      </c>
      <c r="X653" s="80">
        <f t="shared" ca="1" si="404"/>
        <v>0</v>
      </c>
      <c r="Y653" s="80">
        <f t="shared" ca="1" si="417"/>
        <v>0</v>
      </c>
      <c r="Z653" s="80">
        <f t="shared" ca="1" si="405"/>
        <v>0</v>
      </c>
      <c r="AA653" s="80">
        <f t="shared" ca="1" si="418"/>
        <v>0</v>
      </c>
      <c r="AB653" s="81">
        <f t="shared" ca="1" si="406"/>
        <v>0</v>
      </c>
      <c r="AC653" s="79">
        <f t="shared" ca="1" si="407"/>
        <v>0</v>
      </c>
      <c r="AE653" s="55">
        <f t="shared" ca="1" si="428"/>
        <v>0</v>
      </c>
      <c r="AF653" s="78">
        <f t="shared" ca="1" si="429"/>
        <v>4.5569622524294494E-5</v>
      </c>
      <c r="AR653" s="69">
        <f t="shared" si="419"/>
        <v>55</v>
      </c>
      <c r="AS653" s="70">
        <f t="shared" si="430"/>
        <v>650</v>
      </c>
      <c r="AT653" s="71">
        <f t="shared" si="431"/>
        <v>4.8648254508542113E-3</v>
      </c>
      <c r="AU653" s="72">
        <f t="shared" si="420"/>
        <v>8.6664107387064426E-3</v>
      </c>
      <c r="AV653" s="73">
        <f t="shared" si="421"/>
        <v>1.0086664107387064</v>
      </c>
      <c r="AW653" s="74">
        <f>PRODUCT(AV$4:AV653)</f>
        <v>196.77642307768866</v>
      </c>
      <c r="BO653" s="70">
        <f t="shared" si="432"/>
        <v>650</v>
      </c>
      <c r="BP653" s="178">
        <f t="shared" si="433"/>
        <v>0.1091</v>
      </c>
      <c r="BQ653" s="179">
        <f t="shared" si="422"/>
        <v>8.6664107387064426E-3</v>
      </c>
      <c r="BR653" s="179">
        <f t="shared" si="435"/>
        <v>5.0819096330722109E-3</v>
      </c>
    </row>
    <row r="654" spans="5:70">
      <c r="E654">
        <f t="shared" si="423"/>
        <v>651</v>
      </c>
      <c r="F654" s="64">
        <f t="shared" si="424"/>
        <v>122.16666666666359</v>
      </c>
      <c r="G654" s="55">
        <f t="shared" si="408"/>
        <v>0</v>
      </c>
      <c r="H654" s="78">
        <f t="shared" si="434"/>
        <v>4.5706383831192035E-5</v>
      </c>
      <c r="I654" s="79">
        <f t="shared" ca="1" si="409"/>
        <v>0</v>
      </c>
      <c r="J654" s="79">
        <f t="shared" ca="1" si="410"/>
        <v>0</v>
      </c>
      <c r="K654" s="80">
        <f t="shared" ca="1" si="411"/>
        <v>0</v>
      </c>
      <c r="L654" s="80">
        <f t="shared" ca="1" si="412"/>
        <v>0</v>
      </c>
      <c r="M654" s="80">
        <f t="shared" ca="1" si="413"/>
        <v>0</v>
      </c>
      <c r="N654" s="80">
        <f t="shared" ca="1" si="414"/>
        <v>0</v>
      </c>
      <c r="O654" s="81">
        <f t="shared" ca="1" si="401"/>
        <v>0</v>
      </c>
      <c r="P654" s="79">
        <f t="shared" ca="1" si="402"/>
        <v>0</v>
      </c>
      <c r="R654">
        <f t="shared" ca="1" si="415"/>
        <v>651</v>
      </c>
      <c r="S654" s="78">
        <f t="shared" ca="1" si="425"/>
        <v>122.16666666666359</v>
      </c>
      <c r="T654" s="55">
        <f t="shared" ca="1" si="416"/>
        <v>0</v>
      </c>
      <c r="U654" s="78">
        <f t="shared" ca="1" si="426"/>
        <v>4.5569622524294494E-5</v>
      </c>
      <c r="V654" s="79">
        <f t="shared" ca="1" si="427"/>
        <v>0</v>
      </c>
      <c r="W654" s="79">
        <f t="shared" ca="1" si="403"/>
        <v>0</v>
      </c>
      <c r="X654" s="80">
        <f t="shared" ca="1" si="404"/>
        <v>0</v>
      </c>
      <c r="Y654" s="80">
        <f t="shared" ca="1" si="417"/>
        <v>0</v>
      </c>
      <c r="Z654" s="80">
        <f t="shared" ca="1" si="405"/>
        <v>0</v>
      </c>
      <c r="AA654" s="80">
        <f t="shared" ca="1" si="418"/>
        <v>0</v>
      </c>
      <c r="AB654" s="81">
        <f t="shared" ca="1" si="406"/>
        <v>0</v>
      </c>
      <c r="AC654" s="79">
        <f t="shared" ca="1" si="407"/>
        <v>0</v>
      </c>
      <c r="AE654" s="55">
        <f t="shared" ca="1" si="428"/>
        <v>0</v>
      </c>
      <c r="AF654" s="78">
        <f t="shared" ca="1" si="429"/>
        <v>4.5569622524294494E-5</v>
      </c>
      <c r="AR654" s="69">
        <f t="shared" si="419"/>
        <v>55</v>
      </c>
      <c r="AS654" s="70">
        <f t="shared" si="430"/>
        <v>651</v>
      </c>
      <c r="AT654" s="71">
        <f t="shared" si="431"/>
        <v>4.8226648753249956E-3</v>
      </c>
      <c r="AU654" s="72">
        <f t="shared" si="420"/>
        <v>8.6664107387064426E-3</v>
      </c>
      <c r="AV654" s="73">
        <f t="shared" si="421"/>
        <v>1.0086664107387064</v>
      </c>
      <c r="AW654" s="74">
        <f>PRODUCT(AV$4:AV654)</f>
        <v>198.48176838377339</v>
      </c>
      <c r="BO654" s="70">
        <f t="shared" si="432"/>
        <v>651</v>
      </c>
      <c r="BP654" s="178">
        <f t="shared" si="433"/>
        <v>0.1091</v>
      </c>
      <c r="BQ654" s="179">
        <f t="shared" si="422"/>
        <v>8.6664107387064426E-3</v>
      </c>
      <c r="BR654" s="179">
        <f t="shared" si="435"/>
        <v>5.0382461227695945E-3</v>
      </c>
    </row>
    <row r="655" spans="5:70">
      <c r="E655">
        <f t="shared" si="423"/>
        <v>652</v>
      </c>
      <c r="F655" s="64">
        <f t="shared" si="424"/>
        <v>122.24999999999692</v>
      </c>
      <c r="G655" s="55">
        <f t="shared" si="408"/>
        <v>0</v>
      </c>
      <c r="H655" s="78">
        <f t="shared" si="434"/>
        <v>4.5706383831192035E-5</v>
      </c>
      <c r="I655" s="79">
        <f t="shared" ca="1" si="409"/>
        <v>0</v>
      </c>
      <c r="J655" s="79">
        <f t="shared" ca="1" si="410"/>
        <v>0</v>
      </c>
      <c r="K655" s="80">
        <f t="shared" ca="1" si="411"/>
        <v>0</v>
      </c>
      <c r="L655" s="80">
        <f t="shared" ca="1" si="412"/>
        <v>0</v>
      </c>
      <c r="M655" s="80">
        <f t="shared" ca="1" si="413"/>
        <v>0</v>
      </c>
      <c r="N655" s="80">
        <f t="shared" ca="1" si="414"/>
        <v>0</v>
      </c>
      <c r="O655" s="81">
        <f t="shared" ca="1" si="401"/>
        <v>0</v>
      </c>
      <c r="P655" s="79">
        <f t="shared" ca="1" si="402"/>
        <v>0</v>
      </c>
      <c r="R655">
        <f t="shared" ca="1" si="415"/>
        <v>652</v>
      </c>
      <c r="S655" s="78">
        <f t="shared" ca="1" si="425"/>
        <v>122.24999999999692</v>
      </c>
      <c r="T655" s="55">
        <f t="shared" ca="1" si="416"/>
        <v>0</v>
      </c>
      <c r="U655" s="78">
        <f t="shared" ca="1" si="426"/>
        <v>4.5569622524294494E-5</v>
      </c>
      <c r="V655" s="79">
        <f t="shared" ca="1" si="427"/>
        <v>0</v>
      </c>
      <c r="W655" s="79">
        <f t="shared" ca="1" si="403"/>
        <v>0</v>
      </c>
      <c r="X655" s="80">
        <f t="shared" ca="1" si="404"/>
        <v>0</v>
      </c>
      <c r="Y655" s="80">
        <f t="shared" ca="1" si="417"/>
        <v>0</v>
      </c>
      <c r="Z655" s="80">
        <f t="shared" ca="1" si="405"/>
        <v>0</v>
      </c>
      <c r="AA655" s="80">
        <f t="shared" ca="1" si="418"/>
        <v>0</v>
      </c>
      <c r="AB655" s="81">
        <f t="shared" ca="1" si="406"/>
        <v>0</v>
      </c>
      <c r="AC655" s="79">
        <f t="shared" ca="1" si="407"/>
        <v>0</v>
      </c>
      <c r="AE655" s="55">
        <f t="shared" ca="1" si="428"/>
        <v>0</v>
      </c>
      <c r="AF655" s="78">
        <f t="shared" ca="1" si="429"/>
        <v>4.5569622524294494E-5</v>
      </c>
      <c r="AR655" s="69">
        <f t="shared" si="419"/>
        <v>55</v>
      </c>
      <c r="AS655" s="70">
        <f t="shared" si="430"/>
        <v>652</v>
      </c>
      <c r="AT655" s="71">
        <f t="shared" si="431"/>
        <v>4.7808696806602964E-3</v>
      </c>
      <c r="AU655" s="72">
        <f t="shared" si="420"/>
        <v>8.6664107387064426E-3</v>
      </c>
      <c r="AV655" s="73">
        <f t="shared" si="421"/>
        <v>1.0086664107387064</v>
      </c>
      <c r="AW655" s="74">
        <f>PRODUCT(AV$4:AV655)</f>
        <v>200.20189291273198</v>
      </c>
      <c r="BO655" s="70">
        <f t="shared" si="432"/>
        <v>652</v>
      </c>
      <c r="BP655" s="178">
        <f t="shared" si="433"/>
        <v>0.1091</v>
      </c>
      <c r="BQ655" s="179">
        <f t="shared" si="422"/>
        <v>8.6664107387064426E-3</v>
      </c>
      <c r="BR655" s="179">
        <f t="shared" si="435"/>
        <v>4.9949577671370921E-3</v>
      </c>
    </row>
    <row r="656" spans="5:70">
      <c r="E656">
        <f t="shared" si="423"/>
        <v>653</v>
      </c>
      <c r="F656" s="64">
        <f t="shared" si="424"/>
        <v>122.33333333333024</v>
      </c>
      <c r="G656" s="55">
        <f t="shared" si="408"/>
        <v>0</v>
      </c>
      <c r="H656" s="78">
        <f t="shared" si="434"/>
        <v>4.5706383831192035E-5</v>
      </c>
      <c r="I656" s="79">
        <f t="shared" ca="1" si="409"/>
        <v>0</v>
      </c>
      <c r="J656" s="79">
        <f t="shared" ca="1" si="410"/>
        <v>0</v>
      </c>
      <c r="K656" s="80">
        <f t="shared" ca="1" si="411"/>
        <v>0</v>
      </c>
      <c r="L656" s="80">
        <f t="shared" ca="1" si="412"/>
        <v>0</v>
      </c>
      <c r="M656" s="80">
        <f t="shared" ca="1" si="413"/>
        <v>0</v>
      </c>
      <c r="N656" s="80">
        <f t="shared" ca="1" si="414"/>
        <v>0</v>
      </c>
      <c r="O656" s="81">
        <f t="shared" ca="1" si="401"/>
        <v>0</v>
      </c>
      <c r="P656" s="79">
        <f t="shared" ca="1" si="402"/>
        <v>0</v>
      </c>
      <c r="R656">
        <f t="shared" ca="1" si="415"/>
        <v>653</v>
      </c>
      <c r="S656" s="78">
        <f t="shared" ca="1" si="425"/>
        <v>122.33333333333024</v>
      </c>
      <c r="T656" s="55">
        <f t="shared" ca="1" si="416"/>
        <v>0</v>
      </c>
      <c r="U656" s="78">
        <f t="shared" ca="1" si="426"/>
        <v>4.5569622524294494E-5</v>
      </c>
      <c r="V656" s="79">
        <f t="shared" ca="1" si="427"/>
        <v>0</v>
      </c>
      <c r="W656" s="79">
        <f t="shared" ca="1" si="403"/>
        <v>0</v>
      </c>
      <c r="X656" s="80">
        <f t="shared" ca="1" si="404"/>
        <v>0</v>
      </c>
      <c r="Y656" s="80">
        <f t="shared" ca="1" si="417"/>
        <v>0</v>
      </c>
      <c r="Z656" s="80">
        <f t="shared" ca="1" si="405"/>
        <v>0</v>
      </c>
      <c r="AA656" s="80">
        <f t="shared" ca="1" si="418"/>
        <v>0</v>
      </c>
      <c r="AB656" s="81">
        <f t="shared" ca="1" si="406"/>
        <v>0</v>
      </c>
      <c r="AC656" s="79">
        <f t="shared" ca="1" si="407"/>
        <v>0</v>
      </c>
      <c r="AE656" s="55">
        <f t="shared" ca="1" si="428"/>
        <v>0</v>
      </c>
      <c r="AF656" s="78">
        <f t="shared" ca="1" si="429"/>
        <v>4.5569622524294494E-5</v>
      </c>
      <c r="AR656" s="69">
        <f t="shared" si="419"/>
        <v>55</v>
      </c>
      <c r="AS656" s="70">
        <f t="shared" si="430"/>
        <v>653</v>
      </c>
      <c r="AT656" s="71">
        <f t="shared" si="431"/>
        <v>4.7394367003194661E-3</v>
      </c>
      <c r="AU656" s="72">
        <f t="shared" si="420"/>
        <v>8.6664107387064426E-3</v>
      </c>
      <c r="AV656" s="73">
        <f t="shared" si="421"/>
        <v>1.0086664107387064</v>
      </c>
      <c r="AW656" s="74">
        <f>PRODUCT(AV$4:AV656)</f>
        <v>201.93692474738023</v>
      </c>
      <c r="BO656" s="70">
        <f t="shared" si="432"/>
        <v>653</v>
      </c>
      <c r="BP656" s="178">
        <f t="shared" si="433"/>
        <v>0.1091</v>
      </c>
      <c r="BQ656" s="179">
        <f t="shared" si="422"/>
        <v>8.6664107387064426E-3</v>
      </c>
      <c r="BR656" s="179">
        <f t="shared" si="435"/>
        <v>4.9520413428647703E-3</v>
      </c>
    </row>
    <row r="657" spans="5:70">
      <c r="E657">
        <f t="shared" si="423"/>
        <v>654</v>
      </c>
      <c r="F657" s="64">
        <f t="shared" si="424"/>
        <v>122.41666666666357</v>
      </c>
      <c r="G657" s="55">
        <f t="shared" si="408"/>
        <v>0</v>
      </c>
      <c r="H657" s="78">
        <f t="shared" si="434"/>
        <v>4.5706383831192035E-5</v>
      </c>
      <c r="I657" s="79">
        <f t="shared" ca="1" si="409"/>
        <v>0</v>
      </c>
      <c r="J657" s="79">
        <f t="shared" ca="1" si="410"/>
        <v>0</v>
      </c>
      <c r="K657" s="80">
        <f t="shared" ca="1" si="411"/>
        <v>0</v>
      </c>
      <c r="L657" s="80">
        <f t="shared" ca="1" si="412"/>
        <v>0</v>
      </c>
      <c r="M657" s="80">
        <f t="shared" ca="1" si="413"/>
        <v>0</v>
      </c>
      <c r="N657" s="80">
        <f t="shared" ca="1" si="414"/>
        <v>0</v>
      </c>
      <c r="O657" s="81">
        <f t="shared" ca="1" si="401"/>
        <v>0</v>
      </c>
      <c r="P657" s="79">
        <f t="shared" ca="1" si="402"/>
        <v>0</v>
      </c>
      <c r="R657">
        <f t="shared" ca="1" si="415"/>
        <v>654</v>
      </c>
      <c r="S657" s="78">
        <f t="shared" ca="1" si="425"/>
        <v>122.41666666666357</v>
      </c>
      <c r="T657" s="55">
        <f t="shared" ca="1" si="416"/>
        <v>0</v>
      </c>
      <c r="U657" s="78">
        <f t="shared" ca="1" si="426"/>
        <v>4.5569622524294494E-5</v>
      </c>
      <c r="V657" s="79">
        <f t="shared" ca="1" si="427"/>
        <v>0</v>
      </c>
      <c r="W657" s="79">
        <f t="shared" ca="1" si="403"/>
        <v>0</v>
      </c>
      <c r="X657" s="80">
        <f t="shared" ca="1" si="404"/>
        <v>0</v>
      </c>
      <c r="Y657" s="80">
        <f t="shared" ca="1" si="417"/>
        <v>0</v>
      </c>
      <c r="Z657" s="80">
        <f t="shared" ca="1" si="405"/>
        <v>0</v>
      </c>
      <c r="AA657" s="80">
        <f t="shared" ca="1" si="418"/>
        <v>0</v>
      </c>
      <c r="AB657" s="81">
        <f t="shared" ca="1" si="406"/>
        <v>0</v>
      </c>
      <c r="AC657" s="79">
        <f t="shared" ca="1" si="407"/>
        <v>0</v>
      </c>
      <c r="AE657" s="55">
        <f t="shared" ca="1" si="428"/>
        <v>0</v>
      </c>
      <c r="AF657" s="78">
        <f t="shared" ca="1" si="429"/>
        <v>4.5569622524294494E-5</v>
      </c>
      <c r="AR657" s="69">
        <f t="shared" si="419"/>
        <v>55</v>
      </c>
      <c r="AS657" s="70">
        <f t="shared" si="430"/>
        <v>654</v>
      </c>
      <c r="AT657" s="71">
        <f t="shared" si="431"/>
        <v>4.6983627952043982E-3</v>
      </c>
      <c r="AU657" s="72">
        <f t="shared" si="420"/>
        <v>8.6664107387064426E-3</v>
      </c>
      <c r="AV657" s="73">
        <f t="shared" si="421"/>
        <v>1.0086664107387064</v>
      </c>
      <c r="AW657" s="74">
        <f>PRODUCT(AV$4:AV657)</f>
        <v>203.68699308055227</v>
      </c>
      <c r="BO657" s="70">
        <f t="shared" si="432"/>
        <v>654</v>
      </c>
      <c r="BP657" s="178">
        <f t="shared" si="433"/>
        <v>0.1091</v>
      </c>
      <c r="BQ657" s="179">
        <f t="shared" si="422"/>
        <v>8.6664107387064426E-3</v>
      </c>
      <c r="BR657" s="179">
        <f t="shared" si="435"/>
        <v>4.9094936543372112E-3</v>
      </c>
    </row>
    <row r="658" spans="5:70">
      <c r="E658">
        <f t="shared" si="423"/>
        <v>655</v>
      </c>
      <c r="F658" s="64">
        <f t="shared" si="424"/>
        <v>122.4999999999969</v>
      </c>
      <c r="G658" s="55">
        <f t="shared" si="408"/>
        <v>0</v>
      </c>
      <c r="H658" s="78">
        <f t="shared" si="434"/>
        <v>4.5706383831192035E-5</v>
      </c>
      <c r="I658" s="79">
        <f t="shared" ca="1" si="409"/>
        <v>0</v>
      </c>
      <c r="J658" s="79">
        <f t="shared" ca="1" si="410"/>
        <v>0</v>
      </c>
      <c r="K658" s="80">
        <f t="shared" ca="1" si="411"/>
        <v>0</v>
      </c>
      <c r="L658" s="80">
        <f t="shared" ca="1" si="412"/>
        <v>0</v>
      </c>
      <c r="M658" s="80">
        <f t="shared" ca="1" si="413"/>
        <v>0</v>
      </c>
      <c r="N658" s="80">
        <f t="shared" ca="1" si="414"/>
        <v>0</v>
      </c>
      <c r="O658" s="81">
        <f t="shared" ca="1" si="401"/>
        <v>0</v>
      </c>
      <c r="P658" s="79">
        <f t="shared" ca="1" si="402"/>
        <v>0</v>
      </c>
      <c r="R658">
        <f t="shared" ca="1" si="415"/>
        <v>655</v>
      </c>
      <c r="S658" s="78">
        <f t="shared" ca="1" si="425"/>
        <v>122.4999999999969</v>
      </c>
      <c r="T658" s="55">
        <f t="shared" ca="1" si="416"/>
        <v>0</v>
      </c>
      <c r="U658" s="78">
        <f t="shared" ca="1" si="426"/>
        <v>4.5569622524294494E-5</v>
      </c>
      <c r="V658" s="79">
        <f t="shared" ca="1" si="427"/>
        <v>0</v>
      </c>
      <c r="W658" s="79">
        <f t="shared" ca="1" si="403"/>
        <v>0</v>
      </c>
      <c r="X658" s="80">
        <f t="shared" ca="1" si="404"/>
        <v>0</v>
      </c>
      <c r="Y658" s="80">
        <f t="shared" ca="1" si="417"/>
        <v>0</v>
      </c>
      <c r="Z658" s="80">
        <f t="shared" ca="1" si="405"/>
        <v>0</v>
      </c>
      <c r="AA658" s="80">
        <f t="shared" ca="1" si="418"/>
        <v>0</v>
      </c>
      <c r="AB658" s="81">
        <f t="shared" ca="1" si="406"/>
        <v>0</v>
      </c>
      <c r="AC658" s="79">
        <f t="shared" ca="1" si="407"/>
        <v>0</v>
      </c>
      <c r="AE658" s="55">
        <f t="shared" ca="1" si="428"/>
        <v>0</v>
      </c>
      <c r="AF658" s="78">
        <f t="shared" ca="1" si="429"/>
        <v>4.5569622524294494E-5</v>
      </c>
      <c r="AR658" s="69">
        <f t="shared" si="419"/>
        <v>55</v>
      </c>
      <c r="AS658" s="70">
        <f t="shared" si="430"/>
        <v>655</v>
      </c>
      <c r="AT658" s="71">
        <f t="shared" si="431"/>
        <v>4.6576448534217003E-3</v>
      </c>
      <c r="AU658" s="72">
        <f t="shared" si="420"/>
        <v>8.6664107387064426E-3</v>
      </c>
      <c r="AV658" s="73">
        <f t="shared" si="421"/>
        <v>1.0086664107387064</v>
      </c>
      <c r="AW658" s="74">
        <f>PRODUCT(AV$4:AV658)</f>
        <v>205.45222822472039</v>
      </c>
      <c r="BO658" s="70">
        <f t="shared" si="432"/>
        <v>655</v>
      </c>
      <c r="BP658" s="178">
        <f t="shared" si="433"/>
        <v>0.1091</v>
      </c>
      <c r="BQ658" s="179">
        <f t="shared" si="422"/>
        <v>8.6664107387064426E-3</v>
      </c>
      <c r="BR658" s="179">
        <f t="shared" si="435"/>
        <v>4.8673115333955621E-3</v>
      </c>
    </row>
    <row r="659" spans="5:70">
      <c r="E659">
        <f t="shared" si="423"/>
        <v>656</v>
      </c>
      <c r="F659" s="64">
        <f t="shared" si="424"/>
        <v>122.58333333333023</v>
      </c>
      <c r="G659" s="55">
        <f t="shared" si="408"/>
        <v>0</v>
      </c>
      <c r="H659" s="78">
        <f t="shared" si="434"/>
        <v>4.5706383831192035E-5</v>
      </c>
      <c r="I659" s="79">
        <f t="shared" ca="1" si="409"/>
        <v>0</v>
      </c>
      <c r="J659" s="79">
        <f t="shared" ca="1" si="410"/>
        <v>0</v>
      </c>
      <c r="K659" s="80">
        <f t="shared" ca="1" si="411"/>
        <v>0</v>
      </c>
      <c r="L659" s="80">
        <f t="shared" ca="1" si="412"/>
        <v>0</v>
      </c>
      <c r="M659" s="80">
        <f t="shared" ca="1" si="413"/>
        <v>0</v>
      </c>
      <c r="N659" s="80">
        <f t="shared" ca="1" si="414"/>
        <v>0</v>
      </c>
      <c r="O659" s="81">
        <f t="shared" ca="1" si="401"/>
        <v>0</v>
      </c>
      <c r="P659" s="79">
        <f t="shared" ca="1" si="402"/>
        <v>0</v>
      </c>
      <c r="R659">
        <f t="shared" ca="1" si="415"/>
        <v>656</v>
      </c>
      <c r="S659" s="78">
        <f t="shared" ca="1" si="425"/>
        <v>122.58333333333023</v>
      </c>
      <c r="T659" s="55">
        <f t="shared" ca="1" si="416"/>
        <v>0</v>
      </c>
      <c r="U659" s="78">
        <f t="shared" ca="1" si="426"/>
        <v>4.5569622524294494E-5</v>
      </c>
      <c r="V659" s="79">
        <f t="shared" ca="1" si="427"/>
        <v>0</v>
      </c>
      <c r="W659" s="79">
        <f t="shared" ca="1" si="403"/>
        <v>0</v>
      </c>
      <c r="X659" s="80">
        <f t="shared" ca="1" si="404"/>
        <v>0</v>
      </c>
      <c r="Y659" s="80">
        <f t="shared" ca="1" si="417"/>
        <v>0</v>
      </c>
      <c r="Z659" s="80">
        <f t="shared" ca="1" si="405"/>
        <v>0</v>
      </c>
      <c r="AA659" s="80">
        <f t="shared" ca="1" si="418"/>
        <v>0</v>
      </c>
      <c r="AB659" s="81">
        <f t="shared" ca="1" si="406"/>
        <v>0</v>
      </c>
      <c r="AC659" s="79">
        <f t="shared" ca="1" si="407"/>
        <v>0</v>
      </c>
      <c r="AE659" s="55">
        <f t="shared" ca="1" si="428"/>
        <v>0</v>
      </c>
      <c r="AF659" s="78">
        <f t="shared" ca="1" si="429"/>
        <v>4.5569622524294494E-5</v>
      </c>
      <c r="AR659" s="69">
        <f t="shared" si="419"/>
        <v>55</v>
      </c>
      <c r="AS659" s="70">
        <f t="shared" si="430"/>
        <v>656</v>
      </c>
      <c r="AT659" s="71">
        <f t="shared" si="431"/>
        <v>4.6172797900469256E-3</v>
      </c>
      <c r="AU659" s="72">
        <f t="shared" si="420"/>
        <v>8.6664107387064426E-3</v>
      </c>
      <c r="AV659" s="73">
        <f t="shared" si="421"/>
        <v>1.0086664107387064</v>
      </c>
      <c r="AW659" s="74">
        <f>PRODUCT(AV$4:AV659)</f>
        <v>207.23276162169827</v>
      </c>
      <c r="BO659" s="70">
        <f t="shared" si="432"/>
        <v>656</v>
      </c>
      <c r="BP659" s="178">
        <f t="shared" si="433"/>
        <v>0.1091</v>
      </c>
      <c r="BQ659" s="179">
        <f t="shared" si="422"/>
        <v>8.6664107387064426E-3</v>
      </c>
      <c r="BR659" s="179">
        <f t="shared" si="435"/>
        <v>4.8254918391016314E-3</v>
      </c>
    </row>
    <row r="660" spans="5:70">
      <c r="E660">
        <f t="shared" si="423"/>
        <v>657</v>
      </c>
      <c r="F660" s="64">
        <f t="shared" si="424"/>
        <v>122.66666666666356</v>
      </c>
      <c r="G660" s="55">
        <f t="shared" si="408"/>
        <v>0</v>
      </c>
      <c r="H660" s="78">
        <f t="shared" si="434"/>
        <v>4.5706383831192035E-5</v>
      </c>
      <c r="I660" s="79">
        <f t="shared" ca="1" si="409"/>
        <v>0</v>
      </c>
      <c r="J660" s="79">
        <f t="shared" ca="1" si="410"/>
        <v>0</v>
      </c>
      <c r="K660" s="80">
        <f t="shared" ca="1" si="411"/>
        <v>0</v>
      </c>
      <c r="L660" s="80">
        <f t="shared" ca="1" si="412"/>
        <v>0</v>
      </c>
      <c r="M660" s="80">
        <f t="shared" ca="1" si="413"/>
        <v>0</v>
      </c>
      <c r="N660" s="80">
        <f t="shared" ca="1" si="414"/>
        <v>0</v>
      </c>
      <c r="O660" s="81">
        <f t="shared" ca="1" si="401"/>
        <v>0</v>
      </c>
      <c r="P660" s="79">
        <f t="shared" ca="1" si="402"/>
        <v>0</v>
      </c>
      <c r="R660">
        <f t="shared" ca="1" si="415"/>
        <v>657</v>
      </c>
      <c r="S660" s="78">
        <f t="shared" ca="1" si="425"/>
        <v>122.66666666666356</v>
      </c>
      <c r="T660" s="55">
        <f t="shared" ca="1" si="416"/>
        <v>0</v>
      </c>
      <c r="U660" s="78">
        <f t="shared" ca="1" si="426"/>
        <v>4.5569622524294494E-5</v>
      </c>
      <c r="V660" s="79">
        <f t="shared" ca="1" si="427"/>
        <v>0</v>
      </c>
      <c r="W660" s="79">
        <f t="shared" ca="1" si="403"/>
        <v>0</v>
      </c>
      <c r="X660" s="80">
        <f t="shared" ca="1" si="404"/>
        <v>0</v>
      </c>
      <c r="Y660" s="80">
        <f t="shared" ca="1" si="417"/>
        <v>0</v>
      </c>
      <c r="Z660" s="80">
        <f t="shared" ca="1" si="405"/>
        <v>0</v>
      </c>
      <c r="AA660" s="80">
        <f t="shared" ca="1" si="418"/>
        <v>0</v>
      </c>
      <c r="AB660" s="81">
        <f t="shared" ca="1" si="406"/>
        <v>0</v>
      </c>
      <c r="AC660" s="79">
        <f t="shared" ca="1" si="407"/>
        <v>0</v>
      </c>
      <c r="AE660" s="55">
        <f t="shared" ca="1" si="428"/>
        <v>0</v>
      </c>
      <c r="AF660" s="78">
        <f t="shared" ca="1" si="429"/>
        <v>4.5569622524294494E-5</v>
      </c>
      <c r="AR660" s="69">
        <f t="shared" si="419"/>
        <v>55</v>
      </c>
      <c r="AS660" s="70">
        <f t="shared" si="430"/>
        <v>657</v>
      </c>
      <c r="AT660" s="71">
        <f t="shared" si="431"/>
        <v>4.5772645468908505E-3</v>
      </c>
      <c r="AU660" s="72">
        <f t="shared" si="420"/>
        <v>8.6664107387064426E-3</v>
      </c>
      <c r="AV660" s="73">
        <f t="shared" si="421"/>
        <v>1.0086664107387064</v>
      </c>
      <c r="AW660" s="74">
        <f>PRODUCT(AV$4:AV660)</f>
        <v>209.02872585242835</v>
      </c>
      <c r="BO660" s="70">
        <f t="shared" si="432"/>
        <v>657</v>
      </c>
      <c r="BP660" s="178">
        <f t="shared" si="433"/>
        <v>0.1091</v>
      </c>
      <c r="BQ660" s="179">
        <f t="shared" si="422"/>
        <v>8.6664107387064426E-3</v>
      </c>
      <c r="BR660" s="179">
        <f t="shared" si="435"/>
        <v>4.7840314575040089E-3</v>
      </c>
    </row>
    <row r="661" spans="5:70">
      <c r="E661">
        <f t="shared" si="423"/>
        <v>658</v>
      </c>
      <c r="F661" s="64">
        <f t="shared" si="424"/>
        <v>122.74999999999689</v>
      </c>
      <c r="G661" s="55">
        <f t="shared" si="408"/>
        <v>0</v>
      </c>
      <c r="H661" s="78">
        <f t="shared" si="434"/>
        <v>4.5706383831192035E-5</v>
      </c>
      <c r="I661" s="79">
        <f t="shared" ca="1" si="409"/>
        <v>0</v>
      </c>
      <c r="J661" s="79">
        <f t="shared" ca="1" si="410"/>
        <v>0</v>
      </c>
      <c r="K661" s="80">
        <f t="shared" ca="1" si="411"/>
        <v>0</v>
      </c>
      <c r="L661" s="80">
        <f t="shared" ca="1" si="412"/>
        <v>0</v>
      </c>
      <c r="M661" s="80">
        <f t="shared" ca="1" si="413"/>
        <v>0</v>
      </c>
      <c r="N661" s="80">
        <f t="shared" ca="1" si="414"/>
        <v>0</v>
      </c>
      <c r="O661" s="81">
        <f t="shared" ca="1" si="401"/>
        <v>0</v>
      </c>
      <c r="P661" s="79">
        <f t="shared" ca="1" si="402"/>
        <v>0</v>
      </c>
      <c r="R661">
        <f t="shared" ca="1" si="415"/>
        <v>658</v>
      </c>
      <c r="S661" s="78">
        <f t="shared" ca="1" si="425"/>
        <v>122.74999999999689</v>
      </c>
      <c r="T661" s="55">
        <f t="shared" ca="1" si="416"/>
        <v>0</v>
      </c>
      <c r="U661" s="78">
        <f t="shared" ca="1" si="426"/>
        <v>4.5569622524294494E-5</v>
      </c>
      <c r="V661" s="79">
        <f t="shared" ca="1" si="427"/>
        <v>0</v>
      </c>
      <c r="W661" s="79">
        <f t="shared" ca="1" si="403"/>
        <v>0</v>
      </c>
      <c r="X661" s="80">
        <f t="shared" ca="1" si="404"/>
        <v>0</v>
      </c>
      <c r="Y661" s="80">
        <f t="shared" ca="1" si="417"/>
        <v>0</v>
      </c>
      <c r="Z661" s="80">
        <f t="shared" ca="1" si="405"/>
        <v>0</v>
      </c>
      <c r="AA661" s="80">
        <f t="shared" ca="1" si="418"/>
        <v>0</v>
      </c>
      <c r="AB661" s="81">
        <f t="shared" ca="1" si="406"/>
        <v>0</v>
      </c>
      <c r="AC661" s="79">
        <f t="shared" ca="1" si="407"/>
        <v>0</v>
      </c>
      <c r="AE661" s="55">
        <f t="shared" ca="1" si="428"/>
        <v>0</v>
      </c>
      <c r="AF661" s="78">
        <f t="shared" ca="1" si="429"/>
        <v>4.5569622524294494E-5</v>
      </c>
      <c r="AR661" s="69">
        <f t="shared" si="419"/>
        <v>55</v>
      </c>
      <c r="AS661" s="70">
        <f t="shared" si="430"/>
        <v>658</v>
      </c>
      <c r="AT661" s="71">
        <f t="shared" si="431"/>
        <v>4.5375960922677755E-3</v>
      </c>
      <c r="AU661" s="72">
        <f t="shared" si="420"/>
        <v>8.6664107387064426E-3</v>
      </c>
      <c r="AV661" s="73">
        <f t="shared" si="421"/>
        <v>1.0086664107387064</v>
      </c>
      <c r="AW661" s="74">
        <f>PRODUCT(AV$4:AV661)</f>
        <v>210.84025464685396</v>
      </c>
      <c r="BO661" s="70">
        <f t="shared" si="432"/>
        <v>658</v>
      </c>
      <c r="BP661" s="178">
        <f t="shared" si="433"/>
        <v>0.1091</v>
      </c>
      <c r="BQ661" s="179">
        <f t="shared" si="422"/>
        <v>8.6664107387064426E-3</v>
      </c>
      <c r="BR661" s="179">
        <f t="shared" si="435"/>
        <v>4.7429273014061978E-3</v>
      </c>
    </row>
    <row r="662" spans="5:70">
      <c r="E662">
        <f t="shared" si="423"/>
        <v>659</v>
      </c>
      <c r="F662" s="64">
        <f t="shared" si="424"/>
        <v>122.83333333333022</v>
      </c>
      <c r="G662" s="55">
        <f t="shared" si="408"/>
        <v>0</v>
      </c>
      <c r="H662" s="78">
        <f t="shared" si="434"/>
        <v>4.5706383831192035E-5</v>
      </c>
      <c r="I662" s="79">
        <f t="shared" ca="1" si="409"/>
        <v>0</v>
      </c>
      <c r="J662" s="79">
        <f t="shared" ca="1" si="410"/>
        <v>0</v>
      </c>
      <c r="K662" s="80">
        <f t="shared" ca="1" si="411"/>
        <v>0</v>
      </c>
      <c r="L662" s="80">
        <f t="shared" ca="1" si="412"/>
        <v>0</v>
      </c>
      <c r="M662" s="80">
        <f t="shared" ca="1" si="413"/>
        <v>0</v>
      </c>
      <c r="N662" s="80">
        <f t="shared" ca="1" si="414"/>
        <v>0</v>
      </c>
      <c r="O662" s="81">
        <f t="shared" ca="1" si="401"/>
        <v>0</v>
      </c>
      <c r="P662" s="79">
        <f t="shared" ca="1" si="402"/>
        <v>0</v>
      </c>
      <c r="R662">
        <f t="shared" ca="1" si="415"/>
        <v>659</v>
      </c>
      <c r="S662" s="78">
        <f t="shared" ca="1" si="425"/>
        <v>122.83333333333022</v>
      </c>
      <c r="T662" s="55">
        <f t="shared" ca="1" si="416"/>
        <v>0</v>
      </c>
      <c r="U662" s="78">
        <f t="shared" ca="1" si="426"/>
        <v>4.5569622524294494E-5</v>
      </c>
      <c r="V662" s="79">
        <f t="shared" ca="1" si="427"/>
        <v>0</v>
      </c>
      <c r="W662" s="79">
        <f t="shared" ca="1" si="403"/>
        <v>0</v>
      </c>
      <c r="X662" s="80">
        <f t="shared" ca="1" si="404"/>
        <v>0</v>
      </c>
      <c r="Y662" s="80">
        <f t="shared" ca="1" si="417"/>
        <v>0</v>
      </c>
      <c r="Z662" s="80">
        <f t="shared" ca="1" si="405"/>
        <v>0</v>
      </c>
      <c r="AA662" s="80">
        <f t="shared" ca="1" si="418"/>
        <v>0</v>
      </c>
      <c r="AB662" s="81">
        <f t="shared" ca="1" si="406"/>
        <v>0</v>
      </c>
      <c r="AC662" s="79">
        <f t="shared" ca="1" si="407"/>
        <v>0</v>
      </c>
      <c r="AE662" s="55">
        <f t="shared" ca="1" si="428"/>
        <v>0</v>
      </c>
      <c r="AF662" s="78">
        <f t="shared" ca="1" si="429"/>
        <v>4.5569622524294494E-5</v>
      </c>
      <c r="AR662" s="69">
        <f t="shared" si="419"/>
        <v>55</v>
      </c>
      <c r="AS662" s="70">
        <f t="shared" si="430"/>
        <v>659</v>
      </c>
      <c r="AT662" s="71">
        <f t="shared" si="431"/>
        <v>4.4982714207658335E-3</v>
      </c>
      <c r="AU662" s="72">
        <f t="shared" si="420"/>
        <v>8.6664107387064426E-3</v>
      </c>
      <c r="AV662" s="73">
        <f t="shared" si="421"/>
        <v>1.0086664107387064</v>
      </c>
      <c r="AW662" s="74">
        <f>PRODUCT(AV$4:AV662)</f>
        <v>212.66748289387706</v>
      </c>
      <c r="BO662" s="70">
        <f t="shared" si="432"/>
        <v>659</v>
      </c>
      <c r="BP662" s="178">
        <f t="shared" si="433"/>
        <v>0.1091</v>
      </c>
      <c r="BQ662" s="179">
        <f t="shared" si="422"/>
        <v>8.6664107387064426E-3</v>
      </c>
      <c r="BR662" s="179">
        <f t="shared" si="435"/>
        <v>4.7021763101367381E-3</v>
      </c>
    </row>
    <row r="663" spans="5:70">
      <c r="E663">
        <f t="shared" si="423"/>
        <v>660</v>
      </c>
      <c r="F663" s="64">
        <f t="shared" si="424"/>
        <v>122.91666666666355</v>
      </c>
      <c r="G663" s="55">
        <f t="shared" si="408"/>
        <v>0</v>
      </c>
      <c r="H663" s="78">
        <f t="shared" si="434"/>
        <v>4.5706383831192035E-5</v>
      </c>
      <c r="I663" s="79">
        <f t="shared" ca="1" si="409"/>
        <v>0</v>
      </c>
      <c r="J663" s="79">
        <f t="shared" ca="1" si="410"/>
        <v>0</v>
      </c>
      <c r="K663" s="80">
        <f t="shared" ca="1" si="411"/>
        <v>0</v>
      </c>
      <c r="L663" s="80">
        <f t="shared" ca="1" si="412"/>
        <v>0</v>
      </c>
      <c r="M663" s="80">
        <f t="shared" ca="1" si="413"/>
        <v>0</v>
      </c>
      <c r="N663" s="80">
        <f t="shared" ca="1" si="414"/>
        <v>0</v>
      </c>
      <c r="O663" s="81">
        <f t="shared" ca="1" si="401"/>
        <v>0</v>
      </c>
      <c r="P663" s="79">
        <f t="shared" ca="1" si="402"/>
        <v>0</v>
      </c>
      <c r="R663">
        <f t="shared" ca="1" si="415"/>
        <v>660</v>
      </c>
      <c r="S663" s="78">
        <f t="shared" ca="1" si="425"/>
        <v>122.91666666666355</v>
      </c>
      <c r="T663" s="55">
        <f t="shared" ca="1" si="416"/>
        <v>0</v>
      </c>
      <c r="U663" s="78">
        <f t="shared" ca="1" si="426"/>
        <v>4.5569622524294494E-5</v>
      </c>
      <c r="V663" s="79">
        <f t="shared" ca="1" si="427"/>
        <v>0</v>
      </c>
      <c r="W663" s="79">
        <f t="shared" ca="1" si="403"/>
        <v>0</v>
      </c>
      <c r="X663" s="80">
        <f t="shared" ca="1" si="404"/>
        <v>0</v>
      </c>
      <c r="Y663" s="80">
        <f t="shared" ca="1" si="417"/>
        <v>0</v>
      </c>
      <c r="Z663" s="80">
        <f t="shared" ca="1" si="405"/>
        <v>0</v>
      </c>
      <c r="AA663" s="80">
        <f t="shared" ca="1" si="418"/>
        <v>0</v>
      </c>
      <c r="AB663" s="81">
        <f t="shared" ca="1" si="406"/>
        <v>0</v>
      </c>
      <c r="AC663" s="79">
        <f t="shared" ca="1" si="407"/>
        <v>0</v>
      </c>
      <c r="AE663" s="55">
        <f t="shared" ca="1" si="428"/>
        <v>0</v>
      </c>
      <c r="AF663" s="78">
        <f t="shared" ca="1" si="429"/>
        <v>4.5569622524294494E-5</v>
      </c>
      <c r="AR663" s="69">
        <f t="shared" si="419"/>
        <v>55</v>
      </c>
      <c r="AS663" s="70">
        <f t="shared" si="430"/>
        <v>660</v>
      </c>
      <c r="AT663" s="71">
        <f t="shared" si="431"/>
        <v>4.459287553019292E-3</v>
      </c>
      <c r="AU663" s="72">
        <f t="shared" si="420"/>
        <v>8.6664107387064426E-3</v>
      </c>
      <c r="AV663" s="73">
        <f t="shared" si="421"/>
        <v>1.0086664107387064</v>
      </c>
      <c r="AW663" s="74">
        <f>PRODUCT(AV$4:AV663)</f>
        <v>214.51054665140222</v>
      </c>
      <c r="BO663" s="70">
        <f t="shared" si="432"/>
        <v>660</v>
      </c>
      <c r="BP663" s="178">
        <f t="shared" si="433"/>
        <v>0.1091</v>
      </c>
      <c r="BQ663" s="179">
        <f t="shared" si="422"/>
        <v>8.6664107387064426E-3</v>
      </c>
      <c r="BR663" s="179">
        <f t="shared" si="435"/>
        <v>4.6617754493213023E-3</v>
      </c>
    </row>
    <row r="664" spans="5:70">
      <c r="E664">
        <f t="shared" si="423"/>
        <v>661</v>
      </c>
      <c r="F664" s="64">
        <f t="shared" si="424"/>
        <v>122.99999999999687</v>
      </c>
      <c r="G664" s="55">
        <f t="shared" si="408"/>
        <v>0</v>
      </c>
      <c r="H664" s="78">
        <f t="shared" si="434"/>
        <v>4.5706383831192035E-5</v>
      </c>
      <c r="I664" s="79">
        <f t="shared" ca="1" si="409"/>
        <v>0</v>
      </c>
      <c r="J664" s="79">
        <f t="shared" ca="1" si="410"/>
        <v>0</v>
      </c>
      <c r="K664" s="80">
        <f t="shared" ca="1" si="411"/>
        <v>0</v>
      </c>
      <c r="L664" s="80">
        <f t="shared" ca="1" si="412"/>
        <v>0</v>
      </c>
      <c r="M664" s="80">
        <f t="shared" ca="1" si="413"/>
        <v>0</v>
      </c>
      <c r="N664" s="80">
        <f t="shared" ca="1" si="414"/>
        <v>0</v>
      </c>
      <c r="O664" s="81">
        <f t="shared" ca="1" si="401"/>
        <v>0</v>
      </c>
      <c r="P664" s="79">
        <f t="shared" ca="1" si="402"/>
        <v>0</v>
      </c>
      <c r="R664">
        <f t="shared" ca="1" si="415"/>
        <v>661</v>
      </c>
      <c r="S664" s="78">
        <f t="shared" ca="1" si="425"/>
        <v>122.99999999999687</v>
      </c>
      <c r="T664" s="55">
        <f t="shared" ca="1" si="416"/>
        <v>0</v>
      </c>
      <c r="U664" s="78">
        <f t="shared" ca="1" si="426"/>
        <v>4.5569622524294494E-5</v>
      </c>
      <c r="V664" s="79">
        <f t="shared" ca="1" si="427"/>
        <v>0</v>
      </c>
      <c r="W664" s="79">
        <f t="shared" ca="1" si="403"/>
        <v>0</v>
      </c>
      <c r="X664" s="80">
        <f t="shared" ca="1" si="404"/>
        <v>0</v>
      </c>
      <c r="Y664" s="80">
        <f t="shared" ca="1" si="417"/>
        <v>0</v>
      </c>
      <c r="Z664" s="80">
        <f t="shared" ca="1" si="405"/>
        <v>0</v>
      </c>
      <c r="AA664" s="80">
        <f t="shared" ca="1" si="418"/>
        <v>0</v>
      </c>
      <c r="AB664" s="81">
        <f t="shared" ca="1" si="406"/>
        <v>0</v>
      </c>
      <c r="AC664" s="79">
        <f t="shared" ca="1" si="407"/>
        <v>0</v>
      </c>
      <c r="AE664" s="55">
        <f t="shared" ca="1" si="428"/>
        <v>0</v>
      </c>
      <c r="AF664" s="78">
        <f t="shared" ca="1" si="429"/>
        <v>4.5569622524294494E-5</v>
      </c>
      <c r="AR664" s="69">
        <f t="shared" si="419"/>
        <v>56</v>
      </c>
      <c r="AS664" s="70">
        <f t="shared" si="430"/>
        <v>661</v>
      </c>
      <c r="AT664" s="71">
        <f t="shared" si="431"/>
        <v>4.4206415354828259E-3</v>
      </c>
      <c r="AU664" s="72">
        <f t="shared" si="420"/>
        <v>8.6664107387064426E-3</v>
      </c>
      <c r="AV664" s="73">
        <f t="shared" si="421"/>
        <v>1.0086664107387064</v>
      </c>
      <c r="AW664" s="74">
        <f>PRODUCT(AV$4:AV664)</f>
        <v>216.36958315646771</v>
      </c>
      <c r="BO664" s="70">
        <f t="shared" si="432"/>
        <v>661</v>
      </c>
      <c r="BP664" s="178">
        <f t="shared" si="433"/>
        <v>0.1091</v>
      </c>
      <c r="BQ664" s="179">
        <f t="shared" si="422"/>
        <v>8.6664107387064426E-3</v>
      </c>
      <c r="BR664" s="179">
        <f t="shared" si="435"/>
        <v>4.6217217106567536E-3</v>
      </c>
    </row>
    <row r="665" spans="5:70">
      <c r="E665">
        <f t="shared" si="423"/>
        <v>662</v>
      </c>
      <c r="F665" s="64">
        <f t="shared" si="424"/>
        <v>123.0833333333302</v>
      </c>
      <c r="G665" s="55">
        <f t="shared" si="408"/>
        <v>0</v>
      </c>
      <c r="H665" s="78">
        <f t="shared" si="434"/>
        <v>4.5706383831192035E-5</v>
      </c>
      <c r="I665" s="79">
        <f t="shared" ca="1" si="409"/>
        <v>0</v>
      </c>
      <c r="J665" s="79">
        <f t="shared" ca="1" si="410"/>
        <v>0</v>
      </c>
      <c r="K665" s="80">
        <f t="shared" ca="1" si="411"/>
        <v>0</v>
      </c>
      <c r="L665" s="80">
        <f t="shared" ca="1" si="412"/>
        <v>0</v>
      </c>
      <c r="M665" s="80">
        <f t="shared" ca="1" si="413"/>
        <v>0</v>
      </c>
      <c r="N665" s="80">
        <f t="shared" ca="1" si="414"/>
        <v>0</v>
      </c>
      <c r="O665" s="81">
        <f t="shared" ca="1" si="401"/>
        <v>0</v>
      </c>
      <c r="P665" s="79">
        <f t="shared" ca="1" si="402"/>
        <v>0</v>
      </c>
      <c r="R665">
        <f t="shared" ca="1" si="415"/>
        <v>662</v>
      </c>
      <c r="S665" s="78">
        <f t="shared" ca="1" si="425"/>
        <v>123.0833333333302</v>
      </c>
      <c r="T665" s="55">
        <f t="shared" ca="1" si="416"/>
        <v>0</v>
      </c>
      <c r="U665" s="78">
        <f t="shared" ca="1" si="426"/>
        <v>4.5569622524294494E-5</v>
      </c>
      <c r="V665" s="79">
        <f t="shared" ca="1" si="427"/>
        <v>0</v>
      </c>
      <c r="W665" s="79">
        <f t="shared" ca="1" si="403"/>
        <v>0</v>
      </c>
      <c r="X665" s="80">
        <f t="shared" ca="1" si="404"/>
        <v>0</v>
      </c>
      <c r="Y665" s="80">
        <f t="shared" ca="1" si="417"/>
        <v>0</v>
      </c>
      <c r="Z665" s="80">
        <f t="shared" ca="1" si="405"/>
        <v>0</v>
      </c>
      <c r="AA665" s="80">
        <f t="shared" ca="1" si="418"/>
        <v>0</v>
      </c>
      <c r="AB665" s="81">
        <f t="shared" ca="1" si="406"/>
        <v>0</v>
      </c>
      <c r="AC665" s="79">
        <f t="shared" ca="1" si="407"/>
        <v>0</v>
      </c>
      <c r="AE665" s="55">
        <f t="shared" ca="1" si="428"/>
        <v>0</v>
      </c>
      <c r="AF665" s="78">
        <f t="shared" ca="1" si="429"/>
        <v>4.5569622524294494E-5</v>
      </c>
      <c r="AR665" s="69">
        <f t="shared" si="419"/>
        <v>56</v>
      </c>
      <c r="AS665" s="70">
        <f t="shared" si="430"/>
        <v>662</v>
      </c>
      <c r="AT665" s="71">
        <f t="shared" si="431"/>
        <v>4.3823304402077455E-3</v>
      </c>
      <c r="AU665" s="72">
        <f t="shared" si="420"/>
        <v>8.6664107387064426E-3</v>
      </c>
      <c r="AV665" s="73">
        <f t="shared" si="421"/>
        <v>1.0086664107387064</v>
      </c>
      <c r="AW665" s="74">
        <f>PRODUCT(AV$4:AV665)</f>
        <v>218.24473083546437</v>
      </c>
      <c r="BO665" s="70">
        <f t="shared" si="432"/>
        <v>662</v>
      </c>
      <c r="BP665" s="178">
        <f t="shared" si="433"/>
        <v>0.1091</v>
      </c>
      <c r="BQ665" s="179">
        <f t="shared" si="422"/>
        <v>8.6664107387064426E-3</v>
      </c>
      <c r="BR665" s="179">
        <f t="shared" si="435"/>
        <v>4.5820121116871455E-3</v>
      </c>
    </row>
    <row r="666" spans="5:70">
      <c r="E666">
        <f t="shared" si="423"/>
        <v>663</v>
      </c>
      <c r="F666" s="64">
        <f t="shared" si="424"/>
        <v>123.16666666666353</v>
      </c>
      <c r="G666" s="55">
        <f t="shared" si="408"/>
        <v>0</v>
      </c>
      <c r="H666" s="78">
        <f t="shared" si="434"/>
        <v>4.5706383831192035E-5</v>
      </c>
      <c r="I666" s="79">
        <f t="shared" ca="1" si="409"/>
        <v>0</v>
      </c>
      <c r="J666" s="79">
        <f t="shared" ca="1" si="410"/>
        <v>0</v>
      </c>
      <c r="K666" s="80">
        <f t="shared" ca="1" si="411"/>
        <v>0</v>
      </c>
      <c r="L666" s="80">
        <f t="shared" ca="1" si="412"/>
        <v>0</v>
      </c>
      <c r="M666" s="80">
        <f t="shared" ca="1" si="413"/>
        <v>0</v>
      </c>
      <c r="N666" s="80">
        <f t="shared" ca="1" si="414"/>
        <v>0</v>
      </c>
      <c r="O666" s="81">
        <f t="shared" ca="1" si="401"/>
        <v>0</v>
      </c>
      <c r="P666" s="79">
        <f t="shared" ca="1" si="402"/>
        <v>0</v>
      </c>
      <c r="R666">
        <f t="shared" ca="1" si="415"/>
        <v>663</v>
      </c>
      <c r="S666" s="78">
        <f t="shared" ca="1" si="425"/>
        <v>123.16666666666353</v>
      </c>
      <c r="T666" s="55">
        <f t="shared" ca="1" si="416"/>
        <v>0</v>
      </c>
      <c r="U666" s="78">
        <f t="shared" ca="1" si="426"/>
        <v>4.5569622524294494E-5</v>
      </c>
      <c r="V666" s="79">
        <f t="shared" ca="1" si="427"/>
        <v>0</v>
      </c>
      <c r="W666" s="79">
        <f t="shared" ca="1" si="403"/>
        <v>0</v>
      </c>
      <c r="X666" s="80">
        <f t="shared" ca="1" si="404"/>
        <v>0</v>
      </c>
      <c r="Y666" s="80">
        <f t="shared" ca="1" si="417"/>
        <v>0</v>
      </c>
      <c r="Z666" s="80">
        <f t="shared" ca="1" si="405"/>
        <v>0</v>
      </c>
      <c r="AA666" s="80">
        <f t="shared" ca="1" si="418"/>
        <v>0</v>
      </c>
      <c r="AB666" s="81">
        <f t="shared" ca="1" si="406"/>
        <v>0</v>
      </c>
      <c r="AC666" s="79">
        <f t="shared" ca="1" si="407"/>
        <v>0</v>
      </c>
      <c r="AE666" s="55">
        <f t="shared" ca="1" si="428"/>
        <v>0</v>
      </c>
      <c r="AF666" s="78">
        <f t="shared" ca="1" si="429"/>
        <v>4.5569622524294494E-5</v>
      </c>
      <c r="AR666" s="69">
        <f t="shared" si="419"/>
        <v>56</v>
      </c>
      <c r="AS666" s="70">
        <f t="shared" si="430"/>
        <v>663</v>
      </c>
      <c r="AT666" s="71">
        <f t="shared" si="431"/>
        <v>4.3443513646201689E-3</v>
      </c>
      <c r="AU666" s="72">
        <f t="shared" si="420"/>
        <v>8.6664107387064426E-3</v>
      </c>
      <c r="AV666" s="73">
        <f t="shared" si="421"/>
        <v>1.0086664107387064</v>
      </c>
      <c r="AW666" s="74">
        <f>PRODUCT(AV$4:AV666)</f>
        <v>220.13612931444294</v>
      </c>
      <c r="BO666" s="70">
        <f t="shared" si="432"/>
        <v>663</v>
      </c>
      <c r="BP666" s="178">
        <f t="shared" si="433"/>
        <v>0.1091</v>
      </c>
      <c r="BQ666" s="179">
        <f t="shared" si="422"/>
        <v>8.6664107387064426E-3</v>
      </c>
      <c r="BR666" s="179">
        <f t="shared" si="435"/>
        <v>4.5426436955816399E-3</v>
      </c>
    </row>
    <row r="667" spans="5:70">
      <c r="E667">
        <f t="shared" si="423"/>
        <v>664</v>
      </c>
      <c r="F667" s="64">
        <f t="shared" si="424"/>
        <v>123.24999999999686</v>
      </c>
      <c r="G667" s="55">
        <f t="shared" si="408"/>
        <v>0</v>
      </c>
      <c r="H667" s="78">
        <f t="shared" si="434"/>
        <v>4.5706383831192035E-5</v>
      </c>
      <c r="I667" s="79">
        <f t="shared" ca="1" si="409"/>
        <v>0</v>
      </c>
      <c r="J667" s="79">
        <f t="shared" ca="1" si="410"/>
        <v>0</v>
      </c>
      <c r="K667" s="80">
        <f t="shared" ca="1" si="411"/>
        <v>0</v>
      </c>
      <c r="L667" s="80">
        <f t="shared" ca="1" si="412"/>
        <v>0</v>
      </c>
      <c r="M667" s="80">
        <f t="shared" ca="1" si="413"/>
        <v>0</v>
      </c>
      <c r="N667" s="80">
        <f t="shared" ca="1" si="414"/>
        <v>0</v>
      </c>
      <c r="O667" s="81">
        <f t="shared" ca="1" si="401"/>
        <v>0</v>
      </c>
      <c r="P667" s="79">
        <f t="shared" ca="1" si="402"/>
        <v>0</v>
      </c>
      <c r="R667">
        <f t="shared" ca="1" si="415"/>
        <v>664</v>
      </c>
      <c r="S667" s="78">
        <f t="shared" ca="1" si="425"/>
        <v>123.24999999999686</v>
      </c>
      <c r="T667" s="55">
        <f t="shared" ca="1" si="416"/>
        <v>0</v>
      </c>
      <c r="U667" s="78">
        <f t="shared" ca="1" si="426"/>
        <v>4.5569622524294494E-5</v>
      </c>
      <c r="V667" s="79">
        <f t="shared" ca="1" si="427"/>
        <v>0</v>
      </c>
      <c r="W667" s="79">
        <f t="shared" ca="1" si="403"/>
        <v>0</v>
      </c>
      <c r="X667" s="80">
        <f t="shared" ca="1" si="404"/>
        <v>0</v>
      </c>
      <c r="Y667" s="80">
        <f t="shared" ca="1" si="417"/>
        <v>0</v>
      </c>
      <c r="Z667" s="80">
        <f t="shared" ca="1" si="405"/>
        <v>0</v>
      </c>
      <c r="AA667" s="80">
        <f t="shared" ca="1" si="418"/>
        <v>0</v>
      </c>
      <c r="AB667" s="81">
        <f t="shared" ca="1" si="406"/>
        <v>0</v>
      </c>
      <c r="AC667" s="79">
        <f t="shared" ca="1" si="407"/>
        <v>0</v>
      </c>
      <c r="AE667" s="55">
        <f t="shared" ca="1" si="428"/>
        <v>0</v>
      </c>
      <c r="AF667" s="78">
        <f t="shared" ca="1" si="429"/>
        <v>4.5569622524294494E-5</v>
      </c>
      <c r="AR667" s="69">
        <f t="shared" si="419"/>
        <v>56</v>
      </c>
      <c r="AS667" s="70">
        <f t="shared" si="430"/>
        <v>664</v>
      </c>
      <c r="AT667" s="71">
        <f t="shared" si="431"/>
        <v>4.3067014313011107E-3</v>
      </c>
      <c r="AU667" s="72">
        <f t="shared" si="420"/>
        <v>8.6664107387064426E-3</v>
      </c>
      <c r="AV667" s="73">
        <f t="shared" si="421"/>
        <v>1.0086664107387064</v>
      </c>
      <c r="AW667" s="74">
        <f>PRODUCT(AV$4:AV667)</f>
        <v>222.04391942951091</v>
      </c>
      <c r="BO667" s="70">
        <f t="shared" si="432"/>
        <v>664</v>
      </c>
      <c r="BP667" s="178">
        <f t="shared" si="433"/>
        <v>0.1091</v>
      </c>
      <c r="BQ667" s="179">
        <f t="shared" si="422"/>
        <v>8.6664107387064426E-3</v>
      </c>
      <c r="BR667" s="179">
        <f t="shared" si="435"/>
        <v>4.5036135309143403E-3</v>
      </c>
    </row>
    <row r="668" spans="5:70">
      <c r="E668">
        <f t="shared" si="423"/>
        <v>665</v>
      </c>
      <c r="F668" s="64">
        <f t="shared" si="424"/>
        <v>123.33333333333019</v>
      </c>
      <c r="G668" s="55">
        <f t="shared" si="408"/>
        <v>0</v>
      </c>
      <c r="H668" s="78">
        <f t="shared" si="434"/>
        <v>4.5706383831192035E-5</v>
      </c>
      <c r="I668" s="79">
        <f t="shared" ca="1" si="409"/>
        <v>0</v>
      </c>
      <c r="J668" s="79">
        <f t="shared" ca="1" si="410"/>
        <v>0</v>
      </c>
      <c r="K668" s="80">
        <f t="shared" ca="1" si="411"/>
        <v>0</v>
      </c>
      <c r="L668" s="80">
        <f t="shared" ca="1" si="412"/>
        <v>0</v>
      </c>
      <c r="M668" s="80">
        <f t="shared" ca="1" si="413"/>
        <v>0</v>
      </c>
      <c r="N668" s="80">
        <f t="shared" ca="1" si="414"/>
        <v>0</v>
      </c>
      <c r="O668" s="81">
        <f t="shared" ca="1" si="401"/>
        <v>0</v>
      </c>
      <c r="P668" s="79">
        <f t="shared" ca="1" si="402"/>
        <v>0</v>
      </c>
      <c r="R668">
        <f t="shared" ca="1" si="415"/>
        <v>665</v>
      </c>
      <c r="S668" s="78">
        <f t="shared" ca="1" si="425"/>
        <v>123.33333333333019</v>
      </c>
      <c r="T668" s="55">
        <f t="shared" ca="1" si="416"/>
        <v>0</v>
      </c>
      <c r="U668" s="78">
        <f t="shared" ca="1" si="426"/>
        <v>4.5569622524294494E-5</v>
      </c>
      <c r="V668" s="79">
        <f t="shared" ca="1" si="427"/>
        <v>0</v>
      </c>
      <c r="W668" s="79">
        <f t="shared" ca="1" si="403"/>
        <v>0</v>
      </c>
      <c r="X668" s="80">
        <f t="shared" ca="1" si="404"/>
        <v>0</v>
      </c>
      <c r="Y668" s="80">
        <f t="shared" ca="1" si="417"/>
        <v>0</v>
      </c>
      <c r="Z668" s="80">
        <f t="shared" ca="1" si="405"/>
        <v>0</v>
      </c>
      <c r="AA668" s="80">
        <f t="shared" ca="1" si="418"/>
        <v>0</v>
      </c>
      <c r="AB668" s="81">
        <f t="shared" ca="1" si="406"/>
        <v>0</v>
      </c>
      <c r="AC668" s="79">
        <f t="shared" ca="1" si="407"/>
        <v>0</v>
      </c>
      <c r="AE668" s="55">
        <f t="shared" ca="1" si="428"/>
        <v>0</v>
      </c>
      <c r="AF668" s="78">
        <f t="shared" ca="1" si="429"/>
        <v>4.5569622524294494E-5</v>
      </c>
      <c r="AR668" s="69">
        <f t="shared" si="419"/>
        <v>56</v>
      </c>
      <c r="AS668" s="70">
        <f t="shared" si="430"/>
        <v>665</v>
      </c>
      <c r="AT668" s="71">
        <f t="shared" si="431"/>
        <v>4.2693777877684802E-3</v>
      </c>
      <c r="AU668" s="72">
        <f t="shared" si="420"/>
        <v>8.6664107387064426E-3</v>
      </c>
      <c r="AV668" s="73">
        <f t="shared" si="421"/>
        <v>1.0086664107387064</v>
      </c>
      <c r="AW668" s="74">
        <f>PRODUCT(AV$4:AV668)</f>
        <v>223.96824323731929</v>
      </c>
      <c r="BO668" s="70">
        <f t="shared" si="432"/>
        <v>665</v>
      </c>
      <c r="BP668" s="178">
        <f t="shared" si="433"/>
        <v>0.1091</v>
      </c>
      <c r="BQ668" s="179">
        <f t="shared" si="422"/>
        <v>8.6664107387064426E-3</v>
      </c>
      <c r="BR668" s="179">
        <f t="shared" si="435"/>
        <v>4.4649187114460132E-3</v>
      </c>
    </row>
    <row r="669" spans="5:70">
      <c r="E669">
        <f t="shared" si="423"/>
        <v>666</v>
      </c>
      <c r="F669" s="64">
        <f t="shared" si="424"/>
        <v>123.41666666666352</v>
      </c>
      <c r="G669" s="55">
        <f t="shared" si="408"/>
        <v>0</v>
      </c>
      <c r="H669" s="78">
        <f t="shared" si="434"/>
        <v>4.5706383831192035E-5</v>
      </c>
      <c r="I669" s="79">
        <f t="shared" ca="1" si="409"/>
        <v>0</v>
      </c>
      <c r="J669" s="79">
        <f t="shared" ca="1" si="410"/>
        <v>0</v>
      </c>
      <c r="K669" s="80">
        <f t="shared" ca="1" si="411"/>
        <v>0</v>
      </c>
      <c r="L669" s="80">
        <f t="shared" ca="1" si="412"/>
        <v>0</v>
      </c>
      <c r="M669" s="80">
        <f t="shared" ca="1" si="413"/>
        <v>0</v>
      </c>
      <c r="N669" s="80">
        <f t="shared" ca="1" si="414"/>
        <v>0</v>
      </c>
      <c r="O669" s="81">
        <f t="shared" ca="1" si="401"/>
        <v>0</v>
      </c>
      <c r="P669" s="79">
        <f t="shared" ca="1" si="402"/>
        <v>0</v>
      </c>
      <c r="R669">
        <f t="shared" ca="1" si="415"/>
        <v>666</v>
      </c>
      <c r="S669" s="78">
        <f t="shared" ca="1" si="425"/>
        <v>123.41666666666352</v>
      </c>
      <c r="T669" s="55">
        <f t="shared" ca="1" si="416"/>
        <v>0</v>
      </c>
      <c r="U669" s="78">
        <f t="shared" ca="1" si="426"/>
        <v>4.5569622524294494E-5</v>
      </c>
      <c r="V669" s="79">
        <f t="shared" ca="1" si="427"/>
        <v>0</v>
      </c>
      <c r="W669" s="79">
        <f t="shared" ca="1" si="403"/>
        <v>0</v>
      </c>
      <c r="X669" s="80">
        <f t="shared" ca="1" si="404"/>
        <v>0</v>
      </c>
      <c r="Y669" s="80">
        <f t="shared" ca="1" si="417"/>
        <v>0</v>
      </c>
      <c r="Z669" s="80">
        <f t="shared" ca="1" si="405"/>
        <v>0</v>
      </c>
      <c r="AA669" s="80">
        <f t="shared" ca="1" si="418"/>
        <v>0</v>
      </c>
      <c r="AB669" s="81">
        <f t="shared" ca="1" si="406"/>
        <v>0</v>
      </c>
      <c r="AC669" s="79">
        <f t="shared" ca="1" si="407"/>
        <v>0</v>
      </c>
      <c r="AE669" s="55">
        <f t="shared" ca="1" si="428"/>
        <v>0</v>
      </c>
      <c r="AF669" s="78">
        <f t="shared" ca="1" si="429"/>
        <v>4.5569622524294494E-5</v>
      </c>
      <c r="AR669" s="69">
        <f t="shared" si="419"/>
        <v>56</v>
      </c>
      <c r="AS669" s="70">
        <f t="shared" si="430"/>
        <v>666</v>
      </c>
      <c r="AT669" s="71">
        <f t="shared" si="431"/>
        <v>4.2323776062609684E-3</v>
      </c>
      <c r="AU669" s="72">
        <f t="shared" si="420"/>
        <v>8.6664107387064426E-3</v>
      </c>
      <c r="AV669" s="73">
        <f t="shared" si="421"/>
        <v>1.0086664107387064</v>
      </c>
      <c r="AW669" s="74">
        <f>PRODUCT(AV$4:AV669)</f>
        <v>225.90924402564042</v>
      </c>
      <c r="BO669" s="70">
        <f t="shared" si="432"/>
        <v>666</v>
      </c>
      <c r="BP669" s="178">
        <f t="shared" si="433"/>
        <v>0.1091</v>
      </c>
      <c r="BQ669" s="179">
        <f t="shared" si="422"/>
        <v>8.6664107387064426E-3</v>
      </c>
      <c r="BR669" s="179">
        <f t="shared" si="435"/>
        <v>4.426556355907686E-3</v>
      </c>
    </row>
    <row r="670" spans="5:70">
      <c r="E670">
        <f t="shared" si="423"/>
        <v>667</v>
      </c>
      <c r="F670" s="64">
        <f t="shared" si="424"/>
        <v>123.49999999999685</v>
      </c>
      <c r="G670" s="55">
        <f t="shared" si="408"/>
        <v>0</v>
      </c>
      <c r="H670" s="78">
        <f t="shared" si="434"/>
        <v>4.5706383831192035E-5</v>
      </c>
      <c r="I670" s="79">
        <f t="shared" ca="1" si="409"/>
        <v>0</v>
      </c>
      <c r="J670" s="79">
        <f t="shared" ca="1" si="410"/>
        <v>0</v>
      </c>
      <c r="K670" s="80">
        <f t="shared" ca="1" si="411"/>
        <v>0</v>
      </c>
      <c r="L670" s="80">
        <f t="shared" ca="1" si="412"/>
        <v>0</v>
      </c>
      <c r="M670" s="80">
        <f t="shared" ca="1" si="413"/>
        <v>0</v>
      </c>
      <c r="N670" s="80">
        <f t="shared" ca="1" si="414"/>
        <v>0</v>
      </c>
      <c r="O670" s="81">
        <f t="shared" ca="1" si="401"/>
        <v>0</v>
      </c>
      <c r="P670" s="79">
        <f t="shared" ca="1" si="402"/>
        <v>0</v>
      </c>
      <c r="R670">
        <f t="shared" ca="1" si="415"/>
        <v>667</v>
      </c>
      <c r="S670" s="78">
        <f t="shared" ca="1" si="425"/>
        <v>123.49999999999685</v>
      </c>
      <c r="T670" s="55">
        <f t="shared" ca="1" si="416"/>
        <v>0</v>
      </c>
      <c r="U670" s="78">
        <f t="shared" ca="1" si="426"/>
        <v>4.5569622524294494E-5</v>
      </c>
      <c r="V670" s="79">
        <f t="shared" ca="1" si="427"/>
        <v>0</v>
      </c>
      <c r="W670" s="79">
        <f t="shared" ca="1" si="403"/>
        <v>0</v>
      </c>
      <c r="X670" s="80">
        <f t="shared" ca="1" si="404"/>
        <v>0</v>
      </c>
      <c r="Y670" s="80">
        <f t="shared" ca="1" si="417"/>
        <v>0</v>
      </c>
      <c r="Z670" s="80">
        <f t="shared" ca="1" si="405"/>
        <v>0</v>
      </c>
      <c r="AA670" s="80">
        <f t="shared" ca="1" si="418"/>
        <v>0</v>
      </c>
      <c r="AB670" s="81">
        <f t="shared" ca="1" si="406"/>
        <v>0</v>
      </c>
      <c r="AC670" s="79">
        <f t="shared" ca="1" si="407"/>
        <v>0</v>
      </c>
      <c r="AE670" s="55">
        <f t="shared" ca="1" si="428"/>
        <v>0</v>
      </c>
      <c r="AF670" s="78">
        <f t="shared" ca="1" si="429"/>
        <v>4.5569622524294494E-5</v>
      </c>
      <c r="AR670" s="69">
        <f t="shared" si="419"/>
        <v>56</v>
      </c>
      <c r="AS670" s="70">
        <f t="shared" si="430"/>
        <v>667</v>
      </c>
      <c r="AT670" s="71">
        <f t="shared" si="431"/>
        <v>4.195698083523808E-3</v>
      </c>
      <c r="AU670" s="72">
        <f t="shared" si="420"/>
        <v>8.6664107387064426E-3</v>
      </c>
      <c r="AV670" s="73">
        <f t="shared" si="421"/>
        <v>1.0086664107387064</v>
      </c>
      <c r="AW670" s="74">
        <f>PRODUCT(AV$4:AV670)</f>
        <v>227.8670663240373</v>
      </c>
      <c r="BO670" s="70">
        <f t="shared" si="432"/>
        <v>667</v>
      </c>
      <c r="BP670" s="178">
        <f t="shared" si="433"/>
        <v>0.1091</v>
      </c>
      <c r="BQ670" s="179">
        <f t="shared" si="422"/>
        <v>8.6664107387064426E-3</v>
      </c>
      <c r="BR670" s="179">
        <f t="shared" si="435"/>
        <v>4.3885236077861019E-3</v>
      </c>
    </row>
    <row r="671" spans="5:70">
      <c r="E671">
        <f t="shared" si="423"/>
        <v>668</v>
      </c>
      <c r="F671" s="64">
        <f t="shared" si="424"/>
        <v>123.58333333333017</v>
      </c>
      <c r="G671" s="55">
        <f t="shared" si="408"/>
        <v>0</v>
      </c>
      <c r="H671" s="78">
        <f t="shared" si="434"/>
        <v>4.5706383831192035E-5</v>
      </c>
      <c r="I671" s="79">
        <f t="shared" ca="1" si="409"/>
        <v>0</v>
      </c>
      <c r="J671" s="79">
        <f t="shared" ca="1" si="410"/>
        <v>0</v>
      </c>
      <c r="K671" s="80">
        <f t="shared" ca="1" si="411"/>
        <v>0</v>
      </c>
      <c r="L671" s="80">
        <f t="shared" ca="1" si="412"/>
        <v>0</v>
      </c>
      <c r="M671" s="80">
        <f t="shared" ca="1" si="413"/>
        <v>0</v>
      </c>
      <c r="N671" s="80">
        <f t="shared" ca="1" si="414"/>
        <v>0</v>
      </c>
      <c r="O671" s="81">
        <f t="shared" ca="1" si="401"/>
        <v>0</v>
      </c>
      <c r="P671" s="79">
        <f t="shared" ca="1" si="402"/>
        <v>0</v>
      </c>
      <c r="R671">
        <f t="shared" ca="1" si="415"/>
        <v>668</v>
      </c>
      <c r="S671" s="78">
        <f t="shared" ca="1" si="425"/>
        <v>123.58333333333017</v>
      </c>
      <c r="T671" s="55">
        <f t="shared" ca="1" si="416"/>
        <v>0</v>
      </c>
      <c r="U671" s="78">
        <f t="shared" ca="1" si="426"/>
        <v>4.5569622524294494E-5</v>
      </c>
      <c r="V671" s="79">
        <f t="shared" ca="1" si="427"/>
        <v>0</v>
      </c>
      <c r="W671" s="79">
        <f t="shared" ca="1" si="403"/>
        <v>0</v>
      </c>
      <c r="X671" s="80">
        <f t="shared" ca="1" si="404"/>
        <v>0</v>
      </c>
      <c r="Y671" s="80">
        <f t="shared" ca="1" si="417"/>
        <v>0</v>
      </c>
      <c r="Z671" s="80">
        <f t="shared" ca="1" si="405"/>
        <v>0</v>
      </c>
      <c r="AA671" s="80">
        <f t="shared" ca="1" si="418"/>
        <v>0</v>
      </c>
      <c r="AB671" s="81">
        <f t="shared" ca="1" si="406"/>
        <v>0</v>
      </c>
      <c r="AC671" s="79">
        <f t="shared" ca="1" si="407"/>
        <v>0</v>
      </c>
      <c r="AE671" s="55">
        <f t="shared" ca="1" si="428"/>
        <v>0</v>
      </c>
      <c r="AF671" s="78">
        <f t="shared" ca="1" si="429"/>
        <v>4.5569622524294494E-5</v>
      </c>
      <c r="AR671" s="69">
        <f t="shared" si="419"/>
        <v>56</v>
      </c>
      <c r="AS671" s="70">
        <f t="shared" si="430"/>
        <v>668</v>
      </c>
      <c r="AT671" s="71">
        <f t="shared" si="431"/>
        <v>4.1593364405963871E-3</v>
      </c>
      <c r="AU671" s="72">
        <f t="shared" si="420"/>
        <v>8.6664107387064426E-3</v>
      </c>
      <c r="AV671" s="73">
        <f t="shared" si="421"/>
        <v>1.0086664107387064</v>
      </c>
      <c r="AW671" s="74">
        <f>PRODUCT(AV$4:AV671)</f>
        <v>229.84185591462546</v>
      </c>
      <c r="BO671" s="70">
        <f t="shared" si="432"/>
        <v>668</v>
      </c>
      <c r="BP671" s="178">
        <f t="shared" si="433"/>
        <v>0.1091</v>
      </c>
      <c r="BQ671" s="179">
        <f t="shared" si="422"/>
        <v>8.6664107387064426E-3</v>
      </c>
      <c r="BR671" s="179">
        <f t="shared" si="435"/>
        <v>4.3508176351110227E-3</v>
      </c>
    </row>
    <row r="672" spans="5:70">
      <c r="E672">
        <f t="shared" si="423"/>
        <v>669</v>
      </c>
      <c r="F672" s="64">
        <f t="shared" si="424"/>
        <v>123.6666666666635</v>
      </c>
      <c r="G672" s="55">
        <f t="shared" si="408"/>
        <v>0</v>
      </c>
      <c r="H672" s="78">
        <f t="shared" si="434"/>
        <v>4.5706383831192035E-5</v>
      </c>
      <c r="I672" s="79">
        <f t="shared" ca="1" si="409"/>
        <v>0</v>
      </c>
      <c r="J672" s="79">
        <f t="shared" ca="1" si="410"/>
        <v>0</v>
      </c>
      <c r="K672" s="80">
        <f t="shared" ca="1" si="411"/>
        <v>0</v>
      </c>
      <c r="L672" s="80">
        <f t="shared" ca="1" si="412"/>
        <v>0</v>
      </c>
      <c r="M672" s="80">
        <f t="shared" ca="1" si="413"/>
        <v>0</v>
      </c>
      <c r="N672" s="80">
        <f t="shared" ca="1" si="414"/>
        <v>0</v>
      </c>
      <c r="O672" s="81">
        <f t="shared" ca="1" si="401"/>
        <v>0</v>
      </c>
      <c r="P672" s="79">
        <f t="shared" ca="1" si="402"/>
        <v>0</v>
      </c>
      <c r="R672">
        <f t="shared" ca="1" si="415"/>
        <v>669</v>
      </c>
      <c r="S672" s="78">
        <f t="shared" ca="1" si="425"/>
        <v>123.6666666666635</v>
      </c>
      <c r="T672" s="55">
        <f t="shared" ca="1" si="416"/>
        <v>0</v>
      </c>
      <c r="U672" s="78">
        <f t="shared" ca="1" si="426"/>
        <v>4.5569622524294494E-5</v>
      </c>
      <c r="V672" s="79">
        <f t="shared" ca="1" si="427"/>
        <v>0</v>
      </c>
      <c r="W672" s="79">
        <f t="shared" ca="1" si="403"/>
        <v>0</v>
      </c>
      <c r="X672" s="80">
        <f t="shared" ca="1" si="404"/>
        <v>0</v>
      </c>
      <c r="Y672" s="80">
        <f t="shared" ca="1" si="417"/>
        <v>0</v>
      </c>
      <c r="Z672" s="80">
        <f t="shared" ca="1" si="405"/>
        <v>0</v>
      </c>
      <c r="AA672" s="80">
        <f t="shared" ca="1" si="418"/>
        <v>0</v>
      </c>
      <c r="AB672" s="81">
        <f t="shared" ca="1" si="406"/>
        <v>0</v>
      </c>
      <c r="AC672" s="79">
        <f t="shared" ca="1" si="407"/>
        <v>0</v>
      </c>
      <c r="AE672" s="55">
        <f t="shared" ca="1" si="428"/>
        <v>0</v>
      </c>
      <c r="AF672" s="78">
        <f t="shared" ca="1" si="429"/>
        <v>4.5569622524294494E-5</v>
      </c>
      <c r="AR672" s="69">
        <f t="shared" si="419"/>
        <v>56</v>
      </c>
      <c r="AS672" s="70">
        <f t="shared" si="430"/>
        <v>669</v>
      </c>
      <c r="AT672" s="71">
        <f t="shared" si="431"/>
        <v>4.1232899226017099E-3</v>
      </c>
      <c r="AU672" s="72">
        <f t="shared" si="420"/>
        <v>8.6664107387064426E-3</v>
      </c>
      <c r="AV672" s="73">
        <f t="shared" si="421"/>
        <v>1.0086664107387064</v>
      </c>
      <c r="AW672" s="74">
        <f>PRODUCT(AV$4:AV672)</f>
        <v>231.83375984292817</v>
      </c>
      <c r="BO672" s="70">
        <f t="shared" si="432"/>
        <v>669</v>
      </c>
      <c r="BP672" s="178">
        <f t="shared" si="433"/>
        <v>0.1091</v>
      </c>
      <c r="BQ672" s="179">
        <f t="shared" si="422"/>
        <v>8.6664107387064426E-3</v>
      </c>
      <c r="BR672" s="179">
        <f t="shared" si="435"/>
        <v>4.3134356302443541E-3</v>
      </c>
    </row>
    <row r="673" spans="5:70">
      <c r="E673">
        <f t="shared" si="423"/>
        <v>670</v>
      </c>
      <c r="F673" s="64">
        <f t="shared" si="424"/>
        <v>123.74999999999683</v>
      </c>
      <c r="G673" s="55">
        <f t="shared" si="408"/>
        <v>0</v>
      </c>
      <c r="H673" s="78">
        <f t="shared" si="434"/>
        <v>4.5706383831192035E-5</v>
      </c>
      <c r="I673" s="79">
        <f t="shared" ca="1" si="409"/>
        <v>0</v>
      </c>
      <c r="J673" s="79">
        <f t="shared" ca="1" si="410"/>
        <v>0</v>
      </c>
      <c r="K673" s="80">
        <f t="shared" ca="1" si="411"/>
        <v>0</v>
      </c>
      <c r="L673" s="80">
        <f t="shared" ca="1" si="412"/>
        <v>0</v>
      </c>
      <c r="M673" s="80">
        <f t="shared" ca="1" si="413"/>
        <v>0</v>
      </c>
      <c r="N673" s="80">
        <f t="shared" ca="1" si="414"/>
        <v>0</v>
      </c>
      <c r="O673" s="81">
        <f t="shared" ca="1" si="401"/>
        <v>0</v>
      </c>
      <c r="P673" s="79">
        <f t="shared" ca="1" si="402"/>
        <v>0</v>
      </c>
      <c r="R673">
        <f t="shared" ca="1" si="415"/>
        <v>670</v>
      </c>
      <c r="S673" s="78">
        <f t="shared" ca="1" si="425"/>
        <v>123.74999999999683</v>
      </c>
      <c r="T673" s="55">
        <f t="shared" ca="1" si="416"/>
        <v>0</v>
      </c>
      <c r="U673" s="78">
        <f t="shared" ca="1" si="426"/>
        <v>4.5569622524294494E-5</v>
      </c>
      <c r="V673" s="79">
        <f t="shared" ca="1" si="427"/>
        <v>0</v>
      </c>
      <c r="W673" s="79">
        <f t="shared" ca="1" si="403"/>
        <v>0</v>
      </c>
      <c r="X673" s="80">
        <f t="shared" ca="1" si="404"/>
        <v>0</v>
      </c>
      <c r="Y673" s="80">
        <f t="shared" ca="1" si="417"/>
        <v>0</v>
      </c>
      <c r="Z673" s="80">
        <f t="shared" ca="1" si="405"/>
        <v>0</v>
      </c>
      <c r="AA673" s="80">
        <f t="shared" ca="1" si="418"/>
        <v>0</v>
      </c>
      <c r="AB673" s="81">
        <f t="shared" ca="1" si="406"/>
        <v>0</v>
      </c>
      <c r="AC673" s="79">
        <f t="shared" ca="1" si="407"/>
        <v>0</v>
      </c>
      <c r="AE673" s="55">
        <f t="shared" ca="1" si="428"/>
        <v>0</v>
      </c>
      <c r="AF673" s="78">
        <f t="shared" ca="1" si="429"/>
        <v>4.5569622524294494E-5</v>
      </c>
      <c r="AR673" s="69">
        <f t="shared" si="419"/>
        <v>56</v>
      </c>
      <c r="AS673" s="70">
        <f t="shared" si="430"/>
        <v>670</v>
      </c>
      <c r="AT673" s="71">
        <f t="shared" si="431"/>
        <v>4.087555798537674E-3</v>
      </c>
      <c r="AU673" s="72">
        <f t="shared" si="420"/>
        <v>8.6664107387064426E-3</v>
      </c>
      <c r="AV673" s="73">
        <f t="shared" si="421"/>
        <v>1.0086664107387064</v>
      </c>
      <c r="AW673" s="74">
        <f>PRODUCT(AV$4:AV673)</f>
        <v>233.84292642882562</v>
      </c>
      <c r="BO673" s="70">
        <f t="shared" si="432"/>
        <v>670</v>
      </c>
      <c r="BP673" s="178">
        <f t="shared" si="433"/>
        <v>0.1091</v>
      </c>
      <c r="BQ673" s="179">
        <f t="shared" si="422"/>
        <v>8.6664107387064426E-3</v>
      </c>
      <c r="BR673" s="179">
        <f t="shared" si="435"/>
        <v>4.2763748096710866E-3</v>
      </c>
    </row>
    <row r="674" spans="5:70">
      <c r="E674">
        <f t="shared" si="423"/>
        <v>671</v>
      </c>
      <c r="F674" s="64">
        <f t="shared" si="424"/>
        <v>123.83333333333016</v>
      </c>
      <c r="G674" s="55">
        <f t="shared" si="408"/>
        <v>0</v>
      </c>
      <c r="H674" s="78">
        <f t="shared" si="434"/>
        <v>4.5706383831192035E-5</v>
      </c>
      <c r="I674" s="79">
        <f t="shared" ca="1" si="409"/>
        <v>0</v>
      </c>
      <c r="J674" s="79">
        <f t="shared" ca="1" si="410"/>
        <v>0</v>
      </c>
      <c r="K674" s="80">
        <f t="shared" ca="1" si="411"/>
        <v>0</v>
      </c>
      <c r="L674" s="80">
        <f t="shared" ca="1" si="412"/>
        <v>0</v>
      </c>
      <c r="M674" s="80">
        <f t="shared" ca="1" si="413"/>
        <v>0</v>
      </c>
      <c r="N674" s="80">
        <f t="shared" ca="1" si="414"/>
        <v>0</v>
      </c>
      <c r="O674" s="81">
        <f t="shared" ca="1" si="401"/>
        <v>0</v>
      </c>
      <c r="P674" s="79">
        <f t="shared" ca="1" si="402"/>
        <v>0</v>
      </c>
      <c r="R674">
        <f t="shared" ca="1" si="415"/>
        <v>671</v>
      </c>
      <c r="S674" s="78">
        <f t="shared" ca="1" si="425"/>
        <v>123.83333333333016</v>
      </c>
      <c r="T674" s="55">
        <f t="shared" ca="1" si="416"/>
        <v>0</v>
      </c>
      <c r="U674" s="78">
        <f t="shared" ca="1" si="426"/>
        <v>4.5569622524294494E-5</v>
      </c>
      <c r="V674" s="79">
        <f t="shared" ca="1" si="427"/>
        <v>0</v>
      </c>
      <c r="W674" s="79">
        <f t="shared" ca="1" si="403"/>
        <v>0</v>
      </c>
      <c r="X674" s="80">
        <f t="shared" ca="1" si="404"/>
        <v>0</v>
      </c>
      <c r="Y674" s="80">
        <f t="shared" ca="1" si="417"/>
        <v>0</v>
      </c>
      <c r="Z674" s="80">
        <f t="shared" ca="1" si="405"/>
        <v>0</v>
      </c>
      <c r="AA674" s="80">
        <f t="shared" ca="1" si="418"/>
        <v>0</v>
      </c>
      <c r="AB674" s="81">
        <f t="shared" ca="1" si="406"/>
        <v>0</v>
      </c>
      <c r="AC674" s="79">
        <f t="shared" ca="1" si="407"/>
        <v>0</v>
      </c>
      <c r="AE674" s="55">
        <f t="shared" ca="1" si="428"/>
        <v>0</v>
      </c>
      <c r="AF674" s="78">
        <f t="shared" ca="1" si="429"/>
        <v>4.5569622524294494E-5</v>
      </c>
      <c r="AR674" s="69">
        <f t="shared" si="419"/>
        <v>56</v>
      </c>
      <c r="AS674" s="70">
        <f t="shared" si="430"/>
        <v>671</v>
      </c>
      <c r="AT674" s="71">
        <f t="shared" si="431"/>
        <v>4.0521313610701656E-3</v>
      </c>
      <c r="AU674" s="72">
        <f t="shared" si="420"/>
        <v>8.6664107387064426E-3</v>
      </c>
      <c r="AV674" s="73">
        <f t="shared" si="421"/>
        <v>1.0086664107387064</v>
      </c>
      <c r="AW674" s="74">
        <f>PRODUCT(AV$4:AV674)</f>
        <v>235.86950527759893</v>
      </c>
      <c r="BO674" s="70">
        <f t="shared" si="432"/>
        <v>671</v>
      </c>
      <c r="BP674" s="178">
        <f t="shared" si="433"/>
        <v>0.1091</v>
      </c>
      <c r="BQ674" s="179">
        <f t="shared" si="422"/>
        <v>8.6664107387064426E-3</v>
      </c>
      <c r="BR674" s="179">
        <f t="shared" si="435"/>
        <v>4.2396324137920311E-3</v>
      </c>
    </row>
    <row r="675" spans="5:70">
      <c r="E675">
        <f t="shared" si="423"/>
        <v>672</v>
      </c>
      <c r="F675" s="64">
        <f t="shared" si="424"/>
        <v>123.91666666666349</v>
      </c>
      <c r="G675" s="55">
        <f t="shared" si="408"/>
        <v>0</v>
      </c>
      <c r="H675" s="78">
        <f t="shared" si="434"/>
        <v>4.5706383831192035E-5</v>
      </c>
      <c r="I675" s="79">
        <f t="shared" ca="1" si="409"/>
        <v>0</v>
      </c>
      <c r="J675" s="79">
        <f t="shared" ca="1" si="410"/>
        <v>0</v>
      </c>
      <c r="K675" s="80">
        <f t="shared" ca="1" si="411"/>
        <v>0</v>
      </c>
      <c r="L675" s="80">
        <f t="shared" ca="1" si="412"/>
        <v>0</v>
      </c>
      <c r="M675" s="80">
        <f t="shared" ca="1" si="413"/>
        <v>0</v>
      </c>
      <c r="N675" s="80">
        <f t="shared" ca="1" si="414"/>
        <v>0</v>
      </c>
      <c r="O675" s="81">
        <f t="shared" ca="1" si="401"/>
        <v>0</v>
      </c>
      <c r="P675" s="79">
        <f t="shared" ca="1" si="402"/>
        <v>0</v>
      </c>
      <c r="R675">
        <f t="shared" ca="1" si="415"/>
        <v>672</v>
      </c>
      <c r="S675" s="78">
        <f t="shared" ca="1" si="425"/>
        <v>123.91666666666349</v>
      </c>
      <c r="T675" s="55">
        <f t="shared" ca="1" si="416"/>
        <v>0</v>
      </c>
      <c r="U675" s="78">
        <f t="shared" ca="1" si="426"/>
        <v>4.5569622524294494E-5</v>
      </c>
      <c r="V675" s="79">
        <f t="shared" ca="1" si="427"/>
        <v>0</v>
      </c>
      <c r="W675" s="79">
        <f t="shared" ca="1" si="403"/>
        <v>0</v>
      </c>
      <c r="X675" s="80">
        <f t="shared" ca="1" si="404"/>
        <v>0</v>
      </c>
      <c r="Y675" s="80">
        <f t="shared" ca="1" si="417"/>
        <v>0</v>
      </c>
      <c r="Z675" s="80">
        <f t="shared" ca="1" si="405"/>
        <v>0</v>
      </c>
      <c r="AA675" s="80">
        <f t="shared" ca="1" si="418"/>
        <v>0</v>
      </c>
      <c r="AB675" s="81">
        <f t="shared" ca="1" si="406"/>
        <v>0</v>
      </c>
      <c r="AC675" s="79">
        <f t="shared" ca="1" si="407"/>
        <v>0</v>
      </c>
      <c r="AE675" s="55">
        <f t="shared" ca="1" si="428"/>
        <v>0</v>
      </c>
      <c r="AF675" s="78">
        <f t="shared" ca="1" si="429"/>
        <v>4.5569622524294494E-5</v>
      </c>
      <c r="AR675" s="69">
        <f t="shared" si="419"/>
        <v>56</v>
      </c>
      <c r="AS675" s="70">
        <f t="shared" si="430"/>
        <v>672</v>
      </c>
      <c r="AT675" s="71">
        <f t="shared" si="431"/>
        <v>4.0170139263279378E-3</v>
      </c>
      <c r="AU675" s="72">
        <f t="shared" si="420"/>
        <v>8.6664107387064426E-3</v>
      </c>
      <c r="AV675" s="73">
        <f t="shared" si="421"/>
        <v>1.0086664107387064</v>
      </c>
      <c r="AW675" s="74">
        <f>PRODUCT(AV$4:AV675)</f>
        <v>237.91364729107011</v>
      </c>
      <c r="BO675" s="70">
        <f t="shared" si="432"/>
        <v>672</v>
      </c>
      <c r="BP675" s="178">
        <f t="shared" si="433"/>
        <v>0.1091</v>
      </c>
      <c r="BQ675" s="179">
        <f t="shared" si="422"/>
        <v>8.6664107387064426E-3</v>
      </c>
      <c r="BR675" s="179">
        <f t="shared" si="435"/>
        <v>4.2032057067183356E-3</v>
      </c>
    </row>
    <row r="676" spans="5:70">
      <c r="E676">
        <f t="shared" si="423"/>
        <v>673</v>
      </c>
      <c r="F676" s="64">
        <f t="shared" si="424"/>
        <v>123.99999999999682</v>
      </c>
      <c r="G676" s="55">
        <f t="shared" si="408"/>
        <v>0</v>
      </c>
      <c r="H676" s="78">
        <f t="shared" si="434"/>
        <v>4.5706383831192035E-5</v>
      </c>
      <c r="I676" s="79">
        <f t="shared" ca="1" si="409"/>
        <v>0</v>
      </c>
      <c r="J676" s="79">
        <f t="shared" ca="1" si="410"/>
        <v>0</v>
      </c>
      <c r="K676" s="80">
        <f t="shared" ca="1" si="411"/>
        <v>0</v>
      </c>
      <c r="L676" s="80">
        <f t="shared" ca="1" si="412"/>
        <v>0</v>
      </c>
      <c r="M676" s="80">
        <f t="shared" ca="1" si="413"/>
        <v>0</v>
      </c>
      <c r="N676" s="80">
        <f t="shared" ca="1" si="414"/>
        <v>0</v>
      </c>
      <c r="O676" s="81">
        <f t="shared" ca="1" si="401"/>
        <v>0</v>
      </c>
      <c r="P676" s="79">
        <f t="shared" ca="1" si="402"/>
        <v>0</v>
      </c>
      <c r="R676">
        <f t="shared" ca="1" si="415"/>
        <v>673</v>
      </c>
      <c r="S676" s="78">
        <f t="shared" ca="1" si="425"/>
        <v>123.99999999999682</v>
      </c>
      <c r="T676" s="55">
        <f t="shared" ca="1" si="416"/>
        <v>0</v>
      </c>
      <c r="U676" s="78">
        <f t="shared" ca="1" si="426"/>
        <v>4.5569622524294494E-5</v>
      </c>
      <c r="V676" s="79">
        <f t="shared" ca="1" si="427"/>
        <v>0</v>
      </c>
      <c r="W676" s="79">
        <f t="shared" ca="1" si="403"/>
        <v>0</v>
      </c>
      <c r="X676" s="80">
        <f t="shared" ca="1" si="404"/>
        <v>0</v>
      </c>
      <c r="Y676" s="80">
        <f t="shared" ca="1" si="417"/>
        <v>0</v>
      </c>
      <c r="Z676" s="80">
        <f t="shared" ca="1" si="405"/>
        <v>0</v>
      </c>
      <c r="AA676" s="80">
        <f t="shared" ca="1" si="418"/>
        <v>0</v>
      </c>
      <c r="AB676" s="81">
        <f t="shared" ca="1" si="406"/>
        <v>0</v>
      </c>
      <c r="AC676" s="79">
        <f t="shared" ca="1" si="407"/>
        <v>0</v>
      </c>
      <c r="AE676" s="55">
        <f t="shared" ca="1" si="428"/>
        <v>0</v>
      </c>
      <c r="AF676" s="78">
        <f t="shared" ca="1" si="429"/>
        <v>4.5569622524294494E-5</v>
      </c>
      <c r="AR676" s="69">
        <f t="shared" si="419"/>
        <v>57</v>
      </c>
      <c r="AS676" s="70">
        <f t="shared" si="430"/>
        <v>673</v>
      </c>
      <c r="AT676" s="71">
        <f t="shared" si="431"/>
        <v>3.9822008336992763E-3</v>
      </c>
      <c r="AU676" s="72">
        <f t="shared" si="420"/>
        <v>8.6664107387064426E-3</v>
      </c>
      <c r="AV676" s="73">
        <f t="shared" si="421"/>
        <v>1.0086664107387064</v>
      </c>
      <c r="AW676" s="74">
        <f>PRODUCT(AV$4:AV676)</f>
        <v>239.97550467883826</v>
      </c>
      <c r="BO676" s="70">
        <f t="shared" si="432"/>
        <v>673</v>
      </c>
      <c r="BP676" s="178">
        <f t="shared" si="433"/>
        <v>0.1091</v>
      </c>
      <c r="BQ676" s="179">
        <f t="shared" si="422"/>
        <v>8.6664107387064426E-3</v>
      </c>
      <c r="BR676" s="179">
        <f t="shared" si="435"/>
        <v>4.1670919760677643E-3</v>
      </c>
    </row>
    <row r="677" spans="5:70">
      <c r="E677">
        <f t="shared" si="423"/>
        <v>674</v>
      </c>
      <c r="F677" s="64">
        <f t="shared" si="424"/>
        <v>124.08333333333015</v>
      </c>
      <c r="G677" s="55">
        <f t="shared" si="408"/>
        <v>0</v>
      </c>
      <c r="H677" s="78">
        <f t="shared" si="434"/>
        <v>4.5706383831192035E-5</v>
      </c>
      <c r="I677" s="79">
        <f t="shared" ca="1" si="409"/>
        <v>0</v>
      </c>
      <c r="J677" s="79">
        <f t="shared" ca="1" si="410"/>
        <v>0</v>
      </c>
      <c r="K677" s="80">
        <f t="shared" ca="1" si="411"/>
        <v>0</v>
      </c>
      <c r="L677" s="80">
        <f t="shared" ca="1" si="412"/>
        <v>0</v>
      </c>
      <c r="M677" s="80">
        <f t="shared" ca="1" si="413"/>
        <v>0</v>
      </c>
      <c r="N677" s="80">
        <f t="shared" ca="1" si="414"/>
        <v>0</v>
      </c>
      <c r="O677" s="81">
        <f t="shared" ca="1" si="401"/>
        <v>0</v>
      </c>
      <c r="P677" s="79">
        <f t="shared" ca="1" si="402"/>
        <v>0</v>
      </c>
      <c r="R677">
        <f t="shared" ca="1" si="415"/>
        <v>674</v>
      </c>
      <c r="S677" s="78">
        <f t="shared" ca="1" si="425"/>
        <v>124.08333333333015</v>
      </c>
      <c r="T677" s="55">
        <f t="shared" ca="1" si="416"/>
        <v>0</v>
      </c>
      <c r="U677" s="78">
        <f t="shared" ca="1" si="426"/>
        <v>4.5569622524294494E-5</v>
      </c>
      <c r="V677" s="79">
        <f t="shared" ca="1" si="427"/>
        <v>0</v>
      </c>
      <c r="W677" s="79">
        <f t="shared" ca="1" si="403"/>
        <v>0</v>
      </c>
      <c r="X677" s="80">
        <f t="shared" ca="1" si="404"/>
        <v>0</v>
      </c>
      <c r="Y677" s="80">
        <f t="shared" ca="1" si="417"/>
        <v>0</v>
      </c>
      <c r="Z677" s="80">
        <f t="shared" ca="1" si="405"/>
        <v>0</v>
      </c>
      <c r="AA677" s="80">
        <f t="shared" ca="1" si="418"/>
        <v>0</v>
      </c>
      <c r="AB677" s="81">
        <f t="shared" ca="1" si="406"/>
        <v>0</v>
      </c>
      <c r="AC677" s="79">
        <f t="shared" ca="1" si="407"/>
        <v>0</v>
      </c>
      <c r="AE677" s="55">
        <f t="shared" ca="1" si="428"/>
        <v>0</v>
      </c>
      <c r="AF677" s="78">
        <f t="shared" ca="1" si="429"/>
        <v>4.5569622524294494E-5</v>
      </c>
      <c r="AR677" s="69">
        <f t="shared" si="419"/>
        <v>57</v>
      </c>
      <c r="AS677" s="70">
        <f t="shared" si="430"/>
        <v>674</v>
      </c>
      <c r="AT677" s="71">
        <f t="shared" si="431"/>
        <v>3.9476894456304187E-3</v>
      </c>
      <c r="AU677" s="72">
        <f t="shared" si="420"/>
        <v>8.6664107387064426E-3</v>
      </c>
      <c r="AV677" s="73">
        <f t="shared" si="421"/>
        <v>1.0086664107387064</v>
      </c>
      <c r="AW677" s="74">
        <f>PRODUCT(AV$4:AV677)</f>
        <v>242.05523096961343</v>
      </c>
      <c r="BO677" s="70">
        <f t="shared" si="432"/>
        <v>674</v>
      </c>
      <c r="BP677" s="178">
        <f t="shared" si="433"/>
        <v>0.1091</v>
      </c>
      <c r="BQ677" s="179">
        <f t="shared" si="422"/>
        <v>8.6664107387064426E-3</v>
      </c>
      <c r="BR677" s="179">
        <f t="shared" si="435"/>
        <v>4.1312885327627344E-3</v>
      </c>
    </row>
    <row r="678" spans="5:70">
      <c r="E678">
        <f t="shared" si="423"/>
        <v>675</v>
      </c>
      <c r="F678" s="64">
        <f t="shared" si="424"/>
        <v>124.16666666666347</v>
      </c>
      <c r="G678" s="55">
        <f t="shared" si="408"/>
        <v>0</v>
      </c>
      <c r="H678" s="78">
        <f t="shared" si="434"/>
        <v>4.5706383831192035E-5</v>
      </c>
      <c r="I678" s="79">
        <f t="shared" ca="1" si="409"/>
        <v>0</v>
      </c>
      <c r="J678" s="79">
        <f t="shared" ca="1" si="410"/>
        <v>0</v>
      </c>
      <c r="K678" s="80">
        <f t="shared" ca="1" si="411"/>
        <v>0</v>
      </c>
      <c r="L678" s="80">
        <f t="shared" ca="1" si="412"/>
        <v>0</v>
      </c>
      <c r="M678" s="80">
        <f t="shared" ca="1" si="413"/>
        <v>0</v>
      </c>
      <c r="N678" s="80">
        <f t="shared" ca="1" si="414"/>
        <v>0</v>
      </c>
      <c r="O678" s="81">
        <f t="shared" ca="1" si="401"/>
        <v>0</v>
      </c>
      <c r="P678" s="79">
        <f t="shared" ca="1" si="402"/>
        <v>0</v>
      </c>
      <c r="R678">
        <f t="shared" ca="1" si="415"/>
        <v>675</v>
      </c>
      <c r="S678" s="78">
        <f t="shared" ca="1" si="425"/>
        <v>124.16666666666347</v>
      </c>
      <c r="T678" s="55">
        <f t="shared" ca="1" si="416"/>
        <v>0</v>
      </c>
      <c r="U678" s="78">
        <f t="shared" ca="1" si="426"/>
        <v>4.5569622524294494E-5</v>
      </c>
      <c r="V678" s="79">
        <f t="shared" ca="1" si="427"/>
        <v>0</v>
      </c>
      <c r="W678" s="79">
        <f t="shared" ca="1" si="403"/>
        <v>0</v>
      </c>
      <c r="X678" s="80">
        <f t="shared" ca="1" si="404"/>
        <v>0</v>
      </c>
      <c r="Y678" s="80">
        <f t="shared" ca="1" si="417"/>
        <v>0</v>
      </c>
      <c r="Z678" s="80">
        <f t="shared" ca="1" si="405"/>
        <v>0</v>
      </c>
      <c r="AA678" s="80">
        <f t="shared" ca="1" si="418"/>
        <v>0</v>
      </c>
      <c r="AB678" s="81">
        <f t="shared" ca="1" si="406"/>
        <v>0</v>
      </c>
      <c r="AC678" s="79">
        <f t="shared" ca="1" si="407"/>
        <v>0</v>
      </c>
      <c r="AE678" s="55">
        <f t="shared" ca="1" si="428"/>
        <v>0</v>
      </c>
      <c r="AF678" s="78">
        <f t="shared" ca="1" si="429"/>
        <v>4.5569622524294494E-5</v>
      </c>
      <c r="AR678" s="69">
        <f t="shared" si="419"/>
        <v>57</v>
      </c>
      <c r="AS678" s="70">
        <f t="shared" si="430"/>
        <v>675</v>
      </c>
      <c r="AT678" s="71">
        <f t="shared" si="431"/>
        <v>3.913477147425729E-3</v>
      </c>
      <c r="AU678" s="72">
        <f t="shared" si="420"/>
        <v>8.6664107387064426E-3</v>
      </c>
      <c r="AV678" s="73">
        <f t="shared" si="421"/>
        <v>1.0086664107387064</v>
      </c>
      <c r="AW678" s="74">
        <f>PRODUCT(AV$4:AV678)</f>
        <v>244.15298102264856</v>
      </c>
      <c r="BO678" s="70">
        <f t="shared" si="432"/>
        <v>675</v>
      </c>
      <c r="BP678" s="178">
        <f t="shared" si="433"/>
        <v>0.1091</v>
      </c>
      <c r="BQ678" s="179">
        <f t="shared" si="422"/>
        <v>8.6664107387064426E-3</v>
      </c>
      <c r="BR678" s="179">
        <f t="shared" si="435"/>
        <v>4.0957927108300814E-3</v>
      </c>
    </row>
    <row r="679" spans="5:70">
      <c r="E679">
        <f t="shared" si="423"/>
        <v>676</v>
      </c>
      <c r="F679" s="64">
        <f t="shared" si="424"/>
        <v>124.2499999999968</v>
      </c>
      <c r="G679" s="55">
        <f t="shared" si="408"/>
        <v>0</v>
      </c>
      <c r="H679" s="78">
        <f t="shared" si="434"/>
        <v>4.5706383831192035E-5</v>
      </c>
      <c r="I679" s="79">
        <f t="shared" ca="1" si="409"/>
        <v>0</v>
      </c>
      <c r="J679" s="79">
        <f t="shared" ca="1" si="410"/>
        <v>0</v>
      </c>
      <c r="K679" s="80">
        <f t="shared" ca="1" si="411"/>
        <v>0</v>
      </c>
      <c r="L679" s="80">
        <f t="shared" ca="1" si="412"/>
        <v>0</v>
      </c>
      <c r="M679" s="80">
        <f t="shared" ca="1" si="413"/>
        <v>0</v>
      </c>
      <c r="N679" s="80">
        <f t="shared" ca="1" si="414"/>
        <v>0</v>
      </c>
      <c r="O679" s="81">
        <f t="shared" ca="1" si="401"/>
        <v>0</v>
      </c>
      <c r="P679" s="79">
        <f t="shared" ca="1" si="402"/>
        <v>0</v>
      </c>
      <c r="R679">
        <f t="shared" ca="1" si="415"/>
        <v>676</v>
      </c>
      <c r="S679" s="78">
        <f t="shared" ca="1" si="425"/>
        <v>124.2499999999968</v>
      </c>
      <c r="T679" s="55">
        <f t="shared" ca="1" si="416"/>
        <v>0</v>
      </c>
      <c r="U679" s="78">
        <f t="shared" ca="1" si="426"/>
        <v>4.5569622524294494E-5</v>
      </c>
      <c r="V679" s="79">
        <f t="shared" ca="1" si="427"/>
        <v>0</v>
      </c>
      <c r="W679" s="79">
        <f t="shared" ca="1" si="403"/>
        <v>0</v>
      </c>
      <c r="X679" s="80">
        <f t="shared" ca="1" si="404"/>
        <v>0</v>
      </c>
      <c r="Y679" s="80">
        <f t="shared" ca="1" si="417"/>
        <v>0</v>
      </c>
      <c r="Z679" s="80">
        <f t="shared" ca="1" si="405"/>
        <v>0</v>
      </c>
      <c r="AA679" s="80">
        <f t="shared" ca="1" si="418"/>
        <v>0</v>
      </c>
      <c r="AB679" s="81">
        <f t="shared" ca="1" si="406"/>
        <v>0</v>
      </c>
      <c r="AC679" s="79">
        <f t="shared" ca="1" si="407"/>
        <v>0</v>
      </c>
      <c r="AE679" s="55">
        <f t="shared" ca="1" si="428"/>
        <v>0</v>
      </c>
      <c r="AF679" s="78">
        <f t="shared" ca="1" si="429"/>
        <v>4.5569622524294494E-5</v>
      </c>
      <c r="AR679" s="69">
        <f t="shared" si="419"/>
        <v>57</v>
      </c>
      <c r="AS679" s="70">
        <f t="shared" si="430"/>
        <v>676</v>
      </c>
      <c r="AT679" s="71">
        <f t="shared" si="431"/>
        <v>3.8795613470495962E-3</v>
      </c>
      <c r="AU679" s="72">
        <f t="shared" si="420"/>
        <v>8.6664107387064426E-3</v>
      </c>
      <c r="AV679" s="73">
        <f t="shared" si="421"/>
        <v>1.0086664107387064</v>
      </c>
      <c r="AW679" s="74">
        <f>PRODUCT(AV$4:AV679)</f>
        <v>246.26891103927042</v>
      </c>
      <c r="BO679" s="70">
        <f t="shared" si="432"/>
        <v>676</v>
      </c>
      <c r="BP679" s="178">
        <f t="shared" si="433"/>
        <v>0.1091</v>
      </c>
      <c r="BQ679" s="179">
        <f t="shared" si="422"/>
        <v>8.6664107387064426E-3</v>
      </c>
      <c r="BR679" s="179">
        <f t="shared" si="435"/>
        <v>4.0606018672025455E-3</v>
      </c>
    </row>
    <row r="680" spans="5:70">
      <c r="E680">
        <f t="shared" si="423"/>
        <v>677</v>
      </c>
      <c r="F680" s="64">
        <f t="shared" si="424"/>
        <v>124.33333333333013</v>
      </c>
      <c r="G680" s="55">
        <f t="shared" si="408"/>
        <v>0</v>
      </c>
      <c r="H680" s="78">
        <f t="shared" si="434"/>
        <v>4.5706383831192035E-5</v>
      </c>
      <c r="I680" s="79">
        <f t="shared" ca="1" si="409"/>
        <v>0</v>
      </c>
      <c r="J680" s="79">
        <f t="shared" ca="1" si="410"/>
        <v>0</v>
      </c>
      <c r="K680" s="80">
        <f t="shared" ca="1" si="411"/>
        <v>0</v>
      </c>
      <c r="L680" s="80">
        <f t="shared" ca="1" si="412"/>
        <v>0</v>
      </c>
      <c r="M680" s="80">
        <f t="shared" ca="1" si="413"/>
        <v>0</v>
      </c>
      <c r="N680" s="80">
        <f t="shared" ca="1" si="414"/>
        <v>0</v>
      </c>
      <c r="O680" s="81">
        <f t="shared" ca="1" si="401"/>
        <v>0</v>
      </c>
      <c r="P680" s="79">
        <f t="shared" ca="1" si="402"/>
        <v>0</v>
      </c>
      <c r="R680">
        <f t="shared" ca="1" si="415"/>
        <v>677</v>
      </c>
      <c r="S680" s="78">
        <f t="shared" ca="1" si="425"/>
        <v>124.33333333333013</v>
      </c>
      <c r="T680" s="55">
        <f t="shared" ca="1" si="416"/>
        <v>0</v>
      </c>
      <c r="U680" s="78">
        <f t="shared" ca="1" si="426"/>
        <v>4.5569622524294494E-5</v>
      </c>
      <c r="V680" s="79">
        <f t="shared" ca="1" si="427"/>
        <v>0</v>
      </c>
      <c r="W680" s="79">
        <f t="shared" ca="1" si="403"/>
        <v>0</v>
      </c>
      <c r="X680" s="80">
        <f t="shared" ca="1" si="404"/>
        <v>0</v>
      </c>
      <c r="Y680" s="80">
        <f t="shared" ca="1" si="417"/>
        <v>0</v>
      </c>
      <c r="Z680" s="80">
        <f t="shared" ca="1" si="405"/>
        <v>0</v>
      </c>
      <c r="AA680" s="80">
        <f t="shared" ca="1" si="418"/>
        <v>0</v>
      </c>
      <c r="AB680" s="81">
        <f t="shared" ca="1" si="406"/>
        <v>0</v>
      </c>
      <c r="AC680" s="79">
        <f t="shared" ca="1" si="407"/>
        <v>0</v>
      </c>
      <c r="AE680" s="55">
        <f t="shared" ca="1" si="428"/>
        <v>0</v>
      </c>
      <c r="AF680" s="78">
        <f t="shared" ca="1" si="429"/>
        <v>4.5569622524294494E-5</v>
      </c>
      <c r="AR680" s="69">
        <f t="shared" si="419"/>
        <v>57</v>
      </c>
      <c r="AS680" s="70">
        <f t="shared" si="430"/>
        <v>677</v>
      </c>
      <c r="AT680" s="71">
        <f t="shared" si="431"/>
        <v>3.845939474930055E-3</v>
      </c>
      <c r="AU680" s="72">
        <f t="shared" si="420"/>
        <v>8.6664107387064426E-3</v>
      </c>
      <c r="AV680" s="73">
        <f t="shared" si="421"/>
        <v>1.0086664107387064</v>
      </c>
      <c r="AW680" s="74">
        <f>PRODUCT(AV$4:AV680)</f>
        <v>248.40317857451069</v>
      </c>
      <c r="BO680" s="70">
        <f t="shared" si="432"/>
        <v>677</v>
      </c>
      <c r="BP680" s="178">
        <f t="shared" si="433"/>
        <v>0.1091</v>
      </c>
      <c r="BQ680" s="179">
        <f t="shared" si="422"/>
        <v>8.6664107387064426E-3</v>
      </c>
      <c r="BR680" s="179">
        <f t="shared" si="435"/>
        <v>4.0257133815219696E-3</v>
      </c>
    </row>
    <row r="681" spans="5:70">
      <c r="E681">
        <f t="shared" si="423"/>
        <v>678</v>
      </c>
      <c r="F681" s="64">
        <f t="shared" si="424"/>
        <v>124.41666666666346</v>
      </c>
      <c r="G681" s="55">
        <f t="shared" si="408"/>
        <v>0</v>
      </c>
      <c r="H681" s="78">
        <f t="shared" si="434"/>
        <v>4.5706383831192035E-5</v>
      </c>
      <c r="I681" s="79">
        <f t="shared" ca="1" si="409"/>
        <v>0</v>
      </c>
      <c r="J681" s="79">
        <f t="shared" ca="1" si="410"/>
        <v>0</v>
      </c>
      <c r="K681" s="80">
        <f t="shared" ca="1" si="411"/>
        <v>0</v>
      </c>
      <c r="L681" s="80">
        <f t="shared" ca="1" si="412"/>
        <v>0</v>
      </c>
      <c r="M681" s="80">
        <f t="shared" ca="1" si="413"/>
        <v>0</v>
      </c>
      <c r="N681" s="80">
        <f t="shared" ca="1" si="414"/>
        <v>0</v>
      </c>
      <c r="O681" s="81">
        <f t="shared" ca="1" si="401"/>
        <v>0</v>
      </c>
      <c r="P681" s="79">
        <f t="shared" ca="1" si="402"/>
        <v>0</v>
      </c>
      <c r="R681">
        <f t="shared" ca="1" si="415"/>
        <v>678</v>
      </c>
      <c r="S681" s="78">
        <f t="shared" ca="1" si="425"/>
        <v>124.41666666666346</v>
      </c>
      <c r="T681" s="55">
        <f t="shared" ca="1" si="416"/>
        <v>0</v>
      </c>
      <c r="U681" s="78">
        <f t="shared" ca="1" si="426"/>
        <v>4.5569622524294494E-5</v>
      </c>
      <c r="V681" s="79">
        <f t="shared" ca="1" si="427"/>
        <v>0</v>
      </c>
      <c r="W681" s="79">
        <f t="shared" ca="1" si="403"/>
        <v>0</v>
      </c>
      <c r="X681" s="80">
        <f t="shared" ca="1" si="404"/>
        <v>0</v>
      </c>
      <c r="Y681" s="80">
        <f t="shared" ca="1" si="417"/>
        <v>0</v>
      </c>
      <c r="Z681" s="80">
        <f t="shared" ca="1" si="405"/>
        <v>0</v>
      </c>
      <c r="AA681" s="80">
        <f t="shared" ca="1" si="418"/>
        <v>0</v>
      </c>
      <c r="AB681" s="81">
        <f t="shared" ca="1" si="406"/>
        <v>0</v>
      </c>
      <c r="AC681" s="79">
        <f t="shared" ca="1" si="407"/>
        <v>0</v>
      </c>
      <c r="AE681" s="55">
        <f t="shared" ca="1" si="428"/>
        <v>0</v>
      </c>
      <c r="AF681" s="78">
        <f t="shared" ca="1" si="429"/>
        <v>4.5569622524294494E-5</v>
      </c>
      <c r="AR681" s="69">
        <f t="shared" si="419"/>
        <v>57</v>
      </c>
      <c r="AS681" s="70">
        <f t="shared" si="430"/>
        <v>678</v>
      </c>
      <c r="AT681" s="71">
        <f t="shared" si="431"/>
        <v>3.8126089837641061E-3</v>
      </c>
      <c r="AU681" s="72">
        <f t="shared" si="420"/>
        <v>8.6664107387064426E-3</v>
      </c>
      <c r="AV681" s="73">
        <f t="shared" si="421"/>
        <v>1.0086664107387064</v>
      </c>
      <c r="AW681" s="74">
        <f>PRODUCT(AV$4:AV681)</f>
        <v>250.55594254883763</v>
      </c>
      <c r="BO681" s="70">
        <f t="shared" si="432"/>
        <v>678</v>
      </c>
      <c r="BP681" s="178">
        <f t="shared" si="433"/>
        <v>0.1091</v>
      </c>
      <c r="BQ681" s="179">
        <f t="shared" si="422"/>
        <v>8.6664107387064426E-3</v>
      </c>
      <c r="BR681" s="179">
        <f t="shared" si="435"/>
        <v>3.9911246559441787E-3</v>
      </c>
    </row>
    <row r="682" spans="5:70">
      <c r="E682">
        <f t="shared" si="423"/>
        <v>679</v>
      </c>
      <c r="F682" s="64">
        <f t="shared" si="424"/>
        <v>124.49999999999679</v>
      </c>
      <c r="G682" s="55">
        <f t="shared" si="408"/>
        <v>0</v>
      </c>
      <c r="H682" s="78">
        <f t="shared" si="434"/>
        <v>4.5706383831192035E-5</v>
      </c>
      <c r="I682" s="79">
        <f t="shared" ca="1" si="409"/>
        <v>0</v>
      </c>
      <c r="J682" s="79">
        <f t="shared" ca="1" si="410"/>
        <v>0</v>
      </c>
      <c r="K682" s="80">
        <f t="shared" ca="1" si="411"/>
        <v>0</v>
      </c>
      <c r="L682" s="80">
        <f t="shared" ca="1" si="412"/>
        <v>0</v>
      </c>
      <c r="M682" s="80">
        <f t="shared" ca="1" si="413"/>
        <v>0</v>
      </c>
      <c r="N682" s="80">
        <f t="shared" ca="1" si="414"/>
        <v>0</v>
      </c>
      <c r="O682" s="81">
        <f t="shared" ca="1" si="401"/>
        <v>0</v>
      </c>
      <c r="P682" s="79">
        <f t="shared" ca="1" si="402"/>
        <v>0</v>
      </c>
      <c r="R682">
        <f t="shared" ca="1" si="415"/>
        <v>679</v>
      </c>
      <c r="S682" s="78">
        <f t="shared" ca="1" si="425"/>
        <v>124.49999999999679</v>
      </c>
      <c r="T682" s="55">
        <f t="shared" ca="1" si="416"/>
        <v>0</v>
      </c>
      <c r="U682" s="78">
        <f t="shared" ca="1" si="426"/>
        <v>4.5569622524294494E-5</v>
      </c>
      <c r="V682" s="79">
        <f t="shared" ca="1" si="427"/>
        <v>0</v>
      </c>
      <c r="W682" s="79">
        <f t="shared" ca="1" si="403"/>
        <v>0</v>
      </c>
      <c r="X682" s="80">
        <f t="shared" ca="1" si="404"/>
        <v>0</v>
      </c>
      <c r="Y682" s="80">
        <f t="shared" ca="1" si="417"/>
        <v>0</v>
      </c>
      <c r="Z682" s="80">
        <f t="shared" ca="1" si="405"/>
        <v>0</v>
      </c>
      <c r="AA682" s="80">
        <f t="shared" ca="1" si="418"/>
        <v>0</v>
      </c>
      <c r="AB682" s="81">
        <f t="shared" ca="1" si="406"/>
        <v>0</v>
      </c>
      <c r="AC682" s="79">
        <f t="shared" ca="1" si="407"/>
        <v>0</v>
      </c>
      <c r="AE682" s="55">
        <f t="shared" ca="1" si="428"/>
        <v>0</v>
      </c>
      <c r="AF682" s="78">
        <f t="shared" ca="1" si="429"/>
        <v>4.5569622524294494E-5</v>
      </c>
      <c r="AR682" s="69">
        <f t="shared" si="419"/>
        <v>57</v>
      </c>
      <c r="AS682" s="70">
        <f t="shared" si="430"/>
        <v>679</v>
      </c>
      <c r="AT682" s="71">
        <f t="shared" si="431"/>
        <v>3.7795673483247243E-3</v>
      </c>
      <c r="AU682" s="72">
        <f t="shared" si="420"/>
        <v>8.6664107387064426E-3</v>
      </c>
      <c r="AV682" s="73">
        <f t="shared" si="421"/>
        <v>1.0086664107387064</v>
      </c>
      <c r="AW682" s="74">
        <f>PRODUCT(AV$4:AV682)</f>
        <v>252.7273632599896</v>
      </c>
      <c r="BO682" s="70">
        <f t="shared" si="432"/>
        <v>679</v>
      </c>
      <c r="BP682" s="178">
        <f t="shared" si="433"/>
        <v>0.1091</v>
      </c>
      <c r="BQ682" s="179">
        <f t="shared" si="422"/>
        <v>8.6664107387064426E-3</v>
      </c>
      <c r="BR682" s="179">
        <f t="shared" si="435"/>
        <v>3.9568331149455451E-3</v>
      </c>
    </row>
    <row r="683" spans="5:70">
      <c r="E683">
        <f t="shared" si="423"/>
        <v>680</v>
      </c>
      <c r="F683" s="64">
        <f t="shared" si="424"/>
        <v>124.58333333333012</v>
      </c>
      <c r="G683" s="55">
        <f t="shared" si="408"/>
        <v>0</v>
      </c>
      <c r="H683" s="78">
        <f t="shared" si="434"/>
        <v>4.5706383831192035E-5</v>
      </c>
      <c r="I683" s="79">
        <f t="shared" ca="1" si="409"/>
        <v>0</v>
      </c>
      <c r="J683" s="79">
        <f t="shared" ca="1" si="410"/>
        <v>0</v>
      </c>
      <c r="K683" s="80">
        <f t="shared" ca="1" si="411"/>
        <v>0</v>
      </c>
      <c r="L683" s="80">
        <f t="shared" ca="1" si="412"/>
        <v>0</v>
      </c>
      <c r="M683" s="80">
        <f t="shared" ca="1" si="413"/>
        <v>0</v>
      </c>
      <c r="N683" s="80">
        <f t="shared" ca="1" si="414"/>
        <v>0</v>
      </c>
      <c r="O683" s="81">
        <f t="shared" ca="1" si="401"/>
        <v>0</v>
      </c>
      <c r="P683" s="79">
        <f t="shared" ca="1" si="402"/>
        <v>0</v>
      </c>
      <c r="R683">
        <f t="shared" ca="1" si="415"/>
        <v>680</v>
      </c>
      <c r="S683" s="78">
        <f t="shared" ca="1" si="425"/>
        <v>124.58333333333012</v>
      </c>
      <c r="T683" s="55">
        <f t="shared" ca="1" si="416"/>
        <v>0</v>
      </c>
      <c r="U683" s="78">
        <f t="shared" ca="1" si="426"/>
        <v>4.5569622524294494E-5</v>
      </c>
      <c r="V683" s="79">
        <f t="shared" ca="1" si="427"/>
        <v>0</v>
      </c>
      <c r="W683" s="79">
        <f t="shared" ca="1" si="403"/>
        <v>0</v>
      </c>
      <c r="X683" s="80">
        <f t="shared" ca="1" si="404"/>
        <v>0</v>
      </c>
      <c r="Y683" s="80">
        <f t="shared" ca="1" si="417"/>
        <v>0</v>
      </c>
      <c r="Z683" s="80">
        <f t="shared" ca="1" si="405"/>
        <v>0</v>
      </c>
      <c r="AA683" s="80">
        <f t="shared" ca="1" si="418"/>
        <v>0</v>
      </c>
      <c r="AB683" s="81">
        <f t="shared" ca="1" si="406"/>
        <v>0</v>
      </c>
      <c r="AC683" s="79">
        <f t="shared" ca="1" si="407"/>
        <v>0</v>
      </c>
      <c r="AE683" s="55">
        <f t="shared" ca="1" si="428"/>
        <v>0</v>
      </c>
      <c r="AF683" s="78">
        <f t="shared" ca="1" si="429"/>
        <v>4.5569622524294494E-5</v>
      </c>
      <c r="AR683" s="69">
        <f t="shared" si="419"/>
        <v>57</v>
      </c>
      <c r="AS683" s="70">
        <f t="shared" si="430"/>
        <v>680</v>
      </c>
      <c r="AT683" s="71">
        <f t="shared" si="431"/>
        <v>3.7468120652695384E-3</v>
      </c>
      <c r="AU683" s="72">
        <f t="shared" si="420"/>
        <v>8.6664107387064426E-3</v>
      </c>
      <c r="AV683" s="73">
        <f t="shared" si="421"/>
        <v>1.0086664107387064</v>
      </c>
      <c r="AW683" s="74">
        <f>PRODUCT(AV$4:AV683)</f>
        <v>254.91760239491094</v>
      </c>
      <c r="BO683" s="70">
        <f t="shared" si="432"/>
        <v>680</v>
      </c>
      <c r="BP683" s="178">
        <f t="shared" si="433"/>
        <v>0.1091</v>
      </c>
      <c r="BQ683" s="179">
        <f t="shared" si="422"/>
        <v>8.6664107387064426E-3</v>
      </c>
      <c r="BR683" s="179">
        <f t="shared" si="435"/>
        <v>3.9228362051312096E-3</v>
      </c>
    </row>
    <row r="684" spans="5:70">
      <c r="E684">
        <f t="shared" si="423"/>
        <v>681</v>
      </c>
      <c r="F684" s="64">
        <f t="shared" si="424"/>
        <v>124.66666666666345</v>
      </c>
      <c r="G684" s="55">
        <f t="shared" si="408"/>
        <v>0</v>
      </c>
      <c r="H684" s="78">
        <f t="shared" si="434"/>
        <v>4.5706383831192035E-5</v>
      </c>
      <c r="I684" s="79">
        <f t="shared" ca="1" si="409"/>
        <v>0</v>
      </c>
      <c r="J684" s="79">
        <f t="shared" ca="1" si="410"/>
        <v>0</v>
      </c>
      <c r="K684" s="80">
        <f t="shared" ca="1" si="411"/>
        <v>0</v>
      </c>
      <c r="L684" s="80">
        <f t="shared" ca="1" si="412"/>
        <v>0</v>
      </c>
      <c r="M684" s="80">
        <f t="shared" ca="1" si="413"/>
        <v>0</v>
      </c>
      <c r="N684" s="80">
        <f t="shared" ca="1" si="414"/>
        <v>0</v>
      </c>
      <c r="O684" s="81">
        <f t="shared" ca="1" si="401"/>
        <v>0</v>
      </c>
      <c r="P684" s="79">
        <f t="shared" ca="1" si="402"/>
        <v>0</v>
      </c>
      <c r="R684">
        <f t="shared" ca="1" si="415"/>
        <v>681</v>
      </c>
      <c r="S684" s="78">
        <f t="shared" ca="1" si="425"/>
        <v>124.66666666666345</v>
      </c>
      <c r="T684" s="55">
        <f t="shared" ca="1" si="416"/>
        <v>0</v>
      </c>
      <c r="U684" s="78">
        <f t="shared" ca="1" si="426"/>
        <v>4.5569622524294494E-5</v>
      </c>
      <c r="V684" s="79">
        <f t="shared" ca="1" si="427"/>
        <v>0</v>
      </c>
      <c r="W684" s="79">
        <f t="shared" ca="1" si="403"/>
        <v>0</v>
      </c>
      <c r="X684" s="80">
        <f t="shared" ca="1" si="404"/>
        <v>0</v>
      </c>
      <c r="Y684" s="80">
        <f t="shared" ca="1" si="417"/>
        <v>0</v>
      </c>
      <c r="Z684" s="80">
        <f t="shared" ca="1" si="405"/>
        <v>0</v>
      </c>
      <c r="AA684" s="80">
        <f t="shared" ca="1" si="418"/>
        <v>0</v>
      </c>
      <c r="AB684" s="81">
        <f t="shared" ca="1" si="406"/>
        <v>0</v>
      </c>
      <c r="AC684" s="79">
        <f t="shared" ca="1" si="407"/>
        <v>0</v>
      </c>
      <c r="AE684" s="55">
        <f t="shared" ca="1" si="428"/>
        <v>0</v>
      </c>
      <c r="AF684" s="78">
        <f t="shared" ca="1" si="429"/>
        <v>4.5569622524294494E-5</v>
      </c>
      <c r="AR684" s="69">
        <f t="shared" si="419"/>
        <v>57</v>
      </c>
      <c r="AS684" s="70">
        <f t="shared" si="430"/>
        <v>681</v>
      </c>
      <c r="AT684" s="71">
        <f t="shared" si="431"/>
        <v>3.7143406529511719E-3</v>
      </c>
      <c r="AU684" s="72">
        <f t="shared" si="420"/>
        <v>8.6664107387064426E-3</v>
      </c>
      <c r="AV684" s="73">
        <f t="shared" si="421"/>
        <v>1.0086664107387064</v>
      </c>
      <c r="AW684" s="74">
        <f>PRODUCT(AV$4:AV684)</f>
        <v>257.12682304179151</v>
      </c>
      <c r="BO684" s="70">
        <f t="shared" si="432"/>
        <v>681</v>
      </c>
      <c r="BP684" s="178">
        <f t="shared" si="433"/>
        <v>0.1091</v>
      </c>
      <c r="BQ684" s="179">
        <f t="shared" si="422"/>
        <v>8.6664107387064426E-3</v>
      </c>
      <c r="BR684" s="179">
        <f t="shared" si="435"/>
        <v>3.8891313950449517E-3</v>
      </c>
    </row>
    <row r="685" spans="5:70">
      <c r="E685">
        <f t="shared" si="423"/>
        <v>682</v>
      </c>
      <c r="F685" s="64">
        <f t="shared" si="424"/>
        <v>124.74999999999677</v>
      </c>
      <c r="G685" s="55">
        <f t="shared" si="408"/>
        <v>0</v>
      </c>
      <c r="H685" s="78">
        <f t="shared" si="434"/>
        <v>4.5706383831192035E-5</v>
      </c>
      <c r="I685" s="79">
        <f t="shared" ca="1" si="409"/>
        <v>0</v>
      </c>
      <c r="J685" s="79">
        <f t="shared" ca="1" si="410"/>
        <v>0</v>
      </c>
      <c r="K685" s="80">
        <f t="shared" ca="1" si="411"/>
        <v>0</v>
      </c>
      <c r="L685" s="80">
        <f t="shared" ca="1" si="412"/>
        <v>0</v>
      </c>
      <c r="M685" s="80">
        <f t="shared" ca="1" si="413"/>
        <v>0</v>
      </c>
      <c r="N685" s="80">
        <f t="shared" ca="1" si="414"/>
        <v>0</v>
      </c>
      <c r="O685" s="81">
        <f t="shared" ca="1" si="401"/>
        <v>0</v>
      </c>
      <c r="P685" s="79">
        <f t="shared" ca="1" si="402"/>
        <v>0</v>
      </c>
      <c r="R685">
        <f t="shared" ca="1" si="415"/>
        <v>682</v>
      </c>
      <c r="S685" s="78">
        <f t="shared" ca="1" si="425"/>
        <v>124.74999999999677</v>
      </c>
      <c r="T685" s="55">
        <f t="shared" ca="1" si="416"/>
        <v>0</v>
      </c>
      <c r="U685" s="78">
        <f t="shared" ca="1" si="426"/>
        <v>4.5569622524294494E-5</v>
      </c>
      <c r="V685" s="79">
        <f t="shared" ca="1" si="427"/>
        <v>0</v>
      </c>
      <c r="W685" s="79">
        <f t="shared" ca="1" si="403"/>
        <v>0</v>
      </c>
      <c r="X685" s="80">
        <f t="shared" ca="1" si="404"/>
        <v>0</v>
      </c>
      <c r="Y685" s="80">
        <f t="shared" ca="1" si="417"/>
        <v>0</v>
      </c>
      <c r="Z685" s="80">
        <f t="shared" ca="1" si="405"/>
        <v>0</v>
      </c>
      <c r="AA685" s="80">
        <f t="shared" ca="1" si="418"/>
        <v>0</v>
      </c>
      <c r="AB685" s="81">
        <f t="shared" ca="1" si="406"/>
        <v>0</v>
      </c>
      <c r="AC685" s="79">
        <f t="shared" ca="1" si="407"/>
        <v>0</v>
      </c>
      <c r="AE685" s="55">
        <f t="shared" ca="1" si="428"/>
        <v>0</v>
      </c>
      <c r="AF685" s="78">
        <f t="shared" ca="1" si="429"/>
        <v>4.5569622524294494E-5</v>
      </c>
      <c r="AR685" s="69">
        <f t="shared" si="419"/>
        <v>57</v>
      </c>
      <c r="AS685" s="70">
        <f t="shared" si="430"/>
        <v>682</v>
      </c>
      <c r="AT685" s="71">
        <f t="shared" si="431"/>
        <v>3.6821506512292219E-3</v>
      </c>
      <c r="AU685" s="72">
        <f t="shared" si="420"/>
        <v>8.6664107387064426E-3</v>
      </c>
      <c r="AV685" s="73">
        <f t="shared" si="421"/>
        <v>1.0086664107387064</v>
      </c>
      <c r="AW685" s="74">
        <f>PRODUCT(AV$4:AV685)</f>
        <v>259.35518970221034</v>
      </c>
      <c r="BO685" s="70">
        <f t="shared" si="432"/>
        <v>682</v>
      </c>
      <c r="BP685" s="178">
        <f t="shared" si="433"/>
        <v>0.1091</v>
      </c>
      <c r="BQ685" s="179">
        <f t="shared" si="422"/>
        <v>8.6664107387064426E-3</v>
      </c>
      <c r="BR685" s="179">
        <f t="shared" si="435"/>
        <v>3.8557161749806948E-3</v>
      </c>
    </row>
    <row r="686" spans="5:70">
      <c r="E686">
        <f t="shared" si="423"/>
        <v>683</v>
      </c>
      <c r="F686" s="64">
        <f t="shared" si="424"/>
        <v>124.8333333333301</v>
      </c>
      <c r="G686" s="55">
        <f t="shared" si="408"/>
        <v>0</v>
      </c>
      <c r="H686" s="78">
        <f t="shared" si="434"/>
        <v>4.5706383831192035E-5</v>
      </c>
      <c r="I686" s="79">
        <f t="shared" ca="1" si="409"/>
        <v>0</v>
      </c>
      <c r="J686" s="79">
        <f t="shared" ca="1" si="410"/>
        <v>0</v>
      </c>
      <c r="K686" s="80">
        <f t="shared" ca="1" si="411"/>
        <v>0</v>
      </c>
      <c r="L686" s="80">
        <f t="shared" ca="1" si="412"/>
        <v>0</v>
      </c>
      <c r="M686" s="80">
        <f t="shared" ca="1" si="413"/>
        <v>0</v>
      </c>
      <c r="N686" s="80">
        <f t="shared" ca="1" si="414"/>
        <v>0</v>
      </c>
      <c r="O686" s="81">
        <f t="shared" ca="1" si="401"/>
        <v>0</v>
      </c>
      <c r="P686" s="79">
        <f t="shared" ca="1" si="402"/>
        <v>0</v>
      </c>
      <c r="R686">
        <f t="shared" ca="1" si="415"/>
        <v>683</v>
      </c>
      <c r="S686" s="78">
        <f t="shared" ca="1" si="425"/>
        <v>124.8333333333301</v>
      </c>
      <c r="T686" s="55">
        <f t="shared" ca="1" si="416"/>
        <v>0</v>
      </c>
      <c r="U686" s="78">
        <f t="shared" ca="1" si="426"/>
        <v>4.5569622524294494E-5</v>
      </c>
      <c r="V686" s="79">
        <f t="shared" ca="1" si="427"/>
        <v>0</v>
      </c>
      <c r="W686" s="79">
        <f t="shared" ca="1" si="403"/>
        <v>0</v>
      </c>
      <c r="X686" s="80">
        <f t="shared" ca="1" si="404"/>
        <v>0</v>
      </c>
      <c r="Y686" s="80">
        <f t="shared" ca="1" si="417"/>
        <v>0</v>
      </c>
      <c r="Z686" s="80">
        <f t="shared" ca="1" si="405"/>
        <v>0</v>
      </c>
      <c r="AA686" s="80">
        <f t="shared" ca="1" si="418"/>
        <v>0</v>
      </c>
      <c r="AB686" s="81">
        <f t="shared" ca="1" si="406"/>
        <v>0</v>
      </c>
      <c r="AC686" s="79">
        <f t="shared" ca="1" si="407"/>
        <v>0</v>
      </c>
      <c r="AE686" s="55">
        <f t="shared" ca="1" si="428"/>
        <v>0</v>
      </c>
      <c r="AF686" s="78">
        <f t="shared" ca="1" si="429"/>
        <v>4.5569622524294494E-5</v>
      </c>
      <c r="AR686" s="69">
        <f t="shared" si="419"/>
        <v>57</v>
      </c>
      <c r="AS686" s="70">
        <f t="shared" si="430"/>
        <v>683</v>
      </c>
      <c r="AT686" s="71">
        <f t="shared" si="431"/>
        <v>3.6502396212838742E-3</v>
      </c>
      <c r="AU686" s="72">
        <f t="shared" si="420"/>
        <v>8.6664107387064426E-3</v>
      </c>
      <c r="AV686" s="73">
        <f t="shared" si="421"/>
        <v>1.0086664107387064</v>
      </c>
      <c r="AW686" s="74">
        <f>PRODUCT(AV$4:AV686)</f>
        <v>261.60286830338481</v>
      </c>
      <c r="BO686" s="70">
        <f t="shared" si="432"/>
        <v>683</v>
      </c>
      <c r="BP686" s="178">
        <f t="shared" si="433"/>
        <v>0.1091</v>
      </c>
      <c r="BQ686" s="179">
        <f t="shared" si="422"/>
        <v>8.6664107387064426E-3</v>
      </c>
      <c r="BR686" s="179">
        <f t="shared" si="435"/>
        <v>3.8225880567956303E-3</v>
      </c>
    </row>
    <row r="687" spans="5:70">
      <c r="E687">
        <f t="shared" si="423"/>
        <v>684</v>
      </c>
      <c r="F687" s="64">
        <f t="shared" si="424"/>
        <v>124.91666666666343</v>
      </c>
      <c r="G687" s="55">
        <f t="shared" si="408"/>
        <v>0</v>
      </c>
      <c r="H687" s="78">
        <f t="shared" si="434"/>
        <v>4.5706383831192035E-5</v>
      </c>
      <c r="I687" s="79">
        <f t="shared" ca="1" si="409"/>
        <v>0</v>
      </c>
      <c r="J687" s="79">
        <f t="shared" ca="1" si="410"/>
        <v>0</v>
      </c>
      <c r="K687" s="80">
        <f t="shared" ca="1" si="411"/>
        <v>0</v>
      </c>
      <c r="L687" s="80">
        <f t="shared" ca="1" si="412"/>
        <v>0</v>
      </c>
      <c r="M687" s="80">
        <f t="shared" ca="1" si="413"/>
        <v>0</v>
      </c>
      <c r="N687" s="80">
        <f t="shared" ca="1" si="414"/>
        <v>0</v>
      </c>
      <c r="O687" s="81">
        <f t="shared" ca="1" si="401"/>
        <v>0</v>
      </c>
      <c r="P687" s="79">
        <f t="shared" ca="1" si="402"/>
        <v>0</v>
      </c>
      <c r="R687">
        <f t="shared" ca="1" si="415"/>
        <v>684</v>
      </c>
      <c r="S687" s="78">
        <f t="shared" ca="1" si="425"/>
        <v>124.91666666666343</v>
      </c>
      <c r="T687" s="55">
        <f t="shared" ca="1" si="416"/>
        <v>0</v>
      </c>
      <c r="U687" s="78">
        <f t="shared" ca="1" si="426"/>
        <v>4.5569622524294494E-5</v>
      </c>
      <c r="V687" s="79">
        <f t="shared" ca="1" si="427"/>
        <v>0</v>
      </c>
      <c r="W687" s="79">
        <f t="shared" ca="1" si="403"/>
        <v>0</v>
      </c>
      <c r="X687" s="80">
        <f t="shared" ca="1" si="404"/>
        <v>0</v>
      </c>
      <c r="Y687" s="80">
        <f t="shared" ca="1" si="417"/>
        <v>0</v>
      </c>
      <c r="Z687" s="80">
        <f t="shared" ca="1" si="405"/>
        <v>0</v>
      </c>
      <c r="AA687" s="80">
        <f t="shared" ca="1" si="418"/>
        <v>0</v>
      </c>
      <c r="AB687" s="81">
        <f t="shared" ca="1" si="406"/>
        <v>0</v>
      </c>
      <c r="AC687" s="79">
        <f t="shared" ca="1" si="407"/>
        <v>0</v>
      </c>
      <c r="AE687" s="55">
        <f t="shared" ca="1" si="428"/>
        <v>0</v>
      </c>
      <c r="AF687" s="78">
        <f t="shared" ca="1" si="429"/>
        <v>4.5569622524294494E-5</v>
      </c>
      <c r="AR687" s="69">
        <f t="shared" si="419"/>
        <v>57</v>
      </c>
      <c r="AS687" s="70">
        <f t="shared" si="430"/>
        <v>684</v>
      </c>
      <c r="AT687" s="71">
        <f t="shared" si="431"/>
        <v>3.6186051454311281E-3</v>
      </c>
      <c r="AU687" s="72">
        <f t="shared" si="420"/>
        <v>8.6664107387064426E-3</v>
      </c>
      <c r="AV687" s="73">
        <f t="shared" si="421"/>
        <v>1.0086664107387064</v>
      </c>
      <c r="AW687" s="74">
        <f>PRODUCT(AV$4:AV687)</f>
        <v>263.87002621052568</v>
      </c>
      <c r="BO687" s="70">
        <f t="shared" si="432"/>
        <v>684</v>
      </c>
      <c r="BP687" s="178">
        <f t="shared" si="433"/>
        <v>0.1091</v>
      </c>
      <c r="BQ687" s="179">
        <f t="shared" si="422"/>
        <v>8.6664107387064426E-3</v>
      </c>
      <c r="BR687" s="179">
        <f t="shared" si="435"/>
        <v>3.7897445737249459E-3</v>
      </c>
    </row>
    <row r="688" spans="5:70">
      <c r="E688">
        <f t="shared" si="423"/>
        <v>685</v>
      </c>
      <c r="F688" s="64">
        <f t="shared" si="424"/>
        <v>124.99999999999676</v>
      </c>
      <c r="G688" s="55">
        <f t="shared" si="408"/>
        <v>0</v>
      </c>
      <c r="H688" s="78">
        <f t="shared" si="434"/>
        <v>4.5706383831192035E-5</v>
      </c>
      <c r="I688" s="79">
        <f t="shared" ca="1" si="409"/>
        <v>0</v>
      </c>
      <c r="J688" s="79">
        <f t="shared" ca="1" si="410"/>
        <v>0</v>
      </c>
      <c r="K688" s="80">
        <f t="shared" ca="1" si="411"/>
        <v>0</v>
      </c>
      <c r="L688" s="80">
        <f t="shared" ca="1" si="412"/>
        <v>0</v>
      </c>
      <c r="M688" s="80">
        <f t="shared" ca="1" si="413"/>
        <v>0</v>
      </c>
      <c r="N688" s="80">
        <f t="shared" ca="1" si="414"/>
        <v>0</v>
      </c>
      <c r="O688" s="81">
        <f t="shared" ca="1" si="401"/>
        <v>0</v>
      </c>
      <c r="P688" s="79">
        <f t="shared" ca="1" si="402"/>
        <v>0</v>
      </c>
      <c r="R688">
        <f t="shared" ca="1" si="415"/>
        <v>685</v>
      </c>
      <c r="S688" s="78">
        <f t="shared" ca="1" si="425"/>
        <v>124.99999999999676</v>
      </c>
      <c r="T688" s="55">
        <f t="shared" ca="1" si="416"/>
        <v>0</v>
      </c>
      <c r="U688" s="78">
        <f t="shared" ca="1" si="426"/>
        <v>4.5569622524294494E-5</v>
      </c>
      <c r="V688" s="79">
        <f t="shared" ca="1" si="427"/>
        <v>0</v>
      </c>
      <c r="W688" s="79">
        <f t="shared" ca="1" si="403"/>
        <v>0</v>
      </c>
      <c r="X688" s="80">
        <f t="shared" ca="1" si="404"/>
        <v>0</v>
      </c>
      <c r="Y688" s="80">
        <f t="shared" ca="1" si="417"/>
        <v>0</v>
      </c>
      <c r="Z688" s="80">
        <f t="shared" ca="1" si="405"/>
        <v>0</v>
      </c>
      <c r="AA688" s="80">
        <f t="shared" ca="1" si="418"/>
        <v>0</v>
      </c>
      <c r="AB688" s="81">
        <f t="shared" ca="1" si="406"/>
        <v>0</v>
      </c>
      <c r="AC688" s="79">
        <f t="shared" ca="1" si="407"/>
        <v>0</v>
      </c>
      <c r="AE688" s="55">
        <f t="shared" ca="1" si="428"/>
        <v>0</v>
      </c>
      <c r="AF688" s="78">
        <f t="shared" ca="1" si="429"/>
        <v>4.5569622524294494E-5</v>
      </c>
      <c r="AR688" s="69">
        <f t="shared" si="419"/>
        <v>58</v>
      </c>
      <c r="AS688" s="70">
        <f t="shared" si="430"/>
        <v>685</v>
      </c>
      <c r="AT688" s="71">
        <f t="shared" si="431"/>
        <v>3.5872448269396256E-3</v>
      </c>
      <c r="AU688" s="72">
        <f t="shared" si="420"/>
        <v>8.6664107387064426E-3</v>
      </c>
      <c r="AV688" s="73">
        <f t="shared" si="421"/>
        <v>1.0086664107387064</v>
      </c>
      <c r="AW688" s="74">
        <f>PRODUCT(AV$4:AV688)</f>
        <v>266.15683223929932</v>
      </c>
      <c r="BO688" s="70">
        <f t="shared" si="432"/>
        <v>685</v>
      </c>
      <c r="BP688" s="178">
        <f t="shared" si="433"/>
        <v>0.1091</v>
      </c>
      <c r="BQ688" s="179">
        <f t="shared" si="422"/>
        <v>8.6664107387064426E-3</v>
      </c>
      <c r="BR688" s="179">
        <f t="shared" si="435"/>
        <v>3.7571832801981484E-3</v>
      </c>
    </row>
    <row r="689" spans="5:70">
      <c r="E689">
        <f t="shared" si="423"/>
        <v>686</v>
      </c>
      <c r="F689" s="64">
        <f t="shared" si="424"/>
        <v>125.08333333333009</v>
      </c>
      <c r="G689" s="55">
        <f t="shared" si="408"/>
        <v>0</v>
      </c>
      <c r="H689" s="78">
        <f t="shared" si="434"/>
        <v>4.5706383831192035E-5</v>
      </c>
      <c r="I689" s="79">
        <f t="shared" ca="1" si="409"/>
        <v>0</v>
      </c>
      <c r="J689" s="79">
        <f t="shared" ca="1" si="410"/>
        <v>0</v>
      </c>
      <c r="K689" s="80">
        <f t="shared" ca="1" si="411"/>
        <v>0</v>
      </c>
      <c r="L689" s="80">
        <f t="shared" ca="1" si="412"/>
        <v>0</v>
      </c>
      <c r="M689" s="80">
        <f t="shared" ca="1" si="413"/>
        <v>0</v>
      </c>
      <c r="N689" s="80">
        <f t="shared" ca="1" si="414"/>
        <v>0</v>
      </c>
      <c r="O689" s="81">
        <f t="shared" ca="1" si="401"/>
        <v>0</v>
      </c>
      <c r="P689" s="79">
        <f t="shared" ca="1" si="402"/>
        <v>0</v>
      </c>
      <c r="R689">
        <f t="shared" ca="1" si="415"/>
        <v>686</v>
      </c>
      <c r="S689" s="78">
        <f t="shared" ca="1" si="425"/>
        <v>125.08333333333009</v>
      </c>
      <c r="T689" s="55">
        <f t="shared" ca="1" si="416"/>
        <v>0</v>
      </c>
      <c r="U689" s="78">
        <f t="shared" ca="1" si="426"/>
        <v>4.5569622524294494E-5</v>
      </c>
      <c r="V689" s="79">
        <f t="shared" ca="1" si="427"/>
        <v>0</v>
      </c>
      <c r="W689" s="79">
        <f t="shared" ca="1" si="403"/>
        <v>0</v>
      </c>
      <c r="X689" s="80">
        <f t="shared" ca="1" si="404"/>
        <v>0</v>
      </c>
      <c r="Y689" s="80">
        <f t="shared" ca="1" si="417"/>
        <v>0</v>
      </c>
      <c r="Z689" s="80">
        <f t="shared" ca="1" si="405"/>
        <v>0</v>
      </c>
      <c r="AA689" s="80">
        <f t="shared" ca="1" si="418"/>
        <v>0</v>
      </c>
      <c r="AB689" s="81">
        <f t="shared" ca="1" si="406"/>
        <v>0</v>
      </c>
      <c r="AC689" s="79">
        <f t="shared" ca="1" si="407"/>
        <v>0</v>
      </c>
      <c r="AE689" s="55">
        <f t="shared" ca="1" si="428"/>
        <v>0</v>
      </c>
      <c r="AF689" s="78">
        <f t="shared" ca="1" si="429"/>
        <v>4.5569622524294494E-5</v>
      </c>
      <c r="AR689" s="69">
        <f t="shared" si="419"/>
        <v>58</v>
      </c>
      <c r="AS689" s="70">
        <f t="shared" si="430"/>
        <v>686</v>
      </c>
      <c r="AT689" s="71">
        <f t="shared" si="431"/>
        <v>3.556156289849067E-3</v>
      </c>
      <c r="AU689" s="72">
        <f t="shared" si="420"/>
        <v>8.6664107387064426E-3</v>
      </c>
      <c r="AV689" s="73">
        <f t="shared" si="421"/>
        <v>1.0086664107387064</v>
      </c>
      <c r="AW689" s="74">
        <f>PRODUCT(AV$4:AV689)</f>
        <v>268.46345666839807</v>
      </c>
      <c r="BO689" s="70">
        <f t="shared" si="432"/>
        <v>686</v>
      </c>
      <c r="BP689" s="178">
        <f t="shared" si="433"/>
        <v>0.1091</v>
      </c>
      <c r="BQ689" s="179">
        <f t="shared" si="422"/>
        <v>8.6664107387064426E-3</v>
      </c>
      <c r="BR689" s="179">
        <f t="shared" si="435"/>
        <v>3.724901751656962E-3</v>
      </c>
    </row>
    <row r="690" spans="5:70">
      <c r="E690">
        <f t="shared" si="423"/>
        <v>687</v>
      </c>
      <c r="F690" s="64">
        <f t="shared" si="424"/>
        <v>125.16666666666342</v>
      </c>
      <c r="G690" s="55">
        <f t="shared" si="408"/>
        <v>0</v>
      </c>
      <c r="H690" s="78">
        <f t="shared" si="434"/>
        <v>4.5706383831192035E-5</v>
      </c>
      <c r="I690" s="79">
        <f t="shared" ca="1" si="409"/>
        <v>0</v>
      </c>
      <c r="J690" s="79">
        <f t="shared" ca="1" si="410"/>
        <v>0</v>
      </c>
      <c r="K690" s="80">
        <f t="shared" ca="1" si="411"/>
        <v>0</v>
      </c>
      <c r="L690" s="80">
        <f t="shared" ca="1" si="412"/>
        <v>0</v>
      </c>
      <c r="M690" s="80">
        <f t="shared" ca="1" si="413"/>
        <v>0</v>
      </c>
      <c r="N690" s="80">
        <f t="shared" ca="1" si="414"/>
        <v>0</v>
      </c>
      <c r="O690" s="81">
        <f t="shared" ca="1" si="401"/>
        <v>0</v>
      </c>
      <c r="P690" s="79">
        <f t="shared" ca="1" si="402"/>
        <v>0</v>
      </c>
      <c r="R690">
        <f t="shared" ca="1" si="415"/>
        <v>687</v>
      </c>
      <c r="S690" s="78">
        <f t="shared" ca="1" si="425"/>
        <v>125.16666666666342</v>
      </c>
      <c r="T690" s="55">
        <f t="shared" ca="1" si="416"/>
        <v>0</v>
      </c>
      <c r="U690" s="78">
        <f t="shared" ca="1" si="426"/>
        <v>4.5569622524294494E-5</v>
      </c>
      <c r="V690" s="79">
        <f t="shared" ca="1" si="427"/>
        <v>0</v>
      </c>
      <c r="W690" s="79">
        <f t="shared" ca="1" si="403"/>
        <v>0</v>
      </c>
      <c r="X690" s="80">
        <f t="shared" ca="1" si="404"/>
        <v>0</v>
      </c>
      <c r="Y690" s="80">
        <f t="shared" ca="1" si="417"/>
        <v>0</v>
      </c>
      <c r="Z690" s="80">
        <f t="shared" ca="1" si="405"/>
        <v>0</v>
      </c>
      <c r="AA690" s="80">
        <f t="shared" ca="1" si="418"/>
        <v>0</v>
      </c>
      <c r="AB690" s="81">
        <f t="shared" ca="1" si="406"/>
        <v>0</v>
      </c>
      <c r="AC690" s="79">
        <f t="shared" ca="1" si="407"/>
        <v>0</v>
      </c>
      <c r="AE690" s="55">
        <f t="shared" ca="1" si="428"/>
        <v>0</v>
      </c>
      <c r="AF690" s="78">
        <f t="shared" ca="1" si="429"/>
        <v>4.5569622524294494E-5</v>
      </c>
      <c r="AR690" s="69">
        <f t="shared" si="419"/>
        <v>58</v>
      </c>
      <c r="AS690" s="70">
        <f t="shared" si="430"/>
        <v>687</v>
      </c>
      <c r="AT690" s="71">
        <f t="shared" si="431"/>
        <v>3.5253371787902004E-3</v>
      </c>
      <c r="AU690" s="72">
        <f t="shared" si="420"/>
        <v>8.6664107387064426E-3</v>
      </c>
      <c r="AV690" s="73">
        <f t="shared" si="421"/>
        <v>1.0086664107387064</v>
      </c>
      <c r="AW690" s="74">
        <f>PRODUCT(AV$4:AV690)</f>
        <v>270.79007125221932</v>
      </c>
      <c r="BO690" s="70">
        <f t="shared" si="432"/>
        <v>687</v>
      </c>
      <c r="BP690" s="178">
        <f t="shared" si="433"/>
        <v>0.1091</v>
      </c>
      <c r="BQ690" s="179">
        <f t="shared" si="422"/>
        <v>8.6664107387064426E-3</v>
      </c>
      <c r="BR690" s="179">
        <f t="shared" si="435"/>
        <v>3.692897584374793E-3</v>
      </c>
    </row>
    <row r="691" spans="5:70">
      <c r="E691">
        <f t="shared" si="423"/>
        <v>688</v>
      </c>
      <c r="F691" s="64">
        <f t="shared" si="424"/>
        <v>125.24999999999675</v>
      </c>
      <c r="G691" s="55">
        <f t="shared" si="408"/>
        <v>0</v>
      </c>
      <c r="H691" s="78">
        <f t="shared" si="434"/>
        <v>4.5706383831192035E-5</v>
      </c>
      <c r="I691" s="79">
        <f t="shared" ca="1" si="409"/>
        <v>0</v>
      </c>
      <c r="J691" s="79">
        <f t="shared" ca="1" si="410"/>
        <v>0</v>
      </c>
      <c r="K691" s="80">
        <f t="shared" ca="1" si="411"/>
        <v>0</v>
      </c>
      <c r="L691" s="80">
        <f t="shared" ca="1" si="412"/>
        <v>0</v>
      </c>
      <c r="M691" s="80">
        <f t="shared" ca="1" si="413"/>
        <v>0</v>
      </c>
      <c r="N691" s="80">
        <f t="shared" ca="1" si="414"/>
        <v>0</v>
      </c>
      <c r="O691" s="81">
        <f t="shared" ca="1" si="401"/>
        <v>0</v>
      </c>
      <c r="P691" s="79">
        <f t="shared" ca="1" si="402"/>
        <v>0</v>
      </c>
      <c r="R691">
        <f t="shared" ca="1" si="415"/>
        <v>688</v>
      </c>
      <c r="S691" s="78">
        <f t="shared" ca="1" si="425"/>
        <v>125.24999999999675</v>
      </c>
      <c r="T691" s="55">
        <f t="shared" ca="1" si="416"/>
        <v>0</v>
      </c>
      <c r="U691" s="78">
        <f t="shared" ca="1" si="426"/>
        <v>4.5569622524294494E-5</v>
      </c>
      <c r="V691" s="79">
        <f t="shared" ca="1" si="427"/>
        <v>0</v>
      </c>
      <c r="W691" s="79">
        <f t="shared" ca="1" si="403"/>
        <v>0</v>
      </c>
      <c r="X691" s="80">
        <f t="shared" ca="1" si="404"/>
        <v>0</v>
      </c>
      <c r="Y691" s="80">
        <f t="shared" ca="1" si="417"/>
        <v>0</v>
      </c>
      <c r="Z691" s="80">
        <f t="shared" ca="1" si="405"/>
        <v>0</v>
      </c>
      <c r="AA691" s="80">
        <f t="shared" ca="1" si="418"/>
        <v>0</v>
      </c>
      <c r="AB691" s="81">
        <f t="shared" ca="1" si="406"/>
        <v>0</v>
      </c>
      <c r="AC691" s="79">
        <f t="shared" ca="1" si="407"/>
        <v>0</v>
      </c>
      <c r="AE691" s="55">
        <f t="shared" ca="1" si="428"/>
        <v>0</v>
      </c>
      <c r="AF691" s="78">
        <f t="shared" ca="1" si="429"/>
        <v>4.5569622524294494E-5</v>
      </c>
      <c r="AR691" s="69">
        <f t="shared" si="419"/>
        <v>58</v>
      </c>
      <c r="AS691" s="70">
        <f t="shared" si="430"/>
        <v>688</v>
      </c>
      <c r="AT691" s="71">
        <f t="shared" si="431"/>
        <v>3.494785158806372E-3</v>
      </c>
      <c r="AU691" s="72">
        <f t="shared" si="420"/>
        <v>8.6664107387064426E-3</v>
      </c>
      <c r="AV691" s="73">
        <f t="shared" si="421"/>
        <v>1.0086664107387064</v>
      </c>
      <c r="AW691" s="74">
        <f>PRODUCT(AV$4:AV691)</f>
        <v>273.13684923365463</v>
      </c>
      <c r="BO691" s="70">
        <f t="shared" si="432"/>
        <v>688</v>
      </c>
      <c r="BP691" s="178">
        <f t="shared" si="433"/>
        <v>0.1091</v>
      </c>
      <c r="BQ691" s="179">
        <f t="shared" si="422"/>
        <v>8.6664107387064426E-3</v>
      </c>
      <c r="BR691" s="179">
        <f t="shared" si="435"/>
        <v>3.6611683952777452E-3</v>
      </c>
    </row>
    <row r="692" spans="5:70">
      <c r="E692">
        <f t="shared" si="423"/>
        <v>689</v>
      </c>
      <c r="F692" s="64">
        <f t="shared" si="424"/>
        <v>125.33333333333007</v>
      </c>
      <c r="G692" s="55">
        <f t="shared" si="408"/>
        <v>0</v>
      </c>
      <c r="H692" s="78">
        <f t="shared" si="434"/>
        <v>4.5706383831192035E-5</v>
      </c>
      <c r="I692" s="79">
        <f t="shared" ca="1" si="409"/>
        <v>0</v>
      </c>
      <c r="J692" s="79">
        <f t="shared" ca="1" si="410"/>
        <v>0</v>
      </c>
      <c r="K692" s="80">
        <f t="shared" ca="1" si="411"/>
        <v>0</v>
      </c>
      <c r="L692" s="80">
        <f t="shared" ca="1" si="412"/>
        <v>0</v>
      </c>
      <c r="M692" s="80">
        <f t="shared" ca="1" si="413"/>
        <v>0</v>
      </c>
      <c r="N692" s="80">
        <f t="shared" ca="1" si="414"/>
        <v>0</v>
      </c>
      <c r="O692" s="81">
        <f t="shared" ca="1" si="401"/>
        <v>0</v>
      </c>
      <c r="P692" s="79">
        <f t="shared" ca="1" si="402"/>
        <v>0</v>
      </c>
      <c r="R692">
        <f t="shared" ca="1" si="415"/>
        <v>689</v>
      </c>
      <c r="S692" s="78">
        <f t="shared" ca="1" si="425"/>
        <v>125.33333333333007</v>
      </c>
      <c r="T692" s="55">
        <f t="shared" ca="1" si="416"/>
        <v>0</v>
      </c>
      <c r="U692" s="78">
        <f t="shared" ca="1" si="426"/>
        <v>4.5569622524294494E-5</v>
      </c>
      <c r="V692" s="79">
        <f t="shared" ca="1" si="427"/>
        <v>0</v>
      </c>
      <c r="W692" s="79">
        <f t="shared" ca="1" si="403"/>
        <v>0</v>
      </c>
      <c r="X692" s="80">
        <f t="shared" ca="1" si="404"/>
        <v>0</v>
      </c>
      <c r="Y692" s="80">
        <f t="shared" ca="1" si="417"/>
        <v>0</v>
      </c>
      <c r="Z692" s="80">
        <f t="shared" ca="1" si="405"/>
        <v>0</v>
      </c>
      <c r="AA692" s="80">
        <f t="shared" ca="1" si="418"/>
        <v>0</v>
      </c>
      <c r="AB692" s="81">
        <f t="shared" ca="1" si="406"/>
        <v>0</v>
      </c>
      <c r="AC692" s="79">
        <f t="shared" ca="1" si="407"/>
        <v>0</v>
      </c>
      <c r="AE692" s="55">
        <f t="shared" ca="1" si="428"/>
        <v>0</v>
      </c>
      <c r="AF692" s="78">
        <f t="shared" ca="1" si="429"/>
        <v>4.5569622524294494E-5</v>
      </c>
      <c r="AR692" s="69">
        <f t="shared" si="419"/>
        <v>58</v>
      </c>
      <c r="AS692" s="70">
        <f t="shared" si="430"/>
        <v>689</v>
      </c>
      <c r="AT692" s="71">
        <f t="shared" si="431"/>
        <v>3.4644979151766207E-3</v>
      </c>
      <c r="AU692" s="72">
        <f t="shared" si="420"/>
        <v>8.6664107387064426E-3</v>
      </c>
      <c r="AV692" s="73">
        <f t="shared" si="421"/>
        <v>1.0086664107387064</v>
      </c>
      <c r="AW692" s="74">
        <f>PRODUCT(AV$4:AV692)</f>
        <v>275.50396535698962</v>
      </c>
      <c r="BO692" s="70">
        <f t="shared" si="432"/>
        <v>689</v>
      </c>
      <c r="BP692" s="178">
        <f t="shared" si="433"/>
        <v>0.1091</v>
      </c>
      <c r="BQ692" s="179">
        <f t="shared" si="422"/>
        <v>8.6664107387064426E-3</v>
      </c>
      <c r="BR692" s="179">
        <f t="shared" si="435"/>
        <v>3.6297118217671724E-3</v>
      </c>
    </row>
    <row r="693" spans="5:70">
      <c r="E693">
        <f t="shared" si="423"/>
        <v>690</v>
      </c>
      <c r="F693" s="64">
        <f t="shared" si="424"/>
        <v>125.4166666666634</v>
      </c>
      <c r="G693" s="55">
        <f t="shared" si="408"/>
        <v>0</v>
      </c>
      <c r="H693" s="78">
        <f t="shared" si="434"/>
        <v>4.5706383831192035E-5</v>
      </c>
      <c r="I693" s="79">
        <f t="shared" ca="1" si="409"/>
        <v>0</v>
      </c>
      <c r="J693" s="79">
        <f t="shared" ca="1" si="410"/>
        <v>0</v>
      </c>
      <c r="K693" s="80">
        <f t="shared" ca="1" si="411"/>
        <v>0</v>
      </c>
      <c r="L693" s="80">
        <f t="shared" ca="1" si="412"/>
        <v>0</v>
      </c>
      <c r="M693" s="80">
        <f t="shared" ca="1" si="413"/>
        <v>0</v>
      </c>
      <c r="N693" s="80">
        <f t="shared" ca="1" si="414"/>
        <v>0</v>
      </c>
      <c r="O693" s="81">
        <f t="shared" ca="1" si="401"/>
        <v>0</v>
      </c>
      <c r="P693" s="79">
        <f t="shared" ca="1" si="402"/>
        <v>0</v>
      </c>
      <c r="R693">
        <f t="shared" ca="1" si="415"/>
        <v>690</v>
      </c>
      <c r="S693" s="78">
        <f t="shared" ca="1" si="425"/>
        <v>125.4166666666634</v>
      </c>
      <c r="T693" s="55">
        <f t="shared" ca="1" si="416"/>
        <v>0</v>
      </c>
      <c r="U693" s="78">
        <f t="shared" ca="1" si="426"/>
        <v>4.5569622524294494E-5</v>
      </c>
      <c r="V693" s="79">
        <f t="shared" ca="1" si="427"/>
        <v>0</v>
      </c>
      <c r="W693" s="79">
        <f t="shared" ca="1" si="403"/>
        <v>0</v>
      </c>
      <c r="X693" s="80">
        <f t="shared" ca="1" si="404"/>
        <v>0</v>
      </c>
      <c r="Y693" s="80">
        <f t="shared" ca="1" si="417"/>
        <v>0</v>
      </c>
      <c r="Z693" s="80">
        <f t="shared" ca="1" si="405"/>
        <v>0</v>
      </c>
      <c r="AA693" s="80">
        <f t="shared" ca="1" si="418"/>
        <v>0</v>
      </c>
      <c r="AB693" s="81">
        <f t="shared" ca="1" si="406"/>
        <v>0</v>
      </c>
      <c r="AC693" s="79">
        <f t="shared" ca="1" si="407"/>
        <v>0</v>
      </c>
      <c r="AE693" s="55">
        <f t="shared" ca="1" si="428"/>
        <v>0</v>
      </c>
      <c r="AF693" s="78">
        <f t="shared" ca="1" si="429"/>
        <v>4.5569622524294494E-5</v>
      </c>
      <c r="AR693" s="69">
        <f t="shared" si="419"/>
        <v>58</v>
      </c>
      <c r="AS693" s="70">
        <f t="shared" si="430"/>
        <v>690</v>
      </c>
      <c r="AT693" s="71">
        <f t="shared" si="431"/>
        <v>3.434473153240308E-3</v>
      </c>
      <c r="AU693" s="72">
        <f t="shared" si="420"/>
        <v>8.6664107387064426E-3</v>
      </c>
      <c r="AV693" s="73">
        <f t="shared" si="421"/>
        <v>1.0086664107387064</v>
      </c>
      <c r="AW693" s="74">
        <f>PRODUCT(AV$4:AV693)</f>
        <v>277.89159588091565</v>
      </c>
      <c r="BO693" s="70">
        <f t="shared" si="432"/>
        <v>690</v>
      </c>
      <c r="BP693" s="178">
        <f t="shared" si="433"/>
        <v>0.1091</v>
      </c>
      <c r="BQ693" s="179">
        <f t="shared" si="422"/>
        <v>8.6664107387064426E-3</v>
      </c>
      <c r="BR693" s="179">
        <f t="shared" si="435"/>
        <v>3.5985255215437565E-3</v>
      </c>
    </row>
    <row r="694" spans="5:70">
      <c r="E694">
        <f t="shared" si="423"/>
        <v>691</v>
      </c>
      <c r="F694" s="64">
        <f t="shared" si="424"/>
        <v>125.49999999999673</v>
      </c>
      <c r="G694" s="55">
        <f t="shared" si="408"/>
        <v>0</v>
      </c>
      <c r="H694" s="78">
        <f t="shared" si="434"/>
        <v>4.5706383831192035E-5</v>
      </c>
      <c r="I694" s="79">
        <f t="shared" ca="1" si="409"/>
        <v>0</v>
      </c>
      <c r="J694" s="79">
        <f t="shared" ca="1" si="410"/>
        <v>0</v>
      </c>
      <c r="K694" s="80">
        <f t="shared" ca="1" si="411"/>
        <v>0</v>
      </c>
      <c r="L694" s="80">
        <f t="shared" ca="1" si="412"/>
        <v>0</v>
      </c>
      <c r="M694" s="80">
        <f t="shared" ca="1" si="413"/>
        <v>0</v>
      </c>
      <c r="N694" s="80">
        <f t="shared" ca="1" si="414"/>
        <v>0</v>
      </c>
      <c r="O694" s="81">
        <f t="shared" ca="1" si="401"/>
        <v>0</v>
      </c>
      <c r="P694" s="79">
        <f t="shared" ca="1" si="402"/>
        <v>0</v>
      </c>
      <c r="R694">
        <f t="shared" ca="1" si="415"/>
        <v>691</v>
      </c>
      <c r="S694" s="78">
        <f t="shared" ca="1" si="425"/>
        <v>125.49999999999673</v>
      </c>
      <c r="T694" s="55">
        <f t="shared" ca="1" si="416"/>
        <v>0</v>
      </c>
      <c r="U694" s="78">
        <f t="shared" ca="1" si="426"/>
        <v>4.5569622524294494E-5</v>
      </c>
      <c r="V694" s="79">
        <f t="shared" ca="1" si="427"/>
        <v>0</v>
      </c>
      <c r="W694" s="79">
        <f t="shared" ca="1" si="403"/>
        <v>0</v>
      </c>
      <c r="X694" s="80">
        <f t="shared" ca="1" si="404"/>
        <v>0</v>
      </c>
      <c r="Y694" s="80">
        <f t="shared" ca="1" si="417"/>
        <v>0</v>
      </c>
      <c r="Z694" s="80">
        <f t="shared" ca="1" si="405"/>
        <v>0</v>
      </c>
      <c r="AA694" s="80">
        <f t="shared" ca="1" si="418"/>
        <v>0</v>
      </c>
      <c r="AB694" s="81">
        <f t="shared" ca="1" si="406"/>
        <v>0</v>
      </c>
      <c r="AC694" s="79">
        <f t="shared" ca="1" si="407"/>
        <v>0</v>
      </c>
      <c r="AE694" s="55">
        <f t="shared" ca="1" si="428"/>
        <v>0</v>
      </c>
      <c r="AF694" s="78">
        <f t="shared" ca="1" si="429"/>
        <v>4.5569622524294494E-5</v>
      </c>
      <c r="AR694" s="69">
        <f t="shared" si="419"/>
        <v>58</v>
      </c>
      <c r="AS694" s="70">
        <f t="shared" si="430"/>
        <v>691</v>
      </c>
      <c r="AT694" s="71">
        <f t="shared" si="431"/>
        <v>3.4047085982232671E-3</v>
      </c>
      <c r="AU694" s="72">
        <f t="shared" si="420"/>
        <v>8.6664107387064426E-3</v>
      </c>
      <c r="AV694" s="73">
        <f t="shared" si="421"/>
        <v>1.0086664107387064</v>
      </c>
      <c r="AW694" s="74">
        <f>PRODUCT(AV$4:AV694)</f>
        <v>280.29991859165426</v>
      </c>
      <c r="BO694" s="70">
        <f t="shared" si="432"/>
        <v>691</v>
      </c>
      <c r="BP694" s="178">
        <f t="shared" si="433"/>
        <v>0.1091</v>
      </c>
      <c r="BQ694" s="179">
        <f t="shared" si="422"/>
        <v>8.6664107387064426E-3</v>
      </c>
      <c r="BR694" s="179">
        <f t="shared" si="435"/>
        <v>3.567607172433096E-3</v>
      </c>
    </row>
    <row r="695" spans="5:70">
      <c r="E695">
        <f t="shared" si="423"/>
        <v>692</v>
      </c>
      <c r="F695" s="64">
        <f t="shared" si="424"/>
        <v>125.58333333333006</v>
      </c>
      <c r="G695" s="55">
        <f t="shared" si="408"/>
        <v>0</v>
      </c>
      <c r="H695" s="78">
        <f t="shared" si="434"/>
        <v>4.5706383831192035E-5</v>
      </c>
      <c r="I695" s="79">
        <f t="shared" ca="1" si="409"/>
        <v>0</v>
      </c>
      <c r="J695" s="79">
        <f t="shared" ca="1" si="410"/>
        <v>0</v>
      </c>
      <c r="K695" s="80">
        <f t="shared" ca="1" si="411"/>
        <v>0</v>
      </c>
      <c r="L695" s="80">
        <f t="shared" ca="1" si="412"/>
        <v>0</v>
      </c>
      <c r="M695" s="80">
        <f t="shared" ca="1" si="413"/>
        <v>0</v>
      </c>
      <c r="N695" s="80">
        <f t="shared" ca="1" si="414"/>
        <v>0</v>
      </c>
      <c r="O695" s="81">
        <f t="shared" ca="1" si="401"/>
        <v>0</v>
      </c>
      <c r="P695" s="79">
        <f t="shared" ca="1" si="402"/>
        <v>0</v>
      </c>
      <c r="R695">
        <f t="shared" ca="1" si="415"/>
        <v>692</v>
      </c>
      <c r="S695" s="78">
        <f t="shared" ca="1" si="425"/>
        <v>125.58333333333006</v>
      </c>
      <c r="T695" s="55">
        <f t="shared" ca="1" si="416"/>
        <v>0</v>
      </c>
      <c r="U695" s="78">
        <f t="shared" ca="1" si="426"/>
        <v>4.5569622524294494E-5</v>
      </c>
      <c r="V695" s="79">
        <f t="shared" ca="1" si="427"/>
        <v>0</v>
      </c>
      <c r="W695" s="79">
        <f t="shared" ca="1" si="403"/>
        <v>0</v>
      </c>
      <c r="X695" s="80">
        <f t="shared" ca="1" si="404"/>
        <v>0</v>
      </c>
      <c r="Y695" s="80">
        <f t="shared" ca="1" si="417"/>
        <v>0</v>
      </c>
      <c r="Z695" s="80">
        <f t="shared" ca="1" si="405"/>
        <v>0</v>
      </c>
      <c r="AA695" s="80">
        <f t="shared" ca="1" si="418"/>
        <v>0</v>
      </c>
      <c r="AB695" s="81">
        <f t="shared" ca="1" si="406"/>
        <v>0</v>
      </c>
      <c r="AC695" s="79">
        <f t="shared" ca="1" si="407"/>
        <v>0</v>
      </c>
      <c r="AE695" s="55">
        <f t="shared" ca="1" si="428"/>
        <v>0</v>
      </c>
      <c r="AF695" s="78">
        <f t="shared" ca="1" si="429"/>
        <v>4.5569622524294494E-5</v>
      </c>
      <c r="AR695" s="69">
        <f t="shared" si="419"/>
        <v>58</v>
      </c>
      <c r="AS695" s="70">
        <f t="shared" si="430"/>
        <v>692</v>
      </c>
      <c r="AT695" s="71">
        <f t="shared" si="431"/>
        <v>3.3752019950654588E-3</v>
      </c>
      <c r="AU695" s="72">
        <f t="shared" si="420"/>
        <v>8.6664107387064426E-3</v>
      </c>
      <c r="AV695" s="73">
        <f t="shared" si="421"/>
        <v>1.0086664107387064</v>
      </c>
      <c r="AW695" s="74">
        <f>PRODUCT(AV$4:AV695)</f>
        <v>282.72911281619554</v>
      </c>
      <c r="BO695" s="70">
        <f t="shared" si="432"/>
        <v>692</v>
      </c>
      <c r="BP695" s="178">
        <f t="shared" si="433"/>
        <v>0.1091</v>
      </c>
      <c r="BQ695" s="179">
        <f t="shared" si="422"/>
        <v>8.6664107387064426E-3</v>
      </c>
      <c r="BR695" s="179">
        <f t="shared" si="435"/>
        <v>3.536954472212795E-3</v>
      </c>
    </row>
    <row r="696" spans="5:70">
      <c r="E696">
        <f t="shared" si="423"/>
        <v>693</v>
      </c>
      <c r="F696" s="64">
        <f t="shared" si="424"/>
        <v>125.66666666666339</v>
      </c>
      <c r="G696" s="55">
        <f t="shared" si="408"/>
        <v>0</v>
      </c>
      <c r="H696" s="78">
        <f t="shared" si="434"/>
        <v>4.5706383831192035E-5</v>
      </c>
      <c r="I696" s="79">
        <f t="shared" ca="1" si="409"/>
        <v>0</v>
      </c>
      <c r="J696" s="79">
        <f t="shared" ca="1" si="410"/>
        <v>0</v>
      </c>
      <c r="K696" s="80">
        <f t="shared" ca="1" si="411"/>
        <v>0</v>
      </c>
      <c r="L696" s="80">
        <f t="shared" ca="1" si="412"/>
        <v>0</v>
      </c>
      <c r="M696" s="80">
        <f t="shared" ca="1" si="413"/>
        <v>0</v>
      </c>
      <c r="N696" s="80">
        <f t="shared" ca="1" si="414"/>
        <v>0</v>
      </c>
      <c r="O696" s="81">
        <f t="shared" ca="1" si="401"/>
        <v>0</v>
      </c>
      <c r="P696" s="79">
        <f t="shared" ca="1" si="402"/>
        <v>0</v>
      </c>
      <c r="R696">
        <f t="shared" ca="1" si="415"/>
        <v>693</v>
      </c>
      <c r="S696" s="78">
        <f t="shared" ca="1" si="425"/>
        <v>125.66666666666339</v>
      </c>
      <c r="T696" s="55">
        <f t="shared" ca="1" si="416"/>
        <v>0</v>
      </c>
      <c r="U696" s="78">
        <f t="shared" ca="1" si="426"/>
        <v>4.5569622524294494E-5</v>
      </c>
      <c r="V696" s="79">
        <f t="shared" ca="1" si="427"/>
        <v>0</v>
      </c>
      <c r="W696" s="79">
        <f t="shared" ca="1" si="403"/>
        <v>0</v>
      </c>
      <c r="X696" s="80">
        <f t="shared" ca="1" si="404"/>
        <v>0</v>
      </c>
      <c r="Y696" s="80">
        <f t="shared" ca="1" si="417"/>
        <v>0</v>
      </c>
      <c r="Z696" s="80">
        <f t="shared" ca="1" si="405"/>
        <v>0</v>
      </c>
      <c r="AA696" s="80">
        <f t="shared" ca="1" si="418"/>
        <v>0</v>
      </c>
      <c r="AB696" s="81">
        <f t="shared" ca="1" si="406"/>
        <v>0</v>
      </c>
      <c r="AC696" s="79">
        <f t="shared" ca="1" si="407"/>
        <v>0</v>
      </c>
      <c r="AE696" s="55">
        <f t="shared" ca="1" si="428"/>
        <v>0</v>
      </c>
      <c r="AF696" s="78">
        <f t="shared" ca="1" si="429"/>
        <v>4.5569622524294494E-5</v>
      </c>
      <c r="AR696" s="69">
        <f t="shared" si="419"/>
        <v>58</v>
      </c>
      <c r="AS696" s="70">
        <f t="shared" si="430"/>
        <v>693</v>
      </c>
      <c r="AT696" s="71">
        <f t="shared" si="431"/>
        <v>3.34595110825012E-3</v>
      </c>
      <c r="AU696" s="72">
        <f t="shared" si="420"/>
        <v>8.6664107387064426E-3</v>
      </c>
      <c r="AV696" s="73">
        <f t="shared" si="421"/>
        <v>1.0086664107387064</v>
      </c>
      <c r="AW696" s="74">
        <f>PRODUCT(AV$4:AV696)</f>
        <v>285.17935943565078</v>
      </c>
      <c r="BO696" s="70">
        <f t="shared" si="432"/>
        <v>693</v>
      </c>
      <c r="BP696" s="178">
        <f t="shared" si="433"/>
        <v>0.1091</v>
      </c>
      <c r="BQ696" s="179">
        <f t="shared" si="422"/>
        <v>8.6664107387064426E-3</v>
      </c>
      <c r="BR696" s="179">
        <f t="shared" si="435"/>
        <v>3.5065651384410361E-3</v>
      </c>
    </row>
    <row r="697" spans="5:70">
      <c r="E697">
        <f t="shared" si="423"/>
        <v>694</v>
      </c>
      <c r="F697" s="64">
        <f t="shared" si="424"/>
        <v>125.74999999999672</v>
      </c>
      <c r="G697" s="55">
        <f t="shared" si="408"/>
        <v>0</v>
      </c>
      <c r="H697" s="78">
        <f t="shared" si="434"/>
        <v>4.5706383831192035E-5</v>
      </c>
      <c r="I697" s="79">
        <f t="shared" ca="1" si="409"/>
        <v>0</v>
      </c>
      <c r="J697" s="79">
        <f t="shared" ca="1" si="410"/>
        <v>0</v>
      </c>
      <c r="K697" s="80">
        <f t="shared" ca="1" si="411"/>
        <v>0</v>
      </c>
      <c r="L697" s="80">
        <f t="shared" ca="1" si="412"/>
        <v>0</v>
      </c>
      <c r="M697" s="80">
        <f t="shared" ca="1" si="413"/>
        <v>0</v>
      </c>
      <c r="N697" s="80">
        <f t="shared" ca="1" si="414"/>
        <v>0</v>
      </c>
      <c r="O697" s="81">
        <f t="shared" ca="1" si="401"/>
        <v>0</v>
      </c>
      <c r="P697" s="79">
        <f t="shared" ca="1" si="402"/>
        <v>0</v>
      </c>
      <c r="R697">
        <f t="shared" ca="1" si="415"/>
        <v>694</v>
      </c>
      <c r="S697" s="78">
        <f t="shared" ca="1" si="425"/>
        <v>125.74999999999672</v>
      </c>
      <c r="T697" s="55">
        <f t="shared" ca="1" si="416"/>
        <v>0</v>
      </c>
      <c r="U697" s="78">
        <f t="shared" ca="1" si="426"/>
        <v>4.5569622524294494E-5</v>
      </c>
      <c r="V697" s="79">
        <f t="shared" ca="1" si="427"/>
        <v>0</v>
      </c>
      <c r="W697" s="79">
        <f t="shared" ca="1" si="403"/>
        <v>0</v>
      </c>
      <c r="X697" s="80">
        <f t="shared" ca="1" si="404"/>
        <v>0</v>
      </c>
      <c r="Y697" s="80">
        <f t="shared" ca="1" si="417"/>
        <v>0</v>
      </c>
      <c r="Z697" s="80">
        <f t="shared" ca="1" si="405"/>
        <v>0</v>
      </c>
      <c r="AA697" s="80">
        <f t="shared" ca="1" si="418"/>
        <v>0</v>
      </c>
      <c r="AB697" s="81">
        <f t="shared" ca="1" si="406"/>
        <v>0</v>
      </c>
      <c r="AC697" s="79">
        <f t="shared" ca="1" si="407"/>
        <v>0</v>
      </c>
      <c r="AE697" s="55">
        <f t="shared" ca="1" si="428"/>
        <v>0</v>
      </c>
      <c r="AF697" s="78">
        <f t="shared" ca="1" si="429"/>
        <v>4.5569622524294494E-5</v>
      </c>
      <c r="AR697" s="69">
        <f t="shared" si="419"/>
        <v>58</v>
      </c>
      <c r="AS697" s="70">
        <f t="shared" si="430"/>
        <v>694</v>
      </c>
      <c r="AT697" s="71">
        <f t="shared" si="431"/>
        <v>3.3169537216343943E-3</v>
      </c>
      <c r="AU697" s="72">
        <f t="shared" si="420"/>
        <v>8.6664107387064426E-3</v>
      </c>
      <c r="AV697" s="73">
        <f t="shared" si="421"/>
        <v>1.0086664107387064</v>
      </c>
      <c r="AW697" s="74">
        <f>PRODUCT(AV$4:AV697)</f>
        <v>287.65084089872136</v>
      </c>
      <c r="BO697" s="70">
        <f t="shared" si="432"/>
        <v>694</v>
      </c>
      <c r="BP697" s="178">
        <f t="shared" si="433"/>
        <v>0.1091</v>
      </c>
      <c r="BQ697" s="179">
        <f t="shared" si="422"/>
        <v>8.6664107387064426E-3</v>
      </c>
      <c r="BR697" s="179">
        <f t="shared" si="435"/>
        <v>3.4764369082866254E-3</v>
      </c>
    </row>
    <row r="698" spans="5:70">
      <c r="E698">
        <f t="shared" si="423"/>
        <v>695</v>
      </c>
      <c r="F698" s="64">
        <f t="shared" si="424"/>
        <v>125.83333333333005</v>
      </c>
      <c r="G698" s="55">
        <f t="shared" si="408"/>
        <v>0</v>
      </c>
      <c r="H698" s="78">
        <f t="shared" si="434"/>
        <v>4.5706383831192035E-5</v>
      </c>
      <c r="I698" s="79">
        <f t="shared" ca="1" si="409"/>
        <v>0</v>
      </c>
      <c r="J698" s="79">
        <f t="shared" ca="1" si="410"/>
        <v>0</v>
      </c>
      <c r="K698" s="80">
        <f t="shared" ca="1" si="411"/>
        <v>0</v>
      </c>
      <c r="L698" s="80">
        <f t="shared" ca="1" si="412"/>
        <v>0</v>
      </c>
      <c r="M698" s="80">
        <f t="shared" ca="1" si="413"/>
        <v>0</v>
      </c>
      <c r="N698" s="80">
        <f t="shared" ca="1" si="414"/>
        <v>0</v>
      </c>
      <c r="O698" s="81">
        <f t="shared" ca="1" si="401"/>
        <v>0</v>
      </c>
      <c r="P698" s="79">
        <f t="shared" ca="1" si="402"/>
        <v>0</v>
      </c>
      <c r="R698">
        <f t="shared" ca="1" si="415"/>
        <v>695</v>
      </c>
      <c r="S698" s="78">
        <f t="shared" ca="1" si="425"/>
        <v>125.83333333333005</v>
      </c>
      <c r="T698" s="55">
        <f t="shared" ca="1" si="416"/>
        <v>0</v>
      </c>
      <c r="U698" s="78">
        <f t="shared" ca="1" si="426"/>
        <v>4.5569622524294494E-5</v>
      </c>
      <c r="V698" s="79">
        <f t="shared" ca="1" si="427"/>
        <v>0</v>
      </c>
      <c r="W698" s="79">
        <f t="shared" ca="1" si="403"/>
        <v>0</v>
      </c>
      <c r="X698" s="80">
        <f t="shared" ca="1" si="404"/>
        <v>0</v>
      </c>
      <c r="Y698" s="80">
        <f t="shared" ca="1" si="417"/>
        <v>0</v>
      </c>
      <c r="Z698" s="80">
        <f t="shared" ca="1" si="405"/>
        <v>0</v>
      </c>
      <c r="AA698" s="80">
        <f t="shared" ca="1" si="418"/>
        <v>0</v>
      </c>
      <c r="AB698" s="81">
        <f t="shared" ca="1" si="406"/>
        <v>0</v>
      </c>
      <c r="AC698" s="79">
        <f t="shared" ca="1" si="407"/>
        <v>0</v>
      </c>
      <c r="AE698" s="55">
        <f t="shared" ca="1" si="428"/>
        <v>0</v>
      </c>
      <c r="AF698" s="78">
        <f t="shared" ca="1" si="429"/>
        <v>4.5569622524294494E-5</v>
      </c>
      <c r="AR698" s="69">
        <f t="shared" si="419"/>
        <v>58</v>
      </c>
      <c r="AS698" s="70">
        <f t="shared" si="430"/>
        <v>695</v>
      </c>
      <c r="AT698" s="71">
        <f t="shared" si="431"/>
        <v>3.2882076382814295E-3</v>
      </c>
      <c r="AU698" s="72">
        <f t="shared" si="420"/>
        <v>8.6664107387064426E-3</v>
      </c>
      <c r="AV698" s="73">
        <f t="shared" si="421"/>
        <v>1.0086664107387064</v>
      </c>
      <c r="AW698" s="74">
        <f>PRODUCT(AV$4:AV698)</f>
        <v>290.14374123528398</v>
      </c>
      <c r="BO698" s="70">
        <f t="shared" si="432"/>
        <v>695</v>
      </c>
      <c r="BP698" s="178">
        <f t="shared" si="433"/>
        <v>0.1091</v>
      </c>
      <c r="BQ698" s="179">
        <f t="shared" si="422"/>
        <v>8.6664107387064426E-3</v>
      </c>
      <c r="BR698" s="179">
        <f t="shared" si="435"/>
        <v>3.4465675383605009E-3</v>
      </c>
    </row>
    <row r="699" spans="5:70">
      <c r="E699">
        <f t="shared" si="423"/>
        <v>696</v>
      </c>
      <c r="F699" s="64">
        <f t="shared" si="424"/>
        <v>125.91666666666337</v>
      </c>
      <c r="G699" s="55">
        <f t="shared" si="408"/>
        <v>0</v>
      </c>
      <c r="H699" s="78">
        <f t="shared" si="434"/>
        <v>4.5706383831192035E-5</v>
      </c>
      <c r="I699" s="79">
        <f t="shared" ca="1" si="409"/>
        <v>0</v>
      </c>
      <c r="J699" s="79">
        <f t="shared" ca="1" si="410"/>
        <v>0</v>
      </c>
      <c r="K699" s="80">
        <f t="shared" ca="1" si="411"/>
        <v>0</v>
      </c>
      <c r="L699" s="80">
        <f t="shared" ca="1" si="412"/>
        <v>0</v>
      </c>
      <c r="M699" s="80">
        <f t="shared" ca="1" si="413"/>
        <v>0</v>
      </c>
      <c r="N699" s="80">
        <f t="shared" ca="1" si="414"/>
        <v>0</v>
      </c>
      <c r="O699" s="81">
        <f t="shared" ca="1" si="401"/>
        <v>0</v>
      </c>
      <c r="P699" s="79">
        <f t="shared" ca="1" si="402"/>
        <v>0</v>
      </c>
      <c r="R699">
        <f t="shared" ca="1" si="415"/>
        <v>696</v>
      </c>
      <c r="S699" s="78">
        <f t="shared" ca="1" si="425"/>
        <v>125.91666666666337</v>
      </c>
      <c r="T699" s="55">
        <f t="shared" ca="1" si="416"/>
        <v>0</v>
      </c>
      <c r="U699" s="78">
        <f t="shared" ca="1" si="426"/>
        <v>4.5569622524294494E-5</v>
      </c>
      <c r="V699" s="79">
        <f t="shared" ca="1" si="427"/>
        <v>0</v>
      </c>
      <c r="W699" s="79">
        <f t="shared" ca="1" si="403"/>
        <v>0</v>
      </c>
      <c r="X699" s="80">
        <f t="shared" ca="1" si="404"/>
        <v>0</v>
      </c>
      <c r="Y699" s="80">
        <f t="shared" ca="1" si="417"/>
        <v>0</v>
      </c>
      <c r="Z699" s="80">
        <f t="shared" ca="1" si="405"/>
        <v>0</v>
      </c>
      <c r="AA699" s="80">
        <f t="shared" ca="1" si="418"/>
        <v>0</v>
      </c>
      <c r="AB699" s="81">
        <f t="shared" ca="1" si="406"/>
        <v>0</v>
      </c>
      <c r="AC699" s="79">
        <f t="shared" ca="1" si="407"/>
        <v>0</v>
      </c>
      <c r="AE699" s="55">
        <f t="shared" ca="1" si="428"/>
        <v>0</v>
      </c>
      <c r="AF699" s="78">
        <f t="shared" ca="1" si="429"/>
        <v>4.5569622524294494E-5</v>
      </c>
      <c r="AR699" s="69">
        <f t="shared" si="419"/>
        <v>58</v>
      </c>
      <c r="AS699" s="70">
        <f t="shared" si="430"/>
        <v>696</v>
      </c>
      <c r="AT699" s="71">
        <f t="shared" si="431"/>
        <v>3.2597106802939309E-3</v>
      </c>
      <c r="AU699" s="72">
        <f t="shared" si="420"/>
        <v>8.6664107387064426E-3</v>
      </c>
      <c r="AV699" s="73">
        <f t="shared" si="421"/>
        <v>1.0086664107387064</v>
      </c>
      <c r="AW699" s="74">
        <f>PRODUCT(AV$4:AV699)</f>
        <v>292.65824607009392</v>
      </c>
      <c r="BO699" s="70">
        <f t="shared" si="432"/>
        <v>696</v>
      </c>
      <c r="BP699" s="178">
        <f t="shared" si="433"/>
        <v>0.1091</v>
      </c>
      <c r="BQ699" s="179">
        <f t="shared" si="422"/>
        <v>8.6664107387064426E-3</v>
      </c>
      <c r="BR699" s="179">
        <f t="shared" si="435"/>
        <v>3.4169548045486857E-3</v>
      </c>
    </row>
    <row r="700" spans="5:70">
      <c r="E700">
        <f t="shared" si="423"/>
        <v>697</v>
      </c>
      <c r="F700" s="64">
        <f t="shared" si="424"/>
        <v>125.9999999999967</v>
      </c>
      <c r="G700" s="55">
        <f t="shared" si="408"/>
        <v>0</v>
      </c>
      <c r="H700" s="78">
        <f t="shared" si="434"/>
        <v>4.5706383831192035E-5</v>
      </c>
      <c r="I700" s="79">
        <f t="shared" ca="1" si="409"/>
        <v>0</v>
      </c>
      <c r="J700" s="79">
        <f t="shared" ca="1" si="410"/>
        <v>0</v>
      </c>
      <c r="K700" s="80">
        <f t="shared" ca="1" si="411"/>
        <v>0</v>
      </c>
      <c r="L700" s="80">
        <f t="shared" ca="1" si="412"/>
        <v>0</v>
      </c>
      <c r="M700" s="80">
        <f t="shared" ca="1" si="413"/>
        <v>0</v>
      </c>
      <c r="N700" s="80">
        <f t="shared" ca="1" si="414"/>
        <v>0</v>
      </c>
      <c r="O700" s="81">
        <f t="shared" ca="1" si="401"/>
        <v>0</v>
      </c>
      <c r="P700" s="79">
        <f t="shared" ca="1" si="402"/>
        <v>0</v>
      </c>
      <c r="R700">
        <f t="shared" ca="1" si="415"/>
        <v>697</v>
      </c>
      <c r="S700" s="78">
        <f t="shared" ca="1" si="425"/>
        <v>125.9999999999967</v>
      </c>
      <c r="T700" s="55">
        <f t="shared" ca="1" si="416"/>
        <v>0</v>
      </c>
      <c r="U700" s="78">
        <f t="shared" ca="1" si="426"/>
        <v>4.5569622524294494E-5</v>
      </c>
      <c r="V700" s="79">
        <f t="shared" ca="1" si="427"/>
        <v>0</v>
      </c>
      <c r="W700" s="79">
        <f t="shared" ca="1" si="403"/>
        <v>0</v>
      </c>
      <c r="X700" s="80">
        <f t="shared" ca="1" si="404"/>
        <v>0</v>
      </c>
      <c r="Y700" s="80">
        <f t="shared" ca="1" si="417"/>
        <v>0</v>
      </c>
      <c r="Z700" s="80">
        <f t="shared" ca="1" si="405"/>
        <v>0</v>
      </c>
      <c r="AA700" s="80">
        <f t="shared" ca="1" si="418"/>
        <v>0</v>
      </c>
      <c r="AB700" s="81">
        <f t="shared" ca="1" si="406"/>
        <v>0</v>
      </c>
      <c r="AC700" s="79">
        <f t="shared" ca="1" si="407"/>
        <v>0</v>
      </c>
      <c r="AE700" s="55">
        <f t="shared" ca="1" si="428"/>
        <v>0</v>
      </c>
      <c r="AF700" s="78">
        <f t="shared" ca="1" si="429"/>
        <v>4.5569622524294494E-5</v>
      </c>
      <c r="AR700" s="69">
        <f t="shared" si="419"/>
        <v>59</v>
      </c>
      <c r="AS700" s="70">
        <f t="shared" si="430"/>
        <v>697</v>
      </c>
      <c r="AT700" s="71">
        <f t="shared" si="431"/>
        <v>3.2314606886491553E-3</v>
      </c>
      <c r="AU700" s="72">
        <f t="shared" si="420"/>
        <v>8.6664107387064426E-3</v>
      </c>
      <c r="AV700" s="73">
        <f t="shared" si="421"/>
        <v>1.0086664107387064</v>
      </c>
      <c r="AW700" s="74">
        <f>PRODUCT(AV$4:AV700)</f>
        <v>295.1945426366068</v>
      </c>
      <c r="BO700" s="70">
        <f t="shared" si="432"/>
        <v>697</v>
      </c>
      <c r="BP700" s="178">
        <f t="shared" si="433"/>
        <v>0.1091</v>
      </c>
      <c r="BQ700" s="179">
        <f t="shared" si="422"/>
        <v>8.6664107387064426E-3</v>
      </c>
      <c r="BR700" s="179">
        <f t="shared" si="435"/>
        <v>3.3875965018466772E-3</v>
      </c>
    </row>
    <row r="701" spans="5:70">
      <c r="E701">
        <f t="shared" si="423"/>
        <v>698</v>
      </c>
      <c r="F701" s="64">
        <f t="shared" si="424"/>
        <v>126.08333333333003</v>
      </c>
      <c r="G701" s="55">
        <f t="shared" si="408"/>
        <v>0</v>
      </c>
      <c r="H701" s="78">
        <f t="shared" si="434"/>
        <v>4.5706383831192035E-5</v>
      </c>
      <c r="I701" s="79">
        <f t="shared" ca="1" si="409"/>
        <v>0</v>
      </c>
      <c r="J701" s="79">
        <f t="shared" ca="1" si="410"/>
        <v>0</v>
      </c>
      <c r="K701" s="80">
        <f t="shared" ca="1" si="411"/>
        <v>0</v>
      </c>
      <c r="L701" s="80">
        <f t="shared" ca="1" si="412"/>
        <v>0</v>
      </c>
      <c r="M701" s="80">
        <f t="shared" ca="1" si="413"/>
        <v>0</v>
      </c>
      <c r="N701" s="80">
        <f t="shared" ca="1" si="414"/>
        <v>0</v>
      </c>
      <c r="O701" s="81">
        <f t="shared" ca="1" si="401"/>
        <v>0</v>
      </c>
      <c r="P701" s="79">
        <f t="shared" ca="1" si="402"/>
        <v>0</v>
      </c>
      <c r="R701">
        <f t="shared" ca="1" si="415"/>
        <v>698</v>
      </c>
      <c r="S701" s="78">
        <f t="shared" ca="1" si="425"/>
        <v>126.08333333333003</v>
      </c>
      <c r="T701" s="55">
        <f t="shared" ca="1" si="416"/>
        <v>0</v>
      </c>
      <c r="U701" s="78">
        <f t="shared" ca="1" si="426"/>
        <v>4.5569622524294494E-5</v>
      </c>
      <c r="V701" s="79">
        <f t="shared" ca="1" si="427"/>
        <v>0</v>
      </c>
      <c r="W701" s="79">
        <f t="shared" ca="1" si="403"/>
        <v>0</v>
      </c>
      <c r="X701" s="80">
        <f t="shared" ca="1" si="404"/>
        <v>0</v>
      </c>
      <c r="Y701" s="80">
        <f t="shared" ca="1" si="417"/>
        <v>0</v>
      </c>
      <c r="Z701" s="80">
        <f t="shared" ca="1" si="405"/>
        <v>0</v>
      </c>
      <c r="AA701" s="80">
        <f t="shared" ca="1" si="418"/>
        <v>0</v>
      </c>
      <c r="AB701" s="81">
        <f t="shared" ca="1" si="406"/>
        <v>0</v>
      </c>
      <c r="AC701" s="79">
        <f t="shared" ca="1" si="407"/>
        <v>0</v>
      </c>
      <c r="AE701" s="55">
        <f t="shared" ca="1" si="428"/>
        <v>0</v>
      </c>
      <c r="AF701" s="78">
        <f t="shared" ca="1" si="429"/>
        <v>4.5569622524294494E-5</v>
      </c>
      <c r="AR701" s="69">
        <f t="shared" si="419"/>
        <v>59</v>
      </c>
      <c r="AS701" s="70">
        <f t="shared" si="430"/>
        <v>698</v>
      </c>
      <c r="AT701" s="71">
        <f t="shared" si="431"/>
        <v>3.2034555230353386E-3</v>
      </c>
      <c r="AU701" s="72">
        <f t="shared" si="420"/>
        <v>8.6664107387064426E-3</v>
      </c>
      <c r="AV701" s="73">
        <f t="shared" si="421"/>
        <v>1.0086664107387064</v>
      </c>
      <c r="AW701" s="74">
        <f>PRODUCT(AV$4:AV701)</f>
        <v>297.75281979092023</v>
      </c>
      <c r="BO701" s="70">
        <f t="shared" si="432"/>
        <v>698</v>
      </c>
      <c r="BP701" s="178">
        <f t="shared" si="433"/>
        <v>0.1091</v>
      </c>
      <c r="BQ701" s="179">
        <f t="shared" si="422"/>
        <v>8.6664107387064426E-3</v>
      </c>
      <c r="BR701" s="179">
        <f t="shared" si="435"/>
        <v>3.3584904441952604E-3</v>
      </c>
    </row>
    <row r="702" spans="5:70">
      <c r="E702">
        <f t="shared" si="423"/>
        <v>699</v>
      </c>
      <c r="F702" s="64">
        <f t="shared" si="424"/>
        <v>126.16666666666336</v>
      </c>
      <c r="G702" s="55">
        <f t="shared" si="408"/>
        <v>0</v>
      </c>
      <c r="H702" s="78">
        <f t="shared" si="434"/>
        <v>4.5706383831192035E-5</v>
      </c>
      <c r="I702" s="79">
        <f t="shared" ca="1" si="409"/>
        <v>0</v>
      </c>
      <c r="J702" s="79">
        <f t="shared" ca="1" si="410"/>
        <v>0</v>
      </c>
      <c r="K702" s="80">
        <f t="shared" ca="1" si="411"/>
        <v>0</v>
      </c>
      <c r="L702" s="80">
        <f t="shared" ca="1" si="412"/>
        <v>0</v>
      </c>
      <c r="M702" s="80">
        <f t="shared" ca="1" si="413"/>
        <v>0</v>
      </c>
      <c r="N702" s="80">
        <f t="shared" ca="1" si="414"/>
        <v>0</v>
      </c>
      <c r="O702" s="81">
        <f t="shared" ca="1" si="401"/>
        <v>0</v>
      </c>
      <c r="P702" s="79">
        <f t="shared" ca="1" si="402"/>
        <v>0</v>
      </c>
      <c r="R702">
        <f t="shared" ca="1" si="415"/>
        <v>699</v>
      </c>
      <c r="S702" s="78">
        <f t="shared" ca="1" si="425"/>
        <v>126.16666666666336</v>
      </c>
      <c r="T702" s="55">
        <f t="shared" ca="1" si="416"/>
        <v>0</v>
      </c>
      <c r="U702" s="78">
        <f t="shared" ca="1" si="426"/>
        <v>4.5569622524294494E-5</v>
      </c>
      <c r="V702" s="79">
        <f t="shared" ca="1" si="427"/>
        <v>0</v>
      </c>
      <c r="W702" s="79">
        <f t="shared" ca="1" si="403"/>
        <v>0</v>
      </c>
      <c r="X702" s="80">
        <f t="shared" ca="1" si="404"/>
        <v>0</v>
      </c>
      <c r="Y702" s="80">
        <f t="shared" ca="1" si="417"/>
        <v>0</v>
      </c>
      <c r="Z702" s="80">
        <f t="shared" ca="1" si="405"/>
        <v>0</v>
      </c>
      <c r="AA702" s="80">
        <f t="shared" ca="1" si="418"/>
        <v>0</v>
      </c>
      <c r="AB702" s="81">
        <f t="shared" ca="1" si="406"/>
        <v>0</v>
      </c>
      <c r="AC702" s="79">
        <f t="shared" ca="1" si="407"/>
        <v>0</v>
      </c>
      <c r="AE702" s="55">
        <f t="shared" ca="1" si="428"/>
        <v>0</v>
      </c>
      <c r="AF702" s="78">
        <f t="shared" ca="1" si="429"/>
        <v>4.5569622524294494E-5</v>
      </c>
      <c r="AR702" s="69">
        <f t="shared" si="419"/>
        <v>59</v>
      </c>
      <c r="AS702" s="70">
        <f t="shared" si="430"/>
        <v>699</v>
      </c>
      <c r="AT702" s="71">
        <f t="shared" si="431"/>
        <v>3.1756930616895366E-3</v>
      </c>
      <c r="AU702" s="72">
        <f t="shared" si="420"/>
        <v>8.6664107387064426E-3</v>
      </c>
      <c r="AV702" s="73">
        <f t="shared" si="421"/>
        <v>1.0086664107387064</v>
      </c>
      <c r="AW702" s="74">
        <f>PRODUCT(AV$4:AV702)</f>
        <v>300.33326802583639</v>
      </c>
      <c r="BO702" s="70">
        <f t="shared" si="432"/>
        <v>699</v>
      </c>
      <c r="BP702" s="178">
        <f t="shared" si="433"/>
        <v>0.1091</v>
      </c>
      <c r="BQ702" s="179">
        <f t="shared" si="422"/>
        <v>8.6664107387064426E-3</v>
      </c>
      <c r="BR702" s="179">
        <f t="shared" si="435"/>
        <v>3.3296344643177303E-3</v>
      </c>
    </row>
    <row r="703" spans="5:70">
      <c r="E703">
        <f t="shared" si="423"/>
        <v>700</v>
      </c>
      <c r="F703" s="64">
        <f t="shared" si="424"/>
        <v>126.24999999999669</v>
      </c>
      <c r="G703" s="55">
        <f t="shared" si="408"/>
        <v>0</v>
      </c>
      <c r="H703" s="78">
        <f t="shared" si="434"/>
        <v>4.5706383831192035E-5</v>
      </c>
      <c r="I703" s="79">
        <f t="shared" ca="1" si="409"/>
        <v>0</v>
      </c>
      <c r="J703" s="79">
        <f t="shared" ca="1" si="410"/>
        <v>0</v>
      </c>
      <c r="K703" s="80">
        <f t="shared" ca="1" si="411"/>
        <v>0</v>
      </c>
      <c r="L703" s="80">
        <f t="shared" ca="1" si="412"/>
        <v>0</v>
      </c>
      <c r="M703" s="80">
        <f t="shared" ca="1" si="413"/>
        <v>0</v>
      </c>
      <c r="N703" s="80">
        <f t="shared" ca="1" si="414"/>
        <v>0</v>
      </c>
      <c r="O703" s="81">
        <f t="shared" ca="1" si="401"/>
        <v>0</v>
      </c>
      <c r="P703" s="79">
        <f t="shared" ca="1" si="402"/>
        <v>0</v>
      </c>
      <c r="R703">
        <f t="shared" ca="1" si="415"/>
        <v>700</v>
      </c>
      <c r="S703" s="78">
        <f t="shared" ca="1" si="425"/>
        <v>126.24999999999669</v>
      </c>
      <c r="T703" s="55">
        <f t="shared" ca="1" si="416"/>
        <v>0</v>
      </c>
      <c r="U703" s="78">
        <f t="shared" ca="1" si="426"/>
        <v>4.5569622524294494E-5</v>
      </c>
      <c r="V703" s="79">
        <f t="shared" ca="1" si="427"/>
        <v>0</v>
      </c>
      <c r="W703" s="79">
        <f t="shared" ca="1" si="403"/>
        <v>0</v>
      </c>
      <c r="X703" s="80">
        <f t="shared" ca="1" si="404"/>
        <v>0</v>
      </c>
      <c r="Y703" s="80">
        <f t="shared" ca="1" si="417"/>
        <v>0</v>
      </c>
      <c r="Z703" s="80">
        <f t="shared" ca="1" si="405"/>
        <v>0</v>
      </c>
      <c r="AA703" s="80">
        <f t="shared" ca="1" si="418"/>
        <v>0</v>
      </c>
      <c r="AB703" s="81">
        <f t="shared" ca="1" si="406"/>
        <v>0</v>
      </c>
      <c r="AC703" s="79">
        <f t="shared" ca="1" si="407"/>
        <v>0</v>
      </c>
      <c r="AE703" s="55">
        <f t="shared" ca="1" si="428"/>
        <v>0</v>
      </c>
      <c r="AF703" s="78">
        <f t="shared" ca="1" si="429"/>
        <v>4.5569622524294494E-5</v>
      </c>
      <c r="AR703" s="69">
        <f t="shared" si="419"/>
        <v>59</v>
      </c>
      <c r="AS703" s="70">
        <f t="shared" si="430"/>
        <v>700</v>
      </c>
      <c r="AT703" s="71">
        <f t="shared" si="431"/>
        <v>3.1481712012368748E-3</v>
      </c>
      <c r="AU703" s="72">
        <f t="shared" si="420"/>
        <v>8.6664107387064426E-3</v>
      </c>
      <c r="AV703" s="73">
        <f t="shared" si="421"/>
        <v>1.0086664107387064</v>
      </c>
      <c r="AW703" s="74">
        <f>PRODUCT(AV$4:AV703)</f>
        <v>302.93607948504632</v>
      </c>
      <c r="BO703" s="70">
        <f t="shared" si="432"/>
        <v>700</v>
      </c>
      <c r="BP703" s="178">
        <f t="shared" si="433"/>
        <v>0.1091</v>
      </c>
      <c r="BQ703" s="179">
        <f t="shared" si="422"/>
        <v>8.6664107387064426E-3</v>
      </c>
      <c r="BR703" s="179">
        <f t="shared" si="435"/>
        <v>3.3010264135585133E-3</v>
      </c>
    </row>
    <row r="704" spans="5:70">
      <c r="E704">
        <f t="shared" si="423"/>
        <v>701</v>
      </c>
      <c r="F704" s="64">
        <f t="shared" si="424"/>
        <v>126.33333333333002</v>
      </c>
      <c r="G704" s="55">
        <f t="shared" si="408"/>
        <v>0</v>
      </c>
      <c r="H704" s="78">
        <f t="shared" si="434"/>
        <v>4.5706383831192035E-5</v>
      </c>
      <c r="I704" s="79">
        <f t="shared" ca="1" si="409"/>
        <v>0</v>
      </c>
      <c r="J704" s="79">
        <f t="shared" ca="1" si="410"/>
        <v>0</v>
      </c>
      <c r="K704" s="80">
        <f t="shared" ca="1" si="411"/>
        <v>0</v>
      </c>
      <c r="L704" s="80">
        <f t="shared" ca="1" si="412"/>
        <v>0</v>
      </c>
      <c r="M704" s="80">
        <f t="shared" ca="1" si="413"/>
        <v>0</v>
      </c>
      <c r="N704" s="80">
        <f t="shared" ca="1" si="414"/>
        <v>0</v>
      </c>
      <c r="O704" s="81">
        <f t="shared" ca="1" si="401"/>
        <v>0</v>
      </c>
      <c r="P704" s="79">
        <f t="shared" ca="1" si="402"/>
        <v>0</v>
      </c>
      <c r="R704">
        <f t="shared" ca="1" si="415"/>
        <v>701</v>
      </c>
      <c r="S704" s="78">
        <f t="shared" ca="1" si="425"/>
        <v>126.33333333333002</v>
      </c>
      <c r="T704" s="55">
        <f t="shared" ca="1" si="416"/>
        <v>0</v>
      </c>
      <c r="U704" s="78">
        <f t="shared" ca="1" si="426"/>
        <v>4.5569622524294494E-5</v>
      </c>
      <c r="V704" s="79">
        <f t="shared" ca="1" si="427"/>
        <v>0</v>
      </c>
      <c r="W704" s="79">
        <f t="shared" ca="1" si="403"/>
        <v>0</v>
      </c>
      <c r="X704" s="80">
        <f t="shared" ca="1" si="404"/>
        <v>0</v>
      </c>
      <c r="Y704" s="80">
        <f t="shared" ca="1" si="417"/>
        <v>0</v>
      </c>
      <c r="Z704" s="80">
        <f t="shared" ca="1" si="405"/>
        <v>0</v>
      </c>
      <c r="AA704" s="80">
        <f t="shared" ca="1" si="418"/>
        <v>0</v>
      </c>
      <c r="AB704" s="81">
        <f t="shared" ca="1" si="406"/>
        <v>0</v>
      </c>
      <c r="AC704" s="79">
        <f t="shared" ca="1" si="407"/>
        <v>0</v>
      </c>
      <c r="AE704" s="55">
        <f t="shared" ca="1" si="428"/>
        <v>0</v>
      </c>
      <c r="AF704" s="78">
        <f t="shared" ca="1" si="429"/>
        <v>4.5569622524294494E-5</v>
      </c>
      <c r="AR704" s="69">
        <f t="shared" si="419"/>
        <v>59</v>
      </c>
      <c r="AS704" s="70">
        <f t="shared" si="430"/>
        <v>701</v>
      </c>
      <c r="AT704" s="71">
        <f t="shared" si="431"/>
        <v>3.120887856531189E-3</v>
      </c>
      <c r="AU704" s="72">
        <f t="shared" si="420"/>
        <v>8.6664107387064426E-3</v>
      </c>
      <c r="AV704" s="73">
        <f t="shared" si="421"/>
        <v>1.0086664107387064</v>
      </c>
      <c r="AW704" s="74">
        <f>PRODUCT(AV$4:AV704)</f>
        <v>305.56144797743718</v>
      </c>
      <c r="BO704" s="70">
        <f t="shared" si="432"/>
        <v>701</v>
      </c>
      <c r="BP704" s="178">
        <f t="shared" si="433"/>
        <v>0.1091</v>
      </c>
      <c r="BQ704" s="179">
        <f t="shared" si="422"/>
        <v>8.6664107387064426E-3</v>
      </c>
      <c r="BR704" s="179">
        <f t="shared" si="435"/>
        <v>3.2726641617231759E-3</v>
      </c>
    </row>
    <row r="705" spans="5:70">
      <c r="E705">
        <f t="shared" si="423"/>
        <v>702</v>
      </c>
      <c r="F705" s="64">
        <f t="shared" si="424"/>
        <v>126.41666666666335</v>
      </c>
      <c r="G705" s="55">
        <f t="shared" si="408"/>
        <v>0</v>
      </c>
      <c r="H705" s="78">
        <f t="shared" si="434"/>
        <v>4.5706383831192035E-5</v>
      </c>
      <c r="I705" s="79">
        <f t="shared" ca="1" si="409"/>
        <v>0</v>
      </c>
      <c r="J705" s="79">
        <f t="shared" ca="1" si="410"/>
        <v>0</v>
      </c>
      <c r="K705" s="80">
        <f t="shared" ca="1" si="411"/>
        <v>0</v>
      </c>
      <c r="L705" s="80">
        <f t="shared" ca="1" si="412"/>
        <v>0</v>
      </c>
      <c r="M705" s="80">
        <f t="shared" ca="1" si="413"/>
        <v>0</v>
      </c>
      <c r="N705" s="80">
        <f t="shared" ca="1" si="414"/>
        <v>0</v>
      </c>
      <c r="O705" s="81">
        <f t="shared" ca="1" si="401"/>
        <v>0</v>
      </c>
      <c r="P705" s="79">
        <f t="shared" ca="1" si="402"/>
        <v>0</v>
      </c>
      <c r="R705">
        <f t="shared" ca="1" si="415"/>
        <v>702</v>
      </c>
      <c r="S705" s="78">
        <f t="shared" ca="1" si="425"/>
        <v>126.41666666666335</v>
      </c>
      <c r="T705" s="55">
        <f t="shared" ca="1" si="416"/>
        <v>0</v>
      </c>
      <c r="U705" s="78">
        <f t="shared" ca="1" si="426"/>
        <v>4.5569622524294494E-5</v>
      </c>
      <c r="V705" s="79">
        <f t="shared" ca="1" si="427"/>
        <v>0</v>
      </c>
      <c r="W705" s="79">
        <f t="shared" ca="1" si="403"/>
        <v>0</v>
      </c>
      <c r="X705" s="80">
        <f t="shared" ca="1" si="404"/>
        <v>0</v>
      </c>
      <c r="Y705" s="80">
        <f t="shared" ca="1" si="417"/>
        <v>0</v>
      </c>
      <c r="Z705" s="80">
        <f t="shared" ca="1" si="405"/>
        <v>0</v>
      </c>
      <c r="AA705" s="80">
        <f t="shared" ca="1" si="418"/>
        <v>0</v>
      </c>
      <c r="AB705" s="81">
        <f t="shared" ca="1" si="406"/>
        <v>0</v>
      </c>
      <c r="AC705" s="79">
        <f t="shared" ca="1" si="407"/>
        <v>0</v>
      </c>
      <c r="AE705" s="55">
        <f t="shared" ca="1" si="428"/>
        <v>0</v>
      </c>
      <c r="AF705" s="78">
        <f t="shared" ca="1" si="429"/>
        <v>4.5569622524294494E-5</v>
      </c>
      <c r="AR705" s="69">
        <f t="shared" si="419"/>
        <v>59</v>
      </c>
      <c r="AS705" s="70">
        <f t="shared" si="430"/>
        <v>702</v>
      </c>
      <c r="AT705" s="71">
        <f t="shared" si="431"/>
        <v>3.0938409604970487E-3</v>
      </c>
      <c r="AU705" s="72">
        <f t="shared" si="420"/>
        <v>8.6664107387064426E-3</v>
      </c>
      <c r="AV705" s="73">
        <f t="shared" si="421"/>
        <v>1.0086664107387064</v>
      </c>
      <c r="AW705" s="74">
        <f>PRODUCT(AV$4:AV705)</f>
        <v>308.20956899152355</v>
      </c>
      <c r="BO705" s="70">
        <f t="shared" si="432"/>
        <v>702</v>
      </c>
      <c r="BP705" s="178">
        <f t="shared" si="433"/>
        <v>0.1091</v>
      </c>
      <c r="BQ705" s="179">
        <f t="shared" si="422"/>
        <v>8.6664107387064426E-3</v>
      </c>
      <c r="BR705" s="179">
        <f t="shared" si="435"/>
        <v>3.2445455969198071E-3</v>
      </c>
    </row>
    <row r="706" spans="5:70">
      <c r="E706">
        <f t="shared" si="423"/>
        <v>703</v>
      </c>
      <c r="F706" s="64">
        <f t="shared" si="424"/>
        <v>126.49999999999667</v>
      </c>
      <c r="G706" s="55">
        <f t="shared" si="408"/>
        <v>0</v>
      </c>
      <c r="H706" s="78">
        <f t="shared" si="434"/>
        <v>4.5706383831192035E-5</v>
      </c>
      <c r="I706" s="79">
        <f t="shared" ca="1" si="409"/>
        <v>0</v>
      </c>
      <c r="J706" s="79">
        <f t="shared" ca="1" si="410"/>
        <v>0</v>
      </c>
      <c r="K706" s="80">
        <f t="shared" ca="1" si="411"/>
        <v>0</v>
      </c>
      <c r="L706" s="80">
        <f t="shared" ca="1" si="412"/>
        <v>0</v>
      </c>
      <c r="M706" s="80">
        <f t="shared" ca="1" si="413"/>
        <v>0</v>
      </c>
      <c r="N706" s="80">
        <f t="shared" ca="1" si="414"/>
        <v>0</v>
      </c>
      <c r="O706" s="81">
        <f t="shared" ca="1" si="401"/>
        <v>0</v>
      </c>
      <c r="P706" s="79">
        <f t="shared" ca="1" si="402"/>
        <v>0</v>
      </c>
      <c r="R706">
        <f t="shared" ca="1" si="415"/>
        <v>703</v>
      </c>
      <c r="S706" s="78">
        <f t="shared" ca="1" si="425"/>
        <v>126.49999999999667</v>
      </c>
      <c r="T706" s="55">
        <f t="shared" ca="1" si="416"/>
        <v>0</v>
      </c>
      <c r="U706" s="78">
        <f t="shared" ca="1" si="426"/>
        <v>4.5569622524294494E-5</v>
      </c>
      <c r="V706" s="79">
        <f t="shared" ca="1" si="427"/>
        <v>0</v>
      </c>
      <c r="W706" s="79">
        <f t="shared" ca="1" si="403"/>
        <v>0</v>
      </c>
      <c r="X706" s="80">
        <f t="shared" ca="1" si="404"/>
        <v>0</v>
      </c>
      <c r="Y706" s="80">
        <f t="shared" ca="1" si="417"/>
        <v>0</v>
      </c>
      <c r="Z706" s="80">
        <f t="shared" ca="1" si="405"/>
        <v>0</v>
      </c>
      <c r="AA706" s="80">
        <f t="shared" ca="1" si="418"/>
        <v>0</v>
      </c>
      <c r="AB706" s="81">
        <f t="shared" ca="1" si="406"/>
        <v>0</v>
      </c>
      <c r="AC706" s="79">
        <f t="shared" ca="1" si="407"/>
        <v>0</v>
      </c>
      <c r="AE706" s="55">
        <f t="shared" ca="1" si="428"/>
        <v>0</v>
      </c>
      <c r="AF706" s="78">
        <f t="shared" ca="1" si="429"/>
        <v>4.5569622524294494E-5</v>
      </c>
      <c r="AR706" s="69">
        <f t="shared" si="419"/>
        <v>59</v>
      </c>
      <c r="AS706" s="70">
        <f t="shared" si="430"/>
        <v>703</v>
      </c>
      <c r="AT706" s="71">
        <f t="shared" si="431"/>
        <v>3.0670284639731471E-3</v>
      </c>
      <c r="AU706" s="72">
        <f t="shared" si="420"/>
        <v>8.6664107387064426E-3</v>
      </c>
      <c r="AV706" s="73">
        <f t="shared" si="421"/>
        <v>1.0086664107387064</v>
      </c>
      <c r="AW706" s="74">
        <f>PRODUCT(AV$4:AV706)</f>
        <v>310.88063971000378</v>
      </c>
      <c r="BO706" s="70">
        <f t="shared" si="432"/>
        <v>703</v>
      </c>
      <c r="BP706" s="178">
        <f t="shared" si="433"/>
        <v>0.1091</v>
      </c>
      <c r="BQ706" s="179">
        <f t="shared" si="422"/>
        <v>8.6664107387064426E-3</v>
      </c>
      <c r="BR706" s="179">
        <f t="shared" si="435"/>
        <v>3.2166686254017653E-3</v>
      </c>
    </row>
    <row r="707" spans="5:70">
      <c r="E707">
        <f t="shared" si="423"/>
        <v>704</v>
      </c>
      <c r="F707" s="64">
        <f t="shared" si="424"/>
        <v>126.58333333333</v>
      </c>
      <c r="G707" s="55">
        <f t="shared" si="408"/>
        <v>0</v>
      </c>
      <c r="H707" s="78">
        <f t="shared" si="434"/>
        <v>4.5706383831192035E-5</v>
      </c>
      <c r="I707" s="79">
        <f t="shared" ca="1" si="409"/>
        <v>0</v>
      </c>
      <c r="J707" s="79">
        <f t="shared" ca="1" si="410"/>
        <v>0</v>
      </c>
      <c r="K707" s="80">
        <f t="shared" ca="1" si="411"/>
        <v>0</v>
      </c>
      <c r="L707" s="80">
        <f t="shared" ca="1" si="412"/>
        <v>0</v>
      </c>
      <c r="M707" s="80">
        <f t="shared" ca="1" si="413"/>
        <v>0</v>
      </c>
      <c r="N707" s="80">
        <f t="shared" ca="1" si="414"/>
        <v>0</v>
      </c>
      <c r="O707" s="81">
        <f t="shared" ca="1" si="401"/>
        <v>0</v>
      </c>
      <c r="P707" s="79">
        <f t="shared" ca="1" si="402"/>
        <v>0</v>
      </c>
      <c r="R707">
        <f t="shared" ca="1" si="415"/>
        <v>704</v>
      </c>
      <c r="S707" s="78">
        <f t="shared" ca="1" si="425"/>
        <v>126.58333333333</v>
      </c>
      <c r="T707" s="55">
        <f t="shared" ca="1" si="416"/>
        <v>0</v>
      </c>
      <c r="U707" s="78">
        <f t="shared" ca="1" si="426"/>
        <v>4.5569622524294494E-5</v>
      </c>
      <c r="V707" s="79">
        <f t="shared" ca="1" si="427"/>
        <v>0</v>
      </c>
      <c r="W707" s="79">
        <f t="shared" ca="1" si="403"/>
        <v>0</v>
      </c>
      <c r="X707" s="80">
        <f t="shared" ca="1" si="404"/>
        <v>0</v>
      </c>
      <c r="Y707" s="80">
        <f t="shared" ca="1" si="417"/>
        <v>0</v>
      </c>
      <c r="Z707" s="80">
        <f t="shared" ca="1" si="405"/>
        <v>0</v>
      </c>
      <c r="AA707" s="80">
        <f t="shared" ca="1" si="418"/>
        <v>0</v>
      </c>
      <c r="AB707" s="81">
        <f t="shared" ca="1" si="406"/>
        <v>0</v>
      </c>
      <c r="AC707" s="79">
        <f t="shared" ca="1" si="407"/>
        <v>0</v>
      </c>
      <c r="AE707" s="55">
        <f t="shared" ca="1" si="428"/>
        <v>0</v>
      </c>
      <c r="AF707" s="78">
        <f t="shared" ca="1" si="429"/>
        <v>4.5569622524294494E-5</v>
      </c>
      <c r="AR707" s="69">
        <f t="shared" si="419"/>
        <v>59</v>
      </c>
      <c r="AS707" s="70">
        <f t="shared" si="430"/>
        <v>704</v>
      </c>
      <c r="AT707" s="71">
        <f t="shared" si="431"/>
        <v>3.040448335557052E-3</v>
      </c>
      <c r="AU707" s="72">
        <f t="shared" si="420"/>
        <v>8.6664107387064426E-3</v>
      </c>
      <c r="AV707" s="73">
        <f t="shared" si="421"/>
        <v>1.0086664107387064</v>
      </c>
      <c r="AW707" s="74">
        <f>PRODUCT(AV$4:AV707)</f>
        <v>313.5748590244425</v>
      </c>
      <c r="BO707" s="70">
        <f t="shared" si="432"/>
        <v>704</v>
      </c>
      <c r="BP707" s="178">
        <f t="shared" si="433"/>
        <v>0.1091</v>
      </c>
      <c r="BQ707" s="179">
        <f t="shared" si="422"/>
        <v>8.6664107387064426E-3</v>
      </c>
      <c r="BR707" s="179">
        <f t="shared" si="435"/>
        <v>3.189031171411773E-3</v>
      </c>
    </row>
    <row r="708" spans="5:70">
      <c r="E708">
        <f t="shared" si="423"/>
        <v>705</v>
      </c>
      <c r="F708" s="64">
        <f t="shared" si="424"/>
        <v>126.66666666666333</v>
      </c>
      <c r="G708" s="55">
        <f t="shared" si="408"/>
        <v>0</v>
      </c>
      <c r="H708" s="78">
        <f t="shared" si="434"/>
        <v>4.5706383831192035E-5</v>
      </c>
      <c r="I708" s="79">
        <f t="shared" ca="1" si="409"/>
        <v>0</v>
      </c>
      <c r="J708" s="79">
        <f t="shared" ca="1" si="410"/>
        <v>0</v>
      </c>
      <c r="K708" s="80">
        <f t="shared" ca="1" si="411"/>
        <v>0</v>
      </c>
      <c r="L708" s="80">
        <f t="shared" ca="1" si="412"/>
        <v>0</v>
      </c>
      <c r="M708" s="80">
        <f t="shared" ca="1" si="413"/>
        <v>0</v>
      </c>
      <c r="N708" s="80">
        <f t="shared" ca="1" si="414"/>
        <v>0</v>
      </c>
      <c r="O708" s="81">
        <f t="shared" ref="O708:O771" ca="1" si="436">-MIN(IF(MOD(R708,IF($C$5="Annual",12,1))=0,1,0)*$C$33*U708/IF($C$5="Monthly",12,1),I708)</f>
        <v>0</v>
      </c>
      <c r="P708" s="79">
        <f t="shared" ref="P708:P771" ca="1" si="437">SUM(I708:O708)</f>
        <v>0</v>
      </c>
      <c r="R708">
        <f t="shared" ca="1" si="415"/>
        <v>705</v>
      </c>
      <c r="S708" s="78">
        <f t="shared" ca="1" si="425"/>
        <v>126.66666666666333</v>
      </c>
      <c r="T708" s="55">
        <f t="shared" ca="1" si="416"/>
        <v>0</v>
      </c>
      <c r="U708" s="78">
        <f t="shared" ca="1" si="426"/>
        <v>4.5569622524294494E-5</v>
      </c>
      <c r="V708" s="79">
        <f t="shared" ca="1" si="427"/>
        <v>0</v>
      </c>
      <c r="W708" s="79">
        <f t="shared" ref="W708:W771" ca="1" si="438">(V708)*$AU708</f>
        <v>0</v>
      </c>
      <c r="X708" s="80">
        <f t="shared" ref="X708:X771" ca="1" si="439">IF(V708=0,0,-$C$19)*U708</f>
        <v>0</v>
      </c>
      <c r="Y708" s="80">
        <f t="shared" ca="1" si="417"/>
        <v>0</v>
      </c>
      <c r="Z708" s="80">
        <f t="shared" ref="Z708:Z771" ca="1" si="440">-IF(MOD(R708-1,12)=0,1,0)*V708*($C$17)</f>
        <v>0</v>
      </c>
      <c r="AA708" s="80">
        <f t="shared" ca="1" si="418"/>
        <v>0</v>
      </c>
      <c r="AB708" s="81">
        <f t="shared" ref="AB708:AB771" ca="1" si="441">-MIN(IF(MOD(R708,IF($C$5="Annual",12,1))=0,1,0)*$C$33*U708/IF($C$5="Monthly",12,1),V708)</f>
        <v>0</v>
      </c>
      <c r="AC708" s="79">
        <f t="shared" ref="AC708:AC771" ca="1" si="442">SUM(V708:AB708)</f>
        <v>0</v>
      </c>
      <c r="AE708" s="55">
        <f t="shared" ca="1" si="428"/>
        <v>0</v>
      </c>
      <c r="AF708" s="78">
        <f t="shared" ca="1" si="429"/>
        <v>4.5569622524294494E-5</v>
      </c>
      <c r="AR708" s="69">
        <f t="shared" si="419"/>
        <v>59</v>
      </c>
      <c r="AS708" s="70">
        <f t="shared" si="430"/>
        <v>705</v>
      </c>
      <c r="AT708" s="71">
        <f t="shared" si="431"/>
        <v>3.0140985614512984E-3</v>
      </c>
      <c r="AU708" s="72">
        <f t="shared" si="420"/>
        <v>8.6664107387064426E-3</v>
      </c>
      <c r="AV708" s="73">
        <f t="shared" si="421"/>
        <v>1.0086664107387064</v>
      </c>
      <c r="AW708" s="74">
        <f>PRODUCT(AV$4:AV708)</f>
        <v>316.29242755008028</v>
      </c>
      <c r="BO708" s="70">
        <f t="shared" si="432"/>
        <v>705</v>
      </c>
      <c r="BP708" s="178">
        <f t="shared" si="433"/>
        <v>0.1091</v>
      </c>
      <c r="BQ708" s="179">
        <f t="shared" si="422"/>
        <v>8.6664107387064426E-3</v>
      </c>
      <c r="BR708" s="179">
        <f t="shared" si="435"/>
        <v>3.161631177027354E-3</v>
      </c>
    </row>
    <row r="709" spans="5:70">
      <c r="E709">
        <f t="shared" si="423"/>
        <v>706</v>
      </c>
      <c r="F709" s="64">
        <f t="shared" si="424"/>
        <v>126.74999999999666</v>
      </c>
      <c r="G709" s="55">
        <f t="shared" ref="G709:G772" si="443">(1-(1-IF(F709&gt;$AJ$90,0,VLOOKUP(ROUND(F709,0),$AJ$4:$AK$90,2,FALSE)))^(1/12))</f>
        <v>0</v>
      </c>
      <c r="H709" s="78">
        <f t="shared" si="434"/>
        <v>4.5706383831192035E-5</v>
      </c>
      <c r="I709" s="79">
        <f t="shared" ref="I709:I772" ca="1" si="444">MAX(P708,0)*(1-G709)</f>
        <v>0</v>
      </c>
      <c r="J709" s="79">
        <f t="shared" ref="J709:J772" ca="1" si="445">(I709)*$AU709</f>
        <v>0</v>
      </c>
      <c r="K709" s="80">
        <f t="shared" ref="K709:K772" ca="1" si="446">IF(I709=0,0,-$C$19)*H709</f>
        <v>0</v>
      </c>
      <c r="L709" s="80">
        <f t="shared" ref="L709:L772" ca="1" si="447">IF(OR(I708+O708=0,K708=0),0,-I709*($C$16/12))</f>
        <v>0</v>
      </c>
      <c r="M709" s="80">
        <f t="shared" ref="M709:M772" ca="1" si="448">IF(OR(I708+O708=0,K708=0),0,-IF(MOD(E709-1,12)=0,1,0)*I709*($C$17))</f>
        <v>0</v>
      </c>
      <c r="N709" s="80">
        <f t="shared" ref="N709:N772" ca="1" si="449">IF(OR(I708+O708=0,K708=0),0,-I709*($C$18*(1+$C$20))/12)</f>
        <v>0</v>
      </c>
      <c r="O709" s="81">
        <f t="shared" ca="1" si="436"/>
        <v>0</v>
      </c>
      <c r="P709" s="79">
        <f t="shared" ca="1" si="437"/>
        <v>0</v>
      </c>
      <c r="R709">
        <f t="shared" ref="R709:R772" ca="1" si="450">R708+1</f>
        <v>706</v>
      </c>
      <c r="S709" s="78">
        <f t="shared" ca="1" si="425"/>
        <v>126.74999999999666</v>
      </c>
      <c r="T709" s="55">
        <f t="shared" ref="T709:T772" ca="1" si="451">(1-(1-IF(S709&gt;$AJ$90,0,VLOOKUP(ROUND(S709,0),$AJ$4:$AK$90,2,FALSE)))^(1/12))
*IF(S710-S$4&lt;SUBSTITUTE($C$6, "years", "", 1)/1,0,1)</f>
        <v>0</v>
      </c>
      <c r="U709" s="78">
        <f t="shared" ca="1" si="426"/>
        <v>4.5569622524294494E-5</v>
      </c>
      <c r="V709" s="79">
        <f t="shared" ca="1" si="427"/>
        <v>0</v>
      </c>
      <c r="W709" s="79">
        <f t="shared" ca="1" si="438"/>
        <v>0</v>
      </c>
      <c r="X709" s="80">
        <f t="shared" ca="1" si="439"/>
        <v>0</v>
      </c>
      <c r="Y709" s="80">
        <f t="shared" ref="Y709:Y772" ca="1" si="452">IF(OR(V708+AB708=0,X708=0),0,-V709*($C$16/12))</f>
        <v>0</v>
      </c>
      <c r="Z709" s="80">
        <f t="shared" ca="1" si="440"/>
        <v>0</v>
      </c>
      <c r="AA709" s="80">
        <f t="shared" ref="AA709:AA772" ca="1" si="453">IF(OR(V708+AB708=0,X708=0),0,-V709*($C$18*(1+$C$20))/12)</f>
        <v>0</v>
      </c>
      <c r="AB709" s="81">
        <f t="shared" ca="1" si="441"/>
        <v>0</v>
      </c>
      <c r="AC709" s="79">
        <f t="shared" ca="1" si="442"/>
        <v>0</v>
      </c>
      <c r="AE709" s="55">
        <f t="shared" ca="1" si="428"/>
        <v>0</v>
      </c>
      <c r="AF709" s="78">
        <f t="shared" ca="1" si="429"/>
        <v>4.5569622524294494E-5</v>
      </c>
      <c r="AR709" s="69">
        <f t="shared" ref="AR709:AR772" si="454">ROUNDDOWN((AS709-1)/12,0)+1</f>
        <v>59</v>
      </c>
      <c r="AS709" s="70">
        <f t="shared" si="430"/>
        <v>706</v>
      </c>
      <c r="AT709" s="71">
        <f t="shared" si="431"/>
        <v>2.9879771453108174E-3</v>
      </c>
      <c r="AU709" s="72">
        <f t="shared" ref="AU709:AU772" si="455">IF($AU$2="Yes",BQ709,((1+$AH$21)^(1/12))-1)</f>
        <v>8.6664107387064426E-3</v>
      </c>
      <c r="AV709" s="73">
        <f t="shared" ref="AV709:AV772" si="456">(1+AU709)</f>
        <v>1.0086664107387064</v>
      </c>
      <c r="AW709" s="74">
        <f>PRODUCT(AV$4:AV709)</f>
        <v>319.03354764077181</v>
      </c>
      <c r="BO709" s="70">
        <f t="shared" si="432"/>
        <v>706</v>
      </c>
      <c r="BP709" s="178">
        <f t="shared" si="433"/>
        <v>0.1091</v>
      </c>
      <c r="BQ709" s="179">
        <f t="shared" ref="BQ709:BQ772" si="457">(1+BP709)^(1/12)-1</f>
        <v>8.6664107387064426E-3</v>
      </c>
      <c r="BR709" s="179">
        <f t="shared" si="435"/>
        <v>3.1344666020075985E-3</v>
      </c>
    </row>
    <row r="710" spans="5:70">
      <c r="E710">
        <f t="shared" ref="E710:E773" si="458">E709+1</f>
        <v>707</v>
      </c>
      <c r="F710" s="64">
        <f t="shared" ref="F710:F773" si="459">(E710-E709)/12+F709</f>
        <v>126.83333333332999</v>
      </c>
      <c r="G710" s="55">
        <f t="shared" si="443"/>
        <v>0</v>
      </c>
      <c r="H710" s="78">
        <f t="shared" si="434"/>
        <v>4.5706383831192035E-5</v>
      </c>
      <c r="I710" s="79">
        <f t="shared" ca="1" si="444"/>
        <v>0</v>
      </c>
      <c r="J710" s="79">
        <f t="shared" ca="1" si="445"/>
        <v>0</v>
      </c>
      <c r="K710" s="80">
        <f t="shared" ca="1" si="446"/>
        <v>0</v>
      </c>
      <c r="L710" s="80">
        <f t="shared" ca="1" si="447"/>
        <v>0</v>
      </c>
      <c r="M710" s="80">
        <f t="shared" ca="1" si="448"/>
        <v>0</v>
      </c>
      <c r="N710" s="80">
        <f t="shared" ca="1" si="449"/>
        <v>0</v>
      </c>
      <c r="O710" s="81">
        <f t="shared" ca="1" si="436"/>
        <v>0</v>
      </c>
      <c r="P710" s="79">
        <f t="shared" ca="1" si="437"/>
        <v>0</v>
      </c>
      <c r="R710">
        <f t="shared" ca="1" si="450"/>
        <v>707</v>
      </c>
      <c r="S710" s="78">
        <f t="shared" ref="S710:S773" ca="1" si="460">(R710-R709)/12+S709</f>
        <v>126.83333333332999</v>
      </c>
      <c r="T710" s="55">
        <f t="shared" ca="1" si="451"/>
        <v>0</v>
      </c>
      <c r="U710" s="78">
        <f t="shared" ref="U710:U773" ca="1" si="461">IF(S711-S$4&lt;SUBSTITUTE($C$6, "years", "", 1)/1,U709,AF709)*
(1-T710)</f>
        <v>4.5569622524294494E-5</v>
      </c>
      <c r="V710" s="79">
        <f t="shared" ref="V710:V773" ca="1" si="462">MAX(AC709,0)*(1-AE710)</f>
        <v>0</v>
      </c>
      <c r="W710" s="79">
        <f t="shared" ca="1" si="438"/>
        <v>0</v>
      </c>
      <c r="X710" s="80">
        <f t="shared" ca="1" si="439"/>
        <v>0</v>
      </c>
      <c r="Y710" s="80">
        <f t="shared" ca="1" si="452"/>
        <v>0</v>
      </c>
      <c r="Z710" s="80">
        <f t="shared" ca="1" si="440"/>
        <v>0</v>
      </c>
      <c r="AA710" s="80">
        <f t="shared" ca="1" si="453"/>
        <v>0</v>
      </c>
      <c r="AB710" s="81">
        <f t="shared" ca="1" si="441"/>
        <v>0</v>
      </c>
      <c r="AC710" s="79">
        <f t="shared" ca="1" si="442"/>
        <v>0</v>
      </c>
      <c r="AE710" s="55">
        <f t="shared" ref="AE710:AE773" ca="1" si="463">(1-(1-IF(S710&gt;$AJ$90,0,VLOOKUP(ROUND(S710,0),$AJ$4:$AK$90,2,FALSE)))^(1/12))</f>
        <v>0</v>
      </c>
      <c r="AF710" s="78">
        <f t="shared" ref="AF710:AF773" ca="1" si="464">AF709*(1-AE710)</f>
        <v>4.5569622524294494E-5</v>
      </c>
      <c r="AR710" s="69">
        <f t="shared" si="454"/>
        <v>59</v>
      </c>
      <c r="AS710" s="70">
        <f t="shared" ref="AS710:AS773" si="465">AS709+1</f>
        <v>707</v>
      </c>
      <c r="AT710" s="71">
        <f t="shared" ref="AT710:AT773" si="466">(1-AU710)*AT709</f>
        <v>2.9620821080916862E-3</v>
      </c>
      <c r="AU710" s="72">
        <f t="shared" si="455"/>
        <v>8.6664107387064426E-3</v>
      </c>
      <c r="AV710" s="73">
        <f t="shared" si="456"/>
        <v>1.0086664107387064</v>
      </c>
      <c r="AW710" s="74">
        <f>PRODUCT(AV$4:AV710)</f>
        <v>321.79842340405344</v>
      </c>
      <c r="BO710" s="70">
        <f t="shared" ref="BO710:BO773" si="467">BO709+1</f>
        <v>707</v>
      </c>
      <c r="BP710" s="178">
        <f t="shared" ref="BP710:BP773" si="468">VLOOKUP(BO710,$BT$4:$BX$13,5,TRUE)/100</f>
        <v>0.1091</v>
      </c>
      <c r="BQ710" s="179">
        <f t="shared" si="457"/>
        <v>8.6664107387064426E-3</v>
      </c>
      <c r="BR710" s="179">
        <f t="shared" si="435"/>
        <v>3.1075354236412434E-3</v>
      </c>
    </row>
    <row r="711" spans="5:70">
      <c r="E711">
        <f t="shared" si="458"/>
        <v>708</v>
      </c>
      <c r="F711" s="64">
        <f t="shared" si="459"/>
        <v>126.91666666666332</v>
      </c>
      <c r="G711" s="55">
        <f t="shared" si="443"/>
        <v>0</v>
      </c>
      <c r="H711" s="78">
        <f t="shared" ref="H711:H774" si="469">H710*(1-G711)</f>
        <v>4.5706383831192035E-5</v>
      </c>
      <c r="I711" s="79">
        <f t="shared" ca="1" si="444"/>
        <v>0</v>
      </c>
      <c r="J711" s="79">
        <f t="shared" ca="1" si="445"/>
        <v>0</v>
      </c>
      <c r="K711" s="80">
        <f t="shared" ca="1" si="446"/>
        <v>0</v>
      </c>
      <c r="L711" s="80">
        <f t="shared" ca="1" si="447"/>
        <v>0</v>
      </c>
      <c r="M711" s="80">
        <f t="shared" ca="1" si="448"/>
        <v>0</v>
      </c>
      <c r="N711" s="80">
        <f t="shared" ca="1" si="449"/>
        <v>0</v>
      </c>
      <c r="O711" s="81">
        <f t="shared" ca="1" si="436"/>
        <v>0</v>
      </c>
      <c r="P711" s="79">
        <f t="shared" ca="1" si="437"/>
        <v>0</v>
      </c>
      <c r="R711">
        <f t="shared" ca="1" si="450"/>
        <v>708</v>
      </c>
      <c r="S711" s="78">
        <f t="shared" ca="1" si="460"/>
        <v>126.91666666666332</v>
      </c>
      <c r="T711" s="55">
        <f t="shared" ca="1" si="451"/>
        <v>0</v>
      </c>
      <c r="U711" s="78">
        <f t="shared" ca="1" si="461"/>
        <v>4.5569622524294494E-5</v>
      </c>
      <c r="V711" s="79">
        <f t="shared" ca="1" si="462"/>
        <v>0</v>
      </c>
      <c r="W711" s="79">
        <f t="shared" ca="1" si="438"/>
        <v>0</v>
      </c>
      <c r="X711" s="80">
        <f t="shared" ca="1" si="439"/>
        <v>0</v>
      </c>
      <c r="Y711" s="80">
        <f t="shared" ca="1" si="452"/>
        <v>0</v>
      </c>
      <c r="Z711" s="80">
        <f t="shared" ca="1" si="440"/>
        <v>0</v>
      </c>
      <c r="AA711" s="80">
        <f t="shared" ca="1" si="453"/>
        <v>0</v>
      </c>
      <c r="AB711" s="81">
        <f t="shared" ca="1" si="441"/>
        <v>0</v>
      </c>
      <c r="AC711" s="79">
        <f t="shared" ca="1" si="442"/>
        <v>0</v>
      </c>
      <c r="AE711" s="55">
        <f t="shared" ca="1" si="463"/>
        <v>0</v>
      </c>
      <c r="AF711" s="78">
        <f t="shared" ca="1" si="464"/>
        <v>4.5569622524294494E-5</v>
      </c>
      <c r="AR711" s="69">
        <f t="shared" si="454"/>
        <v>59</v>
      </c>
      <c r="AS711" s="70">
        <f t="shared" si="465"/>
        <v>708</v>
      </c>
      <c r="AT711" s="71">
        <f t="shared" si="466"/>
        <v>2.9364114879011903E-3</v>
      </c>
      <c r="AU711" s="72">
        <f t="shared" si="455"/>
        <v>8.6664107387064426E-3</v>
      </c>
      <c r="AV711" s="73">
        <f t="shared" si="456"/>
        <v>1.0086664107387064</v>
      </c>
      <c r="AW711" s="74">
        <f>PRODUCT(AV$4:AV711)</f>
        <v>324.58726071634112</v>
      </c>
      <c r="BO711" s="70">
        <f t="shared" si="467"/>
        <v>708</v>
      </c>
      <c r="BP711" s="178">
        <f t="shared" si="468"/>
        <v>0.1091</v>
      </c>
      <c r="BQ711" s="179">
        <f t="shared" si="457"/>
        <v>8.6664107387064426E-3</v>
      </c>
      <c r="BR711" s="179">
        <f t="shared" ref="BR711:BR774" si="470">BR710/(1+BQ711)</f>
        <v>3.0808356365960576E-3</v>
      </c>
    </row>
    <row r="712" spans="5:70">
      <c r="E712">
        <f t="shared" si="458"/>
        <v>709</v>
      </c>
      <c r="F712" s="64">
        <f t="shared" si="459"/>
        <v>126.99999999999665</v>
      </c>
      <c r="G712" s="55">
        <f t="shared" si="443"/>
        <v>0</v>
      </c>
      <c r="H712" s="78">
        <f t="shared" si="469"/>
        <v>4.5706383831192035E-5</v>
      </c>
      <c r="I712" s="79">
        <f t="shared" ca="1" si="444"/>
        <v>0</v>
      </c>
      <c r="J712" s="79">
        <f t="shared" ca="1" si="445"/>
        <v>0</v>
      </c>
      <c r="K712" s="80">
        <f t="shared" ca="1" si="446"/>
        <v>0</v>
      </c>
      <c r="L712" s="80">
        <f t="shared" ca="1" si="447"/>
        <v>0</v>
      </c>
      <c r="M712" s="80">
        <f t="shared" ca="1" si="448"/>
        <v>0</v>
      </c>
      <c r="N712" s="80">
        <f t="shared" ca="1" si="449"/>
        <v>0</v>
      </c>
      <c r="O712" s="81">
        <f t="shared" ca="1" si="436"/>
        <v>0</v>
      </c>
      <c r="P712" s="79">
        <f t="shared" ca="1" si="437"/>
        <v>0</v>
      </c>
      <c r="R712">
        <f t="shared" ca="1" si="450"/>
        <v>709</v>
      </c>
      <c r="S712" s="78">
        <f t="shared" ca="1" si="460"/>
        <v>126.99999999999665</v>
      </c>
      <c r="T712" s="55">
        <f t="shared" ca="1" si="451"/>
        <v>0</v>
      </c>
      <c r="U712" s="78">
        <f t="shared" ca="1" si="461"/>
        <v>4.5569622524294494E-5</v>
      </c>
      <c r="V712" s="79">
        <f t="shared" ca="1" si="462"/>
        <v>0</v>
      </c>
      <c r="W712" s="79">
        <f t="shared" ca="1" si="438"/>
        <v>0</v>
      </c>
      <c r="X712" s="80">
        <f t="shared" ca="1" si="439"/>
        <v>0</v>
      </c>
      <c r="Y712" s="80">
        <f t="shared" ca="1" si="452"/>
        <v>0</v>
      </c>
      <c r="Z712" s="80">
        <f t="shared" ca="1" si="440"/>
        <v>0</v>
      </c>
      <c r="AA712" s="80">
        <f t="shared" ca="1" si="453"/>
        <v>0</v>
      </c>
      <c r="AB712" s="81">
        <f t="shared" ca="1" si="441"/>
        <v>0</v>
      </c>
      <c r="AC712" s="79">
        <f t="shared" ca="1" si="442"/>
        <v>0</v>
      </c>
      <c r="AE712" s="55">
        <f t="shared" ca="1" si="463"/>
        <v>0</v>
      </c>
      <c r="AF712" s="78">
        <f t="shared" ca="1" si="464"/>
        <v>4.5569622524294494E-5</v>
      </c>
      <c r="AR712" s="69">
        <f t="shared" si="454"/>
        <v>60</v>
      </c>
      <c r="AS712" s="70">
        <f t="shared" si="465"/>
        <v>709</v>
      </c>
      <c r="AT712" s="71">
        <f t="shared" si="466"/>
        <v>2.9109633398491826E-3</v>
      </c>
      <c r="AU712" s="72">
        <f t="shared" si="455"/>
        <v>8.6664107387064426E-3</v>
      </c>
      <c r="AV712" s="73">
        <f t="shared" si="456"/>
        <v>1.0086664107387064</v>
      </c>
      <c r="AW712" s="74">
        <f>PRODUCT(AV$4:AV712)</f>
        <v>327.40026723826054</v>
      </c>
      <c r="BO712" s="70">
        <f t="shared" si="467"/>
        <v>709</v>
      </c>
      <c r="BP712" s="178">
        <f t="shared" si="468"/>
        <v>0.1091</v>
      </c>
      <c r="BQ712" s="179">
        <f t="shared" si="457"/>
        <v>8.6664107387064426E-3</v>
      </c>
      <c r="BR712" s="179">
        <f t="shared" si="470"/>
        <v>3.0543652527695239E-3</v>
      </c>
    </row>
    <row r="713" spans="5:70">
      <c r="E713">
        <f t="shared" si="458"/>
        <v>710</v>
      </c>
      <c r="F713" s="64">
        <f t="shared" si="459"/>
        <v>127.08333333332997</v>
      </c>
      <c r="G713" s="55">
        <f t="shared" si="443"/>
        <v>0</v>
      </c>
      <c r="H713" s="78">
        <f t="shared" si="469"/>
        <v>4.5706383831192035E-5</v>
      </c>
      <c r="I713" s="79">
        <f t="shared" ca="1" si="444"/>
        <v>0</v>
      </c>
      <c r="J713" s="79">
        <f t="shared" ca="1" si="445"/>
        <v>0</v>
      </c>
      <c r="K713" s="80">
        <f t="shared" ca="1" si="446"/>
        <v>0</v>
      </c>
      <c r="L713" s="80">
        <f t="shared" ca="1" si="447"/>
        <v>0</v>
      </c>
      <c r="M713" s="80">
        <f t="shared" ca="1" si="448"/>
        <v>0</v>
      </c>
      <c r="N713" s="80">
        <f t="shared" ca="1" si="449"/>
        <v>0</v>
      </c>
      <c r="O713" s="81">
        <f t="shared" ca="1" si="436"/>
        <v>0</v>
      </c>
      <c r="P713" s="79">
        <f t="shared" ca="1" si="437"/>
        <v>0</v>
      </c>
      <c r="R713">
        <f t="shared" ca="1" si="450"/>
        <v>710</v>
      </c>
      <c r="S713" s="78">
        <f t="shared" ca="1" si="460"/>
        <v>127.08333333332997</v>
      </c>
      <c r="T713" s="55">
        <f t="shared" ca="1" si="451"/>
        <v>0</v>
      </c>
      <c r="U713" s="78">
        <f t="shared" ca="1" si="461"/>
        <v>4.5569622524294494E-5</v>
      </c>
      <c r="V713" s="79">
        <f t="shared" ca="1" si="462"/>
        <v>0</v>
      </c>
      <c r="W713" s="79">
        <f t="shared" ca="1" si="438"/>
        <v>0</v>
      </c>
      <c r="X713" s="80">
        <f t="shared" ca="1" si="439"/>
        <v>0</v>
      </c>
      <c r="Y713" s="80">
        <f t="shared" ca="1" si="452"/>
        <v>0</v>
      </c>
      <c r="Z713" s="80">
        <f t="shared" ca="1" si="440"/>
        <v>0</v>
      </c>
      <c r="AA713" s="80">
        <f t="shared" ca="1" si="453"/>
        <v>0</v>
      </c>
      <c r="AB713" s="81">
        <f t="shared" ca="1" si="441"/>
        <v>0</v>
      </c>
      <c r="AC713" s="79">
        <f t="shared" ca="1" si="442"/>
        <v>0</v>
      </c>
      <c r="AE713" s="55">
        <f t="shared" ca="1" si="463"/>
        <v>0</v>
      </c>
      <c r="AF713" s="78">
        <f t="shared" ca="1" si="464"/>
        <v>4.5569622524294494E-5</v>
      </c>
      <c r="AR713" s="69">
        <f t="shared" si="454"/>
        <v>60</v>
      </c>
      <c r="AS713" s="70">
        <f t="shared" si="465"/>
        <v>710</v>
      </c>
      <c r="AT713" s="71">
        <f t="shared" si="466"/>
        <v>2.8857357359007327E-3</v>
      </c>
      <c r="AU713" s="72">
        <f t="shared" si="455"/>
        <v>8.6664107387064426E-3</v>
      </c>
      <c r="AV713" s="73">
        <f t="shared" si="456"/>
        <v>1.0086664107387064</v>
      </c>
      <c r="AW713" s="74">
        <f>PRODUCT(AV$4:AV713)</f>
        <v>330.23765243010956</v>
      </c>
      <c r="BO713" s="70">
        <f t="shared" si="467"/>
        <v>710</v>
      </c>
      <c r="BP713" s="178">
        <f t="shared" si="468"/>
        <v>0.1091</v>
      </c>
      <c r="BQ713" s="179">
        <f t="shared" si="457"/>
        <v>8.6664107387064426E-3</v>
      </c>
      <c r="BR713" s="179">
        <f t="shared" si="470"/>
        <v>3.0281223011408009E-3</v>
      </c>
    </row>
    <row r="714" spans="5:70">
      <c r="E714">
        <f t="shared" si="458"/>
        <v>711</v>
      </c>
      <c r="F714" s="64">
        <f t="shared" si="459"/>
        <v>127.1666666666633</v>
      </c>
      <c r="G714" s="55">
        <f t="shared" si="443"/>
        <v>0</v>
      </c>
      <c r="H714" s="78">
        <f t="shared" si="469"/>
        <v>4.5706383831192035E-5</v>
      </c>
      <c r="I714" s="79">
        <f t="shared" ca="1" si="444"/>
        <v>0</v>
      </c>
      <c r="J714" s="79">
        <f t="shared" ca="1" si="445"/>
        <v>0</v>
      </c>
      <c r="K714" s="80">
        <f t="shared" ca="1" si="446"/>
        <v>0</v>
      </c>
      <c r="L714" s="80">
        <f t="shared" ca="1" si="447"/>
        <v>0</v>
      </c>
      <c r="M714" s="80">
        <f t="shared" ca="1" si="448"/>
        <v>0</v>
      </c>
      <c r="N714" s="80">
        <f t="shared" ca="1" si="449"/>
        <v>0</v>
      </c>
      <c r="O714" s="81">
        <f t="shared" ca="1" si="436"/>
        <v>0</v>
      </c>
      <c r="P714" s="79">
        <f t="shared" ca="1" si="437"/>
        <v>0</v>
      </c>
      <c r="R714">
        <f t="shared" ca="1" si="450"/>
        <v>711</v>
      </c>
      <c r="S714" s="78">
        <f t="shared" ca="1" si="460"/>
        <v>127.1666666666633</v>
      </c>
      <c r="T714" s="55">
        <f t="shared" ca="1" si="451"/>
        <v>0</v>
      </c>
      <c r="U714" s="78">
        <f t="shared" ca="1" si="461"/>
        <v>4.5569622524294494E-5</v>
      </c>
      <c r="V714" s="79">
        <f t="shared" ca="1" si="462"/>
        <v>0</v>
      </c>
      <c r="W714" s="79">
        <f t="shared" ca="1" si="438"/>
        <v>0</v>
      </c>
      <c r="X714" s="80">
        <f t="shared" ca="1" si="439"/>
        <v>0</v>
      </c>
      <c r="Y714" s="80">
        <f t="shared" ca="1" si="452"/>
        <v>0</v>
      </c>
      <c r="Z714" s="80">
        <f t="shared" ca="1" si="440"/>
        <v>0</v>
      </c>
      <c r="AA714" s="80">
        <f t="shared" ca="1" si="453"/>
        <v>0</v>
      </c>
      <c r="AB714" s="81">
        <f t="shared" ca="1" si="441"/>
        <v>0</v>
      </c>
      <c r="AC714" s="79">
        <f t="shared" ca="1" si="442"/>
        <v>0</v>
      </c>
      <c r="AE714" s="55">
        <f t="shared" ca="1" si="463"/>
        <v>0</v>
      </c>
      <c r="AF714" s="78">
        <f t="shared" ca="1" si="464"/>
        <v>4.5569622524294494E-5</v>
      </c>
      <c r="AR714" s="69">
        <f t="shared" si="454"/>
        <v>60</v>
      </c>
      <c r="AS714" s="70">
        <f t="shared" si="465"/>
        <v>711</v>
      </c>
      <c r="AT714" s="71">
        <f t="shared" si="466"/>
        <v>2.8607267647300537E-3</v>
      </c>
      <c r="AU714" s="72">
        <f t="shared" si="455"/>
        <v>8.6664107387064426E-3</v>
      </c>
      <c r="AV714" s="73">
        <f t="shared" si="456"/>
        <v>1.0086664107387064</v>
      </c>
      <c r="AW714" s="74">
        <f>PRODUCT(AV$4:AV714)</f>
        <v>333.09962756745506</v>
      </c>
      <c r="BO714" s="70">
        <f t="shared" si="467"/>
        <v>711</v>
      </c>
      <c r="BP714" s="178">
        <f t="shared" si="468"/>
        <v>0.1091</v>
      </c>
      <c r="BQ714" s="179">
        <f t="shared" si="457"/>
        <v>8.6664107387064426E-3</v>
      </c>
      <c r="BR714" s="179">
        <f t="shared" si="470"/>
        <v>3.0021048276239583E-3</v>
      </c>
    </row>
    <row r="715" spans="5:70">
      <c r="E715">
        <f t="shared" si="458"/>
        <v>712</v>
      </c>
      <c r="F715" s="64">
        <f t="shared" si="459"/>
        <v>127.24999999999663</v>
      </c>
      <c r="G715" s="55">
        <f t="shared" si="443"/>
        <v>0</v>
      </c>
      <c r="H715" s="78">
        <f t="shared" si="469"/>
        <v>4.5706383831192035E-5</v>
      </c>
      <c r="I715" s="79">
        <f t="shared" ca="1" si="444"/>
        <v>0</v>
      </c>
      <c r="J715" s="79">
        <f t="shared" ca="1" si="445"/>
        <v>0</v>
      </c>
      <c r="K715" s="80">
        <f t="shared" ca="1" si="446"/>
        <v>0</v>
      </c>
      <c r="L715" s="80">
        <f t="shared" ca="1" si="447"/>
        <v>0</v>
      </c>
      <c r="M715" s="80">
        <f t="shared" ca="1" si="448"/>
        <v>0</v>
      </c>
      <c r="N715" s="80">
        <f t="shared" ca="1" si="449"/>
        <v>0</v>
      </c>
      <c r="O715" s="81">
        <f t="shared" ca="1" si="436"/>
        <v>0</v>
      </c>
      <c r="P715" s="79">
        <f t="shared" ca="1" si="437"/>
        <v>0</v>
      </c>
      <c r="R715">
        <f t="shared" ca="1" si="450"/>
        <v>712</v>
      </c>
      <c r="S715" s="78">
        <f t="shared" ca="1" si="460"/>
        <v>127.24999999999663</v>
      </c>
      <c r="T715" s="55">
        <f t="shared" ca="1" si="451"/>
        <v>0</v>
      </c>
      <c r="U715" s="78">
        <f t="shared" ca="1" si="461"/>
        <v>4.5569622524294494E-5</v>
      </c>
      <c r="V715" s="79">
        <f t="shared" ca="1" si="462"/>
        <v>0</v>
      </c>
      <c r="W715" s="79">
        <f t="shared" ca="1" si="438"/>
        <v>0</v>
      </c>
      <c r="X715" s="80">
        <f t="shared" ca="1" si="439"/>
        <v>0</v>
      </c>
      <c r="Y715" s="80">
        <f t="shared" ca="1" si="452"/>
        <v>0</v>
      </c>
      <c r="Z715" s="80">
        <f t="shared" ca="1" si="440"/>
        <v>0</v>
      </c>
      <c r="AA715" s="80">
        <f t="shared" ca="1" si="453"/>
        <v>0</v>
      </c>
      <c r="AB715" s="81">
        <f t="shared" ca="1" si="441"/>
        <v>0</v>
      </c>
      <c r="AC715" s="79">
        <f t="shared" ca="1" si="442"/>
        <v>0</v>
      </c>
      <c r="AE715" s="55">
        <f t="shared" ca="1" si="463"/>
        <v>0</v>
      </c>
      <c r="AF715" s="78">
        <f t="shared" ca="1" si="464"/>
        <v>4.5569622524294494E-5</v>
      </c>
      <c r="AR715" s="69">
        <f t="shared" si="454"/>
        <v>60</v>
      </c>
      <c r="AS715" s="70">
        <f t="shared" si="465"/>
        <v>712</v>
      </c>
      <c r="AT715" s="71">
        <f t="shared" si="466"/>
        <v>2.8359345315756923E-3</v>
      </c>
      <c r="AU715" s="72">
        <f t="shared" si="455"/>
        <v>8.6664107387064426E-3</v>
      </c>
      <c r="AV715" s="73">
        <f t="shared" si="456"/>
        <v>1.0086664107387064</v>
      </c>
      <c r="AW715" s="74">
        <f>PRODUCT(AV$4:AV715)</f>
        <v>335.98640575686477</v>
      </c>
      <c r="BO715" s="70">
        <f t="shared" si="467"/>
        <v>712</v>
      </c>
      <c r="BP715" s="178">
        <f t="shared" si="468"/>
        <v>0.1091</v>
      </c>
      <c r="BQ715" s="179">
        <f t="shared" si="457"/>
        <v>8.6664107387064426E-3</v>
      </c>
      <c r="BR715" s="179">
        <f t="shared" si="470"/>
        <v>2.9763108949224732E-3</v>
      </c>
    </row>
    <row r="716" spans="5:70">
      <c r="E716">
        <f t="shared" si="458"/>
        <v>713</v>
      </c>
      <c r="F716" s="64">
        <f t="shared" si="459"/>
        <v>127.33333333332996</v>
      </c>
      <c r="G716" s="55">
        <f t="shared" si="443"/>
        <v>0</v>
      </c>
      <c r="H716" s="78">
        <f t="shared" si="469"/>
        <v>4.5706383831192035E-5</v>
      </c>
      <c r="I716" s="79">
        <f t="shared" ca="1" si="444"/>
        <v>0</v>
      </c>
      <c r="J716" s="79">
        <f t="shared" ca="1" si="445"/>
        <v>0</v>
      </c>
      <c r="K716" s="80">
        <f t="shared" ca="1" si="446"/>
        <v>0</v>
      </c>
      <c r="L716" s="80">
        <f t="shared" ca="1" si="447"/>
        <v>0</v>
      </c>
      <c r="M716" s="80">
        <f t="shared" ca="1" si="448"/>
        <v>0</v>
      </c>
      <c r="N716" s="80">
        <f t="shared" ca="1" si="449"/>
        <v>0</v>
      </c>
      <c r="O716" s="81">
        <f t="shared" ca="1" si="436"/>
        <v>0</v>
      </c>
      <c r="P716" s="79">
        <f t="shared" ca="1" si="437"/>
        <v>0</v>
      </c>
      <c r="R716">
        <f t="shared" ca="1" si="450"/>
        <v>713</v>
      </c>
      <c r="S716" s="78">
        <f t="shared" ca="1" si="460"/>
        <v>127.33333333332996</v>
      </c>
      <c r="T716" s="55">
        <f t="shared" ca="1" si="451"/>
        <v>0</v>
      </c>
      <c r="U716" s="78">
        <f t="shared" ca="1" si="461"/>
        <v>4.5569622524294494E-5</v>
      </c>
      <c r="V716" s="79">
        <f t="shared" ca="1" si="462"/>
        <v>0</v>
      </c>
      <c r="W716" s="79">
        <f t="shared" ca="1" si="438"/>
        <v>0</v>
      </c>
      <c r="X716" s="80">
        <f t="shared" ca="1" si="439"/>
        <v>0</v>
      </c>
      <c r="Y716" s="80">
        <f t="shared" ca="1" si="452"/>
        <v>0</v>
      </c>
      <c r="Z716" s="80">
        <f t="shared" ca="1" si="440"/>
        <v>0</v>
      </c>
      <c r="AA716" s="80">
        <f t="shared" ca="1" si="453"/>
        <v>0</v>
      </c>
      <c r="AB716" s="81">
        <f t="shared" ca="1" si="441"/>
        <v>0</v>
      </c>
      <c r="AC716" s="79">
        <f t="shared" ca="1" si="442"/>
        <v>0</v>
      </c>
      <c r="AE716" s="55">
        <f t="shared" ca="1" si="463"/>
        <v>0</v>
      </c>
      <c r="AF716" s="78">
        <f t="shared" ca="1" si="464"/>
        <v>4.5569622524294494E-5</v>
      </c>
      <c r="AR716" s="69">
        <f t="shared" si="454"/>
        <v>60</v>
      </c>
      <c r="AS716" s="70">
        <f t="shared" si="465"/>
        <v>713</v>
      </c>
      <c r="AT716" s="71">
        <f t="shared" si="466"/>
        <v>2.8113571580969765E-3</v>
      </c>
      <c r="AU716" s="72">
        <f t="shared" si="455"/>
        <v>8.6664107387064426E-3</v>
      </c>
      <c r="AV716" s="73">
        <f t="shared" si="456"/>
        <v>1.0086664107387064</v>
      </c>
      <c r="AW716" s="74">
        <f>PRODUCT(AV$4:AV716)</f>
        <v>338.89820195177543</v>
      </c>
      <c r="BO716" s="70">
        <f t="shared" si="467"/>
        <v>713</v>
      </c>
      <c r="BP716" s="178">
        <f t="shared" si="468"/>
        <v>0.1091</v>
      </c>
      <c r="BQ716" s="179">
        <f t="shared" si="457"/>
        <v>8.6664107387064426E-3</v>
      </c>
      <c r="BR716" s="179">
        <f t="shared" si="470"/>
        <v>2.9507385823849767E-3</v>
      </c>
    </row>
    <row r="717" spans="5:70">
      <c r="E717">
        <f t="shared" si="458"/>
        <v>714</v>
      </c>
      <c r="F717" s="64">
        <f t="shared" si="459"/>
        <v>127.41666666666329</v>
      </c>
      <c r="G717" s="55">
        <f t="shared" si="443"/>
        <v>0</v>
      </c>
      <c r="H717" s="78">
        <f t="shared" si="469"/>
        <v>4.5706383831192035E-5</v>
      </c>
      <c r="I717" s="79">
        <f t="shared" ca="1" si="444"/>
        <v>0</v>
      </c>
      <c r="J717" s="79">
        <f t="shared" ca="1" si="445"/>
        <v>0</v>
      </c>
      <c r="K717" s="80">
        <f t="shared" ca="1" si="446"/>
        <v>0</v>
      </c>
      <c r="L717" s="80">
        <f t="shared" ca="1" si="447"/>
        <v>0</v>
      </c>
      <c r="M717" s="80">
        <f t="shared" ca="1" si="448"/>
        <v>0</v>
      </c>
      <c r="N717" s="80">
        <f t="shared" ca="1" si="449"/>
        <v>0</v>
      </c>
      <c r="O717" s="81">
        <f t="shared" ca="1" si="436"/>
        <v>0</v>
      </c>
      <c r="P717" s="79">
        <f t="shared" ca="1" si="437"/>
        <v>0</v>
      </c>
      <c r="R717">
        <f t="shared" ca="1" si="450"/>
        <v>714</v>
      </c>
      <c r="S717" s="78">
        <f t="shared" ca="1" si="460"/>
        <v>127.41666666666329</v>
      </c>
      <c r="T717" s="55">
        <f t="shared" ca="1" si="451"/>
        <v>0</v>
      </c>
      <c r="U717" s="78">
        <f t="shared" ca="1" si="461"/>
        <v>4.5569622524294494E-5</v>
      </c>
      <c r="V717" s="79">
        <f t="shared" ca="1" si="462"/>
        <v>0</v>
      </c>
      <c r="W717" s="79">
        <f t="shared" ca="1" si="438"/>
        <v>0</v>
      </c>
      <c r="X717" s="80">
        <f t="shared" ca="1" si="439"/>
        <v>0</v>
      </c>
      <c r="Y717" s="80">
        <f t="shared" ca="1" si="452"/>
        <v>0</v>
      </c>
      <c r="Z717" s="80">
        <f t="shared" ca="1" si="440"/>
        <v>0</v>
      </c>
      <c r="AA717" s="80">
        <f t="shared" ca="1" si="453"/>
        <v>0</v>
      </c>
      <c r="AB717" s="81">
        <f t="shared" ca="1" si="441"/>
        <v>0</v>
      </c>
      <c r="AC717" s="79">
        <f t="shared" ca="1" si="442"/>
        <v>0</v>
      </c>
      <c r="AE717" s="55">
        <f t="shared" ca="1" si="463"/>
        <v>0</v>
      </c>
      <c r="AF717" s="78">
        <f t="shared" ca="1" si="464"/>
        <v>4.5569622524294494E-5</v>
      </c>
      <c r="AR717" s="69">
        <f t="shared" si="454"/>
        <v>60</v>
      </c>
      <c r="AS717" s="70">
        <f t="shared" si="465"/>
        <v>714</v>
      </c>
      <c r="AT717" s="71">
        <f t="shared" si="466"/>
        <v>2.7869927822317055E-3</v>
      </c>
      <c r="AU717" s="72">
        <f t="shared" si="455"/>
        <v>8.6664107387064426E-3</v>
      </c>
      <c r="AV717" s="73">
        <f t="shared" si="456"/>
        <v>1.0086664107387064</v>
      </c>
      <c r="AW717" s="74">
        <f>PRODUCT(AV$4:AV717)</f>
        <v>341.83523296849859</v>
      </c>
      <c r="BO717" s="70">
        <f t="shared" si="467"/>
        <v>714</v>
      </c>
      <c r="BP717" s="178">
        <f t="shared" si="468"/>
        <v>0.1091</v>
      </c>
      <c r="BQ717" s="179">
        <f t="shared" si="457"/>
        <v>8.6664107387064426E-3</v>
      </c>
      <c r="BR717" s="179">
        <f t="shared" si="470"/>
        <v>2.925385985862239E-3</v>
      </c>
    </row>
    <row r="718" spans="5:70">
      <c r="E718">
        <f t="shared" si="458"/>
        <v>715</v>
      </c>
      <c r="F718" s="64">
        <f t="shared" si="459"/>
        <v>127.49999999999662</v>
      </c>
      <c r="G718" s="55">
        <f t="shared" si="443"/>
        <v>0</v>
      </c>
      <c r="H718" s="78">
        <f t="shared" si="469"/>
        <v>4.5706383831192035E-5</v>
      </c>
      <c r="I718" s="79">
        <f t="shared" ca="1" si="444"/>
        <v>0</v>
      </c>
      <c r="J718" s="79">
        <f t="shared" ca="1" si="445"/>
        <v>0</v>
      </c>
      <c r="K718" s="80">
        <f t="shared" ca="1" si="446"/>
        <v>0</v>
      </c>
      <c r="L718" s="80">
        <f t="shared" ca="1" si="447"/>
        <v>0</v>
      </c>
      <c r="M718" s="80">
        <f t="shared" ca="1" si="448"/>
        <v>0</v>
      </c>
      <c r="N718" s="80">
        <f t="shared" ca="1" si="449"/>
        <v>0</v>
      </c>
      <c r="O718" s="81">
        <f t="shared" ca="1" si="436"/>
        <v>0</v>
      </c>
      <c r="P718" s="79">
        <f t="shared" ca="1" si="437"/>
        <v>0</v>
      </c>
      <c r="R718">
        <f t="shared" ca="1" si="450"/>
        <v>715</v>
      </c>
      <c r="S718" s="78">
        <f t="shared" ca="1" si="460"/>
        <v>127.49999999999662</v>
      </c>
      <c r="T718" s="55">
        <f t="shared" ca="1" si="451"/>
        <v>0</v>
      </c>
      <c r="U718" s="78">
        <f t="shared" ca="1" si="461"/>
        <v>4.5569622524294494E-5</v>
      </c>
      <c r="V718" s="79">
        <f t="shared" ca="1" si="462"/>
        <v>0</v>
      </c>
      <c r="W718" s="79">
        <f t="shared" ca="1" si="438"/>
        <v>0</v>
      </c>
      <c r="X718" s="80">
        <f t="shared" ca="1" si="439"/>
        <v>0</v>
      </c>
      <c r="Y718" s="80">
        <f t="shared" ca="1" si="452"/>
        <v>0</v>
      </c>
      <c r="Z718" s="80">
        <f t="shared" ca="1" si="440"/>
        <v>0</v>
      </c>
      <c r="AA718" s="80">
        <f t="shared" ca="1" si="453"/>
        <v>0</v>
      </c>
      <c r="AB718" s="81">
        <f t="shared" ca="1" si="441"/>
        <v>0</v>
      </c>
      <c r="AC718" s="79">
        <f t="shared" ca="1" si="442"/>
        <v>0</v>
      </c>
      <c r="AE718" s="55">
        <f t="shared" ca="1" si="463"/>
        <v>0</v>
      </c>
      <c r="AF718" s="78">
        <f t="shared" ca="1" si="464"/>
        <v>4.5569622524294494E-5</v>
      </c>
      <c r="AR718" s="69">
        <f t="shared" si="454"/>
        <v>60</v>
      </c>
      <c r="AS718" s="70">
        <f t="shared" si="465"/>
        <v>715</v>
      </c>
      <c r="AT718" s="71">
        <f t="shared" si="466"/>
        <v>2.7628395580550752E-3</v>
      </c>
      <c r="AU718" s="72">
        <f t="shared" si="455"/>
        <v>8.6664107387064426E-3</v>
      </c>
      <c r="AV718" s="73">
        <f t="shared" si="456"/>
        <v>1.0086664107387064</v>
      </c>
      <c r="AW718" s="74">
        <f>PRODUCT(AV$4:AV718)</f>
        <v>344.797717502365</v>
      </c>
      <c r="BO718" s="70">
        <f t="shared" si="467"/>
        <v>715</v>
      </c>
      <c r="BP718" s="178">
        <f t="shared" si="468"/>
        <v>0.1091</v>
      </c>
      <c r="BQ718" s="179">
        <f t="shared" si="457"/>
        <v>8.6664107387064426E-3</v>
      </c>
      <c r="BR718" s="179">
        <f t="shared" si="470"/>
        <v>2.9002512175653841E-3</v>
      </c>
    </row>
    <row r="719" spans="5:70">
      <c r="E719">
        <f t="shared" si="458"/>
        <v>716</v>
      </c>
      <c r="F719" s="64">
        <f t="shared" si="459"/>
        <v>127.58333333332995</v>
      </c>
      <c r="G719" s="55">
        <f t="shared" si="443"/>
        <v>0</v>
      </c>
      <c r="H719" s="78">
        <f t="shared" si="469"/>
        <v>4.5706383831192035E-5</v>
      </c>
      <c r="I719" s="79">
        <f t="shared" ca="1" si="444"/>
        <v>0</v>
      </c>
      <c r="J719" s="79">
        <f t="shared" ca="1" si="445"/>
        <v>0</v>
      </c>
      <c r="K719" s="80">
        <f t="shared" ca="1" si="446"/>
        <v>0</v>
      </c>
      <c r="L719" s="80">
        <f t="shared" ca="1" si="447"/>
        <v>0</v>
      </c>
      <c r="M719" s="80">
        <f t="shared" ca="1" si="448"/>
        <v>0</v>
      </c>
      <c r="N719" s="80">
        <f t="shared" ca="1" si="449"/>
        <v>0</v>
      </c>
      <c r="O719" s="81">
        <f t="shared" ca="1" si="436"/>
        <v>0</v>
      </c>
      <c r="P719" s="79">
        <f t="shared" ca="1" si="437"/>
        <v>0</v>
      </c>
      <c r="R719">
        <f t="shared" ca="1" si="450"/>
        <v>716</v>
      </c>
      <c r="S719" s="78">
        <f t="shared" ca="1" si="460"/>
        <v>127.58333333332995</v>
      </c>
      <c r="T719" s="55">
        <f t="shared" ca="1" si="451"/>
        <v>0</v>
      </c>
      <c r="U719" s="78">
        <f t="shared" ca="1" si="461"/>
        <v>4.5569622524294494E-5</v>
      </c>
      <c r="V719" s="79">
        <f t="shared" ca="1" si="462"/>
        <v>0</v>
      </c>
      <c r="W719" s="79">
        <f t="shared" ca="1" si="438"/>
        <v>0</v>
      </c>
      <c r="X719" s="80">
        <f t="shared" ca="1" si="439"/>
        <v>0</v>
      </c>
      <c r="Y719" s="80">
        <f t="shared" ca="1" si="452"/>
        <v>0</v>
      </c>
      <c r="Z719" s="80">
        <f t="shared" ca="1" si="440"/>
        <v>0</v>
      </c>
      <c r="AA719" s="80">
        <f t="shared" ca="1" si="453"/>
        <v>0</v>
      </c>
      <c r="AB719" s="81">
        <f t="shared" ca="1" si="441"/>
        <v>0</v>
      </c>
      <c r="AC719" s="79">
        <f t="shared" ca="1" si="442"/>
        <v>0</v>
      </c>
      <c r="AE719" s="55">
        <f t="shared" ca="1" si="463"/>
        <v>0</v>
      </c>
      <c r="AF719" s="78">
        <f t="shared" ca="1" si="464"/>
        <v>4.5569622524294494E-5</v>
      </c>
      <c r="AR719" s="69">
        <f t="shared" si="454"/>
        <v>60</v>
      </c>
      <c r="AS719" s="70">
        <f t="shared" si="465"/>
        <v>716</v>
      </c>
      <c r="AT719" s="71">
        <f t="shared" si="466"/>
        <v>2.738895655639824E-3</v>
      </c>
      <c r="AU719" s="72">
        <f t="shared" si="455"/>
        <v>8.6664107387064426E-3</v>
      </c>
      <c r="AV719" s="73">
        <f t="shared" si="456"/>
        <v>1.0086664107387064</v>
      </c>
      <c r="AW719" s="74">
        <f>PRODUCT(AV$4:AV719)</f>
        <v>347.78587614400897</v>
      </c>
      <c r="BO719" s="70">
        <f t="shared" si="467"/>
        <v>716</v>
      </c>
      <c r="BP719" s="178">
        <f t="shared" si="468"/>
        <v>0.1091</v>
      </c>
      <c r="BQ719" s="179">
        <f t="shared" si="457"/>
        <v>8.6664107387064426E-3</v>
      </c>
      <c r="BR719" s="179">
        <f t="shared" si="470"/>
        <v>2.8753324059253224E-3</v>
      </c>
    </row>
    <row r="720" spans="5:70">
      <c r="E720">
        <f t="shared" si="458"/>
        <v>717</v>
      </c>
      <c r="F720" s="64">
        <f t="shared" si="459"/>
        <v>127.66666666666328</v>
      </c>
      <c r="G720" s="55">
        <f t="shared" si="443"/>
        <v>0</v>
      </c>
      <c r="H720" s="78">
        <f t="shared" si="469"/>
        <v>4.5706383831192035E-5</v>
      </c>
      <c r="I720" s="79">
        <f t="shared" ca="1" si="444"/>
        <v>0</v>
      </c>
      <c r="J720" s="79">
        <f t="shared" ca="1" si="445"/>
        <v>0</v>
      </c>
      <c r="K720" s="80">
        <f t="shared" ca="1" si="446"/>
        <v>0</v>
      </c>
      <c r="L720" s="80">
        <f t="shared" ca="1" si="447"/>
        <v>0</v>
      </c>
      <c r="M720" s="80">
        <f t="shared" ca="1" si="448"/>
        <v>0</v>
      </c>
      <c r="N720" s="80">
        <f t="shared" ca="1" si="449"/>
        <v>0</v>
      </c>
      <c r="O720" s="81">
        <f t="shared" ca="1" si="436"/>
        <v>0</v>
      </c>
      <c r="P720" s="79">
        <f t="shared" ca="1" si="437"/>
        <v>0</v>
      </c>
      <c r="R720">
        <f t="shared" ca="1" si="450"/>
        <v>717</v>
      </c>
      <c r="S720" s="78">
        <f t="shared" ca="1" si="460"/>
        <v>127.66666666666328</v>
      </c>
      <c r="T720" s="55">
        <f t="shared" ca="1" si="451"/>
        <v>0</v>
      </c>
      <c r="U720" s="78">
        <f t="shared" ca="1" si="461"/>
        <v>4.5569622524294494E-5</v>
      </c>
      <c r="V720" s="79">
        <f t="shared" ca="1" si="462"/>
        <v>0</v>
      </c>
      <c r="W720" s="79">
        <f t="shared" ca="1" si="438"/>
        <v>0</v>
      </c>
      <c r="X720" s="80">
        <f t="shared" ca="1" si="439"/>
        <v>0</v>
      </c>
      <c r="Y720" s="80">
        <f t="shared" ca="1" si="452"/>
        <v>0</v>
      </c>
      <c r="Z720" s="80">
        <f t="shared" ca="1" si="440"/>
        <v>0</v>
      </c>
      <c r="AA720" s="80">
        <f t="shared" ca="1" si="453"/>
        <v>0</v>
      </c>
      <c r="AB720" s="81">
        <f t="shared" ca="1" si="441"/>
        <v>0</v>
      </c>
      <c r="AC720" s="79">
        <f t="shared" ca="1" si="442"/>
        <v>0</v>
      </c>
      <c r="AE720" s="55">
        <f t="shared" ca="1" si="463"/>
        <v>0</v>
      </c>
      <c r="AF720" s="78">
        <f t="shared" ca="1" si="464"/>
        <v>4.5569622524294494E-5</v>
      </c>
      <c r="AR720" s="69">
        <f t="shared" si="454"/>
        <v>60</v>
      </c>
      <c r="AS720" s="70">
        <f t="shared" si="465"/>
        <v>717</v>
      </c>
      <c r="AT720" s="71">
        <f t="shared" si="466"/>
        <v>2.7151592609175905E-3</v>
      </c>
      <c r="AU720" s="72">
        <f t="shared" si="455"/>
        <v>8.6664107387064426E-3</v>
      </c>
      <c r="AV720" s="73">
        <f t="shared" si="456"/>
        <v>1.0086664107387064</v>
      </c>
      <c r="AW720" s="74">
        <f>PRODUCT(AV$4:AV720)</f>
        <v>350.79993139579386</v>
      </c>
      <c r="BO720" s="70">
        <f t="shared" si="467"/>
        <v>717</v>
      </c>
      <c r="BP720" s="178">
        <f t="shared" si="468"/>
        <v>0.1091</v>
      </c>
      <c r="BQ720" s="179">
        <f t="shared" si="457"/>
        <v>8.6664107387064426E-3</v>
      </c>
      <c r="BR720" s="179">
        <f t="shared" si="470"/>
        <v>2.8506276954533912E-3</v>
      </c>
    </row>
    <row r="721" spans="5:70">
      <c r="E721">
        <f t="shared" si="458"/>
        <v>718</v>
      </c>
      <c r="F721" s="64">
        <f t="shared" si="459"/>
        <v>127.7499999999966</v>
      </c>
      <c r="G721" s="55">
        <f t="shared" si="443"/>
        <v>0</v>
      </c>
      <c r="H721" s="78">
        <f t="shared" si="469"/>
        <v>4.5706383831192035E-5</v>
      </c>
      <c r="I721" s="79">
        <f t="shared" ca="1" si="444"/>
        <v>0</v>
      </c>
      <c r="J721" s="79">
        <f t="shared" ca="1" si="445"/>
        <v>0</v>
      </c>
      <c r="K721" s="80">
        <f t="shared" ca="1" si="446"/>
        <v>0</v>
      </c>
      <c r="L721" s="80">
        <f t="shared" ca="1" si="447"/>
        <v>0</v>
      </c>
      <c r="M721" s="80">
        <f t="shared" ca="1" si="448"/>
        <v>0</v>
      </c>
      <c r="N721" s="80">
        <f t="shared" ca="1" si="449"/>
        <v>0</v>
      </c>
      <c r="O721" s="81">
        <f t="shared" ca="1" si="436"/>
        <v>0</v>
      </c>
      <c r="P721" s="79">
        <f t="shared" ca="1" si="437"/>
        <v>0</v>
      </c>
      <c r="R721">
        <f t="shared" ca="1" si="450"/>
        <v>718</v>
      </c>
      <c r="S721" s="78">
        <f t="shared" ca="1" si="460"/>
        <v>127.7499999999966</v>
      </c>
      <c r="T721" s="55">
        <f t="shared" ca="1" si="451"/>
        <v>0</v>
      </c>
      <c r="U721" s="78">
        <f t="shared" ca="1" si="461"/>
        <v>4.5569622524294494E-5</v>
      </c>
      <c r="V721" s="79">
        <f t="shared" ca="1" si="462"/>
        <v>0</v>
      </c>
      <c r="W721" s="79">
        <f t="shared" ca="1" si="438"/>
        <v>0</v>
      </c>
      <c r="X721" s="80">
        <f t="shared" ca="1" si="439"/>
        <v>0</v>
      </c>
      <c r="Y721" s="80">
        <f t="shared" ca="1" si="452"/>
        <v>0</v>
      </c>
      <c r="Z721" s="80">
        <f t="shared" ca="1" si="440"/>
        <v>0</v>
      </c>
      <c r="AA721" s="80">
        <f t="shared" ca="1" si="453"/>
        <v>0</v>
      </c>
      <c r="AB721" s="81">
        <f t="shared" ca="1" si="441"/>
        <v>0</v>
      </c>
      <c r="AC721" s="79">
        <f t="shared" ca="1" si="442"/>
        <v>0</v>
      </c>
      <c r="AE721" s="55">
        <f t="shared" ca="1" si="463"/>
        <v>0</v>
      </c>
      <c r="AF721" s="78">
        <f t="shared" ca="1" si="464"/>
        <v>4.5569622524294494E-5</v>
      </c>
      <c r="AR721" s="69">
        <f t="shared" si="454"/>
        <v>60</v>
      </c>
      <c r="AS721" s="70">
        <f t="shared" si="465"/>
        <v>718</v>
      </c>
      <c r="AT721" s="71">
        <f t="shared" si="466"/>
        <v>2.6916285755414762E-3</v>
      </c>
      <c r="AU721" s="72">
        <f t="shared" si="455"/>
        <v>8.6664107387064426E-3</v>
      </c>
      <c r="AV721" s="73">
        <f t="shared" si="456"/>
        <v>1.0086664107387064</v>
      </c>
      <c r="AW721" s="74">
        <f>PRODUCT(AV$4:AV721)</f>
        <v>353.84010768837987</v>
      </c>
      <c r="BO721" s="70">
        <f t="shared" si="467"/>
        <v>718</v>
      </c>
      <c r="BP721" s="178">
        <f t="shared" si="468"/>
        <v>0.1091</v>
      </c>
      <c r="BQ721" s="179">
        <f t="shared" si="457"/>
        <v>8.6664107387064426E-3</v>
      </c>
      <c r="BR721" s="179">
        <f t="shared" si="470"/>
        <v>2.8261352466031923E-3</v>
      </c>
    </row>
    <row r="722" spans="5:70">
      <c r="E722">
        <f t="shared" si="458"/>
        <v>719</v>
      </c>
      <c r="F722" s="64">
        <f t="shared" si="459"/>
        <v>127.83333333332993</v>
      </c>
      <c r="G722" s="55">
        <f t="shared" si="443"/>
        <v>0</v>
      </c>
      <c r="H722" s="78">
        <f t="shared" si="469"/>
        <v>4.5706383831192035E-5</v>
      </c>
      <c r="I722" s="79">
        <f t="shared" ca="1" si="444"/>
        <v>0</v>
      </c>
      <c r="J722" s="79">
        <f t="shared" ca="1" si="445"/>
        <v>0</v>
      </c>
      <c r="K722" s="80">
        <f t="shared" ca="1" si="446"/>
        <v>0</v>
      </c>
      <c r="L722" s="80">
        <f t="shared" ca="1" si="447"/>
        <v>0</v>
      </c>
      <c r="M722" s="80">
        <f t="shared" ca="1" si="448"/>
        <v>0</v>
      </c>
      <c r="N722" s="80">
        <f t="shared" ca="1" si="449"/>
        <v>0</v>
      </c>
      <c r="O722" s="81">
        <f t="shared" ca="1" si="436"/>
        <v>0</v>
      </c>
      <c r="P722" s="79">
        <f t="shared" ca="1" si="437"/>
        <v>0</v>
      </c>
      <c r="R722">
        <f t="shared" ca="1" si="450"/>
        <v>719</v>
      </c>
      <c r="S722" s="78">
        <f t="shared" ca="1" si="460"/>
        <v>127.83333333332993</v>
      </c>
      <c r="T722" s="55">
        <f t="shared" ca="1" si="451"/>
        <v>0</v>
      </c>
      <c r="U722" s="78">
        <f t="shared" ca="1" si="461"/>
        <v>4.5569622524294494E-5</v>
      </c>
      <c r="V722" s="79">
        <f t="shared" ca="1" si="462"/>
        <v>0</v>
      </c>
      <c r="W722" s="79">
        <f t="shared" ca="1" si="438"/>
        <v>0</v>
      </c>
      <c r="X722" s="80">
        <f t="shared" ca="1" si="439"/>
        <v>0</v>
      </c>
      <c r="Y722" s="80">
        <f t="shared" ca="1" si="452"/>
        <v>0</v>
      </c>
      <c r="Z722" s="80">
        <f t="shared" ca="1" si="440"/>
        <v>0</v>
      </c>
      <c r="AA722" s="80">
        <f t="shared" ca="1" si="453"/>
        <v>0</v>
      </c>
      <c r="AB722" s="81">
        <f t="shared" ca="1" si="441"/>
        <v>0</v>
      </c>
      <c r="AC722" s="79">
        <f t="shared" ca="1" si="442"/>
        <v>0</v>
      </c>
      <c r="AE722" s="55">
        <f t="shared" ca="1" si="463"/>
        <v>0</v>
      </c>
      <c r="AF722" s="78">
        <f t="shared" ca="1" si="464"/>
        <v>4.5569622524294494E-5</v>
      </c>
      <c r="AR722" s="69">
        <f t="shared" si="454"/>
        <v>60</v>
      </c>
      <c r="AS722" s="70">
        <f t="shared" si="465"/>
        <v>719</v>
      </c>
      <c r="AT722" s="71">
        <f t="shared" si="466"/>
        <v>2.6683018167497946E-3</v>
      </c>
      <c r="AU722" s="72">
        <f t="shared" si="455"/>
        <v>8.6664107387064426E-3</v>
      </c>
      <c r="AV722" s="73">
        <f t="shared" si="456"/>
        <v>1.0086664107387064</v>
      </c>
      <c r="AW722" s="74">
        <f>PRODUCT(AV$4:AV722)</f>
        <v>356.90663139743549</v>
      </c>
      <c r="BO722" s="70">
        <f t="shared" si="467"/>
        <v>719</v>
      </c>
      <c r="BP722" s="178">
        <f t="shared" si="468"/>
        <v>0.1091</v>
      </c>
      <c r="BQ722" s="179">
        <f t="shared" si="457"/>
        <v>8.6664107387064426E-3</v>
      </c>
      <c r="BR722" s="179">
        <f t="shared" si="470"/>
        <v>2.8018532356336176E-3</v>
      </c>
    </row>
    <row r="723" spans="5:70">
      <c r="E723">
        <f t="shared" si="458"/>
        <v>720</v>
      </c>
      <c r="F723" s="64">
        <f t="shared" si="459"/>
        <v>127.91666666666326</v>
      </c>
      <c r="G723" s="55">
        <f t="shared" si="443"/>
        <v>0</v>
      </c>
      <c r="H723" s="78">
        <f t="shared" si="469"/>
        <v>4.5706383831192035E-5</v>
      </c>
      <c r="I723" s="79">
        <f t="shared" ca="1" si="444"/>
        <v>0</v>
      </c>
      <c r="J723" s="79">
        <f t="shared" ca="1" si="445"/>
        <v>0</v>
      </c>
      <c r="K723" s="80">
        <f t="shared" ca="1" si="446"/>
        <v>0</v>
      </c>
      <c r="L723" s="80">
        <f t="shared" ca="1" si="447"/>
        <v>0</v>
      </c>
      <c r="M723" s="80">
        <f t="shared" ca="1" si="448"/>
        <v>0</v>
      </c>
      <c r="N723" s="80">
        <f t="shared" ca="1" si="449"/>
        <v>0</v>
      </c>
      <c r="O723" s="81">
        <f t="shared" ca="1" si="436"/>
        <v>0</v>
      </c>
      <c r="P723" s="79">
        <f t="shared" ca="1" si="437"/>
        <v>0</v>
      </c>
      <c r="R723">
        <f t="shared" ca="1" si="450"/>
        <v>720</v>
      </c>
      <c r="S723" s="78">
        <f t="shared" ca="1" si="460"/>
        <v>127.91666666666326</v>
      </c>
      <c r="T723" s="55">
        <f t="shared" ca="1" si="451"/>
        <v>0</v>
      </c>
      <c r="U723" s="78">
        <f t="shared" ca="1" si="461"/>
        <v>4.5569622524294494E-5</v>
      </c>
      <c r="V723" s="79">
        <f t="shared" ca="1" si="462"/>
        <v>0</v>
      </c>
      <c r="W723" s="79">
        <f t="shared" ca="1" si="438"/>
        <v>0</v>
      </c>
      <c r="X723" s="80">
        <f t="shared" ca="1" si="439"/>
        <v>0</v>
      </c>
      <c r="Y723" s="80">
        <f t="shared" ca="1" si="452"/>
        <v>0</v>
      </c>
      <c r="Z723" s="80">
        <f t="shared" ca="1" si="440"/>
        <v>0</v>
      </c>
      <c r="AA723" s="80">
        <f t="shared" ca="1" si="453"/>
        <v>0</v>
      </c>
      <c r="AB723" s="81">
        <f t="shared" ca="1" si="441"/>
        <v>0</v>
      </c>
      <c r="AC723" s="79">
        <f t="shared" ca="1" si="442"/>
        <v>0</v>
      </c>
      <c r="AE723" s="55">
        <f t="shared" ca="1" si="463"/>
        <v>0</v>
      </c>
      <c r="AF723" s="78">
        <f t="shared" ca="1" si="464"/>
        <v>4.5569622524294494E-5</v>
      </c>
      <c r="AR723" s="69">
        <f t="shared" si="454"/>
        <v>60</v>
      </c>
      <c r="AS723" s="70">
        <f t="shared" si="465"/>
        <v>720</v>
      </c>
      <c r="AT723" s="71">
        <f t="shared" si="466"/>
        <v>2.6451772172310043E-3</v>
      </c>
      <c r="AU723" s="72">
        <f t="shared" si="455"/>
        <v>8.6664107387064426E-3</v>
      </c>
      <c r="AV723" s="73">
        <f t="shared" si="456"/>
        <v>1.0086664107387064</v>
      </c>
      <c r="AW723" s="74">
        <f>PRODUCT(AV$4:AV723)</f>
        <v>359.99973086049374</v>
      </c>
      <c r="BO723" s="70">
        <f t="shared" si="467"/>
        <v>720</v>
      </c>
      <c r="BP723" s="178">
        <f t="shared" si="468"/>
        <v>0.1091</v>
      </c>
      <c r="BQ723" s="179">
        <f t="shared" si="457"/>
        <v>8.6664107387064426E-3</v>
      </c>
      <c r="BR723" s="179">
        <f t="shared" si="470"/>
        <v>2.7777798544730498E-3</v>
      </c>
    </row>
    <row r="724" spans="5:70">
      <c r="E724">
        <f t="shared" si="458"/>
        <v>721</v>
      </c>
      <c r="F724" s="64">
        <f t="shared" si="459"/>
        <v>127.99999999999659</v>
      </c>
      <c r="G724" s="55">
        <f t="shared" si="443"/>
        <v>0</v>
      </c>
      <c r="H724" s="78">
        <f t="shared" si="469"/>
        <v>4.5706383831192035E-5</v>
      </c>
      <c r="I724" s="79">
        <f t="shared" ca="1" si="444"/>
        <v>0</v>
      </c>
      <c r="J724" s="79">
        <f t="shared" ca="1" si="445"/>
        <v>0</v>
      </c>
      <c r="K724" s="80">
        <f t="shared" ca="1" si="446"/>
        <v>0</v>
      </c>
      <c r="L724" s="80">
        <f t="shared" ca="1" si="447"/>
        <v>0</v>
      </c>
      <c r="M724" s="80">
        <f t="shared" ca="1" si="448"/>
        <v>0</v>
      </c>
      <c r="N724" s="80">
        <f t="shared" ca="1" si="449"/>
        <v>0</v>
      </c>
      <c r="O724" s="81">
        <f t="shared" ca="1" si="436"/>
        <v>0</v>
      </c>
      <c r="P724" s="79">
        <f t="shared" ca="1" si="437"/>
        <v>0</v>
      </c>
      <c r="R724">
        <f t="shared" ca="1" si="450"/>
        <v>721</v>
      </c>
      <c r="S724" s="78">
        <f t="shared" ca="1" si="460"/>
        <v>127.99999999999659</v>
      </c>
      <c r="T724" s="55">
        <f t="shared" ca="1" si="451"/>
        <v>0</v>
      </c>
      <c r="U724" s="78">
        <f t="shared" ca="1" si="461"/>
        <v>4.5569622524294494E-5</v>
      </c>
      <c r="V724" s="79">
        <f t="shared" ca="1" si="462"/>
        <v>0</v>
      </c>
      <c r="W724" s="79">
        <f t="shared" ca="1" si="438"/>
        <v>0</v>
      </c>
      <c r="X724" s="80">
        <f t="shared" ca="1" si="439"/>
        <v>0</v>
      </c>
      <c r="Y724" s="80">
        <f t="shared" ca="1" si="452"/>
        <v>0</v>
      </c>
      <c r="Z724" s="80">
        <f t="shared" ca="1" si="440"/>
        <v>0</v>
      </c>
      <c r="AA724" s="80">
        <f t="shared" ca="1" si="453"/>
        <v>0</v>
      </c>
      <c r="AB724" s="81">
        <f t="shared" ca="1" si="441"/>
        <v>0</v>
      </c>
      <c r="AC724" s="79">
        <f t="shared" ca="1" si="442"/>
        <v>0</v>
      </c>
      <c r="AE724" s="55">
        <f t="shared" ca="1" si="463"/>
        <v>0</v>
      </c>
      <c r="AF724" s="78">
        <f t="shared" ca="1" si="464"/>
        <v>4.5569622524294494E-5</v>
      </c>
      <c r="AR724" s="69">
        <f t="shared" si="454"/>
        <v>61</v>
      </c>
      <c r="AS724" s="70">
        <f t="shared" si="465"/>
        <v>721</v>
      </c>
      <c r="AT724" s="71">
        <f t="shared" si="466"/>
        <v>2.622253024989812E-3</v>
      </c>
      <c r="AU724" s="72">
        <f t="shared" si="455"/>
        <v>8.6664107387064426E-3</v>
      </c>
      <c r="AV724" s="73">
        <f t="shared" si="456"/>
        <v>1.0086664107387064</v>
      </c>
      <c r="AW724" s="74">
        <f>PRODUCT(AV$4:AV724)</f>
        <v>363.11963639395458</v>
      </c>
      <c r="BO724" s="70">
        <f t="shared" si="467"/>
        <v>721</v>
      </c>
      <c r="BP724" s="178">
        <f t="shared" si="468"/>
        <v>0.1091</v>
      </c>
      <c r="BQ724" s="179">
        <f t="shared" si="457"/>
        <v>8.6664107387064426E-3</v>
      </c>
      <c r="BR724" s="179">
        <f t="shared" si="470"/>
        <v>2.7539133105847317E-3</v>
      </c>
    </row>
    <row r="725" spans="5:70">
      <c r="E725">
        <f t="shared" si="458"/>
        <v>722</v>
      </c>
      <c r="F725" s="64">
        <f t="shared" si="459"/>
        <v>128.08333333332993</v>
      </c>
      <c r="G725" s="55">
        <f t="shared" si="443"/>
        <v>0</v>
      </c>
      <c r="H725" s="78">
        <f t="shared" si="469"/>
        <v>4.5706383831192035E-5</v>
      </c>
      <c r="I725" s="79">
        <f t="shared" ca="1" si="444"/>
        <v>0</v>
      </c>
      <c r="J725" s="79">
        <f t="shared" ca="1" si="445"/>
        <v>0</v>
      </c>
      <c r="K725" s="80">
        <f t="shared" ca="1" si="446"/>
        <v>0</v>
      </c>
      <c r="L725" s="80">
        <f t="shared" ca="1" si="447"/>
        <v>0</v>
      </c>
      <c r="M725" s="80">
        <f t="shared" ca="1" si="448"/>
        <v>0</v>
      </c>
      <c r="N725" s="80">
        <f t="shared" ca="1" si="449"/>
        <v>0</v>
      </c>
      <c r="O725" s="81">
        <f t="shared" ca="1" si="436"/>
        <v>0</v>
      </c>
      <c r="P725" s="79">
        <f t="shared" ca="1" si="437"/>
        <v>0</v>
      </c>
      <c r="R725">
        <f t="shared" ca="1" si="450"/>
        <v>722</v>
      </c>
      <c r="S725" s="78">
        <f t="shared" ca="1" si="460"/>
        <v>128.08333333332993</v>
      </c>
      <c r="T725" s="55">
        <f t="shared" ca="1" si="451"/>
        <v>0</v>
      </c>
      <c r="U725" s="78">
        <f t="shared" ca="1" si="461"/>
        <v>4.5569622524294494E-5</v>
      </c>
      <c r="V725" s="79">
        <f t="shared" ca="1" si="462"/>
        <v>0</v>
      </c>
      <c r="W725" s="79">
        <f t="shared" ca="1" si="438"/>
        <v>0</v>
      </c>
      <c r="X725" s="80">
        <f t="shared" ca="1" si="439"/>
        <v>0</v>
      </c>
      <c r="Y725" s="80">
        <f t="shared" ca="1" si="452"/>
        <v>0</v>
      </c>
      <c r="Z725" s="80">
        <f t="shared" ca="1" si="440"/>
        <v>0</v>
      </c>
      <c r="AA725" s="80">
        <f t="shared" ca="1" si="453"/>
        <v>0</v>
      </c>
      <c r="AB725" s="81">
        <f t="shared" ca="1" si="441"/>
        <v>0</v>
      </c>
      <c r="AC725" s="79">
        <f t="shared" ca="1" si="442"/>
        <v>0</v>
      </c>
      <c r="AE725" s="55">
        <f t="shared" ca="1" si="463"/>
        <v>0</v>
      </c>
      <c r="AF725" s="78">
        <f t="shared" ca="1" si="464"/>
        <v>4.5569622524294494E-5</v>
      </c>
      <c r="AR725" s="69">
        <f t="shared" si="454"/>
        <v>61</v>
      </c>
      <c r="AS725" s="70">
        <f t="shared" si="465"/>
        <v>722</v>
      </c>
      <c r="AT725" s="71">
        <f t="shared" si="466"/>
        <v>2.5995275032144349E-3</v>
      </c>
      <c r="AU725" s="72">
        <f t="shared" si="455"/>
        <v>8.6664107387064426E-3</v>
      </c>
      <c r="AV725" s="73">
        <f t="shared" si="456"/>
        <v>1.0086664107387064</v>
      </c>
      <c r="AW725" s="74">
        <f>PRODUCT(AV$4:AV725)</f>
        <v>366.2665803102343</v>
      </c>
      <c r="BO725" s="70">
        <f t="shared" si="467"/>
        <v>722</v>
      </c>
      <c r="BP725" s="178">
        <f t="shared" si="468"/>
        <v>0.1091</v>
      </c>
      <c r="BQ725" s="179">
        <f t="shared" si="457"/>
        <v>8.6664107387064426E-3</v>
      </c>
      <c r="BR725" s="179">
        <f t="shared" si="470"/>
        <v>2.730251826833291E-3</v>
      </c>
    </row>
    <row r="726" spans="5:70">
      <c r="E726">
        <f t="shared" si="458"/>
        <v>723</v>
      </c>
      <c r="F726" s="64">
        <f t="shared" si="459"/>
        <v>128.16666666666328</v>
      </c>
      <c r="G726" s="55">
        <f t="shared" si="443"/>
        <v>0</v>
      </c>
      <c r="H726" s="78">
        <f t="shared" si="469"/>
        <v>4.5706383831192035E-5</v>
      </c>
      <c r="I726" s="79">
        <f t="shared" ca="1" si="444"/>
        <v>0</v>
      </c>
      <c r="J726" s="79">
        <f t="shared" ca="1" si="445"/>
        <v>0</v>
      </c>
      <c r="K726" s="80">
        <f t="shared" ca="1" si="446"/>
        <v>0</v>
      </c>
      <c r="L726" s="80">
        <f t="shared" ca="1" si="447"/>
        <v>0</v>
      </c>
      <c r="M726" s="80">
        <f t="shared" ca="1" si="448"/>
        <v>0</v>
      </c>
      <c r="N726" s="80">
        <f t="shared" ca="1" si="449"/>
        <v>0</v>
      </c>
      <c r="O726" s="81">
        <f t="shared" ca="1" si="436"/>
        <v>0</v>
      </c>
      <c r="P726" s="79">
        <f t="shared" ca="1" si="437"/>
        <v>0</v>
      </c>
      <c r="R726">
        <f t="shared" ca="1" si="450"/>
        <v>723</v>
      </c>
      <c r="S726" s="78">
        <f t="shared" ca="1" si="460"/>
        <v>128.16666666666328</v>
      </c>
      <c r="T726" s="55">
        <f t="shared" ca="1" si="451"/>
        <v>0</v>
      </c>
      <c r="U726" s="78">
        <f t="shared" ca="1" si="461"/>
        <v>4.5569622524294494E-5</v>
      </c>
      <c r="V726" s="79">
        <f t="shared" ca="1" si="462"/>
        <v>0</v>
      </c>
      <c r="W726" s="79">
        <f t="shared" ca="1" si="438"/>
        <v>0</v>
      </c>
      <c r="X726" s="80">
        <f t="shared" ca="1" si="439"/>
        <v>0</v>
      </c>
      <c r="Y726" s="80">
        <f t="shared" ca="1" si="452"/>
        <v>0</v>
      </c>
      <c r="Z726" s="80">
        <f t="shared" ca="1" si="440"/>
        <v>0</v>
      </c>
      <c r="AA726" s="80">
        <f t="shared" ca="1" si="453"/>
        <v>0</v>
      </c>
      <c r="AB726" s="81">
        <f t="shared" ca="1" si="441"/>
        <v>0</v>
      </c>
      <c r="AC726" s="79">
        <f t="shared" ca="1" si="442"/>
        <v>0</v>
      </c>
      <c r="AE726" s="55">
        <f t="shared" ca="1" si="463"/>
        <v>0</v>
      </c>
      <c r="AF726" s="78">
        <f t="shared" ca="1" si="464"/>
        <v>4.5569622524294494E-5</v>
      </c>
      <c r="AR726" s="69">
        <f t="shared" si="454"/>
        <v>61</v>
      </c>
      <c r="AS726" s="70">
        <f t="shared" si="465"/>
        <v>723</v>
      </c>
      <c r="AT726" s="71">
        <f t="shared" si="466"/>
        <v>2.5769989301450144E-3</v>
      </c>
      <c r="AU726" s="72">
        <f t="shared" si="455"/>
        <v>8.6664107387064426E-3</v>
      </c>
      <c r="AV726" s="73">
        <f t="shared" si="456"/>
        <v>1.0086664107387064</v>
      </c>
      <c r="AW726" s="74">
        <f>PRODUCT(AV$4:AV726)</f>
        <v>369.44079693506421</v>
      </c>
      <c r="BO726" s="70">
        <f t="shared" si="467"/>
        <v>723</v>
      </c>
      <c r="BP726" s="178">
        <f t="shared" si="468"/>
        <v>0.1091</v>
      </c>
      <c r="BQ726" s="179">
        <f t="shared" si="457"/>
        <v>8.6664107387064426E-3</v>
      </c>
      <c r="BR726" s="179">
        <f t="shared" si="470"/>
        <v>2.706793641352412E-3</v>
      </c>
    </row>
    <row r="727" spans="5:70">
      <c r="E727">
        <f t="shared" si="458"/>
        <v>724</v>
      </c>
      <c r="F727" s="64">
        <f t="shared" si="459"/>
        <v>128.24999999999662</v>
      </c>
      <c r="G727" s="55">
        <f t="shared" si="443"/>
        <v>0</v>
      </c>
      <c r="H727" s="78">
        <f t="shared" si="469"/>
        <v>4.5706383831192035E-5</v>
      </c>
      <c r="I727" s="79">
        <f t="shared" ca="1" si="444"/>
        <v>0</v>
      </c>
      <c r="J727" s="79">
        <f t="shared" ca="1" si="445"/>
        <v>0</v>
      </c>
      <c r="K727" s="80">
        <f t="shared" ca="1" si="446"/>
        <v>0</v>
      </c>
      <c r="L727" s="80">
        <f t="shared" ca="1" si="447"/>
        <v>0</v>
      </c>
      <c r="M727" s="80">
        <f t="shared" ca="1" si="448"/>
        <v>0</v>
      </c>
      <c r="N727" s="80">
        <f t="shared" ca="1" si="449"/>
        <v>0</v>
      </c>
      <c r="O727" s="81">
        <f t="shared" ca="1" si="436"/>
        <v>0</v>
      </c>
      <c r="P727" s="79">
        <f t="shared" ca="1" si="437"/>
        <v>0</v>
      </c>
      <c r="R727">
        <f t="shared" ca="1" si="450"/>
        <v>724</v>
      </c>
      <c r="S727" s="78">
        <f t="shared" ca="1" si="460"/>
        <v>128.24999999999662</v>
      </c>
      <c r="T727" s="55">
        <f t="shared" ca="1" si="451"/>
        <v>0</v>
      </c>
      <c r="U727" s="78">
        <f t="shared" ca="1" si="461"/>
        <v>4.5569622524294494E-5</v>
      </c>
      <c r="V727" s="79">
        <f t="shared" ca="1" si="462"/>
        <v>0</v>
      </c>
      <c r="W727" s="79">
        <f t="shared" ca="1" si="438"/>
        <v>0</v>
      </c>
      <c r="X727" s="80">
        <f t="shared" ca="1" si="439"/>
        <v>0</v>
      </c>
      <c r="Y727" s="80">
        <f t="shared" ca="1" si="452"/>
        <v>0</v>
      </c>
      <c r="Z727" s="80">
        <f t="shared" ca="1" si="440"/>
        <v>0</v>
      </c>
      <c r="AA727" s="80">
        <f t="shared" ca="1" si="453"/>
        <v>0</v>
      </c>
      <c r="AB727" s="81">
        <f t="shared" ca="1" si="441"/>
        <v>0</v>
      </c>
      <c r="AC727" s="79">
        <f t="shared" ca="1" si="442"/>
        <v>0</v>
      </c>
      <c r="AE727" s="55">
        <f t="shared" ca="1" si="463"/>
        <v>0</v>
      </c>
      <c r="AF727" s="78">
        <f t="shared" ca="1" si="464"/>
        <v>4.5569622524294494E-5</v>
      </c>
      <c r="AR727" s="69">
        <f t="shared" si="454"/>
        <v>61</v>
      </c>
      <c r="AS727" s="70">
        <f t="shared" si="465"/>
        <v>724</v>
      </c>
      <c r="AT727" s="71">
        <f t="shared" si="466"/>
        <v>2.5546655989431705E-3</v>
      </c>
      <c r="AU727" s="72">
        <f t="shared" si="455"/>
        <v>8.6664107387064426E-3</v>
      </c>
      <c r="AV727" s="73">
        <f t="shared" si="456"/>
        <v>1.0086664107387064</v>
      </c>
      <c r="AW727" s="74">
        <f>PRODUCT(AV$4:AV727)</f>
        <v>372.64252262493852</v>
      </c>
      <c r="BO727" s="70">
        <f t="shared" si="467"/>
        <v>724</v>
      </c>
      <c r="BP727" s="178">
        <f t="shared" si="468"/>
        <v>0.1091</v>
      </c>
      <c r="BQ727" s="179">
        <f t="shared" si="457"/>
        <v>8.6664107387064426E-3</v>
      </c>
      <c r="BR727" s="179">
        <f t="shared" si="470"/>
        <v>2.6835370074136462E-3</v>
      </c>
    </row>
    <row r="728" spans="5:70">
      <c r="E728">
        <f t="shared" si="458"/>
        <v>725</v>
      </c>
      <c r="F728" s="64">
        <f t="shared" si="459"/>
        <v>128.33333333332996</v>
      </c>
      <c r="G728" s="55">
        <f t="shared" si="443"/>
        <v>0</v>
      </c>
      <c r="H728" s="78">
        <f t="shared" si="469"/>
        <v>4.5706383831192035E-5</v>
      </c>
      <c r="I728" s="79">
        <f t="shared" ca="1" si="444"/>
        <v>0</v>
      </c>
      <c r="J728" s="79">
        <f t="shared" ca="1" si="445"/>
        <v>0</v>
      </c>
      <c r="K728" s="80">
        <f t="shared" ca="1" si="446"/>
        <v>0</v>
      </c>
      <c r="L728" s="80">
        <f t="shared" ca="1" si="447"/>
        <v>0</v>
      </c>
      <c r="M728" s="80">
        <f t="shared" ca="1" si="448"/>
        <v>0</v>
      </c>
      <c r="N728" s="80">
        <f t="shared" ca="1" si="449"/>
        <v>0</v>
      </c>
      <c r="O728" s="81">
        <f t="shared" ca="1" si="436"/>
        <v>0</v>
      </c>
      <c r="P728" s="79">
        <f t="shared" ca="1" si="437"/>
        <v>0</v>
      </c>
      <c r="R728">
        <f t="shared" ca="1" si="450"/>
        <v>725</v>
      </c>
      <c r="S728" s="78">
        <f t="shared" ca="1" si="460"/>
        <v>128.33333333332996</v>
      </c>
      <c r="T728" s="55">
        <f t="shared" ca="1" si="451"/>
        <v>0</v>
      </c>
      <c r="U728" s="78">
        <f t="shared" ca="1" si="461"/>
        <v>4.5569622524294494E-5</v>
      </c>
      <c r="V728" s="79">
        <f t="shared" ca="1" si="462"/>
        <v>0</v>
      </c>
      <c r="W728" s="79">
        <f t="shared" ca="1" si="438"/>
        <v>0</v>
      </c>
      <c r="X728" s="80">
        <f t="shared" ca="1" si="439"/>
        <v>0</v>
      </c>
      <c r="Y728" s="80">
        <f t="shared" ca="1" si="452"/>
        <v>0</v>
      </c>
      <c r="Z728" s="80">
        <f t="shared" ca="1" si="440"/>
        <v>0</v>
      </c>
      <c r="AA728" s="80">
        <f t="shared" ca="1" si="453"/>
        <v>0</v>
      </c>
      <c r="AB728" s="81">
        <f t="shared" ca="1" si="441"/>
        <v>0</v>
      </c>
      <c r="AC728" s="79">
        <f t="shared" ca="1" si="442"/>
        <v>0</v>
      </c>
      <c r="AE728" s="55">
        <f t="shared" ca="1" si="463"/>
        <v>0</v>
      </c>
      <c r="AF728" s="78">
        <f t="shared" ca="1" si="464"/>
        <v>4.5569622524294494E-5</v>
      </c>
      <c r="AR728" s="69">
        <f t="shared" si="454"/>
        <v>61</v>
      </c>
      <c r="AS728" s="70">
        <f t="shared" si="465"/>
        <v>725</v>
      </c>
      <c r="AT728" s="71">
        <f t="shared" si="466"/>
        <v>2.5325258175626854E-3</v>
      </c>
      <c r="AU728" s="72">
        <f t="shared" si="455"/>
        <v>8.6664107387064426E-3</v>
      </c>
      <c r="AV728" s="73">
        <f t="shared" si="456"/>
        <v>1.0086664107387064</v>
      </c>
      <c r="AW728" s="74">
        <f>PRODUCT(AV$4:AV728)</f>
        <v>375.87199578471393</v>
      </c>
      <c r="BO728" s="70">
        <f t="shared" si="467"/>
        <v>725</v>
      </c>
      <c r="BP728" s="178">
        <f t="shared" si="468"/>
        <v>0.1091</v>
      </c>
      <c r="BQ728" s="179">
        <f t="shared" si="457"/>
        <v>8.6664107387064426E-3</v>
      </c>
      <c r="BR728" s="179">
        <f t="shared" si="470"/>
        <v>2.660480193296347E-3</v>
      </c>
    </row>
    <row r="729" spans="5:70">
      <c r="E729">
        <f t="shared" si="458"/>
        <v>726</v>
      </c>
      <c r="F729" s="64">
        <f t="shared" si="459"/>
        <v>128.4166666666633</v>
      </c>
      <c r="G729" s="55">
        <f t="shared" si="443"/>
        <v>0</v>
      </c>
      <c r="H729" s="78">
        <f t="shared" si="469"/>
        <v>4.5706383831192035E-5</v>
      </c>
      <c r="I729" s="79">
        <f t="shared" ca="1" si="444"/>
        <v>0</v>
      </c>
      <c r="J729" s="79">
        <f t="shared" ca="1" si="445"/>
        <v>0</v>
      </c>
      <c r="K729" s="80">
        <f t="shared" ca="1" si="446"/>
        <v>0</v>
      </c>
      <c r="L729" s="80">
        <f t="shared" ca="1" si="447"/>
        <v>0</v>
      </c>
      <c r="M729" s="80">
        <f t="shared" ca="1" si="448"/>
        <v>0</v>
      </c>
      <c r="N729" s="80">
        <f t="shared" ca="1" si="449"/>
        <v>0</v>
      </c>
      <c r="O729" s="81">
        <f t="shared" ca="1" si="436"/>
        <v>0</v>
      </c>
      <c r="P729" s="79">
        <f t="shared" ca="1" si="437"/>
        <v>0</v>
      </c>
      <c r="R729">
        <f t="shared" ca="1" si="450"/>
        <v>726</v>
      </c>
      <c r="S729" s="78">
        <f t="shared" ca="1" si="460"/>
        <v>128.4166666666633</v>
      </c>
      <c r="T729" s="55">
        <f t="shared" ca="1" si="451"/>
        <v>0</v>
      </c>
      <c r="U729" s="78">
        <f t="shared" ca="1" si="461"/>
        <v>4.5569622524294494E-5</v>
      </c>
      <c r="V729" s="79">
        <f t="shared" ca="1" si="462"/>
        <v>0</v>
      </c>
      <c r="W729" s="79">
        <f t="shared" ca="1" si="438"/>
        <v>0</v>
      </c>
      <c r="X729" s="80">
        <f t="shared" ca="1" si="439"/>
        <v>0</v>
      </c>
      <c r="Y729" s="80">
        <f t="shared" ca="1" si="452"/>
        <v>0</v>
      </c>
      <c r="Z729" s="80">
        <f t="shared" ca="1" si="440"/>
        <v>0</v>
      </c>
      <c r="AA729" s="80">
        <f t="shared" ca="1" si="453"/>
        <v>0</v>
      </c>
      <c r="AB729" s="81">
        <f t="shared" ca="1" si="441"/>
        <v>0</v>
      </c>
      <c r="AC729" s="79">
        <f t="shared" ca="1" si="442"/>
        <v>0</v>
      </c>
      <c r="AE729" s="55">
        <f t="shared" ca="1" si="463"/>
        <v>0</v>
      </c>
      <c r="AF729" s="78">
        <f t="shared" ca="1" si="464"/>
        <v>4.5569622524294494E-5</v>
      </c>
      <c r="AR729" s="69">
        <f t="shared" si="454"/>
        <v>61</v>
      </c>
      <c r="AS729" s="70">
        <f t="shared" si="465"/>
        <v>726</v>
      </c>
      <c r="AT729" s="71">
        <f t="shared" si="466"/>
        <v>2.5105779086213088E-3</v>
      </c>
      <c r="AU729" s="72">
        <f t="shared" si="455"/>
        <v>8.6664107387064426E-3</v>
      </c>
      <c r="AV729" s="73">
        <f t="shared" si="456"/>
        <v>1.0086664107387064</v>
      </c>
      <c r="AW729" s="74">
        <f>PRODUCT(AV$4:AV729)</f>
        <v>379.12945688536161</v>
      </c>
      <c r="BO729" s="70">
        <f t="shared" si="467"/>
        <v>726</v>
      </c>
      <c r="BP729" s="178">
        <f t="shared" si="468"/>
        <v>0.1091</v>
      </c>
      <c r="BQ729" s="179">
        <f t="shared" si="457"/>
        <v>8.6664107387064426E-3</v>
      </c>
      <c r="BR729" s="179">
        <f t="shared" si="470"/>
        <v>2.6376214821587237E-3</v>
      </c>
    </row>
    <row r="730" spans="5:70">
      <c r="E730">
        <f t="shared" si="458"/>
        <v>727</v>
      </c>
      <c r="F730" s="64">
        <f t="shared" si="459"/>
        <v>128.49999999999665</v>
      </c>
      <c r="G730" s="55">
        <f t="shared" si="443"/>
        <v>0</v>
      </c>
      <c r="H730" s="78">
        <f t="shared" si="469"/>
        <v>4.5706383831192035E-5</v>
      </c>
      <c r="I730" s="79">
        <f t="shared" ca="1" si="444"/>
        <v>0</v>
      </c>
      <c r="J730" s="79">
        <f t="shared" ca="1" si="445"/>
        <v>0</v>
      </c>
      <c r="K730" s="80">
        <f t="shared" ca="1" si="446"/>
        <v>0</v>
      </c>
      <c r="L730" s="80">
        <f t="shared" ca="1" si="447"/>
        <v>0</v>
      </c>
      <c r="M730" s="80">
        <f t="shared" ca="1" si="448"/>
        <v>0</v>
      </c>
      <c r="N730" s="80">
        <f t="shared" ca="1" si="449"/>
        <v>0</v>
      </c>
      <c r="O730" s="81">
        <f t="shared" ca="1" si="436"/>
        <v>0</v>
      </c>
      <c r="P730" s="79">
        <f t="shared" ca="1" si="437"/>
        <v>0</v>
      </c>
      <c r="R730">
        <f t="shared" ca="1" si="450"/>
        <v>727</v>
      </c>
      <c r="S730" s="78">
        <f t="shared" ca="1" si="460"/>
        <v>128.49999999999665</v>
      </c>
      <c r="T730" s="55">
        <f t="shared" ca="1" si="451"/>
        <v>0</v>
      </c>
      <c r="U730" s="78">
        <f t="shared" ca="1" si="461"/>
        <v>4.5569622524294494E-5</v>
      </c>
      <c r="V730" s="79">
        <f t="shared" ca="1" si="462"/>
        <v>0</v>
      </c>
      <c r="W730" s="79">
        <f t="shared" ca="1" si="438"/>
        <v>0</v>
      </c>
      <c r="X730" s="80">
        <f t="shared" ca="1" si="439"/>
        <v>0</v>
      </c>
      <c r="Y730" s="80">
        <f t="shared" ca="1" si="452"/>
        <v>0</v>
      </c>
      <c r="Z730" s="80">
        <f t="shared" ca="1" si="440"/>
        <v>0</v>
      </c>
      <c r="AA730" s="80">
        <f t="shared" ca="1" si="453"/>
        <v>0</v>
      </c>
      <c r="AB730" s="81">
        <f t="shared" ca="1" si="441"/>
        <v>0</v>
      </c>
      <c r="AC730" s="79">
        <f t="shared" ca="1" si="442"/>
        <v>0</v>
      </c>
      <c r="AE730" s="55">
        <f t="shared" ca="1" si="463"/>
        <v>0</v>
      </c>
      <c r="AF730" s="78">
        <f t="shared" ca="1" si="464"/>
        <v>4.5569622524294494E-5</v>
      </c>
      <c r="AR730" s="69">
        <f t="shared" si="454"/>
        <v>61</v>
      </c>
      <c r="AS730" s="70">
        <f t="shared" si="465"/>
        <v>727</v>
      </c>
      <c r="AT730" s="71">
        <f t="shared" si="466"/>
        <v>2.488820209273674E-3</v>
      </c>
      <c r="AU730" s="72">
        <f t="shared" si="455"/>
        <v>8.6664107387064426E-3</v>
      </c>
      <c r="AV730" s="73">
        <f t="shared" si="456"/>
        <v>1.0086664107387064</v>
      </c>
      <c r="AW730" s="74">
        <f>PRODUCT(AV$4:AV730)</f>
        <v>382.41514848187285</v>
      </c>
      <c r="BO730" s="70">
        <f t="shared" si="467"/>
        <v>727</v>
      </c>
      <c r="BP730" s="178">
        <f t="shared" si="468"/>
        <v>0.1091</v>
      </c>
      <c r="BQ730" s="179">
        <f t="shared" si="457"/>
        <v>8.6664107387064426E-3</v>
      </c>
      <c r="BR730" s="179">
        <f t="shared" si="470"/>
        <v>2.6149591719100041E-3</v>
      </c>
    </row>
    <row r="731" spans="5:70">
      <c r="E731">
        <f t="shared" si="458"/>
        <v>728</v>
      </c>
      <c r="F731" s="64">
        <f t="shared" si="459"/>
        <v>128.58333333332999</v>
      </c>
      <c r="G731" s="55">
        <f t="shared" si="443"/>
        <v>0</v>
      </c>
      <c r="H731" s="78">
        <f t="shared" si="469"/>
        <v>4.5706383831192035E-5</v>
      </c>
      <c r="I731" s="79">
        <f t="shared" ca="1" si="444"/>
        <v>0</v>
      </c>
      <c r="J731" s="79">
        <f t="shared" ca="1" si="445"/>
        <v>0</v>
      </c>
      <c r="K731" s="80">
        <f t="shared" ca="1" si="446"/>
        <v>0</v>
      </c>
      <c r="L731" s="80">
        <f t="shared" ca="1" si="447"/>
        <v>0</v>
      </c>
      <c r="M731" s="80">
        <f t="shared" ca="1" si="448"/>
        <v>0</v>
      </c>
      <c r="N731" s="80">
        <f t="shared" ca="1" si="449"/>
        <v>0</v>
      </c>
      <c r="O731" s="81">
        <f t="shared" ca="1" si="436"/>
        <v>0</v>
      </c>
      <c r="P731" s="79">
        <f t="shared" ca="1" si="437"/>
        <v>0</v>
      </c>
      <c r="R731">
        <f t="shared" ca="1" si="450"/>
        <v>728</v>
      </c>
      <c r="S731" s="78">
        <f t="shared" ca="1" si="460"/>
        <v>128.58333333332999</v>
      </c>
      <c r="T731" s="55">
        <f t="shared" ca="1" si="451"/>
        <v>0</v>
      </c>
      <c r="U731" s="78">
        <f t="shared" ca="1" si="461"/>
        <v>4.5569622524294494E-5</v>
      </c>
      <c r="V731" s="79">
        <f t="shared" ca="1" si="462"/>
        <v>0</v>
      </c>
      <c r="W731" s="79">
        <f t="shared" ca="1" si="438"/>
        <v>0</v>
      </c>
      <c r="X731" s="80">
        <f t="shared" ca="1" si="439"/>
        <v>0</v>
      </c>
      <c r="Y731" s="80">
        <f t="shared" ca="1" si="452"/>
        <v>0</v>
      </c>
      <c r="Z731" s="80">
        <f t="shared" ca="1" si="440"/>
        <v>0</v>
      </c>
      <c r="AA731" s="80">
        <f t="shared" ca="1" si="453"/>
        <v>0</v>
      </c>
      <c r="AB731" s="81">
        <f t="shared" ca="1" si="441"/>
        <v>0</v>
      </c>
      <c r="AC731" s="79">
        <f t="shared" ca="1" si="442"/>
        <v>0</v>
      </c>
      <c r="AE731" s="55">
        <f t="shared" ca="1" si="463"/>
        <v>0</v>
      </c>
      <c r="AF731" s="78">
        <f t="shared" ca="1" si="464"/>
        <v>4.5569622524294494E-5</v>
      </c>
      <c r="AR731" s="69">
        <f t="shared" si="454"/>
        <v>61</v>
      </c>
      <c r="AS731" s="70">
        <f t="shared" si="465"/>
        <v>728</v>
      </c>
      <c r="AT731" s="71">
        <f t="shared" si="466"/>
        <v>2.4672510710853149E-3</v>
      </c>
      <c r="AU731" s="72">
        <f t="shared" si="455"/>
        <v>8.6664107387064426E-3</v>
      </c>
      <c r="AV731" s="73">
        <f t="shared" si="456"/>
        <v>1.0086664107387064</v>
      </c>
      <c r="AW731" s="74">
        <f>PRODUCT(AV$4:AV731)</f>
        <v>385.72931523132019</v>
      </c>
      <c r="BO731" s="70">
        <f t="shared" si="467"/>
        <v>728</v>
      </c>
      <c r="BP731" s="178">
        <f t="shared" si="468"/>
        <v>0.1091</v>
      </c>
      <c r="BQ731" s="179">
        <f t="shared" si="457"/>
        <v>8.6664107387064426E-3</v>
      </c>
      <c r="BR731" s="179">
        <f t="shared" si="470"/>
        <v>2.5924915750836926E-3</v>
      </c>
    </row>
    <row r="732" spans="5:70">
      <c r="E732">
        <f t="shared" si="458"/>
        <v>729</v>
      </c>
      <c r="F732" s="64">
        <f t="shared" si="459"/>
        <v>128.66666666666333</v>
      </c>
      <c r="G732" s="55">
        <f t="shared" si="443"/>
        <v>0</v>
      </c>
      <c r="H732" s="78">
        <f t="shared" si="469"/>
        <v>4.5706383831192035E-5</v>
      </c>
      <c r="I732" s="79">
        <f t="shared" ca="1" si="444"/>
        <v>0</v>
      </c>
      <c r="J732" s="79">
        <f t="shared" ca="1" si="445"/>
        <v>0</v>
      </c>
      <c r="K732" s="80">
        <f t="shared" ca="1" si="446"/>
        <v>0</v>
      </c>
      <c r="L732" s="80">
        <f t="shared" ca="1" si="447"/>
        <v>0</v>
      </c>
      <c r="M732" s="80">
        <f t="shared" ca="1" si="448"/>
        <v>0</v>
      </c>
      <c r="N732" s="80">
        <f t="shared" ca="1" si="449"/>
        <v>0</v>
      </c>
      <c r="O732" s="81">
        <f t="shared" ca="1" si="436"/>
        <v>0</v>
      </c>
      <c r="P732" s="79">
        <f t="shared" ca="1" si="437"/>
        <v>0</v>
      </c>
      <c r="R732">
        <f t="shared" ca="1" si="450"/>
        <v>729</v>
      </c>
      <c r="S732" s="78">
        <f t="shared" ca="1" si="460"/>
        <v>128.66666666666333</v>
      </c>
      <c r="T732" s="55">
        <f t="shared" ca="1" si="451"/>
        <v>0</v>
      </c>
      <c r="U732" s="78">
        <f t="shared" ca="1" si="461"/>
        <v>4.5569622524294494E-5</v>
      </c>
      <c r="V732" s="79">
        <f t="shared" ca="1" si="462"/>
        <v>0</v>
      </c>
      <c r="W732" s="79">
        <f t="shared" ca="1" si="438"/>
        <v>0</v>
      </c>
      <c r="X732" s="80">
        <f t="shared" ca="1" si="439"/>
        <v>0</v>
      </c>
      <c r="Y732" s="80">
        <f t="shared" ca="1" si="452"/>
        <v>0</v>
      </c>
      <c r="Z732" s="80">
        <f t="shared" ca="1" si="440"/>
        <v>0</v>
      </c>
      <c r="AA732" s="80">
        <f t="shared" ca="1" si="453"/>
        <v>0</v>
      </c>
      <c r="AB732" s="81">
        <f t="shared" ca="1" si="441"/>
        <v>0</v>
      </c>
      <c r="AC732" s="79">
        <f t="shared" ca="1" si="442"/>
        <v>0</v>
      </c>
      <c r="AE732" s="55">
        <f t="shared" ca="1" si="463"/>
        <v>0</v>
      </c>
      <c r="AF732" s="78">
        <f t="shared" ca="1" si="464"/>
        <v>4.5569622524294494E-5</v>
      </c>
      <c r="AR732" s="69">
        <f t="shared" si="454"/>
        <v>61</v>
      </c>
      <c r="AS732" s="70">
        <f t="shared" si="465"/>
        <v>729</v>
      </c>
      <c r="AT732" s="71">
        <f t="shared" si="466"/>
        <v>2.445868859907776E-3</v>
      </c>
      <c r="AU732" s="72">
        <f t="shared" si="455"/>
        <v>8.6664107387064426E-3</v>
      </c>
      <c r="AV732" s="73">
        <f t="shared" si="456"/>
        <v>1.0086664107387064</v>
      </c>
      <c r="AW732" s="74">
        <f>PRODUCT(AV$4:AV732)</f>
        <v>389.07220391107478</v>
      </c>
      <c r="BO732" s="70">
        <f t="shared" si="467"/>
        <v>729</v>
      </c>
      <c r="BP732" s="178">
        <f t="shared" si="468"/>
        <v>0.1091</v>
      </c>
      <c r="BQ732" s="179">
        <f t="shared" si="457"/>
        <v>8.6664107387064426E-3</v>
      </c>
      <c r="BR732" s="179">
        <f t="shared" si="470"/>
        <v>2.5702170187119214E-3</v>
      </c>
    </row>
    <row r="733" spans="5:70">
      <c r="E733">
        <f t="shared" si="458"/>
        <v>730</v>
      </c>
      <c r="F733" s="64">
        <f t="shared" si="459"/>
        <v>128.74999999999667</v>
      </c>
      <c r="G733" s="55">
        <f t="shared" si="443"/>
        <v>0</v>
      </c>
      <c r="H733" s="78">
        <f t="shared" si="469"/>
        <v>4.5706383831192035E-5</v>
      </c>
      <c r="I733" s="79">
        <f t="shared" ca="1" si="444"/>
        <v>0</v>
      </c>
      <c r="J733" s="79">
        <f t="shared" ca="1" si="445"/>
        <v>0</v>
      </c>
      <c r="K733" s="80">
        <f t="shared" ca="1" si="446"/>
        <v>0</v>
      </c>
      <c r="L733" s="80">
        <f t="shared" ca="1" si="447"/>
        <v>0</v>
      </c>
      <c r="M733" s="80">
        <f t="shared" ca="1" si="448"/>
        <v>0</v>
      </c>
      <c r="N733" s="80">
        <f t="shared" ca="1" si="449"/>
        <v>0</v>
      </c>
      <c r="O733" s="81">
        <f t="shared" ca="1" si="436"/>
        <v>0</v>
      </c>
      <c r="P733" s="79">
        <f t="shared" ca="1" si="437"/>
        <v>0</v>
      </c>
      <c r="R733">
        <f t="shared" ca="1" si="450"/>
        <v>730</v>
      </c>
      <c r="S733" s="78">
        <f t="shared" ca="1" si="460"/>
        <v>128.74999999999667</v>
      </c>
      <c r="T733" s="55">
        <f t="shared" ca="1" si="451"/>
        <v>0</v>
      </c>
      <c r="U733" s="78">
        <f t="shared" ca="1" si="461"/>
        <v>4.5569622524294494E-5</v>
      </c>
      <c r="V733" s="79">
        <f t="shared" ca="1" si="462"/>
        <v>0</v>
      </c>
      <c r="W733" s="79">
        <f t="shared" ca="1" si="438"/>
        <v>0</v>
      </c>
      <c r="X733" s="80">
        <f t="shared" ca="1" si="439"/>
        <v>0</v>
      </c>
      <c r="Y733" s="80">
        <f t="shared" ca="1" si="452"/>
        <v>0</v>
      </c>
      <c r="Z733" s="80">
        <f t="shared" ca="1" si="440"/>
        <v>0</v>
      </c>
      <c r="AA733" s="80">
        <f t="shared" ca="1" si="453"/>
        <v>0</v>
      </c>
      <c r="AB733" s="81">
        <f t="shared" ca="1" si="441"/>
        <v>0</v>
      </c>
      <c r="AC733" s="79">
        <f t="shared" ca="1" si="442"/>
        <v>0</v>
      </c>
      <c r="AE733" s="55">
        <f t="shared" ca="1" si="463"/>
        <v>0</v>
      </c>
      <c r="AF733" s="78">
        <f t="shared" ca="1" si="464"/>
        <v>4.5569622524294494E-5</v>
      </c>
      <c r="AR733" s="69">
        <f t="shared" si="454"/>
        <v>61</v>
      </c>
      <c r="AS733" s="70">
        <f t="shared" si="465"/>
        <v>730</v>
      </c>
      <c r="AT733" s="71">
        <f t="shared" si="466"/>
        <v>2.4246719557548036E-3</v>
      </c>
      <c r="AU733" s="72">
        <f t="shared" si="455"/>
        <v>8.6664107387064426E-3</v>
      </c>
      <c r="AV733" s="73">
        <f t="shared" si="456"/>
        <v>1.0086664107387064</v>
      </c>
      <c r="AW733" s="74">
        <f>PRODUCT(AV$4:AV733)</f>
        <v>392.44406343718191</v>
      </c>
      <c r="BO733" s="70">
        <f t="shared" si="467"/>
        <v>730</v>
      </c>
      <c r="BP733" s="178">
        <f t="shared" si="468"/>
        <v>0.1091</v>
      </c>
      <c r="BQ733" s="179">
        <f t="shared" si="457"/>
        <v>8.6664107387064426E-3</v>
      </c>
      <c r="BR733" s="179">
        <f t="shared" si="470"/>
        <v>2.5481338442008778E-3</v>
      </c>
    </row>
    <row r="734" spans="5:70">
      <c r="E734">
        <f t="shared" si="458"/>
        <v>731</v>
      </c>
      <c r="F734" s="64">
        <f t="shared" si="459"/>
        <v>128.83333333333002</v>
      </c>
      <c r="G734" s="55">
        <f t="shared" si="443"/>
        <v>0</v>
      </c>
      <c r="H734" s="78">
        <f t="shared" si="469"/>
        <v>4.5706383831192035E-5</v>
      </c>
      <c r="I734" s="79">
        <f t="shared" ca="1" si="444"/>
        <v>0</v>
      </c>
      <c r="J734" s="79">
        <f t="shared" ca="1" si="445"/>
        <v>0</v>
      </c>
      <c r="K734" s="80">
        <f t="shared" ca="1" si="446"/>
        <v>0</v>
      </c>
      <c r="L734" s="80">
        <f t="shared" ca="1" si="447"/>
        <v>0</v>
      </c>
      <c r="M734" s="80">
        <f t="shared" ca="1" si="448"/>
        <v>0</v>
      </c>
      <c r="N734" s="80">
        <f t="shared" ca="1" si="449"/>
        <v>0</v>
      </c>
      <c r="O734" s="81">
        <f t="shared" ca="1" si="436"/>
        <v>0</v>
      </c>
      <c r="P734" s="79">
        <f t="shared" ca="1" si="437"/>
        <v>0</v>
      </c>
      <c r="R734">
        <f t="shared" ca="1" si="450"/>
        <v>731</v>
      </c>
      <c r="S734" s="78">
        <f t="shared" ca="1" si="460"/>
        <v>128.83333333333002</v>
      </c>
      <c r="T734" s="55">
        <f t="shared" ca="1" si="451"/>
        <v>0</v>
      </c>
      <c r="U734" s="78">
        <f t="shared" ca="1" si="461"/>
        <v>4.5569622524294494E-5</v>
      </c>
      <c r="V734" s="79">
        <f t="shared" ca="1" si="462"/>
        <v>0</v>
      </c>
      <c r="W734" s="79">
        <f t="shared" ca="1" si="438"/>
        <v>0</v>
      </c>
      <c r="X734" s="80">
        <f t="shared" ca="1" si="439"/>
        <v>0</v>
      </c>
      <c r="Y734" s="80">
        <f t="shared" ca="1" si="452"/>
        <v>0</v>
      </c>
      <c r="Z734" s="80">
        <f t="shared" ca="1" si="440"/>
        <v>0</v>
      </c>
      <c r="AA734" s="80">
        <f t="shared" ca="1" si="453"/>
        <v>0</v>
      </c>
      <c r="AB734" s="81">
        <f t="shared" ca="1" si="441"/>
        <v>0</v>
      </c>
      <c r="AC734" s="79">
        <f t="shared" ca="1" si="442"/>
        <v>0</v>
      </c>
      <c r="AE734" s="55">
        <f t="shared" ca="1" si="463"/>
        <v>0</v>
      </c>
      <c r="AF734" s="78">
        <f t="shared" ca="1" si="464"/>
        <v>4.5569622524294494E-5</v>
      </c>
      <c r="AR734" s="69">
        <f t="shared" si="454"/>
        <v>61</v>
      </c>
      <c r="AS734" s="70">
        <f t="shared" si="465"/>
        <v>731</v>
      </c>
      <c r="AT734" s="71">
        <f t="shared" si="466"/>
        <v>2.40365875267961E-3</v>
      </c>
      <c r="AU734" s="72">
        <f t="shared" si="455"/>
        <v>8.6664107387064426E-3</v>
      </c>
      <c r="AV734" s="73">
        <f t="shared" si="456"/>
        <v>1.0086664107387064</v>
      </c>
      <c r="AW734" s="74">
        <f>PRODUCT(AV$4:AV734)</f>
        <v>395.84514488289551</v>
      </c>
      <c r="BO734" s="70">
        <f t="shared" si="467"/>
        <v>731</v>
      </c>
      <c r="BP734" s="178">
        <f t="shared" si="468"/>
        <v>0.1091</v>
      </c>
      <c r="BQ734" s="179">
        <f t="shared" si="457"/>
        <v>8.6664107387064426E-3</v>
      </c>
      <c r="BR734" s="179">
        <f t="shared" si="470"/>
        <v>2.5262404072073021E-3</v>
      </c>
    </row>
    <row r="735" spans="5:70">
      <c r="E735">
        <f t="shared" si="458"/>
        <v>732</v>
      </c>
      <c r="F735" s="64">
        <f t="shared" si="459"/>
        <v>128.91666666666336</v>
      </c>
      <c r="G735" s="55">
        <f t="shared" si="443"/>
        <v>0</v>
      </c>
      <c r="H735" s="78">
        <f t="shared" si="469"/>
        <v>4.5706383831192035E-5</v>
      </c>
      <c r="I735" s="79">
        <f t="shared" ca="1" si="444"/>
        <v>0</v>
      </c>
      <c r="J735" s="79">
        <f t="shared" ca="1" si="445"/>
        <v>0</v>
      </c>
      <c r="K735" s="80">
        <f t="shared" ca="1" si="446"/>
        <v>0</v>
      </c>
      <c r="L735" s="80">
        <f t="shared" ca="1" si="447"/>
        <v>0</v>
      </c>
      <c r="M735" s="80">
        <f t="shared" ca="1" si="448"/>
        <v>0</v>
      </c>
      <c r="N735" s="80">
        <f t="shared" ca="1" si="449"/>
        <v>0</v>
      </c>
      <c r="O735" s="81">
        <f t="shared" ca="1" si="436"/>
        <v>0</v>
      </c>
      <c r="P735" s="79">
        <f t="shared" ca="1" si="437"/>
        <v>0</v>
      </c>
      <c r="R735">
        <f t="shared" ca="1" si="450"/>
        <v>732</v>
      </c>
      <c r="S735" s="78">
        <f t="shared" ca="1" si="460"/>
        <v>128.91666666666336</v>
      </c>
      <c r="T735" s="55">
        <f t="shared" ca="1" si="451"/>
        <v>0</v>
      </c>
      <c r="U735" s="78">
        <f t="shared" ca="1" si="461"/>
        <v>4.5569622524294494E-5</v>
      </c>
      <c r="V735" s="79">
        <f t="shared" ca="1" si="462"/>
        <v>0</v>
      </c>
      <c r="W735" s="79">
        <f t="shared" ca="1" si="438"/>
        <v>0</v>
      </c>
      <c r="X735" s="80">
        <f t="shared" ca="1" si="439"/>
        <v>0</v>
      </c>
      <c r="Y735" s="80">
        <f t="shared" ca="1" si="452"/>
        <v>0</v>
      </c>
      <c r="Z735" s="80">
        <f t="shared" ca="1" si="440"/>
        <v>0</v>
      </c>
      <c r="AA735" s="80">
        <f t="shared" ca="1" si="453"/>
        <v>0</v>
      </c>
      <c r="AB735" s="81">
        <f t="shared" ca="1" si="441"/>
        <v>0</v>
      </c>
      <c r="AC735" s="79">
        <f t="shared" ca="1" si="442"/>
        <v>0</v>
      </c>
      <c r="AE735" s="55">
        <f t="shared" ca="1" si="463"/>
        <v>0</v>
      </c>
      <c r="AF735" s="78">
        <f t="shared" ca="1" si="464"/>
        <v>4.5569622524294494E-5</v>
      </c>
      <c r="AR735" s="69">
        <f t="shared" si="454"/>
        <v>61</v>
      </c>
      <c r="AS735" s="70">
        <f t="shared" si="465"/>
        <v>732</v>
      </c>
      <c r="AT735" s="71">
        <f t="shared" si="466"/>
        <v>2.3828276586532015E-3</v>
      </c>
      <c r="AU735" s="72">
        <f t="shared" si="455"/>
        <v>8.6664107387064426E-3</v>
      </c>
      <c r="AV735" s="73">
        <f t="shared" si="456"/>
        <v>1.0086664107387064</v>
      </c>
      <c r="AW735" s="74">
        <f>PRODUCT(AV$4:AV735)</f>
        <v>399.27570149737346</v>
      </c>
      <c r="BO735" s="70">
        <f t="shared" si="467"/>
        <v>732</v>
      </c>
      <c r="BP735" s="178">
        <f t="shared" si="468"/>
        <v>0.1091</v>
      </c>
      <c r="BQ735" s="179">
        <f t="shared" si="457"/>
        <v>8.6664107387064426E-3</v>
      </c>
      <c r="BR735" s="179">
        <f t="shared" si="470"/>
        <v>2.50453507751605E-3</v>
      </c>
    </row>
    <row r="736" spans="5:70">
      <c r="E736">
        <f t="shared" si="458"/>
        <v>733</v>
      </c>
      <c r="F736" s="64">
        <f t="shared" si="459"/>
        <v>128.9999999999967</v>
      </c>
      <c r="G736" s="55">
        <f t="shared" si="443"/>
        <v>0</v>
      </c>
      <c r="H736" s="78">
        <f t="shared" si="469"/>
        <v>4.5706383831192035E-5</v>
      </c>
      <c r="I736" s="79">
        <f t="shared" ca="1" si="444"/>
        <v>0</v>
      </c>
      <c r="J736" s="79">
        <f t="shared" ca="1" si="445"/>
        <v>0</v>
      </c>
      <c r="K736" s="80">
        <f t="shared" ca="1" si="446"/>
        <v>0</v>
      </c>
      <c r="L736" s="80">
        <f t="shared" ca="1" si="447"/>
        <v>0</v>
      </c>
      <c r="M736" s="80">
        <f t="shared" ca="1" si="448"/>
        <v>0</v>
      </c>
      <c r="N736" s="80">
        <f t="shared" ca="1" si="449"/>
        <v>0</v>
      </c>
      <c r="O736" s="81">
        <f t="shared" ca="1" si="436"/>
        <v>0</v>
      </c>
      <c r="P736" s="79">
        <f t="shared" ca="1" si="437"/>
        <v>0</v>
      </c>
      <c r="R736">
        <f t="shared" ca="1" si="450"/>
        <v>733</v>
      </c>
      <c r="S736" s="78">
        <f t="shared" ca="1" si="460"/>
        <v>128.9999999999967</v>
      </c>
      <c r="T736" s="55">
        <f t="shared" ca="1" si="451"/>
        <v>0</v>
      </c>
      <c r="U736" s="78">
        <f t="shared" ca="1" si="461"/>
        <v>4.5569622524294494E-5</v>
      </c>
      <c r="V736" s="79">
        <f t="shared" ca="1" si="462"/>
        <v>0</v>
      </c>
      <c r="W736" s="79">
        <f t="shared" ca="1" si="438"/>
        <v>0</v>
      </c>
      <c r="X736" s="80">
        <f t="shared" ca="1" si="439"/>
        <v>0</v>
      </c>
      <c r="Y736" s="80">
        <f t="shared" ca="1" si="452"/>
        <v>0</v>
      </c>
      <c r="Z736" s="80">
        <f t="shared" ca="1" si="440"/>
        <v>0</v>
      </c>
      <c r="AA736" s="80">
        <f t="shared" ca="1" si="453"/>
        <v>0</v>
      </c>
      <c r="AB736" s="81">
        <f t="shared" ca="1" si="441"/>
        <v>0</v>
      </c>
      <c r="AC736" s="79">
        <f t="shared" ca="1" si="442"/>
        <v>0</v>
      </c>
      <c r="AE736" s="55">
        <f t="shared" ca="1" si="463"/>
        <v>0</v>
      </c>
      <c r="AF736" s="78">
        <f t="shared" ca="1" si="464"/>
        <v>4.5569622524294494E-5</v>
      </c>
      <c r="AR736" s="69">
        <f t="shared" si="454"/>
        <v>62</v>
      </c>
      <c r="AS736" s="70">
        <f t="shared" si="465"/>
        <v>733</v>
      </c>
      <c r="AT736" s="71">
        <f t="shared" si="466"/>
        <v>2.3621770954437627E-3</v>
      </c>
      <c r="AU736" s="72">
        <f t="shared" si="455"/>
        <v>8.6664107387064426E-3</v>
      </c>
      <c r="AV736" s="73">
        <f t="shared" si="456"/>
        <v>1.0086664107387064</v>
      </c>
      <c r="AW736" s="74">
        <f>PRODUCT(AV$4:AV736)</f>
        <v>402.73598872453482</v>
      </c>
      <c r="BO736" s="70">
        <f t="shared" si="467"/>
        <v>733</v>
      </c>
      <c r="BP736" s="178">
        <f t="shared" si="468"/>
        <v>0.1091</v>
      </c>
      <c r="BQ736" s="179">
        <f t="shared" si="457"/>
        <v>8.6664107387064426E-3</v>
      </c>
      <c r="BR736" s="179">
        <f t="shared" si="470"/>
        <v>2.4830162389187023E-3</v>
      </c>
    </row>
    <row r="737" spans="5:70">
      <c r="E737">
        <f t="shared" si="458"/>
        <v>734</v>
      </c>
      <c r="F737" s="64">
        <f t="shared" si="459"/>
        <v>129.08333333333005</v>
      </c>
      <c r="G737" s="55">
        <f t="shared" si="443"/>
        <v>0</v>
      </c>
      <c r="H737" s="78">
        <f t="shared" si="469"/>
        <v>4.5706383831192035E-5</v>
      </c>
      <c r="I737" s="79">
        <f t="shared" ca="1" si="444"/>
        <v>0</v>
      </c>
      <c r="J737" s="79">
        <f t="shared" ca="1" si="445"/>
        <v>0</v>
      </c>
      <c r="K737" s="80">
        <f t="shared" ca="1" si="446"/>
        <v>0</v>
      </c>
      <c r="L737" s="80">
        <f t="shared" ca="1" si="447"/>
        <v>0</v>
      </c>
      <c r="M737" s="80">
        <f t="shared" ca="1" si="448"/>
        <v>0</v>
      </c>
      <c r="N737" s="80">
        <f t="shared" ca="1" si="449"/>
        <v>0</v>
      </c>
      <c r="O737" s="81">
        <f t="shared" ca="1" si="436"/>
        <v>0</v>
      </c>
      <c r="P737" s="79">
        <f t="shared" ca="1" si="437"/>
        <v>0</v>
      </c>
      <c r="R737">
        <f t="shared" ca="1" si="450"/>
        <v>734</v>
      </c>
      <c r="S737" s="78">
        <f t="shared" ca="1" si="460"/>
        <v>129.08333333333005</v>
      </c>
      <c r="T737" s="55">
        <f t="shared" ca="1" si="451"/>
        <v>0</v>
      </c>
      <c r="U737" s="78">
        <f t="shared" ca="1" si="461"/>
        <v>4.5569622524294494E-5</v>
      </c>
      <c r="V737" s="79">
        <f t="shared" ca="1" si="462"/>
        <v>0</v>
      </c>
      <c r="W737" s="79">
        <f t="shared" ca="1" si="438"/>
        <v>0</v>
      </c>
      <c r="X737" s="80">
        <f t="shared" ca="1" si="439"/>
        <v>0</v>
      </c>
      <c r="Y737" s="80">
        <f t="shared" ca="1" si="452"/>
        <v>0</v>
      </c>
      <c r="Z737" s="80">
        <f t="shared" ca="1" si="440"/>
        <v>0</v>
      </c>
      <c r="AA737" s="80">
        <f t="shared" ca="1" si="453"/>
        <v>0</v>
      </c>
      <c r="AB737" s="81">
        <f t="shared" ca="1" si="441"/>
        <v>0</v>
      </c>
      <c r="AC737" s="79">
        <f t="shared" ca="1" si="442"/>
        <v>0</v>
      </c>
      <c r="AE737" s="55">
        <f t="shared" ca="1" si="463"/>
        <v>0</v>
      </c>
      <c r="AF737" s="78">
        <f t="shared" ca="1" si="464"/>
        <v>4.5569622524294494E-5</v>
      </c>
      <c r="AR737" s="69">
        <f t="shared" si="454"/>
        <v>62</v>
      </c>
      <c r="AS737" s="70">
        <f t="shared" si="465"/>
        <v>734</v>
      </c>
      <c r="AT737" s="71">
        <f t="shared" si="466"/>
        <v>2.3417054984970825E-3</v>
      </c>
      <c r="AU737" s="72">
        <f t="shared" si="455"/>
        <v>8.6664107387064426E-3</v>
      </c>
      <c r="AV737" s="73">
        <f t="shared" si="456"/>
        <v>1.0086664107387064</v>
      </c>
      <c r="AW737" s="74">
        <f>PRODUCT(AV$4:AV737)</f>
        <v>406.22626422208066</v>
      </c>
      <c r="BO737" s="70">
        <f t="shared" si="467"/>
        <v>734</v>
      </c>
      <c r="BP737" s="178">
        <f t="shared" si="468"/>
        <v>0.1091</v>
      </c>
      <c r="BQ737" s="179">
        <f t="shared" si="457"/>
        <v>8.6664107387064426E-3</v>
      </c>
      <c r="BR737" s="179">
        <f t="shared" si="470"/>
        <v>2.4616822890932213E-3</v>
      </c>
    </row>
    <row r="738" spans="5:70">
      <c r="E738">
        <f t="shared" si="458"/>
        <v>735</v>
      </c>
      <c r="F738" s="64">
        <f t="shared" si="459"/>
        <v>129.16666666666339</v>
      </c>
      <c r="G738" s="55">
        <f t="shared" si="443"/>
        <v>0</v>
      </c>
      <c r="H738" s="78">
        <f t="shared" si="469"/>
        <v>4.5706383831192035E-5</v>
      </c>
      <c r="I738" s="79">
        <f t="shared" ca="1" si="444"/>
        <v>0</v>
      </c>
      <c r="J738" s="79">
        <f t="shared" ca="1" si="445"/>
        <v>0</v>
      </c>
      <c r="K738" s="80">
        <f t="shared" ca="1" si="446"/>
        <v>0</v>
      </c>
      <c r="L738" s="80">
        <f t="shared" ca="1" si="447"/>
        <v>0</v>
      </c>
      <c r="M738" s="80">
        <f t="shared" ca="1" si="448"/>
        <v>0</v>
      </c>
      <c r="N738" s="80">
        <f t="shared" ca="1" si="449"/>
        <v>0</v>
      </c>
      <c r="O738" s="81">
        <f t="shared" ca="1" si="436"/>
        <v>0</v>
      </c>
      <c r="P738" s="79">
        <f t="shared" ca="1" si="437"/>
        <v>0</v>
      </c>
      <c r="R738">
        <f t="shared" ca="1" si="450"/>
        <v>735</v>
      </c>
      <c r="S738" s="78">
        <f t="shared" ca="1" si="460"/>
        <v>129.16666666666339</v>
      </c>
      <c r="T738" s="55">
        <f t="shared" ca="1" si="451"/>
        <v>0</v>
      </c>
      <c r="U738" s="78">
        <f t="shared" ca="1" si="461"/>
        <v>4.5569622524294494E-5</v>
      </c>
      <c r="V738" s="79">
        <f t="shared" ca="1" si="462"/>
        <v>0</v>
      </c>
      <c r="W738" s="79">
        <f t="shared" ca="1" si="438"/>
        <v>0</v>
      </c>
      <c r="X738" s="80">
        <f t="shared" ca="1" si="439"/>
        <v>0</v>
      </c>
      <c r="Y738" s="80">
        <f t="shared" ca="1" si="452"/>
        <v>0</v>
      </c>
      <c r="Z738" s="80">
        <f t="shared" ca="1" si="440"/>
        <v>0</v>
      </c>
      <c r="AA738" s="80">
        <f t="shared" ca="1" si="453"/>
        <v>0</v>
      </c>
      <c r="AB738" s="81">
        <f t="shared" ca="1" si="441"/>
        <v>0</v>
      </c>
      <c r="AC738" s="79">
        <f t="shared" ca="1" si="442"/>
        <v>0</v>
      </c>
      <c r="AE738" s="55">
        <f t="shared" ca="1" si="463"/>
        <v>0</v>
      </c>
      <c r="AF738" s="78">
        <f t="shared" ca="1" si="464"/>
        <v>4.5569622524294494E-5</v>
      </c>
      <c r="AR738" s="69">
        <f t="shared" si="454"/>
        <v>62</v>
      </c>
      <c r="AS738" s="70">
        <f t="shared" si="465"/>
        <v>735</v>
      </c>
      <c r="AT738" s="71">
        <f t="shared" si="466"/>
        <v>2.3214113168180195E-3</v>
      </c>
      <c r="AU738" s="72">
        <f t="shared" si="455"/>
        <v>8.6664107387064426E-3</v>
      </c>
      <c r="AV738" s="73">
        <f t="shared" si="456"/>
        <v>1.0086664107387064</v>
      </c>
      <c r="AW738" s="74">
        <f>PRODUCT(AV$4:AV738)</f>
        <v>409.74678788067951</v>
      </c>
      <c r="BO738" s="70">
        <f t="shared" si="467"/>
        <v>735</v>
      </c>
      <c r="BP738" s="178">
        <f t="shared" si="468"/>
        <v>0.1091</v>
      </c>
      <c r="BQ738" s="179">
        <f t="shared" si="457"/>
        <v>8.6664107387064426E-3</v>
      </c>
      <c r="BR738" s="179">
        <f t="shared" si="470"/>
        <v>2.440531639484639E-3</v>
      </c>
    </row>
    <row r="739" spans="5:70">
      <c r="E739">
        <f t="shared" si="458"/>
        <v>736</v>
      </c>
      <c r="F739" s="64">
        <f t="shared" si="459"/>
        <v>129.24999999999673</v>
      </c>
      <c r="G739" s="55">
        <f t="shared" si="443"/>
        <v>0</v>
      </c>
      <c r="H739" s="78">
        <f t="shared" si="469"/>
        <v>4.5706383831192035E-5</v>
      </c>
      <c r="I739" s="79">
        <f t="shared" ca="1" si="444"/>
        <v>0</v>
      </c>
      <c r="J739" s="79">
        <f t="shared" ca="1" si="445"/>
        <v>0</v>
      </c>
      <c r="K739" s="80">
        <f t="shared" ca="1" si="446"/>
        <v>0</v>
      </c>
      <c r="L739" s="80">
        <f t="shared" ca="1" si="447"/>
        <v>0</v>
      </c>
      <c r="M739" s="80">
        <f t="shared" ca="1" si="448"/>
        <v>0</v>
      </c>
      <c r="N739" s="80">
        <f t="shared" ca="1" si="449"/>
        <v>0</v>
      </c>
      <c r="O739" s="81">
        <f t="shared" ca="1" si="436"/>
        <v>0</v>
      </c>
      <c r="P739" s="79">
        <f t="shared" ca="1" si="437"/>
        <v>0</v>
      </c>
      <c r="R739">
        <f t="shared" ca="1" si="450"/>
        <v>736</v>
      </c>
      <c r="S739" s="78">
        <f t="shared" ca="1" si="460"/>
        <v>129.24999999999673</v>
      </c>
      <c r="T739" s="55">
        <f t="shared" ca="1" si="451"/>
        <v>0</v>
      </c>
      <c r="U739" s="78">
        <f t="shared" ca="1" si="461"/>
        <v>4.5569622524294494E-5</v>
      </c>
      <c r="V739" s="79">
        <f t="shared" ca="1" si="462"/>
        <v>0</v>
      </c>
      <c r="W739" s="79">
        <f t="shared" ca="1" si="438"/>
        <v>0</v>
      </c>
      <c r="X739" s="80">
        <f t="shared" ca="1" si="439"/>
        <v>0</v>
      </c>
      <c r="Y739" s="80">
        <f t="shared" ca="1" si="452"/>
        <v>0</v>
      </c>
      <c r="Z739" s="80">
        <f t="shared" ca="1" si="440"/>
        <v>0</v>
      </c>
      <c r="AA739" s="80">
        <f t="shared" ca="1" si="453"/>
        <v>0</v>
      </c>
      <c r="AB739" s="81">
        <f t="shared" ca="1" si="441"/>
        <v>0</v>
      </c>
      <c r="AC739" s="79">
        <f t="shared" ca="1" si="442"/>
        <v>0</v>
      </c>
      <c r="AE739" s="55">
        <f t="shared" ca="1" si="463"/>
        <v>0</v>
      </c>
      <c r="AF739" s="78">
        <f t="shared" ca="1" si="464"/>
        <v>4.5569622524294494E-5</v>
      </c>
      <c r="AR739" s="69">
        <f t="shared" si="454"/>
        <v>62</v>
      </c>
      <c r="AS739" s="70">
        <f t="shared" si="465"/>
        <v>736</v>
      </c>
      <c r="AT739" s="71">
        <f t="shared" si="466"/>
        <v>2.3012930128529932E-3</v>
      </c>
      <c r="AU739" s="72">
        <f t="shared" si="455"/>
        <v>8.6664107387064426E-3</v>
      </c>
      <c r="AV739" s="73">
        <f t="shared" si="456"/>
        <v>1.0086664107387064</v>
      </c>
      <c r="AW739" s="74">
        <f>PRODUCT(AV$4:AV739)</f>
        <v>413.29782184331907</v>
      </c>
      <c r="BO739" s="70">
        <f t="shared" si="467"/>
        <v>736</v>
      </c>
      <c r="BP739" s="178">
        <f t="shared" si="468"/>
        <v>0.1091</v>
      </c>
      <c r="BQ739" s="179">
        <f t="shared" si="457"/>
        <v>8.6664107387064426E-3</v>
      </c>
      <c r="BR739" s="179">
        <f t="shared" si="470"/>
        <v>2.4195627151867706E-3</v>
      </c>
    </row>
    <row r="740" spans="5:70">
      <c r="E740">
        <f t="shared" si="458"/>
        <v>737</v>
      </c>
      <c r="F740" s="64">
        <f t="shared" si="459"/>
        <v>129.33333333333007</v>
      </c>
      <c r="G740" s="55">
        <f t="shared" si="443"/>
        <v>0</v>
      </c>
      <c r="H740" s="78">
        <f t="shared" si="469"/>
        <v>4.5706383831192035E-5</v>
      </c>
      <c r="I740" s="79">
        <f t="shared" ca="1" si="444"/>
        <v>0</v>
      </c>
      <c r="J740" s="79">
        <f t="shared" ca="1" si="445"/>
        <v>0</v>
      </c>
      <c r="K740" s="80">
        <f t="shared" ca="1" si="446"/>
        <v>0</v>
      </c>
      <c r="L740" s="80">
        <f t="shared" ca="1" si="447"/>
        <v>0</v>
      </c>
      <c r="M740" s="80">
        <f t="shared" ca="1" si="448"/>
        <v>0</v>
      </c>
      <c r="N740" s="80">
        <f t="shared" ca="1" si="449"/>
        <v>0</v>
      </c>
      <c r="O740" s="81">
        <f t="shared" ca="1" si="436"/>
        <v>0</v>
      </c>
      <c r="P740" s="79">
        <f t="shared" ca="1" si="437"/>
        <v>0</v>
      </c>
      <c r="R740">
        <f t="shared" ca="1" si="450"/>
        <v>737</v>
      </c>
      <c r="S740" s="78">
        <f t="shared" ca="1" si="460"/>
        <v>129.33333333333007</v>
      </c>
      <c r="T740" s="55">
        <f t="shared" ca="1" si="451"/>
        <v>0</v>
      </c>
      <c r="U740" s="78">
        <f t="shared" ca="1" si="461"/>
        <v>4.5569622524294494E-5</v>
      </c>
      <c r="V740" s="79">
        <f t="shared" ca="1" si="462"/>
        <v>0</v>
      </c>
      <c r="W740" s="79">
        <f t="shared" ca="1" si="438"/>
        <v>0</v>
      </c>
      <c r="X740" s="80">
        <f t="shared" ca="1" si="439"/>
        <v>0</v>
      </c>
      <c r="Y740" s="80">
        <f t="shared" ca="1" si="452"/>
        <v>0</v>
      </c>
      <c r="Z740" s="80">
        <f t="shared" ca="1" si="440"/>
        <v>0</v>
      </c>
      <c r="AA740" s="80">
        <f t="shared" ca="1" si="453"/>
        <v>0</v>
      </c>
      <c r="AB740" s="81">
        <f t="shared" ca="1" si="441"/>
        <v>0</v>
      </c>
      <c r="AC740" s="79">
        <f t="shared" ca="1" si="442"/>
        <v>0</v>
      </c>
      <c r="AE740" s="55">
        <f t="shared" ca="1" si="463"/>
        <v>0</v>
      </c>
      <c r="AF740" s="78">
        <f t="shared" ca="1" si="464"/>
        <v>4.5569622524294494E-5</v>
      </c>
      <c r="AR740" s="69">
        <f t="shared" si="454"/>
        <v>62</v>
      </c>
      <c r="AS740" s="70">
        <f t="shared" si="465"/>
        <v>737</v>
      </c>
      <c r="AT740" s="71">
        <f t="shared" si="466"/>
        <v>2.2813490623734937E-3</v>
      </c>
      <c r="AU740" s="72">
        <f t="shared" si="455"/>
        <v>8.6664107387064426E-3</v>
      </c>
      <c r="AV740" s="73">
        <f t="shared" si="456"/>
        <v>1.0086664107387064</v>
      </c>
      <c r="AW740" s="74">
        <f>PRODUCT(AV$4:AV740)</f>
        <v>416.87963052482598</v>
      </c>
      <c r="BO740" s="70">
        <f t="shared" si="467"/>
        <v>737</v>
      </c>
      <c r="BP740" s="178">
        <f t="shared" si="468"/>
        <v>0.1091</v>
      </c>
      <c r="BQ740" s="179">
        <f t="shared" si="457"/>
        <v>8.6664107387064426E-3</v>
      </c>
      <c r="BR740" s="179">
        <f t="shared" si="470"/>
        <v>2.3987739548249464E-3</v>
      </c>
    </row>
    <row r="741" spans="5:70">
      <c r="E741">
        <f t="shared" si="458"/>
        <v>738</v>
      </c>
      <c r="F741" s="64">
        <f t="shared" si="459"/>
        <v>129.41666666666342</v>
      </c>
      <c r="G741" s="55">
        <f t="shared" si="443"/>
        <v>0</v>
      </c>
      <c r="H741" s="78">
        <f t="shared" si="469"/>
        <v>4.5706383831192035E-5</v>
      </c>
      <c r="I741" s="79">
        <f t="shared" ca="1" si="444"/>
        <v>0</v>
      </c>
      <c r="J741" s="79">
        <f t="shared" ca="1" si="445"/>
        <v>0</v>
      </c>
      <c r="K741" s="80">
        <f t="shared" ca="1" si="446"/>
        <v>0</v>
      </c>
      <c r="L741" s="80">
        <f t="shared" ca="1" si="447"/>
        <v>0</v>
      </c>
      <c r="M741" s="80">
        <f t="shared" ca="1" si="448"/>
        <v>0</v>
      </c>
      <c r="N741" s="80">
        <f t="shared" ca="1" si="449"/>
        <v>0</v>
      </c>
      <c r="O741" s="81">
        <f t="shared" ca="1" si="436"/>
        <v>0</v>
      </c>
      <c r="P741" s="79">
        <f t="shared" ca="1" si="437"/>
        <v>0</v>
      </c>
      <c r="R741">
        <f t="shared" ca="1" si="450"/>
        <v>738</v>
      </c>
      <c r="S741" s="78">
        <f t="shared" ca="1" si="460"/>
        <v>129.41666666666342</v>
      </c>
      <c r="T741" s="55">
        <f t="shared" ca="1" si="451"/>
        <v>0</v>
      </c>
      <c r="U741" s="78">
        <f t="shared" ca="1" si="461"/>
        <v>4.5569622524294494E-5</v>
      </c>
      <c r="V741" s="79">
        <f t="shared" ca="1" si="462"/>
        <v>0</v>
      </c>
      <c r="W741" s="79">
        <f t="shared" ca="1" si="438"/>
        <v>0</v>
      </c>
      <c r="X741" s="80">
        <f t="shared" ca="1" si="439"/>
        <v>0</v>
      </c>
      <c r="Y741" s="80">
        <f t="shared" ca="1" si="452"/>
        <v>0</v>
      </c>
      <c r="Z741" s="80">
        <f t="shared" ca="1" si="440"/>
        <v>0</v>
      </c>
      <c r="AA741" s="80">
        <f t="shared" ca="1" si="453"/>
        <v>0</v>
      </c>
      <c r="AB741" s="81">
        <f t="shared" ca="1" si="441"/>
        <v>0</v>
      </c>
      <c r="AC741" s="79">
        <f t="shared" ca="1" si="442"/>
        <v>0</v>
      </c>
      <c r="AE741" s="55">
        <f t="shared" ca="1" si="463"/>
        <v>0</v>
      </c>
      <c r="AF741" s="78">
        <f t="shared" ca="1" si="464"/>
        <v>4.5569622524294494E-5</v>
      </c>
      <c r="AR741" s="69">
        <f t="shared" si="454"/>
        <v>62</v>
      </c>
      <c r="AS741" s="70">
        <f t="shared" si="465"/>
        <v>738</v>
      </c>
      <c r="AT741" s="71">
        <f t="shared" si="466"/>
        <v>2.2615779543606021E-3</v>
      </c>
      <c r="AU741" s="72">
        <f t="shared" si="455"/>
        <v>8.6664107387064426E-3</v>
      </c>
      <c r="AV741" s="73">
        <f t="shared" si="456"/>
        <v>1.0086664107387064</v>
      </c>
      <c r="AW741" s="74">
        <f>PRODUCT(AV$4:AV741)</f>
        <v>420.49248063155432</v>
      </c>
      <c r="BO741" s="70">
        <f t="shared" si="467"/>
        <v>738</v>
      </c>
      <c r="BP741" s="178">
        <f t="shared" si="468"/>
        <v>0.1091</v>
      </c>
      <c r="BQ741" s="179">
        <f t="shared" si="457"/>
        <v>8.6664107387064426E-3</v>
      </c>
      <c r="BR741" s="179">
        <f t="shared" si="470"/>
        <v>2.3781638104397483E-3</v>
      </c>
    </row>
    <row r="742" spans="5:70">
      <c r="E742">
        <f t="shared" si="458"/>
        <v>739</v>
      </c>
      <c r="F742" s="64">
        <f t="shared" si="459"/>
        <v>129.49999999999676</v>
      </c>
      <c r="G742" s="55">
        <f t="shared" si="443"/>
        <v>0</v>
      </c>
      <c r="H742" s="78">
        <f t="shared" si="469"/>
        <v>4.5706383831192035E-5</v>
      </c>
      <c r="I742" s="79">
        <f t="shared" ca="1" si="444"/>
        <v>0</v>
      </c>
      <c r="J742" s="79">
        <f t="shared" ca="1" si="445"/>
        <v>0</v>
      </c>
      <c r="K742" s="80">
        <f t="shared" ca="1" si="446"/>
        <v>0</v>
      </c>
      <c r="L742" s="80">
        <f t="shared" ca="1" si="447"/>
        <v>0</v>
      </c>
      <c r="M742" s="80">
        <f t="shared" ca="1" si="448"/>
        <v>0</v>
      </c>
      <c r="N742" s="80">
        <f t="shared" ca="1" si="449"/>
        <v>0</v>
      </c>
      <c r="O742" s="81">
        <f t="shared" ca="1" si="436"/>
        <v>0</v>
      </c>
      <c r="P742" s="79">
        <f t="shared" ca="1" si="437"/>
        <v>0</v>
      </c>
      <c r="R742">
        <f t="shared" ca="1" si="450"/>
        <v>739</v>
      </c>
      <c r="S742" s="78">
        <f t="shared" ca="1" si="460"/>
        <v>129.49999999999676</v>
      </c>
      <c r="T742" s="55">
        <f t="shared" ca="1" si="451"/>
        <v>0</v>
      </c>
      <c r="U742" s="78">
        <f t="shared" ca="1" si="461"/>
        <v>4.5569622524294494E-5</v>
      </c>
      <c r="V742" s="79">
        <f t="shared" ca="1" si="462"/>
        <v>0</v>
      </c>
      <c r="W742" s="79">
        <f t="shared" ca="1" si="438"/>
        <v>0</v>
      </c>
      <c r="X742" s="80">
        <f t="shared" ca="1" si="439"/>
        <v>0</v>
      </c>
      <c r="Y742" s="80">
        <f t="shared" ca="1" si="452"/>
        <v>0</v>
      </c>
      <c r="Z742" s="80">
        <f t="shared" ca="1" si="440"/>
        <v>0</v>
      </c>
      <c r="AA742" s="80">
        <f t="shared" ca="1" si="453"/>
        <v>0</v>
      </c>
      <c r="AB742" s="81">
        <f t="shared" ca="1" si="441"/>
        <v>0</v>
      </c>
      <c r="AC742" s="79">
        <f t="shared" ca="1" si="442"/>
        <v>0</v>
      </c>
      <c r="AE742" s="55">
        <f t="shared" ca="1" si="463"/>
        <v>0</v>
      </c>
      <c r="AF742" s="78">
        <f t="shared" ca="1" si="464"/>
        <v>4.5569622524294494E-5</v>
      </c>
      <c r="AR742" s="69">
        <f t="shared" si="454"/>
        <v>62</v>
      </c>
      <c r="AS742" s="70">
        <f t="shared" si="465"/>
        <v>739</v>
      </c>
      <c r="AT742" s="71">
        <f t="shared" si="466"/>
        <v>2.2419781908905095E-3</v>
      </c>
      <c r="AU742" s="72">
        <f t="shared" si="455"/>
        <v>8.6664107387064426E-3</v>
      </c>
      <c r="AV742" s="73">
        <f t="shared" si="456"/>
        <v>1.0086664107387064</v>
      </c>
      <c r="AW742" s="74">
        <f>PRODUCT(AV$4:AV742)</f>
        <v>424.13664118124495</v>
      </c>
      <c r="BO742" s="70">
        <f t="shared" si="467"/>
        <v>739</v>
      </c>
      <c r="BP742" s="178">
        <f t="shared" si="468"/>
        <v>0.1091</v>
      </c>
      <c r="BQ742" s="179">
        <f t="shared" si="457"/>
        <v>8.6664107387064426E-3</v>
      </c>
      <c r="BR742" s="179">
        <f t="shared" si="470"/>
        <v>2.3577307473717475E-3</v>
      </c>
    </row>
    <row r="743" spans="5:70">
      <c r="E743">
        <f t="shared" si="458"/>
        <v>740</v>
      </c>
      <c r="F743" s="64">
        <f t="shared" si="459"/>
        <v>129.5833333333301</v>
      </c>
      <c r="G743" s="55">
        <f t="shared" si="443"/>
        <v>0</v>
      </c>
      <c r="H743" s="78">
        <f t="shared" si="469"/>
        <v>4.5706383831192035E-5</v>
      </c>
      <c r="I743" s="79">
        <f t="shared" ca="1" si="444"/>
        <v>0</v>
      </c>
      <c r="J743" s="79">
        <f t="shared" ca="1" si="445"/>
        <v>0</v>
      </c>
      <c r="K743" s="80">
        <f t="shared" ca="1" si="446"/>
        <v>0</v>
      </c>
      <c r="L743" s="80">
        <f t="shared" ca="1" si="447"/>
        <v>0</v>
      </c>
      <c r="M743" s="80">
        <f t="shared" ca="1" si="448"/>
        <v>0</v>
      </c>
      <c r="N743" s="80">
        <f t="shared" ca="1" si="449"/>
        <v>0</v>
      </c>
      <c r="O743" s="81">
        <f t="shared" ca="1" si="436"/>
        <v>0</v>
      </c>
      <c r="P743" s="79">
        <f t="shared" ca="1" si="437"/>
        <v>0</v>
      </c>
      <c r="R743">
        <f t="shared" ca="1" si="450"/>
        <v>740</v>
      </c>
      <c r="S743" s="78">
        <f t="shared" ca="1" si="460"/>
        <v>129.5833333333301</v>
      </c>
      <c r="T743" s="55">
        <f t="shared" ca="1" si="451"/>
        <v>0</v>
      </c>
      <c r="U743" s="78">
        <f t="shared" ca="1" si="461"/>
        <v>4.5569622524294494E-5</v>
      </c>
      <c r="V743" s="79">
        <f t="shared" ca="1" si="462"/>
        <v>0</v>
      </c>
      <c r="W743" s="79">
        <f t="shared" ca="1" si="438"/>
        <v>0</v>
      </c>
      <c r="X743" s="80">
        <f t="shared" ca="1" si="439"/>
        <v>0</v>
      </c>
      <c r="Y743" s="80">
        <f t="shared" ca="1" si="452"/>
        <v>0</v>
      </c>
      <c r="Z743" s="80">
        <f t="shared" ca="1" si="440"/>
        <v>0</v>
      </c>
      <c r="AA743" s="80">
        <f t="shared" ca="1" si="453"/>
        <v>0</v>
      </c>
      <c r="AB743" s="81">
        <f t="shared" ca="1" si="441"/>
        <v>0</v>
      </c>
      <c r="AC743" s="79">
        <f t="shared" ca="1" si="442"/>
        <v>0</v>
      </c>
      <c r="AE743" s="55">
        <f t="shared" ca="1" si="463"/>
        <v>0</v>
      </c>
      <c r="AF743" s="78">
        <f t="shared" ca="1" si="464"/>
        <v>4.5569622524294494E-5</v>
      </c>
      <c r="AR743" s="69">
        <f t="shared" si="454"/>
        <v>62</v>
      </c>
      <c r="AS743" s="70">
        <f t="shared" si="465"/>
        <v>740</v>
      </c>
      <c r="AT743" s="71">
        <f t="shared" si="466"/>
        <v>2.2225482870210302E-3</v>
      </c>
      <c r="AU743" s="72">
        <f t="shared" si="455"/>
        <v>8.6664107387064426E-3</v>
      </c>
      <c r="AV743" s="73">
        <f t="shared" si="456"/>
        <v>1.0086664107387064</v>
      </c>
      <c r="AW743" s="74">
        <f>PRODUCT(AV$4:AV743)</f>
        <v>427.81238352305695</v>
      </c>
      <c r="BO743" s="70">
        <f t="shared" si="467"/>
        <v>740</v>
      </c>
      <c r="BP743" s="178">
        <f t="shared" si="468"/>
        <v>0.1091</v>
      </c>
      <c r="BQ743" s="179">
        <f t="shared" si="457"/>
        <v>8.6664107387064426E-3</v>
      </c>
      <c r="BR743" s="179">
        <f t="shared" si="470"/>
        <v>2.3374732441472311E-3</v>
      </c>
    </row>
    <row r="744" spans="5:70">
      <c r="E744">
        <f t="shared" si="458"/>
        <v>741</v>
      </c>
      <c r="F744" s="64">
        <f t="shared" si="459"/>
        <v>129.66666666666345</v>
      </c>
      <c r="G744" s="55">
        <f t="shared" si="443"/>
        <v>0</v>
      </c>
      <c r="H744" s="78">
        <f t="shared" si="469"/>
        <v>4.5706383831192035E-5</v>
      </c>
      <c r="I744" s="79">
        <f t="shared" ca="1" si="444"/>
        <v>0</v>
      </c>
      <c r="J744" s="79">
        <f t="shared" ca="1" si="445"/>
        <v>0</v>
      </c>
      <c r="K744" s="80">
        <f t="shared" ca="1" si="446"/>
        <v>0</v>
      </c>
      <c r="L744" s="80">
        <f t="shared" ca="1" si="447"/>
        <v>0</v>
      </c>
      <c r="M744" s="80">
        <f t="shared" ca="1" si="448"/>
        <v>0</v>
      </c>
      <c r="N744" s="80">
        <f t="shared" ca="1" si="449"/>
        <v>0</v>
      </c>
      <c r="O744" s="81">
        <f t="shared" ca="1" si="436"/>
        <v>0</v>
      </c>
      <c r="P744" s="79">
        <f t="shared" ca="1" si="437"/>
        <v>0</v>
      </c>
      <c r="R744">
        <f t="shared" ca="1" si="450"/>
        <v>741</v>
      </c>
      <c r="S744" s="78">
        <f t="shared" ca="1" si="460"/>
        <v>129.66666666666345</v>
      </c>
      <c r="T744" s="55">
        <f t="shared" ca="1" si="451"/>
        <v>0</v>
      </c>
      <c r="U744" s="78">
        <f t="shared" ca="1" si="461"/>
        <v>4.5569622524294494E-5</v>
      </c>
      <c r="V744" s="79">
        <f t="shared" ca="1" si="462"/>
        <v>0</v>
      </c>
      <c r="W744" s="79">
        <f t="shared" ca="1" si="438"/>
        <v>0</v>
      </c>
      <c r="X744" s="80">
        <f t="shared" ca="1" si="439"/>
        <v>0</v>
      </c>
      <c r="Y744" s="80">
        <f t="shared" ca="1" si="452"/>
        <v>0</v>
      </c>
      <c r="Z744" s="80">
        <f t="shared" ca="1" si="440"/>
        <v>0</v>
      </c>
      <c r="AA744" s="80">
        <f t="shared" ca="1" si="453"/>
        <v>0</v>
      </c>
      <c r="AB744" s="81">
        <f t="shared" ca="1" si="441"/>
        <v>0</v>
      </c>
      <c r="AC744" s="79">
        <f t="shared" ca="1" si="442"/>
        <v>0</v>
      </c>
      <c r="AE744" s="55">
        <f t="shared" ca="1" si="463"/>
        <v>0</v>
      </c>
      <c r="AF744" s="78">
        <f t="shared" ca="1" si="464"/>
        <v>4.5569622524294494E-5</v>
      </c>
      <c r="AR744" s="69">
        <f t="shared" si="454"/>
        <v>62</v>
      </c>
      <c r="AS744" s="70">
        <f t="shared" si="465"/>
        <v>741</v>
      </c>
      <c r="AT744" s="71">
        <f t="shared" si="466"/>
        <v>2.2032867706790974E-3</v>
      </c>
      <c r="AU744" s="72">
        <f t="shared" si="455"/>
        <v>8.6664107387064426E-3</v>
      </c>
      <c r="AV744" s="73">
        <f t="shared" si="456"/>
        <v>1.0086664107387064</v>
      </c>
      <c r="AW744" s="74">
        <f>PRODUCT(AV$4:AV744)</f>
        <v>431.51998135777279</v>
      </c>
      <c r="BO744" s="70">
        <f t="shared" si="467"/>
        <v>741</v>
      </c>
      <c r="BP744" s="178">
        <f t="shared" si="468"/>
        <v>0.1091</v>
      </c>
      <c r="BQ744" s="179">
        <f t="shared" si="457"/>
        <v>8.6664107387064426E-3</v>
      </c>
      <c r="BR744" s="179">
        <f t="shared" si="470"/>
        <v>2.3173897923649111E-3</v>
      </c>
    </row>
    <row r="745" spans="5:70">
      <c r="E745">
        <f t="shared" si="458"/>
        <v>742</v>
      </c>
      <c r="F745" s="64">
        <f t="shared" si="459"/>
        <v>129.74999999999679</v>
      </c>
      <c r="G745" s="55">
        <f t="shared" si="443"/>
        <v>0</v>
      </c>
      <c r="H745" s="78">
        <f t="shared" si="469"/>
        <v>4.5706383831192035E-5</v>
      </c>
      <c r="I745" s="79">
        <f t="shared" ca="1" si="444"/>
        <v>0</v>
      </c>
      <c r="J745" s="79">
        <f t="shared" ca="1" si="445"/>
        <v>0</v>
      </c>
      <c r="K745" s="80">
        <f t="shared" ca="1" si="446"/>
        <v>0</v>
      </c>
      <c r="L745" s="80">
        <f t="shared" ca="1" si="447"/>
        <v>0</v>
      </c>
      <c r="M745" s="80">
        <f t="shared" ca="1" si="448"/>
        <v>0</v>
      </c>
      <c r="N745" s="80">
        <f t="shared" ca="1" si="449"/>
        <v>0</v>
      </c>
      <c r="O745" s="81">
        <f t="shared" ca="1" si="436"/>
        <v>0</v>
      </c>
      <c r="P745" s="79">
        <f t="shared" ca="1" si="437"/>
        <v>0</v>
      </c>
      <c r="R745">
        <f t="shared" ca="1" si="450"/>
        <v>742</v>
      </c>
      <c r="S745" s="78">
        <f t="shared" ca="1" si="460"/>
        <v>129.74999999999679</v>
      </c>
      <c r="T745" s="55">
        <f t="shared" ca="1" si="451"/>
        <v>0</v>
      </c>
      <c r="U745" s="78">
        <f t="shared" ca="1" si="461"/>
        <v>4.5569622524294494E-5</v>
      </c>
      <c r="V745" s="79">
        <f t="shared" ca="1" si="462"/>
        <v>0</v>
      </c>
      <c r="W745" s="79">
        <f t="shared" ca="1" si="438"/>
        <v>0</v>
      </c>
      <c r="X745" s="80">
        <f t="shared" ca="1" si="439"/>
        <v>0</v>
      </c>
      <c r="Y745" s="80">
        <f t="shared" ca="1" si="452"/>
        <v>0</v>
      </c>
      <c r="Z745" s="80">
        <f t="shared" ca="1" si="440"/>
        <v>0</v>
      </c>
      <c r="AA745" s="80">
        <f t="shared" ca="1" si="453"/>
        <v>0</v>
      </c>
      <c r="AB745" s="81">
        <f t="shared" ca="1" si="441"/>
        <v>0</v>
      </c>
      <c r="AC745" s="79">
        <f t="shared" ca="1" si="442"/>
        <v>0</v>
      </c>
      <c r="AE745" s="55">
        <f t="shared" ca="1" si="463"/>
        <v>0</v>
      </c>
      <c r="AF745" s="78">
        <f t="shared" ca="1" si="464"/>
        <v>4.5569622524294494E-5</v>
      </c>
      <c r="AR745" s="69">
        <f t="shared" si="454"/>
        <v>62</v>
      </c>
      <c r="AS745" s="70">
        <f t="shared" si="465"/>
        <v>742</v>
      </c>
      <c r="AT745" s="71">
        <f t="shared" si="466"/>
        <v>2.1841921825492341E-3</v>
      </c>
      <c r="AU745" s="72">
        <f t="shared" si="455"/>
        <v>8.6664107387064426E-3</v>
      </c>
      <c r="AV745" s="73">
        <f t="shared" si="456"/>
        <v>1.0086664107387064</v>
      </c>
      <c r="AW745" s="74">
        <f>PRODUCT(AV$4:AV745)</f>
        <v>435.25971075817819</v>
      </c>
      <c r="BO745" s="70">
        <f t="shared" si="467"/>
        <v>742</v>
      </c>
      <c r="BP745" s="178">
        <f t="shared" si="468"/>
        <v>0.1091</v>
      </c>
      <c r="BQ745" s="179">
        <f t="shared" si="457"/>
        <v>8.6664107387064426E-3</v>
      </c>
      <c r="BR745" s="179">
        <f t="shared" si="470"/>
        <v>2.2974788965836076E-3</v>
      </c>
    </row>
    <row r="746" spans="5:70">
      <c r="E746">
        <f t="shared" si="458"/>
        <v>743</v>
      </c>
      <c r="F746" s="64">
        <f t="shared" si="459"/>
        <v>129.83333333333013</v>
      </c>
      <c r="G746" s="55">
        <f t="shared" si="443"/>
        <v>0</v>
      </c>
      <c r="H746" s="78">
        <f t="shared" si="469"/>
        <v>4.5706383831192035E-5</v>
      </c>
      <c r="I746" s="79">
        <f t="shared" ca="1" si="444"/>
        <v>0</v>
      </c>
      <c r="J746" s="79">
        <f t="shared" ca="1" si="445"/>
        <v>0</v>
      </c>
      <c r="K746" s="80">
        <f t="shared" ca="1" si="446"/>
        <v>0</v>
      </c>
      <c r="L746" s="80">
        <f t="shared" ca="1" si="447"/>
        <v>0</v>
      </c>
      <c r="M746" s="80">
        <f t="shared" ca="1" si="448"/>
        <v>0</v>
      </c>
      <c r="N746" s="80">
        <f t="shared" ca="1" si="449"/>
        <v>0</v>
      </c>
      <c r="O746" s="81">
        <f t="shared" ca="1" si="436"/>
        <v>0</v>
      </c>
      <c r="P746" s="79">
        <f t="shared" ca="1" si="437"/>
        <v>0</v>
      </c>
      <c r="R746">
        <f t="shared" ca="1" si="450"/>
        <v>743</v>
      </c>
      <c r="S746" s="78">
        <f t="shared" ca="1" si="460"/>
        <v>129.83333333333013</v>
      </c>
      <c r="T746" s="55">
        <f t="shared" ca="1" si="451"/>
        <v>0</v>
      </c>
      <c r="U746" s="78">
        <f t="shared" ca="1" si="461"/>
        <v>4.5569622524294494E-5</v>
      </c>
      <c r="V746" s="79">
        <f t="shared" ca="1" si="462"/>
        <v>0</v>
      </c>
      <c r="W746" s="79">
        <f t="shared" ca="1" si="438"/>
        <v>0</v>
      </c>
      <c r="X746" s="80">
        <f t="shared" ca="1" si="439"/>
        <v>0</v>
      </c>
      <c r="Y746" s="80">
        <f t="shared" ca="1" si="452"/>
        <v>0</v>
      </c>
      <c r="Z746" s="80">
        <f t="shared" ca="1" si="440"/>
        <v>0</v>
      </c>
      <c r="AA746" s="80">
        <f t="shared" ca="1" si="453"/>
        <v>0</v>
      </c>
      <c r="AB746" s="81">
        <f t="shared" ca="1" si="441"/>
        <v>0</v>
      </c>
      <c r="AC746" s="79">
        <f t="shared" ca="1" si="442"/>
        <v>0</v>
      </c>
      <c r="AE746" s="55">
        <f t="shared" ca="1" si="463"/>
        <v>0</v>
      </c>
      <c r="AF746" s="78">
        <f t="shared" ca="1" si="464"/>
        <v>4.5569622524294494E-5</v>
      </c>
      <c r="AR746" s="69">
        <f t="shared" si="454"/>
        <v>62</v>
      </c>
      <c r="AS746" s="70">
        <f t="shared" si="465"/>
        <v>743</v>
      </c>
      <c r="AT746" s="71">
        <f t="shared" si="466"/>
        <v>2.1652630759629908E-3</v>
      </c>
      <c r="AU746" s="72">
        <f t="shared" si="455"/>
        <v>8.6664107387064426E-3</v>
      </c>
      <c r="AV746" s="73">
        <f t="shared" si="456"/>
        <v>1.0086664107387064</v>
      </c>
      <c r="AW746" s="74">
        <f>PRODUCT(AV$4:AV746)</f>
        <v>439.03185018961915</v>
      </c>
      <c r="BO746" s="70">
        <f t="shared" si="467"/>
        <v>743</v>
      </c>
      <c r="BP746" s="178">
        <f t="shared" si="468"/>
        <v>0.1091</v>
      </c>
      <c r="BQ746" s="179">
        <f t="shared" si="457"/>
        <v>8.6664107387064426E-3</v>
      </c>
      <c r="BR746" s="179">
        <f t="shared" si="470"/>
        <v>2.2777390742108952E-3</v>
      </c>
    </row>
    <row r="747" spans="5:70">
      <c r="E747">
        <f t="shared" si="458"/>
        <v>744</v>
      </c>
      <c r="F747" s="64">
        <f t="shared" si="459"/>
        <v>129.91666666666347</v>
      </c>
      <c r="G747" s="55">
        <f t="shared" si="443"/>
        <v>0</v>
      </c>
      <c r="H747" s="78">
        <f t="shared" si="469"/>
        <v>4.5706383831192035E-5</v>
      </c>
      <c r="I747" s="79">
        <f t="shared" ca="1" si="444"/>
        <v>0</v>
      </c>
      <c r="J747" s="79">
        <f t="shared" ca="1" si="445"/>
        <v>0</v>
      </c>
      <c r="K747" s="80">
        <f t="shared" ca="1" si="446"/>
        <v>0</v>
      </c>
      <c r="L747" s="80">
        <f t="shared" ca="1" si="447"/>
        <v>0</v>
      </c>
      <c r="M747" s="80">
        <f t="shared" ca="1" si="448"/>
        <v>0</v>
      </c>
      <c r="N747" s="80">
        <f t="shared" ca="1" si="449"/>
        <v>0</v>
      </c>
      <c r="O747" s="81">
        <f t="shared" ca="1" si="436"/>
        <v>0</v>
      </c>
      <c r="P747" s="79">
        <f t="shared" ca="1" si="437"/>
        <v>0</v>
      </c>
      <c r="R747">
        <f t="shared" ca="1" si="450"/>
        <v>744</v>
      </c>
      <c r="S747" s="78">
        <f t="shared" ca="1" si="460"/>
        <v>129.91666666666347</v>
      </c>
      <c r="T747" s="55">
        <f t="shared" ca="1" si="451"/>
        <v>0</v>
      </c>
      <c r="U747" s="78">
        <f t="shared" ca="1" si="461"/>
        <v>4.5569622524294494E-5</v>
      </c>
      <c r="V747" s="79">
        <f t="shared" ca="1" si="462"/>
        <v>0</v>
      </c>
      <c r="W747" s="79">
        <f t="shared" ca="1" si="438"/>
        <v>0</v>
      </c>
      <c r="X747" s="80">
        <f t="shared" ca="1" si="439"/>
        <v>0</v>
      </c>
      <c r="Y747" s="80">
        <f t="shared" ca="1" si="452"/>
        <v>0</v>
      </c>
      <c r="Z747" s="80">
        <f t="shared" ca="1" si="440"/>
        <v>0</v>
      </c>
      <c r="AA747" s="80">
        <f t="shared" ca="1" si="453"/>
        <v>0</v>
      </c>
      <c r="AB747" s="81">
        <f t="shared" ca="1" si="441"/>
        <v>0</v>
      </c>
      <c r="AC747" s="79">
        <f t="shared" ca="1" si="442"/>
        <v>0</v>
      </c>
      <c r="AE747" s="55">
        <f t="shared" ca="1" si="463"/>
        <v>0</v>
      </c>
      <c r="AF747" s="78">
        <f t="shared" ca="1" si="464"/>
        <v>4.5569622524294494E-5</v>
      </c>
      <c r="AR747" s="69">
        <f t="shared" si="454"/>
        <v>62</v>
      </c>
      <c r="AS747" s="70">
        <f t="shared" si="465"/>
        <v>744</v>
      </c>
      <c r="AT747" s="71">
        <f t="shared" si="466"/>
        <v>2.1464980167893405E-3</v>
      </c>
      <c r="AU747" s="72">
        <f t="shared" si="455"/>
        <v>8.6664107387064426E-3</v>
      </c>
      <c r="AV747" s="73">
        <f t="shared" si="456"/>
        <v>1.0086664107387064</v>
      </c>
      <c r="AW747" s="74">
        <f>PRODUCT(AV$4:AV747)</f>
        <v>442.8366805307366</v>
      </c>
      <c r="BO747" s="70">
        <f t="shared" si="467"/>
        <v>744</v>
      </c>
      <c r="BP747" s="178">
        <f t="shared" si="468"/>
        <v>0.1091</v>
      </c>
      <c r="BQ747" s="179">
        <f t="shared" si="457"/>
        <v>8.6664107387064426E-3</v>
      </c>
      <c r="BR747" s="179">
        <f t="shared" si="470"/>
        <v>2.2581688553927073E-3</v>
      </c>
    </row>
    <row r="748" spans="5:70">
      <c r="E748">
        <f t="shared" si="458"/>
        <v>745</v>
      </c>
      <c r="F748" s="64">
        <f t="shared" si="459"/>
        <v>129.99999999999682</v>
      </c>
      <c r="G748" s="55">
        <f t="shared" si="443"/>
        <v>0</v>
      </c>
      <c r="H748" s="78">
        <f t="shared" si="469"/>
        <v>4.5706383831192035E-5</v>
      </c>
      <c r="I748" s="79">
        <f t="shared" ca="1" si="444"/>
        <v>0</v>
      </c>
      <c r="J748" s="79">
        <f t="shared" ca="1" si="445"/>
        <v>0</v>
      </c>
      <c r="K748" s="80">
        <f t="shared" ca="1" si="446"/>
        <v>0</v>
      </c>
      <c r="L748" s="80">
        <f t="shared" ca="1" si="447"/>
        <v>0</v>
      </c>
      <c r="M748" s="80">
        <f t="shared" ca="1" si="448"/>
        <v>0</v>
      </c>
      <c r="N748" s="80">
        <f t="shared" ca="1" si="449"/>
        <v>0</v>
      </c>
      <c r="O748" s="81">
        <f t="shared" ca="1" si="436"/>
        <v>0</v>
      </c>
      <c r="P748" s="79">
        <f t="shared" ca="1" si="437"/>
        <v>0</v>
      </c>
      <c r="R748">
        <f t="shared" ca="1" si="450"/>
        <v>745</v>
      </c>
      <c r="S748" s="78">
        <f t="shared" ca="1" si="460"/>
        <v>129.99999999999682</v>
      </c>
      <c r="T748" s="55">
        <f t="shared" ca="1" si="451"/>
        <v>0</v>
      </c>
      <c r="U748" s="78">
        <f t="shared" ca="1" si="461"/>
        <v>4.5569622524294494E-5</v>
      </c>
      <c r="V748" s="79">
        <f t="shared" ca="1" si="462"/>
        <v>0</v>
      </c>
      <c r="W748" s="79">
        <f t="shared" ca="1" si="438"/>
        <v>0</v>
      </c>
      <c r="X748" s="80">
        <f t="shared" ca="1" si="439"/>
        <v>0</v>
      </c>
      <c r="Y748" s="80">
        <f t="shared" ca="1" si="452"/>
        <v>0</v>
      </c>
      <c r="Z748" s="80">
        <f t="shared" ca="1" si="440"/>
        <v>0</v>
      </c>
      <c r="AA748" s="80">
        <f t="shared" ca="1" si="453"/>
        <v>0</v>
      </c>
      <c r="AB748" s="81">
        <f t="shared" ca="1" si="441"/>
        <v>0</v>
      </c>
      <c r="AC748" s="79">
        <f t="shared" ca="1" si="442"/>
        <v>0</v>
      </c>
      <c r="AE748" s="55">
        <f t="shared" ca="1" si="463"/>
        <v>0</v>
      </c>
      <c r="AF748" s="78">
        <f t="shared" ca="1" si="464"/>
        <v>4.5569622524294494E-5</v>
      </c>
      <c r="AR748" s="69">
        <f t="shared" si="454"/>
        <v>63</v>
      </c>
      <c r="AS748" s="70">
        <f t="shared" si="465"/>
        <v>745</v>
      </c>
      <c r="AT748" s="71">
        <f t="shared" si="466"/>
        <v>2.1278955833260254E-3</v>
      </c>
      <c r="AU748" s="72">
        <f t="shared" si="455"/>
        <v>8.6664107387064426E-3</v>
      </c>
      <c r="AV748" s="73">
        <f t="shared" si="456"/>
        <v>1.0086664107387064</v>
      </c>
      <c r="AW748" s="74">
        <f>PRODUCT(AV$4:AV748)</f>
        <v>446.67448509438128</v>
      </c>
      <c r="BO748" s="70">
        <f t="shared" si="467"/>
        <v>745</v>
      </c>
      <c r="BP748" s="178">
        <f t="shared" si="468"/>
        <v>0.1091</v>
      </c>
      <c r="BQ748" s="179">
        <f t="shared" si="457"/>
        <v>8.6664107387064426E-3</v>
      </c>
      <c r="BR748" s="179">
        <f t="shared" si="470"/>
        <v>2.2387667829038898E-3</v>
      </c>
    </row>
    <row r="749" spans="5:70">
      <c r="E749">
        <f t="shared" si="458"/>
        <v>746</v>
      </c>
      <c r="F749" s="64">
        <f t="shared" si="459"/>
        <v>130.08333333333016</v>
      </c>
      <c r="G749" s="55">
        <f t="shared" si="443"/>
        <v>0</v>
      </c>
      <c r="H749" s="78">
        <f t="shared" si="469"/>
        <v>4.5706383831192035E-5</v>
      </c>
      <c r="I749" s="79">
        <f t="shared" ca="1" si="444"/>
        <v>0</v>
      </c>
      <c r="J749" s="79">
        <f t="shared" ca="1" si="445"/>
        <v>0</v>
      </c>
      <c r="K749" s="80">
        <f t="shared" ca="1" si="446"/>
        <v>0</v>
      </c>
      <c r="L749" s="80">
        <f t="shared" ca="1" si="447"/>
        <v>0</v>
      </c>
      <c r="M749" s="80">
        <f t="shared" ca="1" si="448"/>
        <v>0</v>
      </c>
      <c r="N749" s="80">
        <f t="shared" ca="1" si="449"/>
        <v>0</v>
      </c>
      <c r="O749" s="81">
        <f t="shared" ca="1" si="436"/>
        <v>0</v>
      </c>
      <c r="P749" s="79">
        <f t="shared" ca="1" si="437"/>
        <v>0</v>
      </c>
      <c r="R749">
        <f t="shared" ca="1" si="450"/>
        <v>746</v>
      </c>
      <c r="S749" s="78">
        <f t="shared" ca="1" si="460"/>
        <v>130.08333333333016</v>
      </c>
      <c r="T749" s="55">
        <f t="shared" ca="1" si="451"/>
        <v>0</v>
      </c>
      <c r="U749" s="78">
        <f t="shared" ca="1" si="461"/>
        <v>4.5569622524294494E-5</v>
      </c>
      <c r="V749" s="79">
        <f t="shared" ca="1" si="462"/>
        <v>0</v>
      </c>
      <c r="W749" s="79">
        <f t="shared" ca="1" si="438"/>
        <v>0</v>
      </c>
      <c r="X749" s="80">
        <f t="shared" ca="1" si="439"/>
        <v>0</v>
      </c>
      <c r="Y749" s="80">
        <f t="shared" ca="1" si="452"/>
        <v>0</v>
      </c>
      <c r="Z749" s="80">
        <f t="shared" ca="1" si="440"/>
        <v>0</v>
      </c>
      <c r="AA749" s="80">
        <f t="shared" ca="1" si="453"/>
        <v>0</v>
      </c>
      <c r="AB749" s="81">
        <f t="shared" ca="1" si="441"/>
        <v>0</v>
      </c>
      <c r="AC749" s="79">
        <f t="shared" ca="1" si="442"/>
        <v>0</v>
      </c>
      <c r="AE749" s="55">
        <f t="shared" ca="1" si="463"/>
        <v>0</v>
      </c>
      <c r="AF749" s="78">
        <f t="shared" ca="1" si="464"/>
        <v>4.5569622524294494E-5</v>
      </c>
      <c r="AR749" s="69">
        <f t="shared" si="454"/>
        <v>63</v>
      </c>
      <c r="AS749" s="70">
        <f t="shared" si="465"/>
        <v>746</v>
      </c>
      <c r="AT749" s="71">
        <f t="shared" si="466"/>
        <v>2.1094543661918427E-3</v>
      </c>
      <c r="AU749" s="72">
        <f t="shared" si="455"/>
        <v>8.6664107387064426E-3</v>
      </c>
      <c r="AV749" s="73">
        <f t="shared" si="456"/>
        <v>1.0086664107387064</v>
      </c>
      <c r="AW749" s="74">
        <f>PRODUCT(AV$4:AV749)</f>
        <v>450.54554964870943</v>
      </c>
      <c r="BO749" s="70">
        <f t="shared" si="467"/>
        <v>746</v>
      </c>
      <c r="BP749" s="178">
        <f t="shared" si="468"/>
        <v>0.1091</v>
      </c>
      <c r="BQ749" s="179">
        <f t="shared" si="457"/>
        <v>8.6664107387064426E-3</v>
      </c>
      <c r="BR749" s="179">
        <f t="shared" si="470"/>
        <v>2.2195314120396926E-3</v>
      </c>
    </row>
    <row r="750" spans="5:70">
      <c r="E750">
        <f t="shared" si="458"/>
        <v>747</v>
      </c>
      <c r="F750" s="64">
        <f t="shared" si="459"/>
        <v>130.1666666666635</v>
      </c>
      <c r="G750" s="55">
        <f t="shared" si="443"/>
        <v>0</v>
      </c>
      <c r="H750" s="78">
        <f t="shared" si="469"/>
        <v>4.5706383831192035E-5</v>
      </c>
      <c r="I750" s="79">
        <f t="shared" ca="1" si="444"/>
        <v>0</v>
      </c>
      <c r="J750" s="79">
        <f t="shared" ca="1" si="445"/>
        <v>0</v>
      </c>
      <c r="K750" s="80">
        <f t="shared" ca="1" si="446"/>
        <v>0</v>
      </c>
      <c r="L750" s="80">
        <f t="shared" ca="1" si="447"/>
        <v>0</v>
      </c>
      <c r="M750" s="80">
        <f t="shared" ca="1" si="448"/>
        <v>0</v>
      </c>
      <c r="N750" s="80">
        <f t="shared" ca="1" si="449"/>
        <v>0</v>
      </c>
      <c r="O750" s="81">
        <f t="shared" ca="1" si="436"/>
        <v>0</v>
      </c>
      <c r="P750" s="79">
        <f t="shared" ca="1" si="437"/>
        <v>0</v>
      </c>
      <c r="R750">
        <f t="shared" ca="1" si="450"/>
        <v>747</v>
      </c>
      <c r="S750" s="78">
        <f t="shared" ca="1" si="460"/>
        <v>130.1666666666635</v>
      </c>
      <c r="T750" s="55">
        <f t="shared" ca="1" si="451"/>
        <v>0</v>
      </c>
      <c r="U750" s="78">
        <f t="shared" ca="1" si="461"/>
        <v>4.5569622524294494E-5</v>
      </c>
      <c r="V750" s="79">
        <f t="shared" ca="1" si="462"/>
        <v>0</v>
      </c>
      <c r="W750" s="79">
        <f t="shared" ca="1" si="438"/>
        <v>0</v>
      </c>
      <c r="X750" s="80">
        <f t="shared" ca="1" si="439"/>
        <v>0</v>
      </c>
      <c r="Y750" s="80">
        <f t="shared" ca="1" si="452"/>
        <v>0</v>
      </c>
      <c r="Z750" s="80">
        <f t="shared" ca="1" si="440"/>
        <v>0</v>
      </c>
      <c r="AA750" s="80">
        <f t="shared" ca="1" si="453"/>
        <v>0</v>
      </c>
      <c r="AB750" s="81">
        <f t="shared" ca="1" si="441"/>
        <v>0</v>
      </c>
      <c r="AC750" s="79">
        <f t="shared" ca="1" si="442"/>
        <v>0</v>
      </c>
      <c r="AE750" s="55">
        <f t="shared" ca="1" si="463"/>
        <v>0</v>
      </c>
      <c r="AF750" s="78">
        <f t="shared" ca="1" si="464"/>
        <v>4.5569622524294494E-5</v>
      </c>
      <c r="AR750" s="69">
        <f t="shared" si="454"/>
        <v>63</v>
      </c>
      <c r="AS750" s="70">
        <f t="shared" si="465"/>
        <v>747</v>
      </c>
      <c r="AT750" s="71">
        <f t="shared" si="466"/>
        <v>2.0911729682198663E-3</v>
      </c>
      <c r="AU750" s="72">
        <f t="shared" si="455"/>
        <v>8.6664107387064426E-3</v>
      </c>
      <c r="AV750" s="73">
        <f t="shared" si="456"/>
        <v>1.0086664107387064</v>
      </c>
      <c r="AW750" s="74">
        <f>PRODUCT(AV$4:AV750)</f>
        <v>454.4501624384614</v>
      </c>
      <c r="BO750" s="70">
        <f t="shared" si="467"/>
        <v>747</v>
      </c>
      <c r="BP750" s="178">
        <f t="shared" si="468"/>
        <v>0.1091</v>
      </c>
      <c r="BQ750" s="179">
        <f t="shared" si="457"/>
        <v>8.6664107387064426E-3</v>
      </c>
      <c r="BR750" s="179">
        <f t="shared" si="470"/>
        <v>2.2004613105081963E-3</v>
      </c>
    </row>
    <row r="751" spans="5:70">
      <c r="E751">
        <f t="shared" si="458"/>
        <v>748</v>
      </c>
      <c r="F751" s="64">
        <f t="shared" si="459"/>
        <v>130.24999999999685</v>
      </c>
      <c r="G751" s="55">
        <f t="shared" si="443"/>
        <v>0</v>
      </c>
      <c r="H751" s="78">
        <f t="shared" si="469"/>
        <v>4.5706383831192035E-5</v>
      </c>
      <c r="I751" s="79">
        <f t="shared" ca="1" si="444"/>
        <v>0</v>
      </c>
      <c r="J751" s="79">
        <f t="shared" ca="1" si="445"/>
        <v>0</v>
      </c>
      <c r="K751" s="80">
        <f t="shared" ca="1" si="446"/>
        <v>0</v>
      </c>
      <c r="L751" s="80">
        <f t="shared" ca="1" si="447"/>
        <v>0</v>
      </c>
      <c r="M751" s="80">
        <f t="shared" ca="1" si="448"/>
        <v>0</v>
      </c>
      <c r="N751" s="80">
        <f t="shared" ca="1" si="449"/>
        <v>0</v>
      </c>
      <c r="O751" s="81">
        <f t="shared" ca="1" si="436"/>
        <v>0</v>
      </c>
      <c r="P751" s="79">
        <f t="shared" ca="1" si="437"/>
        <v>0</v>
      </c>
      <c r="R751">
        <f t="shared" ca="1" si="450"/>
        <v>748</v>
      </c>
      <c r="S751" s="78">
        <f t="shared" ca="1" si="460"/>
        <v>130.24999999999685</v>
      </c>
      <c r="T751" s="55">
        <f t="shared" ca="1" si="451"/>
        <v>0</v>
      </c>
      <c r="U751" s="78">
        <f t="shared" ca="1" si="461"/>
        <v>4.5569622524294494E-5</v>
      </c>
      <c r="V751" s="79">
        <f t="shared" ca="1" si="462"/>
        <v>0</v>
      </c>
      <c r="W751" s="79">
        <f t="shared" ca="1" si="438"/>
        <v>0</v>
      </c>
      <c r="X751" s="80">
        <f t="shared" ca="1" si="439"/>
        <v>0</v>
      </c>
      <c r="Y751" s="80">
        <f t="shared" ca="1" si="452"/>
        <v>0</v>
      </c>
      <c r="Z751" s="80">
        <f t="shared" ca="1" si="440"/>
        <v>0</v>
      </c>
      <c r="AA751" s="80">
        <f t="shared" ca="1" si="453"/>
        <v>0</v>
      </c>
      <c r="AB751" s="81">
        <f t="shared" ca="1" si="441"/>
        <v>0</v>
      </c>
      <c r="AC751" s="79">
        <f t="shared" ca="1" si="442"/>
        <v>0</v>
      </c>
      <c r="AE751" s="55">
        <f t="shared" ca="1" si="463"/>
        <v>0</v>
      </c>
      <c r="AF751" s="78">
        <f t="shared" ca="1" si="464"/>
        <v>4.5569622524294494E-5</v>
      </c>
      <c r="AR751" s="69">
        <f t="shared" si="454"/>
        <v>63</v>
      </c>
      <c r="AS751" s="70">
        <f t="shared" si="465"/>
        <v>748</v>
      </c>
      <c r="AT751" s="71">
        <f t="shared" si="466"/>
        <v>2.0730500043515932E-3</v>
      </c>
      <c r="AU751" s="72">
        <f t="shared" si="455"/>
        <v>8.6664107387064426E-3</v>
      </c>
      <c r="AV751" s="73">
        <f t="shared" si="456"/>
        <v>1.0086664107387064</v>
      </c>
      <c r="AW751" s="74">
        <f>PRODUCT(AV$4:AV751)</f>
        <v>458.38861420642496</v>
      </c>
      <c r="BO751" s="70">
        <f t="shared" si="467"/>
        <v>748</v>
      </c>
      <c r="BP751" s="178">
        <f t="shared" si="468"/>
        <v>0.1091</v>
      </c>
      <c r="BQ751" s="179">
        <f t="shared" si="457"/>
        <v>8.6664107387064426E-3</v>
      </c>
      <c r="BR751" s="179">
        <f t="shared" si="470"/>
        <v>2.181555058323661E-3</v>
      </c>
    </row>
    <row r="752" spans="5:70">
      <c r="E752">
        <f t="shared" si="458"/>
        <v>749</v>
      </c>
      <c r="F752" s="64">
        <f t="shared" si="459"/>
        <v>130.33333333333019</v>
      </c>
      <c r="G752" s="55">
        <f t="shared" si="443"/>
        <v>0</v>
      </c>
      <c r="H752" s="78">
        <f t="shared" si="469"/>
        <v>4.5706383831192035E-5</v>
      </c>
      <c r="I752" s="79">
        <f t="shared" ca="1" si="444"/>
        <v>0</v>
      </c>
      <c r="J752" s="79">
        <f t="shared" ca="1" si="445"/>
        <v>0</v>
      </c>
      <c r="K752" s="80">
        <f t="shared" ca="1" si="446"/>
        <v>0</v>
      </c>
      <c r="L752" s="80">
        <f t="shared" ca="1" si="447"/>
        <v>0</v>
      </c>
      <c r="M752" s="80">
        <f t="shared" ca="1" si="448"/>
        <v>0</v>
      </c>
      <c r="N752" s="80">
        <f t="shared" ca="1" si="449"/>
        <v>0</v>
      </c>
      <c r="O752" s="81">
        <f t="shared" ca="1" si="436"/>
        <v>0</v>
      </c>
      <c r="P752" s="79">
        <f t="shared" ca="1" si="437"/>
        <v>0</v>
      </c>
      <c r="R752">
        <f t="shared" ca="1" si="450"/>
        <v>749</v>
      </c>
      <c r="S752" s="78">
        <f t="shared" ca="1" si="460"/>
        <v>130.33333333333019</v>
      </c>
      <c r="T752" s="55">
        <f t="shared" ca="1" si="451"/>
        <v>0</v>
      </c>
      <c r="U752" s="78">
        <f t="shared" ca="1" si="461"/>
        <v>4.5569622524294494E-5</v>
      </c>
      <c r="V752" s="79">
        <f t="shared" ca="1" si="462"/>
        <v>0</v>
      </c>
      <c r="W752" s="79">
        <f t="shared" ca="1" si="438"/>
        <v>0</v>
      </c>
      <c r="X752" s="80">
        <f t="shared" ca="1" si="439"/>
        <v>0</v>
      </c>
      <c r="Y752" s="80">
        <f t="shared" ca="1" si="452"/>
        <v>0</v>
      </c>
      <c r="Z752" s="80">
        <f t="shared" ca="1" si="440"/>
        <v>0</v>
      </c>
      <c r="AA752" s="80">
        <f t="shared" ca="1" si="453"/>
        <v>0</v>
      </c>
      <c r="AB752" s="81">
        <f t="shared" ca="1" si="441"/>
        <v>0</v>
      </c>
      <c r="AC752" s="79">
        <f t="shared" ca="1" si="442"/>
        <v>0</v>
      </c>
      <c r="AE752" s="55">
        <f t="shared" ca="1" si="463"/>
        <v>0</v>
      </c>
      <c r="AF752" s="78">
        <f t="shared" ca="1" si="464"/>
        <v>4.5569622524294494E-5</v>
      </c>
      <c r="AR752" s="69">
        <f t="shared" si="454"/>
        <v>63</v>
      </c>
      <c r="AS752" s="70">
        <f t="shared" si="465"/>
        <v>749</v>
      </c>
      <c r="AT752" s="71">
        <f t="shared" si="466"/>
        <v>2.055084101532005E-3</v>
      </c>
      <c r="AU752" s="72">
        <f t="shared" si="455"/>
        <v>8.6664107387064426E-3</v>
      </c>
      <c r="AV752" s="73">
        <f t="shared" si="456"/>
        <v>1.0086664107387064</v>
      </c>
      <c r="AW752" s="74">
        <f>PRODUCT(AV$4:AV752)</f>
        <v>462.3611982150843</v>
      </c>
      <c r="BO752" s="70">
        <f t="shared" si="467"/>
        <v>749</v>
      </c>
      <c r="BP752" s="178">
        <f t="shared" si="468"/>
        <v>0.1091</v>
      </c>
      <c r="BQ752" s="179">
        <f t="shared" si="457"/>
        <v>8.6664107387064426E-3</v>
      </c>
      <c r="BR752" s="179">
        <f t="shared" si="470"/>
        <v>2.1628112477007919E-3</v>
      </c>
    </row>
    <row r="753" spans="5:70">
      <c r="E753">
        <f t="shared" si="458"/>
        <v>750</v>
      </c>
      <c r="F753" s="64">
        <f t="shared" si="459"/>
        <v>130.41666666666353</v>
      </c>
      <c r="G753" s="55">
        <f t="shared" si="443"/>
        <v>0</v>
      </c>
      <c r="H753" s="78">
        <f t="shared" si="469"/>
        <v>4.5706383831192035E-5</v>
      </c>
      <c r="I753" s="79">
        <f t="shared" ca="1" si="444"/>
        <v>0</v>
      </c>
      <c r="J753" s="79">
        <f t="shared" ca="1" si="445"/>
        <v>0</v>
      </c>
      <c r="K753" s="80">
        <f t="shared" ca="1" si="446"/>
        <v>0</v>
      </c>
      <c r="L753" s="80">
        <f t="shared" ca="1" si="447"/>
        <v>0</v>
      </c>
      <c r="M753" s="80">
        <f t="shared" ca="1" si="448"/>
        <v>0</v>
      </c>
      <c r="N753" s="80">
        <f t="shared" ca="1" si="449"/>
        <v>0</v>
      </c>
      <c r="O753" s="81">
        <f t="shared" ca="1" si="436"/>
        <v>0</v>
      </c>
      <c r="P753" s="79">
        <f t="shared" ca="1" si="437"/>
        <v>0</v>
      </c>
      <c r="R753">
        <f t="shared" ca="1" si="450"/>
        <v>750</v>
      </c>
      <c r="S753" s="78">
        <f t="shared" ca="1" si="460"/>
        <v>130.41666666666353</v>
      </c>
      <c r="T753" s="55">
        <f t="shared" ca="1" si="451"/>
        <v>0</v>
      </c>
      <c r="U753" s="78">
        <f t="shared" ca="1" si="461"/>
        <v>4.5569622524294494E-5</v>
      </c>
      <c r="V753" s="79">
        <f t="shared" ca="1" si="462"/>
        <v>0</v>
      </c>
      <c r="W753" s="79">
        <f t="shared" ca="1" si="438"/>
        <v>0</v>
      </c>
      <c r="X753" s="80">
        <f t="shared" ca="1" si="439"/>
        <v>0</v>
      </c>
      <c r="Y753" s="80">
        <f t="shared" ca="1" si="452"/>
        <v>0</v>
      </c>
      <c r="Z753" s="80">
        <f t="shared" ca="1" si="440"/>
        <v>0</v>
      </c>
      <c r="AA753" s="80">
        <f t="shared" ca="1" si="453"/>
        <v>0</v>
      </c>
      <c r="AB753" s="81">
        <f t="shared" ca="1" si="441"/>
        <v>0</v>
      </c>
      <c r="AC753" s="79">
        <f t="shared" ca="1" si="442"/>
        <v>0</v>
      </c>
      <c r="AE753" s="55">
        <f t="shared" ca="1" si="463"/>
        <v>0</v>
      </c>
      <c r="AF753" s="78">
        <f t="shared" ca="1" si="464"/>
        <v>4.5569622524294494E-5</v>
      </c>
      <c r="AR753" s="69">
        <f t="shared" si="454"/>
        <v>63</v>
      </c>
      <c r="AS753" s="70">
        <f t="shared" si="465"/>
        <v>750</v>
      </c>
      <c r="AT753" s="71">
        <f t="shared" si="466"/>
        <v>2.0372738986055433E-3</v>
      </c>
      <c r="AU753" s="72">
        <f t="shared" si="455"/>
        <v>8.6664107387064426E-3</v>
      </c>
      <c r="AV753" s="73">
        <f t="shared" si="456"/>
        <v>1.0086664107387064</v>
      </c>
      <c r="AW753" s="74">
        <f>PRODUCT(AV$4:AV753)</f>
        <v>466.36821026845666</v>
      </c>
      <c r="BO753" s="70">
        <f t="shared" si="467"/>
        <v>750</v>
      </c>
      <c r="BP753" s="178">
        <f t="shared" si="468"/>
        <v>0.1091</v>
      </c>
      <c r="BQ753" s="179">
        <f t="shared" si="457"/>
        <v>8.6664107387064426E-3</v>
      </c>
      <c r="BR753" s="179">
        <f t="shared" si="470"/>
        <v>2.1442284829499146E-3</v>
      </c>
    </row>
    <row r="754" spans="5:70">
      <c r="E754">
        <f t="shared" si="458"/>
        <v>751</v>
      </c>
      <c r="F754" s="64">
        <f t="shared" si="459"/>
        <v>130.49999999999687</v>
      </c>
      <c r="G754" s="55">
        <f t="shared" si="443"/>
        <v>0</v>
      </c>
      <c r="H754" s="78">
        <f t="shared" si="469"/>
        <v>4.5706383831192035E-5</v>
      </c>
      <c r="I754" s="79">
        <f t="shared" ca="1" si="444"/>
        <v>0</v>
      </c>
      <c r="J754" s="79">
        <f t="shared" ca="1" si="445"/>
        <v>0</v>
      </c>
      <c r="K754" s="80">
        <f t="shared" ca="1" si="446"/>
        <v>0</v>
      </c>
      <c r="L754" s="80">
        <f t="shared" ca="1" si="447"/>
        <v>0</v>
      </c>
      <c r="M754" s="80">
        <f t="shared" ca="1" si="448"/>
        <v>0</v>
      </c>
      <c r="N754" s="80">
        <f t="shared" ca="1" si="449"/>
        <v>0</v>
      </c>
      <c r="O754" s="81">
        <f t="shared" ca="1" si="436"/>
        <v>0</v>
      </c>
      <c r="P754" s="79">
        <f t="shared" ca="1" si="437"/>
        <v>0</v>
      </c>
      <c r="R754">
        <f t="shared" ca="1" si="450"/>
        <v>751</v>
      </c>
      <c r="S754" s="78">
        <f t="shared" ca="1" si="460"/>
        <v>130.49999999999687</v>
      </c>
      <c r="T754" s="55">
        <f t="shared" ca="1" si="451"/>
        <v>0</v>
      </c>
      <c r="U754" s="78">
        <f t="shared" ca="1" si="461"/>
        <v>4.5569622524294494E-5</v>
      </c>
      <c r="V754" s="79">
        <f t="shared" ca="1" si="462"/>
        <v>0</v>
      </c>
      <c r="W754" s="79">
        <f t="shared" ca="1" si="438"/>
        <v>0</v>
      </c>
      <c r="X754" s="80">
        <f t="shared" ca="1" si="439"/>
        <v>0</v>
      </c>
      <c r="Y754" s="80">
        <f t="shared" ca="1" si="452"/>
        <v>0</v>
      </c>
      <c r="Z754" s="80">
        <f t="shared" ca="1" si="440"/>
        <v>0</v>
      </c>
      <c r="AA754" s="80">
        <f t="shared" ca="1" si="453"/>
        <v>0</v>
      </c>
      <c r="AB754" s="81">
        <f t="shared" ca="1" si="441"/>
        <v>0</v>
      </c>
      <c r="AC754" s="79">
        <f t="shared" ca="1" si="442"/>
        <v>0</v>
      </c>
      <c r="AE754" s="55">
        <f t="shared" ca="1" si="463"/>
        <v>0</v>
      </c>
      <c r="AF754" s="78">
        <f t="shared" ca="1" si="464"/>
        <v>4.5569622524294494E-5</v>
      </c>
      <c r="AR754" s="69">
        <f t="shared" si="454"/>
        <v>63</v>
      </c>
      <c r="AS754" s="70">
        <f t="shared" si="465"/>
        <v>751</v>
      </c>
      <c r="AT754" s="71">
        <f t="shared" si="466"/>
        <v>2.0196180462129817E-3</v>
      </c>
      <c r="AU754" s="72">
        <f t="shared" si="455"/>
        <v>8.6664107387064426E-3</v>
      </c>
      <c r="AV754" s="73">
        <f t="shared" si="456"/>
        <v>1.0086664107387064</v>
      </c>
      <c r="AW754" s="74">
        <f>PRODUCT(AV$4:AV754)</f>
        <v>470.40994873411853</v>
      </c>
      <c r="BO754" s="70">
        <f t="shared" si="467"/>
        <v>751</v>
      </c>
      <c r="BP754" s="178">
        <f t="shared" si="468"/>
        <v>0.1091</v>
      </c>
      <c r="BQ754" s="179">
        <f t="shared" si="457"/>
        <v>8.6664107387064426E-3</v>
      </c>
      <c r="BR754" s="179">
        <f t="shared" si="470"/>
        <v>2.1258053803730496E-3</v>
      </c>
    </row>
    <row r="755" spans="5:70">
      <c r="E755">
        <f t="shared" si="458"/>
        <v>752</v>
      </c>
      <c r="F755" s="64">
        <f t="shared" si="459"/>
        <v>130.58333333333022</v>
      </c>
      <c r="G755" s="55">
        <f t="shared" si="443"/>
        <v>0</v>
      </c>
      <c r="H755" s="78">
        <f t="shared" si="469"/>
        <v>4.5706383831192035E-5</v>
      </c>
      <c r="I755" s="79">
        <f t="shared" ca="1" si="444"/>
        <v>0</v>
      </c>
      <c r="J755" s="79">
        <f t="shared" ca="1" si="445"/>
        <v>0</v>
      </c>
      <c r="K755" s="80">
        <f t="shared" ca="1" si="446"/>
        <v>0</v>
      </c>
      <c r="L755" s="80">
        <f t="shared" ca="1" si="447"/>
        <v>0</v>
      </c>
      <c r="M755" s="80">
        <f t="shared" ca="1" si="448"/>
        <v>0</v>
      </c>
      <c r="N755" s="80">
        <f t="shared" ca="1" si="449"/>
        <v>0</v>
      </c>
      <c r="O755" s="81">
        <f t="shared" ca="1" si="436"/>
        <v>0</v>
      </c>
      <c r="P755" s="79">
        <f t="shared" ca="1" si="437"/>
        <v>0</v>
      </c>
      <c r="R755">
        <f t="shared" ca="1" si="450"/>
        <v>752</v>
      </c>
      <c r="S755" s="78">
        <f t="shared" ca="1" si="460"/>
        <v>130.58333333333022</v>
      </c>
      <c r="T755" s="55">
        <f t="shared" ca="1" si="451"/>
        <v>0</v>
      </c>
      <c r="U755" s="78">
        <f t="shared" ca="1" si="461"/>
        <v>4.5569622524294494E-5</v>
      </c>
      <c r="V755" s="79">
        <f t="shared" ca="1" si="462"/>
        <v>0</v>
      </c>
      <c r="W755" s="79">
        <f t="shared" ca="1" si="438"/>
        <v>0</v>
      </c>
      <c r="X755" s="80">
        <f t="shared" ca="1" si="439"/>
        <v>0</v>
      </c>
      <c r="Y755" s="80">
        <f t="shared" ca="1" si="452"/>
        <v>0</v>
      </c>
      <c r="Z755" s="80">
        <f t="shared" ca="1" si="440"/>
        <v>0</v>
      </c>
      <c r="AA755" s="80">
        <f t="shared" ca="1" si="453"/>
        <v>0</v>
      </c>
      <c r="AB755" s="81">
        <f t="shared" ca="1" si="441"/>
        <v>0</v>
      </c>
      <c r="AC755" s="79">
        <f t="shared" ca="1" si="442"/>
        <v>0</v>
      </c>
      <c r="AE755" s="55">
        <f t="shared" ca="1" si="463"/>
        <v>0</v>
      </c>
      <c r="AF755" s="78">
        <f t="shared" ca="1" si="464"/>
        <v>4.5569622524294494E-5</v>
      </c>
      <c r="AR755" s="69">
        <f t="shared" si="454"/>
        <v>63</v>
      </c>
      <c r="AS755" s="70">
        <f t="shared" si="465"/>
        <v>752</v>
      </c>
      <c r="AT755" s="71">
        <f t="shared" si="466"/>
        <v>2.0021152066891962E-3</v>
      </c>
      <c r="AU755" s="72">
        <f t="shared" si="455"/>
        <v>8.6664107387064426E-3</v>
      </c>
      <c r="AV755" s="73">
        <f t="shared" si="456"/>
        <v>1.0086664107387064</v>
      </c>
      <c r="AW755" s="74">
        <f>PRODUCT(AV$4:AV755)</f>
        <v>474.48671456542223</v>
      </c>
      <c r="BO755" s="70">
        <f t="shared" si="467"/>
        <v>752</v>
      </c>
      <c r="BP755" s="178">
        <f t="shared" si="468"/>
        <v>0.1091</v>
      </c>
      <c r="BQ755" s="179">
        <f t="shared" si="457"/>
        <v>8.6664107387064426E-3</v>
      </c>
      <c r="BR755" s="179">
        <f t="shared" si="470"/>
        <v>2.1075405681608805E-3</v>
      </c>
    </row>
    <row r="756" spans="5:70">
      <c r="E756">
        <f t="shared" si="458"/>
        <v>753</v>
      </c>
      <c r="F756" s="64">
        <f t="shared" si="459"/>
        <v>130.66666666666356</v>
      </c>
      <c r="G756" s="55">
        <f t="shared" si="443"/>
        <v>0</v>
      </c>
      <c r="H756" s="78">
        <f t="shared" si="469"/>
        <v>4.5706383831192035E-5</v>
      </c>
      <c r="I756" s="79">
        <f t="shared" ca="1" si="444"/>
        <v>0</v>
      </c>
      <c r="J756" s="79">
        <f t="shared" ca="1" si="445"/>
        <v>0</v>
      </c>
      <c r="K756" s="80">
        <f t="shared" ca="1" si="446"/>
        <v>0</v>
      </c>
      <c r="L756" s="80">
        <f t="shared" ca="1" si="447"/>
        <v>0</v>
      </c>
      <c r="M756" s="80">
        <f t="shared" ca="1" si="448"/>
        <v>0</v>
      </c>
      <c r="N756" s="80">
        <f t="shared" ca="1" si="449"/>
        <v>0</v>
      </c>
      <c r="O756" s="81">
        <f t="shared" ca="1" si="436"/>
        <v>0</v>
      </c>
      <c r="P756" s="79">
        <f t="shared" ca="1" si="437"/>
        <v>0</v>
      </c>
      <c r="R756">
        <f t="shared" ca="1" si="450"/>
        <v>753</v>
      </c>
      <c r="S756" s="78">
        <f t="shared" ca="1" si="460"/>
        <v>130.66666666666356</v>
      </c>
      <c r="T756" s="55">
        <f t="shared" ca="1" si="451"/>
        <v>0</v>
      </c>
      <c r="U756" s="78">
        <f t="shared" ca="1" si="461"/>
        <v>4.5569622524294494E-5</v>
      </c>
      <c r="V756" s="79">
        <f t="shared" ca="1" si="462"/>
        <v>0</v>
      </c>
      <c r="W756" s="79">
        <f t="shared" ca="1" si="438"/>
        <v>0</v>
      </c>
      <c r="X756" s="80">
        <f t="shared" ca="1" si="439"/>
        <v>0</v>
      </c>
      <c r="Y756" s="80">
        <f t="shared" ca="1" si="452"/>
        <v>0</v>
      </c>
      <c r="Z756" s="80">
        <f t="shared" ca="1" si="440"/>
        <v>0</v>
      </c>
      <c r="AA756" s="80">
        <f t="shared" ca="1" si="453"/>
        <v>0</v>
      </c>
      <c r="AB756" s="81">
        <f t="shared" ca="1" si="441"/>
        <v>0</v>
      </c>
      <c r="AC756" s="79">
        <f t="shared" ca="1" si="442"/>
        <v>0</v>
      </c>
      <c r="AE756" s="55">
        <f t="shared" ca="1" si="463"/>
        <v>0</v>
      </c>
      <c r="AF756" s="78">
        <f t="shared" ca="1" si="464"/>
        <v>4.5569622524294494E-5</v>
      </c>
      <c r="AR756" s="69">
        <f t="shared" si="454"/>
        <v>63</v>
      </c>
      <c r="AS756" s="70">
        <f t="shared" si="465"/>
        <v>753</v>
      </c>
      <c r="AT756" s="71">
        <f t="shared" si="466"/>
        <v>1.9847640539618176E-3</v>
      </c>
      <c r="AU756" s="72">
        <f t="shared" si="455"/>
        <v>8.6664107387064426E-3</v>
      </c>
      <c r="AV756" s="73">
        <f t="shared" si="456"/>
        <v>1.0086664107387064</v>
      </c>
      <c r="AW756" s="74">
        <f>PRODUCT(AV$4:AV756)</f>
        <v>478.59881132390552</v>
      </c>
      <c r="BO756" s="70">
        <f t="shared" si="467"/>
        <v>753</v>
      </c>
      <c r="BP756" s="178">
        <f t="shared" si="468"/>
        <v>0.1091</v>
      </c>
      <c r="BQ756" s="179">
        <f t="shared" si="457"/>
        <v>8.6664107387064426E-3</v>
      </c>
      <c r="BR756" s="179">
        <f t="shared" si="470"/>
        <v>2.0894326862906073E-3</v>
      </c>
    </row>
    <row r="757" spans="5:70">
      <c r="E757">
        <f t="shared" si="458"/>
        <v>754</v>
      </c>
      <c r="F757" s="64">
        <f t="shared" si="459"/>
        <v>130.7499999999969</v>
      </c>
      <c r="G757" s="55">
        <f t="shared" si="443"/>
        <v>0</v>
      </c>
      <c r="H757" s="78">
        <f t="shared" si="469"/>
        <v>4.5706383831192035E-5</v>
      </c>
      <c r="I757" s="79">
        <f t="shared" ca="1" si="444"/>
        <v>0</v>
      </c>
      <c r="J757" s="79">
        <f t="shared" ca="1" si="445"/>
        <v>0</v>
      </c>
      <c r="K757" s="80">
        <f t="shared" ca="1" si="446"/>
        <v>0</v>
      </c>
      <c r="L757" s="80">
        <f t="shared" ca="1" si="447"/>
        <v>0</v>
      </c>
      <c r="M757" s="80">
        <f t="shared" ca="1" si="448"/>
        <v>0</v>
      </c>
      <c r="N757" s="80">
        <f t="shared" ca="1" si="449"/>
        <v>0</v>
      </c>
      <c r="O757" s="81">
        <f t="shared" ca="1" si="436"/>
        <v>0</v>
      </c>
      <c r="P757" s="79">
        <f t="shared" ca="1" si="437"/>
        <v>0</v>
      </c>
      <c r="R757">
        <f t="shared" ca="1" si="450"/>
        <v>754</v>
      </c>
      <c r="S757" s="78">
        <f t="shared" ca="1" si="460"/>
        <v>130.7499999999969</v>
      </c>
      <c r="T757" s="55">
        <f t="shared" ca="1" si="451"/>
        <v>0</v>
      </c>
      <c r="U757" s="78">
        <f t="shared" ca="1" si="461"/>
        <v>4.5569622524294494E-5</v>
      </c>
      <c r="V757" s="79">
        <f t="shared" ca="1" si="462"/>
        <v>0</v>
      </c>
      <c r="W757" s="79">
        <f t="shared" ca="1" si="438"/>
        <v>0</v>
      </c>
      <c r="X757" s="80">
        <f t="shared" ca="1" si="439"/>
        <v>0</v>
      </c>
      <c r="Y757" s="80">
        <f t="shared" ca="1" si="452"/>
        <v>0</v>
      </c>
      <c r="Z757" s="80">
        <f t="shared" ca="1" si="440"/>
        <v>0</v>
      </c>
      <c r="AA757" s="80">
        <f t="shared" ca="1" si="453"/>
        <v>0</v>
      </c>
      <c r="AB757" s="81">
        <f t="shared" ca="1" si="441"/>
        <v>0</v>
      </c>
      <c r="AC757" s="79">
        <f t="shared" ca="1" si="442"/>
        <v>0</v>
      </c>
      <c r="AE757" s="55">
        <f t="shared" ca="1" si="463"/>
        <v>0</v>
      </c>
      <c r="AF757" s="78">
        <f t="shared" ca="1" si="464"/>
        <v>4.5569622524294494E-5</v>
      </c>
      <c r="AR757" s="69">
        <f t="shared" si="454"/>
        <v>63</v>
      </c>
      <c r="AS757" s="70">
        <f t="shared" si="465"/>
        <v>754</v>
      </c>
      <c r="AT757" s="71">
        <f t="shared" si="466"/>
        <v>1.9675632734507645E-3</v>
      </c>
      <c r="AU757" s="72">
        <f t="shared" si="455"/>
        <v>8.6664107387064426E-3</v>
      </c>
      <c r="AV757" s="73">
        <f t="shared" si="456"/>
        <v>1.0086664107387064</v>
      </c>
      <c r="AW757" s="74">
        <f>PRODUCT(AV$4:AV757)</f>
        <v>482.74654520189517</v>
      </c>
      <c r="BO757" s="70">
        <f t="shared" si="467"/>
        <v>754</v>
      </c>
      <c r="BP757" s="178">
        <f t="shared" si="468"/>
        <v>0.1091</v>
      </c>
      <c r="BQ757" s="179">
        <f t="shared" si="457"/>
        <v>8.6664107387064426E-3</v>
      </c>
      <c r="BR757" s="179">
        <f t="shared" si="470"/>
        <v>2.0714803864246767E-3</v>
      </c>
    </row>
    <row r="758" spans="5:70">
      <c r="E758">
        <f t="shared" si="458"/>
        <v>755</v>
      </c>
      <c r="F758" s="64">
        <f t="shared" si="459"/>
        <v>130.83333333333024</v>
      </c>
      <c r="G758" s="55">
        <f t="shared" si="443"/>
        <v>0</v>
      </c>
      <c r="H758" s="78">
        <f t="shared" si="469"/>
        <v>4.5706383831192035E-5</v>
      </c>
      <c r="I758" s="79">
        <f t="shared" ca="1" si="444"/>
        <v>0</v>
      </c>
      <c r="J758" s="79">
        <f t="shared" ca="1" si="445"/>
        <v>0</v>
      </c>
      <c r="K758" s="80">
        <f t="shared" ca="1" si="446"/>
        <v>0</v>
      </c>
      <c r="L758" s="80">
        <f t="shared" ca="1" si="447"/>
        <v>0</v>
      </c>
      <c r="M758" s="80">
        <f t="shared" ca="1" si="448"/>
        <v>0</v>
      </c>
      <c r="N758" s="80">
        <f t="shared" ca="1" si="449"/>
        <v>0</v>
      </c>
      <c r="O758" s="81">
        <f t="shared" ca="1" si="436"/>
        <v>0</v>
      </c>
      <c r="P758" s="79">
        <f t="shared" ca="1" si="437"/>
        <v>0</v>
      </c>
      <c r="R758">
        <f t="shared" ca="1" si="450"/>
        <v>755</v>
      </c>
      <c r="S758" s="78">
        <f t="shared" ca="1" si="460"/>
        <v>130.83333333333024</v>
      </c>
      <c r="T758" s="55">
        <f t="shared" ca="1" si="451"/>
        <v>0</v>
      </c>
      <c r="U758" s="78">
        <f t="shared" ca="1" si="461"/>
        <v>4.5569622524294494E-5</v>
      </c>
      <c r="V758" s="79">
        <f t="shared" ca="1" si="462"/>
        <v>0</v>
      </c>
      <c r="W758" s="79">
        <f t="shared" ca="1" si="438"/>
        <v>0</v>
      </c>
      <c r="X758" s="80">
        <f t="shared" ca="1" si="439"/>
        <v>0</v>
      </c>
      <c r="Y758" s="80">
        <f t="shared" ca="1" si="452"/>
        <v>0</v>
      </c>
      <c r="Z758" s="80">
        <f t="shared" ca="1" si="440"/>
        <v>0</v>
      </c>
      <c r="AA758" s="80">
        <f t="shared" ca="1" si="453"/>
        <v>0</v>
      </c>
      <c r="AB758" s="81">
        <f t="shared" ca="1" si="441"/>
        <v>0</v>
      </c>
      <c r="AC758" s="79">
        <f t="shared" ca="1" si="442"/>
        <v>0</v>
      </c>
      <c r="AE758" s="55">
        <f t="shared" ca="1" si="463"/>
        <v>0</v>
      </c>
      <c r="AF758" s="78">
        <f t="shared" ca="1" si="464"/>
        <v>4.5569622524294494E-5</v>
      </c>
      <c r="AR758" s="69">
        <f t="shared" si="454"/>
        <v>63</v>
      </c>
      <c r="AS758" s="70">
        <f t="shared" si="465"/>
        <v>755</v>
      </c>
      <c r="AT758" s="71">
        <f t="shared" si="466"/>
        <v>1.9505115619686464E-3</v>
      </c>
      <c r="AU758" s="72">
        <f t="shared" si="455"/>
        <v>8.6664107387064426E-3</v>
      </c>
      <c r="AV758" s="73">
        <f t="shared" si="456"/>
        <v>1.0086664107387064</v>
      </c>
      <c r="AW758" s="74">
        <f>PRODUCT(AV$4:AV758)</f>
        <v>486.93022504530632</v>
      </c>
      <c r="BO758" s="70">
        <f t="shared" si="467"/>
        <v>755</v>
      </c>
      <c r="BP758" s="178">
        <f t="shared" si="468"/>
        <v>0.1091</v>
      </c>
      <c r="BQ758" s="179">
        <f t="shared" si="457"/>
        <v>8.6664107387064426E-3</v>
      </c>
      <c r="BR758" s="179">
        <f t="shared" si="470"/>
        <v>2.0536823318103837E-3</v>
      </c>
    </row>
    <row r="759" spans="5:70">
      <c r="E759">
        <f t="shared" si="458"/>
        <v>756</v>
      </c>
      <c r="F759" s="64">
        <f t="shared" si="459"/>
        <v>130.91666666666359</v>
      </c>
      <c r="G759" s="55">
        <f t="shared" si="443"/>
        <v>0</v>
      </c>
      <c r="H759" s="78">
        <f t="shared" si="469"/>
        <v>4.5706383831192035E-5</v>
      </c>
      <c r="I759" s="79">
        <f t="shared" ca="1" si="444"/>
        <v>0</v>
      </c>
      <c r="J759" s="79">
        <f t="shared" ca="1" si="445"/>
        <v>0</v>
      </c>
      <c r="K759" s="80">
        <f t="shared" ca="1" si="446"/>
        <v>0</v>
      </c>
      <c r="L759" s="80">
        <f t="shared" ca="1" si="447"/>
        <v>0</v>
      </c>
      <c r="M759" s="80">
        <f t="shared" ca="1" si="448"/>
        <v>0</v>
      </c>
      <c r="N759" s="80">
        <f t="shared" ca="1" si="449"/>
        <v>0</v>
      </c>
      <c r="O759" s="81">
        <f t="shared" ca="1" si="436"/>
        <v>0</v>
      </c>
      <c r="P759" s="79">
        <f t="shared" ca="1" si="437"/>
        <v>0</v>
      </c>
      <c r="R759">
        <f t="shared" ca="1" si="450"/>
        <v>756</v>
      </c>
      <c r="S759" s="78">
        <f t="shared" ca="1" si="460"/>
        <v>130.91666666666359</v>
      </c>
      <c r="T759" s="55">
        <f t="shared" ca="1" si="451"/>
        <v>0</v>
      </c>
      <c r="U759" s="78">
        <f t="shared" ca="1" si="461"/>
        <v>4.5569622524294494E-5</v>
      </c>
      <c r="V759" s="79">
        <f t="shared" ca="1" si="462"/>
        <v>0</v>
      </c>
      <c r="W759" s="79">
        <f t="shared" ca="1" si="438"/>
        <v>0</v>
      </c>
      <c r="X759" s="80">
        <f t="shared" ca="1" si="439"/>
        <v>0</v>
      </c>
      <c r="Y759" s="80">
        <f t="shared" ca="1" si="452"/>
        <v>0</v>
      </c>
      <c r="Z759" s="80">
        <f t="shared" ca="1" si="440"/>
        <v>0</v>
      </c>
      <c r="AA759" s="80">
        <f t="shared" ca="1" si="453"/>
        <v>0</v>
      </c>
      <c r="AB759" s="81">
        <f t="shared" ca="1" si="441"/>
        <v>0</v>
      </c>
      <c r="AC759" s="79">
        <f t="shared" ca="1" si="442"/>
        <v>0</v>
      </c>
      <c r="AE759" s="55">
        <f t="shared" ca="1" si="463"/>
        <v>0</v>
      </c>
      <c r="AF759" s="78">
        <f t="shared" ca="1" si="464"/>
        <v>4.5569622524294494E-5</v>
      </c>
      <c r="AR759" s="69">
        <f t="shared" si="454"/>
        <v>63</v>
      </c>
      <c r="AS759" s="70">
        <f t="shared" si="465"/>
        <v>756</v>
      </c>
      <c r="AT759" s="71">
        <f t="shared" si="466"/>
        <v>1.9336076276220302E-3</v>
      </c>
      <c r="AU759" s="72">
        <f t="shared" si="455"/>
        <v>8.6664107387064426E-3</v>
      </c>
      <c r="AV759" s="73">
        <f t="shared" si="456"/>
        <v>1.0086664107387064</v>
      </c>
      <c r="AW759" s="74">
        <f>PRODUCT(AV$4:AV759)</f>
        <v>491.15016237663968</v>
      </c>
      <c r="BO759" s="70">
        <f t="shared" si="467"/>
        <v>756</v>
      </c>
      <c r="BP759" s="178">
        <f t="shared" si="468"/>
        <v>0.1091</v>
      </c>
      <c r="BQ759" s="179">
        <f t="shared" si="457"/>
        <v>8.6664107387064426E-3</v>
      </c>
      <c r="BR759" s="179">
        <f t="shared" si="470"/>
        <v>2.0360371971803342E-3</v>
      </c>
    </row>
    <row r="760" spans="5:70">
      <c r="E760">
        <f t="shared" si="458"/>
        <v>757</v>
      </c>
      <c r="F760" s="64">
        <f t="shared" si="459"/>
        <v>130.99999999999693</v>
      </c>
      <c r="G760" s="55">
        <f t="shared" si="443"/>
        <v>0</v>
      </c>
      <c r="H760" s="78">
        <f t="shared" si="469"/>
        <v>4.5706383831192035E-5</v>
      </c>
      <c r="I760" s="79">
        <f t="shared" ca="1" si="444"/>
        <v>0</v>
      </c>
      <c r="J760" s="79">
        <f t="shared" ca="1" si="445"/>
        <v>0</v>
      </c>
      <c r="K760" s="80">
        <f t="shared" ca="1" si="446"/>
        <v>0</v>
      </c>
      <c r="L760" s="80">
        <f t="shared" ca="1" si="447"/>
        <v>0</v>
      </c>
      <c r="M760" s="80">
        <f t="shared" ca="1" si="448"/>
        <v>0</v>
      </c>
      <c r="N760" s="80">
        <f t="shared" ca="1" si="449"/>
        <v>0</v>
      </c>
      <c r="O760" s="81">
        <f t="shared" ca="1" si="436"/>
        <v>0</v>
      </c>
      <c r="P760" s="79">
        <f t="shared" ca="1" si="437"/>
        <v>0</v>
      </c>
      <c r="R760">
        <f t="shared" ca="1" si="450"/>
        <v>757</v>
      </c>
      <c r="S760" s="78">
        <f t="shared" ca="1" si="460"/>
        <v>130.99999999999693</v>
      </c>
      <c r="T760" s="55">
        <f t="shared" ca="1" si="451"/>
        <v>0</v>
      </c>
      <c r="U760" s="78">
        <f t="shared" ca="1" si="461"/>
        <v>4.5569622524294494E-5</v>
      </c>
      <c r="V760" s="79">
        <f t="shared" ca="1" si="462"/>
        <v>0</v>
      </c>
      <c r="W760" s="79">
        <f t="shared" ca="1" si="438"/>
        <v>0</v>
      </c>
      <c r="X760" s="80">
        <f t="shared" ca="1" si="439"/>
        <v>0</v>
      </c>
      <c r="Y760" s="80">
        <f t="shared" ca="1" si="452"/>
        <v>0</v>
      </c>
      <c r="Z760" s="80">
        <f t="shared" ca="1" si="440"/>
        <v>0</v>
      </c>
      <c r="AA760" s="80">
        <f t="shared" ca="1" si="453"/>
        <v>0</v>
      </c>
      <c r="AB760" s="81">
        <f t="shared" ca="1" si="441"/>
        <v>0</v>
      </c>
      <c r="AC760" s="79">
        <f t="shared" ca="1" si="442"/>
        <v>0</v>
      </c>
      <c r="AE760" s="55">
        <f t="shared" ca="1" si="463"/>
        <v>0</v>
      </c>
      <c r="AF760" s="78">
        <f t="shared" ca="1" si="464"/>
        <v>4.5569622524294494E-5</v>
      </c>
      <c r="AR760" s="69">
        <f t="shared" si="454"/>
        <v>64</v>
      </c>
      <c r="AS760" s="70">
        <f t="shared" si="465"/>
        <v>757</v>
      </c>
      <c r="AT760" s="71">
        <f t="shared" si="466"/>
        <v>1.916850189713562E-3</v>
      </c>
      <c r="AU760" s="72">
        <f t="shared" si="455"/>
        <v>8.6664107387064426E-3</v>
      </c>
      <c r="AV760" s="73">
        <f t="shared" si="456"/>
        <v>1.0086664107387064</v>
      </c>
      <c r="AW760" s="74">
        <f>PRODUCT(AV$4:AV760)</f>
        <v>495.40667141817801</v>
      </c>
      <c r="BO760" s="70">
        <f t="shared" si="467"/>
        <v>757</v>
      </c>
      <c r="BP760" s="178">
        <f t="shared" si="468"/>
        <v>0.1091</v>
      </c>
      <c r="BQ760" s="179">
        <f t="shared" si="457"/>
        <v>8.6664107387064426E-3</v>
      </c>
      <c r="BR760" s="179">
        <f t="shared" si="470"/>
        <v>2.0185436686537654E-3</v>
      </c>
    </row>
    <row r="761" spans="5:70">
      <c r="E761">
        <f t="shared" si="458"/>
        <v>758</v>
      </c>
      <c r="F761" s="64">
        <f t="shared" si="459"/>
        <v>131.08333333333027</v>
      </c>
      <c r="G761" s="55">
        <f t="shared" si="443"/>
        <v>0</v>
      </c>
      <c r="H761" s="78">
        <f t="shared" si="469"/>
        <v>4.5706383831192035E-5</v>
      </c>
      <c r="I761" s="79">
        <f t="shared" ca="1" si="444"/>
        <v>0</v>
      </c>
      <c r="J761" s="79">
        <f t="shared" ca="1" si="445"/>
        <v>0</v>
      </c>
      <c r="K761" s="80">
        <f t="shared" ca="1" si="446"/>
        <v>0</v>
      </c>
      <c r="L761" s="80">
        <f t="shared" ca="1" si="447"/>
        <v>0</v>
      </c>
      <c r="M761" s="80">
        <f t="shared" ca="1" si="448"/>
        <v>0</v>
      </c>
      <c r="N761" s="80">
        <f t="shared" ca="1" si="449"/>
        <v>0</v>
      </c>
      <c r="O761" s="81">
        <f t="shared" ca="1" si="436"/>
        <v>0</v>
      </c>
      <c r="P761" s="79">
        <f t="shared" ca="1" si="437"/>
        <v>0</v>
      </c>
      <c r="R761">
        <f t="shared" ca="1" si="450"/>
        <v>758</v>
      </c>
      <c r="S761" s="78">
        <f t="shared" ca="1" si="460"/>
        <v>131.08333333333027</v>
      </c>
      <c r="T761" s="55">
        <f t="shared" ca="1" si="451"/>
        <v>0</v>
      </c>
      <c r="U761" s="78">
        <f t="shared" ca="1" si="461"/>
        <v>4.5569622524294494E-5</v>
      </c>
      <c r="V761" s="79">
        <f t="shared" ca="1" si="462"/>
        <v>0</v>
      </c>
      <c r="W761" s="79">
        <f t="shared" ca="1" si="438"/>
        <v>0</v>
      </c>
      <c r="X761" s="80">
        <f t="shared" ca="1" si="439"/>
        <v>0</v>
      </c>
      <c r="Y761" s="80">
        <f t="shared" ca="1" si="452"/>
        <v>0</v>
      </c>
      <c r="Z761" s="80">
        <f t="shared" ca="1" si="440"/>
        <v>0</v>
      </c>
      <c r="AA761" s="80">
        <f t="shared" ca="1" si="453"/>
        <v>0</v>
      </c>
      <c r="AB761" s="81">
        <f t="shared" ca="1" si="441"/>
        <v>0</v>
      </c>
      <c r="AC761" s="79">
        <f t="shared" ca="1" si="442"/>
        <v>0</v>
      </c>
      <c r="AE761" s="55">
        <f t="shared" ca="1" si="463"/>
        <v>0</v>
      </c>
      <c r="AF761" s="78">
        <f t="shared" ca="1" si="464"/>
        <v>4.5569622524294494E-5</v>
      </c>
      <c r="AR761" s="69">
        <f t="shared" si="454"/>
        <v>64</v>
      </c>
      <c r="AS761" s="70">
        <f t="shared" si="465"/>
        <v>758</v>
      </c>
      <c r="AT761" s="71">
        <f t="shared" si="466"/>
        <v>1.9002379786449369E-3</v>
      </c>
      <c r="AU761" s="72">
        <f t="shared" si="455"/>
        <v>8.6664107387064426E-3</v>
      </c>
      <c r="AV761" s="73">
        <f t="shared" si="456"/>
        <v>1.0086664107387064</v>
      </c>
      <c r="AW761" s="74">
        <f>PRODUCT(AV$4:AV761)</f>
        <v>499.70006911538331</v>
      </c>
      <c r="BO761" s="70">
        <f t="shared" si="467"/>
        <v>758</v>
      </c>
      <c r="BP761" s="178">
        <f t="shared" si="468"/>
        <v>0.1091</v>
      </c>
      <c r="BQ761" s="179">
        <f t="shared" si="457"/>
        <v>8.6664107387064426E-3</v>
      </c>
      <c r="BR761" s="179">
        <f t="shared" si="470"/>
        <v>2.0012004436387107E-3</v>
      </c>
    </row>
    <row r="762" spans="5:70">
      <c r="E762">
        <f t="shared" si="458"/>
        <v>759</v>
      </c>
      <c r="F762" s="64">
        <f t="shared" si="459"/>
        <v>131.16666666666362</v>
      </c>
      <c r="G762" s="55">
        <f t="shared" si="443"/>
        <v>0</v>
      </c>
      <c r="H762" s="78">
        <f t="shared" si="469"/>
        <v>4.5706383831192035E-5</v>
      </c>
      <c r="I762" s="79">
        <f t="shared" ca="1" si="444"/>
        <v>0</v>
      </c>
      <c r="J762" s="79">
        <f t="shared" ca="1" si="445"/>
        <v>0</v>
      </c>
      <c r="K762" s="80">
        <f t="shared" ca="1" si="446"/>
        <v>0</v>
      </c>
      <c r="L762" s="80">
        <f t="shared" ca="1" si="447"/>
        <v>0</v>
      </c>
      <c r="M762" s="80">
        <f t="shared" ca="1" si="448"/>
        <v>0</v>
      </c>
      <c r="N762" s="80">
        <f t="shared" ca="1" si="449"/>
        <v>0</v>
      </c>
      <c r="O762" s="81">
        <f t="shared" ca="1" si="436"/>
        <v>0</v>
      </c>
      <c r="P762" s="79">
        <f t="shared" ca="1" si="437"/>
        <v>0</v>
      </c>
      <c r="R762">
        <f t="shared" ca="1" si="450"/>
        <v>759</v>
      </c>
      <c r="S762" s="78">
        <f t="shared" ca="1" si="460"/>
        <v>131.16666666666362</v>
      </c>
      <c r="T762" s="55">
        <f t="shared" ca="1" si="451"/>
        <v>0</v>
      </c>
      <c r="U762" s="78">
        <f t="shared" ca="1" si="461"/>
        <v>4.5569622524294494E-5</v>
      </c>
      <c r="V762" s="79">
        <f t="shared" ca="1" si="462"/>
        <v>0</v>
      </c>
      <c r="W762" s="79">
        <f t="shared" ca="1" si="438"/>
        <v>0</v>
      </c>
      <c r="X762" s="80">
        <f t="shared" ca="1" si="439"/>
        <v>0</v>
      </c>
      <c r="Y762" s="80">
        <f t="shared" ca="1" si="452"/>
        <v>0</v>
      </c>
      <c r="Z762" s="80">
        <f t="shared" ca="1" si="440"/>
        <v>0</v>
      </c>
      <c r="AA762" s="80">
        <f t="shared" ca="1" si="453"/>
        <v>0</v>
      </c>
      <c r="AB762" s="81">
        <f t="shared" ca="1" si="441"/>
        <v>0</v>
      </c>
      <c r="AC762" s="79">
        <f t="shared" ca="1" si="442"/>
        <v>0</v>
      </c>
      <c r="AE762" s="55">
        <f t="shared" ca="1" si="463"/>
        <v>0</v>
      </c>
      <c r="AF762" s="78">
        <f t="shared" ca="1" si="464"/>
        <v>4.5569622524294494E-5</v>
      </c>
      <c r="AR762" s="69">
        <f t="shared" si="454"/>
        <v>64</v>
      </c>
      <c r="AS762" s="70">
        <f t="shared" si="465"/>
        <v>759</v>
      </c>
      <c r="AT762" s="71">
        <f t="shared" si="466"/>
        <v>1.8837697358207106E-3</v>
      </c>
      <c r="AU762" s="72">
        <f t="shared" si="455"/>
        <v>8.6664107387064426E-3</v>
      </c>
      <c r="AV762" s="73">
        <f t="shared" si="456"/>
        <v>1.0086664107387064</v>
      </c>
      <c r="AW762" s="74">
        <f>PRODUCT(AV$4:AV762)</f>
        <v>504.0306751604972</v>
      </c>
      <c r="BO762" s="70">
        <f t="shared" si="467"/>
        <v>759</v>
      </c>
      <c r="BP762" s="178">
        <f t="shared" si="468"/>
        <v>0.1091</v>
      </c>
      <c r="BQ762" s="179">
        <f t="shared" si="457"/>
        <v>8.6664107387064426E-3</v>
      </c>
      <c r="BR762" s="179">
        <f t="shared" si="470"/>
        <v>1.9840062307350083E-3</v>
      </c>
    </row>
    <row r="763" spans="5:70">
      <c r="E763">
        <f t="shared" si="458"/>
        <v>760</v>
      </c>
      <c r="F763" s="64">
        <f t="shared" si="459"/>
        <v>131.24999999999696</v>
      </c>
      <c r="G763" s="55">
        <f t="shared" si="443"/>
        <v>0</v>
      </c>
      <c r="H763" s="78">
        <f t="shared" si="469"/>
        <v>4.5706383831192035E-5</v>
      </c>
      <c r="I763" s="79">
        <f t="shared" ca="1" si="444"/>
        <v>0</v>
      </c>
      <c r="J763" s="79">
        <f t="shared" ca="1" si="445"/>
        <v>0</v>
      </c>
      <c r="K763" s="80">
        <f t="shared" ca="1" si="446"/>
        <v>0</v>
      </c>
      <c r="L763" s="80">
        <f t="shared" ca="1" si="447"/>
        <v>0</v>
      </c>
      <c r="M763" s="80">
        <f t="shared" ca="1" si="448"/>
        <v>0</v>
      </c>
      <c r="N763" s="80">
        <f t="shared" ca="1" si="449"/>
        <v>0</v>
      </c>
      <c r="O763" s="81">
        <f t="shared" ca="1" si="436"/>
        <v>0</v>
      </c>
      <c r="P763" s="79">
        <f t="shared" ca="1" si="437"/>
        <v>0</v>
      </c>
      <c r="R763">
        <f t="shared" ca="1" si="450"/>
        <v>760</v>
      </c>
      <c r="S763" s="78">
        <f t="shared" ca="1" si="460"/>
        <v>131.24999999999696</v>
      </c>
      <c r="T763" s="55">
        <f t="shared" ca="1" si="451"/>
        <v>0</v>
      </c>
      <c r="U763" s="78">
        <f t="shared" ca="1" si="461"/>
        <v>4.5569622524294494E-5</v>
      </c>
      <c r="V763" s="79">
        <f t="shared" ca="1" si="462"/>
        <v>0</v>
      </c>
      <c r="W763" s="79">
        <f t="shared" ca="1" si="438"/>
        <v>0</v>
      </c>
      <c r="X763" s="80">
        <f t="shared" ca="1" si="439"/>
        <v>0</v>
      </c>
      <c r="Y763" s="80">
        <f t="shared" ca="1" si="452"/>
        <v>0</v>
      </c>
      <c r="Z763" s="80">
        <f t="shared" ca="1" si="440"/>
        <v>0</v>
      </c>
      <c r="AA763" s="80">
        <f t="shared" ca="1" si="453"/>
        <v>0</v>
      </c>
      <c r="AB763" s="81">
        <f t="shared" ca="1" si="441"/>
        <v>0</v>
      </c>
      <c r="AC763" s="79">
        <f t="shared" ca="1" si="442"/>
        <v>0</v>
      </c>
      <c r="AE763" s="55">
        <f t="shared" ca="1" si="463"/>
        <v>0</v>
      </c>
      <c r="AF763" s="78">
        <f t="shared" ca="1" si="464"/>
        <v>4.5569622524294494E-5</v>
      </c>
      <c r="AR763" s="69">
        <f t="shared" si="454"/>
        <v>64</v>
      </c>
      <c r="AS763" s="70">
        <f t="shared" si="465"/>
        <v>760</v>
      </c>
      <c r="AT763" s="71">
        <f t="shared" si="466"/>
        <v>1.8674442135529438E-3</v>
      </c>
      <c r="AU763" s="72">
        <f t="shared" si="455"/>
        <v>8.6664107387064426E-3</v>
      </c>
      <c r="AV763" s="73">
        <f t="shared" si="456"/>
        <v>1.0086664107387064</v>
      </c>
      <c r="AW763" s="74">
        <f>PRODUCT(AV$4:AV763)</f>
        <v>508.39881201634557</v>
      </c>
      <c r="BO763" s="70">
        <f t="shared" si="467"/>
        <v>760</v>
      </c>
      <c r="BP763" s="178">
        <f t="shared" si="468"/>
        <v>0.1091</v>
      </c>
      <c r="BQ763" s="179">
        <f t="shared" si="457"/>
        <v>8.6664107387064426E-3</v>
      </c>
      <c r="BR763" s="179">
        <f t="shared" si="470"/>
        <v>1.966959749638141E-3</v>
      </c>
    </row>
    <row r="764" spans="5:70">
      <c r="E764">
        <f t="shared" si="458"/>
        <v>761</v>
      </c>
      <c r="F764" s="64">
        <f t="shared" si="459"/>
        <v>131.3333333333303</v>
      </c>
      <c r="G764" s="55">
        <f t="shared" si="443"/>
        <v>0</v>
      </c>
      <c r="H764" s="78">
        <f t="shared" si="469"/>
        <v>4.5706383831192035E-5</v>
      </c>
      <c r="I764" s="79">
        <f t="shared" ca="1" si="444"/>
        <v>0</v>
      </c>
      <c r="J764" s="79">
        <f t="shared" ca="1" si="445"/>
        <v>0</v>
      </c>
      <c r="K764" s="80">
        <f t="shared" ca="1" si="446"/>
        <v>0</v>
      </c>
      <c r="L764" s="80">
        <f t="shared" ca="1" si="447"/>
        <v>0</v>
      </c>
      <c r="M764" s="80">
        <f t="shared" ca="1" si="448"/>
        <v>0</v>
      </c>
      <c r="N764" s="80">
        <f t="shared" ca="1" si="449"/>
        <v>0</v>
      </c>
      <c r="O764" s="81">
        <f t="shared" ca="1" si="436"/>
        <v>0</v>
      </c>
      <c r="P764" s="79">
        <f t="shared" ca="1" si="437"/>
        <v>0</v>
      </c>
      <c r="R764">
        <f t="shared" ca="1" si="450"/>
        <v>761</v>
      </c>
      <c r="S764" s="78">
        <f t="shared" ca="1" si="460"/>
        <v>131.3333333333303</v>
      </c>
      <c r="T764" s="55">
        <f t="shared" ca="1" si="451"/>
        <v>0</v>
      </c>
      <c r="U764" s="78">
        <f t="shared" ca="1" si="461"/>
        <v>4.5569622524294494E-5</v>
      </c>
      <c r="V764" s="79">
        <f t="shared" ca="1" si="462"/>
        <v>0</v>
      </c>
      <c r="W764" s="79">
        <f t="shared" ca="1" si="438"/>
        <v>0</v>
      </c>
      <c r="X764" s="80">
        <f t="shared" ca="1" si="439"/>
        <v>0</v>
      </c>
      <c r="Y764" s="80">
        <f t="shared" ca="1" si="452"/>
        <v>0</v>
      </c>
      <c r="Z764" s="80">
        <f t="shared" ca="1" si="440"/>
        <v>0</v>
      </c>
      <c r="AA764" s="80">
        <f t="shared" ca="1" si="453"/>
        <v>0</v>
      </c>
      <c r="AB764" s="81">
        <f t="shared" ca="1" si="441"/>
        <v>0</v>
      </c>
      <c r="AC764" s="79">
        <f t="shared" ca="1" si="442"/>
        <v>0</v>
      </c>
      <c r="AE764" s="55">
        <f t="shared" ca="1" si="463"/>
        <v>0</v>
      </c>
      <c r="AF764" s="78">
        <f t="shared" ca="1" si="464"/>
        <v>4.5569622524294494E-5</v>
      </c>
      <c r="AR764" s="69">
        <f t="shared" si="454"/>
        <v>64</v>
      </c>
      <c r="AS764" s="70">
        <f t="shared" si="465"/>
        <v>761</v>
      </c>
      <c r="AT764" s="71">
        <f t="shared" si="466"/>
        <v>1.8512601749666733E-3</v>
      </c>
      <c r="AU764" s="72">
        <f t="shared" si="455"/>
        <v>8.6664107387064426E-3</v>
      </c>
      <c r="AV764" s="73">
        <f t="shared" si="456"/>
        <v>1.0086664107387064</v>
      </c>
      <c r="AW764" s="74">
        <f>PRODUCT(AV$4:AV764)</f>
        <v>512.80480494034964</v>
      </c>
      <c r="BO764" s="70">
        <f t="shared" si="467"/>
        <v>761</v>
      </c>
      <c r="BP764" s="178">
        <f t="shared" si="468"/>
        <v>0.1091</v>
      </c>
      <c r="BQ764" s="179">
        <f t="shared" si="457"/>
        <v>8.6664107387064426E-3</v>
      </c>
      <c r="BR764" s="179">
        <f t="shared" si="470"/>
        <v>1.950059731043903E-3</v>
      </c>
    </row>
    <row r="765" spans="5:70">
      <c r="E765">
        <f t="shared" si="458"/>
        <v>762</v>
      </c>
      <c r="F765" s="64">
        <f t="shared" si="459"/>
        <v>131.41666666666364</v>
      </c>
      <c r="G765" s="55">
        <f t="shared" si="443"/>
        <v>0</v>
      </c>
      <c r="H765" s="78">
        <f t="shared" si="469"/>
        <v>4.5706383831192035E-5</v>
      </c>
      <c r="I765" s="79">
        <f t="shared" ca="1" si="444"/>
        <v>0</v>
      </c>
      <c r="J765" s="79">
        <f t="shared" ca="1" si="445"/>
        <v>0</v>
      </c>
      <c r="K765" s="80">
        <f t="shared" ca="1" si="446"/>
        <v>0</v>
      </c>
      <c r="L765" s="80">
        <f t="shared" ca="1" si="447"/>
        <v>0</v>
      </c>
      <c r="M765" s="80">
        <f t="shared" ca="1" si="448"/>
        <v>0</v>
      </c>
      <c r="N765" s="80">
        <f t="shared" ca="1" si="449"/>
        <v>0</v>
      </c>
      <c r="O765" s="81">
        <f t="shared" ca="1" si="436"/>
        <v>0</v>
      </c>
      <c r="P765" s="79">
        <f t="shared" ca="1" si="437"/>
        <v>0</v>
      </c>
      <c r="R765">
        <f t="shared" ca="1" si="450"/>
        <v>762</v>
      </c>
      <c r="S765" s="78">
        <f t="shared" ca="1" si="460"/>
        <v>131.41666666666364</v>
      </c>
      <c r="T765" s="55">
        <f t="shared" ca="1" si="451"/>
        <v>0</v>
      </c>
      <c r="U765" s="78">
        <f t="shared" ca="1" si="461"/>
        <v>4.5569622524294494E-5</v>
      </c>
      <c r="V765" s="79">
        <f t="shared" ca="1" si="462"/>
        <v>0</v>
      </c>
      <c r="W765" s="79">
        <f t="shared" ca="1" si="438"/>
        <v>0</v>
      </c>
      <c r="X765" s="80">
        <f t="shared" ca="1" si="439"/>
        <v>0</v>
      </c>
      <c r="Y765" s="80">
        <f t="shared" ca="1" si="452"/>
        <v>0</v>
      </c>
      <c r="Z765" s="80">
        <f t="shared" ca="1" si="440"/>
        <v>0</v>
      </c>
      <c r="AA765" s="80">
        <f t="shared" ca="1" si="453"/>
        <v>0</v>
      </c>
      <c r="AB765" s="81">
        <f t="shared" ca="1" si="441"/>
        <v>0</v>
      </c>
      <c r="AC765" s="79">
        <f t="shared" ca="1" si="442"/>
        <v>0</v>
      </c>
      <c r="AE765" s="55">
        <f t="shared" ca="1" si="463"/>
        <v>0</v>
      </c>
      <c r="AF765" s="78">
        <f t="shared" ca="1" si="464"/>
        <v>4.5569622524294494E-5</v>
      </c>
      <c r="AR765" s="69">
        <f t="shared" si="454"/>
        <v>64</v>
      </c>
      <c r="AS765" s="70">
        <f t="shared" si="465"/>
        <v>762</v>
      </c>
      <c r="AT765" s="71">
        <f t="shared" si="466"/>
        <v>1.8352163939062026E-3</v>
      </c>
      <c r="AU765" s="72">
        <f t="shared" si="455"/>
        <v>8.6664107387064426E-3</v>
      </c>
      <c r="AV765" s="73">
        <f t="shared" si="456"/>
        <v>1.0086664107387064</v>
      </c>
      <c r="AW765" s="74">
        <f>PRODUCT(AV$4:AV765)</f>
        <v>517.24898200874497</v>
      </c>
      <c r="BO765" s="70">
        <f t="shared" si="467"/>
        <v>762</v>
      </c>
      <c r="BP765" s="178">
        <f t="shared" si="468"/>
        <v>0.1091</v>
      </c>
      <c r="BQ765" s="179">
        <f t="shared" si="457"/>
        <v>8.6664107387064426E-3</v>
      </c>
      <c r="BR765" s="179">
        <f t="shared" si="470"/>
        <v>1.9333049165538864E-3</v>
      </c>
    </row>
    <row r="766" spans="5:70">
      <c r="E766">
        <f t="shared" si="458"/>
        <v>763</v>
      </c>
      <c r="F766" s="64">
        <f t="shared" si="459"/>
        <v>131.49999999999699</v>
      </c>
      <c r="G766" s="55">
        <f t="shared" si="443"/>
        <v>0</v>
      </c>
      <c r="H766" s="78">
        <f t="shared" si="469"/>
        <v>4.5706383831192035E-5</v>
      </c>
      <c r="I766" s="79">
        <f t="shared" ca="1" si="444"/>
        <v>0</v>
      </c>
      <c r="J766" s="79">
        <f t="shared" ca="1" si="445"/>
        <v>0</v>
      </c>
      <c r="K766" s="80">
        <f t="shared" ca="1" si="446"/>
        <v>0</v>
      </c>
      <c r="L766" s="80">
        <f t="shared" ca="1" si="447"/>
        <v>0</v>
      </c>
      <c r="M766" s="80">
        <f t="shared" ca="1" si="448"/>
        <v>0</v>
      </c>
      <c r="N766" s="80">
        <f t="shared" ca="1" si="449"/>
        <v>0</v>
      </c>
      <c r="O766" s="81">
        <f t="shared" ca="1" si="436"/>
        <v>0</v>
      </c>
      <c r="P766" s="79">
        <f t="shared" ca="1" si="437"/>
        <v>0</v>
      </c>
      <c r="R766">
        <f t="shared" ca="1" si="450"/>
        <v>763</v>
      </c>
      <c r="S766" s="78">
        <f t="shared" ca="1" si="460"/>
        <v>131.49999999999699</v>
      </c>
      <c r="T766" s="55">
        <f t="shared" ca="1" si="451"/>
        <v>0</v>
      </c>
      <c r="U766" s="78">
        <f t="shared" ca="1" si="461"/>
        <v>4.5569622524294494E-5</v>
      </c>
      <c r="V766" s="79">
        <f t="shared" ca="1" si="462"/>
        <v>0</v>
      </c>
      <c r="W766" s="79">
        <f t="shared" ca="1" si="438"/>
        <v>0</v>
      </c>
      <c r="X766" s="80">
        <f t="shared" ca="1" si="439"/>
        <v>0</v>
      </c>
      <c r="Y766" s="80">
        <f t="shared" ca="1" si="452"/>
        <v>0</v>
      </c>
      <c r="Z766" s="80">
        <f t="shared" ca="1" si="440"/>
        <v>0</v>
      </c>
      <c r="AA766" s="80">
        <f t="shared" ca="1" si="453"/>
        <v>0</v>
      </c>
      <c r="AB766" s="81">
        <f t="shared" ca="1" si="441"/>
        <v>0</v>
      </c>
      <c r="AC766" s="79">
        <f t="shared" ca="1" si="442"/>
        <v>0</v>
      </c>
      <c r="AE766" s="55">
        <f t="shared" ca="1" si="463"/>
        <v>0</v>
      </c>
      <c r="AF766" s="78">
        <f t="shared" ca="1" si="464"/>
        <v>4.5569622524294494E-5</v>
      </c>
      <c r="AR766" s="69">
        <f t="shared" si="454"/>
        <v>64</v>
      </c>
      <c r="AS766" s="70">
        <f t="shared" si="465"/>
        <v>763</v>
      </c>
      <c r="AT766" s="71">
        <f t="shared" si="466"/>
        <v>1.8193116548422038E-3</v>
      </c>
      <c r="AU766" s="72">
        <f t="shared" si="455"/>
        <v>8.6664107387064426E-3</v>
      </c>
      <c r="AV766" s="73">
        <f t="shared" si="456"/>
        <v>1.0086664107387064</v>
      </c>
      <c r="AW766" s="74">
        <f>PRODUCT(AV$4:AV766)</f>
        <v>521.73167414101056</v>
      </c>
      <c r="BO766" s="70">
        <f t="shared" si="467"/>
        <v>763</v>
      </c>
      <c r="BP766" s="178">
        <f t="shared" si="468"/>
        <v>0.1091</v>
      </c>
      <c r="BQ766" s="179">
        <f t="shared" si="457"/>
        <v>8.6664107387064426E-3</v>
      </c>
      <c r="BR766" s="179">
        <f t="shared" si="470"/>
        <v>1.9166940585817786E-3</v>
      </c>
    </row>
    <row r="767" spans="5:70">
      <c r="E767">
        <f t="shared" si="458"/>
        <v>764</v>
      </c>
      <c r="F767" s="64">
        <f t="shared" si="459"/>
        <v>131.58333333333033</v>
      </c>
      <c r="G767" s="55">
        <f t="shared" si="443"/>
        <v>0</v>
      </c>
      <c r="H767" s="78">
        <f t="shared" si="469"/>
        <v>4.5706383831192035E-5</v>
      </c>
      <c r="I767" s="79">
        <f t="shared" ca="1" si="444"/>
        <v>0</v>
      </c>
      <c r="J767" s="79">
        <f t="shared" ca="1" si="445"/>
        <v>0</v>
      </c>
      <c r="K767" s="80">
        <f t="shared" ca="1" si="446"/>
        <v>0</v>
      </c>
      <c r="L767" s="80">
        <f t="shared" ca="1" si="447"/>
        <v>0</v>
      </c>
      <c r="M767" s="80">
        <f t="shared" ca="1" si="448"/>
        <v>0</v>
      </c>
      <c r="N767" s="80">
        <f t="shared" ca="1" si="449"/>
        <v>0</v>
      </c>
      <c r="O767" s="81">
        <f t="shared" ca="1" si="436"/>
        <v>0</v>
      </c>
      <c r="P767" s="79">
        <f t="shared" ca="1" si="437"/>
        <v>0</v>
      </c>
      <c r="R767">
        <f t="shared" ca="1" si="450"/>
        <v>764</v>
      </c>
      <c r="S767" s="78">
        <f t="shared" ca="1" si="460"/>
        <v>131.58333333333033</v>
      </c>
      <c r="T767" s="55">
        <f t="shared" ca="1" si="451"/>
        <v>0</v>
      </c>
      <c r="U767" s="78">
        <f t="shared" ca="1" si="461"/>
        <v>4.5569622524294494E-5</v>
      </c>
      <c r="V767" s="79">
        <f t="shared" ca="1" si="462"/>
        <v>0</v>
      </c>
      <c r="W767" s="79">
        <f t="shared" ca="1" si="438"/>
        <v>0</v>
      </c>
      <c r="X767" s="80">
        <f t="shared" ca="1" si="439"/>
        <v>0</v>
      </c>
      <c r="Y767" s="80">
        <f t="shared" ca="1" si="452"/>
        <v>0</v>
      </c>
      <c r="Z767" s="80">
        <f t="shared" ca="1" si="440"/>
        <v>0</v>
      </c>
      <c r="AA767" s="80">
        <f t="shared" ca="1" si="453"/>
        <v>0</v>
      </c>
      <c r="AB767" s="81">
        <f t="shared" ca="1" si="441"/>
        <v>0</v>
      </c>
      <c r="AC767" s="79">
        <f t="shared" ca="1" si="442"/>
        <v>0</v>
      </c>
      <c r="AE767" s="55">
        <f t="shared" ca="1" si="463"/>
        <v>0</v>
      </c>
      <c r="AF767" s="78">
        <f t="shared" ca="1" si="464"/>
        <v>4.5569622524294494E-5</v>
      </c>
      <c r="AR767" s="69">
        <f t="shared" si="454"/>
        <v>64</v>
      </c>
      <c r="AS767" s="70">
        <f t="shared" si="465"/>
        <v>764</v>
      </c>
      <c r="AT767" s="71">
        <f t="shared" si="466"/>
        <v>1.8035447527796256E-3</v>
      </c>
      <c r="AU767" s="72">
        <f t="shared" si="455"/>
        <v>8.6664107387064426E-3</v>
      </c>
      <c r="AV767" s="73">
        <f t="shared" si="456"/>
        <v>1.0086664107387064</v>
      </c>
      <c r="AW767" s="74">
        <f>PRODUCT(AV$4:AV767)</f>
        <v>526.25321512450955</v>
      </c>
      <c r="BO767" s="70">
        <f t="shared" si="467"/>
        <v>764</v>
      </c>
      <c r="BP767" s="178">
        <f t="shared" si="468"/>
        <v>0.1091</v>
      </c>
      <c r="BQ767" s="179">
        <f t="shared" si="457"/>
        <v>8.6664107387064426E-3</v>
      </c>
      <c r="BR767" s="179">
        <f t="shared" si="470"/>
        <v>1.900225920260465E-3</v>
      </c>
    </row>
    <row r="768" spans="5:70">
      <c r="E768">
        <f t="shared" si="458"/>
        <v>765</v>
      </c>
      <c r="F768" s="64">
        <f t="shared" si="459"/>
        <v>131.66666666666367</v>
      </c>
      <c r="G768" s="55">
        <f t="shared" si="443"/>
        <v>0</v>
      </c>
      <c r="H768" s="78">
        <f t="shared" si="469"/>
        <v>4.5706383831192035E-5</v>
      </c>
      <c r="I768" s="79">
        <f t="shared" ca="1" si="444"/>
        <v>0</v>
      </c>
      <c r="J768" s="79">
        <f t="shared" ca="1" si="445"/>
        <v>0</v>
      </c>
      <c r="K768" s="80">
        <f t="shared" ca="1" si="446"/>
        <v>0</v>
      </c>
      <c r="L768" s="80">
        <f t="shared" ca="1" si="447"/>
        <v>0</v>
      </c>
      <c r="M768" s="80">
        <f t="shared" ca="1" si="448"/>
        <v>0</v>
      </c>
      <c r="N768" s="80">
        <f t="shared" ca="1" si="449"/>
        <v>0</v>
      </c>
      <c r="O768" s="81">
        <f t="shared" ca="1" si="436"/>
        <v>0</v>
      </c>
      <c r="P768" s="79">
        <f t="shared" ca="1" si="437"/>
        <v>0</v>
      </c>
      <c r="R768">
        <f t="shared" ca="1" si="450"/>
        <v>765</v>
      </c>
      <c r="S768" s="78">
        <f t="shared" ca="1" si="460"/>
        <v>131.66666666666367</v>
      </c>
      <c r="T768" s="55">
        <f t="shared" ca="1" si="451"/>
        <v>0</v>
      </c>
      <c r="U768" s="78">
        <f t="shared" ca="1" si="461"/>
        <v>4.5569622524294494E-5</v>
      </c>
      <c r="V768" s="79">
        <f t="shared" ca="1" si="462"/>
        <v>0</v>
      </c>
      <c r="W768" s="79">
        <f t="shared" ca="1" si="438"/>
        <v>0</v>
      </c>
      <c r="X768" s="80">
        <f t="shared" ca="1" si="439"/>
        <v>0</v>
      </c>
      <c r="Y768" s="80">
        <f t="shared" ca="1" si="452"/>
        <v>0</v>
      </c>
      <c r="Z768" s="80">
        <f t="shared" ca="1" si="440"/>
        <v>0</v>
      </c>
      <c r="AA768" s="80">
        <f t="shared" ca="1" si="453"/>
        <v>0</v>
      </c>
      <c r="AB768" s="81">
        <f t="shared" ca="1" si="441"/>
        <v>0</v>
      </c>
      <c r="AC768" s="79">
        <f t="shared" ca="1" si="442"/>
        <v>0</v>
      </c>
      <c r="AE768" s="55">
        <f t="shared" ca="1" si="463"/>
        <v>0</v>
      </c>
      <c r="AF768" s="78">
        <f t="shared" ca="1" si="464"/>
        <v>4.5569622524294494E-5</v>
      </c>
      <c r="AR768" s="69">
        <f t="shared" si="454"/>
        <v>64</v>
      </c>
      <c r="AS768" s="70">
        <f t="shared" si="465"/>
        <v>765</v>
      </c>
      <c r="AT768" s="71">
        <f t="shared" si="466"/>
        <v>1.7879144931663986E-3</v>
      </c>
      <c r="AU768" s="72">
        <f t="shared" si="455"/>
        <v>8.6664107387064426E-3</v>
      </c>
      <c r="AV768" s="73">
        <f t="shared" si="456"/>
        <v>1.0086664107387064</v>
      </c>
      <c r="AW768" s="74">
        <f>PRODUCT(AV$4:AV768)</f>
        <v>530.8139416393434</v>
      </c>
      <c r="BO768" s="70">
        <f t="shared" si="467"/>
        <v>765</v>
      </c>
      <c r="BP768" s="178">
        <f t="shared" si="468"/>
        <v>0.1091</v>
      </c>
      <c r="BQ768" s="179">
        <f t="shared" si="457"/>
        <v>8.6664107387064426E-3</v>
      </c>
      <c r="BR768" s="179">
        <f t="shared" si="470"/>
        <v>1.8838992753499311E-3</v>
      </c>
    </row>
    <row r="769" spans="5:70">
      <c r="E769">
        <f t="shared" si="458"/>
        <v>766</v>
      </c>
      <c r="F769" s="64">
        <f t="shared" si="459"/>
        <v>131.74999999999702</v>
      </c>
      <c r="G769" s="55">
        <f t="shared" si="443"/>
        <v>0</v>
      </c>
      <c r="H769" s="78">
        <f t="shared" si="469"/>
        <v>4.5706383831192035E-5</v>
      </c>
      <c r="I769" s="79">
        <f t="shared" ca="1" si="444"/>
        <v>0</v>
      </c>
      <c r="J769" s="79">
        <f t="shared" ca="1" si="445"/>
        <v>0</v>
      </c>
      <c r="K769" s="80">
        <f t="shared" ca="1" si="446"/>
        <v>0</v>
      </c>
      <c r="L769" s="80">
        <f t="shared" ca="1" si="447"/>
        <v>0</v>
      </c>
      <c r="M769" s="80">
        <f t="shared" ca="1" si="448"/>
        <v>0</v>
      </c>
      <c r="N769" s="80">
        <f t="shared" ca="1" si="449"/>
        <v>0</v>
      </c>
      <c r="O769" s="81">
        <f t="shared" ca="1" si="436"/>
        <v>0</v>
      </c>
      <c r="P769" s="79">
        <f t="shared" ca="1" si="437"/>
        <v>0</v>
      </c>
      <c r="R769">
        <f t="shared" ca="1" si="450"/>
        <v>766</v>
      </c>
      <c r="S769" s="78">
        <f t="shared" ca="1" si="460"/>
        <v>131.74999999999702</v>
      </c>
      <c r="T769" s="55">
        <f t="shared" ca="1" si="451"/>
        <v>0</v>
      </c>
      <c r="U769" s="78">
        <f t="shared" ca="1" si="461"/>
        <v>4.5569622524294494E-5</v>
      </c>
      <c r="V769" s="79">
        <f t="shared" ca="1" si="462"/>
        <v>0</v>
      </c>
      <c r="W769" s="79">
        <f t="shared" ca="1" si="438"/>
        <v>0</v>
      </c>
      <c r="X769" s="80">
        <f t="shared" ca="1" si="439"/>
        <v>0</v>
      </c>
      <c r="Y769" s="80">
        <f t="shared" ca="1" si="452"/>
        <v>0</v>
      </c>
      <c r="Z769" s="80">
        <f t="shared" ca="1" si="440"/>
        <v>0</v>
      </c>
      <c r="AA769" s="80">
        <f t="shared" ca="1" si="453"/>
        <v>0</v>
      </c>
      <c r="AB769" s="81">
        <f t="shared" ca="1" si="441"/>
        <v>0</v>
      </c>
      <c r="AC769" s="79">
        <f t="shared" ca="1" si="442"/>
        <v>0</v>
      </c>
      <c r="AE769" s="55">
        <f t="shared" ca="1" si="463"/>
        <v>0</v>
      </c>
      <c r="AF769" s="78">
        <f t="shared" ca="1" si="464"/>
        <v>4.5569622524294494E-5</v>
      </c>
      <c r="AR769" s="69">
        <f t="shared" si="454"/>
        <v>64</v>
      </c>
      <c r="AS769" s="70">
        <f t="shared" si="465"/>
        <v>766</v>
      </c>
      <c r="AT769" s="71">
        <f t="shared" si="466"/>
        <v>1.7724196918029323E-3</v>
      </c>
      <c r="AU769" s="72">
        <f t="shared" si="455"/>
        <v>8.6664107387064426E-3</v>
      </c>
      <c r="AV769" s="73">
        <f t="shared" si="456"/>
        <v>1.0086664107387064</v>
      </c>
      <c r="AW769" s="74">
        <f>PRODUCT(AV$4:AV769)</f>
        <v>535.4141932834217</v>
      </c>
      <c r="BO769" s="70">
        <f t="shared" si="467"/>
        <v>766</v>
      </c>
      <c r="BP769" s="178">
        <f t="shared" si="468"/>
        <v>0.1091</v>
      </c>
      <c r="BQ769" s="179">
        <f t="shared" si="457"/>
        <v>8.6664107387064426E-3</v>
      </c>
      <c r="BR769" s="179">
        <f t="shared" si="470"/>
        <v>1.8677129081459544E-3</v>
      </c>
    </row>
    <row r="770" spans="5:70">
      <c r="E770">
        <f t="shared" si="458"/>
        <v>767</v>
      </c>
      <c r="F770" s="64">
        <f t="shared" si="459"/>
        <v>131.83333333333036</v>
      </c>
      <c r="G770" s="55">
        <f t="shared" si="443"/>
        <v>0</v>
      </c>
      <c r="H770" s="78">
        <f t="shared" si="469"/>
        <v>4.5706383831192035E-5</v>
      </c>
      <c r="I770" s="79">
        <f t="shared" ca="1" si="444"/>
        <v>0</v>
      </c>
      <c r="J770" s="79">
        <f t="shared" ca="1" si="445"/>
        <v>0</v>
      </c>
      <c r="K770" s="80">
        <f t="shared" ca="1" si="446"/>
        <v>0</v>
      </c>
      <c r="L770" s="80">
        <f t="shared" ca="1" si="447"/>
        <v>0</v>
      </c>
      <c r="M770" s="80">
        <f t="shared" ca="1" si="448"/>
        <v>0</v>
      </c>
      <c r="N770" s="80">
        <f t="shared" ca="1" si="449"/>
        <v>0</v>
      </c>
      <c r="O770" s="81">
        <f t="shared" ca="1" si="436"/>
        <v>0</v>
      </c>
      <c r="P770" s="79">
        <f t="shared" ca="1" si="437"/>
        <v>0</v>
      </c>
      <c r="R770">
        <f t="shared" ca="1" si="450"/>
        <v>767</v>
      </c>
      <c r="S770" s="78">
        <f t="shared" ca="1" si="460"/>
        <v>131.83333333333036</v>
      </c>
      <c r="T770" s="55">
        <f t="shared" ca="1" si="451"/>
        <v>0</v>
      </c>
      <c r="U770" s="78">
        <f t="shared" ca="1" si="461"/>
        <v>4.5569622524294494E-5</v>
      </c>
      <c r="V770" s="79">
        <f t="shared" ca="1" si="462"/>
        <v>0</v>
      </c>
      <c r="W770" s="79">
        <f t="shared" ca="1" si="438"/>
        <v>0</v>
      </c>
      <c r="X770" s="80">
        <f t="shared" ca="1" si="439"/>
        <v>0</v>
      </c>
      <c r="Y770" s="80">
        <f t="shared" ca="1" si="452"/>
        <v>0</v>
      </c>
      <c r="Z770" s="80">
        <f t="shared" ca="1" si="440"/>
        <v>0</v>
      </c>
      <c r="AA770" s="80">
        <f t="shared" ca="1" si="453"/>
        <v>0</v>
      </c>
      <c r="AB770" s="81">
        <f t="shared" ca="1" si="441"/>
        <v>0</v>
      </c>
      <c r="AC770" s="79">
        <f t="shared" ca="1" si="442"/>
        <v>0</v>
      </c>
      <c r="AE770" s="55">
        <f t="shared" ca="1" si="463"/>
        <v>0</v>
      </c>
      <c r="AF770" s="78">
        <f t="shared" ca="1" si="464"/>
        <v>4.5569622524294494E-5</v>
      </c>
      <c r="AR770" s="69">
        <f t="shared" si="454"/>
        <v>64</v>
      </c>
      <c r="AS770" s="70">
        <f t="shared" si="465"/>
        <v>767</v>
      </c>
      <c r="AT770" s="71">
        <f t="shared" si="466"/>
        <v>1.7570591747523966E-3</v>
      </c>
      <c r="AU770" s="72">
        <f t="shared" si="455"/>
        <v>8.6664107387064426E-3</v>
      </c>
      <c r="AV770" s="73">
        <f t="shared" si="456"/>
        <v>1.0086664107387064</v>
      </c>
      <c r="AW770" s="74">
        <f>PRODUCT(AV$4:AV770)</f>
        <v>540.054312597749</v>
      </c>
      <c r="BO770" s="70">
        <f t="shared" si="467"/>
        <v>767</v>
      </c>
      <c r="BP770" s="178">
        <f t="shared" si="468"/>
        <v>0.1091</v>
      </c>
      <c r="BQ770" s="179">
        <f t="shared" si="457"/>
        <v>8.6664107387064426E-3</v>
      </c>
      <c r="BR770" s="179">
        <f t="shared" si="470"/>
        <v>1.8516656133895815E-3</v>
      </c>
    </row>
    <row r="771" spans="5:70">
      <c r="E771">
        <f t="shared" si="458"/>
        <v>768</v>
      </c>
      <c r="F771" s="64">
        <f t="shared" si="459"/>
        <v>131.9166666666637</v>
      </c>
      <c r="G771" s="55">
        <f t="shared" si="443"/>
        <v>0</v>
      </c>
      <c r="H771" s="78">
        <f t="shared" si="469"/>
        <v>4.5706383831192035E-5</v>
      </c>
      <c r="I771" s="79">
        <f t="shared" ca="1" si="444"/>
        <v>0</v>
      </c>
      <c r="J771" s="79">
        <f t="shared" ca="1" si="445"/>
        <v>0</v>
      </c>
      <c r="K771" s="80">
        <f t="shared" ca="1" si="446"/>
        <v>0</v>
      </c>
      <c r="L771" s="80">
        <f t="shared" ca="1" si="447"/>
        <v>0</v>
      </c>
      <c r="M771" s="80">
        <f t="shared" ca="1" si="448"/>
        <v>0</v>
      </c>
      <c r="N771" s="80">
        <f t="shared" ca="1" si="449"/>
        <v>0</v>
      </c>
      <c r="O771" s="81">
        <f t="shared" ca="1" si="436"/>
        <v>0</v>
      </c>
      <c r="P771" s="79">
        <f t="shared" ca="1" si="437"/>
        <v>0</v>
      </c>
      <c r="R771">
        <f t="shared" ca="1" si="450"/>
        <v>768</v>
      </c>
      <c r="S771" s="78">
        <f t="shared" ca="1" si="460"/>
        <v>131.9166666666637</v>
      </c>
      <c r="T771" s="55">
        <f t="shared" ca="1" si="451"/>
        <v>0</v>
      </c>
      <c r="U771" s="78">
        <f t="shared" ca="1" si="461"/>
        <v>4.5569622524294494E-5</v>
      </c>
      <c r="V771" s="79">
        <f t="shared" ca="1" si="462"/>
        <v>0</v>
      </c>
      <c r="W771" s="79">
        <f t="shared" ca="1" si="438"/>
        <v>0</v>
      </c>
      <c r="X771" s="80">
        <f t="shared" ca="1" si="439"/>
        <v>0</v>
      </c>
      <c r="Y771" s="80">
        <f t="shared" ca="1" si="452"/>
        <v>0</v>
      </c>
      <c r="Z771" s="80">
        <f t="shared" ca="1" si="440"/>
        <v>0</v>
      </c>
      <c r="AA771" s="80">
        <f t="shared" ca="1" si="453"/>
        <v>0</v>
      </c>
      <c r="AB771" s="81">
        <f t="shared" ca="1" si="441"/>
        <v>0</v>
      </c>
      <c r="AC771" s="79">
        <f t="shared" ca="1" si="442"/>
        <v>0</v>
      </c>
      <c r="AE771" s="55">
        <f t="shared" ca="1" si="463"/>
        <v>0</v>
      </c>
      <c r="AF771" s="78">
        <f t="shared" ca="1" si="464"/>
        <v>4.5569622524294494E-5</v>
      </c>
      <c r="AR771" s="69">
        <f t="shared" si="454"/>
        <v>64</v>
      </c>
      <c r="AS771" s="70">
        <f t="shared" si="465"/>
        <v>768</v>
      </c>
      <c r="AT771" s="71">
        <f t="shared" si="466"/>
        <v>1.7418317782517798E-3</v>
      </c>
      <c r="AU771" s="72">
        <f t="shared" si="455"/>
        <v>8.6664107387064426E-3</v>
      </c>
      <c r="AV771" s="73">
        <f t="shared" si="456"/>
        <v>1.0086664107387064</v>
      </c>
      <c r="AW771" s="74">
        <f>PRODUCT(AV$4:AV771)</f>
        <v>544.73464509193082</v>
      </c>
      <c r="BO771" s="70">
        <f t="shared" si="467"/>
        <v>768</v>
      </c>
      <c r="BP771" s="178">
        <f t="shared" si="468"/>
        <v>0.1091</v>
      </c>
      <c r="BQ771" s="179">
        <f t="shared" si="457"/>
        <v>8.6664107387064426E-3</v>
      </c>
      <c r="BR771" s="179">
        <f t="shared" si="470"/>
        <v>1.835756196177383E-3</v>
      </c>
    </row>
    <row r="772" spans="5:70">
      <c r="E772">
        <f t="shared" si="458"/>
        <v>769</v>
      </c>
      <c r="F772" s="64">
        <f t="shared" si="459"/>
        <v>131.99999999999704</v>
      </c>
      <c r="G772" s="55">
        <f t="shared" si="443"/>
        <v>0</v>
      </c>
      <c r="H772" s="78">
        <f t="shared" si="469"/>
        <v>4.5706383831192035E-5</v>
      </c>
      <c r="I772" s="79">
        <f t="shared" ca="1" si="444"/>
        <v>0</v>
      </c>
      <c r="J772" s="79">
        <f t="shared" ca="1" si="445"/>
        <v>0</v>
      </c>
      <c r="K772" s="80">
        <f t="shared" ca="1" si="446"/>
        <v>0</v>
      </c>
      <c r="L772" s="80">
        <f t="shared" ca="1" si="447"/>
        <v>0</v>
      </c>
      <c r="M772" s="80">
        <f t="shared" ca="1" si="448"/>
        <v>0</v>
      </c>
      <c r="N772" s="80">
        <f t="shared" ca="1" si="449"/>
        <v>0</v>
      </c>
      <c r="O772" s="81">
        <f t="shared" ref="O772:O784" ca="1" si="471">-MIN(IF(MOD(R772,IF($C$5="Annual",12,1))=0,1,0)*$C$33*U772/IF($C$5="Monthly",12,1),I772)</f>
        <v>0</v>
      </c>
      <c r="P772" s="79">
        <f t="shared" ref="P772:P784" ca="1" si="472">SUM(I772:O772)</f>
        <v>0</v>
      </c>
      <c r="R772">
        <f t="shared" ca="1" si="450"/>
        <v>769</v>
      </c>
      <c r="S772" s="78">
        <f t="shared" ca="1" si="460"/>
        <v>131.99999999999704</v>
      </c>
      <c r="T772" s="55">
        <f t="shared" ca="1" si="451"/>
        <v>0</v>
      </c>
      <c r="U772" s="78">
        <f t="shared" ca="1" si="461"/>
        <v>4.5569622524294494E-5</v>
      </c>
      <c r="V772" s="79">
        <f t="shared" ca="1" si="462"/>
        <v>0</v>
      </c>
      <c r="W772" s="79">
        <f t="shared" ref="W772:W784" ca="1" si="473">(V772)*$AU772</f>
        <v>0</v>
      </c>
      <c r="X772" s="80">
        <f t="shared" ref="X772:X784" ca="1" si="474">IF(V772=0,0,-$C$19)*U772</f>
        <v>0</v>
      </c>
      <c r="Y772" s="80">
        <f t="shared" ca="1" si="452"/>
        <v>0</v>
      </c>
      <c r="Z772" s="80">
        <f t="shared" ref="Z772:Z784" ca="1" si="475">-IF(MOD(R772-1,12)=0,1,0)*V772*($C$17)</f>
        <v>0</v>
      </c>
      <c r="AA772" s="80">
        <f t="shared" ca="1" si="453"/>
        <v>0</v>
      </c>
      <c r="AB772" s="81">
        <f t="shared" ref="AB772:AB784" ca="1" si="476">-MIN(IF(MOD(R772,IF($C$5="Annual",12,1))=0,1,0)*$C$33*U772/IF($C$5="Monthly",12,1),V772)</f>
        <v>0</v>
      </c>
      <c r="AC772" s="79">
        <f t="shared" ref="AC772:AC784" ca="1" si="477">SUM(V772:AB772)</f>
        <v>0</v>
      </c>
      <c r="AE772" s="55">
        <f t="shared" ca="1" si="463"/>
        <v>0</v>
      </c>
      <c r="AF772" s="78">
        <f t="shared" ca="1" si="464"/>
        <v>4.5569622524294494E-5</v>
      </c>
      <c r="AR772" s="69">
        <f t="shared" si="454"/>
        <v>65</v>
      </c>
      <c r="AS772" s="70">
        <f t="shared" si="465"/>
        <v>769</v>
      </c>
      <c r="AT772" s="71">
        <f t="shared" si="466"/>
        <v>1.7267363486237184E-3</v>
      </c>
      <c r="AU772" s="72">
        <f t="shared" si="455"/>
        <v>8.6664107387064426E-3</v>
      </c>
      <c r="AV772" s="73">
        <f t="shared" si="456"/>
        <v>1.0086664107387064</v>
      </c>
      <c r="AW772" s="74">
        <f>PRODUCT(AV$4:AV772)</f>
        <v>549.45553926990101</v>
      </c>
      <c r="BO772" s="70">
        <f t="shared" si="467"/>
        <v>769</v>
      </c>
      <c r="BP772" s="178">
        <f t="shared" si="468"/>
        <v>0.1091</v>
      </c>
      <c r="BQ772" s="179">
        <f t="shared" si="457"/>
        <v>8.6664107387064426E-3</v>
      </c>
      <c r="BR772" s="179">
        <f t="shared" si="470"/>
        <v>1.8199834718724791E-3</v>
      </c>
    </row>
    <row r="773" spans="5:70">
      <c r="E773">
        <f t="shared" si="458"/>
        <v>770</v>
      </c>
      <c r="F773" s="64">
        <f t="shared" si="459"/>
        <v>132.08333333333039</v>
      </c>
      <c r="G773" s="55">
        <f t="shared" ref="G773:G784" si="478">(1-(1-IF(F773&gt;$AJ$90,0,VLOOKUP(ROUND(F773,0),$AJ$4:$AK$90,2,FALSE)))^(1/12))</f>
        <v>0</v>
      </c>
      <c r="H773" s="78">
        <f t="shared" si="469"/>
        <v>4.5706383831192035E-5</v>
      </c>
      <c r="I773" s="79">
        <f t="shared" ref="I773:I784" ca="1" si="479">MAX(P772,0)*(1-G773)</f>
        <v>0</v>
      </c>
      <c r="J773" s="79">
        <f t="shared" ref="J773:J784" ca="1" si="480">(I773)*$AU773</f>
        <v>0</v>
      </c>
      <c r="K773" s="80">
        <f t="shared" ref="K773:K784" ca="1" si="481">IF(I773=0,0,-$C$19)*H773</f>
        <v>0</v>
      </c>
      <c r="L773" s="80">
        <f t="shared" ref="L773:L784" ca="1" si="482">IF(OR(I772+O772=0,K772=0),0,-I773*($C$16/12))</f>
        <v>0</v>
      </c>
      <c r="M773" s="80">
        <f t="shared" ref="M773:M784" ca="1" si="483">IF(OR(I772+O772=0,K772=0),0,-IF(MOD(E773-1,12)=0,1,0)*I773*($C$17))</f>
        <v>0</v>
      </c>
      <c r="N773" s="80">
        <f t="shared" ref="N773:N784" ca="1" si="484">IF(OR(I772+O772=0,K772=0),0,-I773*($C$18*(1+$C$20))/12)</f>
        <v>0</v>
      </c>
      <c r="O773" s="81">
        <f t="shared" ca="1" si="471"/>
        <v>0</v>
      </c>
      <c r="P773" s="79">
        <f t="shared" ca="1" si="472"/>
        <v>0</v>
      </c>
      <c r="R773">
        <f t="shared" ref="R773:R784" ca="1" si="485">R772+1</f>
        <v>770</v>
      </c>
      <c r="S773" s="78">
        <f t="shared" ca="1" si="460"/>
        <v>132.08333333333039</v>
      </c>
      <c r="T773" s="55">
        <f t="shared" ref="T773:T784" ca="1" si="486">(1-(1-IF(S773&gt;$AJ$90,0,VLOOKUP(ROUND(S773,0),$AJ$4:$AK$90,2,FALSE)))^(1/12))
*IF(S774-S$4&lt;SUBSTITUTE($C$6, "years", "", 1)/1,0,1)</f>
        <v>0</v>
      </c>
      <c r="U773" s="78">
        <f t="shared" ca="1" si="461"/>
        <v>4.5569622524294494E-5</v>
      </c>
      <c r="V773" s="79">
        <f t="shared" ca="1" si="462"/>
        <v>0</v>
      </c>
      <c r="W773" s="79">
        <f t="shared" ca="1" si="473"/>
        <v>0</v>
      </c>
      <c r="X773" s="80">
        <f t="shared" ca="1" si="474"/>
        <v>0</v>
      </c>
      <c r="Y773" s="80">
        <f t="shared" ref="Y773:Y784" ca="1" si="487">IF(OR(V772+AB772=0,X772=0),0,-V773*($C$16/12))</f>
        <v>0</v>
      </c>
      <c r="Z773" s="80">
        <f t="shared" ca="1" si="475"/>
        <v>0</v>
      </c>
      <c r="AA773" s="80">
        <f t="shared" ref="AA773:AA784" ca="1" si="488">IF(OR(V772+AB772=0,X772=0),0,-V773*($C$18*(1+$C$20))/12)</f>
        <v>0</v>
      </c>
      <c r="AB773" s="81">
        <f t="shared" ca="1" si="476"/>
        <v>0</v>
      </c>
      <c r="AC773" s="79">
        <f t="shared" ca="1" si="477"/>
        <v>0</v>
      </c>
      <c r="AE773" s="55">
        <f t="shared" ca="1" si="463"/>
        <v>0</v>
      </c>
      <c r="AF773" s="78">
        <f t="shared" ca="1" si="464"/>
        <v>4.5569622524294494E-5</v>
      </c>
      <c r="AR773" s="69">
        <f t="shared" ref="AR773:AR836" si="489">ROUNDDOWN((AS773-1)/12,0)+1</f>
        <v>65</v>
      </c>
      <c r="AS773" s="70">
        <f t="shared" si="465"/>
        <v>770</v>
      </c>
      <c r="AT773" s="71">
        <f t="shared" si="466"/>
        <v>1.7117717421890912E-3</v>
      </c>
      <c r="AU773" s="72">
        <f t="shared" ref="AU773:AU836" si="490">IF($AU$2="Yes",BQ773,((1+$AH$21)^(1/12))-1)</f>
        <v>8.6664107387064426E-3</v>
      </c>
      <c r="AV773" s="73">
        <f t="shared" ref="AV773:AV836" si="491">(1+AU773)</f>
        <v>1.0086664107387064</v>
      </c>
      <c r="AW773" s="74">
        <f>PRODUCT(AV$4:AV773)</f>
        <v>554.21734665587144</v>
      </c>
      <c r="BO773" s="70">
        <f t="shared" si="467"/>
        <v>770</v>
      </c>
      <c r="BP773" s="178">
        <f t="shared" si="468"/>
        <v>0.1091</v>
      </c>
      <c r="BQ773" s="179">
        <f t="shared" ref="BQ773:BQ836" si="492">(1+BP773)^(1/12)-1</f>
        <v>8.6664107387064426E-3</v>
      </c>
      <c r="BR773" s="179">
        <f t="shared" si="470"/>
        <v>1.8043462660163303E-3</v>
      </c>
    </row>
    <row r="774" spans="5:70">
      <c r="E774">
        <f t="shared" ref="E774:E784" si="493">E773+1</f>
        <v>771</v>
      </c>
      <c r="F774" s="64">
        <f t="shared" ref="F774:F784" si="494">(E774-E773)/12+F773</f>
        <v>132.16666666666373</v>
      </c>
      <c r="G774" s="55">
        <f t="shared" si="478"/>
        <v>0</v>
      </c>
      <c r="H774" s="78">
        <f t="shared" si="469"/>
        <v>4.5706383831192035E-5</v>
      </c>
      <c r="I774" s="79">
        <f t="shared" ca="1" si="479"/>
        <v>0</v>
      </c>
      <c r="J774" s="79">
        <f t="shared" ca="1" si="480"/>
        <v>0</v>
      </c>
      <c r="K774" s="80">
        <f t="shared" ca="1" si="481"/>
        <v>0</v>
      </c>
      <c r="L774" s="80">
        <f t="shared" ca="1" si="482"/>
        <v>0</v>
      </c>
      <c r="M774" s="80">
        <f t="shared" ca="1" si="483"/>
        <v>0</v>
      </c>
      <c r="N774" s="80">
        <f t="shared" ca="1" si="484"/>
        <v>0</v>
      </c>
      <c r="O774" s="81">
        <f t="shared" ca="1" si="471"/>
        <v>0</v>
      </c>
      <c r="P774" s="79">
        <f t="shared" ca="1" si="472"/>
        <v>0</v>
      </c>
      <c r="R774">
        <f t="shared" ca="1" si="485"/>
        <v>771</v>
      </c>
      <c r="S774" s="78">
        <f t="shared" ref="S774:S784" ca="1" si="495">(R774-R773)/12+S773</f>
        <v>132.16666666666373</v>
      </c>
      <c r="T774" s="55">
        <f t="shared" ca="1" si="486"/>
        <v>0</v>
      </c>
      <c r="U774" s="78">
        <f t="shared" ref="U774:U784" ca="1" si="496">IF(S775-S$4&lt;SUBSTITUTE($C$6, "years", "", 1)/1,U773,AF773)*
(1-T774)</f>
        <v>4.5569622524294494E-5</v>
      </c>
      <c r="V774" s="79">
        <f t="shared" ref="V774:V784" ca="1" si="497">MAX(AC773,0)*(1-AE774)</f>
        <v>0</v>
      </c>
      <c r="W774" s="79">
        <f t="shared" ca="1" si="473"/>
        <v>0</v>
      </c>
      <c r="X774" s="80">
        <f t="shared" ca="1" si="474"/>
        <v>0</v>
      </c>
      <c r="Y774" s="80">
        <f t="shared" ca="1" si="487"/>
        <v>0</v>
      </c>
      <c r="Z774" s="80">
        <f t="shared" ca="1" si="475"/>
        <v>0</v>
      </c>
      <c r="AA774" s="80">
        <f t="shared" ca="1" si="488"/>
        <v>0</v>
      </c>
      <c r="AB774" s="81">
        <f t="shared" ca="1" si="476"/>
        <v>0</v>
      </c>
      <c r="AC774" s="79">
        <f t="shared" ca="1" si="477"/>
        <v>0</v>
      </c>
      <c r="AE774" s="55">
        <f t="shared" ref="AE774:AE784" ca="1" si="498">(1-(1-IF(S774&gt;$AJ$90,0,VLOOKUP(ROUND(S774,0),$AJ$4:$AK$90,2,FALSE)))^(1/12))</f>
        <v>0</v>
      </c>
      <c r="AF774" s="78">
        <f t="shared" ref="AF774:AF784" ca="1" si="499">AF773*(1-AE774)</f>
        <v>4.5569622524294494E-5</v>
      </c>
      <c r="AR774" s="69">
        <f t="shared" si="489"/>
        <v>65</v>
      </c>
      <c r="AS774" s="70">
        <f t="shared" ref="AS774:AS837" si="500">AS773+1</f>
        <v>771</v>
      </c>
      <c r="AT774" s="71">
        <f t="shared" ref="AT774:AT837" si="501">(1-AU774)*AT773</f>
        <v>1.6969368251803694E-3</v>
      </c>
      <c r="AU774" s="72">
        <f t="shared" si="490"/>
        <v>8.6664107387064426E-3</v>
      </c>
      <c r="AV774" s="73">
        <f t="shared" si="491"/>
        <v>1.0086664107387064</v>
      </c>
      <c r="AW774" s="74">
        <f>PRODUCT(AV$4:AV774)</f>
        <v>559.02042182050729</v>
      </c>
      <c r="BO774" s="70">
        <f t="shared" ref="BO774:BO785" si="502">BO773+1</f>
        <v>771</v>
      </c>
      <c r="BP774" s="178">
        <f t="shared" ref="BP774:BP837" si="503">VLOOKUP(BO774,$BT$4:$BX$13,5,TRUE)/100</f>
        <v>0.1091</v>
      </c>
      <c r="BQ774" s="179">
        <f t="shared" si="492"/>
        <v>8.6664107387064426E-3</v>
      </c>
      <c r="BR774" s="179">
        <f t="shared" si="470"/>
        <v>1.7888434142412854E-3</v>
      </c>
    </row>
    <row r="775" spans="5:70">
      <c r="E775">
        <f t="shared" si="493"/>
        <v>772</v>
      </c>
      <c r="F775" s="64">
        <f t="shared" si="494"/>
        <v>132.24999999999707</v>
      </c>
      <c r="G775" s="55">
        <f t="shared" si="478"/>
        <v>0</v>
      </c>
      <c r="H775" s="78">
        <f t="shared" ref="H775:H784" si="504">H774*(1-G775)</f>
        <v>4.5706383831192035E-5</v>
      </c>
      <c r="I775" s="79">
        <f t="shared" ca="1" si="479"/>
        <v>0</v>
      </c>
      <c r="J775" s="79">
        <f t="shared" ca="1" si="480"/>
        <v>0</v>
      </c>
      <c r="K775" s="80">
        <f t="shared" ca="1" si="481"/>
        <v>0</v>
      </c>
      <c r="L775" s="80">
        <f t="shared" ca="1" si="482"/>
        <v>0</v>
      </c>
      <c r="M775" s="80">
        <f t="shared" ca="1" si="483"/>
        <v>0</v>
      </c>
      <c r="N775" s="80">
        <f t="shared" ca="1" si="484"/>
        <v>0</v>
      </c>
      <c r="O775" s="81">
        <f t="shared" ca="1" si="471"/>
        <v>0</v>
      </c>
      <c r="P775" s="79">
        <f t="shared" ca="1" si="472"/>
        <v>0</v>
      </c>
      <c r="R775">
        <f t="shared" ca="1" si="485"/>
        <v>772</v>
      </c>
      <c r="S775" s="78">
        <f t="shared" ca="1" si="495"/>
        <v>132.24999999999707</v>
      </c>
      <c r="T775" s="55">
        <f t="shared" ca="1" si="486"/>
        <v>0</v>
      </c>
      <c r="U775" s="78">
        <f t="shared" ca="1" si="496"/>
        <v>4.5569622524294494E-5</v>
      </c>
      <c r="V775" s="79">
        <f t="shared" ca="1" si="497"/>
        <v>0</v>
      </c>
      <c r="W775" s="79">
        <f t="shared" ca="1" si="473"/>
        <v>0</v>
      </c>
      <c r="X775" s="80">
        <f t="shared" ca="1" si="474"/>
        <v>0</v>
      </c>
      <c r="Y775" s="80">
        <f t="shared" ca="1" si="487"/>
        <v>0</v>
      </c>
      <c r="Z775" s="80">
        <f t="shared" ca="1" si="475"/>
        <v>0</v>
      </c>
      <c r="AA775" s="80">
        <f t="shared" ca="1" si="488"/>
        <v>0</v>
      </c>
      <c r="AB775" s="81">
        <f t="shared" ca="1" si="476"/>
        <v>0</v>
      </c>
      <c r="AC775" s="79">
        <f t="shared" ca="1" si="477"/>
        <v>0</v>
      </c>
      <c r="AE775" s="55">
        <f t="shared" ca="1" si="498"/>
        <v>0</v>
      </c>
      <c r="AF775" s="78">
        <f t="shared" ca="1" si="499"/>
        <v>4.5569622524294494E-5</v>
      </c>
      <c r="AR775" s="69">
        <f t="shared" si="489"/>
        <v>65</v>
      </c>
      <c r="AS775" s="70">
        <f t="shared" si="500"/>
        <v>772</v>
      </c>
      <c r="AT775" s="71">
        <f t="shared" si="501"/>
        <v>1.6822304736557197E-3</v>
      </c>
      <c r="AU775" s="72">
        <f t="shared" si="490"/>
        <v>8.6664107387064426E-3</v>
      </c>
      <c r="AV775" s="73">
        <f t="shared" si="491"/>
        <v>1.0086664107387064</v>
      </c>
      <c r="AW775" s="74">
        <f>PRODUCT(AV$4:AV775)</f>
        <v>563.86512240732873</v>
      </c>
      <c r="BO775" s="70">
        <f t="shared" si="502"/>
        <v>772</v>
      </c>
      <c r="BP775" s="178">
        <f t="shared" si="503"/>
        <v>0.1091</v>
      </c>
      <c r="BQ775" s="179">
        <f t="shared" si="492"/>
        <v>8.6664107387064426E-3</v>
      </c>
      <c r="BR775" s="179">
        <f t="shared" ref="BR775:BR785" si="505">BR774/(1+BQ775)</f>
        <v>1.7734737621838809E-3</v>
      </c>
    </row>
    <row r="776" spans="5:70">
      <c r="E776">
        <f t="shared" si="493"/>
        <v>773</v>
      </c>
      <c r="F776" s="64">
        <f t="shared" si="494"/>
        <v>132.33333333333042</v>
      </c>
      <c r="G776" s="55">
        <f t="shared" si="478"/>
        <v>0</v>
      </c>
      <c r="H776" s="78">
        <f t="shared" si="504"/>
        <v>4.5706383831192035E-5</v>
      </c>
      <c r="I776" s="79">
        <f t="shared" ca="1" si="479"/>
        <v>0</v>
      </c>
      <c r="J776" s="79">
        <f t="shared" ca="1" si="480"/>
        <v>0</v>
      </c>
      <c r="K776" s="80">
        <f t="shared" ca="1" si="481"/>
        <v>0</v>
      </c>
      <c r="L776" s="80">
        <f t="shared" ca="1" si="482"/>
        <v>0</v>
      </c>
      <c r="M776" s="80">
        <f t="shared" ca="1" si="483"/>
        <v>0</v>
      </c>
      <c r="N776" s="80">
        <f t="shared" ca="1" si="484"/>
        <v>0</v>
      </c>
      <c r="O776" s="81">
        <f t="shared" ca="1" si="471"/>
        <v>0</v>
      </c>
      <c r="P776" s="79">
        <f t="shared" ca="1" si="472"/>
        <v>0</v>
      </c>
      <c r="R776">
        <f t="shared" ca="1" si="485"/>
        <v>773</v>
      </c>
      <c r="S776" s="78">
        <f t="shared" ca="1" si="495"/>
        <v>132.33333333333042</v>
      </c>
      <c r="T776" s="55">
        <f t="shared" ca="1" si="486"/>
        <v>0</v>
      </c>
      <c r="U776" s="78">
        <f t="shared" ca="1" si="496"/>
        <v>4.5569622524294494E-5</v>
      </c>
      <c r="V776" s="79">
        <f t="shared" ca="1" si="497"/>
        <v>0</v>
      </c>
      <c r="W776" s="79">
        <f t="shared" ca="1" si="473"/>
        <v>0</v>
      </c>
      <c r="X776" s="80">
        <f t="shared" ca="1" si="474"/>
        <v>0</v>
      </c>
      <c r="Y776" s="80">
        <f t="shared" ca="1" si="487"/>
        <v>0</v>
      </c>
      <c r="Z776" s="80">
        <f t="shared" ca="1" si="475"/>
        <v>0</v>
      </c>
      <c r="AA776" s="80">
        <f t="shared" ca="1" si="488"/>
        <v>0</v>
      </c>
      <c r="AB776" s="81">
        <f t="shared" ca="1" si="476"/>
        <v>0</v>
      </c>
      <c r="AC776" s="79">
        <f t="shared" ca="1" si="477"/>
        <v>0</v>
      </c>
      <c r="AE776" s="55">
        <f t="shared" ca="1" si="498"/>
        <v>0</v>
      </c>
      <c r="AF776" s="78">
        <f t="shared" ca="1" si="499"/>
        <v>4.5569622524294494E-5</v>
      </c>
      <c r="AR776" s="69">
        <f t="shared" si="489"/>
        <v>65</v>
      </c>
      <c r="AS776" s="70">
        <f t="shared" si="500"/>
        <v>773</v>
      </c>
      <c r="AT776" s="71">
        <f t="shared" si="501"/>
        <v>1.6676515734138505E-3</v>
      </c>
      <c r="AU776" s="72">
        <f t="shared" si="490"/>
        <v>8.6664107387064426E-3</v>
      </c>
      <c r="AV776" s="73">
        <f t="shared" si="491"/>
        <v>1.0086664107387064</v>
      </c>
      <c r="AW776" s="74">
        <f>PRODUCT(AV$4:AV776)</f>
        <v>568.75180915934163</v>
      </c>
      <c r="BO776" s="70">
        <f t="shared" si="502"/>
        <v>773</v>
      </c>
      <c r="BP776" s="178">
        <f t="shared" si="503"/>
        <v>0.1091</v>
      </c>
      <c r="BQ776" s="179">
        <f t="shared" si="492"/>
        <v>8.6664107387064426E-3</v>
      </c>
      <c r="BR776" s="179">
        <f t="shared" si="505"/>
        <v>1.758236165398886E-3</v>
      </c>
    </row>
    <row r="777" spans="5:70">
      <c r="E777">
        <f t="shared" si="493"/>
        <v>774</v>
      </c>
      <c r="F777" s="64">
        <f t="shared" si="494"/>
        <v>132.41666666666376</v>
      </c>
      <c r="G777" s="55">
        <f t="shared" si="478"/>
        <v>0</v>
      </c>
      <c r="H777" s="78">
        <f t="shared" si="504"/>
        <v>4.5706383831192035E-5</v>
      </c>
      <c r="I777" s="79">
        <f t="shared" ca="1" si="479"/>
        <v>0</v>
      </c>
      <c r="J777" s="79">
        <f t="shared" ca="1" si="480"/>
        <v>0</v>
      </c>
      <c r="K777" s="80">
        <f t="shared" ca="1" si="481"/>
        <v>0</v>
      </c>
      <c r="L777" s="80">
        <f t="shared" ca="1" si="482"/>
        <v>0</v>
      </c>
      <c r="M777" s="80">
        <f t="shared" ca="1" si="483"/>
        <v>0</v>
      </c>
      <c r="N777" s="80">
        <f t="shared" ca="1" si="484"/>
        <v>0</v>
      </c>
      <c r="O777" s="81">
        <f t="shared" ca="1" si="471"/>
        <v>0</v>
      </c>
      <c r="P777" s="79">
        <f t="shared" ca="1" si="472"/>
        <v>0</v>
      </c>
      <c r="R777">
        <f t="shared" ca="1" si="485"/>
        <v>774</v>
      </c>
      <c r="S777" s="78">
        <f t="shared" ca="1" si="495"/>
        <v>132.41666666666376</v>
      </c>
      <c r="T777" s="55">
        <f t="shared" ca="1" si="486"/>
        <v>0</v>
      </c>
      <c r="U777" s="78">
        <f t="shared" ca="1" si="496"/>
        <v>4.5569622524294494E-5</v>
      </c>
      <c r="V777" s="79">
        <f t="shared" ca="1" si="497"/>
        <v>0</v>
      </c>
      <c r="W777" s="79">
        <f t="shared" ca="1" si="473"/>
        <v>0</v>
      </c>
      <c r="X777" s="80">
        <f t="shared" ca="1" si="474"/>
        <v>0</v>
      </c>
      <c r="Y777" s="80">
        <f t="shared" ca="1" si="487"/>
        <v>0</v>
      </c>
      <c r="Z777" s="80">
        <f t="shared" ca="1" si="475"/>
        <v>0</v>
      </c>
      <c r="AA777" s="80">
        <f t="shared" ca="1" si="488"/>
        <v>0</v>
      </c>
      <c r="AB777" s="81">
        <f t="shared" ca="1" si="476"/>
        <v>0</v>
      </c>
      <c r="AC777" s="79">
        <f t="shared" ca="1" si="477"/>
        <v>0</v>
      </c>
      <c r="AE777" s="55">
        <f t="shared" ca="1" si="498"/>
        <v>0</v>
      </c>
      <c r="AF777" s="78">
        <f t="shared" ca="1" si="499"/>
        <v>4.5569622524294494E-5</v>
      </c>
      <c r="AR777" s="69">
        <f t="shared" si="489"/>
        <v>65</v>
      </c>
      <c r="AS777" s="70">
        <f t="shared" si="500"/>
        <v>774</v>
      </c>
      <c r="AT777" s="71">
        <f t="shared" si="501"/>
        <v>1.6531990199095961E-3</v>
      </c>
      <c r="AU777" s="72">
        <f t="shared" si="490"/>
        <v>8.6664107387064426E-3</v>
      </c>
      <c r="AV777" s="73">
        <f t="shared" si="491"/>
        <v>1.0086664107387064</v>
      </c>
      <c r="AW777" s="74">
        <f>PRODUCT(AV$4:AV777)</f>
        <v>573.68084594589891</v>
      </c>
      <c r="BO777" s="70">
        <f t="shared" si="502"/>
        <v>774</v>
      </c>
      <c r="BP777" s="178">
        <f t="shared" si="503"/>
        <v>0.1091</v>
      </c>
      <c r="BQ777" s="179">
        <f t="shared" si="492"/>
        <v>8.6664107387064426E-3</v>
      </c>
      <c r="BR777" s="179">
        <f t="shared" si="505"/>
        <v>1.7431294892740852E-3</v>
      </c>
    </row>
    <row r="778" spans="5:70">
      <c r="E778">
        <f t="shared" si="493"/>
        <v>775</v>
      </c>
      <c r="F778" s="64">
        <f t="shared" si="494"/>
        <v>132.4999999999971</v>
      </c>
      <c r="G778" s="55">
        <f t="shared" si="478"/>
        <v>0</v>
      </c>
      <c r="H778" s="78">
        <f t="shared" si="504"/>
        <v>4.5706383831192035E-5</v>
      </c>
      <c r="I778" s="79">
        <f t="shared" ca="1" si="479"/>
        <v>0</v>
      </c>
      <c r="J778" s="79">
        <f t="shared" ca="1" si="480"/>
        <v>0</v>
      </c>
      <c r="K778" s="80">
        <f t="shared" ca="1" si="481"/>
        <v>0</v>
      </c>
      <c r="L778" s="80">
        <f t="shared" ca="1" si="482"/>
        <v>0</v>
      </c>
      <c r="M778" s="80">
        <f t="shared" ca="1" si="483"/>
        <v>0</v>
      </c>
      <c r="N778" s="80">
        <f t="shared" ca="1" si="484"/>
        <v>0</v>
      </c>
      <c r="O778" s="81">
        <f t="shared" ca="1" si="471"/>
        <v>0</v>
      </c>
      <c r="P778" s="79">
        <f t="shared" ca="1" si="472"/>
        <v>0</v>
      </c>
      <c r="R778">
        <f t="shared" ca="1" si="485"/>
        <v>775</v>
      </c>
      <c r="S778" s="78">
        <f t="shared" ca="1" si="495"/>
        <v>132.4999999999971</v>
      </c>
      <c r="T778" s="55">
        <f t="shared" ca="1" si="486"/>
        <v>0</v>
      </c>
      <c r="U778" s="78">
        <f t="shared" ca="1" si="496"/>
        <v>4.5569622524294494E-5</v>
      </c>
      <c r="V778" s="79">
        <f t="shared" ca="1" si="497"/>
        <v>0</v>
      </c>
      <c r="W778" s="79">
        <f t="shared" ca="1" si="473"/>
        <v>0</v>
      </c>
      <c r="X778" s="80">
        <f t="shared" ca="1" si="474"/>
        <v>0</v>
      </c>
      <c r="Y778" s="80">
        <f t="shared" ca="1" si="487"/>
        <v>0</v>
      </c>
      <c r="Z778" s="80">
        <f t="shared" ca="1" si="475"/>
        <v>0</v>
      </c>
      <c r="AA778" s="80">
        <f t="shared" ca="1" si="488"/>
        <v>0</v>
      </c>
      <c r="AB778" s="81">
        <f t="shared" ca="1" si="476"/>
        <v>0</v>
      </c>
      <c r="AC778" s="79">
        <f t="shared" ca="1" si="477"/>
        <v>0</v>
      </c>
      <c r="AE778" s="55">
        <f t="shared" ca="1" si="498"/>
        <v>0</v>
      </c>
      <c r="AF778" s="78">
        <f t="shared" ca="1" si="499"/>
        <v>4.5569622524294494E-5</v>
      </c>
      <c r="AR778" s="69">
        <f t="shared" si="489"/>
        <v>65</v>
      </c>
      <c r="AS778" s="70">
        <f t="shared" si="500"/>
        <v>775</v>
      </c>
      <c r="AT778" s="71">
        <f t="shared" si="501"/>
        <v>1.6388717181702326E-3</v>
      </c>
      <c r="AU778" s="72">
        <f t="shared" si="490"/>
        <v>8.6664107387064426E-3</v>
      </c>
      <c r="AV778" s="73">
        <f t="shared" si="491"/>
        <v>1.0086664107387064</v>
      </c>
      <c r="AW778" s="74">
        <f>PRODUCT(AV$4:AV778)</f>
        <v>578.65259978979464</v>
      </c>
      <c r="BO778" s="70">
        <f t="shared" si="502"/>
        <v>775</v>
      </c>
      <c r="BP778" s="178">
        <f t="shared" si="503"/>
        <v>0.1091</v>
      </c>
      <c r="BQ778" s="179">
        <f t="shared" si="492"/>
        <v>8.6664107387064426E-3</v>
      </c>
      <c r="BR778" s="179">
        <f t="shared" si="505"/>
        <v>1.7281526089457937E-3</v>
      </c>
    </row>
    <row r="779" spans="5:70">
      <c r="E779">
        <f t="shared" si="493"/>
        <v>776</v>
      </c>
      <c r="F779" s="64">
        <f t="shared" si="494"/>
        <v>132.58333333333044</v>
      </c>
      <c r="G779" s="55">
        <f t="shared" si="478"/>
        <v>0</v>
      </c>
      <c r="H779" s="78">
        <f t="shared" si="504"/>
        <v>4.5706383831192035E-5</v>
      </c>
      <c r="I779" s="79">
        <f t="shared" ca="1" si="479"/>
        <v>0</v>
      </c>
      <c r="J779" s="79">
        <f t="shared" ca="1" si="480"/>
        <v>0</v>
      </c>
      <c r="K779" s="80">
        <f t="shared" ca="1" si="481"/>
        <v>0</v>
      </c>
      <c r="L779" s="80">
        <f t="shared" ca="1" si="482"/>
        <v>0</v>
      </c>
      <c r="M779" s="80">
        <f t="shared" ca="1" si="483"/>
        <v>0</v>
      </c>
      <c r="N779" s="80">
        <f t="shared" ca="1" si="484"/>
        <v>0</v>
      </c>
      <c r="O779" s="81">
        <f t="shared" ca="1" si="471"/>
        <v>0</v>
      </c>
      <c r="P779" s="79">
        <f t="shared" ca="1" si="472"/>
        <v>0</v>
      </c>
      <c r="R779">
        <f t="shared" ca="1" si="485"/>
        <v>776</v>
      </c>
      <c r="S779" s="78">
        <f t="shared" ca="1" si="495"/>
        <v>132.58333333333044</v>
      </c>
      <c r="T779" s="55">
        <f t="shared" ca="1" si="486"/>
        <v>0</v>
      </c>
      <c r="U779" s="78">
        <f t="shared" ca="1" si="496"/>
        <v>4.5569622524294494E-5</v>
      </c>
      <c r="V779" s="79">
        <f t="shared" ca="1" si="497"/>
        <v>0</v>
      </c>
      <c r="W779" s="79">
        <f t="shared" ca="1" si="473"/>
        <v>0</v>
      </c>
      <c r="X779" s="80">
        <f t="shared" ca="1" si="474"/>
        <v>0</v>
      </c>
      <c r="Y779" s="80">
        <f t="shared" ca="1" si="487"/>
        <v>0</v>
      </c>
      <c r="Z779" s="80">
        <f t="shared" ca="1" si="475"/>
        <v>0</v>
      </c>
      <c r="AA779" s="80">
        <f t="shared" ca="1" si="488"/>
        <v>0</v>
      </c>
      <c r="AB779" s="81">
        <f t="shared" ca="1" si="476"/>
        <v>0</v>
      </c>
      <c r="AC779" s="79">
        <f t="shared" ca="1" si="477"/>
        <v>0</v>
      </c>
      <c r="AE779" s="55">
        <f t="shared" ca="1" si="498"/>
        <v>0</v>
      </c>
      <c r="AF779" s="78">
        <f t="shared" ca="1" si="499"/>
        <v>4.5569622524294494E-5</v>
      </c>
      <c r="AR779" s="69">
        <f t="shared" si="489"/>
        <v>65</v>
      </c>
      <c r="AS779" s="70">
        <f t="shared" si="500"/>
        <v>776</v>
      </c>
      <c r="AT779" s="71">
        <f t="shared" si="501"/>
        <v>1.6246685827125198E-3</v>
      </c>
      <c r="AU779" s="72">
        <f t="shared" si="490"/>
        <v>8.6664107387064426E-3</v>
      </c>
      <c r="AV779" s="73">
        <f t="shared" si="491"/>
        <v>1.0086664107387064</v>
      </c>
      <c r="AW779" s="74">
        <f>PRODUCT(AV$4:AV779)</f>
        <v>583.66744089459337</v>
      </c>
      <c r="BO779" s="70">
        <f t="shared" si="502"/>
        <v>776</v>
      </c>
      <c r="BP779" s="178">
        <f t="shared" si="503"/>
        <v>0.1091</v>
      </c>
      <c r="BQ779" s="179">
        <f t="shared" si="492"/>
        <v>8.6664107387064426E-3</v>
      </c>
      <c r="BR779" s="179">
        <f t="shared" si="505"/>
        <v>1.7133044092150988E-3</v>
      </c>
    </row>
    <row r="780" spans="5:70">
      <c r="E780">
        <f t="shared" si="493"/>
        <v>777</v>
      </c>
      <c r="F780" s="64">
        <f t="shared" si="494"/>
        <v>132.66666666666379</v>
      </c>
      <c r="G780" s="55">
        <f t="shared" si="478"/>
        <v>0</v>
      </c>
      <c r="H780" s="78">
        <f t="shared" si="504"/>
        <v>4.5706383831192035E-5</v>
      </c>
      <c r="I780" s="79">
        <f t="shared" ca="1" si="479"/>
        <v>0</v>
      </c>
      <c r="J780" s="79">
        <f t="shared" ca="1" si="480"/>
        <v>0</v>
      </c>
      <c r="K780" s="80">
        <f t="shared" ca="1" si="481"/>
        <v>0</v>
      </c>
      <c r="L780" s="80">
        <f t="shared" ca="1" si="482"/>
        <v>0</v>
      </c>
      <c r="M780" s="80">
        <f t="shared" ca="1" si="483"/>
        <v>0</v>
      </c>
      <c r="N780" s="80">
        <f t="shared" ca="1" si="484"/>
        <v>0</v>
      </c>
      <c r="O780" s="81">
        <f t="shared" ca="1" si="471"/>
        <v>0</v>
      </c>
      <c r="P780" s="79">
        <f t="shared" ca="1" si="472"/>
        <v>0</v>
      </c>
      <c r="R780">
        <f t="shared" ca="1" si="485"/>
        <v>777</v>
      </c>
      <c r="S780" s="78">
        <f t="shared" ca="1" si="495"/>
        <v>132.66666666666379</v>
      </c>
      <c r="T780" s="55">
        <f t="shared" ca="1" si="486"/>
        <v>0</v>
      </c>
      <c r="U780" s="78">
        <f t="shared" ca="1" si="496"/>
        <v>4.5569622524294494E-5</v>
      </c>
      <c r="V780" s="79">
        <f t="shared" ca="1" si="497"/>
        <v>0</v>
      </c>
      <c r="W780" s="79">
        <f t="shared" ca="1" si="473"/>
        <v>0</v>
      </c>
      <c r="X780" s="80">
        <f t="shared" ca="1" si="474"/>
        <v>0</v>
      </c>
      <c r="Y780" s="80">
        <f t="shared" ca="1" si="487"/>
        <v>0</v>
      </c>
      <c r="Z780" s="80">
        <f t="shared" ca="1" si="475"/>
        <v>0</v>
      </c>
      <c r="AA780" s="80">
        <f t="shared" ca="1" si="488"/>
        <v>0</v>
      </c>
      <c r="AB780" s="81">
        <f t="shared" ca="1" si="476"/>
        <v>0</v>
      </c>
      <c r="AC780" s="79">
        <f t="shared" ca="1" si="477"/>
        <v>0</v>
      </c>
      <c r="AE780" s="55">
        <f t="shared" ca="1" si="498"/>
        <v>0</v>
      </c>
      <c r="AF780" s="78">
        <f t="shared" ca="1" si="499"/>
        <v>4.5569622524294494E-5</v>
      </c>
      <c r="AR780" s="69">
        <f t="shared" si="489"/>
        <v>65</v>
      </c>
      <c r="AS780" s="70">
        <f t="shared" si="500"/>
        <v>777</v>
      </c>
      <c r="AT780" s="71">
        <f t="shared" si="501"/>
        <v>1.6105885374604612E-3</v>
      </c>
      <c r="AU780" s="72">
        <f t="shared" si="490"/>
        <v>8.6664107387064426E-3</v>
      </c>
      <c r="AV780" s="73">
        <f t="shared" si="491"/>
        <v>1.0086664107387064</v>
      </c>
      <c r="AW780" s="74">
        <f>PRODUCT(AV$4:AV780)</f>
        <v>588.72574267219557</v>
      </c>
      <c r="BO780" s="70">
        <f t="shared" si="502"/>
        <v>777</v>
      </c>
      <c r="BP780" s="178">
        <f t="shared" si="503"/>
        <v>0.1091</v>
      </c>
      <c r="BQ780" s="179">
        <f t="shared" si="492"/>
        <v>8.6664107387064426E-3</v>
      </c>
      <c r="BR780" s="179">
        <f t="shared" si="505"/>
        <v>1.6985837844648202E-3</v>
      </c>
    </row>
    <row r="781" spans="5:70">
      <c r="E781">
        <f t="shared" si="493"/>
        <v>778</v>
      </c>
      <c r="F781" s="64">
        <f t="shared" si="494"/>
        <v>132.74999999999713</v>
      </c>
      <c r="G781" s="55">
        <f t="shared" si="478"/>
        <v>0</v>
      </c>
      <c r="H781" s="78">
        <f t="shared" si="504"/>
        <v>4.5706383831192035E-5</v>
      </c>
      <c r="I781" s="79">
        <f t="shared" ca="1" si="479"/>
        <v>0</v>
      </c>
      <c r="J781" s="79">
        <f t="shared" ca="1" si="480"/>
        <v>0</v>
      </c>
      <c r="K781" s="80">
        <f t="shared" ca="1" si="481"/>
        <v>0</v>
      </c>
      <c r="L781" s="80">
        <f t="shared" ca="1" si="482"/>
        <v>0</v>
      </c>
      <c r="M781" s="80">
        <f t="shared" ca="1" si="483"/>
        <v>0</v>
      </c>
      <c r="N781" s="80">
        <f t="shared" ca="1" si="484"/>
        <v>0</v>
      </c>
      <c r="O781" s="81">
        <f t="shared" ca="1" si="471"/>
        <v>0</v>
      </c>
      <c r="P781" s="79">
        <f t="shared" ca="1" si="472"/>
        <v>0</v>
      </c>
      <c r="R781">
        <f t="shared" ca="1" si="485"/>
        <v>778</v>
      </c>
      <c r="S781" s="78">
        <f t="shared" ca="1" si="495"/>
        <v>132.74999999999713</v>
      </c>
      <c r="T781" s="55">
        <f t="shared" ca="1" si="486"/>
        <v>0</v>
      </c>
      <c r="U781" s="78">
        <f t="shared" ca="1" si="496"/>
        <v>4.5569622524294494E-5</v>
      </c>
      <c r="V781" s="79">
        <f t="shared" ca="1" si="497"/>
        <v>0</v>
      </c>
      <c r="W781" s="79">
        <f t="shared" ca="1" si="473"/>
        <v>0</v>
      </c>
      <c r="X781" s="80">
        <f t="shared" ca="1" si="474"/>
        <v>0</v>
      </c>
      <c r="Y781" s="80">
        <f t="shared" ca="1" si="487"/>
        <v>0</v>
      </c>
      <c r="Z781" s="80">
        <f t="shared" ca="1" si="475"/>
        <v>0</v>
      </c>
      <c r="AA781" s="80">
        <f t="shared" ca="1" si="488"/>
        <v>0</v>
      </c>
      <c r="AB781" s="81">
        <f t="shared" ca="1" si="476"/>
        <v>0</v>
      </c>
      <c r="AC781" s="79">
        <f t="shared" ca="1" si="477"/>
        <v>0</v>
      </c>
      <c r="AE781" s="55">
        <f t="shared" ca="1" si="498"/>
        <v>0</v>
      </c>
      <c r="AF781" s="78">
        <f t="shared" ca="1" si="499"/>
        <v>4.5569622524294494E-5</v>
      </c>
      <c r="AR781" s="69">
        <f t="shared" si="489"/>
        <v>65</v>
      </c>
      <c r="AS781" s="70">
        <f t="shared" si="500"/>
        <v>778</v>
      </c>
      <c r="AT781" s="71">
        <f t="shared" si="501"/>
        <v>1.5966305156637764E-3</v>
      </c>
      <c r="AU781" s="72">
        <f t="shared" si="490"/>
        <v>8.6664107387064426E-3</v>
      </c>
      <c r="AV781" s="73">
        <f t="shared" si="491"/>
        <v>1.0086664107387064</v>
      </c>
      <c r="AW781" s="74">
        <f>PRODUCT(AV$4:AV781)</f>
        <v>593.82788177064276</v>
      </c>
      <c r="BO781" s="70">
        <f t="shared" si="502"/>
        <v>778</v>
      </c>
      <c r="BP781" s="178">
        <f t="shared" si="503"/>
        <v>0.1091</v>
      </c>
      <c r="BQ781" s="179">
        <f t="shared" si="492"/>
        <v>8.6664107387064426E-3</v>
      </c>
      <c r="BR781" s="179">
        <f t="shared" si="505"/>
        <v>1.6839896385771845E-3</v>
      </c>
    </row>
    <row r="782" spans="5:70">
      <c r="E782">
        <f t="shared" si="493"/>
        <v>779</v>
      </c>
      <c r="F782" s="64">
        <f t="shared" si="494"/>
        <v>132.83333333333047</v>
      </c>
      <c r="G782" s="55">
        <f t="shared" si="478"/>
        <v>0</v>
      </c>
      <c r="H782" s="78">
        <f t="shared" si="504"/>
        <v>4.5706383831192035E-5</v>
      </c>
      <c r="I782" s="79">
        <f t="shared" ca="1" si="479"/>
        <v>0</v>
      </c>
      <c r="J782" s="79">
        <f t="shared" ca="1" si="480"/>
        <v>0</v>
      </c>
      <c r="K782" s="80">
        <f t="shared" ca="1" si="481"/>
        <v>0</v>
      </c>
      <c r="L782" s="80">
        <f t="shared" ca="1" si="482"/>
        <v>0</v>
      </c>
      <c r="M782" s="80">
        <f t="shared" ca="1" si="483"/>
        <v>0</v>
      </c>
      <c r="N782" s="80">
        <f t="shared" ca="1" si="484"/>
        <v>0</v>
      </c>
      <c r="O782" s="81">
        <f t="shared" ca="1" si="471"/>
        <v>0</v>
      </c>
      <c r="P782" s="79">
        <f t="shared" ca="1" si="472"/>
        <v>0</v>
      </c>
      <c r="R782">
        <f t="shared" ca="1" si="485"/>
        <v>779</v>
      </c>
      <c r="S782" s="78">
        <f t="shared" ca="1" si="495"/>
        <v>132.83333333333047</v>
      </c>
      <c r="T782" s="55">
        <f t="shared" ca="1" si="486"/>
        <v>0</v>
      </c>
      <c r="U782" s="78">
        <f t="shared" ca="1" si="496"/>
        <v>4.5569622524294494E-5</v>
      </c>
      <c r="V782" s="79">
        <f t="shared" ca="1" si="497"/>
        <v>0</v>
      </c>
      <c r="W782" s="79">
        <f t="shared" ca="1" si="473"/>
        <v>0</v>
      </c>
      <c r="X782" s="80">
        <f t="shared" ca="1" si="474"/>
        <v>0</v>
      </c>
      <c r="Y782" s="80">
        <f t="shared" ca="1" si="487"/>
        <v>0</v>
      </c>
      <c r="Z782" s="80">
        <f t="shared" ca="1" si="475"/>
        <v>0</v>
      </c>
      <c r="AA782" s="80">
        <f t="shared" ca="1" si="488"/>
        <v>0</v>
      </c>
      <c r="AB782" s="81">
        <f t="shared" ca="1" si="476"/>
        <v>0</v>
      </c>
      <c r="AC782" s="79">
        <f t="shared" ca="1" si="477"/>
        <v>0</v>
      </c>
      <c r="AE782" s="55">
        <f t="shared" ca="1" si="498"/>
        <v>0</v>
      </c>
      <c r="AF782" s="78">
        <f t="shared" ca="1" si="499"/>
        <v>4.5569622524294494E-5</v>
      </c>
      <c r="AR782" s="69">
        <f t="shared" si="489"/>
        <v>65</v>
      </c>
      <c r="AS782" s="70">
        <f t="shared" si="500"/>
        <v>779</v>
      </c>
      <c r="AT782" s="71">
        <f t="shared" si="501"/>
        <v>1.5827934598170814E-3</v>
      </c>
      <c r="AU782" s="72">
        <f t="shared" si="490"/>
        <v>8.6664107387064426E-3</v>
      </c>
      <c r="AV782" s="73">
        <f t="shared" si="491"/>
        <v>1.0086664107387064</v>
      </c>
      <c r="AW782" s="74">
        <f>PRODUCT(AV$4:AV782)</f>
        <v>598.97423810216321</v>
      </c>
      <c r="BO782" s="70">
        <f t="shared" si="502"/>
        <v>779</v>
      </c>
      <c r="BP782" s="178">
        <f t="shared" si="503"/>
        <v>0.1091</v>
      </c>
      <c r="BQ782" s="179">
        <f t="shared" si="492"/>
        <v>8.6664107387064426E-3</v>
      </c>
      <c r="BR782" s="179">
        <f t="shared" si="505"/>
        <v>1.6695208848522066E-3</v>
      </c>
    </row>
    <row r="783" spans="5:70">
      <c r="E783">
        <f t="shared" si="493"/>
        <v>780</v>
      </c>
      <c r="F783" s="64">
        <f t="shared" si="494"/>
        <v>132.91666666666382</v>
      </c>
      <c r="G783" s="55">
        <f t="shared" si="478"/>
        <v>0</v>
      </c>
      <c r="H783" s="78">
        <f t="shared" si="504"/>
        <v>4.5706383831192035E-5</v>
      </c>
      <c r="I783" s="79">
        <f t="shared" ca="1" si="479"/>
        <v>0</v>
      </c>
      <c r="J783" s="79">
        <f t="shared" ca="1" si="480"/>
        <v>0</v>
      </c>
      <c r="K783" s="80">
        <f t="shared" ca="1" si="481"/>
        <v>0</v>
      </c>
      <c r="L783" s="80">
        <f t="shared" ca="1" si="482"/>
        <v>0</v>
      </c>
      <c r="M783" s="80">
        <f t="shared" ca="1" si="483"/>
        <v>0</v>
      </c>
      <c r="N783" s="80">
        <f t="shared" ca="1" si="484"/>
        <v>0</v>
      </c>
      <c r="O783" s="81">
        <f t="shared" ca="1" si="471"/>
        <v>0</v>
      </c>
      <c r="P783" s="79">
        <f t="shared" ca="1" si="472"/>
        <v>0</v>
      </c>
      <c r="R783">
        <f t="shared" ca="1" si="485"/>
        <v>780</v>
      </c>
      <c r="S783" s="78">
        <f t="shared" ca="1" si="495"/>
        <v>132.91666666666382</v>
      </c>
      <c r="T783" s="55">
        <f t="shared" ca="1" si="486"/>
        <v>0</v>
      </c>
      <c r="U783" s="78">
        <f t="shared" ca="1" si="496"/>
        <v>4.5569622524294494E-5</v>
      </c>
      <c r="V783" s="79">
        <f t="shared" ca="1" si="497"/>
        <v>0</v>
      </c>
      <c r="W783" s="79">
        <f t="shared" ca="1" si="473"/>
        <v>0</v>
      </c>
      <c r="X783" s="80">
        <f t="shared" ca="1" si="474"/>
        <v>0</v>
      </c>
      <c r="Y783" s="80">
        <f t="shared" ca="1" si="487"/>
        <v>0</v>
      </c>
      <c r="Z783" s="80">
        <f t="shared" ca="1" si="475"/>
        <v>0</v>
      </c>
      <c r="AA783" s="80">
        <f t="shared" ca="1" si="488"/>
        <v>0</v>
      </c>
      <c r="AB783" s="81">
        <f t="shared" ca="1" si="476"/>
        <v>0</v>
      </c>
      <c r="AC783" s="79">
        <f t="shared" ca="1" si="477"/>
        <v>0</v>
      </c>
      <c r="AE783" s="55">
        <f t="shared" ca="1" si="498"/>
        <v>0</v>
      </c>
      <c r="AF783" s="78">
        <f t="shared" ca="1" si="499"/>
        <v>4.5569622524294494E-5</v>
      </c>
      <c r="AR783" s="69">
        <f t="shared" si="489"/>
        <v>65</v>
      </c>
      <c r="AS783" s="70">
        <f t="shared" si="500"/>
        <v>780</v>
      </c>
      <c r="AT783" s="71">
        <f t="shared" si="501"/>
        <v>1.5690763215797684E-3</v>
      </c>
      <c r="AU783" s="72">
        <f t="shared" si="490"/>
        <v>8.6664107387064426E-3</v>
      </c>
      <c r="AV783" s="73">
        <f t="shared" si="491"/>
        <v>1.0086664107387064</v>
      </c>
      <c r="AW783" s="74">
        <f>PRODUCT(AV$4:AV783)</f>
        <v>604.16519487146036</v>
      </c>
      <c r="BO783" s="70">
        <f t="shared" si="502"/>
        <v>780</v>
      </c>
      <c r="BP783" s="178">
        <f t="shared" si="503"/>
        <v>0.1091</v>
      </c>
      <c r="BQ783" s="179">
        <f t="shared" si="492"/>
        <v>8.6664107387064426E-3</v>
      </c>
      <c r="BR783" s="179">
        <f t="shared" si="505"/>
        <v>1.6551764459267729E-3</v>
      </c>
    </row>
    <row r="784" spans="5:70">
      <c r="E784">
        <f t="shared" si="493"/>
        <v>781</v>
      </c>
      <c r="F784" s="64">
        <f t="shared" si="494"/>
        <v>132.99999999999716</v>
      </c>
      <c r="G784" s="55">
        <f t="shared" si="478"/>
        <v>0</v>
      </c>
      <c r="H784" s="78">
        <f t="shared" si="504"/>
        <v>4.5706383831192035E-5</v>
      </c>
      <c r="I784" s="79">
        <f t="shared" ca="1" si="479"/>
        <v>0</v>
      </c>
      <c r="J784" s="79">
        <f t="shared" ca="1" si="480"/>
        <v>0</v>
      </c>
      <c r="K784" s="80">
        <f t="shared" ca="1" si="481"/>
        <v>0</v>
      </c>
      <c r="L784" s="80">
        <f t="shared" ca="1" si="482"/>
        <v>0</v>
      </c>
      <c r="M784" s="80">
        <f t="shared" ca="1" si="483"/>
        <v>0</v>
      </c>
      <c r="N784" s="80">
        <f t="shared" ca="1" si="484"/>
        <v>0</v>
      </c>
      <c r="O784" s="81">
        <f t="shared" ca="1" si="471"/>
        <v>0</v>
      </c>
      <c r="P784" s="79">
        <f t="shared" ca="1" si="472"/>
        <v>0</v>
      </c>
      <c r="R784">
        <f t="shared" ca="1" si="485"/>
        <v>781</v>
      </c>
      <c r="S784" s="78">
        <f t="shared" ca="1" si="495"/>
        <v>132.99999999999716</v>
      </c>
      <c r="T784" s="55">
        <f t="shared" ca="1" si="486"/>
        <v>0</v>
      </c>
      <c r="U784" s="78">
        <f t="shared" ca="1" si="496"/>
        <v>4.5569622524294494E-5</v>
      </c>
      <c r="V784" s="79">
        <f t="shared" ca="1" si="497"/>
        <v>0</v>
      </c>
      <c r="W784" s="79">
        <f t="shared" ca="1" si="473"/>
        <v>0</v>
      </c>
      <c r="X784" s="80">
        <f t="shared" ca="1" si="474"/>
        <v>0</v>
      </c>
      <c r="Y784" s="80">
        <f t="shared" ca="1" si="487"/>
        <v>0</v>
      </c>
      <c r="Z784" s="80">
        <f t="shared" ca="1" si="475"/>
        <v>0</v>
      </c>
      <c r="AA784" s="80">
        <f t="shared" ca="1" si="488"/>
        <v>0</v>
      </c>
      <c r="AB784" s="81">
        <f t="shared" ca="1" si="476"/>
        <v>0</v>
      </c>
      <c r="AC784" s="79">
        <f t="shared" ca="1" si="477"/>
        <v>0</v>
      </c>
      <c r="AE784" s="55">
        <f t="shared" ca="1" si="498"/>
        <v>0</v>
      </c>
      <c r="AF784" s="78">
        <f t="shared" ca="1" si="499"/>
        <v>4.5569622524294494E-5</v>
      </c>
      <c r="AR784" s="69">
        <f t="shared" si="489"/>
        <v>66</v>
      </c>
      <c r="AS784" s="70">
        <f t="shared" si="500"/>
        <v>781</v>
      </c>
      <c r="AT784" s="71">
        <f t="shared" si="501"/>
        <v>1.5554780616965796E-3</v>
      </c>
      <c r="AU784" s="72">
        <f t="shared" si="490"/>
        <v>8.6664107387064426E-3</v>
      </c>
      <c r="AV784" s="73">
        <f t="shared" si="491"/>
        <v>1.0086664107387064</v>
      </c>
      <c r="AW784" s="74">
        <f>PRODUCT(AV$4:AV784)</f>
        <v>609.40113860424708</v>
      </c>
      <c r="BO784" s="70">
        <f t="shared" si="502"/>
        <v>781</v>
      </c>
      <c r="BP784" s="178">
        <f t="shared" si="503"/>
        <v>0.1091</v>
      </c>
      <c r="BQ784" s="179">
        <f t="shared" si="492"/>
        <v>8.6664107387064426E-3</v>
      </c>
      <c r="BR784" s="179">
        <f t="shared" si="505"/>
        <v>1.6409552536944189E-3</v>
      </c>
    </row>
    <row r="785" spans="44:70">
      <c r="AR785" s="69">
        <f t="shared" si="489"/>
        <v>66</v>
      </c>
      <c r="AS785" s="70">
        <f t="shared" si="500"/>
        <v>782</v>
      </c>
      <c r="AT785" s="71">
        <f t="shared" si="501"/>
        <v>1.5419976499188701E-3</v>
      </c>
      <c r="AU785" s="72">
        <f t="shared" si="490"/>
        <v>8.6664107387064426E-3</v>
      </c>
      <c r="AV785" s="73">
        <f t="shared" si="491"/>
        <v>1.0086664107387064</v>
      </c>
      <c r="AW785" s="74">
        <f>PRODUCT(AV$4:AV785)</f>
        <v>614.6824591760269</v>
      </c>
      <c r="BO785" s="70">
        <f t="shared" si="502"/>
        <v>782</v>
      </c>
      <c r="BP785" s="178">
        <f t="shared" si="503"/>
        <v>0.1091</v>
      </c>
      <c r="BQ785" s="179">
        <f t="shared" si="492"/>
        <v>8.6664107387064426E-3</v>
      </c>
      <c r="BR785" s="179">
        <f t="shared" si="505"/>
        <v>1.6268562492257968E-3</v>
      </c>
    </row>
    <row r="786" spans="44:70">
      <c r="AR786" s="69">
        <f t="shared" si="489"/>
        <v>66</v>
      </c>
      <c r="AS786" s="70">
        <f t="shared" si="500"/>
        <v>783</v>
      </c>
      <c r="AT786" s="71">
        <f t="shared" si="501"/>
        <v>1.5286340649265531E-3</v>
      </c>
      <c r="AU786" s="72">
        <f t="shared" si="490"/>
        <v>8.6664107387064426E-3</v>
      </c>
      <c r="AV786" s="73">
        <f t="shared" si="491"/>
        <v>1.0086664107387064</v>
      </c>
      <c r="AW786" s="74">
        <f>PRODUCT(AV$4:AV786)</f>
        <v>620.00954984112445</v>
      </c>
      <c r="BO786" s="70">
        <f t="shared" ref="BO786:BO849" si="506">BO785+1</f>
        <v>783</v>
      </c>
      <c r="BP786" s="178">
        <f t="shared" si="503"/>
        <v>0.1091</v>
      </c>
      <c r="BQ786" s="179">
        <f t="shared" si="492"/>
        <v>8.6664107387064426E-3</v>
      </c>
      <c r="BR786" s="179">
        <f t="shared" ref="BR786:BR849" si="507">BR785/(1+BQ786)</f>
        <v>1.6128783826898261E-3</v>
      </c>
    </row>
    <row r="787" spans="44:70">
      <c r="AR787" s="69">
        <f t="shared" si="489"/>
        <v>66</v>
      </c>
      <c r="AS787" s="70">
        <f t="shared" si="500"/>
        <v>784</v>
      </c>
      <c r="AT787" s="71">
        <f t="shared" si="501"/>
        <v>1.5153862942507211E-3</v>
      </c>
      <c r="AU787" s="72">
        <f t="shared" si="490"/>
        <v>8.6664107387064426E-3</v>
      </c>
      <c r="AV787" s="73">
        <f t="shared" si="491"/>
        <v>1.0086664107387064</v>
      </c>
      <c r="AW787" s="74">
        <f>PRODUCT(AV$4:AV787)</f>
        <v>625.38280726196808</v>
      </c>
      <c r="BO787" s="70">
        <f t="shared" si="506"/>
        <v>784</v>
      </c>
      <c r="BP787" s="178">
        <f t="shared" si="503"/>
        <v>0.1091</v>
      </c>
      <c r="BQ787" s="179">
        <f t="shared" si="492"/>
        <v>8.6664107387064426E-3</v>
      </c>
      <c r="BR787" s="179">
        <f t="shared" si="507"/>
        <v>1.5990206132755222E-3</v>
      </c>
    </row>
    <row r="788" spans="44:70">
      <c r="AR788" s="69">
        <f t="shared" si="489"/>
        <v>66</v>
      </c>
      <c r="AS788" s="70">
        <f t="shared" si="500"/>
        <v>785</v>
      </c>
      <c r="AT788" s="71">
        <f t="shared" si="501"/>
        <v>1.502253334196938E-3</v>
      </c>
      <c r="AU788" s="72">
        <f t="shared" si="490"/>
        <v>8.6664107387064426E-3</v>
      </c>
      <c r="AV788" s="73">
        <f t="shared" si="491"/>
        <v>1.0086664107387064</v>
      </c>
      <c r="AW788" s="74">
        <f>PRODUCT(AV$4:AV788)</f>
        <v>630.80263153862563</v>
      </c>
      <c r="BO788" s="70">
        <f t="shared" si="506"/>
        <v>785</v>
      </c>
      <c r="BP788" s="178">
        <f t="shared" si="503"/>
        <v>0.1091</v>
      </c>
      <c r="BQ788" s="179">
        <f t="shared" si="492"/>
        <v>8.6664107387064426E-3</v>
      </c>
      <c r="BR788" s="179">
        <f t="shared" si="507"/>
        <v>1.5852819091144953E-3</v>
      </c>
    </row>
    <row r="789" spans="44:70">
      <c r="AR789" s="69">
        <f t="shared" si="489"/>
        <v>66</v>
      </c>
      <c r="AS789" s="70">
        <f t="shared" si="500"/>
        <v>786</v>
      </c>
      <c r="AT789" s="71">
        <f t="shared" si="501"/>
        <v>1.4892341897691961E-3</v>
      </c>
      <c r="AU789" s="72">
        <f t="shared" si="490"/>
        <v>8.6664107387064426E-3</v>
      </c>
      <c r="AV789" s="73">
        <f t="shared" si="491"/>
        <v>1.0086664107387064</v>
      </c>
      <c r="AW789" s="74">
        <f>PRODUCT(AV$4:AV789)</f>
        <v>636.26942623859622</v>
      </c>
      <c r="BO789" s="70">
        <f t="shared" si="506"/>
        <v>786</v>
      </c>
      <c r="BP789" s="178">
        <f t="shared" si="503"/>
        <v>0.1091</v>
      </c>
      <c r="BQ789" s="179">
        <f t="shared" si="492"/>
        <v>8.6664107387064426E-3</v>
      </c>
      <c r="BR789" s="179">
        <f t="shared" si="507"/>
        <v>1.5716612472041168E-3</v>
      </c>
    </row>
    <row r="790" spans="44:70">
      <c r="AR790" s="69">
        <f t="shared" si="489"/>
        <v>66</v>
      </c>
      <c r="AS790" s="70">
        <f t="shared" si="500"/>
        <v>787</v>
      </c>
      <c r="AT790" s="71">
        <f t="shared" si="501"/>
        <v>1.4763278745945315E-3</v>
      </c>
      <c r="AU790" s="72">
        <f t="shared" si="490"/>
        <v>8.6664107387064426E-3</v>
      </c>
      <c r="AV790" s="73">
        <f t="shared" si="491"/>
        <v>1.0086664107387064</v>
      </c>
      <c r="AW790" s="74">
        <f>PRODUCT(AV$4:AV790)</f>
        <v>641.78359842686098</v>
      </c>
      <c r="BO790" s="70">
        <f t="shared" si="506"/>
        <v>787</v>
      </c>
      <c r="BP790" s="178">
        <f t="shared" si="503"/>
        <v>0.1091</v>
      </c>
      <c r="BQ790" s="179">
        <f t="shared" si="492"/>
        <v>8.6664107387064426E-3</v>
      </c>
      <c r="BR790" s="179">
        <f t="shared" si="507"/>
        <v>1.5581576133313448E-3</v>
      </c>
    </row>
    <row r="791" spans="44:70">
      <c r="AR791" s="69">
        <f t="shared" si="489"/>
        <v>66</v>
      </c>
      <c r="AS791" s="70">
        <f t="shared" si="500"/>
        <v>788</v>
      </c>
      <c r="AT791" s="71">
        <f t="shared" si="501"/>
        <v>1.4635334108482937E-3</v>
      </c>
      <c r="AU791" s="72">
        <f t="shared" si="490"/>
        <v>8.6664107387064426E-3</v>
      </c>
      <c r="AV791" s="73">
        <f t="shared" si="491"/>
        <v>1.0086664107387064</v>
      </c>
      <c r="AW791" s="74">
        <f>PRODUCT(AV$4:AV791)</f>
        <v>647.34555869619317</v>
      </c>
      <c r="BO791" s="70">
        <f t="shared" si="506"/>
        <v>788</v>
      </c>
      <c r="BP791" s="178">
        <f t="shared" si="503"/>
        <v>0.1091</v>
      </c>
      <c r="BQ791" s="179">
        <f t="shared" si="492"/>
        <v>8.6664107387064426E-3</v>
      </c>
      <c r="BR791" s="179">
        <f t="shared" si="507"/>
        <v>1.5447700019972047E-3</v>
      </c>
    </row>
    <row r="792" spans="44:70">
      <c r="AR792" s="69">
        <f t="shared" si="489"/>
        <v>66</v>
      </c>
      <c r="AS792" s="70">
        <f t="shared" si="500"/>
        <v>789</v>
      </c>
      <c r="AT792" s="71">
        <f t="shared" si="501"/>
        <v>1.4508498291800624E-3</v>
      </c>
      <c r="AU792" s="72">
        <f t="shared" si="490"/>
        <v>8.6664107387064426E-3</v>
      </c>
      <c r="AV792" s="73">
        <f t="shared" si="491"/>
        <v>1.0086664107387064</v>
      </c>
      <c r="AW792" s="74">
        <f>PRODUCT(AV$4:AV792)</f>
        <v>652.9557211977318</v>
      </c>
      <c r="BO792" s="70">
        <f t="shared" si="506"/>
        <v>789</v>
      </c>
      <c r="BP792" s="178">
        <f t="shared" si="503"/>
        <v>0.1091</v>
      </c>
      <c r="BQ792" s="179">
        <f t="shared" si="492"/>
        <v>8.6664107387064426E-3</v>
      </c>
      <c r="BR792" s="179">
        <f t="shared" si="507"/>
        <v>1.5314974163419179E-3</v>
      </c>
    </row>
    <row r="793" spans="44:70">
      <c r="AR793" s="69">
        <f t="shared" si="489"/>
        <v>66</v>
      </c>
      <c r="AS793" s="70">
        <f t="shared" si="500"/>
        <v>790</v>
      </c>
      <c r="AT793" s="71">
        <f t="shared" si="501"/>
        <v>1.438276168640206E-3</v>
      </c>
      <c r="AU793" s="72">
        <f t="shared" si="490"/>
        <v>8.6664107387064426E-3</v>
      </c>
      <c r="AV793" s="73">
        <f t="shared" si="491"/>
        <v>1.0086664107387064</v>
      </c>
      <c r="AW793" s="74">
        <f>PRODUCT(AV$4:AV793)</f>
        <v>658.61450367181965</v>
      </c>
      <c r="BO793" s="70">
        <f t="shared" si="506"/>
        <v>790</v>
      </c>
      <c r="BP793" s="178">
        <f t="shared" si="503"/>
        <v>0.1091</v>
      </c>
      <c r="BQ793" s="179">
        <f t="shared" si="492"/>
        <v>8.6664107387064426E-3</v>
      </c>
      <c r="BR793" s="179">
        <f t="shared" si="507"/>
        <v>1.5183388680706747E-3</v>
      </c>
    </row>
    <row r="794" spans="44:70">
      <c r="AR794" s="69">
        <f t="shared" si="489"/>
        <v>66</v>
      </c>
      <c r="AS794" s="70">
        <f t="shared" si="500"/>
        <v>791</v>
      </c>
      <c r="AT794" s="71">
        <f t="shared" si="501"/>
        <v>1.4258114766070771E-3</v>
      </c>
      <c r="AU794" s="72">
        <f t="shared" si="490"/>
        <v>8.6664107387064426E-3</v>
      </c>
      <c r="AV794" s="73">
        <f t="shared" si="491"/>
        <v>1.0086664107387064</v>
      </c>
      <c r="AW794" s="74">
        <f>PRODUCT(AV$4:AV794)</f>
        <v>664.32232747910894</v>
      </c>
      <c r="BO794" s="70">
        <f t="shared" si="506"/>
        <v>791</v>
      </c>
      <c r="BP794" s="178">
        <f t="shared" si="503"/>
        <v>0.1091</v>
      </c>
      <c r="BQ794" s="179">
        <f t="shared" si="492"/>
        <v>8.6664107387064426E-3</v>
      </c>
      <c r="BR794" s="179">
        <f t="shared" si="507"/>
        <v>1.5052933773800445E-3</v>
      </c>
    </row>
    <row r="795" spans="44:70">
      <c r="AR795" s="69">
        <f t="shared" si="489"/>
        <v>66</v>
      </c>
      <c r="AS795" s="70">
        <f t="shared" si="500"/>
        <v>792</v>
      </c>
      <c r="AT795" s="71">
        <f t="shared" si="501"/>
        <v>1.4134548087148386E-3</v>
      </c>
      <c r="AU795" s="72">
        <f t="shared" si="490"/>
        <v>8.6664107387064426E-3</v>
      </c>
      <c r="AV795" s="73">
        <f t="shared" si="491"/>
        <v>1.0086664107387064</v>
      </c>
      <c r="AW795" s="74">
        <f>PRODUCT(AV$4:AV795)</f>
        <v>670.07961763193634</v>
      </c>
      <c r="BO795" s="70">
        <f t="shared" si="506"/>
        <v>792</v>
      </c>
      <c r="BP795" s="178">
        <f t="shared" si="503"/>
        <v>0.1091</v>
      </c>
      <c r="BQ795" s="179">
        <f t="shared" si="492"/>
        <v>8.6664107387064426E-3</v>
      </c>
      <c r="BR795" s="179">
        <f t="shared" si="507"/>
        <v>1.4923599728850182E-3</v>
      </c>
    </row>
    <row r="796" spans="44:70">
      <c r="AR796" s="69">
        <f t="shared" si="489"/>
        <v>67</v>
      </c>
      <c r="AS796" s="70">
        <f t="shared" si="500"/>
        <v>793</v>
      </c>
      <c r="AT796" s="71">
        <f t="shared" si="501"/>
        <v>1.4012052287819159E-3</v>
      </c>
      <c r="AU796" s="72">
        <f t="shared" si="490"/>
        <v>8.6664107387064426E-3</v>
      </c>
      <c r="AV796" s="73">
        <f t="shared" si="491"/>
        <v>1.0086664107387064</v>
      </c>
      <c r="AW796" s="74">
        <f>PRODUCT(AV$4:AV796)</f>
        <v>675.88680282597011</v>
      </c>
      <c r="BO796" s="70">
        <f t="shared" si="506"/>
        <v>793</v>
      </c>
      <c r="BP796" s="178">
        <f t="shared" si="503"/>
        <v>0.1091</v>
      </c>
      <c r="BQ796" s="179">
        <f t="shared" si="492"/>
        <v>8.6664107387064426E-3</v>
      </c>
      <c r="BR796" s="179">
        <f t="shared" si="507"/>
        <v>1.4795376915466771E-3</v>
      </c>
    </row>
    <row r="797" spans="44:70">
      <c r="AR797" s="69">
        <f t="shared" si="489"/>
        <v>67</v>
      </c>
      <c r="AS797" s="70">
        <f t="shared" si="500"/>
        <v>794</v>
      </c>
      <c r="AT797" s="71">
        <f t="shared" si="501"/>
        <v>1.3890618087400686E-3</v>
      </c>
      <c r="AU797" s="72">
        <f t="shared" si="490"/>
        <v>8.6664107387064426E-3</v>
      </c>
      <c r="AV797" s="73">
        <f t="shared" si="491"/>
        <v>1.0086664107387064</v>
      </c>
      <c r="AW797" s="74">
        <f>PRODUCT(AV$4:AV797)</f>
        <v>681.74431547213101</v>
      </c>
      <c r="BO797" s="70">
        <f t="shared" si="506"/>
        <v>794</v>
      </c>
      <c r="BP797" s="178">
        <f t="shared" si="503"/>
        <v>0.1091</v>
      </c>
      <c r="BQ797" s="179">
        <f t="shared" si="492"/>
        <v>8.6664107387064426E-3</v>
      </c>
      <c r="BR797" s="179">
        <f t="shared" si="507"/>
        <v>1.4668255786004845E-3</v>
      </c>
    </row>
    <row r="798" spans="44:70">
      <c r="AR798" s="69">
        <f t="shared" si="489"/>
        <v>67</v>
      </c>
      <c r="AS798" s="70">
        <f t="shared" si="500"/>
        <v>795</v>
      </c>
      <c r="AT798" s="71">
        <f t="shared" si="501"/>
        <v>1.3770236285640767E-3</v>
      </c>
      <c r="AU798" s="72">
        <f t="shared" si="490"/>
        <v>8.6664107387064426E-3</v>
      </c>
      <c r="AV798" s="73">
        <f t="shared" si="491"/>
        <v>1.0086664107387064</v>
      </c>
      <c r="AW798" s="74">
        <f>PRODUCT(AV$4:AV798)</f>
        <v>687.65259172879075</v>
      </c>
      <c r="BO798" s="70">
        <f t="shared" si="506"/>
        <v>795</v>
      </c>
      <c r="BP798" s="178">
        <f t="shared" si="503"/>
        <v>0.1091</v>
      </c>
      <c r="BQ798" s="179">
        <f t="shared" si="492"/>
        <v>8.6664107387064426E-3</v>
      </c>
      <c r="BR798" s="179">
        <f t="shared" si="507"/>
        <v>1.4542226874851923E-3</v>
      </c>
    </row>
    <row r="799" spans="44:70">
      <c r="AR799" s="69">
        <f t="shared" si="489"/>
        <v>67</v>
      </c>
      <c r="AS799" s="70">
        <f t="shared" si="500"/>
        <v>796</v>
      </c>
      <c r="AT799" s="71">
        <f t="shared" si="501"/>
        <v>1.3650897762020363E-3</v>
      </c>
      <c r="AU799" s="72">
        <f t="shared" si="490"/>
        <v>8.6664107387064426E-3</v>
      </c>
      <c r="AV799" s="73">
        <f t="shared" si="491"/>
        <v>1.0086664107387064</v>
      </c>
      <c r="AW799" s="74">
        <f>PRODUCT(AV$4:AV799)</f>
        <v>693.61207153424846</v>
      </c>
      <c r="BO799" s="70">
        <f t="shared" si="506"/>
        <v>796</v>
      </c>
      <c r="BP799" s="178">
        <f t="shared" si="503"/>
        <v>0.1091</v>
      </c>
      <c r="BQ799" s="179">
        <f t="shared" si="492"/>
        <v>8.6664107387064426E-3</v>
      </c>
      <c r="BR799" s="179">
        <f t="shared" si="507"/>
        <v>1.4417280797723584E-3</v>
      </c>
    </row>
    <row r="800" spans="44:70">
      <c r="AR800" s="69">
        <f t="shared" si="489"/>
        <v>67</v>
      </c>
      <c r="AS800" s="70">
        <f t="shared" si="500"/>
        <v>797</v>
      </c>
      <c r="AT800" s="71">
        <f t="shared" si="501"/>
        <v>1.3532593475062606E-3</v>
      </c>
      <c r="AU800" s="72">
        <f t="shared" si="490"/>
        <v>8.6664107387064426E-3</v>
      </c>
      <c r="AV800" s="73">
        <f t="shared" si="491"/>
        <v>1.0086664107387064</v>
      </c>
      <c r="AW800" s="74">
        <f>PRODUCT(AV$4:AV800)</f>
        <v>699.62319863948926</v>
      </c>
      <c r="BO800" s="70">
        <f t="shared" si="506"/>
        <v>797</v>
      </c>
      <c r="BP800" s="178">
        <f t="shared" si="503"/>
        <v>0.1091</v>
      </c>
      <c r="BQ800" s="179">
        <f t="shared" si="492"/>
        <v>8.6664107387064426E-3</v>
      </c>
      <c r="BR800" s="179">
        <f t="shared" si="507"/>
        <v>1.4293408250964708E-3</v>
      </c>
    </row>
    <row r="801" spans="44:70">
      <c r="AR801" s="69">
        <f t="shared" si="489"/>
        <v>67</v>
      </c>
      <c r="AS801" s="70">
        <f t="shared" si="500"/>
        <v>798</v>
      </c>
      <c r="AT801" s="71">
        <f t="shared" si="501"/>
        <v>1.3415314461647774E-3</v>
      </c>
      <c r="AU801" s="72">
        <f t="shared" si="490"/>
        <v>8.6664107387064426E-3</v>
      </c>
      <c r="AV801" s="73">
        <f t="shared" si="491"/>
        <v>1.0086664107387064</v>
      </c>
      <c r="AW801" s="74">
        <f>PRODUCT(AV$4:AV801)</f>
        <v>705.68642064122673</v>
      </c>
      <c r="BO801" s="70">
        <f t="shared" si="506"/>
        <v>798</v>
      </c>
      <c r="BP801" s="178">
        <f t="shared" si="503"/>
        <v>0.1091</v>
      </c>
      <c r="BQ801" s="179">
        <f t="shared" si="492"/>
        <v>8.6664107387064426E-3</v>
      </c>
      <c r="BR801" s="179">
        <f t="shared" si="507"/>
        <v>1.4170600010856706E-3</v>
      </c>
    </row>
    <row r="802" spans="44:70">
      <c r="AR802" s="69">
        <f t="shared" si="489"/>
        <v>67</v>
      </c>
      <c r="AS802" s="70">
        <f t="shared" si="500"/>
        <v>799</v>
      </c>
      <c r="AT802" s="71">
        <f t="shared" si="501"/>
        <v>1.3299051836334226E-3</v>
      </c>
      <c r="AU802" s="72">
        <f t="shared" si="490"/>
        <v>8.6664107387064426E-3</v>
      </c>
      <c r="AV802" s="73">
        <f t="shared" si="491"/>
        <v>1.0086664107387064</v>
      </c>
      <c r="AW802" s="74">
        <f>PRODUCT(AV$4:AV802)</f>
        <v>711.80218901523119</v>
      </c>
      <c r="BO802" s="70">
        <f t="shared" si="506"/>
        <v>799</v>
      </c>
      <c r="BP802" s="178">
        <f t="shared" si="503"/>
        <v>0.1091</v>
      </c>
      <c r="BQ802" s="179">
        <f t="shared" si="492"/>
        <v>8.6664107387064426E-3</v>
      </c>
      <c r="BR802" s="179">
        <f t="shared" si="507"/>
        <v>1.4048846932930711E-3</v>
      </c>
    </row>
    <row r="803" spans="44:70">
      <c r="AR803" s="69">
        <f t="shared" si="489"/>
        <v>67</v>
      </c>
      <c r="AS803" s="70">
        <f t="shared" si="500"/>
        <v>800</v>
      </c>
      <c r="AT803" s="71">
        <f t="shared" si="501"/>
        <v>1.3183796790685205E-3</v>
      </c>
      <c r="AU803" s="72">
        <f t="shared" si="490"/>
        <v>8.6664107387064426E-3</v>
      </c>
      <c r="AV803" s="73">
        <f t="shared" si="491"/>
        <v>1.0086664107387064</v>
      </c>
      <c r="AW803" s="74">
        <f>PRODUCT(AV$4:AV803)</f>
        <v>717.97095914994759</v>
      </c>
      <c r="BO803" s="70">
        <f t="shared" si="506"/>
        <v>800</v>
      </c>
      <c r="BP803" s="178">
        <f t="shared" si="503"/>
        <v>0.1091</v>
      </c>
      <c r="BQ803" s="179">
        <f t="shared" si="492"/>
        <v>8.6664107387064426E-3</v>
      </c>
      <c r="BR803" s="179">
        <f t="shared" si="507"/>
        <v>1.3928139951286673E-3</v>
      </c>
    </row>
    <row r="804" spans="44:70">
      <c r="AR804" s="69">
        <f t="shared" si="489"/>
        <v>67</v>
      </c>
      <c r="AS804" s="70">
        <f t="shared" si="500"/>
        <v>801</v>
      </c>
      <c r="AT804" s="71">
        <f t="shared" si="501"/>
        <v>1.3069540592601488E-3</v>
      </c>
      <c r="AU804" s="72">
        <f t="shared" si="490"/>
        <v>8.6664107387064426E-3</v>
      </c>
      <c r="AV804" s="73">
        <f t="shared" si="491"/>
        <v>1.0086664107387064</v>
      </c>
      <c r="AW804" s="74">
        <f>PRODUCT(AV$4:AV804)</f>
        <v>724.19319038040408</v>
      </c>
      <c r="BO804" s="70">
        <f t="shared" si="506"/>
        <v>801</v>
      </c>
      <c r="BP804" s="178">
        <f t="shared" si="503"/>
        <v>0.1091</v>
      </c>
      <c r="BQ804" s="179">
        <f t="shared" si="492"/>
        <v>8.6664107387064426E-3</v>
      </c>
      <c r="BR804" s="179">
        <f t="shared" si="507"/>
        <v>1.3808470077918296E-3</v>
      </c>
    </row>
    <row r="805" spans="44:70">
      <c r="AR805" s="69">
        <f t="shared" si="489"/>
        <v>67</v>
      </c>
      <c r="AS805" s="70">
        <f t="shared" si="500"/>
        <v>802</v>
      </c>
      <c r="AT805" s="71">
        <f t="shared" si="501"/>
        <v>1.2956274585659807E-3</v>
      </c>
      <c r="AU805" s="72">
        <f t="shared" si="490"/>
        <v>8.6664107387064426E-3</v>
      </c>
      <c r="AV805" s="73">
        <f t="shared" si="491"/>
        <v>1.0086664107387064</v>
      </c>
      <c r="AW805" s="74">
        <f>PRODUCT(AV$4:AV805)</f>
        <v>730.46934602241492</v>
      </c>
      <c r="BO805" s="70">
        <f t="shared" si="506"/>
        <v>802</v>
      </c>
      <c r="BP805" s="178">
        <f t="shared" si="503"/>
        <v>0.1091</v>
      </c>
      <c r="BQ805" s="179">
        <f t="shared" si="492"/>
        <v>8.6664107387064426E-3</v>
      </c>
      <c r="BR805" s="179">
        <f t="shared" si="507"/>
        <v>1.3689828402043776E-3</v>
      </c>
    </row>
    <row r="806" spans="44:70">
      <c r="AR806" s="69">
        <f t="shared" si="489"/>
        <v>67</v>
      </c>
      <c r="AS806" s="70">
        <f t="shared" si="500"/>
        <v>803</v>
      </c>
      <c r="AT806" s="71">
        <f t="shared" si="501"/>
        <v>1.2843990188457016E-3</v>
      </c>
      <c r="AU806" s="72">
        <f t="shared" si="490"/>
        <v>8.6664107387064426E-3</v>
      </c>
      <c r="AV806" s="73">
        <f t="shared" si="491"/>
        <v>1.0086664107387064</v>
      </c>
      <c r="AW806" s="74">
        <f>PRODUCT(AV$4:AV806)</f>
        <v>736.79989340707948</v>
      </c>
      <c r="BO806" s="70">
        <f t="shared" si="506"/>
        <v>803</v>
      </c>
      <c r="BP806" s="178">
        <f t="shared" si="503"/>
        <v>0.1091</v>
      </c>
      <c r="BQ806" s="179">
        <f t="shared" si="492"/>
        <v>8.6664107387064426E-3</v>
      </c>
      <c r="BR806" s="179">
        <f t="shared" si="507"/>
        <v>1.3572206089442296E-3</v>
      </c>
    </row>
    <row r="807" spans="44:70">
      <c r="AR807" s="69">
        <f t="shared" si="489"/>
        <v>67</v>
      </c>
      <c r="AS807" s="70">
        <f t="shared" si="500"/>
        <v>804</v>
      </c>
      <c r="AT807" s="71">
        <f t="shared" si="501"/>
        <v>1.2732678893959931E-3</v>
      </c>
      <c r="AU807" s="72">
        <f t="shared" si="490"/>
        <v>8.6664107387064426E-3</v>
      </c>
      <c r="AV807" s="73">
        <f t="shared" si="491"/>
        <v>1.0086664107387064</v>
      </c>
      <c r="AW807" s="74">
        <f>PRODUCT(AV$4:AV807)</f>
        <v>743.18530391558033</v>
      </c>
      <c r="BO807" s="70">
        <f t="shared" si="506"/>
        <v>804</v>
      </c>
      <c r="BP807" s="178">
        <f t="shared" si="503"/>
        <v>0.1091</v>
      </c>
      <c r="BQ807" s="179">
        <f t="shared" si="492"/>
        <v>8.6664107387064426E-3</v>
      </c>
      <c r="BR807" s="179">
        <f t="shared" si="507"/>
        <v>1.345559438179622E-3</v>
      </c>
    </row>
    <row r="808" spans="44:70">
      <c r="AR808" s="69">
        <f t="shared" si="489"/>
        <v>68</v>
      </c>
      <c r="AS808" s="70">
        <f t="shared" si="500"/>
        <v>805</v>
      </c>
      <c r="AT808" s="71">
        <f t="shared" si="501"/>
        <v>1.2622332268860815E-3</v>
      </c>
      <c r="AU808" s="72">
        <f t="shared" si="490"/>
        <v>8.6664107387064426E-3</v>
      </c>
      <c r="AV808" s="73">
        <f t="shared" si="491"/>
        <v>1.0086664107387064</v>
      </c>
      <c r="AW808" s="74">
        <f>PRODUCT(AV$4:AV808)</f>
        <v>749.62605301428312</v>
      </c>
      <c r="BO808" s="70">
        <f t="shared" si="506"/>
        <v>805</v>
      </c>
      <c r="BP808" s="178">
        <f t="shared" si="503"/>
        <v>0.1091</v>
      </c>
      <c r="BQ808" s="179">
        <f t="shared" si="492"/>
        <v>8.6664107387064426E-3</v>
      </c>
      <c r="BR808" s="179">
        <f t="shared" si="507"/>
        <v>1.333998459603893E-3</v>
      </c>
    </row>
    <row r="809" spans="44:70">
      <c r="AR809" s="69">
        <f t="shared" si="489"/>
        <v>68</v>
      </c>
      <c r="AS809" s="70">
        <f t="shared" si="500"/>
        <v>806</v>
      </c>
      <c r="AT809" s="71">
        <f t="shared" si="501"/>
        <v>1.2512941952938438E-3</v>
      </c>
      <c r="AU809" s="72">
        <f t="shared" si="490"/>
        <v>8.6664107387064426E-3</v>
      </c>
      <c r="AV809" s="73">
        <f t="shared" si="491"/>
        <v>1.0086664107387064</v>
      </c>
      <c r="AW809" s="74">
        <f>PRODUCT(AV$4:AV809)</f>
        <v>756.12262029014028</v>
      </c>
      <c r="BO809" s="70">
        <f t="shared" si="506"/>
        <v>806</v>
      </c>
      <c r="BP809" s="178">
        <f t="shared" si="503"/>
        <v>0.1091</v>
      </c>
      <c r="BQ809" s="179">
        <f t="shared" si="492"/>
        <v>8.6664107387064426E-3</v>
      </c>
      <c r="BR809" s="179">
        <f t="shared" si="507"/>
        <v>1.322536812370828E-3</v>
      </c>
    </row>
    <row r="810" spans="44:70">
      <c r="AR810" s="69">
        <f t="shared" si="489"/>
        <v>68</v>
      </c>
      <c r="AS810" s="70">
        <f t="shared" si="500"/>
        <v>807</v>
      </c>
      <c r="AT810" s="71">
        <f t="shared" si="501"/>
        <v>1.2404499658424683E-3</v>
      </c>
      <c r="AU810" s="72">
        <f t="shared" si="490"/>
        <v>8.6664107387064426E-3</v>
      </c>
      <c r="AV810" s="73">
        <f t="shared" si="491"/>
        <v>1.0086664107387064</v>
      </c>
      <c r="AW810" s="74">
        <f>PRODUCT(AV$4:AV810)</f>
        <v>762.6754894864016</v>
      </c>
      <c r="BO810" s="70">
        <f t="shared" si="506"/>
        <v>807</v>
      </c>
      <c r="BP810" s="178">
        <f t="shared" si="503"/>
        <v>0.1091</v>
      </c>
      <c r="BQ810" s="179">
        <f t="shared" si="492"/>
        <v>8.6664107387064426E-3</v>
      </c>
      <c r="BR810" s="179">
        <f t="shared" si="507"/>
        <v>1.311173643030559E-3</v>
      </c>
    </row>
    <row r="811" spans="44:70">
      <c r="AR811" s="69">
        <f t="shared" si="489"/>
        <v>68</v>
      </c>
      <c r="AS811" s="70">
        <f t="shared" si="500"/>
        <v>808</v>
      </c>
      <c r="AT811" s="71">
        <f t="shared" si="501"/>
        <v>1.229699716937663E-3</v>
      </c>
      <c r="AU811" s="72">
        <f t="shared" si="490"/>
        <v>8.6664107387064426E-3</v>
      </c>
      <c r="AV811" s="73">
        <f t="shared" si="491"/>
        <v>1.0086664107387064</v>
      </c>
      <c r="AW811" s="74">
        <f>PRODUCT(AV$4:AV811)</f>
        <v>769.28514853863476</v>
      </c>
      <c r="BO811" s="70">
        <f t="shared" si="506"/>
        <v>808</v>
      </c>
      <c r="BP811" s="178">
        <f t="shared" si="503"/>
        <v>0.1091</v>
      </c>
      <c r="BQ811" s="179">
        <f t="shared" si="492"/>
        <v>8.6664107387064426E-3</v>
      </c>
      <c r="BR811" s="179">
        <f t="shared" si="507"/>
        <v>1.2999081054660168E-3</v>
      </c>
    </row>
    <row r="812" spans="44:70">
      <c r="AR812" s="69">
        <f t="shared" si="489"/>
        <v>68</v>
      </c>
      <c r="AS812" s="70">
        <f t="shared" si="500"/>
        <v>809</v>
      </c>
      <c r="AT812" s="71">
        <f t="shared" si="501"/>
        <v>1.2190426341054101E-3</v>
      </c>
      <c r="AU812" s="72">
        <f t="shared" si="490"/>
        <v>8.6664107387064426E-3</v>
      </c>
      <c r="AV812" s="73">
        <f t="shared" si="491"/>
        <v>1.0086664107387064</v>
      </c>
      <c r="AW812" s="74">
        <f>PRODUCT(AV$4:AV812)</f>
        <v>775.95208961105732</v>
      </c>
      <c r="BO812" s="70">
        <f t="shared" si="506"/>
        <v>809</v>
      </c>
      <c r="BP812" s="178">
        <f t="shared" si="503"/>
        <v>0.1091</v>
      </c>
      <c r="BQ812" s="179">
        <f t="shared" si="492"/>
        <v>8.6664107387064426E-3</v>
      </c>
      <c r="BR812" s="179">
        <f t="shared" si="507"/>
        <v>1.2887393608299266E-3</v>
      </c>
    </row>
    <row r="813" spans="44:70">
      <c r="AR813" s="69">
        <f t="shared" si="489"/>
        <v>68</v>
      </c>
      <c r="AS813" s="70">
        <f t="shared" si="500"/>
        <v>810</v>
      </c>
      <c r="AT813" s="71">
        <f t="shared" si="501"/>
        <v>1.208477909930258E-3</v>
      </c>
      <c r="AU813" s="72">
        <f t="shared" si="490"/>
        <v>8.6664107387064426E-3</v>
      </c>
      <c r="AV813" s="73">
        <f t="shared" si="491"/>
        <v>1.0086664107387064</v>
      </c>
      <c r="AW813" s="74">
        <f>PRODUCT(AV$4:AV813)</f>
        <v>782.67680913318429</v>
      </c>
      <c r="BO813" s="70">
        <f t="shared" si="506"/>
        <v>810</v>
      </c>
      <c r="BP813" s="178">
        <f t="shared" si="503"/>
        <v>0.1091</v>
      </c>
      <c r="BQ813" s="179">
        <f t="shared" si="492"/>
        <v>8.6664107387064426E-3</v>
      </c>
      <c r="BR813" s="179">
        <f t="shared" si="507"/>
        <v>1.2776665774823473E-3</v>
      </c>
    </row>
    <row r="814" spans="44:70">
      <c r="AR814" s="69">
        <f t="shared" si="489"/>
        <v>68</v>
      </c>
      <c r="AS814" s="70">
        <f t="shared" si="500"/>
        <v>811</v>
      </c>
      <c r="AT814" s="71">
        <f t="shared" si="501"/>
        <v>1.198004743994149E-3</v>
      </c>
      <c r="AU814" s="72">
        <f t="shared" si="490"/>
        <v>8.6664107387064426E-3</v>
      </c>
      <c r="AV814" s="73">
        <f t="shared" si="491"/>
        <v>1.0086664107387064</v>
      </c>
      <c r="AW814" s="74">
        <f>PRODUCT(AV$4:AV814)</f>
        <v>789.45980783679261</v>
      </c>
      <c r="BO814" s="70">
        <f t="shared" si="506"/>
        <v>811</v>
      </c>
      <c r="BP814" s="178">
        <f t="shared" si="503"/>
        <v>0.1091</v>
      </c>
      <c r="BQ814" s="179">
        <f t="shared" si="492"/>
        <v>8.6664107387064426E-3</v>
      </c>
      <c r="BR814" s="179">
        <f t="shared" si="507"/>
        <v>1.266688930928746E-3</v>
      </c>
    </row>
    <row r="815" spans="44:70">
      <c r="AR815" s="69">
        <f t="shared" si="489"/>
        <v>68</v>
      </c>
      <c r="AS815" s="70">
        <f t="shared" si="500"/>
        <v>812</v>
      </c>
      <c r="AT815" s="71">
        <f t="shared" si="501"/>
        <v>1.1876223428157768E-3</v>
      </c>
      <c r="AU815" s="72">
        <f t="shared" si="490"/>
        <v>8.6664107387064426E-3</v>
      </c>
      <c r="AV815" s="73">
        <f t="shared" si="491"/>
        <v>1.0086664107387064</v>
      </c>
      <c r="AW815" s="74">
        <f>PRODUCT(AV$4:AV815)</f>
        <v>796.30159079320651</v>
      </c>
      <c r="BO815" s="70">
        <f t="shared" si="506"/>
        <v>812</v>
      </c>
      <c r="BP815" s="178">
        <f t="shared" si="503"/>
        <v>0.1091</v>
      </c>
      <c r="BQ815" s="179">
        <f t="shared" si="492"/>
        <v>8.6664107387064426E-3</v>
      </c>
      <c r="BR815" s="179">
        <f t="shared" si="507"/>
        <v>1.2558056037586046E-3</v>
      </c>
    </row>
    <row r="816" spans="44:70">
      <c r="AR816" s="69">
        <f t="shared" si="489"/>
        <v>68</v>
      </c>
      <c r="AS816" s="70">
        <f t="shared" si="500"/>
        <v>813</v>
      </c>
      <c r="AT816" s="71">
        <f t="shared" si="501"/>
        <v>1.1773299197904705E-3</v>
      </c>
      <c r="AU816" s="72">
        <f t="shared" si="490"/>
        <v>8.6664107387064426E-3</v>
      </c>
      <c r="AV816" s="73">
        <f t="shared" si="491"/>
        <v>1.0086664107387064</v>
      </c>
      <c r="AW816" s="74">
        <f>PRODUCT(AV$4:AV816)</f>
        <v>803.20266745090578</v>
      </c>
      <c r="BO816" s="70">
        <f t="shared" si="506"/>
        <v>813</v>
      </c>
      <c r="BP816" s="178">
        <f t="shared" si="503"/>
        <v>0.1091</v>
      </c>
      <c r="BQ816" s="179">
        <f t="shared" si="492"/>
        <v>8.6664107387064426E-3</v>
      </c>
      <c r="BR816" s="179">
        <f t="shared" si="507"/>
        <v>1.2450157855845554E-3</v>
      </c>
    </row>
    <row r="817" spans="44:70">
      <c r="AR817" s="69">
        <f t="shared" si="489"/>
        <v>68</v>
      </c>
      <c r="AS817" s="70">
        <f t="shared" si="500"/>
        <v>814</v>
      </c>
      <c r="AT817" s="71">
        <f t="shared" si="501"/>
        <v>1.1671266951305979E-3</v>
      </c>
      <c r="AU817" s="72">
        <f t="shared" si="490"/>
        <v>8.6664107387064426E-3</v>
      </c>
      <c r="AV817" s="73">
        <f t="shared" si="491"/>
        <v>1.0086664107387064</v>
      </c>
      <c r="AW817" s="74">
        <f>PRODUCT(AV$4:AV817)</f>
        <v>810.16355167346001</v>
      </c>
      <c r="BO817" s="70">
        <f t="shared" si="506"/>
        <v>814</v>
      </c>
      <c r="BP817" s="178">
        <f t="shared" si="503"/>
        <v>0.1091</v>
      </c>
      <c r="BQ817" s="179">
        <f t="shared" si="492"/>
        <v>8.6664107387064426E-3</v>
      </c>
      <c r="BR817" s="179">
        <f t="shared" si="507"/>
        <v>1.234318672982038E-3</v>
      </c>
    </row>
    <row r="818" spans="44:70">
      <c r="AR818" s="69">
        <f t="shared" si="489"/>
        <v>68</v>
      </c>
      <c r="AS818" s="70">
        <f t="shared" si="500"/>
        <v>815</v>
      </c>
      <c r="AT818" s="71">
        <f t="shared" si="501"/>
        <v>1.1570118958064873E-3</v>
      </c>
      <c r="AU818" s="72">
        <f t="shared" si="490"/>
        <v>8.6664107387064426E-3</v>
      </c>
      <c r="AV818" s="73">
        <f t="shared" si="491"/>
        <v>1.0086664107387064</v>
      </c>
      <c r="AW818" s="74">
        <f>PRODUCT(AV$4:AV818)</f>
        <v>817.18476177779144</v>
      </c>
      <c r="BO818" s="70">
        <f t="shared" si="506"/>
        <v>815</v>
      </c>
      <c r="BP818" s="178">
        <f t="shared" si="503"/>
        <v>0.1091</v>
      </c>
      <c r="BQ818" s="179">
        <f t="shared" si="492"/>
        <v>8.6664107387064426E-3</v>
      </c>
      <c r="BR818" s="179">
        <f t="shared" si="507"/>
        <v>1.2237134694294746E-3</v>
      </c>
    </row>
    <row r="819" spans="44:70">
      <c r="AR819" s="69">
        <f t="shared" si="489"/>
        <v>68</v>
      </c>
      <c r="AS819" s="70">
        <f t="shared" si="500"/>
        <v>816</v>
      </c>
      <c r="AT819" s="71">
        <f t="shared" si="501"/>
        <v>1.1469847554878589E-3</v>
      </c>
      <c r="AU819" s="72">
        <f t="shared" si="490"/>
        <v>8.6664107387064426E-3</v>
      </c>
      <c r="AV819" s="73">
        <f t="shared" si="491"/>
        <v>1.0086664107387064</v>
      </c>
      <c r="AW819" s="74">
        <f>PRODUCT(AV$4:AV819)</f>
        <v>824.2668205727698</v>
      </c>
      <c r="BO819" s="70">
        <f t="shared" si="506"/>
        <v>816</v>
      </c>
      <c r="BP819" s="178">
        <f t="shared" si="503"/>
        <v>0.1091</v>
      </c>
      <c r="BQ819" s="179">
        <f t="shared" si="492"/>
        <v>8.6664107387064426E-3</v>
      </c>
      <c r="BR819" s="179">
        <f t="shared" si="507"/>
        <v>1.2131993852489611E-3</v>
      </c>
    </row>
    <row r="820" spans="44:70">
      <c r="AR820" s="69">
        <f t="shared" si="489"/>
        <v>69</v>
      </c>
      <c r="AS820" s="70">
        <f t="shared" si="500"/>
        <v>817</v>
      </c>
      <c r="AT820" s="71">
        <f t="shared" si="501"/>
        <v>1.1370445144857663E-3</v>
      </c>
      <c r="AU820" s="72">
        <f t="shared" si="490"/>
        <v>8.6664107387064426E-3</v>
      </c>
      <c r="AV820" s="73">
        <f t="shared" si="491"/>
        <v>1.0086664107387064</v>
      </c>
      <c r="AW820" s="74">
        <f>PRODUCT(AV$4:AV820)</f>
        <v>831.41025539814109</v>
      </c>
      <c r="BO820" s="70">
        <f t="shared" si="506"/>
        <v>817</v>
      </c>
      <c r="BP820" s="178">
        <f t="shared" si="503"/>
        <v>0.1091</v>
      </c>
      <c r="BQ820" s="179">
        <f t="shared" si="492"/>
        <v>8.6664107387064426E-3</v>
      </c>
      <c r="BR820" s="179">
        <f t="shared" si="507"/>
        <v>1.2027756375474652E-3</v>
      </c>
    </row>
    <row r="821" spans="44:70">
      <c r="AR821" s="69">
        <f t="shared" si="489"/>
        <v>69</v>
      </c>
      <c r="AS821" s="70">
        <f t="shared" si="500"/>
        <v>818</v>
      </c>
      <c r="AT821" s="71">
        <f t="shared" si="501"/>
        <v>1.1271904196950397E-3</v>
      </c>
      <c r="AU821" s="72">
        <f t="shared" si="490"/>
        <v>8.6664107387064426E-3</v>
      </c>
      <c r="AV821" s="73">
        <f t="shared" si="491"/>
        <v>1.0086664107387064</v>
      </c>
      <c r="AW821" s="74">
        <f>PRODUCT(AV$4:AV821)</f>
        <v>838.61559816379417</v>
      </c>
      <c r="BO821" s="70">
        <f t="shared" si="506"/>
        <v>818</v>
      </c>
      <c r="BP821" s="178">
        <f t="shared" si="503"/>
        <v>0.1091</v>
      </c>
      <c r="BQ821" s="179">
        <f t="shared" si="492"/>
        <v>8.6664107387064426E-3</v>
      </c>
      <c r="BR821" s="179">
        <f t="shared" si="507"/>
        <v>1.1924414501585327E-3</v>
      </c>
    </row>
    <row r="822" spans="44:70">
      <c r="AR822" s="69">
        <f t="shared" si="489"/>
        <v>69</v>
      </c>
      <c r="AS822" s="70">
        <f t="shared" si="500"/>
        <v>819</v>
      </c>
      <c r="AT822" s="71">
        <f t="shared" si="501"/>
        <v>1.1174217245372277E-3</v>
      </c>
      <c r="AU822" s="72">
        <f t="shared" si="490"/>
        <v>8.6664107387064426E-3</v>
      </c>
      <c r="AV822" s="73">
        <f t="shared" si="491"/>
        <v>1.0086664107387064</v>
      </c>
      <c r="AW822" s="74">
        <f>PRODUCT(AV$4:AV822)</f>
        <v>845.88338538936762</v>
      </c>
      <c r="BO822" s="70">
        <f t="shared" si="506"/>
        <v>819</v>
      </c>
      <c r="BP822" s="178">
        <f t="shared" si="503"/>
        <v>0.1091</v>
      </c>
      <c r="BQ822" s="179">
        <f t="shared" si="492"/>
        <v>8.6664107387064426E-3</v>
      </c>
      <c r="BR822" s="179">
        <f t="shared" si="507"/>
        <v>1.1821960535844916E-3</v>
      </c>
    </row>
    <row r="823" spans="44:70">
      <c r="AR823" s="69">
        <f t="shared" si="489"/>
        <v>69</v>
      </c>
      <c r="AS823" s="70">
        <f t="shared" si="500"/>
        <v>820</v>
      </c>
      <c r="AT823" s="71">
        <f t="shared" si="501"/>
        <v>1.1077376889040344E-3</v>
      </c>
      <c r="AU823" s="72">
        <f t="shared" si="490"/>
        <v>8.6664107387064426E-3</v>
      </c>
      <c r="AV823" s="73">
        <f t="shared" si="491"/>
        <v>1.0086664107387064</v>
      </c>
      <c r="AW823" s="74">
        <f>PRODUCT(AV$4:AV823)</f>
        <v>853.21415824419944</v>
      </c>
      <c r="BO823" s="70">
        <f t="shared" si="506"/>
        <v>820</v>
      </c>
      <c r="BP823" s="178">
        <f t="shared" si="503"/>
        <v>0.1091</v>
      </c>
      <c r="BQ823" s="179">
        <f t="shared" si="492"/>
        <v>8.6664107387064426E-3</v>
      </c>
      <c r="BR823" s="179">
        <f t="shared" si="507"/>
        <v>1.1720386849391556E-3</v>
      </c>
    </row>
    <row r="824" spans="44:70">
      <c r="AR824" s="69">
        <f t="shared" si="489"/>
        <v>69</v>
      </c>
      <c r="AS824" s="70">
        <f t="shared" si="500"/>
        <v>821</v>
      </c>
      <c r="AT824" s="71">
        <f t="shared" si="501"/>
        <v>1.0981375791012467E-3</v>
      </c>
      <c r="AU824" s="72">
        <f t="shared" si="490"/>
        <v>8.6664107387064426E-3</v>
      </c>
      <c r="AV824" s="73">
        <f t="shared" si="491"/>
        <v>1.0086664107387064</v>
      </c>
      <c r="AW824" s="74">
        <f>PRODUCT(AV$4:AV824)</f>
        <v>860.60846258762331</v>
      </c>
      <c r="BO824" s="70">
        <f t="shared" si="506"/>
        <v>821</v>
      </c>
      <c r="BP824" s="178">
        <f t="shared" si="503"/>
        <v>0.1091</v>
      </c>
      <c r="BQ824" s="179">
        <f t="shared" si="492"/>
        <v>8.6664107387064426E-3</v>
      </c>
      <c r="BR824" s="179">
        <f t="shared" si="507"/>
        <v>1.1619685878910173E-3</v>
      </c>
    </row>
    <row r="825" spans="44:70">
      <c r="AR825" s="69">
        <f t="shared" si="489"/>
        <v>69</v>
      </c>
      <c r="AS825" s="70">
        <f t="shared" si="500"/>
        <v>822</v>
      </c>
      <c r="AT825" s="71">
        <f t="shared" si="501"/>
        <v>1.0886206677931465E-3</v>
      </c>
      <c r="AU825" s="72">
        <f t="shared" si="490"/>
        <v>8.6664107387064426E-3</v>
      </c>
      <c r="AV825" s="73">
        <f t="shared" si="491"/>
        <v>1.0086664107387064</v>
      </c>
      <c r="AW825" s="74">
        <f>PRODUCT(AV$4:AV825)</f>
        <v>868.06684900961432</v>
      </c>
      <c r="BO825" s="70">
        <f t="shared" si="506"/>
        <v>822</v>
      </c>
      <c r="BP825" s="178">
        <f t="shared" si="503"/>
        <v>0.1091</v>
      </c>
      <c r="BQ825" s="179">
        <f t="shared" si="492"/>
        <v>8.6664107387064426E-3</v>
      </c>
      <c r="BR825" s="179">
        <f t="shared" si="507"/>
        <v>1.1519850126069317E-3</v>
      </c>
    </row>
    <row r="826" spans="44:70">
      <c r="AR826" s="69">
        <f t="shared" si="489"/>
        <v>69</v>
      </c>
      <c r="AS826" s="70">
        <f t="shared" si="500"/>
        <v>823</v>
      </c>
      <c r="AT826" s="71">
        <f t="shared" si="501"/>
        <v>1.0791862339474061E-3</v>
      </c>
      <c r="AU826" s="72">
        <f t="shared" si="490"/>
        <v>8.6664107387064426E-3</v>
      </c>
      <c r="AV826" s="73">
        <f t="shared" si="491"/>
        <v>1.0086664107387064</v>
      </c>
      <c r="AW826" s="74">
        <f>PRODUCT(AV$4:AV826)</f>
        <v>875.58987287178627</v>
      </c>
      <c r="BO826" s="70">
        <f t="shared" si="506"/>
        <v>823</v>
      </c>
      <c r="BP826" s="178">
        <f t="shared" si="503"/>
        <v>0.1091</v>
      </c>
      <c r="BQ826" s="179">
        <f t="shared" si="492"/>
        <v>8.6664107387064426E-3</v>
      </c>
      <c r="BR826" s="179">
        <f t="shared" si="507"/>
        <v>1.142087215696282E-3</v>
      </c>
    </row>
    <row r="827" spans="44:70">
      <c r="AR827" s="69">
        <f t="shared" si="489"/>
        <v>69</v>
      </c>
      <c r="AS827" s="70">
        <f t="shared" si="500"/>
        <v>824</v>
      </c>
      <c r="AT827" s="71">
        <f t="shared" si="501"/>
        <v>1.0698335627804601E-3</v>
      </c>
      <c r="AU827" s="72">
        <f t="shared" si="490"/>
        <v>8.6664107387064426E-3</v>
      </c>
      <c r="AV827" s="73">
        <f t="shared" si="491"/>
        <v>1.0086664107387064</v>
      </c>
      <c r="AW827" s="74">
        <f>PRODUCT(AV$4:AV827)</f>
        <v>883.17809434874493</v>
      </c>
      <c r="BO827" s="70">
        <f t="shared" si="506"/>
        <v>824</v>
      </c>
      <c r="BP827" s="178">
        <f t="shared" si="503"/>
        <v>0.1091</v>
      </c>
      <c r="BQ827" s="179">
        <f t="shared" si="492"/>
        <v>8.6664107387064426E-3</v>
      </c>
      <c r="BR827" s="179">
        <f t="shared" si="507"/>
        <v>1.1322744601556262E-3</v>
      </c>
    </row>
    <row r="828" spans="44:70">
      <c r="AR828" s="69">
        <f t="shared" si="489"/>
        <v>69</v>
      </c>
      <c r="AS828" s="70">
        <f t="shared" si="500"/>
        <v>825</v>
      </c>
      <c r="AT828" s="71">
        <f t="shared" si="501"/>
        <v>1.0605619457033509E-3</v>
      </c>
      <c r="AU828" s="72">
        <f t="shared" si="490"/>
        <v>8.6664107387064426E-3</v>
      </c>
      <c r="AV828" s="73">
        <f t="shared" si="491"/>
        <v>1.0086664107387064</v>
      </c>
      <c r="AW828" s="74">
        <f>PRODUCT(AV$4:AV828)</f>
        <v>890.83207846979917</v>
      </c>
      <c r="BO828" s="70">
        <f t="shared" si="506"/>
        <v>825</v>
      </c>
      <c r="BP828" s="178">
        <f t="shared" si="503"/>
        <v>0.1091</v>
      </c>
      <c r="BQ828" s="179">
        <f t="shared" si="492"/>
        <v>8.6664107387064426E-3</v>
      </c>
      <c r="BR828" s="179">
        <f t="shared" si="507"/>
        <v>1.1225460153138184E-3</v>
      </c>
    </row>
    <row r="829" spans="44:70">
      <c r="AR829" s="69">
        <f t="shared" si="489"/>
        <v>69</v>
      </c>
      <c r="AS829" s="70">
        <f t="shared" si="500"/>
        <v>826</v>
      </c>
      <c r="AT829" s="71">
        <f t="shared" si="501"/>
        <v>1.051370680268044E-3</v>
      </c>
      <c r="AU829" s="72">
        <f t="shared" si="490"/>
        <v>8.6664107387064426E-3</v>
      </c>
      <c r="AV829" s="73">
        <f t="shared" si="491"/>
        <v>1.0086664107387064</v>
      </c>
      <c r="AW829" s="74">
        <f>PRODUCT(AV$4:AV829)</f>
        <v>898.55239516103404</v>
      </c>
      <c r="BO829" s="70">
        <f t="shared" si="506"/>
        <v>826</v>
      </c>
      <c r="BP829" s="178">
        <f t="shared" si="503"/>
        <v>0.1091</v>
      </c>
      <c r="BQ829" s="179">
        <f t="shared" si="492"/>
        <v>8.6664107387064426E-3</v>
      </c>
      <c r="BR829" s="179">
        <f t="shared" si="507"/>
        <v>1.1129011567776023E-3</v>
      </c>
    </row>
    <row r="830" spans="44:70">
      <c r="AR830" s="69">
        <f t="shared" si="489"/>
        <v>69</v>
      </c>
      <c r="AS830" s="70">
        <f t="shared" si="500"/>
        <v>827</v>
      </c>
      <c r="AT830" s="71">
        <f t="shared" si="501"/>
        <v>1.0422590701142079E-3</v>
      </c>
      <c r="AU830" s="72">
        <f t="shared" si="490"/>
        <v>8.6664107387064426E-3</v>
      </c>
      <c r="AV830" s="73">
        <f t="shared" si="491"/>
        <v>1.0086664107387064</v>
      </c>
      <c r="AW830" s="74">
        <f>PRODUCT(AV$4:AV830)</f>
        <v>906.33961928774806</v>
      </c>
      <c r="BO830" s="70">
        <f t="shared" si="506"/>
        <v>827</v>
      </c>
      <c r="BP830" s="178">
        <f t="shared" si="503"/>
        <v>0.1091</v>
      </c>
      <c r="BQ830" s="179">
        <f t="shared" si="492"/>
        <v>8.6664107387064426E-3</v>
      </c>
      <c r="BR830" s="179">
        <f t="shared" si="507"/>
        <v>1.1033391663776715E-3</v>
      </c>
    </row>
    <row r="831" spans="44:70">
      <c r="AR831" s="69">
        <f t="shared" si="489"/>
        <v>69</v>
      </c>
      <c r="AS831" s="70">
        <f t="shared" si="500"/>
        <v>828</v>
      </c>
      <c r="AT831" s="71">
        <f t="shared" si="501"/>
        <v>1.0332264249164559E-3</v>
      </c>
      <c r="AU831" s="72">
        <f t="shared" si="490"/>
        <v>8.6664107387064426E-3</v>
      </c>
      <c r="AV831" s="73">
        <f t="shared" si="491"/>
        <v>1.0086664107387064</v>
      </c>
      <c r="AW831" s="74">
        <f>PRODUCT(AV$4:AV831)</f>
        <v>914.19433069725847</v>
      </c>
      <c r="BO831" s="70">
        <f t="shared" si="506"/>
        <v>828</v>
      </c>
      <c r="BP831" s="178">
        <f t="shared" si="503"/>
        <v>0.1091</v>
      </c>
      <c r="BQ831" s="179">
        <f t="shared" si="492"/>
        <v>8.6664107387064426E-3</v>
      </c>
      <c r="BR831" s="179">
        <f t="shared" si="507"/>
        <v>1.093859332115194E-3</v>
      </c>
    </row>
    <row r="832" spans="44:70">
      <c r="AR832" s="69">
        <f t="shared" si="489"/>
        <v>70</v>
      </c>
      <c r="AS832" s="70">
        <f t="shared" si="500"/>
        <v>829</v>
      </c>
      <c r="AT832" s="71">
        <f t="shared" si="501"/>
        <v>1.0242720603320446E-3</v>
      </c>
      <c r="AU832" s="72">
        <f t="shared" si="490"/>
        <v>8.6664107387064426E-3</v>
      </c>
      <c r="AV832" s="73">
        <f t="shared" si="491"/>
        <v>1.0086664107387064</v>
      </c>
      <c r="AW832" s="74">
        <f>PRODUCT(AV$4:AV832)</f>
        <v>922.11711426207773</v>
      </c>
      <c r="BO832" s="70">
        <f t="shared" si="506"/>
        <v>829</v>
      </c>
      <c r="BP832" s="178">
        <f t="shared" si="503"/>
        <v>0.1091</v>
      </c>
      <c r="BQ832" s="179">
        <f t="shared" si="492"/>
        <v>8.6664107387064426E-3</v>
      </c>
      <c r="BR832" s="179">
        <f t="shared" si="507"/>
        <v>1.0844609481087961E-3</v>
      </c>
    </row>
    <row r="833" spans="44:70">
      <c r="AR833" s="69">
        <f t="shared" si="489"/>
        <v>70</v>
      </c>
      <c r="AS833" s="70">
        <f t="shared" si="500"/>
        <v>830</v>
      </c>
      <c r="AT833" s="71">
        <f t="shared" si="501"/>
        <v>1.015395297949026E-3</v>
      </c>
      <c r="AU833" s="72">
        <f t="shared" si="490"/>
        <v>8.6664107387064426E-3</v>
      </c>
      <c r="AV833" s="73">
        <f t="shared" si="491"/>
        <v>1.0086664107387064</v>
      </c>
      <c r="AW833" s="74">
        <f>PRODUCT(AV$4:AV833)</f>
        <v>930.10855992346364</v>
      </c>
      <c r="BO833" s="70">
        <f t="shared" si="506"/>
        <v>830</v>
      </c>
      <c r="BP833" s="178">
        <f t="shared" si="503"/>
        <v>0.1091</v>
      </c>
      <c r="BQ833" s="179">
        <f t="shared" si="492"/>
        <v>8.6664107387064426E-3</v>
      </c>
      <c r="BR833" s="179">
        <f t="shared" si="507"/>
        <v>1.0751433145420009E-3</v>
      </c>
    </row>
    <row r="834" spans="44:70">
      <c r="AR834" s="69">
        <f t="shared" si="489"/>
        <v>70</v>
      </c>
      <c r="AS834" s="70">
        <f t="shared" si="500"/>
        <v>831</v>
      </c>
      <c r="AT834" s="71">
        <f t="shared" si="501"/>
        <v>1.0065954652348486E-3</v>
      </c>
      <c r="AU834" s="72">
        <f t="shared" si="490"/>
        <v>8.6664107387064426E-3</v>
      </c>
      <c r="AV834" s="73">
        <f t="shared" si="491"/>
        <v>1.0086664107387064</v>
      </c>
      <c r="AW834" s="74">
        <f>PRODUCT(AV$4:AV834)</f>
        <v>938.16926273534716</v>
      </c>
      <c r="BO834" s="70">
        <f t="shared" si="506"/>
        <v>831</v>
      </c>
      <c r="BP834" s="178">
        <f t="shared" si="503"/>
        <v>0.1091</v>
      </c>
      <c r="BQ834" s="179">
        <f t="shared" si="492"/>
        <v>8.6664107387064426E-3</v>
      </c>
      <c r="BR834" s="179">
        <f t="shared" si="507"/>
        <v>1.0659057376111191E-3</v>
      </c>
    </row>
    <row r="835" spans="44:70">
      <c r="AR835" s="69">
        <f t="shared" si="489"/>
        <v>70</v>
      </c>
      <c r="AS835" s="70">
        <f t="shared" si="500"/>
        <v>832</v>
      </c>
      <c r="AT835" s="71">
        <f t="shared" si="501"/>
        <v>9.9787189548540415E-4</v>
      </c>
      <c r="AU835" s="72">
        <f t="shared" si="490"/>
        <v>8.6664107387064426E-3</v>
      </c>
      <c r="AV835" s="73">
        <f t="shared" si="491"/>
        <v>1.0086664107387064</v>
      </c>
      <c r="AW835" s="74">
        <f>PRODUCT(AV$4:AV835)</f>
        <v>946.29982290864109</v>
      </c>
      <c r="BO835" s="70">
        <f t="shared" si="506"/>
        <v>832</v>
      </c>
      <c r="BP835" s="178">
        <f t="shared" si="503"/>
        <v>0.1091</v>
      </c>
      <c r="BQ835" s="179">
        <f t="shared" si="492"/>
        <v>8.6664107387064426E-3</v>
      </c>
      <c r="BR835" s="179">
        <f t="shared" si="507"/>
        <v>1.0567475294735876E-3</v>
      </c>
    </row>
    <row r="836" spans="44:70">
      <c r="AR836" s="69">
        <f t="shared" si="489"/>
        <v>70</v>
      </c>
      <c r="AS836" s="70">
        <f t="shared" si="500"/>
        <v>833</v>
      </c>
      <c r="AT836" s="71">
        <f t="shared" si="501"/>
        <v>9.8922392777451608E-4</v>
      </c>
      <c r="AU836" s="72">
        <f t="shared" si="490"/>
        <v>8.6664107387064426E-3</v>
      </c>
      <c r="AV836" s="73">
        <f t="shared" si="491"/>
        <v>1.0086664107387064</v>
      </c>
      <c r="AW836" s="74">
        <f>PRODUCT(AV$4:AV836)</f>
        <v>954.50084585593254</v>
      </c>
      <c r="BO836" s="70">
        <f t="shared" si="506"/>
        <v>833</v>
      </c>
      <c r="BP836" s="178">
        <f t="shared" si="503"/>
        <v>0.1091</v>
      </c>
      <c r="BQ836" s="179">
        <f t="shared" si="492"/>
        <v>8.6664107387064426E-3</v>
      </c>
      <c r="BR836" s="179">
        <f t="shared" si="507"/>
        <v>1.0476680081967522E-3</v>
      </c>
    </row>
    <row r="837" spans="44:70">
      <c r="AR837" s="69">
        <f t="shared" ref="AR837:AR900" si="508">ROUNDDOWN((AS837-1)/12,0)+1</f>
        <v>70</v>
      </c>
      <c r="AS837" s="70">
        <f t="shared" si="500"/>
        <v>834</v>
      </c>
      <c r="AT837" s="71">
        <f t="shared" si="501"/>
        <v>9.806509069038656E-4</v>
      </c>
      <c r="AU837" s="72">
        <f t="shared" ref="AU837:AU900" si="509">IF($AU$2="Yes",BQ837,((1+$AH$21)^(1/12))-1)</f>
        <v>8.6664107387064426E-3</v>
      </c>
      <c r="AV837" s="73">
        <f t="shared" ref="AV837:AV900" si="510">(1+AU837)</f>
        <v>1.0086664107387064</v>
      </c>
      <c r="AW837" s="74">
        <f>PRODUCT(AV$4:AV837)</f>
        <v>962.77294223656281</v>
      </c>
      <c r="BO837" s="70">
        <f t="shared" si="506"/>
        <v>834</v>
      </c>
      <c r="BP837" s="178">
        <f t="shared" si="503"/>
        <v>0.1091</v>
      </c>
      <c r="BQ837" s="179">
        <f t="shared" ref="BQ837:BQ900" si="511">(1+BP837)^(1/12)-1</f>
        <v>8.6664107387064426E-3</v>
      </c>
      <c r="BR837" s="179">
        <f t="shared" si="507"/>
        <v>1.0386664977070888E-3</v>
      </c>
    </row>
    <row r="838" spans="44:70">
      <c r="AR838" s="69">
        <f t="shared" si="508"/>
        <v>70</v>
      </c>
      <c r="AS838" s="70">
        <f t="shared" ref="AS838:AS901" si="512">AS837+1</f>
        <v>835</v>
      </c>
      <c r="AT838" s="71">
        <f t="shared" ref="AT838:AT901" si="513">(1-AU838)*AT837</f>
        <v>9.7215218335335171E-4</v>
      </c>
      <c r="AU838" s="72">
        <f t="shared" si="509"/>
        <v>8.6664107387064426E-3</v>
      </c>
      <c r="AV838" s="73">
        <f t="shared" si="510"/>
        <v>1.0086664107387064</v>
      </c>
      <c r="AW838" s="74">
        <f>PRODUCT(AV$4:AV838)</f>
        <v>971.11672800209772</v>
      </c>
      <c r="BO838" s="70">
        <f t="shared" si="506"/>
        <v>835</v>
      </c>
      <c r="BP838" s="178">
        <f t="shared" ref="BP838:BP901" si="514">VLOOKUP(BO838,$BT$4:$BX$13,5,TRUE)/100</f>
        <v>0.1091</v>
      </c>
      <c r="BQ838" s="179">
        <f t="shared" si="511"/>
        <v>8.6664107387064426E-3</v>
      </c>
      <c r="BR838" s="179">
        <f t="shared" si="507"/>
        <v>1.0297423277398634E-3</v>
      </c>
    </row>
    <row r="839" spans="44:70">
      <c r="AR839" s="69">
        <f t="shared" si="508"/>
        <v>70</v>
      </c>
      <c r="AS839" s="70">
        <f t="shared" si="512"/>
        <v>836</v>
      </c>
      <c r="AT839" s="71">
        <f t="shared" si="513"/>
        <v>9.6372711323188128E-4</v>
      </c>
      <c r="AU839" s="72">
        <f t="shared" si="509"/>
        <v>8.6664107387064426E-3</v>
      </c>
      <c r="AV839" s="73">
        <f t="shared" si="510"/>
        <v>1.0086664107387064</v>
      </c>
      <c r="AW839" s="74">
        <f>PRODUCT(AV$4:AV839)</f>
        <v>979.53282444219258</v>
      </c>
      <c r="BO839" s="70">
        <f t="shared" si="506"/>
        <v>836</v>
      </c>
      <c r="BP839" s="178">
        <f t="shared" si="514"/>
        <v>0.1091</v>
      </c>
      <c r="BQ839" s="179">
        <f t="shared" si="511"/>
        <v>8.6664107387064426E-3</v>
      </c>
      <c r="BR839" s="179">
        <f t="shared" si="507"/>
        <v>1.0208948337892226E-3</v>
      </c>
    </row>
    <row r="840" spans="44:70">
      <c r="AR840" s="69">
        <f t="shared" si="508"/>
        <v>70</v>
      </c>
      <c r="AS840" s="70">
        <f t="shared" si="512"/>
        <v>837</v>
      </c>
      <c r="AT840" s="71">
        <f t="shared" si="513"/>
        <v>9.5537505822858597E-4</v>
      </c>
      <c r="AU840" s="72">
        <f t="shared" si="509"/>
        <v>8.6664107387064426E-3</v>
      </c>
      <c r="AV840" s="73">
        <f t="shared" si="510"/>
        <v>1.0086664107387064</v>
      </c>
      <c r="AW840" s="74">
        <f>PRODUCT(AV$4:AV840)</f>
        <v>988.02185823085381</v>
      </c>
      <c r="BO840" s="70">
        <f t="shared" si="506"/>
        <v>837</v>
      </c>
      <c r="BP840" s="178">
        <f t="shared" si="514"/>
        <v>0.1091</v>
      </c>
      <c r="BQ840" s="179">
        <f t="shared" si="511"/>
        <v>8.6664107387064426E-3</v>
      </c>
      <c r="BR840" s="179">
        <f t="shared" si="507"/>
        <v>1.0121233570587133E-3</v>
      </c>
    </row>
    <row r="841" spans="44:70">
      <c r="AR841" s="69">
        <f t="shared" si="508"/>
        <v>70</v>
      </c>
      <c r="AS841" s="70">
        <f t="shared" si="512"/>
        <v>838</v>
      </c>
      <c r="AT841" s="71">
        <f t="shared" si="513"/>
        <v>9.4709538556446145E-4</v>
      </c>
      <c r="AU841" s="72">
        <f t="shared" si="509"/>
        <v>8.6664107387064426E-3</v>
      </c>
      <c r="AV841" s="73">
        <f t="shared" si="510"/>
        <v>1.0086664107387064</v>
      </c>
      <c r="AW841" s="74">
        <f>PRODUCT(AV$4:AV841)</f>
        <v>996.58446147310235</v>
      </c>
      <c r="BO841" s="70">
        <f t="shared" si="506"/>
        <v>838</v>
      </c>
      <c r="BP841" s="178">
        <f t="shared" si="514"/>
        <v>0.1091</v>
      </c>
      <c r="BQ841" s="179">
        <f t="shared" si="511"/>
        <v>8.6664107387064426E-3</v>
      </c>
      <c r="BR841" s="179">
        <f t="shared" si="507"/>
        <v>1.0034272444122286E-3</v>
      </c>
    </row>
    <row r="842" spans="44:70">
      <c r="AR842" s="69">
        <f t="shared" si="508"/>
        <v>70</v>
      </c>
      <c r="AS842" s="70">
        <f t="shared" si="512"/>
        <v>839</v>
      </c>
      <c r="AT842" s="71">
        <f t="shared" si="513"/>
        <v>9.3888746794442627E-4</v>
      </c>
      <c r="AU842" s="72">
        <f t="shared" si="509"/>
        <v>8.6664107387064426E-3</v>
      </c>
      <c r="AV842" s="73">
        <f t="shared" si="510"/>
        <v>1.0086664107387064</v>
      </c>
      <c r="AW842" s="74">
        <f>PRODUCT(AV$4:AV842)</f>
        <v>1005.2212717520408</v>
      </c>
      <c r="BO842" s="70">
        <f t="shared" si="506"/>
        <v>839</v>
      </c>
      <c r="BP842" s="178">
        <f t="shared" si="514"/>
        <v>0.1091</v>
      </c>
      <c r="BQ842" s="179">
        <f t="shared" si="511"/>
        <v>8.6664107387064426E-3</v>
      </c>
      <c r="BR842" s="179">
        <f t="shared" si="507"/>
        <v>9.9480584832537357E-4</v>
      </c>
    </row>
    <row r="843" spans="44:70">
      <c r="AR843" s="69">
        <f t="shared" si="508"/>
        <v>70</v>
      </c>
      <c r="AS843" s="70">
        <f t="shared" si="512"/>
        <v>840</v>
      </c>
      <c r="AT843" s="71">
        <f t="shared" si="513"/>
        <v>9.3075068350979579E-4</v>
      </c>
      <c r="AU843" s="72">
        <f t="shared" si="509"/>
        <v>8.6664107387064426E-3</v>
      </c>
      <c r="AV843" s="73">
        <f t="shared" si="510"/>
        <v>1.0086664107387064</v>
      </c>
      <c r="AW843" s="74">
        <f>PRODUCT(AV$4:AV843)</f>
        <v>1013.9329321763289</v>
      </c>
      <c r="BO843" s="70">
        <f t="shared" si="506"/>
        <v>840</v>
      </c>
      <c r="BP843" s="178">
        <f t="shared" si="514"/>
        <v>0.1091</v>
      </c>
      <c r="BQ843" s="179">
        <f t="shared" si="511"/>
        <v>8.6664107387064426E-3</v>
      </c>
      <c r="BR843" s="179">
        <f t="shared" si="507"/>
        <v>9.8625852683725053E-4</v>
      </c>
    </row>
    <row r="844" spans="44:70">
      <c r="AR844" s="69">
        <f t="shared" si="508"/>
        <v>71</v>
      </c>
      <c r="AS844" s="70">
        <f t="shared" si="512"/>
        <v>841</v>
      </c>
      <c r="AT844" s="71">
        <f t="shared" si="513"/>
        <v>9.226844157911681E-4</v>
      </c>
      <c r="AU844" s="72">
        <f t="shared" si="509"/>
        <v>8.6664107387064426E-3</v>
      </c>
      <c r="AV844" s="73">
        <f t="shared" si="510"/>
        <v>1.0086664107387064</v>
      </c>
      <c r="AW844" s="74">
        <f>PRODUCT(AV$4:AV844)</f>
        <v>1022.72009142807</v>
      </c>
      <c r="BO844" s="70">
        <f t="shared" si="506"/>
        <v>841</v>
      </c>
      <c r="BP844" s="178">
        <f t="shared" si="514"/>
        <v>0.1091</v>
      </c>
      <c r="BQ844" s="179">
        <f t="shared" si="511"/>
        <v>8.6664107387064426E-3</v>
      </c>
      <c r="BR844" s="179">
        <f t="shared" si="507"/>
        <v>9.7778464350265675E-4</v>
      </c>
    </row>
    <row r="845" spans="44:70">
      <c r="AR845" s="69">
        <f t="shared" si="508"/>
        <v>71</v>
      </c>
      <c r="AS845" s="70">
        <f t="shared" si="512"/>
        <v>842</v>
      </c>
      <c r="AT845" s="71">
        <f t="shared" si="513"/>
        <v>9.146880536617185E-4</v>
      </c>
      <c r="AU845" s="72">
        <f t="shared" si="509"/>
        <v>8.6664107387064426E-3</v>
      </c>
      <c r="AV845" s="73">
        <f t="shared" si="510"/>
        <v>1.0086664107387064</v>
      </c>
      <c r="AW845" s="74">
        <f>PRODUCT(AV$4:AV845)</f>
        <v>1031.5834038111129</v>
      </c>
      <c r="BO845" s="70">
        <f t="shared" si="506"/>
        <v>842</v>
      </c>
      <c r="BP845" s="178">
        <f t="shared" si="514"/>
        <v>0.1091</v>
      </c>
      <c r="BQ845" s="179">
        <f t="shared" si="511"/>
        <v>8.6664107387064426E-3</v>
      </c>
      <c r="BR845" s="179">
        <f t="shared" si="507"/>
        <v>9.6938356734469508E-4</v>
      </c>
    </row>
    <row r="846" spans="44:70">
      <c r="AR846" s="69">
        <f t="shared" si="508"/>
        <v>71</v>
      </c>
      <c r="AS846" s="70">
        <f t="shared" si="512"/>
        <v>843</v>
      </c>
      <c r="AT846" s="71">
        <f t="shared" si="513"/>
        <v>9.0676099129089805E-4</v>
      </c>
      <c r="AU846" s="72">
        <f t="shared" si="509"/>
        <v>8.6664107387064426E-3</v>
      </c>
      <c r="AV846" s="73">
        <f t="shared" si="510"/>
        <v>1.0086664107387064</v>
      </c>
      <c r="AW846" s="74">
        <f>PRODUCT(AV$4:AV846)</f>
        <v>1040.5235292997729</v>
      </c>
      <c r="BO846" s="70">
        <f t="shared" si="506"/>
        <v>843</v>
      </c>
      <c r="BP846" s="178">
        <f t="shared" si="514"/>
        <v>0.1091</v>
      </c>
      <c r="BQ846" s="179">
        <f t="shared" si="511"/>
        <v>8.6664107387064426E-3</v>
      </c>
      <c r="BR846" s="179">
        <f t="shared" si="507"/>
        <v>9.6105467280778966E-4</v>
      </c>
    </row>
    <row r="847" spans="44:70">
      <c r="AR847" s="69">
        <f t="shared" si="508"/>
        <v>71</v>
      </c>
      <c r="AS847" s="70">
        <f t="shared" si="512"/>
        <v>844</v>
      </c>
      <c r="AT847" s="71">
        <f t="shared" si="513"/>
        <v>8.9890262809853448E-4</v>
      </c>
      <c r="AU847" s="72">
        <f t="shared" si="509"/>
        <v>8.6664107387064426E-3</v>
      </c>
      <c r="AV847" s="73">
        <f t="shared" si="510"/>
        <v>1.0086664107387064</v>
      </c>
      <c r="AW847" s="74">
        <f>PRODUCT(AV$4:AV847)</f>
        <v>1049.5411335879733</v>
      </c>
      <c r="BO847" s="70">
        <f t="shared" si="506"/>
        <v>844</v>
      </c>
      <c r="BP847" s="178">
        <f t="shared" si="514"/>
        <v>0.1091</v>
      </c>
      <c r="BQ847" s="179">
        <f t="shared" si="511"/>
        <v>8.6664107387064426E-3</v>
      </c>
      <c r="BR847" s="179">
        <f t="shared" si="507"/>
        <v>9.5279733971110638E-4</v>
      </c>
    </row>
    <row r="848" spans="44:70">
      <c r="AR848" s="69">
        <f t="shared" si="508"/>
        <v>71</v>
      </c>
      <c r="AS848" s="70">
        <f t="shared" si="512"/>
        <v>845</v>
      </c>
      <c r="AT848" s="71">
        <f t="shared" si="513"/>
        <v>8.9111236870932989E-4</v>
      </c>
      <c r="AU848" s="72">
        <f t="shared" si="509"/>
        <v>8.6664107387064426E-3</v>
      </c>
      <c r="AV848" s="73">
        <f t="shared" si="510"/>
        <v>1.0086664107387064</v>
      </c>
      <c r="AW848" s="74">
        <f>PRODUCT(AV$4:AV848)</f>
        <v>1058.6368881388141</v>
      </c>
      <c r="BO848" s="70">
        <f t="shared" si="506"/>
        <v>845</v>
      </c>
      <c r="BP848" s="178">
        <f t="shared" si="514"/>
        <v>0.1091</v>
      </c>
      <c r="BQ848" s="179">
        <f t="shared" si="511"/>
        <v>8.6664107387064426E-3</v>
      </c>
      <c r="BR848" s="179">
        <f t="shared" si="507"/>
        <v>9.4461095320237361E-4</v>
      </c>
    </row>
    <row r="849" spans="44:70">
      <c r="AR849" s="69">
        <f t="shared" si="508"/>
        <v>71</v>
      </c>
      <c r="AS849" s="70">
        <f t="shared" si="512"/>
        <v>846</v>
      </c>
      <c r="AT849" s="71">
        <f t="shared" si="513"/>
        <v>8.8338962290775321E-4</v>
      </c>
      <c r="AU849" s="72">
        <f t="shared" si="509"/>
        <v>8.6664107387064426E-3</v>
      </c>
      <c r="AV849" s="73">
        <f t="shared" si="510"/>
        <v>1.0086664107387064</v>
      </c>
      <c r="AW849" s="74">
        <f>PRODUCT(AV$4:AV849)</f>
        <v>1067.8114702345711</v>
      </c>
      <c r="BO849" s="70">
        <f t="shared" si="506"/>
        <v>846</v>
      </c>
      <c r="BP849" s="178">
        <f t="shared" si="514"/>
        <v>0.1091</v>
      </c>
      <c r="BQ849" s="179">
        <f t="shared" si="511"/>
        <v>8.6664107387064426E-3</v>
      </c>
      <c r="BR849" s="179">
        <f t="shared" si="507"/>
        <v>9.3649490371209925E-4</v>
      </c>
    </row>
    <row r="850" spans="44:70">
      <c r="AR850" s="69">
        <f t="shared" si="508"/>
        <v>71</v>
      </c>
      <c r="AS850" s="70">
        <f t="shared" si="512"/>
        <v>847</v>
      </c>
      <c r="AT850" s="71">
        <f t="shared" si="513"/>
        <v>8.7573380559332367E-4</v>
      </c>
      <c r="AU850" s="72">
        <f t="shared" si="509"/>
        <v>8.6664107387064426E-3</v>
      </c>
      <c r="AV850" s="73">
        <f t="shared" si="510"/>
        <v>1.0086664107387064</v>
      </c>
      <c r="AW850" s="74">
        <f>PRODUCT(AV$4:AV850)</f>
        <v>1077.0655630271258</v>
      </c>
      <c r="BO850" s="70">
        <f t="shared" ref="BO850:BO913" si="515">BO849+1</f>
        <v>847</v>
      </c>
      <c r="BP850" s="178">
        <f t="shared" si="514"/>
        <v>0.1091</v>
      </c>
      <c r="BQ850" s="179">
        <f t="shared" si="511"/>
        <v>8.6664107387064426E-3</v>
      </c>
      <c r="BR850" s="179">
        <f t="shared" ref="BR850:BR913" si="516">BR849/(1+BQ850)</f>
        <v>9.2844858690818135E-4</v>
      </c>
    </row>
    <row r="851" spans="44:70">
      <c r="AR851" s="69">
        <f t="shared" si="508"/>
        <v>71</v>
      </c>
      <c r="AS851" s="70">
        <f t="shared" si="512"/>
        <v>848</v>
      </c>
      <c r="AT851" s="71">
        <f t="shared" si="513"/>
        <v>8.6814433673628138E-4</v>
      </c>
      <c r="AU851" s="72">
        <f t="shared" si="509"/>
        <v>8.6664107387064426E-3</v>
      </c>
      <c r="AV851" s="73">
        <f t="shared" si="510"/>
        <v>1.0086664107387064</v>
      </c>
      <c r="AW851" s="74">
        <f>PRODUCT(AV$4:AV851)</f>
        <v>1086.399855588835</v>
      </c>
      <c r="BO851" s="70">
        <f t="shared" si="515"/>
        <v>848</v>
      </c>
      <c r="BP851" s="178">
        <f t="shared" si="514"/>
        <v>0.1091</v>
      </c>
      <c r="BQ851" s="179">
        <f t="shared" si="511"/>
        <v>8.6664107387064426E-3</v>
      </c>
      <c r="BR851" s="179">
        <f t="shared" si="516"/>
        <v>9.2047140365090888E-4</v>
      </c>
    </row>
    <row r="852" spans="44:70">
      <c r="AR852" s="69">
        <f t="shared" si="508"/>
        <v>71</v>
      </c>
      <c r="AS852" s="70">
        <f t="shared" si="512"/>
        <v>849</v>
      </c>
      <c r="AT852" s="71">
        <f t="shared" si="513"/>
        <v>8.6062064133364286E-4</v>
      </c>
      <c r="AU852" s="72">
        <f t="shared" si="509"/>
        <v>8.6664107387064426E-3</v>
      </c>
      <c r="AV852" s="73">
        <f t="shared" si="510"/>
        <v>1.0086664107387064</v>
      </c>
      <c r="AW852" s="74">
        <f>PRODUCT(AV$4:AV852)</f>
        <v>1095.8150429638392</v>
      </c>
      <c r="BO852" s="70">
        <f t="shared" si="515"/>
        <v>849</v>
      </c>
      <c r="BP852" s="178">
        <f t="shared" si="514"/>
        <v>0.1091</v>
      </c>
      <c r="BQ852" s="179">
        <f t="shared" si="511"/>
        <v>8.6664107387064426E-3</v>
      </c>
      <c r="BR852" s="179">
        <f t="shared" si="516"/>
        <v>9.1256275994834894E-4</v>
      </c>
    </row>
    <row r="853" spans="44:70">
      <c r="AR853" s="69">
        <f t="shared" si="508"/>
        <v>71</v>
      </c>
      <c r="AS853" s="70">
        <f t="shared" si="512"/>
        <v>850</v>
      </c>
      <c r="AT853" s="71">
        <f t="shared" si="513"/>
        <v>8.5316214936563659E-4</v>
      </c>
      <c r="AU853" s="72">
        <f t="shared" si="509"/>
        <v>8.6664107387064426E-3</v>
      </c>
      <c r="AV853" s="73">
        <f t="shared" si="510"/>
        <v>1.0086664107387064</v>
      </c>
      <c r="AW853" s="74">
        <f>PRODUCT(AV$4:AV853)</f>
        <v>1105.311826219817</v>
      </c>
      <c r="BO853" s="70">
        <f t="shared" si="515"/>
        <v>850</v>
      </c>
      <c r="BP853" s="178">
        <f t="shared" si="514"/>
        <v>0.1091</v>
      </c>
      <c r="BQ853" s="179">
        <f t="shared" si="511"/>
        <v>8.6664107387064426E-3</v>
      </c>
      <c r="BR853" s="179">
        <f t="shared" si="516"/>
        <v>9.0472206691211707E-4</v>
      </c>
    </row>
    <row r="854" spans="44:70">
      <c r="AR854" s="69">
        <f t="shared" si="508"/>
        <v>71</v>
      </c>
      <c r="AS854" s="70">
        <f t="shared" si="512"/>
        <v>851</v>
      </c>
      <c r="AT854" s="71">
        <f t="shared" si="513"/>
        <v>8.4576829575251633E-4</v>
      </c>
      <c r="AU854" s="72">
        <f t="shared" si="509"/>
        <v>8.6664107387064426E-3</v>
      </c>
      <c r="AV854" s="73">
        <f t="shared" si="510"/>
        <v>1.0086664107387064</v>
      </c>
      <c r="AW854" s="74">
        <f>PRODUCT(AV$4:AV854)</f>
        <v>1114.8909125001876</v>
      </c>
      <c r="BO854" s="70">
        <f t="shared" si="515"/>
        <v>851</v>
      </c>
      <c r="BP854" s="178">
        <f t="shared" si="514"/>
        <v>0.1091</v>
      </c>
      <c r="BQ854" s="179">
        <f t="shared" si="511"/>
        <v>8.6664107387064426E-3</v>
      </c>
      <c r="BR854" s="179">
        <f t="shared" si="516"/>
        <v>8.9694874071352812E-4</v>
      </c>
    </row>
    <row r="855" spans="44:70">
      <c r="AR855" s="69">
        <f t="shared" si="508"/>
        <v>71</v>
      </c>
      <c r="AS855" s="70">
        <f t="shared" si="512"/>
        <v>852</v>
      </c>
      <c r="AT855" s="71">
        <f t="shared" si="513"/>
        <v>8.3843852031174925E-4</v>
      </c>
      <c r="AU855" s="72">
        <f t="shared" si="509"/>
        <v>8.6664107387064426E-3</v>
      </c>
      <c r="AV855" s="73">
        <f t="shared" si="510"/>
        <v>1.0086664107387064</v>
      </c>
      <c r="AW855" s="74">
        <f>PRODUCT(AV$4:AV855)</f>
        <v>1124.5530150767654</v>
      </c>
      <c r="BO855" s="70">
        <f t="shared" si="515"/>
        <v>852</v>
      </c>
      <c r="BP855" s="178">
        <f t="shared" si="514"/>
        <v>0.1091</v>
      </c>
      <c r="BQ855" s="179">
        <f t="shared" si="511"/>
        <v>8.6664107387064426E-3</v>
      </c>
      <c r="BR855" s="179">
        <f t="shared" si="516"/>
        <v>8.8924220254012339E-4</v>
      </c>
    </row>
    <row r="856" spans="44:70">
      <c r="AR856" s="69">
        <f t="shared" si="508"/>
        <v>72</v>
      </c>
      <c r="AS856" s="70">
        <f t="shared" si="512"/>
        <v>853</v>
      </c>
      <c r="AT856" s="71">
        <f t="shared" si="513"/>
        <v>8.3117226771557435E-4</v>
      </c>
      <c r="AU856" s="72">
        <f t="shared" si="509"/>
        <v>8.6664107387064426E-3</v>
      </c>
      <c r="AV856" s="73">
        <f t="shared" si="510"/>
        <v>1.0086664107387064</v>
      </c>
      <c r="AW856" s="74">
        <f>PRODUCT(AV$4:AV856)</f>
        <v>1134.2988534028714</v>
      </c>
      <c r="BO856" s="70">
        <f t="shared" si="515"/>
        <v>853</v>
      </c>
      <c r="BP856" s="178">
        <f t="shared" si="514"/>
        <v>0.1091</v>
      </c>
      <c r="BQ856" s="179">
        <f t="shared" si="511"/>
        <v>8.6664107387064426E-3</v>
      </c>
      <c r="BR856" s="179">
        <f t="shared" si="516"/>
        <v>8.816018785525716E-4</v>
      </c>
    </row>
    <row r="857" spans="44:70">
      <c r="AR857" s="69">
        <f t="shared" si="508"/>
        <v>72</v>
      </c>
      <c r="AS857" s="70">
        <f t="shared" si="512"/>
        <v>854</v>
      </c>
      <c r="AT857" s="71">
        <f t="shared" si="513"/>
        <v>8.2396898744892906E-4</v>
      </c>
      <c r="AU857" s="72">
        <f t="shared" si="509"/>
        <v>8.6664107387064426E-3</v>
      </c>
      <c r="AV857" s="73">
        <f t="shared" si="510"/>
        <v>1.0086664107387064</v>
      </c>
      <c r="AW857" s="74">
        <f>PRODUCT(AV$4:AV857)</f>
        <v>1144.1291531669044</v>
      </c>
      <c r="BO857" s="70">
        <f t="shared" si="515"/>
        <v>854</v>
      </c>
      <c r="BP857" s="178">
        <f t="shared" si="514"/>
        <v>0.1091</v>
      </c>
      <c r="BQ857" s="179">
        <f t="shared" si="511"/>
        <v>8.6664107387064426E-3</v>
      </c>
      <c r="BR857" s="179">
        <f t="shared" si="516"/>
        <v>8.7402719984193986E-4</v>
      </c>
    </row>
    <row r="858" spans="44:70">
      <c r="AR858" s="69">
        <f t="shared" si="508"/>
        <v>72</v>
      </c>
      <c r="AS858" s="70">
        <f t="shared" si="512"/>
        <v>855</v>
      </c>
      <c r="AT858" s="71">
        <f t="shared" si="513"/>
        <v>8.1682813376774061E-4</v>
      </c>
      <c r="AU858" s="72">
        <f t="shared" si="509"/>
        <v>8.6664107387064426E-3</v>
      </c>
      <c r="AV858" s="73">
        <f t="shared" si="510"/>
        <v>1.0086664107387064</v>
      </c>
      <c r="AW858" s="74">
        <f>PRODUCT(AV$4:AV858)</f>
        <v>1154.0446463463772</v>
      </c>
      <c r="BO858" s="70">
        <f t="shared" si="515"/>
        <v>855</v>
      </c>
      <c r="BP858" s="178">
        <f t="shared" si="514"/>
        <v>0.1091</v>
      </c>
      <c r="BQ858" s="179">
        <f t="shared" si="511"/>
        <v>8.6664107387064426E-3</v>
      </c>
      <c r="BR858" s="179">
        <f t="shared" si="516"/>
        <v>8.665176023873321E-4</v>
      </c>
    </row>
    <row r="859" spans="44:70">
      <c r="AR859" s="69">
        <f t="shared" si="508"/>
        <v>72</v>
      </c>
      <c r="AS859" s="70">
        <f t="shared" si="512"/>
        <v>856</v>
      </c>
      <c r="AT859" s="71">
        <f t="shared" si="513"/>
        <v>8.0974916565757827E-4</v>
      </c>
      <c r="AU859" s="72">
        <f t="shared" si="509"/>
        <v>8.6664107387064426E-3</v>
      </c>
      <c r="AV859" s="73">
        <f t="shared" si="510"/>
        <v>1.0086664107387064</v>
      </c>
      <c r="AW859" s="74">
        <f>PRODUCT(AV$4:AV859)</f>
        <v>1164.0460712624201</v>
      </c>
      <c r="BO859" s="70">
        <f t="shared" si="515"/>
        <v>856</v>
      </c>
      <c r="BP859" s="178">
        <f t="shared" si="514"/>
        <v>0.1091</v>
      </c>
      <c r="BQ859" s="179">
        <f t="shared" si="511"/>
        <v>8.6664107387064426E-3</v>
      </c>
      <c r="BR859" s="179">
        <f t="shared" si="516"/>
        <v>8.5907252701389119E-4</v>
      </c>
    </row>
    <row r="860" spans="44:70">
      <c r="AR860" s="69">
        <f t="shared" si="508"/>
        <v>72</v>
      </c>
      <c r="AS860" s="70">
        <f t="shared" si="512"/>
        <v>857</v>
      </c>
      <c r="AT860" s="71">
        <f t="shared" si="513"/>
        <v>8.0273154679266485E-4</v>
      </c>
      <c r="AU860" s="72">
        <f t="shared" si="509"/>
        <v>8.6664107387064426E-3</v>
      </c>
      <c r="AV860" s="73">
        <f t="shared" si="510"/>
        <v>1.0086664107387064</v>
      </c>
      <c r="AW860" s="74">
        <f>PRODUCT(AV$4:AV860)</f>
        <v>1174.1341726347578</v>
      </c>
      <c r="BO860" s="70">
        <f t="shared" si="515"/>
        <v>857</v>
      </c>
      <c r="BP860" s="178">
        <f t="shared" si="514"/>
        <v>0.1091</v>
      </c>
      <c r="BQ860" s="179">
        <f t="shared" si="511"/>
        <v>8.6664107387064426E-3</v>
      </c>
      <c r="BR860" s="179">
        <f t="shared" si="516"/>
        <v>8.516914193511621E-4</v>
      </c>
    </row>
    <row r="861" spans="44:70">
      <c r="AR861" s="69">
        <f t="shared" si="508"/>
        <v>72</v>
      </c>
      <c r="AS861" s="70">
        <f t="shared" si="512"/>
        <v>858</v>
      </c>
      <c r="AT861" s="71">
        <f t="shared" si="513"/>
        <v>7.9577474549524243E-4</v>
      </c>
      <c r="AU861" s="72">
        <f t="shared" si="509"/>
        <v>8.6664107387064426E-3</v>
      </c>
      <c r="AV861" s="73">
        <f t="shared" si="510"/>
        <v>1.0086664107387064</v>
      </c>
      <c r="AW861" s="74">
        <f>PRODUCT(AV$4:AV861)</f>
        <v>1184.3097016371619</v>
      </c>
      <c r="BO861" s="70">
        <f t="shared" si="515"/>
        <v>858</v>
      </c>
      <c r="BP861" s="178">
        <f t="shared" si="514"/>
        <v>0.1091</v>
      </c>
      <c r="BQ861" s="179">
        <f t="shared" si="511"/>
        <v>8.6664107387064426E-3</v>
      </c>
      <c r="BR861" s="179">
        <f t="shared" si="516"/>
        <v>8.4437372979181274E-4</v>
      </c>
    </row>
    <row r="862" spans="44:70">
      <c r="AR862" s="69">
        <f t="shared" si="508"/>
        <v>72</v>
      </c>
      <c r="AS862" s="70">
        <f t="shared" si="512"/>
        <v>859</v>
      </c>
      <c r="AT862" s="71">
        <f t="shared" si="513"/>
        <v>7.8887823469529111E-4</v>
      </c>
      <c r="AU862" s="72">
        <f t="shared" si="509"/>
        <v>8.6664107387064426E-3</v>
      </c>
      <c r="AV862" s="73">
        <f t="shared" si="510"/>
        <v>1.0086664107387064</v>
      </c>
      <c r="AW862" s="74">
        <f>PRODUCT(AV$4:AV862)</f>
        <v>1194.5734159533845</v>
      </c>
      <c r="BO862" s="70">
        <f t="shared" si="515"/>
        <v>859</v>
      </c>
      <c r="BP862" s="178">
        <f t="shared" si="514"/>
        <v>0.1091</v>
      </c>
      <c r="BQ862" s="179">
        <f t="shared" si="511"/>
        <v>8.6664107387064426E-3</v>
      </c>
      <c r="BR862" s="179">
        <f t="shared" si="516"/>
        <v>8.3711891345070925E-4</v>
      </c>
    </row>
    <row r="863" spans="44:70">
      <c r="AR863" s="69">
        <f t="shared" si="508"/>
        <v>72</v>
      </c>
      <c r="AS863" s="70">
        <f t="shared" si="512"/>
        <v>860</v>
      </c>
      <c r="AT863" s="71">
        <f t="shared" si="513"/>
        <v>7.820414918905961E-4</v>
      </c>
      <c r="AU863" s="72">
        <f t="shared" si="509"/>
        <v>8.6664107387064426E-3</v>
      </c>
      <c r="AV863" s="73">
        <f t="shared" si="510"/>
        <v>1.0086664107387064</v>
      </c>
      <c r="AW863" s="74">
        <f>PRODUCT(AV$4:AV863)</f>
        <v>1204.9260798335761</v>
      </c>
      <c r="BO863" s="70">
        <f t="shared" si="515"/>
        <v>860</v>
      </c>
      <c r="BP863" s="178">
        <f t="shared" si="514"/>
        <v>0.1091</v>
      </c>
      <c r="BQ863" s="179">
        <f t="shared" si="511"/>
        <v>8.6664107387064426E-3</v>
      </c>
      <c r="BR863" s="179">
        <f t="shared" si="516"/>
        <v>8.299264301243433E-4</v>
      </c>
    </row>
    <row r="864" spans="44:70">
      <c r="AR864" s="69">
        <f t="shared" si="508"/>
        <v>72</v>
      </c>
      <c r="AS864" s="70">
        <f t="shared" si="512"/>
        <v>861</v>
      </c>
      <c r="AT864" s="71">
        <f t="shared" si="513"/>
        <v>7.7526399910716147E-4</v>
      </c>
      <c r="AU864" s="72">
        <f t="shared" si="509"/>
        <v>8.6664107387064426E-3</v>
      </c>
      <c r="AV864" s="73">
        <f t="shared" si="510"/>
        <v>1.0086664107387064</v>
      </c>
      <c r="AW864" s="74">
        <f>PRODUCT(AV$4:AV864)</f>
        <v>1215.3684641511932</v>
      </c>
      <c r="BO864" s="70">
        <f t="shared" si="515"/>
        <v>861</v>
      </c>
      <c r="BP864" s="178">
        <f t="shared" si="514"/>
        <v>0.1091</v>
      </c>
      <c r="BQ864" s="179">
        <f t="shared" si="511"/>
        <v>8.6664107387064426E-3</v>
      </c>
      <c r="BR864" s="179">
        <f t="shared" si="516"/>
        <v>8.2279574425060784E-4</v>
      </c>
    </row>
    <row r="865" spans="44:70">
      <c r="AR865" s="69">
        <f t="shared" si="508"/>
        <v>72</v>
      </c>
      <c r="AS865" s="70">
        <f t="shared" si="512"/>
        <v>862</v>
      </c>
      <c r="AT865" s="71">
        <f t="shared" si="513"/>
        <v>7.6854524285996666E-4</v>
      </c>
      <c r="AU865" s="72">
        <f t="shared" si="509"/>
        <v>8.6664107387064426E-3</v>
      </c>
      <c r="AV865" s="73">
        <f t="shared" si="510"/>
        <v>1.0086664107387064</v>
      </c>
      <c r="AW865" s="74">
        <f>PRODUCT(AV$4:AV865)</f>
        <v>1225.9013464603981</v>
      </c>
      <c r="BO865" s="70">
        <f t="shared" si="515"/>
        <v>862</v>
      </c>
      <c r="BP865" s="178">
        <f t="shared" si="514"/>
        <v>0.1091</v>
      </c>
      <c r="BQ865" s="179">
        <f t="shared" si="511"/>
        <v>8.6664107387064426E-3</v>
      </c>
      <c r="BR865" s="179">
        <f t="shared" si="516"/>
        <v>8.1572632486891835E-4</v>
      </c>
    </row>
    <row r="866" spans="44:70">
      <c r="AR866" s="69">
        <f t="shared" si="508"/>
        <v>72</v>
      </c>
      <c r="AS866" s="70">
        <f t="shared" si="512"/>
        <v>863</v>
      </c>
      <c r="AT866" s="71">
        <f t="shared" si="513"/>
        <v>7.6188471411406324E-4</v>
      </c>
      <c r="AU866" s="72">
        <f t="shared" si="509"/>
        <v>8.6664107387064426E-3</v>
      </c>
      <c r="AV866" s="73">
        <f t="shared" si="510"/>
        <v>1.0086664107387064</v>
      </c>
      <c r="AW866" s="74">
        <f>PRODUCT(AV$4:AV866)</f>
        <v>1236.5255110539572</v>
      </c>
      <c r="BO866" s="70">
        <f t="shared" si="515"/>
        <v>863</v>
      </c>
      <c r="BP866" s="178">
        <f t="shared" si="514"/>
        <v>0.1091</v>
      </c>
      <c r="BQ866" s="179">
        <f t="shared" si="511"/>
        <v>8.6664107387064426E-3</v>
      </c>
      <c r="BR866" s="179">
        <f t="shared" si="516"/>
        <v>8.0871764558067662E-4</v>
      </c>
    </row>
    <row r="867" spans="44:70">
      <c r="AR867" s="69">
        <f t="shared" si="508"/>
        <v>72</v>
      </c>
      <c r="AS867" s="70">
        <f t="shared" si="512"/>
        <v>864</v>
      </c>
      <c r="AT867" s="71">
        <f t="shared" si="513"/>
        <v>7.5528190824600879E-4</v>
      </c>
      <c r="AU867" s="72">
        <f t="shared" si="509"/>
        <v>8.6664107387064426E-3</v>
      </c>
      <c r="AV867" s="73">
        <f t="shared" si="510"/>
        <v>1.0086664107387064</v>
      </c>
      <c r="AW867" s="74">
        <f>PRODUCT(AV$4:AV867)</f>
        <v>1247.2417490216396</v>
      </c>
      <c r="BO867" s="70">
        <f t="shared" si="515"/>
        <v>864</v>
      </c>
      <c r="BP867" s="178">
        <f t="shared" si="514"/>
        <v>0.1091</v>
      </c>
      <c r="BQ867" s="179">
        <f t="shared" si="511"/>
        <v>8.6664107387064426E-3</v>
      </c>
      <c r="BR867" s="179">
        <f t="shared" si="516"/>
        <v>8.0176918451007456E-4</v>
      </c>
    </row>
    <row r="868" spans="44:70">
      <c r="AR868" s="69">
        <f t="shared" si="508"/>
        <v>73</v>
      </c>
      <c r="AS868" s="70">
        <f t="shared" si="512"/>
        <v>865</v>
      </c>
      <c r="AT868" s="71">
        <f t="shared" si="513"/>
        <v>7.4873632500563488E-4</v>
      </c>
      <c r="AU868" s="72">
        <f t="shared" si="509"/>
        <v>8.6664107387064426E-3</v>
      </c>
      <c r="AV868" s="73">
        <f t="shared" si="510"/>
        <v>1.0086664107387064</v>
      </c>
      <c r="AW868" s="74">
        <f>PRODUCT(AV$4:AV868)</f>
        <v>1258.0508583091237</v>
      </c>
      <c r="BO868" s="70">
        <f t="shared" si="515"/>
        <v>865</v>
      </c>
      <c r="BP868" s="178">
        <f t="shared" si="514"/>
        <v>0.1091</v>
      </c>
      <c r="BQ868" s="179">
        <f t="shared" si="511"/>
        <v>8.6664107387064426E-3</v>
      </c>
      <c r="BR868" s="179">
        <f t="shared" si="516"/>
        <v>7.9488042426523479E-4</v>
      </c>
    </row>
    <row r="869" spans="44:70">
      <c r="AR869" s="69">
        <f t="shared" si="508"/>
        <v>73</v>
      </c>
      <c r="AS869" s="70">
        <f t="shared" si="512"/>
        <v>866</v>
      </c>
      <c r="AT869" s="71">
        <f t="shared" si="513"/>
        <v>7.4224746847814649E-4</v>
      </c>
      <c r="AU869" s="72">
        <f t="shared" si="509"/>
        <v>8.6664107387064426E-3</v>
      </c>
      <c r="AV869" s="73">
        <f t="shared" si="510"/>
        <v>1.0086664107387064</v>
      </c>
      <c r="AW869" s="74">
        <f>PRODUCT(AV$4:AV869)</f>
        <v>1268.9536437774127</v>
      </c>
      <c r="BO869" s="70">
        <f t="shared" si="515"/>
        <v>866</v>
      </c>
      <c r="BP869" s="178">
        <f t="shared" si="514"/>
        <v>0.1091</v>
      </c>
      <c r="BQ869" s="179">
        <f t="shared" si="511"/>
        <v>8.6664107387064426E-3</v>
      </c>
      <c r="BR869" s="179">
        <f t="shared" si="516"/>
        <v>7.8805085189968458E-4</v>
      </c>
    </row>
    <row r="870" spans="44:70">
      <c r="AR870" s="69">
        <f t="shared" si="508"/>
        <v>73</v>
      </c>
      <c r="AS870" s="70">
        <f t="shared" si="512"/>
        <v>867</v>
      </c>
      <c r="AT870" s="71">
        <f t="shared" si="513"/>
        <v>7.3581484704654976E-4</v>
      </c>
      <c r="AU870" s="72">
        <f t="shared" si="509"/>
        <v>8.6664107387064426E-3</v>
      </c>
      <c r="AV870" s="73">
        <f t="shared" si="510"/>
        <v>1.0086664107387064</v>
      </c>
      <c r="AW870" s="74">
        <f>PRODUCT(AV$4:AV870)</f>
        <v>1279.9509172627659</v>
      </c>
      <c r="BO870" s="70">
        <f t="shared" si="515"/>
        <v>867</v>
      </c>
      <c r="BP870" s="178">
        <f t="shared" si="514"/>
        <v>0.1091</v>
      </c>
      <c r="BQ870" s="179">
        <f t="shared" si="511"/>
        <v>8.6664107387064426E-3</v>
      </c>
      <c r="BR870" s="179">
        <f t="shared" si="516"/>
        <v>7.8127995887416145E-4</v>
      </c>
    </row>
    <row r="871" spans="44:70">
      <c r="AR871" s="69">
        <f t="shared" si="508"/>
        <v>73</v>
      </c>
      <c r="AS871" s="70">
        <f t="shared" si="512"/>
        <v>868</v>
      </c>
      <c r="AT871" s="71">
        <f t="shared" si="513"/>
        <v>7.2943797335440585E-4</v>
      </c>
      <c r="AU871" s="72">
        <f t="shared" si="509"/>
        <v>8.6664107387064426E-3</v>
      </c>
      <c r="AV871" s="73">
        <f t="shared" si="510"/>
        <v>1.0086664107387064</v>
      </c>
      <c r="AW871" s="74">
        <f>PRODUCT(AV$4:AV871)</f>
        <v>1291.0434976371491</v>
      </c>
      <c r="BO871" s="70">
        <f t="shared" si="515"/>
        <v>868</v>
      </c>
      <c r="BP871" s="178">
        <f t="shared" si="514"/>
        <v>0.1091</v>
      </c>
      <c r="BQ871" s="179">
        <f t="shared" si="511"/>
        <v>8.6664107387064426E-3</v>
      </c>
      <c r="BR871" s="179">
        <f t="shared" si="516"/>
        <v>7.745672410187464E-4</v>
      </c>
    </row>
    <row r="872" spans="44:70">
      <c r="AR872" s="69">
        <f t="shared" si="508"/>
        <v>73</v>
      </c>
      <c r="AS872" s="70">
        <f t="shared" si="512"/>
        <v>869</v>
      </c>
      <c r="AT872" s="71">
        <f t="shared" si="513"/>
        <v>7.2311636426890692E-4</v>
      </c>
      <c r="AU872" s="72">
        <f t="shared" si="509"/>
        <v>8.6664107387064426E-3</v>
      </c>
      <c r="AV872" s="73">
        <f t="shared" si="510"/>
        <v>1.0086664107387064</v>
      </c>
      <c r="AW872" s="74">
        <f>PRODUCT(AV$4:AV872)</f>
        <v>1302.2322108692088</v>
      </c>
      <c r="BO872" s="70">
        <f t="shared" si="515"/>
        <v>869</v>
      </c>
      <c r="BP872" s="178">
        <f t="shared" si="514"/>
        <v>0.1091</v>
      </c>
      <c r="BQ872" s="179">
        <f t="shared" si="511"/>
        <v>8.6664107387064426E-3</v>
      </c>
      <c r="BR872" s="179">
        <f t="shared" si="516"/>
        <v>7.6791219849532287E-4</v>
      </c>
    </row>
    <row r="873" spans="44:70">
      <c r="AR873" s="69">
        <f t="shared" si="508"/>
        <v>73</v>
      </c>
      <c r="AS873" s="70">
        <f t="shared" si="512"/>
        <v>870</v>
      </c>
      <c r="AT873" s="71">
        <f t="shared" si="513"/>
        <v>7.1684954084427245E-4</v>
      </c>
      <c r="AU873" s="72">
        <f t="shared" si="509"/>
        <v>8.6664107387064426E-3</v>
      </c>
      <c r="AV873" s="73">
        <f t="shared" si="510"/>
        <v>1.0086664107387064</v>
      </c>
      <c r="AW873" s="74">
        <f>PRODUCT(AV$4:AV873)</f>
        <v>1313.5178900857752</v>
      </c>
      <c r="BO873" s="70">
        <f t="shared" si="515"/>
        <v>870</v>
      </c>
      <c r="BP873" s="178">
        <f t="shared" si="514"/>
        <v>0.1091</v>
      </c>
      <c r="BQ873" s="179">
        <f t="shared" si="511"/>
        <v>8.6664107387064426E-3</v>
      </c>
      <c r="BR873" s="179">
        <f t="shared" si="516"/>
        <v>7.6131433576035812E-4</v>
      </c>
    </row>
    <row r="874" spans="44:70">
      <c r="AR874" s="69">
        <f t="shared" si="508"/>
        <v>73</v>
      </c>
      <c r="AS874" s="70">
        <f t="shared" si="512"/>
        <v>871</v>
      </c>
      <c r="AT874" s="71">
        <f t="shared" si="513"/>
        <v>7.1063702828546291E-4</v>
      </c>
      <c r="AU874" s="72">
        <f t="shared" si="509"/>
        <v>8.6664107387064426E-3</v>
      </c>
      <c r="AV874" s="73">
        <f t="shared" si="510"/>
        <v>1.0086664107387064</v>
      </c>
      <c r="AW874" s="74">
        <f>PRODUCT(AV$4:AV874)</f>
        <v>1324.9013756338975</v>
      </c>
      <c r="BO874" s="70">
        <f t="shared" si="515"/>
        <v>871</v>
      </c>
      <c r="BP874" s="178">
        <f t="shared" si="514"/>
        <v>0.1091</v>
      </c>
      <c r="BQ874" s="179">
        <f t="shared" si="511"/>
        <v>8.6664107387064426E-3</v>
      </c>
      <c r="BR874" s="179">
        <f t="shared" si="516"/>
        <v>7.5477316152800444E-4</v>
      </c>
    </row>
    <row r="875" spans="44:70">
      <c r="AR875" s="69">
        <f t="shared" si="508"/>
        <v>73</v>
      </c>
      <c r="AS875" s="70">
        <f t="shared" si="512"/>
        <v>872</v>
      </c>
      <c r="AT875" s="71">
        <f t="shared" si="513"/>
        <v>7.0447835591220739E-4</v>
      </c>
      <c r="AU875" s="72">
        <f t="shared" si="509"/>
        <v>8.6664107387064426E-3</v>
      </c>
      <c r="AV875" s="73">
        <f t="shared" si="510"/>
        <v>1.0086664107387064</v>
      </c>
      <c r="AW875" s="74">
        <f>PRODUCT(AV$4:AV875)</f>
        <v>1336.383515143418</v>
      </c>
      <c r="BO875" s="70">
        <f t="shared" si="515"/>
        <v>872</v>
      </c>
      <c r="BP875" s="178">
        <f t="shared" si="514"/>
        <v>0.1091</v>
      </c>
      <c r="BQ875" s="179">
        <f t="shared" si="511"/>
        <v>8.6664107387064426E-3</v>
      </c>
      <c r="BR875" s="179">
        <f t="shared" si="516"/>
        <v>7.4828818873351704E-4</v>
      </c>
    </row>
    <row r="876" spans="44:70">
      <c r="AR876" s="69">
        <f t="shared" si="508"/>
        <v>73</v>
      </c>
      <c r="AS876" s="70">
        <f t="shared" si="512"/>
        <v>873</v>
      </c>
      <c r="AT876" s="71">
        <f t="shared" si="513"/>
        <v>6.9837305712334356E-4</v>
      </c>
      <c r="AU876" s="72">
        <f t="shared" si="509"/>
        <v>8.6664107387064426E-3</v>
      </c>
      <c r="AV876" s="73">
        <f t="shared" si="510"/>
        <v>1.0086664107387064</v>
      </c>
      <c r="AW876" s="74">
        <f>PRODUCT(AV$4:AV876)</f>
        <v>1347.9651635900871</v>
      </c>
      <c r="BO876" s="70">
        <f t="shared" si="515"/>
        <v>873</v>
      </c>
      <c r="BP876" s="178">
        <f t="shared" si="514"/>
        <v>0.1091</v>
      </c>
      <c r="BQ876" s="179">
        <f t="shared" si="511"/>
        <v>8.6664107387064426E-3</v>
      </c>
      <c r="BR876" s="179">
        <f t="shared" si="516"/>
        <v>7.4185893449698703E-4</v>
      </c>
    </row>
    <row r="877" spans="44:70">
      <c r="AR877" s="69">
        <f t="shared" si="508"/>
        <v>73</v>
      </c>
      <c r="AS877" s="70">
        <f t="shared" si="512"/>
        <v>874</v>
      </c>
      <c r="AT877" s="71">
        <f t="shared" si="513"/>
        <v>6.923206693614666E-4</v>
      </c>
      <c r="AU877" s="72">
        <f t="shared" si="509"/>
        <v>8.6664107387064426E-3</v>
      </c>
      <c r="AV877" s="73">
        <f t="shared" si="510"/>
        <v>1.0086664107387064</v>
      </c>
      <c r="AW877" s="74">
        <f>PRODUCT(AV$4:AV877)</f>
        <v>1359.6471833592263</v>
      </c>
      <c r="BO877" s="70">
        <f t="shared" si="515"/>
        <v>874</v>
      </c>
      <c r="BP877" s="178">
        <f t="shared" si="514"/>
        <v>0.1091</v>
      </c>
      <c r="BQ877" s="179">
        <f t="shared" si="511"/>
        <v>8.6664107387064426E-3</v>
      </c>
      <c r="BR877" s="179">
        <f t="shared" si="516"/>
        <v>7.3548492008738509E-4</v>
      </c>
    </row>
    <row r="878" spans="44:70">
      <c r="AR878" s="69">
        <f t="shared" si="508"/>
        <v>73</v>
      </c>
      <c r="AS878" s="70">
        <f t="shared" si="512"/>
        <v>875</v>
      </c>
      <c r="AT878" s="71">
        <f t="shared" si="513"/>
        <v>6.863207340778839E-4</v>
      </c>
      <c r="AU878" s="72">
        <f t="shared" si="509"/>
        <v>8.6664107387064426E-3</v>
      </c>
      <c r="AV878" s="73">
        <f t="shared" si="510"/>
        <v>1.0086664107387064</v>
      </c>
      <c r="AW878" s="74">
        <f>PRODUCT(AV$4:AV878)</f>
        <v>1371.4304443099427</v>
      </c>
      <c r="BO878" s="70">
        <f t="shared" si="515"/>
        <v>875</v>
      </c>
      <c r="BP878" s="178">
        <f t="shared" si="514"/>
        <v>0.1091</v>
      </c>
      <c r="BQ878" s="179">
        <f t="shared" si="511"/>
        <v>8.6664107387064426E-3</v>
      </c>
      <c r="BR878" s="179">
        <f t="shared" si="516"/>
        <v>7.2916567088691464E-4</v>
      </c>
    </row>
    <row r="879" spans="44:70">
      <c r="AR879" s="69">
        <f t="shared" si="508"/>
        <v>73</v>
      </c>
      <c r="AS879" s="70">
        <f t="shared" si="512"/>
        <v>876</v>
      </c>
      <c r="AT879" s="71">
        <f t="shared" si="513"/>
        <v>6.8037279669787439E-4</v>
      </c>
      <c r="AU879" s="72">
        <f t="shared" si="509"/>
        <v>8.6664107387064426E-3</v>
      </c>
      <c r="AV879" s="73">
        <f t="shared" si="510"/>
        <v>1.0086664107387064</v>
      </c>
      <c r="AW879" s="74">
        <f>PRODUCT(AV$4:AV879)</f>
        <v>1383.3158238398994</v>
      </c>
      <c r="BO879" s="70">
        <f t="shared" si="515"/>
        <v>876</v>
      </c>
      <c r="BP879" s="178">
        <f t="shared" si="514"/>
        <v>0.1091</v>
      </c>
      <c r="BQ879" s="179">
        <f t="shared" si="511"/>
        <v>8.6664107387064426E-3</v>
      </c>
      <c r="BR879" s="179">
        <f t="shared" si="516"/>
        <v>7.2290071635567124E-4</v>
      </c>
    </row>
    <row r="880" spans="44:70">
      <c r="AR880" s="69">
        <f t="shared" si="508"/>
        <v>74</v>
      </c>
      <c r="AS880" s="70">
        <f t="shared" si="512"/>
        <v>877</v>
      </c>
      <c r="AT880" s="71">
        <f t="shared" si="513"/>
        <v>6.744764065862482E-4</v>
      </c>
      <c r="AU880" s="72">
        <f t="shared" si="509"/>
        <v>8.6664107387064426E-3</v>
      </c>
      <c r="AV880" s="73">
        <f t="shared" si="510"/>
        <v>1.0086664107387064</v>
      </c>
      <c r="AW880" s="74">
        <f>PRODUCT(AV$4:AV880)</f>
        <v>1395.304206950648</v>
      </c>
      <c r="BO880" s="70">
        <f t="shared" si="515"/>
        <v>877</v>
      </c>
      <c r="BP880" s="178">
        <f t="shared" si="514"/>
        <v>0.1091</v>
      </c>
      <c r="BQ880" s="179">
        <f t="shared" si="511"/>
        <v>8.6664107387064426E-3</v>
      </c>
      <c r="BR880" s="179">
        <f t="shared" si="516"/>
        <v>7.1668958999660556E-4</v>
      </c>
    </row>
    <row r="881" spans="44:70">
      <c r="AR881" s="69">
        <f t="shared" si="508"/>
        <v>74</v>
      </c>
      <c r="AS881" s="70">
        <f t="shared" si="512"/>
        <v>878</v>
      </c>
      <c r="AT881" s="71">
        <f t="shared" si="513"/>
        <v>6.6863111701320505E-4</v>
      </c>
      <c r="AU881" s="72">
        <f t="shared" si="509"/>
        <v>8.6664107387064426E-3</v>
      </c>
      <c r="AV881" s="73">
        <f t="shared" si="510"/>
        <v>1.0086664107387064</v>
      </c>
      <c r="AW881" s="74">
        <f>PRODUCT(AV$4:AV881)</f>
        <v>1407.3964863135275</v>
      </c>
      <c r="BO881" s="70">
        <f t="shared" si="515"/>
        <v>878</v>
      </c>
      <c r="BP881" s="178">
        <f t="shared" si="514"/>
        <v>0.1091</v>
      </c>
      <c r="BQ881" s="179">
        <f t="shared" si="511"/>
        <v>8.6664107387064426E-3</v>
      </c>
      <c r="BR881" s="179">
        <f t="shared" si="516"/>
        <v>7.1053182932078721E-4</v>
      </c>
    </row>
    <row r="882" spans="44:70">
      <c r="AR882" s="69">
        <f t="shared" si="508"/>
        <v>74</v>
      </c>
      <c r="AS882" s="70">
        <f t="shared" si="512"/>
        <v>879</v>
      </c>
      <c r="AT882" s="71">
        <f t="shared" si="513"/>
        <v>6.6283648512048857E-4</v>
      </c>
      <c r="AU882" s="72">
        <f t="shared" si="509"/>
        <v>8.6664107387064426E-3</v>
      </c>
      <c r="AV882" s="73">
        <f t="shared" si="510"/>
        <v>1.0086664107387064</v>
      </c>
      <c r="AW882" s="74">
        <f>PRODUCT(AV$4:AV882)</f>
        <v>1419.5935623361327</v>
      </c>
      <c r="BO882" s="70">
        <f t="shared" si="515"/>
        <v>879</v>
      </c>
      <c r="BP882" s="178">
        <f t="shared" si="514"/>
        <v>0.1091</v>
      </c>
      <c r="BQ882" s="179">
        <f t="shared" si="511"/>
        <v>8.6664107387064426E-3</v>
      </c>
      <c r="BR882" s="179">
        <f t="shared" si="516"/>
        <v>7.0442697581296718E-4</v>
      </c>
    </row>
    <row r="883" spans="44:70">
      <c r="AR883" s="69">
        <f t="shared" si="508"/>
        <v>74</v>
      </c>
      <c r="AS883" s="70">
        <f t="shared" si="512"/>
        <v>880</v>
      </c>
      <c r="AT883" s="71">
        <f t="shared" si="513"/>
        <v>6.5709207188783397E-4</v>
      </c>
      <c r="AU883" s="72">
        <f t="shared" si="509"/>
        <v>8.6664107387064426E-3</v>
      </c>
      <c r="AV883" s="73">
        <f t="shared" si="510"/>
        <v>1.0086664107387064</v>
      </c>
      <c r="AW883" s="74">
        <f>PRODUCT(AV$4:AV883)</f>
        <v>1431.896343229361</v>
      </c>
      <c r="BO883" s="70">
        <f t="shared" si="515"/>
        <v>880</v>
      </c>
      <c r="BP883" s="178">
        <f t="shared" si="514"/>
        <v>0.1091</v>
      </c>
      <c r="BQ883" s="179">
        <f t="shared" si="511"/>
        <v>8.6664107387064426E-3</v>
      </c>
      <c r="BR883" s="179">
        <f t="shared" si="516"/>
        <v>6.9837457489743649E-4</v>
      </c>
    </row>
    <row r="884" spans="44:70">
      <c r="AR884" s="69">
        <f t="shared" si="508"/>
        <v>74</v>
      </c>
      <c r="AS884" s="70">
        <f t="shared" si="512"/>
        <v>881</v>
      </c>
      <c r="AT884" s="71">
        <f t="shared" si="513"/>
        <v>6.5139744209970641E-4</v>
      </c>
      <c r="AU884" s="72">
        <f t="shared" si="509"/>
        <v>8.6664107387064426E-3</v>
      </c>
      <c r="AV884" s="73">
        <f t="shared" si="510"/>
        <v>1.0086664107387064</v>
      </c>
      <c r="AW884" s="74">
        <f>PRODUCT(AV$4:AV884)</f>
        <v>1444.3057450750384</v>
      </c>
      <c r="BO884" s="70">
        <f t="shared" si="515"/>
        <v>881</v>
      </c>
      <c r="BP884" s="178">
        <f t="shared" si="514"/>
        <v>0.1091</v>
      </c>
      <c r="BQ884" s="179">
        <f t="shared" si="511"/>
        <v>8.6664107387064426E-3</v>
      </c>
      <c r="BR884" s="179">
        <f t="shared" si="516"/>
        <v>6.9237417590417756E-4</v>
      </c>
    </row>
    <row r="885" spans="44:70">
      <c r="AR885" s="69">
        <f t="shared" si="508"/>
        <v>74</v>
      </c>
      <c r="AS885" s="70">
        <f t="shared" si="512"/>
        <v>882</v>
      </c>
      <c r="AT885" s="71">
        <f t="shared" si="513"/>
        <v>6.4575216431232761E-4</v>
      </c>
      <c r="AU885" s="72">
        <f t="shared" si="509"/>
        <v>8.6664107387064426E-3</v>
      </c>
      <c r="AV885" s="73">
        <f t="shared" si="510"/>
        <v>1.0086664107387064</v>
      </c>
      <c r="AW885" s="74">
        <f>PRODUCT(AV$4:AV885)</f>
        <v>1456.822691894132</v>
      </c>
      <c r="BO885" s="70">
        <f t="shared" si="515"/>
        <v>882</v>
      </c>
      <c r="BP885" s="178">
        <f t="shared" si="514"/>
        <v>0.1091</v>
      </c>
      <c r="BQ885" s="179">
        <f t="shared" si="511"/>
        <v>8.6664107387064426E-3</v>
      </c>
      <c r="BR885" s="179">
        <f t="shared" si="516"/>
        <v>6.8642533203530664E-4</v>
      </c>
    </row>
    <row r="886" spans="44:70">
      <c r="AR886" s="69">
        <f t="shared" si="508"/>
        <v>74</v>
      </c>
      <c r="AS886" s="70">
        <f t="shared" si="512"/>
        <v>883</v>
      </c>
      <c r="AT886" s="71">
        <f t="shared" si="513"/>
        <v>6.4015581082098837E-4</v>
      </c>
      <c r="AU886" s="72">
        <f t="shared" si="509"/>
        <v>8.6664107387064426E-3</v>
      </c>
      <c r="AV886" s="73">
        <f t="shared" si="510"/>
        <v>1.0086664107387064</v>
      </c>
      <c r="AW886" s="74">
        <f>PRODUCT(AV$4:AV886)</f>
        <v>1469.4481157155546</v>
      </c>
      <c r="BO886" s="70">
        <f t="shared" si="515"/>
        <v>883</v>
      </c>
      <c r="BP886" s="178">
        <f t="shared" si="514"/>
        <v>0.1091</v>
      </c>
      <c r="BQ886" s="179">
        <f t="shared" si="511"/>
        <v>8.6664107387064426E-3</v>
      </c>
      <c r="BR886" s="179">
        <f t="shared" si="516"/>
        <v>6.8052760033180499E-4</v>
      </c>
    </row>
    <row r="887" spans="44:70">
      <c r="AR887" s="69">
        <f t="shared" si="508"/>
        <v>74</v>
      </c>
      <c r="AS887" s="70">
        <f t="shared" si="512"/>
        <v>884</v>
      </c>
      <c r="AT887" s="71">
        <f t="shared" si="513"/>
        <v>6.3460795762764399E-4</v>
      </c>
      <c r="AU887" s="72">
        <f t="shared" si="509"/>
        <v>8.6664107387064426E-3</v>
      </c>
      <c r="AV887" s="73">
        <f t="shared" si="510"/>
        <v>1.0086664107387064</v>
      </c>
      <c r="AW887" s="74">
        <f>PRODUCT(AV$4:AV887)</f>
        <v>1482.182956645564</v>
      </c>
      <c r="BO887" s="70">
        <f t="shared" si="515"/>
        <v>884</v>
      </c>
      <c r="BP887" s="178">
        <f t="shared" si="514"/>
        <v>0.1091</v>
      </c>
      <c r="BQ887" s="179">
        <f t="shared" si="511"/>
        <v>8.6664107387064426E-3</v>
      </c>
      <c r="BR887" s="179">
        <f t="shared" si="516"/>
        <v>6.7468054164053514E-4</v>
      </c>
    </row>
    <row r="888" spans="44:70">
      <c r="AR888" s="69">
        <f t="shared" si="508"/>
        <v>74</v>
      </c>
      <c r="AS888" s="70">
        <f t="shared" si="512"/>
        <v>885</v>
      </c>
      <c r="AT888" s="71">
        <f t="shared" si="513"/>
        <v>6.2910818440879126E-4</v>
      </c>
      <c r="AU888" s="72">
        <f t="shared" si="509"/>
        <v>8.6664107387064426E-3</v>
      </c>
      <c r="AV888" s="73">
        <f t="shared" si="510"/>
        <v>1.0086664107387064</v>
      </c>
      <c r="AW888" s="74">
        <f>PRODUCT(AV$4:AV888)</f>
        <v>1495.0281629377648</v>
      </c>
      <c r="BO888" s="70">
        <f t="shared" si="515"/>
        <v>885</v>
      </c>
      <c r="BP888" s="178">
        <f t="shared" si="514"/>
        <v>0.1091</v>
      </c>
      <c r="BQ888" s="179">
        <f t="shared" si="511"/>
        <v>8.6664107387064426E-3</v>
      </c>
      <c r="BR888" s="179">
        <f t="shared" si="516"/>
        <v>6.6888372058154138E-4</v>
      </c>
    </row>
    <row r="889" spans="44:70">
      <c r="AR889" s="69">
        <f t="shared" si="508"/>
        <v>74</v>
      </c>
      <c r="AS889" s="70">
        <f t="shared" si="512"/>
        <v>886</v>
      </c>
      <c r="AT889" s="71">
        <f t="shared" si="513"/>
        <v>6.2365607448362282E-4</v>
      </c>
      <c r="AU889" s="72">
        <f t="shared" si="509"/>
        <v>8.6664107387064426E-3</v>
      </c>
      <c r="AV889" s="73">
        <f t="shared" si="510"/>
        <v>1.0086664107387064</v>
      </c>
      <c r="AW889" s="74">
        <f>PRODUCT(AV$4:AV889)</f>
        <v>1507.9846910637173</v>
      </c>
      <c r="BO889" s="70">
        <f t="shared" si="515"/>
        <v>886</v>
      </c>
      <c r="BP889" s="178">
        <f t="shared" si="514"/>
        <v>0.1091</v>
      </c>
      <c r="BQ889" s="179">
        <f t="shared" si="511"/>
        <v>8.6664107387064426E-3</v>
      </c>
      <c r="BR889" s="179">
        <f t="shared" si="516"/>
        <v>6.6313670551563033E-4</v>
      </c>
    </row>
    <row r="890" spans="44:70">
      <c r="AR890" s="69">
        <f t="shared" si="508"/>
        <v>74</v>
      </c>
      <c r="AS890" s="70">
        <f t="shared" si="512"/>
        <v>887</v>
      </c>
      <c r="AT890" s="71">
        <f t="shared" si="513"/>
        <v>6.1825121478245842E-4</v>
      </c>
      <c r="AU890" s="72">
        <f t="shared" si="509"/>
        <v>8.6664107387064426E-3</v>
      </c>
      <c r="AV890" s="73">
        <f t="shared" si="510"/>
        <v>1.0086664107387064</v>
      </c>
      <c r="AW890" s="74">
        <f>PRODUCT(AV$4:AV890)</f>
        <v>1521.0535057841569</v>
      </c>
      <c r="BO890" s="70">
        <f t="shared" si="515"/>
        <v>887</v>
      </c>
      <c r="BP890" s="178">
        <f t="shared" si="514"/>
        <v>0.1091</v>
      </c>
      <c r="BQ890" s="179">
        <f t="shared" si="511"/>
        <v>8.6664107387064426E-3</v>
      </c>
      <c r="BR890" s="179">
        <f t="shared" si="516"/>
        <v>6.5743906851223072E-4</v>
      </c>
    </row>
    <row r="891" spans="44:70">
      <c r="AR891" s="69">
        <f t="shared" si="508"/>
        <v>74</v>
      </c>
      <c r="AS891" s="70">
        <f t="shared" si="512"/>
        <v>888</v>
      </c>
      <c r="AT891" s="71">
        <f t="shared" si="513"/>
        <v>6.1289319581544946E-4</v>
      </c>
      <c r="AU891" s="72">
        <f t="shared" si="509"/>
        <v>8.6664107387064426E-3</v>
      </c>
      <c r="AV891" s="73">
        <f t="shared" si="510"/>
        <v>1.0086664107387064</v>
      </c>
      <c r="AW891" s="74">
        <f>PRODUCT(AV$4:AV891)</f>
        <v>1534.2355802208317</v>
      </c>
      <c r="BO891" s="70">
        <f t="shared" si="515"/>
        <v>888</v>
      </c>
      <c r="BP891" s="178">
        <f t="shared" si="514"/>
        <v>0.1091</v>
      </c>
      <c r="BQ891" s="179">
        <f t="shared" si="511"/>
        <v>8.6664107387064426E-3</v>
      </c>
      <c r="BR891" s="179">
        <f t="shared" si="516"/>
        <v>6.5179038531752926E-4</v>
      </c>
    </row>
    <row r="892" spans="44:70">
      <c r="AR892" s="69">
        <f t="shared" si="508"/>
        <v>75</v>
      </c>
      <c r="AS892" s="70">
        <f t="shared" si="512"/>
        <v>889</v>
      </c>
      <c r="AT892" s="71">
        <f t="shared" si="513"/>
        <v>6.0758161164155429E-4</v>
      </c>
      <c r="AU892" s="72">
        <f t="shared" si="509"/>
        <v>8.6664107387064426E-3</v>
      </c>
      <c r="AV892" s="73">
        <f t="shared" si="510"/>
        <v>1.0086664107387064</v>
      </c>
      <c r="AW892" s="74">
        <f>PRODUCT(AV$4:AV892)</f>
        <v>1547.531895928963</v>
      </c>
      <c r="BO892" s="70">
        <f t="shared" si="515"/>
        <v>889</v>
      </c>
      <c r="BP892" s="178">
        <f t="shared" si="514"/>
        <v>0.1091</v>
      </c>
      <c r="BQ892" s="179">
        <f t="shared" si="511"/>
        <v>8.6664107387064426E-3</v>
      </c>
      <c r="BR892" s="179">
        <f t="shared" si="516"/>
        <v>6.4619023532287983E-4</v>
      </c>
    </row>
    <row r="893" spans="44:70">
      <c r="AR893" s="69">
        <f t="shared" si="508"/>
        <v>75</v>
      </c>
      <c r="AS893" s="70">
        <f t="shared" si="512"/>
        <v>890</v>
      </c>
      <c r="AT893" s="71">
        <f t="shared" si="513"/>
        <v>6.0231605983778337E-4</v>
      </c>
      <c r="AU893" s="72">
        <f t="shared" si="509"/>
        <v>8.6664107387064426E-3</v>
      </c>
      <c r="AV893" s="73">
        <f t="shared" si="510"/>
        <v>1.0086664107387064</v>
      </c>
      <c r="AW893" s="74">
        <f>PRODUCT(AV$4:AV893)</f>
        <v>1560.9434429703324</v>
      </c>
      <c r="BO893" s="70">
        <f t="shared" si="515"/>
        <v>890</v>
      </c>
      <c r="BP893" s="178">
        <f t="shared" si="514"/>
        <v>0.1091</v>
      </c>
      <c r="BQ893" s="179">
        <f t="shared" si="511"/>
        <v>8.6664107387064426E-3</v>
      </c>
      <c r="BR893" s="179">
        <f t="shared" si="516"/>
        <v>6.4063820153348447E-4</v>
      </c>
    </row>
    <row r="894" spans="44:70">
      <c r="AR894" s="69">
        <f t="shared" si="508"/>
        <v>75</v>
      </c>
      <c r="AS894" s="70">
        <f t="shared" si="512"/>
        <v>891</v>
      </c>
      <c r="AT894" s="71">
        <f t="shared" si="513"/>
        <v>5.9709614146870988E-4</v>
      </c>
      <c r="AU894" s="72">
        <f t="shared" si="509"/>
        <v>8.6664107387064426E-3</v>
      </c>
      <c r="AV894" s="73">
        <f t="shared" si="510"/>
        <v>1.0086664107387064</v>
      </c>
      <c r="AW894" s="74">
        <f>PRODUCT(AV$4:AV894)</f>
        <v>1574.4712199870039</v>
      </c>
      <c r="BO894" s="70">
        <f t="shared" si="515"/>
        <v>891</v>
      </c>
      <c r="BP894" s="178">
        <f t="shared" si="514"/>
        <v>0.1091</v>
      </c>
      <c r="BQ894" s="179">
        <f t="shared" si="511"/>
        <v>8.6664107387064426E-3</v>
      </c>
      <c r="BR894" s="179">
        <f t="shared" si="516"/>
        <v>6.3513387053734346E-4</v>
      </c>
    </row>
    <row r="895" spans="44:70">
      <c r="AR895" s="69">
        <f t="shared" si="508"/>
        <v>75</v>
      </c>
      <c r="AS895" s="70">
        <f t="shared" si="512"/>
        <v>892</v>
      </c>
      <c r="AT895" s="71">
        <f t="shared" si="513"/>
        <v>5.9192146105624529E-4</v>
      </c>
      <c r="AU895" s="72">
        <f t="shared" si="509"/>
        <v>8.6664107387064426E-3</v>
      </c>
      <c r="AV895" s="73">
        <f t="shared" si="510"/>
        <v>1.0086664107387064</v>
      </c>
      <c r="AW895" s="74">
        <f>PRODUCT(AV$4:AV895)</f>
        <v>1588.1162342756836</v>
      </c>
      <c r="BO895" s="70">
        <f t="shared" si="515"/>
        <v>892</v>
      </c>
      <c r="BP895" s="178">
        <f t="shared" si="514"/>
        <v>0.1091</v>
      </c>
      <c r="BQ895" s="179">
        <f t="shared" si="511"/>
        <v>8.6664107387064426E-3</v>
      </c>
      <c r="BR895" s="179">
        <f t="shared" si="516"/>
        <v>6.2967683247447208E-4</v>
      </c>
    </row>
    <row r="896" spans="44:70">
      <c r="AR896" s="69">
        <f t="shared" si="508"/>
        <v>75</v>
      </c>
      <c r="AS896" s="70">
        <f t="shared" si="512"/>
        <v>893</v>
      </c>
      <c r="AT896" s="71">
        <f t="shared" si="513"/>
        <v>5.8679162654967664E-4</v>
      </c>
      <c r="AU896" s="72">
        <f t="shared" si="509"/>
        <v>8.6664107387064426E-3</v>
      </c>
      <c r="AV896" s="73">
        <f t="shared" si="510"/>
        <v>1.0086664107387064</v>
      </c>
      <c r="AW896" s="74">
        <f>PRODUCT(AV$4:AV896)</f>
        <v>1601.8795018627245</v>
      </c>
      <c r="BO896" s="70">
        <f t="shared" si="515"/>
        <v>893</v>
      </c>
      <c r="BP896" s="178">
        <f t="shared" si="514"/>
        <v>0.1091</v>
      </c>
      <c r="BQ896" s="179">
        <f t="shared" si="511"/>
        <v>8.6664107387064426E-3</v>
      </c>
      <c r="BR896" s="179">
        <f t="shared" si="516"/>
        <v>6.2426668100638177E-4</v>
      </c>
    </row>
    <row r="897" spans="44:70">
      <c r="AR897" s="69">
        <f t="shared" si="508"/>
        <v>75</v>
      </c>
      <c r="AS897" s="70">
        <f t="shared" si="512"/>
        <v>894</v>
      </c>
      <c r="AT897" s="71">
        <f t="shared" si="513"/>
        <v>5.8170624929596351E-4</v>
      </c>
      <c r="AU897" s="72">
        <f t="shared" si="509"/>
        <v>8.6664107387064426E-3</v>
      </c>
      <c r="AV897" s="73">
        <f t="shared" si="510"/>
        <v>1.0086664107387064</v>
      </c>
      <c r="AW897" s="74">
        <f>PRODUCT(AV$4:AV897)</f>
        <v>1615.7620475797814</v>
      </c>
      <c r="BO897" s="70">
        <f t="shared" si="515"/>
        <v>894</v>
      </c>
      <c r="BP897" s="178">
        <f t="shared" si="514"/>
        <v>0.1091</v>
      </c>
      <c r="BQ897" s="179">
        <f t="shared" si="511"/>
        <v>8.6664107387064426E-3</v>
      </c>
      <c r="BR897" s="179">
        <f t="shared" si="516"/>
        <v>6.1890301328582369E-4</v>
      </c>
    </row>
    <row r="898" spans="44:70">
      <c r="AR898" s="69">
        <f t="shared" si="508"/>
        <v>75</v>
      </c>
      <c r="AS898" s="70">
        <f t="shared" si="512"/>
        <v>895</v>
      </c>
      <c r="AT898" s="71">
        <f t="shared" si="513"/>
        <v>5.7666494401029231E-4</v>
      </c>
      <c r="AU898" s="72">
        <f t="shared" si="509"/>
        <v>8.6664107387064426E-3</v>
      </c>
      <c r="AV898" s="73">
        <f t="shared" si="510"/>
        <v>1.0086664107387064</v>
      </c>
      <c r="AW898" s="74">
        <f>PRODUCT(AV$4:AV898)</f>
        <v>1629.7649051401211</v>
      </c>
      <c r="BO898" s="70">
        <f t="shared" si="515"/>
        <v>895</v>
      </c>
      <c r="BP898" s="178">
        <f t="shared" si="514"/>
        <v>0.1091</v>
      </c>
      <c r="BQ898" s="179">
        <f t="shared" si="511"/>
        <v>8.6664107387064426E-3</v>
      </c>
      <c r="BR898" s="179">
        <f t="shared" si="516"/>
        <v>6.1358542992679234E-4</v>
      </c>
    </row>
    <row r="899" spans="44:70">
      <c r="AR899" s="69">
        <f t="shared" si="508"/>
        <v>75</v>
      </c>
      <c r="AS899" s="70">
        <f t="shared" si="512"/>
        <v>896</v>
      </c>
      <c r="AT899" s="71">
        <f t="shared" si="513"/>
        <v>5.7166732874688593E-4</v>
      </c>
      <c r="AU899" s="72">
        <f t="shared" si="509"/>
        <v>8.6664107387064426E-3</v>
      </c>
      <c r="AV899" s="73">
        <f t="shared" si="510"/>
        <v>1.0086664107387064</v>
      </c>
      <c r="AW899" s="74">
        <f>PRODUCT(AV$4:AV899)</f>
        <v>1643.8891172155943</v>
      </c>
      <c r="BO899" s="70">
        <f t="shared" si="515"/>
        <v>896</v>
      </c>
      <c r="BP899" s="178">
        <f t="shared" si="514"/>
        <v>0.1091</v>
      </c>
      <c r="BQ899" s="179">
        <f t="shared" si="511"/>
        <v>8.6664107387064426E-3</v>
      </c>
      <c r="BR899" s="179">
        <f t="shared" si="516"/>
        <v>6.0831353497478634E-4</v>
      </c>
    </row>
    <row r="900" spans="44:70">
      <c r="AR900" s="69">
        <f t="shared" si="508"/>
        <v>75</v>
      </c>
      <c r="AS900" s="70">
        <f t="shared" si="512"/>
        <v>897</v>
      </c>
      <c r="AT900" s="71">
        <f t="shared" si="513"/>
        <v>5.6671302487006634E-4</v>
      </c>
      <c r="AU900" s="72">
        <f t="shared" si="509"/>
        <v>8.6664107387064426E-3</v>
      </c>
      <c r="AV900" s="73">
        <f t="shared" si="510"/>
        <v>1.0086664107387064</v>
      </c>
      <c r="AW900" s="74">
        <f>PRODUCT(AV$4:AV900)</f>
        <v>1658.1357355142741</v>
      </c>
      <c r="BO900" s="70">
        <f t="shared" si="515"/>
        <v>897</v>
      </c>
      <c r="BP900" s="178">
        <f t="shared" si="514"/>
        <v>0.1091</v>
      </c>
      <c r="BQ900" s="179">
        <f t="shared" si="511"/>
        <v>8.6664107387064426E-3</v>
      </c>
      <c r="BR900" s="179">
        <f t="shared" si="516"/>
        <v>6.0308693587732547E-4</v>
      </c>
    </row>
    <row r="901" spans="44:70">
      <c r="AR901" s="69">
        <f t="shared" ref="AR901:AR964" si="517">ROUNDDOWN((AS901-1)/12,0)+1</f>
        <v>75</v>
      </c>
      <c r="AS901" s="70">
        <f t="shared" si="512"/>
        <v>898</v>
      </c>
      <c r="AT901" s="71">
        <f t="shared" si="513"/>
        <v>5.6180165702556753E-4</v>
      </c>
      <c r="AU901" s="72">
        <f t="shared" ref="AU901:AU964" si="518">IF($AU$2="Yes",BQ901,((1+$AH$21)^(1/12))-1)</f>
        <v>8.6664107387064426E-3</v>
      </c>
      <c r="AV901" s="73">
        <f t="shared" ref="AV901:AV964" si="519">(1+AU901)</f>
        <v>1.0086664107387064</v>
      </c>
      <c r="AW901" s="74">
        <f>PRODUCT(AV$4:AV901)</f>
        <v>1672.5058208587679</v>
      </c>
      <c r="BO901" s="70">
        <f t="shared" si="515"/>
        <v>898</v>
      </c>
      <c r="BP901" s="178">
        <f t="shared" si="514"/>
        <v>0.1091</v>
      </c>
      <c r="BQ901" s="179">
        <f t="shared" ref="BQ901:BQ964" si="520">(1+BP901)^(1/12)-1</f>
        <v>8.6664107387064426E-3</v>
      </c>
      <c r="BR901" s="179">
        <f t="shared" si="516"/>
        <v>5.9790524345472061E-4</v>
      </c>
    </row>
    <row r="902" spans="44:70">
      <c r="AR902" s="69">
        <f t="shared" si="517"/>
        <v>75</v>
      </c>
      <c r="AS902" s="70">
        <f t="shared" ref="AS902:AS965" si="521">AS901+1</f>
        <v>899</v>
      </c>
      <c r="AT902" s="71">
        <f t="shared" ref="AT902:AT965" si="522">(1-AU902)*AT901</f>
        <v>5.5693285311209811E-4</v>
      </c>
      <c r="AU902" s="72">
        <f t="shared" si="518"/>
        <v>8.6664107387064426E-3</v>
      </c>
      <c r="AV902" s="73">
        <f t="shared" si="519"/>
        <v>1.0086664107387064</v>
      </c>
      <c r="AW902" s="74">
        <f>PRODUCT(AV$4:AV902)</f>
        <v>1687.0004432652074</v>
      </c>
      <c r="BO902" s="70">
        <f t="shared" si="515"/>
        <v>899</v>
      </c>
      <c r="BP902" s="178">
        <f t="shared" ref="BP902:BP965" si="523">VLOOKUP(BO902,$BT$4:$BX$13,5,TRUE)/100</f>
        <v>0.1091</v>
      </c>
      <c r="BQ902" s="179">
        <f t="shared" si="520"/>
        <v>8.6664107387064426E-3</v>
      </c>
      <c r="BR902" s="179">
        <f t="shared" si="516"/>
        <v>5.9276807187109461E-4</v>
      </c>
    </row>
    <row r="903" spans="44:70">
      <c r="AR903" s="69">
        <f t="shared" si="517"/>
        <v>75</v>
      </c>
      <c r="AS903" s="70">
        <f t="shared" si="521"/>
        <v>900</v>
      </c>
      <c r="AT903" s="71">
        <f t="shared" si="522"/>
        <v>5.5210624425314897E-4</v>
      </c>
      <c r="AU903" s="72">
        <f t="shared" si="518"/>
        <v>8.6664107387064426E-3</v>
      </c>
      <c r="AV903" s="73">
        <f t="shared" si="519"/>
        <v>1.0086664107387064</v>
      </c>
      <c r="AW903" s="74">
        <f>PRODUCT(AV$4:AV903)</f>
        <v>1701.6206820229236</v>
      </c>
      <c r="BO903" s="70">
        <f t="shared" si="515"/>
        <v>900</v>
      </c>
      <c r="BP903" s="178">
        <f t="shared" si="523"/>
        <v>0.1091</v>
      </c>
      <c r="BQ903" s="179">
        <f t="shared" si="520"/>
        <v>8.6664107387064426E-3</v>
      </c>
      <c r="BR903" s="179">
        <f t="shared" si="516"/>
        <v>5.8767503860565281E-4</v>
      </c>
    </row>
    <row r="904" spans="44:70">
      <c r="AR904" s="69">
        <f t="shared" si="517"/>
        <v>76</v>
      </c>
      <c r="AS904" s="70">
        <f t="shared" si="521"/>
        <v>901</v>
      </c>
      <c r="AT904" s="71">
        <f t="shared" si="522"/>
        <v>5.4732146476904663E-4</v>
      </c>
      <c r="AU904" s="72">
        <f t="shared" si="518"/>
        <v>8.6664107387064426E-3</v>
      </c>
      <c r="AV904" s="73">
        <f t="shared" si="519"/>
        <v>1.0086664107387064</v>
      </c>
      <c r="AW904" s="74">
        <f>PRODUCT(AV$4:AV904)</f>
        <v>1716.367625774812</v>
      </c>
      <c r="BO904" s="70">
        <f t="shared" si="515"/>
        <v>901</v>
      </c>
      <c r="BP904" s="178">
        <f t="shared" si="523"/>
        <v>0.1091</v>
      </c>
      <c r="BQ904" s="179">
        <f t="shared" si="520"/>
        <v>8.6664107387064426E-3</v>
      </c>
      <c r="BR904" s="179">
        <f t="shared" si="516"/>
        <v>5.8262576442419986E-4</v>
      </c>
    </row>
    <row r="905" spans="44:70">
      <c r="AR905" s="69">
        <f t="shared" si="517"/>
        <v>76</v>
      </c>
      <c r="AS905" s="70">
        <f t="shared" si="521"/>
        <v>902</v>
      </c>
      <c r="AT905" s="71">
        <f t="shared" si="522"/>
        <v>5.4257815214924757E-4</v>
      </c>
      <c r="AU905" s="72">
        <f t="shared" si="518"/>
        <v>8.6664107387064426E-3</v>
      </c>
      <c r="AV905" s="73">
        <f t="shared" si="519"/>
        <v>1.0086664107387064</v>
      </c>
      <c r="AW905" s="74">
        <f>PRODUCT(AV$4:AV905)</f>
        <v>1731.2423725983949</v>
      </c>
      <c r="BO905" s="70">
        <f t="shared" si="515"/>
        <v>902</v>
      </c>
      <c r="BP905" s="178">
        <f t="shared" si="523"/>
        <v>0.1091</v>
      </c>
      <c r="BQ905" s="179">
        <f t="shared" si="520"/>
        <v>8.6664107387064426E-3</v>
      </c>
      <c r="BR905" s="179">
        <f t="shared" si="516"/>
        <v>5.7761987335090139E-4</v>
      </c>
    </row>
    <row r="906" spans="44:70">
      <c r="AR906" s="69">
        <f t="shared" si="517"/>
        <v>76</v>
      </c>
      <c r="AS906" s="70">
        <f t="shared" si="521"/>
        <v>903</v>
      </c>
      <c r="AT906" s="71">
        <f t="shared" si="522"/>
        <v>5.3787594702487383E-4</v>
      </c>
      <c r="AU906" s="72">
        <f t="shared" si="518"/>
        <v>8.6664107387064426E-3</v>
      </c>
      <c r="AV906" s="73">
        <f t="shared" si="519"/>
        <v>1.0086664107387064</v>
      </c>
      <c r="AW906" s="74">
        <f>PRODUCT(AV$4:AV906)</f>
        <v>1746.2460300875853</v>
      </c>
      <c r="BO906" s="70">
        <f t="shared" si="515"/>
        <v>903</v>
      </c>
      <c r="BP906" s="178">
        <f t="shared" si="523"/>
        <v>0.1091</v>
      </c>
      <c r="BQ906" s="179">
        <f t="shared" si="520"/>
        <v>8.6664107387064426E-3</v>
      </c>
      <c r="BR906" s="179">
        <f t="shared" si="516"/>
        <v>5.7265699264028827E-4</v>
      </c>
    </row>
    <row r="907" spans="44:70">
      <c r="AR907" s="69">
        <f t="shared" si="517"/>
        <v>76</v>
      </c>
      <c r="AS907" s="70">
        <f t="shared" si="521"/>
        <v>904</v>
      </c>
      <c r="AT907" s="71">
        <f t="shared" si="522"/>
        <v>5.3321449314148561E-4</v>
      </c>
      <c r="AU907" s="72">
        <f t="shared" si="518"/>
        <v>8.6664107387064426E-3</v>
      </c>
      <c r="AV907" s="73">
        <f t="shared" si="519"/>
        <v>1.0086664107387064</v>
      </c>
      <c r="AW907" s="74">
        <f>PRODUCT(AV$4:AV907)</f>
        <v>1761.3797154351598</v>
      </c>
      <c r="BO907" s="70">
        <f t="shared" si="515"/>
        <v>904</v>
      </c>
      <c r="BP907" s="178">
        <f t="shared" si="523"/>
        <v>0.1091</v>
      </c>
      <c r="BQ907" s="179">
        <f t="shared" si="520"/>
        <v>8.6664107387064426E-3</v>
      </c>
      <c r="BR907" s="179">
        <f t="shared" si="516"/>
        <v>5.6773675274950162E-4</v>
      </c>
    </row>
    <row r="908" spans="44:70">
      <c r="AR908" s="69">
        <f t="shared" si="517"/>
        <v>76</v>
      </c>
      <c r="AS908" s="70">
        <f t="shared" si="521"/>
        <v>905</v>
      </c>
      <c r="AT908" s="71">
        <f t="shared" si="522"/>
        <v>5.285934373320903E-4</v>
      </c>
      <c r="AU908" s="72">
        <f t="shared" si="518"/>
        <v>8.6664107387064426E-3</v>
      </c>
      <c r="AV908" s="73">
        <f t="shared" si="519"/>
        <v>1.0086664107387064</v>
      </c>
      <c r="AW908" s="74">
        <f>PRODUCT(AV$4:AV908)</f>
        <v>1776.6445555159469</v>
      </c>
      <c r="BO908" s="70">
        <f t="shared" si="515"/>
        <v>905</v>
      </c>
      <c r="BP908" s="178">
        <f t="shared" si="523"/>
        <v>0.1091</v>
      </c>
      <c r="BQ908" s="179">
        <f t="shared" si="520"/>
        <v>8.6664107387064426E-3</v>
      </c>
      <c r="BR908" s="179">
        <f t="shared" si="516"/>
        <v>5.6285878731077621E-4</v>
      </c>
    </row>
    <row r="909" spans="44:70">
      <c r="AR909" s="69">
        <f t="shared" si="517"/>
        <v>76</v>
      </c>
      <c r="AS909" s="70">
        <f t="shared" si="521"/>
        <v>906</v>
      </c>
      <c r="AT909" s="71">
        <f t="shared" si="522"/>
        <v>5.2401242949038577E-4</v>
      </c>
      <c r="AU909" s="72">
        <f t="shared" si="518"/>
        <v>8.6664107387064426E-3</v>
      </c>
      <c r="AV909" s="73">
        <f t="shared" si="519"/>
        <v>1.0086664107387064</v>
      </c>
      <c r="AW909" s="74">
        <f>PRODUCT(AV$4:AV909)</f>
        <v>1792.0416869707346</v>
      </c>
      <c r="BO909" s="70">
        <f t="shared" si="515"/>
        <v>906</v>
      </c>
      <c r="BP909" s="178">
        <f t="shared" si="523"/>
        <v>0.1091</v>
      </c>
      <c r="BQ909" s="179">
        <f t="shared" si="520"/>
        <v>8.6664107387064426E-3</v>
      </c>
      <c r="BR909" s="179">
        <f t="shared" si="516"/>
        <v>5.5802273310415998E-4</v>
      </c>
    </row>
    <row r="910" spans="44:70">
      <c r="AR910" s="69">
        <f t="shared" si="517"/>
        <v>76</v>
      </c>
      <c r="AS910" s="70">
        <f t="shared" si="521"/>
        <v>907</v>
      </c>
      <c r="AT910" s="71">
        <f t="shared" si="522"/>
        <v>5.1947112254423461E-4</v>
      </c>
      <c r="AU910" s="72">
        <f t="shared" si="518"/>
        <v>8.6664107387064426E-3</v>
      </c>
      <c r="AV910" s="73">
        <f t="shared" si="519"/>
        <v>1.0086664107387064</v>
      </c>
      <c r="AW910" s="74">
        <f>PRODUCT(AV$4:AV910)</f>
        <v>1807.5722562909075</v>
      </c>
      <c r="BO910" s="70">
        <f t="shared" si="515"/>
        <v>907</v>
      </c>
      <c r="BP910" s="178">
        <f t="shared" si="523"/>
        <v>0.1091</v>
      </c>
      <c r="BQ910" s="179">
        <f t="shared" si="520"/>
        <v>8.6664107387064426E-3</v>
      </c>
      <c r="BR910" s="179">
        <f t="shared" si="516"/>
        <v>5.5322823003046842E-4</v>
      </c>
    </row>
    <row r="911" spans="44:70">
      <c r="AR911" s="69">
        <f t="shared" si="517"/>
        <v>76</v>
      </c>
      <c r="AS911" s="70">
        <f t="shared" si="521"/>
        <v>908</v>
      </c>
      <c r="AT911" s="71">
        <f t="shared" si="522"/>
        <v>5.1496917242936939E-4</v>
      </c>
      <c r="AU911" s="72">
        <f t="shared" si="518"/>
        <v>8.6664107387064426E-3</v>
      </c>
      <c r="AV911" s="73">
        <f t="shared" si="519"/>
        <v>1.0086664107387064</v>
      </c>
      <c r="AW911" s="74">
        <f>PRODUCT(AV$4:AV911)</f>
        <v>1823.237419903815</v>
      </c>
      <c r="BO911" s="70">
        <f t="shared" si="515"/>
        <v>908</v>
      </c>
      <c r="BP911" s="178">
        <f t="shared" si="523"/>
        <v>0.1091</v>
      </c>
      <c r="BQ911" s="179">
        <f t="shared" si="520"/>
        <v>8.6664107387064426E-3</v>
      </c>
      <c r="BR911" s="179">
        <f t="shared" si="516"/>
        <v>5.4847492108447081E-4</v>
      </c>
    </row>
    <row r="912" spans="44:70">
      <c r="AR912" s="69">
        <f t="shared" si="517"/>
        <v>76</v>
      </c>
      <c r="AS912" s="70">
        <f t="shared" si="521"/>
        <v>909</v>
      </c>
      <c r="AT912" s="71">
        <f t="shared" si="522"/>
        <v>5.1050623806332478E-4</v>
      </c>
      <c r="AU912" s="72">
        <f t="shared" si="518"/>
        <v>8.6664107387064426E-3</v>
      </c>
      <c r="AV912" s="73">
        <f t="shared" si="519"/>
        <v>1.0086664107387064</v>
      </c>
      <c r="AW912" s="74">
        <f>PRODUCT(AV$4:AV912)</f>
        <v>1839.0383442588809</v>
      </c>
      <c r="BO912" s="70">
        <f t="shared" si="515"/>
        <v>909</v>
      </c>
      <c r="BP912" s="178">
        <f t="shared" si="523"/>
        <v>0.1091</v>
      </c>
      <c r="BQ912" s="179">
        <f t="shared" si="520"/>
        <v>8.6664107387064426E-3</v>
      </c>
      <c r="BR912" s="179">
        <f t="shared" si="516"/>
        <v>5.4376245232830745E-4</v>
      </c>
    </row>
    <row r="913" spans="44:70">
      <c r="AR913" s="69">
        <f t="shared" si="517"/>
        <v>76</v>
      </c>
      <c r="AS913" s="70">
        <f t="shared" si="521"/>
        <v>910</v>
      </c>
      <c r="AT913" s="71">
        <f t="shared" si="522"/>
        <v>5.0608198131959613E-4</v>
      </c>
      <c r="AU913" s="72">
        <f t="shared" si="518"/>
        <v>8.6664107387064426E-3</v>
      </c>
      <c r="AV913" s="73">
        <f t="shared" si="519"/>
        <v>1.0086664107387064</v>
      </c>
      <c r="AW913" s="74">
        <f>PRODUCT(AV$4:AV913)</f>
        <v>1854.9762059144589</v>
      </c>
      <c r="BO913" s="70">
        <f t="shared" si="515"/>
        <v>910</v>
      </c>
      <c r="BP913" s="178">
        <f t="shared" si="523"/>
        <v>0.1091</v>
      </c>
      <c r="BQ913" s="179">
        <f t="shared" si="520"/>
        <v>8.6664107387064426E-3</v>
      </c>
      <c r="BR913" s="179">
        <f t="shared" si="516"/>
        <v>5.3909047286513473E-4</v>
      </c>
    </row>
    <row r="914" spans="44:70">
      <c r="AR914" s="69">
        <f t="shared" si="517"/>
        <v>76</v>
      </c>
      <c r="AS914" s="70">
        <f t="shared" si="521"/>
        <v>911</v>
      </c>
      <c r="AT914" s="71">
        <f t="shared" si="522"/>
        <v>5.0169606700202214E-4</v>
      </c>
      <c r="AU914" s="72">
        <f t="shared" si="518"/>
        <v>8.6664107387064426E-3</v>
      </c>
      <c r="AV914" s="73">
        <f t="shared" si="519"/>
        <v>1.0086664107387064</v>
      </c>
      <c r="AW914" s="74">
        <f>PRODUCT(AV$4:AV914)</f>
        <v>1871.0521916254409</v>
      </c>
      <c r="BO914" s="70">
        <f t="shared" ref="BO914:BO977" si="524">BO913+1</f>
        <v>911</v>
      </c>
      <c r="BP914" s="178">
        <f t="shared" si="523"/>
        <v>0.1091</v>
      </c>
      <c r="BQ914" s="179">
        <f t="shared" si="520"/>
        <v>8.6664107387064426E-3</v>
      </c>
      <c r="BR914" s="179">
        <f t="shared" ref="BR914:BR977" si="525">BR913/(1+BQ914)</f>
        <v>5.3445863481299701E-4</v>
      </c>
    </row>
    <row r="915" spans="44:70">
      <c r="AR915" s="69">
        <f t="shared" si="517"/>
        <v>76</v>
      </c>
      <c r="AS915" s="70">
        <f t="shared" si="521"/>
        <v>912</v>
      </c>
      <c r="AT915" s="71">
        <f t="shared" si="522"/>
        <v>4.9734816281938904E-4</v>
      </c>
      <c r="AU915" s="72">
        <f t="shared" si="518"/>
        <v>8.6664107387064426E-3</v>
      </c>
      <c r="AV915" s="73">
        <f t="shared" si="519"/>
        <v>1.0086664107387064</v>
      </c>
      <c r="AW915" s="74">
        <f>PRODUCT(AV$4:AV915)</f>
        <v>1887.2674984316238</v>
      </c>
      <c r="BO915" s="70">
        <f t="shared" si="524"/>
        <v>912</v>
      </c>
      <c r="BP915" s="178">
        <f t="shared" si="523"/>
        <v>0.1091</v>
      </c>
      <c r="BQ915" s="179">
        <f t="shared" si="520"/>
        <v>8.6664107387064426E-3</v>
      </c>
      <c r="BR915" s="179">
        <f t="shared" si="525"/>
        <v>5.2986659327892277E-4</v>
      </c>
    </row>
    <row r="916" spans="44:70">
      <c r="AR916" s="69">
        <f t="shared" si="517"/>
        <v>77</v>
      </c>
      <c r="AS916" s="70">
        <f t="shared" si="521"/>
        <v>913</v>
      </c>
      <c r="AT916" s="71">
        <f t="shared" si="522"/>
        <v>4.9303793936025515E-4</v>
      </c>
      <c r="AU916" s="72">
        <f t="shared" si="518"/>
        <v>8.6664107387064426E-3</v>
      </c>
      <c r="AV916" s="73">
        <f t="shared" si="519"/>
        <v>1.0086664107387064</v>
      </c>
      <c r="AW916" s="74">
        <f>PRODUCT(AV$4:AV916)</f>
        <v>1903.6233337468434</v>
      </c>
      <c r="BO916" s="70">
        <f t="shared" si="524"/>
        <v>913</v>
      </c>
      <c r="BP916" s="178">
        <f t="shared" si="523"/>
        <v>0.1091</v>
      </c>
      <c r="BQ916" s="179">
        <f t="shared" si="520"/>
        <v>8.6664107387064426E-3</v>
      </c>
      <c r="BR916" s="179">
        <f t="shared" si="525"/>
        <v>5.2531400633324342E-4</v>
      </c>
    </row>
    <row r="917" spans="44:70">
      <c r="AR917" s="69">
        <f t="shared" si="517"/>
        <v>77</v>
      </c>
      <c r="AS917" s="70">
        <f t="shared" si="521"/>
        <v>914</v>
      </c>
      <c r="AT917" s="71">
        <f t="shared" si="522"/>
        <v>4.8876507006799378E-4</v>
      </c>
      <c r="AU917" s="72">
        <f t="shared" si="518"/>
        <v>8.6664107387064426E-3</v>
      </c>
      <c r="AV917" s="73">
        <f t="shared" si="519"/>
        <v>1.0086664107387064</v>
      </c>
      <c r="AW917" s="74">
        <f>PRODUCT(AV$4:AV917)</f>
        <v>1920.1209154488793</v>
      </c>
      <c r="BO917" s="70">
        <f t="shared" si="524"/>
        <v>914</v>
      </c>
      <c r="BP917" s="178">
        <f t="shared" si="523"/>
        <v>0.1091</v>
      </c>
      <c r="BQ917" s="179">
        <f t="shared" si="520"/>
        <v>8.6664107387064426E-3</v>
      </c>
      <c r="BR917" s="179">
        <f t="shared" si="525"/>
        <v>5.2080053498413292E-4</v>
      </c>
    </row>
    <row r="918" spans="44:70">
      <c r="AR918" s="69">
        <f t="shared" si="517"/>
        <v>77</v>
      </c>
      <c r="AS918" s="70">
        <f t="shared" si="521"/>
        <v>915</v>
      </c>
      <c r="AT918" s="71">
        <f t="shared" si="522"/>
        <v>4.8452923121605193E-4</v>
      </c>
      <c r="AU918" s="72">
        <f t="shared" si="518"/>
        <v>8.6664107387064426E-3</v>
      </c>
      <c r="AV918" s="73">
        <f t="shared" si="519"/>
        <v>1.0086664107387064</v>
      </c>
      <c r="AW918" s="74">
        <f>PRODUCT(AV$4:AV918)</f>
        <v>1936.7614719701403</v>
      </c>
      <c r="BO918" s="70">
        <f t="shared" si="524"/>
        <v>915</v>
      </c>
      <c r="BP918" s="178">
        <f t="shared" si="523"/>
        <v>0.1091</v>
      </c>
      <c r="BQ918" s="179">
        <f t="shared" si="520"/>
        <v>8.6664107387064426E-3</v>
      </c>
      <c r="BR918" s="179">
        <f t="shared" si="525"/>
        <v>5.1632584315236562E-4</v>
      </c>
    </row>
    <row r="919" spans="44:70">
      <c r="AR919" s="69">
        <f t="shared" si="517"/>
        <v>77</v>
      </c>
      <c r="AS919" s="70">
        <f t="shared" si="521"/>
        <v>916</v>
      </c>
      <c r="AT919" s="71">
        <f t="shared" si="522"/>
        <v>4.8033010188342396E-4</v>
      </c>
      <c r="AU919" s="72">
        <f t="shared" si="518"/>
        <v>8.6664107387064426E-3</v>
      </c>
      <c r="AV919" s="73">
        <f t="shared" si="519"/>
        <v>1.0086664107387064</v>
      </c>
      <c r="AW919" s="74">
        <f>PRODUCT(AV$4:AV919)</f>
        <v>1953.5462423891352</v>
      </c>
      <c r="BO919" s="70">
        <f t="shared" si="524"/>
        <v>916</v>
      </c>
      <c r="BP919" s="178">
        <f t="shared" si="523"/>
        <v>0.1091</v>
      </c>
      <c r="BQ919" s="179">
        <f t="shared" si="520"/>
        <v>8.6664107387064426E-3</v>
      </c>
      <c r="BR919" s="179">
        <f t="shared" si="525"/>
        <v>5.1188959764629169E-4</v>
      </c>
    </row>
    <row r="920" spans="44:70">
      <c r="AR920" s="69">
        <f t="shared" si="517"/>
        <v>77</v>
      </c>
      <c r="AS920" s="70">
        <f t="shared" si="521"/>
        <v>917</v>
      </c>
      <c r="AT920" s="71">
        <f t="shared" si="522"/>
        <v>4.7616736393033747E-4</v>
      </c>
      <c r="AU920" s="72">
        <f t="shared" si="518"/>
        <v>8.6664107387064426E-3</v>
      </c>
      <c r="AV920" s="73">
        <f t="shared" si="519"/>
        <v>1.0086664107387064</v>
      </c>
      <c r="AW920" s="74">
        <f>PRODUCT(AV$4:AV920)</f>
        <v>1970.476476522736</v>
      </c>
      <c r="BO920" s="70">
        <f t="shared" si="524"/>
        <v>917</v>
      </c>
      <c r="BP920" s="178">
        <f t="shared" si="523"/>
        <v>0.1091</v>
      </c>
      <c r="BQ920" s="179">
        <f t="shared" si="520"/>
        <v>8.6664107387064426E-3</v>
      </c>
      <c r="BR920" s="179">
        <f t="shared" si="525"/>
        <v>5.0749146813702708E-4</v>
      </c>
    </row>
    <row r="921" spans="44:70">
      <c r="AR921" s="69">
        <f t="shared" si="517"/>
        <v>77</v>
      </c>
      <c r="AS921" s="70">
        <f t="shared" si="521"/>
        <v>918</v>
      </c>
      <c r="AT921" s="71">
        <f t="shared" si="522"/>
        <v>4.7204070197415005E-4</v>
      </c>
      <c r="AU921" s="72">
        <f t="shared" si="518"/>
        <v>8.6664107387064426E-3</v>
      </c>
      <c r="AV921" s="73">
        <f t="shared" si="519"/>
        <v>1.0086664107387064</v>
      </c>
      <c r="AW921" s="74">
        <f>PRODUCT(AV$4:AV921)</f>
        <v>1987.5534350192411</v>
      </c>
      <c r="BO921" s="70">
        <f t="shared" si="524"/>
        <v>918</v>
      </c>
      <c r="BP921" s="178">
        <f t="shared" si="523"/>
        <v>0.1091</v>
      </c>
      <c r="BQ921" s="179">
        <f t="shared" si="520"/>
        <v>8.6664107387064426E-3</v>
      </c>
      <c r="BR921" s="179">
        <f t="shared" si="525"/>
        <v>5.031311271338567E-4</v>
      </c>
    </row>
    <row r="922" spans="44:70">
      <c r="AR922" s="69">
        <f t="shared" si="517"/>
        <v>77</v>
      </c>
      <c r="AS922" s="70">
        <f t="shared" si="521"/>
        <v>919</v>
      </c>
      <c r="AT922" s="71">
        <f t="shared" si="522"/>
        <v>4.6794980336545473E-4</v>
      </c>
      <c r="AU922" s="72">
        <f t="shared" si="518"/>
        <v>8.6664107387064426E-3</v>
      </c>
      <c r="AV922" s="73">
        <f t="shared" si="519"/>
        <v>1.0086664107387064</v>
      </c>
      <c r="AW922" s="74">
        <f>PRODUCT(AV$4:AV922)</f>
        <v>2004.7783894522447</v>
      </c>
      <c r="BO922" s="70">
        <f t="shared" si="524"/>
        <v>919</v>
      </c>
      <c r="BP922" s="178">
        <f t="shared" si="523"/>
        <v>0.1091</v>
      </c>
      <c r="BQ922" s="179">
        <f t="shared" si="520"/>
        <v>8.6664107387064426E-3</v>
      </c>
      <c r="BR922" s="179">
        <f t="shared" si="525"/>
        <v>4.9880824995984926E-4</v>
      </c>
    </row>
    <row r="923" spans="44:70">
      <c r="AR923" s="69">
        <f t="shared" si="517"/>
        <v>77</v>
      </c>
      <c r="AS923" s="70">
        <f t="shared" si="521"/>
        <v>920</v>
      </c>
      <c r="AT923" s="71">
        <f t="shared" si="522"/>
        <v>4.638943581643928E-4</v>
      </c>
      <c r="AU923" s="72">
        <f t="shared" si="518"/>
        <v>8.6664107387064426E-3</v>
      </c>
      <c r="AV923" s="73">
        <f t="shared" si="519"/>
        <v>1.0086664107387064</v>
      </c>
      <c r="AW923" s="74">
        <f>PRODUCT(AV$4:AV923)</f>
        <v>2022.1526224153201</v>
      </c>
      <c r="BO923" s="70">
        <f t="shared" si="524"/>
        <v>920</v>
      </c>
      <c r="BP923" s="178">
        <f t="shared" si="523"/>
        <v>0.1091</v>
      </c>
      <c r="BQ923" s="179">
        <f t="shared" si="520"/>
        <v>8.6664107387064426E-3</v>
      </c>
      <c r="BR923" s="179">
        <f t="shared" si="525"/>
        <v>4.9452251472768122E-4</v>
      </c>
    </row>
    <row r="924" spans="44:70">
      <c r="AR924" s="69">
        <f t="shared" si="517"/>
        <v>77</v>
      </c>
      <c r="AS924" s="70">
        <f t="shared" si="521"/>
        <v>921</v>
      </c>
      <c r="AT924" s="71">
        <f t="shared" si="522"/>
        <v>4.5987405911717159E-4</v>
      </c>
      <c r="AU924" s="72">
        <f t="shared" si="518"/>
        <v>8.6664107387064426E-3</v>
      </c>
      <c r="AV924" s="73">
        <f t="shared" si="519"/>
        <v>1.0086664107387064</v>
      </c>
      <c r="AW924" s="74">
        <f>PRODUCT(AV$4:AV924)</f>
        <v>2039.6774276175236</v>
      </c>
      <c r="BO924" s="70">
        <f t="shared" si="524"/>
        <v>921</v>
      </c>
      <c r="BP924" s="178">
        <f t="shared" si="523"/>
        <v>0.1091</v>
      </c>
      <c r="BQ924" s="179">
        <f t="shared" si="520"/>
        <v>8.6664107387064426E-3</v>
      </c>
      <c r="BR924" s="179">
        <f t="shared" si="525"/>
        <v>4.9027360231566842E-4</v>
      </c>
    </row>
    <row r="925" spans="44:70">
      <c r="AR925" s="69">
        <f t="shared" si="517"/>
        <v>77</v>
      </c>
      <c r="AS925" s="70">
        <f t="shared" si="521"/>
        <v>922</v>
      </c>
      <c r="AT925" s="71">
        <f t="shared" si="522"/>
        <v>4.5588860163278601E-4</v>
      </c>
      <c r="AU925" s="72">
        <f t="shared" si="518"/>
        <v>8.6664107387064426E-3</v>
      </c>
      <c r="AV925" s="73">
        <f t="shared" si="519"/>
        <v>1.0086664107387064</v>
      </c>
      <c r="AW925" s="74">
        <f>PRODUCT(AV$4:AV925)</f>
        <v>2057.3541099797253</v>
      </c>
      <c r="BO925" s="70">
        <f t="shared" si="524"/>
        <v>922</v>
      </c>
      <c r="BP925" s="178">
        <f t="shared" si="523"/>
        <v>0.1091</v>
      </c>
      <c r="BQ925" s="179">
        <f t="shared" si="520"/>
        <v>8.6664107387064426E-3</v>
      </c>
      <c r="BR925" s="179">
        <f t="shared" si="525"/>
        <v>4.8606119634400424E-4</v>
      </c>
    </row>
    <row r="926" spans="44:70">
      <c r="AR926" s="69">
        <f t="shared" si="517"/>
        <v>77</v>
      </c>
      <c r="AS926" s="70">
        <f t="shared" si="521"/>
        <v>923</v>
      </c>
      <c r="AT926" s="71">
        <f t="shared" si="522"/>
        <v>4.5193768375994175E-4</v>
      </c>
      <c r="AU926" s="72">
        <f t="shared" si="518"/>
        <v>8.6664107387064426E-3</v>
      </c>
      <c r="AV926" s="73">
        <f t="shared" si="519"/>
        <v>1.0086664107387064</v>
      </c>
      <c r="AW926" s="74">
        <f>PRODUCT(AV$4:AV926)</f>
        <v>2075.1839857317755</v>
      </c>
      <c r="BO926" s="70">
        <f t="shared" si="524"/>
        <v>923</v>
      </c>
      <c r="BP926" s="178">
        <f t="shared" si="523"/>
        <v>0.1091</v>
      </c>
      <c r="BQ926" s="179">
        <f t="shared" si="520"/>
        <v>8.6664107387064426E-3</v>
      </c>
      <c r="BR926" s="179">
        <f t="shared" si="525"/>
        <v>4.8188498315120132E-4</v>
      </c>
    </row>
    <row r="927" spans="44:70">
      <c r="AR927" s="69">
        <f t="shared" si="517"/>
        <v>77</v>
      </c>
      <c r="AS927" s="70">
        <f t="shared" si="521"/>
        <v>924</v>
      </c>
      <c r="AT927" s="71">
        <f t="shared" si="522"/>
        <v>4.4802100616417849E-4</v>
      </c>
      <c r="AU927" s="72">
        <f t="shared" si="518"/>
        <v>8.6664107387064426E-3</v>
      </c>
      <c r="AV927" s="73">
        <f t="shared" si="519"/>
        <v>1.0086664107387064</v>
      </c>
      <c r="AW927" s="74">
        <f>PRODUCT(AV$4:AV927)</f>
        <v>2093.1683825105129</v>
      </c>
      <c r="BO927" s="70">
        <f t="shared" si="524"/>
        <v>924</v>
      </c>
      <c r="BP927" s="178">
        <f t="shared" si="523"/>
        <v>0.1091</v>
      </c>
      <c r="BQ927" s="179">
        <f t="shared" si="520"/>
        <v>8.6664107387064426E-3</v>
      </c>
      <c r="BR927" s="179">
        <f t="shared" si="525"/>
        <v>4.7774465177073585E-4</v>
      </c>
    </row>
    <row r="928" spans="44:70">
      <c r="AR928" s="69">
        <f t="shared" si="517"/>
        <v>78</v>
      </c>
      <c r="AS928" s="70">
        <f t="shared" si="521"/>
        <v>925</v>
      </c>
      <c r="AT928" s="71">
        <f t="shared" si="522"/>
        <v>4.441382721051912E-4</v>
      </c>
      <c r="AU928" s="72">
        <f t="shared" si="518"/>
        <v>8.6664107387064426E-3</v>
      </c>
      <c r="AV928" s="73">
        <f t="shared" si="519"/>
        <v>1.0086664107387064</v>
      </c>
      <c r="AW928" s="74">
        <f>PRODUCT(AV$4:AV928)</f>
        <v>2111.3086394586226</v>
      </c>
      <c r="BO928" s="70">
        <f t="shared" si="524"/>
        <v>925</v>
      </c>
      <c r="BP928" s="178">
        <f t="shared" si="523"/>
        <v>0.1091</v>
      </c>
      <c r="BQ928" s="179">
        <f t="shared" si="520"/>
        <v>8.6664107387064426E-3</v>
      </c>
      <c r="BR928" s="179">
        <f t="shared" si="525"/>
        <v>4.7363989390789273E-4</v>
      </c>
    </row>
    <row r="929" spans="44:70">
      <c r="AR929" s="69">
        <f t="shared" si="517"/>
        <v>78</v>
      </c>
      <c r="AS929" s="70">
        <f t="shared" si="521"/>
        <v>926</v>
      </c>
      <c r="AT929" s="71">
        <f t="shared" si="522"/>
        <v>4.4028918741434827E-4</v>
      </c>
      <c r="AU929" s="72">
        <f t="shared" si="518"/>
        <v>8.6664107387064426E-3</v>
      </c>
      <c r="AV929" s="73">
        <f t="shared" si="519"/>
        <v>1.0086664107387064</v>
      </c>
      <c r="AW929" s="74">
        <f>PRODUCT(AV$4:AV929)</f>
        <v>2129.6061073243504</v>
      </c>
      <c r="BO929" s="70">
        <f t="shared" si="524"/>
        <v>926</v>
      </c>
      <c r="BP929" s="178">
        <f t="shared" si="523"/>
        <v>0.1091</v>
      </c>
      <c r="BQ929" s="179">
        <f t="shared" si="520"/>
        <v>8.6664107387064426E-3</v>
      </c>
      <c r="BR929" s="179">
        <f t="shared" si="525"/>
        <v>4.6957040391680939E-4</v>
      </c>
    </row>
    <row r="930" spans="44:70">
      <c r="AR930" s="69">
        <f t="shared" si="517"/>
        <v>78</v>
      </c>
      <c r="AS930" s="70">
        <f t="shared" si="521"/>
        <v>927</v>
      </c>
      <c r="AT930" s="71">
        <f t="shared" si="522"/>
        <v>4.3647346047240423E-4</v>
      </c>
      <c r="AU930" s="72">
        <f t="shared" si="518"/>
        <v>8.6664107387064426E-3</v>
      </c>
      <c r="AV930" s="73">
        <f t="shared" si="519"/>
        <v>1.0086664107387064</v>
      </c>
      <c r="AW930" s="74">
        <f>PRODUCT(AV$4:AV930)</f>
        <v>2148.0621485620809</v>
      </c>
      <c r="BO930" s="70">
        <f t="shared" si="524"/>
        <v>927</v>
      </c>
      <c r="BP930" s="178">
        <f t="shared" si="523"/>
        <v>0.1091</v>
      </c>
      <c r="BQ930" s="179">
        <f t="shared" si="520"/>
        <v>8.6664107387064426E-3</v>
      </c>
      <c r="BR930" s="179">
        <f t="shared" si="525"/>
        <v>4.6553587877771704E-4</v>
      </c>
    </row>
    <row r="931" spans="44:70">
      <c r="AR931" s="69">
        <f t="shared" si="517"/>
        <v>78</v>
      </c>
      <c r="AS931" s="70">
        <f t="shared" si="521"/>
        <v>928</v>
      </c>
      <c r="AT931" s="71">
        <f t="shared" si="522"/>
        <v>4.3269080218740581E-4</v>
      </c>
      <c r="AU931" s="72">
        <f t="shared" si="518"/>
        <v>8.6664107387064426E-3</v>
      </c>
      <c r="AV931" s="73">
        <f t="shared" si="519"/>
        <v>1.0086664107387064</v>
      </c>
      <c r="AW931" s="74">
        <f>PRODUCT(AV$4:AV931)</f>
        <v>2166.6781374337879</v>
      </c>
      <c r="BO931" s="70">
        <f t="shared" si="524"/>
        <v>928</v>
      </c>
      <c r="BP931" s="178">
        <f t="shared" si="523"/>
        <v>0.1091</v>
      </c>
      <c r="BQ931" s="179">
        <f t="shared" si="520"/>
        <v>8.6664107387064426E-3</v>
      </c>
      <c r="BR931" s="179">
        <f t="shared" si="525"/>
        <v>4.6153601807437746E-4</v>
      </c>
    </row>
    <row r="932" spans="44:70">
      <c r="AR932" s="69">
        <f t="shared" si="517"/>
        <v>78</v>
      </c>
      <c r="AS932" s="70">
        <f t="shared" si="521"/>
        <v>929</v>
      </c>
      <c r="AT932" s="71">
        <f t="shared" si="522"/>
        <v>4.2894092597278938E-4</v>
      </c>
      <c r="AU932" s="72">
        <f t="shared" si="518"/>
        <v>8.6664107387064426E-3</v>
      </c>
      <c r="AV932" s="73">
        <f t="shared" si="519"/>
        <v>1.0086664107387064</v>
      </c>
      <c r="AW932" s="74">
        <f>PRODUCT(AV$4:AV932)</f>
        <v>2185.4554601113646</v>
      </c>
      <c r="BO932" s="70">
        <f t="shared" si="524"/>
        <v>929</v>
      </c>
      <c r="BP932" s="178">
        <f t="shared" si="523"/>
        <v>0.1091</v>
      </c>
      <c r="BQ932" s="179">
        <f t="shared" si="520"/>
        <v>8.6664107387064426E-3</v>
      </c>
      <c r="BR932" s="179">
        <f t="shared" si="525"/>
        <v>4.5757052397171348E-4</v>
      </c>
    </row>
    <row r="933" spans="44:70">
      <c r="AR933" s="69">
        <f t="shared" si="517"/>
        <v>78</v>
      </c>
      <c r="AS933" s="70">
        <f t="shared" si="521"/>
        <v>930</v>
      </c>
      <c r="AT933" s="71">
        <f t="shared" si="522"/>
        <v>4.2522354772566812E-4</v>
      </c>
      <c r="AU933" s="72">
        <f t="shared" si="518"/>
        <v>8.6664107387064426E-3</v>
      </c>
      <c r="AV933" s="73">
        <f t="shared" si="519"/>
        <v>1.0086664107387064</v>
      </c>
      <c r="AW933" s="74">
        <f>PRODUCT(AV$4:AV933)</f>
        <v>2204.3955147798383</v>
      </c>
      <c r="BO933" s="70">
        <f t="shared" si="524"/>
        <v>930</v>
      </c>
      <c r="BP933" s="178">
        <f t="shared" si="523"/>
        <v>0.1091</v>
      </c>
      <c r="BQ933" s="179">
        <f t="shared" si="520"/>
        <v>8.6664107387064426E-3</v>
      </c>
      <c r="BR933" s="179">
        <f t="shared" si="525"/>
        <v>4.5363910119363185E-4</v>
      </c>
    </row>
    <row r="934" spans="44:70">
      <c r="AR934" s="69">
        <f t="shared" si="517"/>
        <v>78</v>
      </c>
      <c r="AS934" s="70">
        <f t="shared" si="521"/>
        <v>931</v>
      </c>
      <c r="AT934" s="71">
        <f t="shared" si="522"/>
        <v>4.2153838580530752E-4</v>
      </c>
      <c r="AU934" s="72">
        <f t="shared" si="518"/>
        <v>8.6664107387064426E-3</v>
      </c>
      <c r="AV934" s="73">
        <f t="shared" si="519"/>
        <v>1.0086664107387064</v>
      </c>
      <c r="AW934" s="74">
        <f>PRODUCT(AV$4:AV934)</f>
        <v>2223.4997117414828</v>
      </c>
      <c r="BO934" s="70">
        <f t="shared" si="524"/>
        <v>931</v>
      </c>
      <c r="BP934" s="178">
        <f t="shared" si="523"/>
        <v>0.1091</v>
      </c>
      <c r="BQ934" s="179">
        <f t="shared" si="520"/>
        <v>8.6664107387064426E-3</v>
      </c>
      <c r="BR934" s="179">
        <f t="shared" si="525"/>
        <v>4.497414570010366E-4</v>
      </c>
    </row>
    <row r="935" spans="44:70">
      <c r="AR935" s="69">
        <f t="shared" si="517"/>
        <v>78</v>
      </c>
      <c r="AS935" s="70">
        <f t="shared" si="521"/>
        <v>932</v>
      </c>
      <c r="AT935" s="71">
        <f t="shared" si="522"/>
        <v>4.178851610117874E-4</v>
      </c>
      <c r="AU935" s="72">
        <f t="shared" si="518"/>
        <v>8.6664107387064426E-3</v>
      </c>
      <c r="AV935" s="73">
        <f t="shared" si="519"/>
        <v>1.0086664107387064</v>
      </c>
      <c r="AW935" s="74">
        <f>PRODUCT(AV$4:AV935)</f>
        <v>2242.7694735208297</v>
      </c>
      <c r="BO935" s="70">
        <f t="shared" si="524"/>
        <v>932</v>
      </c>
      <c r="BP935" s="178">
        <f t="shared" si="523"/>
        <v>0.1091</v>
      </c>
      <c r="BQ935" s="179">
        <f t="shared" si="520"/>
        <v>8.6664107387064426E-3</v>
      </c>
      <c r="BR935" s="179">
        <f t="shared" si="525"/>
        <v>4.458773011700312E-4</v>
      </c>
    </row>
    <row r="936" spans="44:70">
      <c r="AR936" s="69">
        <f t="shared" si="517"/>
        <v>78</v>
      </c>
      <c r="AS936" s="70">
        <f t="shared" si="521"/>
        <v>933</v>
      </c>
      <c r="AT936" s="71">
        <f t="shared" si="522"/>
        <v>4.1426359656484879E-4</v>
      </c>
      <c r="AU936" s="72">
        <f t="shared" si="518"/>
        <v>8.6664107387064426E-3</v>
      </c>
      <c r="AV936" s="73">
        <f t="shared" si="519"/>
        <v>1.0086664107387064</v>
      </c>
      <c r="AW936" s="74">
        <f>PRODUCT(AV$4:AV936)</f>
        <v>2262.2062349705934</v>
      </c>
      <c r="BO936" s="70">
        <f t="shared" si="524"/>
        <v>933</v>
      </c>
      <c r="BP936" s="178">
        <f t="shared" si="523"/>
        <v>0.1091</v>
      </c>
      <c r="BQ936" s="179">
        <f t="shared" si="520"/>
        <v>8.6664107387064426E-3</v>
      </c>
      <c r="BR936" s="179">
        <f t="shared" si="525"/>
        <v>4.420463459703082E-4</v>
      </c>
    </row>
    <row r="937" spans="44:70">
      <c r="AR937" s="69">
        <f t="shared" si="517"/>
        <v>78</v>
      </c>
      <c r="AS937" s="70">
        <f t="shared" si="521"/>
        <v>934</v>
      </c>
      <c r="AT937" s="71">
        <f t="shared" si="522"/>
        <v>4.1067341808292404E-4</v>
      </c>
      <c r="AU937" s="72">
        <f t="shared" si="518"/>
        <v>8.6664107387064426E-3</v>
      </c>
      <c r="AV937" s="73">
        <f t="shared" si="519"/>
        <v>1.0086664107387064</v>
      </c>
      <c r="AW937" s="74">
        <f>PRODUCT(AV$4:AV937)</f>
        <v>2281.8114433785113</v>
      </c>
      <c r="BO937" s="70">
        <f t="shared" si="524"/>
        <v>934</v>
      </c>
      <c r="BP937" s="178">
        <f t="shared" si="523"/>
        <v>0.1091</v>
      </c>
      <c r="BQ937" s="179">
        <f t="shared" si="520"/>
        <v>8.6664107387064426E-3</v>
      </c>
      <c r="BR937" s="179">
        <f t="shared" si="525"/>
        <v>4.3824830614372433E-4</v>
      </c>
    </row>
    <row r="938" spans="44:70">
      <c r="AR938" s="69">
        <f t="shared" si="517"/>
        <v>78</v>
      </c>
      <c r="AS938" s="70">
        <f t="shared" si="521"/>
        <v>935</v>
      </c>
      <c r="AT938" s="71">
        <f t="shared" si="522"/>
        <v>4.0711435356234892E-4</v>
      </c>
      <c r="AU938" s="72">
        <f t="shared" si="518"/>
        <v>8.6664107387064426E-3</v>
      </c>
      <c r="AV938" s="73">
        <f t="shared" si="519"/>
        <v>1.0086664107387064</v>
      </c>
      <c r="AW938" s="74">
        <f>PRODUCT(AV$4:AV938)</f>
        <v>2301.5865585751098</v>
      </c>
      <c r="BO938" s="70">
        <f t="shared" si="524"/>
        <v>935</v>
      </c>
      <c r="BP938" s="178">
        <f t="shared" si="523"/>
        <v>0.1091</v>
      </c>
      <c r="BQ938" s="179">
        <f t="shared" si="520"/>
        <v>8.6664107387064426E-3</v>
      </c>
      <c r="BR938" s="179">
        <f t="shared" si="525"/>
        <v>4.3448289888305987E-4</v>
      </c>
    </row>
    <row r="939" spans="44:70">
      <c r="AR939" s="69">
        <f t="shared" si="517"/>
        <v>78</v>
      </c>
      <c r="AS939" s="70">
        <f t="shared" si="521"/>
        <v>936</v>
      </c>
      <c r="AT939" s="71">
        <f t="shared" si="522"/>
        <v>4.0358613335675467E-4</v>
      </c>
      <c r="AU939" s="72">
        <f t="shared" si="518"/>
        <v>8.6664107387064426E-3</v>
      </c>
      <c r="AV939" s="73">
        <f t="shared" si="519"/>
        <v>1.0086664107387064</v>
      </c>
      <c r="AW939" s="74">
        <f>PRODUCT(AV$4:AV939)</f>
        <v>2321.5330530424076</v>
      </c>
      <c r="BO939" s="70">
        <f t="shared" si="524"/>
        <v>936</v>
      </c>
      <c r="BP939" s="178">
        <f t="shared" si="523"/>
        <v>0.1091</v>
      </c>
      <c r="BQ939" s="179">
        <f t="shared" si="520"/>
        <v>8.6664107387064426E-3</v>
      </c>
      <c r="BR939" s="179">
        <f t="shared" si="525"/>
        <v>4.3074984381096041E-4</v>
      </c>
    </row>
    <row r="940" spans="44:70">
      <c r="AR940" s="69">
        <f t="shared" si="517"/>
        <v>79</v>
      </c>
      <c r="AS940" s="70">
        <f t="shared" si="521"/>
        <v>937</v>
      </c>
      <c r="AT940" s="71">
        <f t="shared" si="522"/>
        <v>4.0008849015663869E-4</v>
      </c>
      <c r="AU940" s="72">
        <f t="shared" si="518"/>
        <v>8.6664107387064426E-3</v>
      </c>
      <c r="AV940" s="73">
        <f t="shared" si="519"/>
        <v>1.0086664107387064</v>
      </c>
      <c r="AW940" s="74">
        <f>PRODUCT(AV$4:AV940)</f>
        <v>2341.6524120235563</v>
      </c>
      <c r="BO940" s="70">
        <f t="shared" si="524"/>
        <v>937</v>
      </c>
      <c r="BP940" s="178">
        <f t="shared" si="523"/>
        <v>0.1091</v>
      </c>
      <c r="BQ940" s="179">
        <f t="shared" si="520"/>
        <v>8.6664107387064426E-3</v>
      </c>
      <c r="BR940" s="179">
        <f t="shared" si="525"/>
        <v>4.2704886295905965E-4</v>
      </c>
    </row>
    <row r="941" spans="44:70">
      <c r="AR941" s="69">
        <f t="shared" si="517"/>
        <v>79</v>
      </c>
      <c r="AS941" s="70">
        <f t="shared" si="521"/>
        <v>938</v>
      </c>
      <c r="AT941" s="71">
        <f t="shared" si="522"/>
        <v>3.9662115896911234E-4</v>
      </c>
      <c r="AU941" s="72">
        <f t="shared" si="518"/>
        <v>8.6664107387064426E-3</v>
      </c>
      <c r="AV941" s="73">
        <f t="shared" si="519"/>
        <v>1.0086664107387064</v>
      </c>
      <c r="AW941" s="74">
        <f>PRODUCT(AV$4:AV941)</f>
        <v>2361.9461336334352</v>
      </c>
      <c r="BO941" s="70">
        <f t="shared" si="524"/>
        <v>938</v>
      </c>
      <c r="BP941" s="178">
        <f t="shared" si="523"/>
        <v>0.1091</v>
      </c>
      <c r="BQ941" s="179">
        <f t="shared" si="520"/>
        <v>8.6664107387064426E-3</v>
      </c>
      <c r="BR941" s="179">
        <f t="shared" si="525"/>
        <v>4.2337968074728129E-4</v>
      </c>
    </row>
    <row r="942" spans="44:70">
      <c r="AR942" s="69">
        <f t="shared" si="517"/>
        <v>79</v>
      </c>
      <c r="AS942" s="70">
        <f t="shared" si="521"/>
        <v>939</v>
      </c>
      <c r="AT942" s="71">
        <f t="shared" si="522"/>
        <v>3.9318387709782424E-4</v>
      </c>
      <c r="AU942" s="72">
        <f t="shared" si="518"/>
        <v>8.6664107387064426E-3</v>
      </c>
      <c r="AV942" s="73">
        <f t="shared" si="519"/>
        <v>1.0086664107387064</v>
      </c>
      <c r="AW942" s="74">
        <f>PRODUCT(AV$4:AV942)</f>
        <v>2382.4157289702021</v>
      </c>
      <c r="BO942" s="70">
        <f t="shared" si="524"/>
        <v>939</v>
      </c>
      <c r="BP942" s="178">
        <f t="shared" si="523"/>
        <v>0.1091</v>
      </c>
      <c r="BQ942" s="179">
        <f t="shared" si="520"/>
        <v>8.6664107387064426E-3</v>
      </c>
      <c r="BR942" s="179">
        <f t="shared" si="525"/>
        <v>4.197420239633192E-4</v>
      </c>
    </row>
    <row r="943" spans="44:70">
      <c r="AR943" s="69">
        <f t="shared" si="517"/>
        <v>79</v>
      </c>
      <c r="AS943" s="70">
        <f t="shared" si="521"/>
        <v>940</v>
      </c>
      <c r="AT943" s="71">
        <f t="shared" si="522"/>
        <v>3.8977638412305741E-4</v>
      </c>
      <c r="AU943" s="72">
        <f t="shared" si="518"/>
        <v>8.6664107387064426E-3</v>
      </c>
      <c r="AV943" s="73">
        <f t="shared" si="519"/>
        <v>1.0086664107387064</v>
      </c>
      <c r="AW943" s="74">
        <f>PRODUCT(AV$4:AV943)</f>
        <v>2403.0627222278126</v>
      </c>
      <c r="BO943" s="70">
        <f t="shared" si="524"/>
        <v>940</v>
      </c>
      <c r="BP943" s="178">
        <f t="shared" si="523"/>
        <v>0.1091</v>
      </c>
      <c r="BQ943" s="179">
        <f t="shared" si="520"/>
        <v>8.6664107387064426E-3</v>
      </c>
      <c r="BR943" s="179">
        <f t="shared" si="525"/>
        <v>4.1613562174229349E-4</v>
      </c>
    </row>
    <row r="944" spans="44:70">
      <c r="AR944" s="69">
        <f t="shared" si="517"/>
        <v>79</v>
      </c>
      <c r="AS944" s="70">
        <f t="shared" si="521"/>
        <v>941</v>
      </c>
      <c r="AT944" s="71">
        <f t="shared" si="522"/>
        <v>3.8639842188199915E-4</v>
      </c>
      <c r="AU944" s="72">
        <f t="shared" si="518"/>
        <v>8.6664107387064426E-3</v>
      </c>
      <c r="AV944" s="73">
        <f t="shared" si="519"/>
        <v>1.0086664107387064</v>
      </c>
      <c r="AW944" s="74">
        <f>PRODUCT(AV$4:AV944)</f>
        <v>2423.8886508095129</v>
      </c>
      <c r="BO944" s="70">
        <f t="shared" si="524"/>
        <v>941</v>
      </c>
      <c r="BP944" s="178">
        <f t="shared" si="523"/>
        <v>0.1091</v>
      </c>
      <c r="BQ944" s="179">
        <f t="shared" si="520"/>
        <v>8.6664107387064426E-3</v>
      </c>
      <c r="BR944" s="179">
        <f t="shared" si="525"/>
        <v>4.1256020554658168E-4</v>
      </c>
    </row>
    <row r="945" spans="44:70">
      <c r="AR945" s="69">
        <f t="shared" si="517"/>
        <v>79</v>
      </c>
      <c r="AS945" s="70">
        <f t="shared" si="521"/>
        <v>942</v>
      </c>
      <c r="AT945" s="71">
        <f t="shared" si="522"/>
        <v>3.8304973444918175E-4</v>
      </c>
      <c r="AU945" s="72">
        <f t="shared" si="518"/>
        <v>8.6664107387064426E-3</v>
      </c>
      <c r="AV945" s="73">
        <f t="shared" si="519"/>
        <v>1.0086664107387064</v>
      </c>
      <c r="AW945" s="74">
        <f>PRODUCT(AV$4:AV945)</f>
        <v>2444.895065442317</v>
      </c>
      <c r="BO945" s="70">
        <f t="shared" si="524"/>
        <v>942</v>
      </c>
      <c r="BP945" s="178">
        <f t="shared" si="523"/>
        <v>0.1091</v>
      </c>
      <c r="BQ945" s="179">
        <f t="shared" si="520"/>
        <v>8.6664107387064426E-3</v>
      </c>
      <c r="BR945" s="179">
        <f t="shared" si="525"/>
        <v>4.0901550914582282E-4</v>
      </c>
    </row>
    <row r="946" spans="44:70">
      <c r="AR946" s="69">
        <f t="shared" si="517"/>
        <v>79</v>
      </c>
      <c r="AS946" s="70">
        <f t="shared" si="521"/>
        <v>943</v>
      </c>
      <c r="AT946" s="71">
        <f t="shared" si="522"/>
        <v>3.7973006811709269E-4</v>
      </c>
      <c r="AU946" s="72">
        <f t="shared" si="518"/>
        <v>8.6664107387064426E-3</v>
      </c>
      <c r="AV946" s="73">
        <f t="shared" si="519"/>
        <v>1.0086664107387064</v>
      </c>
      <c r="AW946" s="74">
        <f>PRODUCT(AV$4:AV946)</f>
        <v>2466.0835302924766</v>
      </c>
      <c r="BO946" s="70">
        <f t="shared" si="524"/>
        <v>943</v>
      </c>
      <c r="BP946" s="178">
        <f t="shared" si="523"/>
        <v>0.1091</v>
      </c>
      <c r="BQ946" s="179">
        <f t="shared" si="520"/>
        <v>8.6664107387064426E-3</v>
      </c>
      <c r="BR946" s="179">
        <f t="shared" si="525"/>
        <v>4.055012685970939E-4</v>
      </c>
    </row>
    <row r="947" spans="44:70">
      <c r="AR947" s="69">
        <f t="shared" si="517"/>
        <v>79</v>
      </c>
      <c r="AS947" s="70">
        <f t="shared" si="521"/>
        <v>944</v>
      </c>
      <c r="AT947" s="71">
        <f t="shared" si="522"/>
        <v>3.76439171376953E-4</v>
      </c>
      <c r="AU947" s="72">
        <f t="shared" si="518"/>
        <v>8.6664107387064426E-3</v>
      </c>
      <c r="AV947" s="73">
        <f t="shared" si="519"/>
        <v>1.0086664107387064</v>
      </c>
      <c r="AW947" s="74">
        <f>PRODUCT(AV$4:AV947)</f>
        <v>2487.4556230819503</v>
      </c>
      <c r="BO947" s="70">
        <f t="shared" si="524"/>
        <v>944</v>
      </c>
      <c r="BP947" s="178">
        <f t="shared" si="523"/>
        <v>0.1091</v>
      </c>
      <c r="BQ947" s="179">
        <f t="shared" si="520"/>
        <v>8.6664107387064426E-3</v>
      </c>
      <c r="BR947" s="179">
        <f t="shared" si="525"/>
        <v>4.02017222225256E-4</v>
      </c>
    </row>
    <row r="948" spans="44:70">
      <c r="AR948" s="69">
        <f t="shared" si="517"/>
        <v>79</v>
      </c>
      <c r="AS948" s="70">
        <f t="shared" si="521"/>
        <v>945</v>
      </c>
      <c r="AT948" s="71">
        <f t="shared" si="522"/>
        <v>3.7317679489966201E-4</v>
      </c>
      <c r="AU948" s="72">
        <f t="shared" si="518"/>
        <v>8.6664107387064426E-3</v>
      </c>
      <c r="AV948" s="73">
        <f t="shared" si="519"/>
        <v>1.0086664107387064</v>
      </c>
      <c r="AW948" s="74">
        <f>PRODUCT(AV$4:AV948)</f>
        <v>2509.0129352058834</v>
      </c>
      <c r="BO948" s="70">
        <f t="shared" si="524"/>
        <v>945</v>
      </c>
      <c r="BP948" s="178">
        <f t="shared" si="523"/>
        <v>0.1091</v>
      </c>
      <c r="BQ948" s="179">
        <f t="shared" si="520"/>
        <v>8.6664107387064426E-3</v>
      </c>
      <c r="BR948" s="179">
        <f t="shared" si="525"/>
        <v>3.9856311060346985E-4</v>
      </c>
    </row>
    <row r="949" spans="44:70">
      <c r="AR949" s="69">
        <f t="shared" si="517"/>
        <v>79</v>
      </c>
      <c r="AS949" s="70">
        <f t="shared" si="521"/>
        <v>946</v>
      </c>
      <c r="AT949" s="71">
        <f t="shared" si="522"/>
        <v>3.6994269151690754E-4</v>
      </c>
      <c r="AU949" s="72">
        <f t="shared" si="518"/>
        <v>8.6664107387064426E-3</v>
      </c>
      <c r="AV949" s="73">
        <f t="shared" si="519"/>
        <v>1.0086664107387064</v>
      </c>
      <c r="AW949" s="74">
        <f>PRODUCT(AV$4:AV949)</f>
        <v>2530.7570718511051</v>
      </c>
      <c r="BO949" s="70">
        <f t="shared" si="524"/>
        <v>946</v>
      </c>
      <c r="BP949" s="178">
        <f t="shared" si="523"/>
        <v>0.1091</v>
      </c>
      <c r="BQ949" s="179">
        <f t="shared" si="520"/>
        <v>8.6664107387064426E-3</v>
      </c>
      <c r="BR949" s="179">
        <f t="shared" si="525"/>
        <v>3.9513867653387841E-4</v>
      </c>
    </row>
    <row r="950" spans="44:70">
      <c r="AR950" s="69">
        <f t="shared" si="517"/>
        <v>79</v>
      </c>
      <c r="AS950" s="70">
        <f t="shared" si="521"/>
        <v>947</v>
      </c>
      <c r="AT950" s="71">
        <f t="shared" si="522"/>
        <v>3.6673661620243944E-4</v>
      </c>
      <c r="AU950" s="72">
        <f t="shared" si="518"/>
        <v>8.6664107387064426E-3</v>
      </c>
      <c r="AV950" s="73">
        <f t="shared" si="519"/>
        <v>1.0086664107387064</v>
      </c>
      <c r="AW950" s="74">
        <f>PRODUCT(AV$4:AV950)</f>
        <v>2552.6896521156527</v>
      </c>
      <c r="BO950" s="70">
        <f t="shared" si="524"/>
        <v>947</v>
      </c>
      <c r="BP950" s="178">
        <f t="shared" si="523"/>
        <v>0.1091</v>
      </c>
      <c r="BQ950" s="179">
        <f t="shared" si="520"/>
        <v>8.6664107387064426E-3</v>
      </c>
      <c r="BR950" s="179">
        <f t="shared" si="525"/>
        <v>3.917436650284556E-4</v>
      </c>
    </row>
    <row r="951" spans="44:70">
      <c r="AR951" s="69">
        <f t="shared" si="517"/>
        <v>79</v>
      </c>
      <c r="AS951" s="70">
        <f t="shared" si="521"/>
        <v>948</v>
      </c>
      <c r="AT951" s="71">
        <f t="shared" si="522"/>
        <v>3.6355832605350575E-4</v>
      </c>
      <c r="AU951" s="72">
        <f t="shared" si="518"/>
        <v>8.6664107387064426E-3</v>
      </c>
      <c r="AV951" s="73">
        <f t="shared" si="519"/>
        <v>1.0086664107387064</v>
      </c>
      <c r="AW951" s="74">
        <f>PRODUCT(AV$4:AV951)</f>
        <v>2574.8123091293328</v>
      </c>
      <c r="BO951" s="70">
        <f t="shared" si="524"/>
        <v>948</v>
      </c>
      <c r="BP951" s="178">
        <f t="shared" si="523"/>
        <v>0.1091</v>
      </c>
      <c r="BQ951" s="179">
        <f t="shared" si="520"/>
        <v>8.6664107387064426E-3</v>
      </c>
      <c r="BR951" s="179">
        <f t="shared" si="525"/>
        <v>3.8837782329001952E-4</v>
      </c>
    </row>
    <row r="952" spans="44:70">
      <c r="AR952" s="69">
        <f t="shared" si="517"/>
        <v>80</v>
      </c>
      <c r="AS952" s="70">
        <f t="shared" si="521"/>
        <v>949</v>
      </c>
      <c r="AT952" s="71">
        <f t="shared" si="522"/>
        <v>3.6040758027244948E-4</v>
      </c>
      <c r="AU952" s="72">
        <f t="shared" si="518"/>
        <v>8.6664107387064426E-3</v>
      </c>
      <c r="AV952" s="73">
        <f t="shared" si="519"/>
        <v>1.0086664107387064</v>
      </c>
      <c r="AW952" s="74">
        <f>PRODUCT(AV$4:AV952)</f>
        <v>2597.1266901753247</v>
      </c>
      <c r="BO952" s="70">
        <f t="shared" si="524"/>
        <v>949</v>
      </c>
      <c r="BP952" s="178">
        <f t="shared" si="523"/>
        <v>0.1091</v>
      </c>
      <c r="BQ952" s="179">
        <f t="shared" si="520"/>
        <v>8.6664107387064426E-3</v>
      </c>
      <c r="BR952" s="179">
        <f t="shared" si="525"/>
        <v>3.8504090069340898E-4</v>
      </c>
    </row>
    <row r="953" spans="44:70">
      <c r="AR953" s="69">
        <f t="shared" si="517"/>
        <v>80</v>
      </c>
      <c r="AS953" s="70">
        <f t="shared" si="521"/>
        <v>950</v>
      </c>
      <c r="AT953" s="71">
        <f t="shared" si="522"/>
        <v>3.5728414014846513E-4</v>
      </c>
      <c r="AU953" s="72">
        <f t="shared" si="518"/>
        <v>8.6664107387064426E-3</v>
      </c>
      <c r="AV953" s="73">
        <f t="shared" si="519"/>
        <v>1.0086664107387064</v>
      </c>
      <c r="AW953" s="74">
        <f>PRODUCT(AV$4:AV953)</f>
        <v>2619.6344568128411</v>
      </c>
      <c r="BO953" s="70">
        <f t="shared" si="524"/>
        <v>950</v>
      </c>
      <c r="BP953" s="178">
        <f t="shared" si="523"/>
        <v>0.1091</v>
      </c>
      <c r="BQ953" s="179">
        <f t="shared" si="520"/>
        <v>8.6664107387064426E-3</v>
      </c>
      <c r="BR953" s="179">
        <f t="shared" si="525"/>
        <v>3.8173264876682132E-4</v>
      </c>
    </row>
    <row r="954" spans="44:70">
      <c r="AR954" s="69">
        <f t="shared" si="517"/>
        <v>80</v>
      </c>
      <c r="AS954" s="70">
        <f t="shared" si="521"/>
        <v>951</v>
      </c>
      <c r="AT954" s="71">
        <f t="shared" si="522"/>
        <v>3.5418776903951295E-4</v>
      </c>
      <c r="AU954" s="72">
        <f t="shared" si="518"/>
        <v>8.6664107387064426E-3</v>
      </c>
      <c r="AV954" s="73">
        <f t="shared" si="519"/>
        <v>1.0086664107387064</v>
      </c>
      <c r="AW954" s="74">
        <f>PRODUCT(AV$4:AV954)</f>
        <v>2642.3372850008495</v>
      </c>
      <c r="BO954" s="70">
        <f t="shared" si="524"/>
        <v>951</v>
      </c>
      <c r="BP954" s="178">
        <f t="shared" si="523"/>
        <v>0.1091</v>
      </c>
      <c r="BQ954" s="179">
        <f t="shared" si="520"/>
        <v>8.6664107387064426E-3</v>
      </c>
      <c r="BR954" s="179">
        <f t="shared" si="525"/>
        <v>3.7845282117331119E-4</v>
      </c>
    </row>
    <row r="955" spans="44:70">
      <c r="AR955" s="69">
        <f t="shared" si="517"/>
        <v>80</v>
      </c>
      <c r="AS955" s="70">
        <f t="shared" si="521"/>
        <v>952</v>
      </c>
      <c r="AT955" s="71">
        <f t="shared" si="522"/>
        <v>3.5111823235439043E-4</v>
      </c>
      <c r="AU955" s="72">
        <f t="shared" si="518"/>
        <v>8.6664107387064426E-3</v>
      </c>
      <c r="AV955" s="73">
        <f t="shared" si="519"/>
        <v>1.0086664107387064</v>
      </c>
      <c r="AW955" s="74">
        <f>PRODUCT(AV$4:AV955)</f>
        <v>2665.2368652228652</v>
      </c>
      <c r="BO955" s="70">
        <f t="shared" si="524"/>
        <v>952</v>
      </c>
      <c r="BP955" s="178">
        <f t="shared" si="523"/>
        <v>0.1091</v>
      </c>
      <c r="BQ955" s="179">
        <f t="shared" si="520"/>
        <v>8.6664107387064426E-3</v>
      </c>
      <c r="BR955" s="179">
        <f t="shared" si="525"/>
        <v>3.7520117369244771E-4</v>
      </c>
    </row>
    <row r="956" spans="44:70">
      <c r="AR956" s="69">
        <f t="shared" si="517"/>
        <v>80</v>
      </c>
      <c r="AS956" s="70">
        <f t="shared" si="521"/>
        <v>953</v>
      </c>
      <c r="AT956" s="71">
        <f t="shared" si="522"/>
        <v>3.4807529753495874E-4</v>
      </c>
      <c r="AU956" s="72">
        <f t="shared" si="518"/>
        <v>8.6664107387064426E-3</v>
      </c>
      <c r="AV956" s="73">
        <f t="shared" si="519"/>
        <v>1.0086664107387064</v>
      </c>
      <c r="AW956" s="74">
        <f>PRODUCT(AV$4:AV956)</f>
        <v>2688.334902612829</v>
      </c>
      <c r="BO956" s="70">
        <f t="shared" si="524"/>
        <v>953</v>
      </c>
      <c r="BP956" s="178">
        <f t="shared" si="523"/>
        <v>0.1091</v>
      </c>
      <c r="BQ956" s="179">
        <f t="shared" si="520"/>
        <v>8.6664107387064426E-3</v>
      </c>
      <c r="BR956" s="179">
        <f t="shared" si="525"/>
        <v>3.719774642021296E-4</v>
      </c>
    </row>
    <row r="957" spans="44:70">
      <c r="AR957" s="69">
        <f t="shared" si="517"/>
        <v>80</v>
      </c>
      <c r="AS957" s="70">
        <f t="shared" si="521"/>
        <v>954</v>
      </c>
      <c r="AT957" s="71">
        <f t="shared" si="522"/>
        <v>3.4505873403852335E-4</v>
      </c>
      <c r="AU957" s="72">
        <f t="shared" si="518"/>
        <v>8.6664107387064426E-3</v>
      </c>
      <c r="AV957" s="73">
        <f t="shared" si="519"/>
        <v>1.0086664107387064</v>
      </c>
      <c r="AW957" s="74">
        <f>PRODUCT(AV$4:AV957)</f>
        <v>2711.6331170820722</v>
      </c>
      <c r="BO957" s="70">
        <f t="shared" si="524"/>
        <v>954</v>
      </c>
      <c r="BP957" s="178">
        <f t="shared" si="523"/>
        <v>0.1091</v>
      </c>
      <c r="BQ957" s="179">
        <f t="shared" si="520"/>
        <v>8.6664107387064426E-3</v>
      </c>
      <c r="BR957" s="179">
        <f t="shared" si="525"/>
        <v>3.6878145266055638E-4</v>
      </c>
    </row>
    <row r="958" spans="44:70">
      <c r="AR958" s="69">
        <f t="shared" si="517"/>
        <v>80</v>
      </c>
      <c r="AS958" s="70">
        <f t="shared" si="521"/>
        <v>955</v>
      </c>
      <c r="AT958" s="71">
        <f t="shared" si="522"/>
        <v>3.4206831332036743E-4</v>
      </c>
      <c r="AU958" s="72">
        <f t="shared" si="518"/>
        <v>8.6664107387064426E-3</v>
      </c>
      <c r="AV958" s="73">
        <f t="shared" si="519"/>
        <v>1.0086664107387064</v>
      </c>
      <c r="AW958" s="74">
        <f>PRODUCT(AV$4:AV958)</f>
        <v>2735.1332434473843</v>
      </c>
      <c r="BO958" s="70">
        <f t="shared" si="524"/>
        <v>955</v>
      </c>
      <c r="BP958" s="178">
        <f t="shared" si="523"/>
        <v>0.1091</v>
      </c>
      <c r="BQ958" s="179">
        <f t="shared" si="520"/>
        <v>8.6664107387064426E-3</v>
      </c>
      <c r="BR958" s="179">
        <f t="shared" si="525"/>
        <v>3.6561290108835467E-4</v>
      </c>
    </row>
    <row r="959" spans="44:70">
      <c r="AR959" s="69">
        <f t="shared" si="517"/>
        <v>80</v>
      </c>
      <c r="AS959" s="70">
        <f t="shared" si="521"/>
        <v>956</v>
      </c>
      <c r="AT959" s="71">
        <f t="shared" si="522"/>
        <v>3.3910380881643662E-4</v>
      </c>
      <c r="AU959" s="72">
        <f t="shared" si="518"/>
        <v>8.6664107387064426E-3</v>
      </c>
      <c r="AV959" s="73">
        <f t="shared" si="519"/>
        <v>1.0086664107387064</v>
      </c>
      <c r="AW959" s="74">
        <f>PRODUCT(AV$4:AV959)</f>
        <v>2758.8370315601896</v>
      </c>
      <c r="BO959" s="70">
        <f t="shared" si="524"/>
        <v>956</v>
      </c>
      <c r="BP959" s="178">
        <f t="shared" si="523"/>
        <v>0.1091</v>
      </c>
      <c r="BQ959" s="179">
        <f t="shared" si="520"/>
        <v>8.6664107387064426E-3</v>
      </c>
      <c r="BR959" s="179">
        <f t="shared" si="525"/>
        <v>3.6247157355085769E-4</v>
      </c>
    </row>
    <row r="960" spans="44:70">
      <c r="AR960" s="69">
        <f t="shared" si="517"/>
        <v>80</v>
      </c>
      <c r="AS960" s="70">
        <f t="shared" si="521"/>
        <v>957</v>
      </c>
      <c r="AT960" s="71">
        <f t="shared" si="522"/>
        <v>3.3616499592617358E-4</v>
      </c>
      <c r="AU960" s="72">
        <f t="shared" si="518"/>
        <v>8.6664107387064426E-3</v>
      </c>
      <c r="AV960" s="73">
        <f t="shared" si="519"/>
        <v>1.0086664107387064</v>
      </c>
      <c r="AW960" s="74">
        <f>PRODUCT(AV$4:AV960)</f>
        <v>2782.7462464368441</v>
      </c>
      <c r="BO960" s="70">
        <f t="shared" si="524"/>
        <v>957</v>
      </c>
      <c r="BP960" s="178">
        <f t="shared" si="523"/>
        <v>0.1091</v>
      </c>
      <c r="BQ960" s="179">
        <f t="shared" si="520"/>
        <v>8.6664107387064426E-3</v>
      </c>
      <c r="BR960" s="179">
        <f t="shared" si="525"/>
        <v>3.593572361405375E-4</v>
      </c>
    </row>
    <row r="961" spans="44:70">
      <c r="AR961" s="69">
        <f t="shared" si="517"/>
        <v>80</v>
      </c>
      <c r="AS961" s="70">
        <f t="shared" si="521"/>
        <v>958</v>
      </c>
      <c r="AT961" s="71">
        <f t="shared" si="522"/>
        <v>3.3325165199550176E-4</v>
      </c>
      <c r="AU961" s="72">
        <f t="shared" si="518"/>
        <v>8.6664107387064426E-3</v>
      </c>
      <c r="AV961" s="73">
        <f t="shared" si="519"/>
        <v>1.0086664107387064</v>
      </c>
      <c r="AW961" s="74">
        <f>PRODUCT(AV$4:AV961)</f>
        <v>2806.8626683900593</v>
      </c>
      <c r="BO961" s="70">
        <f t="shared" si="524"/>
        <v>958</v>
      </c>
      <c r="BP961" s="178">
        <f t="shared" si="523"/>
        <v>0.1091</v>
      </c>
      <c r="BQ961" s="179">
        <f t="shared" si="520"/>
        <v>8.6664107387064426E-3</v>
      </c>
      <c r="BR961" s="179">
        <f t="shared" si="525"/>
        <v>3.5626965695958768E-4</v>
      </c>
    </row>
    <row r="962" spans="44:70">
      <c r="AR962" s="69">
        <f t="shared" si="517"/>
        <v>80</v>
      </c>
      <c r="AS962" s="70">
        <f t="shared" si="521"/>
        <v>959</v>
      </c>
      <c r="AT962" s="71">
        <f t="shared" si="522"/>
        <v>3.3036355629995626E-4</v>
      </c>
      <c r="AU962" s="72">
        <f t="shared" si="518"/>
        <v>8.6664107387064426E-3</v>
      </c>
      <c r="AV962" s="73">
        <f t="shared" si="519"/>
        <v>1.0086664107387064</v>
      </c>
      <c r="AW962" s="74">
        <f>PRODUCT(AV$4:AV962)</f>
        <v>2831.1880931614692</v>
      </c>
      <c r="BO962" s="70">
        <f t="shared" si="524"/>
        <v>959</v>
      </c>
      <c r="BP962" s="178">
        <f t="shared" si="523"/>
        <v>0.1091</v>
      </c>
      <c r="BQ962" s="179">
        <f t="shared" si="520"/>
        <v>8.6664107387064426E-3</v>
      </c>
      <c r="BR962" s="179">
        <f t="shared" si="525"/>
        <v>3.5320860610265611E-4</v>
      </c>
    </row>
    <row r="963" spans="44:70">
      <c r="AR963" s="69">
        <f t="shared" si="517"/>
        <v>80</v>
      </c>
      <c r="AS963" s="70">
        <f t="shared" si="521"/>
        <v>960</v>
      </c>
      <c r="AT963" s="71">
        <f t="shared" si="522"/>
        <v>3.2750049002796107E-4</v>
      </c>
      <c r="AU963" s="72">
        <f t="shared" si="518"/>
        <v>8.6664107387064426E-3</v>
      </c>
      <c r="AV963" s="73">
        <f t="shared" si="519"/>
        <v>1.0086664107387064</v>
      </c>
      <c r="AW963" s="74">
        <f>PRODUCT(AV$4:AV963)</f>
        <v>2855.7243320553416</v>
      </c>
      <c r="BO963" s="70">
        <f t="shared" si="524"/>
        <v>960</v>
      </c>
      <c r="BP963" s="178">
        <f t="shared" si="523"/>
        <v>0.1091</v>
      </c>
      <c r="BQ963" s="179">
        <f t="shared" si="520"/>
        <v>8.6664107387064426E-3</v>
      </c>
      <c r="BR963" s="179">
        <f t="shared" si="525"/>
        <v>3.5017385563972575E-4</v>
      </c>
    </row>
    <row r="964" spans="44:70">
      <c r="AR964" s="69">
        <f t="shared" si="517"/>
        <v>81</v>
      </c>
      <c r="AS964" s="70">
        <f t="shared" si="521"/>
        <v>961</v>
      </c>
      <c r="AT964" s="71">
        <f t="shared" si="522"/>
        <v>3.2466223626425114E-4</v>
      </c>
      <c r="AU964" s="72">
        <f t="shared" si="518"/>
        <v>8.6664107387064426E-3</v>
      </c>
      <c r="AV964" s="73">
        <f t="shared" si="519"/>
        <v>1.0086664107387064</v>
      </c>
      <c r="AW964" s="74">
        <f>PRODUCT(AV$4:AV964)</f>
        <v>2880.4732120734511</v>
      </c>
      <c r="BO964" s="70">
        <f t="shared" si="524"/>
        <v>961</v>
      </c>
      <c r="BP964" s="178">
        <f t="shared" si="523"/>
        <v>0.1091</v>
      </c>
      <c r="BQ964" s="179">
        <f t="shared" si="520"/>
        <v>8.6664107387064426E-3</v>
      </c>
      <c r="BR964" s="179">
        <f t="shared" si="525"/>
        <v>3.4716517959914277E-4</v>
      </c>
    </row>
    <row r="965" spans="44:70">
      <c r="AR965" s="69">
        <f t="shared" ref="AR965:AR1028" si="526">ROUNDDOWN((AS965-1)/12,0)+1</f>
        <v>81</v>
      </c>
      <c r="AS965" s="70">
        <f t="shared" si="521"/>
        <v>962</v>
      </c>
      <c r="AT965" s="71">
        <f t="shared" si="522"/>
        <v>3.2184857997343821E-4</v>
      </c>
      <c r="AU965" s="72">
        <f t="shared" ref="AU965:AU1028" si="527">IF($AU$2="Yes",BQ965,((1+$AH$21)^(1/12))-1)</f>
        <v>8.6664107387064426E-3</v>
      </c>
      <c r="AV965" s="73">
        <f t="shared" ref="AV965:AV1028" si="528">(1+AU965)</f>
        <v>1.0086664107387064</v>
      </c>
      <c r="AW965" s="74">
        <f>PRODUCT(AV$4:AV965)</f>
        <v>2905.4365760511209</v>
      </c>
      <c r="BO965" s="70">
        <f t="shared" si="524"/>
        <v>962</v>
      </c>
      <c r="BP965" s="178">
        <f t="shared" si="523"/>
        <v>0.1091</v>
      </c>
      <c r="BQ965" s="179">
        <f t="shared" ref="BQ965:BQ1028" si="529">(1+BP965)^(1/12)-1</f>
        <v>8.6664107387064426E-3</v>
      </c>
      <c r="BR965" s="179">
        <f t="shared" si="525"/>
        <v>3.441823539507904E-4</v>
      </c>
    </row>
    <row r="966" spans="44:70">
      <c r="AR966" s="69">
        <f t="shared" si="526"/>
        <v>81</v>
      </c>
      <c r="AS966" s="70">
        <f t="shared" ref="AS966:AS1029" si="530">AS965+1</f>
        <v>963</v>
      </c>
      <c r="AT966" s="71">
        <f t="shared" ref="AT966:AT1029" si="531">(1-AU966)*AT965</f>
        <v>3.19059307983719E-4</v>
      </c>
      <c r="AU966" s="72">
        <f t="shared" si="527"/>
        <v>8.6664107387064426E-3</v>
      </c>
      <c r="AV966" s="73">
        <f t="shared" si="528"/>
        <v>1.0086664107387064</v>
      </c>
      <c r="AW966" s="74">
        <f>PRODUCT(AV$4:AV966)</f>
        <v>2930.6162827944408</v>
      </c>
      <c r="BO966" s="70">
        <f t="shared" si="524"/>
        <v>963</v>
      </c>
      <c r="BP966" s="178">
        <f t="shared" ref="BP966:BP1029" si="532">VLOOKUP(BO966,$BT$4:$BX$13,5,TRUE)/100</f>
        <v>0.1091</v>
      </c>
      <c r="BQ966" s="179">
        <f t="shared" si="529"/>
        <v>8.6664107387064426E-3</v>
      </c>
      <c r="BR966" s="179">
        <f t="shared" si="525"/>
        <v>3.4122515658940714E-4</v>
      </c>
    </row>
    <row r="967" spans="44:70">
      <c r="AR967" s="69">
        <f t="shared" si="526"/>
        <v>81</v>
      </c>
      <c r="AS967" s="70">
        <f t="shared" si="530"/>
        <v>964</v>
      </c>
      <c r="AT967" s="71">
        <f t="shared" si="531"/>
        <v>3.1629420897072463E-4</v>
      </c>
      <c r="AU967" s="72">
        <f t="shared" si="527"/>
        <v>8.6664107387064426E-3</v>
      </c>
      <c r="AV967" s="73">
        <f t="shared" si="528"/>
        <v>1.0086664107387064</v>
      </c>
      <c r="AW967" s="74">
        <f>PRODUCT(AV$4:AV967)</f>
        <v>2956.0142072186786</v>
      </c>
      <c r="BO967" s="70">
        <f t="shared" si="524"/>
        <v>964</v>
      </c>
      <c r="BP967" s="178">
        <f t="shared" si="532"/>
        <v>0.1091</v>
      </c>
      <c r="BQ967" s="179">
        <f t="shared" si="529"/>
        <v>8.6664107387064426E-3</v>
      </c>
      <c r="BR967" s="179">
        <f t="shared" si="525"/>
        <v>3.3829336731804884E-4</v>
      </c>
    </row>
    <row r="968" spans="44:70">
      <c r="AR968" s="69">
        <f t="shared" si="526"/>
        <v>81</v>
      </c>
      <c r="AS968" s="70">
        <f t="shared" si="530"/>
        <v>965</v>
      </c>
      <c r="AT968" s="71">
        <f t="shared" si="531"/>
        <v>3.1355307344151009E-4</v>
      </c>
      <c r="AU968" s="72">
        <f t="shared" si="527"/>
        <v>8.6664107387064426E-3</v>
      </c>
      <c r="AV968" s="73">
        <f t="shared" si="528"/>
        <v>1.0086664107387064</v>
      </c>
      <c r="AW968" s="74">
        <f>PRODUCT(AV$4:AV968)</f>
        <v>2981.6322404878874</v>
      </c>
      <c r="BO968" s="70">
        <f t="shared" si="524"/>
        <v>965</v>
      </c>
      <c r="BP968" s="178">
        <f t="shared" si="532"/>
        <v>0.1091</v>
      </c>
      <c r="BQ968" s="179">
        <f t="shared" si="529"/>
        <v>8.6664107387064426E-3</v>
      </c>
      <c r="BR968" s="179">
        <f t="shared" si="525"/>
        <v>3.3538676783169223E-4</v>
      </c>
    </row>
    <row r="969" spans="44:70">
      <c r="AR969" s="69">
        <f t="shared" si="526"/>
        <v>81</v>
      </c>
      <c r="AS969" s="70">
        <f t="shared" si="530"/>
        <v>966</v>
      </c>
      <c r="AT969" s="71">
        <f t="shared" si="531"/>
        <v>3.1083569371868219E-4</v>
      </c>
      <c r="AU969" s="72">
        <f t="shared" si="527"/>
        <v>8.6664107387064426E-3</v>
      </c>
      <c r="AV969" s="73">
        <f t="shared" si="528"/>
        <v>1.0086664107387064</v>
      </c>
      <c r="AW969" s="74">
        <f>PRODUCT(AV$4:AV969)</f>
        <v>3007.4722901557252</v>
      </c>
      <c r="BO969" s="70">
        <f t="shared" si="524"/>
        <v>966</v>
      </c>
      <c r="BP969" s="178">
        <f t="shared" si="532"/>
        <v>0.1091</v>
      </c>
      <c r="BQ969" s="179">
        <f t="shared" si="529"/>
        <v>8.6664107387064426E-3</v>
      </c>
      <c r="BR969" s="179">
        <f t="shared" si="525"/>
        <v>3.3250514170097976E-4</v>
      </c>
    </row>
    <row r="970" spans="44:70">
      <c r="AR970" s="69">
        <f t="shared" si="526"/>
        <v>81</v>
      </c>
      <c r="AS970" s="70">
        <f t="shared" si="530"/>
        <v>967</v>
      </c>
      <c r="AT970" s="71">
        <f t="shared" si="531"/>
        <v>3.0814186392466532E-4</v>
      </c>
      <c r="AU970" s="72">
        <f t="shared" si="527"/>
        <v>8.6664107387064426E-3</v>
      </c>
      <c r="AV970" s="73">
        <f t="shared" si="528"/>
        <v>1.0086664107387064</v>
      </c>
      <c r="AW970" s="74">
        <f>PRODUCT(AV$4:AV970)</f>
        <v>3033.5362803074927</v>
      </c>
      <c r="BO970" s="70">
        <f t="shared" si="524"/>
        <v>967</v>
      </c>
      <c r="BP970" s="178">
        <f t="shared" si="532"/>
        <v>0.1091</v>
      </c>
      <c r="BQ970" s="179">
        <f t="shared" si="529"/>
        <v>8.6664107387064426E-3</v>
      </c>
      <c r="BR970" s="179">
        <f t="shared" si="525"/>
        <v>3.2964827435610396E-4</v>
      </c>
    </row>
    <row r="971" spans="44:70">
      <c r="AR971" s="69">
        <f t="shared" si="526"/>
        <v>81</v>
      </c>
      <c r="AS971" s="70">
        <f t="shared" si="530"/>
        <v>968</v>
      </c>
      <c r="AT971" s="71">
        <f t="shared" si="531"/>
        <v>3.0547137996610359E-4</v>
      </c>
      <c r="AU971" s="72">
        <f t="shared" si="527"/>
        <v>8.6664107387064426E-3</v>
      </c>
      <c r="AV971" s="73">
        <f t="shared" si="528"/>
        <v>1.0086664107387064</v>
      </c>
      <c r="AW971" s="74">
        <f>PRODUCT(AV$4:AV971)</f>
        <v>3059.8261517034052</v>
      </c>
      <c r="BO971" s="70">
        <f t="shared" si="524"/>
        <v>968</v>
      </c>
      <c r="BP971" s="178">
        <f t="shared" si="532"/>
        <v>0.1091</v>
      </c>
      <c r="BQ971" s="179">
        <f t="shared" si="529"/>
        <v>8.6664107387064426E-3</v>
      </c>
      <c r="BR971" s="179">
        <f t="shared" si="525"/>
        <v>3.2681595307083031E-4</v>
      </c>
    </row>
    <row r="972" spans="44:70">
      <c r="AR972" s="69">
        <f t="shared" si="526"/>
        <v>81</v>
      </c>
      <c r="AS972" s="70">
        <f t="shared" si="530"/>
        <v>969</v>
      </c>
      <c r="AT972" s="71">
        <f t="shared" si="531"/>
        <v>3.0282403951839787E-4</v>
      </c>
      <c r="AU972" s="72">
        <f t="shared" si="527"/>
        <v>8.6664107387064426E-3</v>
      </c>
      <c r="AV972" s="73">
        <f t="shared" si="528"/>
        <v>1.0086664107387064</v>
      </c>
      <c r="AW972" s="74">
        <f>PRODUCT(AV$4:AV972)</f>
        <v>3086.3438619231024</v>
      </c>
      <c r="BO972" s="70">
        <f t="shared" si="524"/>
        <v>969</v>
      </c>
      <c r="BP972" s="178">
        <f t="shared" si="532"/>
        <v>0.1091</v>
      </c>
      <c r="BQ972" s="179">
        <f t="shared" si="529"/>
        <v>8.6664107387064426E-3</v>
      </c>
      <c r="BR972" s="179">
        <f t="shared" si="525"/>
        <v>3.2400796694665736E-4</v>
      </c>
    </row>
    <row r="973" spans="44:70">
      <c r="AR973" s="69">
        <f t="shared" si="526"/>
        <v>81</v>
      </c>
      <c r="AS973" s="70">
        <f t="shared" si="530"/>
        <v>970</v>
      </c>
      <c r="AT973" s="71">
        <f t="shared" si="531"/>
        <v>3.0019964201037717E-4</v>
      </c>
      <c r="AU973" s="72">
        <f t="shared" si="527"/>
        <v>8.6664107387064426E-3</v>
      </c>
      <c r="AV973" s="73">
        <f t="shared" si="528"/>
        <v>1.0086664107387064</v>
      </c>
      <c r="AW973" s="74">
        <f>PRODUCT(AV$4:AV973)</f>
        <v>3113.0913855114136</v>
      </c>
      <c r="BO973" s="70">
        <f t="shared" si="524"/>
        <v>970</v>
      </c>
      <c r="BP973" s="178">
        <f t="shared" si="532"/>
        <v>0.1091</v>
      </c>
      <c r="BQ973" s="179">
        <f t="shared" si="529"/>
        <v>8.6664107387064426E-3</v>
      </c>
      <c r="BR973" s="179">
        <f t="shared" si="525"/>
        <v>3.2122410689711285E-4</v>
      </c>
    </row>
    <row r="974" spans="44:70">
      <c r="AR974" s="69">
        <f t="shared" si="526"/>
        <v>81</v>
      </c>
      <c r="AS974" s="70">
        <f t="shared" si="530"/>
        <v>971</v>
      </c>
      <c r="AT974" s="71">
        <f t="shared" si="531"/>
        <v>2.975979886091026E-4</v>
      </c>
      <c r="AU974" s="72">
        <f t="shared" si="527"/>
        <v>8.6664107387064426E-3</v>
      </c>
      <c r="AV974" s="73">
        <f t="shared" si="528"/>
        <v>1.0086664107387064</v>
      </c>
      <c r="AW974" s="74">
        <f>PRODUCT(AV$4:AV974)</f>
        <v>3140.0707141253843</v>
      </c>
      <c r="BO974" s="70">
        <f t="shared" si="524"/>
        <v>971</v>
      </c>
      <c r="BP974" s="178">
        <f t="shared" si="532"/>
        <v>0.1091</v>
      </c>
      <c r="BQ974" s="179">
        <f t="shared" si="529"/>
        <v>8.6664107387064426E-3</v>
      </c>
      <c r="BR974" s="179">
        <f t="shared" si="525"/>
        <v>3.1846416563218491E-4</v>
      </c>
    </row>
    <row r="975" spans="44:70">
      <c r="AR975" s="69">
        <f t="shared" si="526"/>
        <v>81</v>
      </c>
      <c r="AS975" s="70">
        <f t="shared" si="530"/>
        <v>972</v>
      </c>
      <c r="AT975" s="71">
        <f t="shared" si="531"/>
        <v>2.9501888220480321E-4</v>
      </c>
      <c r="AU975" s="72">
        <f t="shared" si="527"/>
        <v>8.6664107387064426E-3</v>
      </c>
      <c r="AV975" s="73">
        <f t="shared" si="528"/>
        <v>1.0086664107387064</v>
      </c>
      <c r="AW975" s="74">
        <f>PRODUCT(AV$4:AV975)</f>
        <v>3167.2838566825781</v>
      </c>
      <c r="BO975" s="70">
        <f t="shared" si="524"/>
        <v>972</v>
      </c>
      <c r="BP975" s="178">
        <f t="shared" si="532"/>
        <v>0.1091</v>
      </c>
      <c r="BQ975" s="179">
        <f t="shared" si="529"/>
        <v>8.6664107387064426E-3</v>
      </c>
      <c r="BR975" s="179">
        <f t="shared" si="525"/>
        <v>3.1572793764288697E-4</v>
      </c>
    </row>
    <row r="976" spans="44:70">
      <c r="AR976" s="69">
        <f t="shared" si="526"/>
        <v>82</v>
      </c>
      <c r="AS976" s="70">
        <f t="shared" si="530"/>
        <v>973</v>
      </c>
      <c r="AT976" s="71">
        <f t="shared" si="531"/>
        <v>2.9246212739594233E-4</v>
      </c>
      <c r="AU976" s="72">
        <f t="shared" si="527"/>
        <v>8.6664107387064426E-3</v>
      </c>
      <c r="AV976" s="73">
        <f t="shared" si="528"/>
        <v>1.0086664107387064</v>
      </c>
      <c r="AW976" s="74">
        <f>PRODUCT(AV$4:AV976)</f>
        <v>3194.7328395106633</v>
      </c>
      <c r="BO976" s="70">
        <f t="shared" si="524"/>
        <v>973</v>
      </c>
      <c r="BP976" s="178">
        <f t="shared" si="532"/>
        <v>0.1091</v>
      </c>
      <c r="BQ976" s="179">
        <f t="shared" si="529"/>
        <v>8.6664107387064426E-3</v>
      </c>
      <c r="BR976" s="179">
        <f t="shared" si="525"/>
        <v>3.1301521918595523E-4</v>
      </c>
    </row>
    <row r="977" spans="44:70">
      <c r="AR977" s="69">
        <f t="shared" si="526"/>
        <v>82</v>
      </c>
      <c r="AS977" s="70">
        <f t="shared" si="530"/>
        <v>974</v>
      </c>
      <c r="AT977" s="71">
        <f t="shared" si="531"/>
        <v>2.8992753047441319E-4</v>
      </c>
      <c r="AU977" s="72">
        <f t="shared" si="527"/>
        <v>8.6664107387064426E-3</v>
      </c>
      <c r="AV977" s="73">
        <f t="shared" si="528"/>
        <v>1.0086664107387064</v>
      </c>
      <c r="AW977" s="74">
        <f>PRODUCT(AV$4:AV977)</f>
        <v>3222.4197064982968</v>
      </c>
      <c r="BO977" s="70">
        <f t="shared" si="524"/>
        <v>974</v>
      </c>
      <c r="BP977" s="178">
        <f t="shared" si="532"/>
        <v>0.1091</v>
      </c>
      <c r="BQ977" s="179">
        <f t="shared" si="529"/>
        <v>8.6664107387064426E-3</v>
      </c>
      <c r="BR977" s="179">
        <f t="shared" si="525"/>
        <v>3.1032580826867781E-4</v>
      </c>
    </row>
    <row r="978" spans="44:70">
      <c r="AR978" s="69">
        <f t="shared" si="526"/>
        <v>82</v>
      </c>
      <c r="AS978" s="70">
        <f t="shared" si="530"/>
        <v>975</v>
      </c>
      <c r="AT978" s="71">
        <f t="shared" si="531"/>
        <v>2.8741489941086311E-4</v>
      </c>
      <c r="AU978" s="72">
        <f t="shared" si="527"/>
        <v>8.6664107387064426E-3</v>
      </c>
      <c r="AV978" s="73">
        <f t="shared" si="528"/>
        <v>1.0086664107387064</v>
      </c>
      <c r="AW978" s="74">
        <f>PRODUCT(AV$4:AV978)</f>
        <v>3250.3465192473127</v>
      </c>
      <c r="BO978" s="70">
        <f t="shared" ref="BO978:BO1041" si="533">BO977+1</f>
        <v>975</v>
      </c>
      <c r="BP978" s="178">
        <f t="shared" si="532"/>
        <v>0.1091</v>
      </c>
      <c r="BQ978" s="179">
        <f t="shared" si="529"/>
        <v>8.6664107387064426E-3</v>
      </c>
      <c r="BR978" s="179">
        <f t="shared" ref="BR978:BR1041" si="534">BR977/(1+BQ978)</f>
        <v>3.0765950463385386E-4</v>
      </c>
    </row>
    <row r="979" spans="44:70">
      <c r="AR979" s="69">
        <f t="shared" si="526"/>
        <v>82</v>
      </c>
      <c r="AS979" s="70">
        <f t="shared" si="530"/>
        <v>976</v>
      </c>
      <c r="AT979" s="71">
        <f t="shared" si="531"/>
        <v>2.8492404384014455E-4</v>
      </c>
      <c r="AU979" s="72">
        <f t="shared" si="527"/>
        <v>8.6664107387064426E-3</v>
      </c>
      <c r="AV979" s="73">
        <f t="shared" si="528"/>
        <v>1.0086664107387064</v>
      </c>
      <c r="AW979" s="74">
        <f>PRODUCT(AV$4:AV979)</f>
        <v>3278.5153572262348</v>
      </c>
      <c r="BO979" s="70">
        <f t="shared" si="533"/>
        <v>976</v>
      </c>
      <c r="BP979" s="178">
        <f t="shared" si="532"/>
        <v>0.1091</v>
      </c>
      <c r="BQ979" s="179">
        <f t="shared" si="529"/>
        <v>8.6664107387064426E-3</v>
      </c>
      <c r="BR979" s="179">
        <f t="shared" si="534"/>
        <v>3.0501610974488237E-4</v>
      </c>
    </row>
    <row r="980" spans="44:70">
      <c r="AR980" s="69">
        <f t="shared" si="526"/>
        <v>82</v>
      </c>
      <c r="AS980" s="70">
        <f t="shared" si="530"/>
        <v>977</v>
      </c>
      <c r="AT980" s="71">
        <f t="shared" si="531"/>
        <v>2.8245477504689268E-4</v>
      </c>
      <c r="AU980" s="72">
        <f t="shared" si="527"/>
        <v>8.6664107387064426E-3</v>
      </c>
      <c r="AV980" s="73">
        <f t="shared" si="528"/>
        <v>1.0086664107387064</v>
      </c>
      <c r="AW980" s="74">
        <f>PRODUCT(AV$4:AV980)</f>
        <v>3306.9283179251142</v>
      </c>
      <c r="BO980" s="70">
        <f t="shared" si="533"/>
        <v>977</v>
      </c>
      <c r="BP980" s="178">
        <f t="shared" si="532"/>
        <v>0.1091</v>
      </c>
      <c r="BQ980" s="179">
        <f t="shared" si="529"/>
        <v>8.6664107387064426E-3</v>
      </c>
      <c r="BR980" s="179">
        <f t="shared" si="534"/>
        <v>3.0239542677097864E-4</v>
      </c>
    </row>
    <row r="981" spans="44:70">
      <c r="AR981" s="69">
        <f t="shared" si="526"/>
        <v>82</v>
      </c>
      <c r="AS981" s="70">
        <f t="shared" si="530"/>
        <v>978</v>
      </c>
      <c r="AT981" s="71">
        <f t="shared" si="531"/>
        <v>2.8000690595122736E-4</v>
      </c>
      <c r="AU981" s="72">
        <f t="shared" si="527"/>
        <v>8.6664107387064426E-3</v>
      </c>
      <c r="AV981" s="73">
        <f t="shared" si="528"/>
        <v>1.0086664107387064</v>
      </c>
      <c r="AW981" s="74">
        <f>PRODUCT(AV$4:AV981)</f>
        <v>3335.5875170117129</v>
      </c>
      <c r="BO981" s="70">
        <f t="shared" si="533"/>
        <v>978</v>
      </c>
      <c r="BP981" s="178">
        <f t="shared" si="532"/>
        <v>0.1091</v>
      </c>
      <c r="BQ981" s="179">
        <f t="shared" si="529"/>
        <v>8.6664107387064426E-3</v>
      </c>
      <c r="BR981" s="179">
        <f t="shared" si="534"/>
        <v>2.9979726057251818E-4</v>
      </c>
    </row>
    <row r="982" spans="44:70">
      <c r="AR982" s="69">
        <f t="shared" si="526"/>
        <v>82</v>
      </c>
      <c r="AS982" s="70">
        <f t="shared" si="530"/>
        <v>979</v>
      </c>
      <c r="AT982" s="71">
        <f t="shared" si="531"/>
        <v>2.7758025109457968E-4</v>
      </c>
      <c r="AU982" s="72">
        <f t="shared" si="527"/>
        <v>8.6664107387064426E-3</v>
      </c>
      <c r="AV982" s="73">
        <f t="shared" si="528"/>
        <v>1.0086664107387064</v>
      </c>
      <c r="AW982" s="74">
        <f>PRODUCT(AV$4:AV982)</f>
        <v>3364.4950884890382</v>
      </c>
      <c r="BO982" s="70">
        <f t="shared" si="533"/>
        <v>979</v>
      </c>
      <c r="BP982" s="178">
        <f t="shared" si="532"/>
        <v>0.1091</v>
      </c>
      <c r="BQ982" s="179">
        <f t="shared" si="529"/>
        <v>8.6664107387064426E-3</v>
      </c>
      <c r="BR982" s="179">
        <f t="shared" si="534"/>
        <v>2.9722141768650628E-4</v>
      </c>
    </row>
    <row r="983" spans="44:70">
      <c r="AR983" s="69">
        <f t="shared" si="526"/>
        <v>82</v>
      </c>
      <c r="AS983" s="70">
        <f t="shared" si="530"/>
        <v>980</v>
      </c>
      <c r="AT983" s="71">
        <f t="shared" si="531"/>
        <v>2.751746266256408E-4</v>
      </c>
      <c r="AU983" s="72">
        <f t="shared" si="527"/>
        <v>8.6664107387064426E-3</v>
      </c>
      <c r="AV983" s="73">
        <f t="shared" si="528"/>
        <v>1.0086664107387064</v>
      </c>
      <c r="AW983" s="74">
        <f>PRODUCT(AV$4:AV983)</f>
        <v>3393.6531848542445</v>
      </c>
      <c r="BO983" s="70">
        <f t="shared" si="533"/>
        <v>980</v>
      </c>
      <c r="BP983" s="178">
        <f t="shared" si="532"/>
        <v>0.1091</v>
      </c>
      <c r="BQ983" s="179">
        <f t="shared" si="529"/>
        <v>8.6664107387064426E-3</v>
      </c>
      <c r="BR983" s="179">
        <f t="shared" si="534"/>
        <v>2.9466770631217246E-4</v>
      </c>
    </row>
    <row r="984" spans="44:70">
      <c r="AR984" s="69">
        <f t="shared" si="526"/>
        <v>82</v>
      </c>
      <c r="AS984" s="70">
        <f t="shared" si="530"/>
        <v>981</v>
      </c>
      <c r="AT984" s="71">
        <f t="shared" si="531"/>
        <v>2.727898502864328E-4</v>
      </c>
      <c r="AU984" s="72">
        <f t="shared" si="527"/>
        <v>8.6664107387064426E-3</v>
      </c>
      <c r="AV984" s="73">
        <f t="shared" si="528"/>
        <v>1.0086664107387064</v>
      </c>
      <c r="AW984" s="74">
        <f>PRODUCT(AV$4:AV984)</f>
        <v>3423.0639772589107</v>
      </c>
      <c r="BO984" s="70">
        <f t="shared" si="533"/>
        <v>981</v>
      </c>
      <c r="BP984" s="178">
        <f t="shared" si="532"/>
        <v>0.1091</v>
      </c>
      <c r="BQ984" s="179">
        <f t="shared" si="529"/>
        <v>8.6664107387064426E-3</v>
      </c>
      <c r="BR984" s="179">
        <f t="shared" si="534"/>
        <v>2.9213593629668879E-4</v>
      </c>
    </row>
    <row r="985" spans="44:70">
      <c r="AR985" s="69">
        <f t="shared" si="526"/>
        <v>82</v>
      </c>
      <c r="AS985" s="70">
        <f t="shared" si="530"/>
        <v>982</v>
      </c>
      <c r="AT985" s="71">
        <f t="shared" si="531"/>
        <v>2.7042574139850035E-4</v>
      </c>
      <c r="AU985" s="72">
        <f t="shared" si="527"/>
        <v>8.6664107387064426E-3</v>
      </c>
      <c r="AV985" s="73">
        <f t="shared" si="528"/>
        <v>1.0086664107387064</v>
      </c>
      <c r="AW985" s="74">
        <f>PRODUCT(AV$4:AV985)</f>
        <v>3452.7296556707065</v>
      </c>
      <c r="BO985" s="70">
        <f t="shared" si="533"/>
        <v>982</v>
      </c>
      <c r="BP985" s="178">
        <f t="shared" si="532"/>
        <v>0.1091</v>
      </c>
      <c r="BQ985" s="179">
        <f t="shared" si="529"/>
        <v>8.6664107387064426E-3</v>
      </c>
      <c r="BR985" s="179">
        <f t="shared" si="534"/>
        <v>2.8962591912101075E-4</v>
      </c>
    </row>
    <row r="986" spans="44:70">
      <c r="AR986" s="69">
        <f t="shared" si="526"/>
        <v>82</v>
      </c>
      <c r="AS986" s="70">
        <f t="shared" si="530"/>
        <v>983</v>
      </c>
      <c r="AT986" s="71">
        <f t="shared" si="531"/>
        <v>2.6808212084922174E-4</v>
      </c>
      <c r="AU986" s="72">
        <f t="shared" si="527"/>
        <v>8.6664107387064426E-3</v>
      </c>
      <c r="AV986" s="73">
        <f t="shared" si="528"/>
        <v>1.0086664107387064</v>
      </c>
      <c r="AW986" s="74">
        <f>PRODUCT(AV$4:AV986)</f>
        <v>3482.6524290364614</v>
      </c>
      <c r="BO986" s="70">
        <f t="shared" si="533"/>
        <v>983</v>
      </c>
      <c r="BP986" s="178">
        <f t="shared" si="532"/>
        <v>0.1091</v>
      </c>
      <c r="BQ986" s="179">
        <f t="shared" si="529"/>
        <v>8.6664107387064426E-3</v>
      </c>
      <c r="BR986" s="179">
        <f t="shared" si="534"/>
        <v>2.8713746788583991E-4</v>
      </c>
    </row>
    <row r="987" spans="44:70">
      <c r="AR987" s="69">
        <f t="shared" si="526"/>
        <v>82</v>
      </c>
      <c r="AS987" s="70">
        <f t="shared" si="530"/>
        <v>984</v>
      </c>
      <c r="AT987" s="71">
        <f t="shared" si="531"/>
        <v>2.6575881107823886E-4</v>
      </c>
      <c r="AU987" s="72">
        <f t="shared" si="527"/>
        <v>8.6664107387064426E-3</v>
      </c>
      <c r="AV987" s="73">
        <f t="shared" si="528"/>
        <v>1.0086664107387064</v>
      </c>
      <c r="AW987" s="74">
        <f>PRODUCT(AV$4:AV987)</f>
        <v>3512.8345254466449</v>
      </c>
      <c r="BO987" s="70">
        <f t="shared" si="533"/>
        <v>984</v>
      </c>
      <c r="BP987" s="178">
        <f t="shared" si="532"/>
        <v>0.1091</v>
      </c>
      <c r="BQ987" s="179">
        <f t="shared" si="529"/>
        <v>8.6664107387064426E-3</v>
      </c>
      <c r="BR987" s="179">
        <f t="shared" si="534"/>
        <v>2.8467039729770721E-4</v>
      </c>
    </row>
    <row r="988" spans="44:70">
      <c r="AR988" s="69">
        <f t="shared" si="526"/>
        <v>83</v>
      </c>
      <c r="AS988" s="70">
        <f t="shared" si="530"/>
        <v>985</v>
      </c>
      <c r="AT988" s="71">
        <f t="shared" si="531"/>
        <v>2.6345563606400453E-4</v>
      </c>
      <c r="AU988" s="72">
        <f t="shared" si="527"/>
        <v>8.6664107387064426E-3</v>
      </c>
      <c r="AV988" s="73">
        <f t="shared" si="528"/>
        <v>1.0086664107387064</v>
      </c>
      <c r="AW988" s="74">
        <f>PRODUCT(AV$4:AV988)</f>
        <v>3543.2781923012744</v>
      </c>
      <c r="BO988" s="70">
        <f t="shared" si="533"/>
        <v>985</v>
      </c>
      <c r="BP988" s="178">
        <f t="shared" si="532"/>
        <v>0.1091</v>
      </c>
      <c r="BQ988" s="179">
        <f t="shared" si="529"/>
        <v>8.6664107387064426E-3</v>
      </c>
      <c r="BR988" s="179">
        <f t="shared" si="534"/>
        <v>2.8222452365517567E-4</v>
      </c>
    </row>
    <row r="989" spans="44:70">
      <c r="AR989" s="69">
        <f t="shared" si="526"/>
        <v>83</v>
      </c>
      <c r="AS989" s="70">
        <f t="shared" si="530"/>
        <v>986</v>
      </c>
      <c r="AT989" s="71">
        <f t="shared" si="531"/>
        <v>2.6117242131044671E-4</v>
      </c>
      <c r="AU989" s="72">
        <f t="shared" si="527"/>
        <v>8.6664107387064426E-3</v>
      </c>
      <c r="AV989" s="73">
        <f t="shared" si="528"/>
        <v>1.0086664107387064</v>
      </c>
      <c r="AW989" s="74">
        <f>PRODUCT(AV$4:AV989)</f>
        <v>3573.9856964772584</v>
      </c>
      <c r="BO989" s="70">
        <f t="shared" si="533"/>
        <v>986</v>
      </c>
      <c r="BP989" s="178">
        <f t="shared" si="532"/>
        <v>0.1091</v>
      </c>
      <c r="BQ989" s="179">
        <f t="shared" si="529"/>
        <v>8.6664107387064426E-3</v>
      </c>
      <c r="BR989" s="179">
        <f t="shared" si="534"/>
        <v>2.7979966483516176E-4</v>
      </c>
    </row>
    <row r="990" spans="44:70">
      <c r="AR990" s="69">
        <f t="shared" si="526"/>
        <v>83</v>
      </c>
      <c r="AS990" s="70">
        <f t="shared" si="530"/>
        <v>987</v>
      </c>
      <c r="AT990" s="71">
        <f t="shared" si="531"/>
        <v>2.589089938337479E-4</v>
      </c>
      <c r="AU990" s="72">
        <f t="shared" si="527"/>
        <v>8.6664107387064426E-3</v>
      </c>
      <c r="AV990" s="73">
        <f t="shared" si="528"/>
        <v>1.0086664107387064</v>
      </c>
      <c r="AW990" s="74">
        <f>PRODUCT(AV$4:AV990)</f>
        <v>3604.959324497192</v>
      </c>
      <c r="BO990" s="70">
        <f t="shared" si="533"/>
        <v>987</v>
      </c>
      <c r="BP990" s="178">
        <f t="shared" si="532"/>
        <v>0.1091</v>
      </c>
      <c r="BQ990" s="179">
        <f t="shared" si="529"/>
        <v>8.6664107387064426E-3</v>
      </c>
      <c r="BR990" s="179">
        <f t="shared" si="534"/>
        <v>2.7739564027937422E-4</v>
      </c>
    </row>
    <row r="991" spans="44:70">
      <c r="AR991" s="69">
        <f t="shared" si="526"/>
        <v>83</v>
      </c>
      <c r="AS991" s="70">
        <f t="shared" si="530"/>
        <v>988</v>
      </c>
      <c r="AT991" s="71">
        <f t="shared" si="531"/>
        <v>2.5666518214923943E-4</v>
      </c>
      <c r="AU991" s="72">
        <f t="shared" si="527"/>
        <v>8.6664107387064426E-3</v>
      </c>
      <c r="AV991" s="73">
        <f t="shared" si="528"/>
        <v>1.0086664107387064</v>
      </c>
      <c r="AW991" s="74">
        <f>PRODUCT(AV$4:AV991)</f>
        <v>3636.2013826996144</v>
      </c>
      <c r="BO991" s="70">
        <f t="shared" si="533"/>
        <v>988</v>
      </c>
      <c r="BP991" s="178">
        <f t="shared" si="532"/>
        <v>0.1091</v>
      </c>
      <c r="BQ991" s="179">
        <f t="shared" si="529"/>
        <v>8.6664107387064426E-3</v>
      </c>
      <c r="BR991" s="179">
        <f t="shared" si="534"/>
        <v>2.7501227098086957E-4</v>
      </c>
    </row>
    <row r="992" spans="44:70">
      <c r="AR992" s="69">
        <f t="shared" si="526"/>
        <v>83</v>
      </c>
      <c r="AS992" s="70">
        <f t="shared" si="530"/>
        <v>989</v>
      </c>
      <c r="AT992" s="71">
        <f t="shared" si="531"/>
        <v>2.5444081625840921E-4</v>
      </c>
      <c r="AU992" s="72">
        <f t="shared" si="527"/>
        <v>8.6664107387064426E-3</v>
      </c>
      <c r="AV992" s="73">
        <f t="shared" si="528"/>
        <v>1.0086664107387064</v>
      </c>
      <c r="AW992" s="74">
        <f>PRODUCT(AV$4:AV992)</f>
        <v>3667.7141974107417</v>
      </c>
      <c r="BO992" s="70">
        <f t="shared" si="533"/>
        <v>989</v>
      </c>
      <c r="BP992" s="178">
        <f t="shared" si="532"/>
        <v>0.1091</v>
      </c>
      <c r="BQ992" s="179">
        <f t="shared" si="529"/>
        <v>8.6664107387064426E-3</v>
      </c>
      <c r="BR992" s="179">
        <f t="shared" si="534"/>
        <v>2.7264937947072283E-4</v>
      </c>
    </row>
    <row r="993" spans="44:70">
      <c r="AR993" s="69">
        <f t="shared" si="526"/>
        <v>83</v>
      </c>
      <c r="AS993" s="70">
        <f t="shared" si="530"/>
        <v>990</v>
      </c>
      <c r="AT993" s="71">
        <f t="shared" si="531"/>
        <v>2.5223572763602209E-4</v>
      </c>
      <c r="AU993" s="72">
        <f t="shared" si="527"/>
        <v>8.6664107387064426E-3</v>
      </c>
      <c r="AV993" s="73">
        <f t="shared" si="528"/>
        <v>1.0086664107387064</v>
      </c>
      <c r="AW993" s="74">
        <f>PRODUCT(AV$4:AV993)</f>
        <v>3699.5001151176884</v>
      </c>
      <c r="BO993" s="70">
        <f t="shared" si="533"/>
        <v>990</v>
      </c>
      <c r="BP993" s="178">
        <f t="shared" si="532"/>
        <v>0.1091</v>
      </c>
      <c r="BQ993" s="179">
        <f t="shared" si="529"/>
        <v>8.6664107387064426E-3</v>
      </c>
      <c r="BR993" s="179">
        <f t="shared" si="534"/>
        <v>2.7030678980481313E-4</v>
      </c>
    </row>
    <row r="994" spans="44:70">
      <c r="AR994" s="69">
        <f t="shared" si="526"/>
        <v>83</v>
      </c>
      <c r="AS994" s="70">
        <f t="shared" si="530"/>
        <v>991</v>
      </c>
      <c r="AT994" s="71">
        <f t="shared" si="531"/>
        <v>2.500497492173518E-4</v>
      </c>
      <c r="AU994" s="72">
        <f t="shared" si="527"/>
        <v>8.6664107387064426E-3</v>
      </c>
      <c r="AV994" s="73">
        <f t="shared" si="528"/>
        <v>1.0086664107387064</v>
      </c>
      <c r="AW994" s="74">
        <f>PRODUCT(AV$4:AV994)</f>
        <v>3731.5615026431901</v>
      </c>
      <c r="BO994" s="70">
        <f t="shared" si="533"/>
        <v>991</v>
      </c>
      <c r="BP994" s="178">
        <f t="shared" si="532"/>
        <v>0.1091</v>
      </c>
      <c r="BQ994" s="179">
        <f t="shared" si="529"/>
        <v>8.6664107387064426E-3</v>
      </c>
      <c r="BR994" s="179">
        <f t="shared" si="534"/>
        <v>2.6798432755072252E-4</v>
      </c>
    </row>
    <row r="995" spans="44:70">
      <c r="AR995" s="69">
        <f t="shared" si="526"/>
        <v>83</v>
      </c>
      <c r="AS995" s="70">
        <f t="shared" si="530"/>
        <v>992</v>
      </c>
      <c r="AT995" s="71">
        <f t="shared" si="531"/>
        <v>2.4788271538552371E-4</v>
      </c>
      <c r="AU995" s="72">
        <f t="shared" si="527"/>
        <v>8.6664107387064426E-3</v>
      </c>
      <c r="AV995" s="73">
        <f t="shared" si="528"/>
        <v>1.0086664107387064</v>
      </c>
      <c r="AW995" s="74">
        <f>PRODUCT(AV$4:AV995)</f>
        <v>3763.9007473218408</v>
      </c>
      <c r="BO995" s="70">
        <f t="shared" si="533"/>
        <v>992</v>
      </c>
      <c r="BP995" s="178">
        <f t="shared" si="532"/>
        <v>0.1091</v>
      </c>
      <c r="BQ995" s="179">
        <f t="shared" si="529"/>
        <v>8.6664107387064426E-3</v>
      </c>
      <c r="BR995" s="179">
        <f t="shared" si="534"/>
        <v>2.6568181977474758E-4</v>
      </c>
    </row>
    <row r="996" spans="44:70">
      <c r="AR996" s="69">
        <f t="shared" si="526"/>
        <v>83</v>
      </c>
      <c r="AS996" s="70">
        <f t="shared" si="530"/>
        <v>993</v>
      </c>
      <c r="AT996" s="71">
        <f t="shared" si="531"/>
        <v>2.457344619589669E-4</v>
      </c>
      <c r="AU996" s="72">
        <f t="shared" si="527"/>
        <v>8.6664107387064426E-3</v>
      </c>
      <c r="AV996" s="73">
        <f t="shared" si="528"/>
        <v>1.0086664107387064</v>
      </c>
      <c r="AW996" s="74">
        <f>PRODUCT(AV$4:AV996)</f>
        <v>3796.5202571778559</v>
      </c>
      <c r="BO996" s="70">
        <f t="shared" si="533"/>
        <v>993</v>
      </c>
      <c r="BP996" s="178">
        <f t="shared" si="532"/>
        <v>0.1091</v>
      </c>
      <c r="BQ996" s="179">
        <f t="shared" si="529"/>
        <v>8.6664107387064426E-3</v>
      </c>
      <c r="BR996" s="179">
        <f t="shared" si="534"/>
        <v>2.6339909502902251E-4</v>
      </c>
    </row>
    <row r="997" spans="44:70">
      <c r="AR997" s="69">
        <f t="shared" si="526"/>
        <v>83</v>
      </c>
      <c r="AS997" s="70">
        <f t="shared" si="530"/>
        <v>994</v>
      </c>
      <c r="AT997" s="71">
        <f t="shared" si="531"/>
        <v>2.4360482617897546E-4</v>
      </c>
      <c r="AU997" s="72">
        <f t="shared" si="527"/>
        <v>8.6664107387064426E-3</v>
      </c>
      <c r="AV997" s="73">
        <f t="shared" si="528"/>
        <v>1.0086664107387064</v>
      </c>
      <c r="AW997" s="74">
        <f>PRODUCT(AV$4:AV997)</f>
        <v>3829.4224611043787</v>
      </c>
      <c r="BO997" s="70">
        <f t="shared" si="533"/>
        <v>994</v>
      </c>
      <c r="BP997" s="178">
        <f t="shared" si="532"/>
        <v>0.1091</v>
      </c>
      <c r="BQ997" s="179">
        <f t="shared" si="529"/>
        <v>8.6664107387064426E-3</v>
      </c>
      <c r="BR997" s="179">
        <f t="shared" si="534"/>
        <v>2.6113598333875289E-4</v>
      </c>
    </row>
    <row r="998" spans="44:70">
      <c r="AR998" s="69">
        <f t="shared" si="526"/>
        <v>83</v>
      </c>
      <c r="AS998" s="70">
        <f t="shared" si="530"/>
        <v>995</v>
      </c>
      <c r="AT998" s="71">
        <f t="shared" si="531"/>
        <v>2.4149364669737728E-4</v>
      </c>
      <c r="AU998" s="72">
        <f t="shared" si="527"/>
        <v>8.6664107387064426E-3</v>
      </c>
      <c r="AV998" s="73">
        <f t="shared" si="528"/>
        <v>1.0086664107387064</v>
      </c>
      <c r="AW998" s="74">
        <f>PRODUCT(AV$4:AV998)</f>
        <v>3862.6098090443375</v>
      </c>
      <c r="BO998" s="70">
        <f t="shared" si="533"/>
        <v>995</v>
      </c>
      <c r="BP998" s="178">
        <f t="shared" si="532"/>
        <v>0.1091</v>
      </c>
      <c r="BQ998" s="179">
        <f t="shared" si="529"/>
        <v>8.6664107387064426E-3</v>
      </c>
      <c r="BR998" s="179">
        <f t="shared" si="534"/>
        <v>2.5889231618955911E-4</v>
      </c>
    </row>
    <row r="999" spans="44:70">
      <c r="AR999" s="69">
        <f t="shared" si="526"/>
        <v>83</v>
      </c>
      <c r="AS999" s="70">
        <f t="shared" si="530"/>
        <v>996</v>
      </c>
      <c r="AT999" s="71">
        <f t="shared" si="531"/>
        <v>2.3940076356430975E-4</v>
      </c>
      <c r="AU999" s="72">
        <f t="shared" si="527"/>
        <v>8.6664107387064426E-3</v>
      </c>
      <c r="AV999" s="73">
        <f t="shared" si="528"/>
        <v>1.0086664107387064</v>
      </c>
      <c r="AW999" s="74">
        <f>PRODUCT(AV$4:AV999)</f>
        <v>3896.0847721728724</v>
      </c>
      <c r="BO999" s="70">
        <f t="shared" si="533"/>
        <v>996</v>
      </c>
      <c r="BP999" s="178">
        <f t="shared" si="532"/>
        <v>0.1091</v>
      </c>
      <c r="BQ999" s="179">
        <f t="shared" si="529"/>
        <v>8.6664107387064426E-3</v>
      </c>
      <c r="BR999" s="179">
        <f t="shared" si="534"/>
        <v>2.5666792651492861E-4</v>
      </c>
    </row>
    <row r="1000" spans="44:70">
      <c r="AR1000" s="69">
        <f t="shared" si="526"/>
        <v>84</v>
      </c>
      <c r="AS1000" s="70">
        <f t="shared" si="530"/>
        <v>997</v>
      </c>
      <c r="AT1000" s="71">
        <f t="shared" si="531"/>
        <v>2.373260182161015E-4</v>
      </c>
      <c r="AU1000" s="72">
        <f t="shared" si="527"/>
        <v>8.6664107387064426E-3</v>
      </c>
      <c r="AV1000" s="73">
        <f t="shared" si="528"/>
        <v>1.0086664107387064</v>
      </c>
      <c r="AW1000" s="74">
        <f>PRODUCT(AV$4:AV1000)</f>
        <v>3929.849843081342</v>
      </c>
      <c r="BO1000" s="70">
        <f t="shared" si="533"/>
        <v>997</v>
      </c>
      <c r="BP1000" s="178">
        <f t="shared" si="532"/>
        <v>0.1091</v>
      </c>
      <c r="BQ1000" s="179">
        <f t="shared" si="529"/>
        <v>8.6664107387064426E-3</v>
      </c>
      <c r="BR1000" s="179">
        <f t="shared" si="534"/>
        <v>2.5446264868377586E-4</v>
      </c>
    </row>
    <row r="1001" spans="44:70">
      <c r="AR1001" s="69">
        <f t="shared" si="526"/>
        <v>84</v>
      </c>
      <c r="AS1001" s="70">
        <f t="shared" si="530"/>
        <v>998</v>
      </c>
      <c r="AT1001" s="71">
        <f t="shared" si="531"/>
        <v>2.3526925346325903E-4</v>
      </c>
      <c r="AU1001" s="72">
        <f t="shared" si="527"/>
        <v>8.6664107387064426E-3</v>
      </c>
      <c r="AV1001" s="73">
        <f t="shared" si="528"/>
        <v>1.0086664107387064</v>
      </c>
      <c r="AW1001" s="74">
        <f>PRODUCT(AV$4:AV1001)</f>
        <v>3963.907535962926</v>
      </c>
      <c r="BO1001" s="70">
        <f t="shared" si="533"/>
        <v>998</v>
      </c>
      <c r="BP1001" s="178">
        <f t="shared" si="532"/>
        <v>0.1091</v>
      </c>
      <c r="BQ1001" s="179">
        <f t="shared" si="529"/>
        <v>8.6664107387064426E-3</v>
      </c>
      <c r="BR1001" s="179">
        <f t="shared" si="534"/>
        <v>2.5227631848810916E-4</v>
      </c>
    </row>
    <row r="1002" spans="44:70">
      <c r="AR1002" s="69">
        <f t="shared" si="526"/>
        <v>84</v>
      </c>
      <c r="AS1002" s="70">
        <f t="shared" si="530"/>
        <v>999</v>
      </c>
      <c r="AT1002" s="71">
        <f t="shared" si="531"/>
        <v>2.3323031347855761E-4</v>
      </c>
      <c r="AU1002" s="72">
        <f t="shared" si="527"/>
        <v>8.6664107387064426E-3</v>
      </c>
      <c r="AV1002" s="73">
        <f t="shared" si="528"/>
        <v>1.0086664107387064</v>
      </c>
      <c r="AW1002" s="74">
        <f>PRODUCT(AV$4:AV1002)</f>
        <v>3998.2603867998346</v>
      </c>
      <c r="BO1002" s="70">
        <f t="shared" si="533"/>
        <v>999</v>
      </c>
      <c r="BP1002" s="178">
        <f t="shared" si="532"/>
        <v>0.1091</v>
      </c>
      <c r="BQ1002" s="179">
        <f t="shared" si="529"/>
        <v>8.6664107387064426E-3</v>
      </c>
      <c r="BR1002" s="179">
        <f t="shared" si="534"/>
        <v>2.5010877313080365E-4</v>
      </c>
    </row>
    <row r="1003" spans="44:70">
      <c r="AR1003" s="69">
        <f t="shared" si="526"/>
        <v>84</v>
      </c>
      <c r="AS1003" s="70">
        <f t="shared" si="530"/>
        <v>1000</v>
      </c>
      <c r="AT1003" s="71">
        <f t="shared" si="531"/>
        <v>2.3120904378523516E-4</v>
      </c>
      <c r="AU1003" s="72">
        <f t="shared" si="527"/>
        <v>8.6664107387064426E-3</v>
      </c>
      <c r="AV1003" s="73">
        <f t="shared" si="528"/>
        <v>1.0086664107387064</v>
      </c>
      <c r="AW1003" s="74">
        <f>PRODUCT(AV$4:AV1003)</f>
        <v>4032.9109535521411</v>
      </c>
      <c r="BO1003" s="70">
        <f t="shared" si="533"/>
        <v>1000</v>
      </c>
      <c r="BP1003" s="178">
        <f t="shared" si="532"/>
        <v>0.1091</v>
      </c>
      <c r="BQ1003" s="179">
        <f t="shared" si="529"/>
        <v>8.6664107387064426E-3</v>
      </c>
      <c r="BR1003" s="179">
        <f t="shared" si="534"/>
        <v>2.4795985121347911E-4</v>
      </c>
    </row>
    <row r="1004" spans="44:70">
      <c r="AR1004" s="69">
        <f t="shared" si="526"/>
        <v>84</v>
      </c>
      <c r="AS1004" s="70">
        <f t="shared" si="530"/>
        <v>1001</v>
      </c>
      <c r="AT1004" s="71">
        <f t="shared" si="531"/>
        <v>2.2920529124528875E-4</v>
      </c>
      <c r="AU1004" s="72">
        <f t="shared" si="527"/>
        <v>8.6664107387064426E-3</v>
      </c>
      <c r="AV1004" s="73">
        <f t="shared" si="528"/>
        <v>1.0086664107387064</v>
      </c>
      <c r="AW1004" s="74">
        <f>PRODUCT(AV$4:AV1004)</f>
        <v>4067.8618163482524</v>
      </c>
      <c r="BO1004" s="70">
        <f t="shared" si="533"/>
        <v>1001</v>
      </c>
      <c r="BP1004" s="178">
        <f t="shared" si="532"/>
        <v>0.1091</v>
      </c>
      <c r="BQ1004" s="179">
        <f t="shared" si="529"/>
        <v>8.6664107387064426E-3</v>
      </c>
      <c r="BR1004" s="179">
        <f t="shared" si="534"/>
        <v>2.4582939272448198E-4</v>
      </c>
    </row>
    <row r="1005" spans="44:70">
      <c r="AR1005" s="69">
        <f t="shared" si="526"/>
        <v>84</v>
      </c>
      <c r="AS1005" s="70">
        <f t="shared" si="530"/>
        <v>1002</v>
      </c>
      <c r="AT1005" s="71">
        <f t="shared" si="531"/>
        <v>2.2721890404787224E-4</v>
      </c>
      <c r="AU1005" s="72">
        <f t="shared" si="527"/>
        <v>8.6664107387064426E-3</v>
      </c>
      <c r="AV1005" s="73">
        <f t="shared" si="528"/>
        <v>1.0086664107387064</v>
      </c>
      <c r="AW1005" s="74">
        <f>PRODUCT(AV$4:AV1005)</f>
        <v>4103.1155776770265</v>
      </c>
      <c r="BO1005" s="70">
        <f t="shared" si="533"/>
        <v>1002</v>
      </c>
      <c r="BP1005" s="178">
        <f t="shared" si="532"/>
        <v>0.1091</v>
      </c>
      <c r="BQ1005" s="179">
        <f t="shared" si="529"/>
        <v>8.6664107387064426E-3</v>
      </c>
      <c r="BR1005" s="179">
        <f t="shared" si="534"/>
        <v>2.4371723902697075E-4</v>
      </c>
    </row>
    <row r="1006" spans="44:70">
      <c r="AR1006" s="69">
        <f t="shared" si="526"/>
        <v>84</v>
      </c>
      <c r="AS1006" s="70">
        <f t="shared" si="530"/>
        <v>1003</v>
      </c>
      <c r="AT1006" s="71">
        <f t="shared" si="531"/>
        <v>2.2524973169779465E-4</v>
      </c>
      <c r="AU1006" s="72">
        <f t="shared" si="527"/>
        <v>8.6664107387064426E-3</v>
      </c>
      <c r="AV1006" s="73">
        <f t="shared" si="528"/>
        <v>1.0086664107387064</v>
      </c>
      <c r="AW1006" s="74">
        <f>PRODUCT(AV$4:AV1006)</f>
        <v>4138.6748625815608</v>
      </c>
      <c r="BO1006" s="70">
        <f t="shared" si="533"/>
        <v>1003</v>
      </c>
      <c r="BP1006" s="178">
        <f t="shared" si="532"/>
        <v>0.1091</v>
      </c>
      <c r="BQ1006" s="179">
        <f t="shared" si="529"/>
        <v>8.6664107387064426E-3</v>
      </c>
      <c r="BR1006" s="179">
        <f t="shared" si="534"/>
        <v>2.4162323284710366E-4</v>
      </c>
    </row>
    <row r="1007" spans="44:70">
      <c r="AR1007" s="69">
        <f t="shared" si="526"/>
        <v>84</v>
      </c>
      <c r="AS1007" s="70">
        <f t="shared" si="530"/>
        <v>1004</v>
      </c>
      <c r="AT1007" s="71">
        <f t="shared" si="531"/>
        <v>2.2329762500411814E-4</v>
      </c>
      <c r="AU1007" s="72">
        <f t="shared" si="527"/>
        <v>8.6664107387064426E-3</v>
      </c>
      <c r="AV1007" s="73">
        <f t="shared" si="528"/>
        <v>1.0086664107387064</v>
      </c>
      <c r="AW1007" s="74">
        <f>PRODUCT(AV$4:AV1007)</f>
        <v>4174.542318854652</v>
      </c>
      <c r="BO1007" s="70">
        <f t="shared" si="533"/>
        <v>1004</v>
      </c>
      <c r="BP1007" s="178">
        <f t="shared" si="532"/>
        <v>0.1091</v>
      </c>
      <c r="BQ1007" s="179">
        <f t="shared" si="529"/>
        <v>8.6664107387064426E-3</v>
      </c>
      <c r="BR1007" s="179">
        <f t="shared" si="534"/>
        <v>2.3954721826232776E-4</v>
      </c>
    </row>
    <row r="1008" spans="44:70">
      <c r="AR1008" s="69">
        <f t="shared" si="526"/>
        <v>84</v>
      </c>
      <c r="AS1008" s="70">
        <f t="shared" si="530"/>
        <v>1005</v>
      </c>
      <c r="AT1008" s="71">
        <f t="shared" si="531"/>
        <v>2.2136243606885481E-4</v>
      </c>
      <c r="AU1008" s="72">
        <f t="shared" si="527"/>
        <v>8.6664107387064426E-3</v>
      </c>
      <c r="AV1008" s="73">
        <f t="shared" si="528"/>
        <v>1.0086664107387064</v>
      </c>
      <c r="AW1008" s="74">
        <f>PRODUCT(AV$4:AV1008)</f>
        <v>4210.7206172359583</v>
      </c>
      <c r="BO1008" s="70">
        <f t="shared" si="533"/>
        <v>1005</v>
      </c>
      <c r="BP1008" s="178">
        <f t="shared" si="532"/>
        <v>0.1091</v>
      </c>
      <c r="BQ1008" s="179">
        <f t="shared" si="529"/>
        <v>8.6664107387064426E-3</v>
      </c>
      <c r="BR1008" s="179">
        <f t="shared" si="534"/>
        <v>2.3748904068976884E-4</v>
      </c>
    </row>
    <row r="1009" spans="44:70">
      <c r="AR1009" s="69">
        <f t="shared" si="526"/>
        <v>84</v>
      </c>
      <c r="AS1009" s="70">
        <f t="shared" si="530"/>
        <v>1006</v>
      </c>
      <c r="AT1009" s="71">
        <f t="shared" si="531"/>
        <v>2.1944401827576147E-4</v>
      </c>
      <c r="AU1009" s="72">
        <f t="shared" si="527"/>
        <v>8.6664107387064426E-3</v>
      </c>
      <c r="AV1009" s="73">
        <f t="shared" si="528"/>
        <v>1.0086664107387064</v>
      </c>
      <c r="AW1009" s="74">
        <f>PRODUCT(AV$4:AV1009)</f>
        <v>4247.2124516108643</v>
      </c>
      <c r="BO1009" s="70">
        <f t="shared" si="533"/>
        <v>1006</v>
      </c>
      <c r="BP1009" s="178">
        <f t="shared" si="532"/>
        <v>0.1091</v>
      </c>
      <c r="BQ1009" s="179">
        <f t="shared" si="529"/>
        <v>8.6664107387064426E-3</v>
      </c>
      <c r="BR1009" s="179">
        <f t="shared" si="534"/>
        <v>2.3544854687472094E-4</v>
      </c>
    </row>
    <row r="1010" spans="44:70">
      <c r="AR1010" s="69">
        <f t="shared" si="526"/>
        <v>84</v>
      </c>
      <c r="AS1010" s="70">
        <f t="shared" si="530"/>
        <v>1007</v>
      </c>
      <c r="AT1010" s="71">
        <f t="shared" si="531"/>
        <v>2.1754222627923153E-4</v>
      </c>
      <c r="AU1010" s="72">
        <f t="shared" si="527"/>
        <v>8.6664107387064426E-3</v>
      </c>
      <c r="AV1010" s="73">
        <f t="shared" si="528"/>
        <v>1.0086664107387064</v>
      </c>
      <c r="AW1010" s="74">
        <f>PRODUCT(AV$4:AV1010)</f>
        <v>4284.020539211072</v>
      </c>
      <c r="BO1010" s="70">
        <f t="shared" si="533"/>
        <v>1007</v>
      </c>
      <c r="BP1010" s="178">
        <f t="shared" si="532"/>
        <v>0.1091</v>
      </c>
      <c r="BQ1010" s="179">
        <f t="shared" si="529"/>
        <v>8.6664107387064426E-3</v>
      </c>
      <c r="BR1010" s="179">
        <f t="shared" si="534"/>
        <v>2.3342558487923469E-4</v>
      </c>
    </row>
    <row r="1011" spans="44:70">
      <c r="AR1011" s="69">
        <f t="shared" si="526"/>
        <v>84</v>
      </c>
      <c r="AS1011" s="70">
        <f t="shared" si="530"/>
        <v>1008</v>
      </c>
      <c r="AT1011" s="71">
        <f t="shared" si="531"/>
        <v>2.1565691599328309E-4</v>
      </c>
      <c r="AU1011" s="72">
        <f t="shared" si="527"/>
        <v>8.6664107387064426E-3</v>
      </c>
      <c r="AV1011" s="73">
        <f t="shared" si="528"/>
        <v>1.0086664107387064</v>
      </c>
      <c r="AW1011" s="74">
        <f>PRODUCT(AV$4:AV1011)</f>
        <v>4321.1476208169297</v>
      </c>
      <c r="BO1011" s="70">
        <f t="shared" si="533"/>
        <v>1008</v>
      </c>
      <c r="BP1011" s="178">
        <f t="shared" si="532"/>
        <v>0.1091</v>
      </c>
      <c r="BQ1011" s="179">
        <f t="shared" si="529"/>
        <v>8.6664107387064426E-3</v>
      </c>
      <c r="BR1011" s="179">
        <f t="shared" si="534"/>
        <v>2.31420004070804E-4</v>
      </c>
    </row>
    <row r="1012" spans="44:70">
      <c r="AR1012" s="69">
        <f t="shared" si="526"/>
        <v>85</v>
      </c>
      <c r="AS1012" s="70">
        <f t="shared" si="530"/>
        <v>1009</v>
      </c>
      <c r="AT1012" s="71">
        <f t="shared" si="531"/>
        <v>2.137879445806426E-4</v>
      </c>
      <c r="AU1012" s="72">
        <f t="shared" si="527"/>
        <v>8.6664107387064426E-3</v>
      </c>
      <c r="AV1012" s="73">
        <f t="shared" si="528"/>
        <v>1.0086664107387064</v>
      </c>
      <c r="AW1012" s="74">
        <f>PRODUCT(AV$4:AV1012)</f>
        <v>4358.596460961513</v>
      </c>
      <c r="BO1012" s="70">
        <f t="shared" si="533"/>
        <v>1009</v>
      </c>
      <c r="BP1012" s="178">
        <f t="shared" si="532"/>
        <v>0.1091</v>
      </c>
      <c r="BQ1012" s="179">
        <f t="shared" si="529"/>
        <v>8.6664107387064426E-3</v>
      </c>
      <c r="BR1012" s="179">
        <f t="shared" si="534"/>
        <v>2.2943165511114954E-4</v>
      </c>
    </row>
    <row r="1013" spans="44:70">
      <c r="AR1013" s="69">
        <f t="shared" si="526"/>
        <v>85</v>
      </c>
      <c r="AS1013" s="70">
        <f t="shared" si="530"/>
        <v>1010</v>
      </c>
      <c r="AT1013" s="71">
        <f t="shared" si="531"/>
        <v>2.1193517044192295E-4</v>
      </c>
      <c r="AU1013" s="72">
        <f t="shared" si="527"/>
        <v>8.6664107387064426E-3</v>
      </c>
      <c r="AV1013" s="73">
        <f t="shared" si="528"/>
        <v>1.0086664107387064</v>
      </c>
      <c r="AW1013" s="74">
        <f>PRODUCT(AV$4:AV1013)</f>
        <v>4396.3698481364781</v>
      </c>
      <c r="BO1013" s="70">
        <f t="shared" si="533"/>
        <v>1010</v>
      </c>
      <c r="BP1013" s="178">
        <f t="shared" si="532"/>
        <v>0.1091</v>
      </c>
      <c r="BQ1013" s="179">
        <f t="shared" si="529"/>
        <v>8.6664107387064426E-3</v>
      </c>
      <c r="BR1013" s="179">
        <f t="shared" si="534"/>
        <v>2.2746038994509896E-4</v>
      </c>
    </row>
    <row r="1014" spans="44:70">
      <c r="AR1014" s="69">
        <f t="shared" si="526"/>
        <v>85</v>
      </c>
      <c r="AS1014" s="70">
        <f t="shared" si="530"/>
        <v>1011</v>
      </c>
      <c r="AT1014" s="71">
        <f t="shared" si="531"/>
        <v>2.1009845320489549E-4</v>
      </c>
      <c r="AU1014" s="72">
        <f t="shared" si="527"/>
        <v>8.6664107387064426E-3</v>
      </c>
      <c r="AV1014" s="73">
        <f t="shared" si="528"/>
        <v>1.0086664107387064</v>
      </c>
      <c r="AW1014" s="74">
        <f>PRODUCT(AV$4:AV1014)</f>
        <v>4434.4705949996933</v>
      </c>
      <c r="BO1014" s="70">
        <f t="shared" si="533"/>
        <v>1011</v>
      </c>
      <c r="BP1014" s="178">
        <f t="shared" si="532"/>
        <v>0.1091</v>
      </c>
      <c r="BQ1014" s="179">
        <f t="shared" si="529"/>
        <v>8.6664107387064426E-3</v>
      </c>
      <c r="BR1014" s="179">
        <f t="shared" si="534"/>
        <v>2.255060617895625E-4</v>
      </c>
    </row>
    <row r="1015" spans="44:70">
      <c r="AR1015" s="69">
        <f t="shared" si="526"/>
        <v>85</v>
      </c>
      <c r="AS1015" s="70">
        <f t="shared" si="530"/>
        <v>1012</v>
      </c>
      <c r="AT1015" s="71">
        <f t="shared" si="531"/>
        <v>2.0827765371385498E-4</v>
      </c>
      <c r="AU1015" s="72">
        <f t="shared" si="527"/>
        <v>8.6664107387064426E-3</v>
      </c>
      <c r="AV1015" s="73">
        <f t="shared" si="528"/>
        <v>1.0086664107387064</v>
      </c>
      <c r="AW1015" s="74">
        <f>PRODUCT(AV$4:AV1015)</f>
        <v>4472.9015385846769</v>
      </c>
      <c r="BO1015" s="70">
        <f t="shared" si="533"/>
        <v>1012</v>
      </c>
      <c r="BP1015" s="178">
        <f t="shared" si="532"/>
        <v>0.1091</v>
      </c>
      <c r="BQ1015" s="179">
        <f t="shared" si="529"/>
        <v>8.6664107387064426E-3</v>
      </c>
      <c r="BR1015" s="179">
        <f t="shared" si="534"/>
        <v>2.2356852512260322E-4</v>
      </c>
    </row>
    <row r="1016" spans="44:70">
      <c r="AR1016" s="69">
        <f t="shared" si="526"/>
        <v>85</v>
      </c>
      <c r="AS1016" s="70">
        <f t="shared" si="530"/>
        <v>1013</v>
      </c>
      <c r="AT1016" s="71">
        <f t="shared" si="531"/>
        <v>2.0647263401907663E-4</v>
      </c>
      <c r="AU1016" s="72">
        <f t="shared" si="527"/>
        <v>8.6664107387064426E-3</v>
      </c>
      <c r="AV1016" s="73">
        <f t="shared" si="528"/>
        <v>1.0086664107387064</v>
      </c>
      <c r="AW1016" s="74">
        <f>PRODUCT(AV$4:AV1016)</f>
        <v>4511.6655405118436</v>
      </c>
      <c r="BO1016" s="70">
        <f t="shared" si="533"/>
        <v>1013</v>
      </c>
      <c r="BP1016" s="178">
        <f t="shared" si="532"/>
        <v>0.1091</v>
      </c>
      <c r="BQ1016" s="179">
        <f t="shared" si="529"/>
        <v>8.6664107387064426E-3</v>
      </c>
      <c r="BR1016" s="179">
        <f t="shared" si="534"/>
        <v>2.2164763567260131E-4</v>
      </c>
    </row>
    <row r="1017" spans="44:70">
      <c r="AR1017" s="69">
        <f t="shared" si="526"/>
        <v>85</v>
      </c>
      <c r="AS1017" s="70">
        <f t="shared" si="530"/>
        <v>1014</v>
      </c>
      <c r="AT1017" s="71">
        <f t="shared" si="531"/>
        <v>2.046832573663647E-4</v>
      </c>
      <c r="AU1017" s="72">
        <f t="shared" si="527"/>
        <v>8.6664107387064426E-3</v>
      </c>
      <c r="AV1017" s="73">
        <f t="shared" si="528"/>
        <v>1.0086664107387064</v>
      </c>
      <c r="AW1017" s="74">
        <f>PRODUCT(AV$4:AV1017)</f>
        <v>4550.7654872015873</v>
      </c>
      <c r="BO1017" s="70">
        <f t="shared" si="533"/>
        <v>1014</v>
      </c>
      <c r="BP1017" s="178">
        <f t="shared" si="532"/>
        <v>0.1091</v>
      </c>
      <c r="BQ1017" s="179">
        <f t="shared" si="529"/>
        <v>8.6664107387064426E-3</v>
      </c>
      <c r="BR1017" s="179">
        <f t="shared" si="534"/>
        <v>2.197432504075114E-4</v>
      </c>
    </row>
    <row r="1018" spans="44:70">
      <c r="AR1018" s="69">
        <f t="shared" si="526"/>
        <v>85</v>
      </c>
      <c r="AS1018" s="70">
        <f t="shared" si="530"/>
        <v>1015</v>
      </c>
      <c r="AT1018" s="71">
        <f t="shared" si="531"/>
        <v>2.0290938818669143E-4</v>
      </c>
      <c r="AU1018" s="72">
        <f t="shared" si="527"/>
        <v>8.6664107387064426E-3</v>
      </c>
      <c r="AV1018" s="73">
        <f t="shared" si="528"/>
        <v>1.0086664107387064</v>
      </c>
      <c r="AW1018" s="74">
        <f>PRODUCT(AV$4:AV1018)</f>
        <v>4590.2042900892056</v>
      </c>
      <c r="BO1018" s="70">
        <f t="shared" si="533"/>
        <v>1015</v>
      </c>
      <c r="BP1018" s="178">
        <f t="shared" si="532"/>
        <v>0.1091</v>
      </c>
      <c r="BQ1018" s="179">
        <f t="shared" si="529"/>
        <v>8.6664107387064426E-3</v>
      </c>
      <c r="BR1018" s="179">
        <f t="shared" si="534"/>
        <v>2.1785522752421223E-4</v>
      </c>
    </row>
    <row r="1019" spans="44:70">
      <c r="AR1019" s="69">
        <f t="shared" si="526"/>
        <v>85</v>
      </c>
      <c r="AS1019" s="70">
        <f t="shared" si="530"/>
        <v>1016</v>
      </c>
      <c r="AT1019" s="71">
        <f t="shared" si="531"/>
        <v>2.0115089208592592E-4</v>
      </c>
      <c r="AU1019" s="72">
        <f t="shared" si="527"/>
        <v>8.6664107387064426E-3</v>
      </c>
      <c r="AV1019" s="73">
        <f t="shared" si="528"/>
        <v>1.0086664107387064</v>
      </c>
      <c r="AW1019" s="74">
        <f>PRODUCT(AV$4:AV1019)</f>
        <v>4629.9848858416908</v>
      </c>
      <c r="BO1019" s="70">
        <f t="shared" si="533"/>
        <v>1016</v>
      </c>
      <c r="BP1019" s="178">
        <f t="shared" si="532"/>
        <v>0.1091</v>
      </c>
      <c r="BQ1019" s="179">
        <f t="shared" si="529"/>
        <v>8.6664107387064426E-3</v>
      </c>
      <c r="BR1019" s="179">
        <f t="shared" si="534"/>
        <v>2.159834264379478E-4</v>
      </c>
    </row>
    <row r="1020" spans="44:70">
      <c r="AR1020" s="69">
        <f t="shared" si="526"/>
        <v>85</v>
      </c>
      <c r="AS1020" s="70">
        <f t="shared" si="530"/>
        <v>1017</v>
      </c>
      <c r="AT1020" s="71">
        <f t="shared" si="531"/>
        <v>1.9940763583465207E-4</v>
      </c>
      <c r="AU1020" s="72">
        <f t="shared" si="527"/>
        <v>8.6664107387064426E-3</v>
      </c>
      <c r="AV1020" s="73">
        <f t="shared" si="528"/>
        <v>1.0086664107387064</v>
      </c>
      <c r="AW1020" s="74">
        <f>PRODUCT(AV$4:AV1020)</f>
        <v>4670.1102365763982</v>
      </c>
      <c r="BO1020" s="70">
        <f t="shared" si="533"/>
        <v>1017</v>
      </c>
      <c r="BP1020" s="178">
        <f t="shared" si="532"/>
        <v>0.1091</v>
      </c>
      <c r="BQ1020" s="179">
        <f t="shared" si="529"/>
        <v>8.6664107387064426E-3</v>
      </c>
      <c r="BR1020" s="179">
        <f t="shared" si="534"/>
        <v>2.1412770777185918E-4</v>
      </c>
    </row>
    <row r="1021" spans="44:70">
      <c r="AR1021" s="69">
        <f t="shared" si="526"/>
        <v>85</v>
      </c>
      <c r="AS1021" s="70">
        <f t="shared" si="530"/>
        <v>1018</v>
      </c>
      <c r="AT1021" s="71">
        <f t="shared" si="531"/>
        <v>1.9767948735807458E-4</v>
      </c>
      <c r="AU1021" s="72">
        <f t="shared" si="527"/>
        <v>8.6664107387064426E-3</v>
      </c>
      <c r="AV1021" s="73">
        <f t="shared" si="528"/>
        <v>1.0086664107387064</v>
      </c>
      <c r="AW1021" s="74">
        <f>PRODUCT(AV$4:AV1021)</f>
        <v>4710.5833300816066</v>
      </c>
      <c r="BO1021" s="70">
        <f t="shared" si="533"/>
        <v>1018</v>
      </c>
      <c r="BP1021" s="178">
        <f t="shared" si="532"/>
        <v>0.1091</v>
      </c>
      <c r="BQ1021" s="179">
        <f t="shared" si="529"/>
        <v>8.6664107387064426E-3</v>
      </c>
      <c r="BR1021" s="179">
        <f t="shared" si="534"/>
        <v>2.1228793334660635E-4</v>
      </c>
    </row>
    <row r="1022" spans="44:70">
      <c r="AR1022" s="69">
        <f t="shared" si="526"/>
        <v>85</v>
      </c>
      <c r="AS1022" s="70">
        <f t="shared" si="530"/>
        <v>1019</v>
      </c>
      <c r="AT1022" s="71">
        <f t="shared" si="531"/>
        <v>1.9596631572601258E-4</v>
      </c>
      <c r="AU1022" s="72">
        <f t="shared" si="527"/>
        <v>8.6664107387064426E-3</v>
      </c>
      <c r="AV1022" s="73">
        <f t="shared" si="528"/>
        <v>1.0086664107387064</v>
      </c>
      <c r="AW1022" s="74">
        <f>PRODUCT(AV$4:AV1022)</f>
        <v>4751.4071800389975</v>
      </c>
      <c r="BO1022" s="70">
        <f t="shared" si="533"/>
        <v>1019</v>
      </c>
      <c r="BP1022" s="178">
        <f t="shared" si="532"/>
        <v>0.1091</v>
      </c>
      <c r="BQ1022" s="179">
        <f t="shared" si="529"/>
        <v>8.6664107387064426E-3</v>
      </c>
      <c r="BR1022" s="179">
        <f t="shared" si="534"/>
        <v>2.1046396617007922E-4</v>
      </c>
    </row>
    <row r="1023" spans="44:70">
      <c r="AR1023" s="69">
        <f t="shared" si="526"/>
        <v>85</v>
      </c>
      <c r="AS1023" s="70">
        <f t="shared" si="530"/>
        <v>1020</v>
      </c>
      <c r="AT1023" s="71">
        <f t="shared" si="531"/>
        <v>1.9426799114297992E-4</v>
      </c>
      <c r="AU1023" s="72">
        <f t="shared" si="527"/>
        <v>8.6664107387064426E-3</v>
      </c>
      <c r="AV1023" s="73">
        <f t="shared" si="528"/>
        <v>1.0086664107387064</v>
      </c>
      <c r="AW1023" s="74">
        <f>PRODUCT(AV$4:AV1023)</f>
        <v>4792.584826248054</v>
      </c>
      <c r="BO1023" s="70">
        <f t="shared" si="533"/>
        <v>1020</v>
      </c>
      <c r="BP1023" s="178">
        <f t="shared" si="532"/>
        <v>0.1091</v>
      </c>
      <c r="BQ1023" s="179">
        <f t="shared" si="529"/>
        <v>8.6664107387064426E-3</v>
      </c>
      <c r="BR1023" s="179">
        <f t="shared" si="534"/>
        <v>2.0865567042719697E-4</v>
      </c>
    </row>
    <row r="1024" spans="44:70">
      <c r="AR1024" s="69">
        <f t="shared" si="526"/>
        <v>86</v>
      </c>
      <c r="AS1024" s="70">
        <f t="shared" si="530"/>
        <v>1021</v>
      </c>
      <c r="AT1024" s="71">
        <f t="shared" si="531"/>
        <v>1.9258438493835147E-4</v>
      </c>
      <c r="AU1024" s="72">
        <f t="shared" si="527"/>
        <v>8.6664107387064426E-3</v>
      </c>
      <c r="AV1024" s="73">
        <f t="shared" si="528"/>
        <v>1.0086664107387064</v>
      </c>
      <c r="AW1024" s="74">
        <f>PRODUCT(AV$4:AV1024)</f>
        <v>4834.1193348524121</v>
      </c>
      <c r="BO1024" s="70">
        <f t="shared" si="533"/>
        <v>1021</v>
      </c>
      <c r="BP1024" s="178">
        <f t="shared" si="532"/>
        <v>0.1091</v>
      </c>
      <c r="BQ1024" s="179">
        <f t="shared" si="529"/>
        <v>8.6664107387064426E-3</v>
      </c>
      <c r="BR1024" s="179">
        <f t="shared" si="534"/>
        <v>2.0686291146979505E-4</v>
      </c>
    </row>
    <row r="1025" spans="44:70">
      <c r="AR1025" s="69">
        <f t="shared" si="526"/>
        <v>86</v>
      </c>
      <c r="AS1025" s="70">
        <f t="shared" si="530"/>
        <v>1022</v>
      </c>
      <c r="AT1025" s="71">
        <f t="shared" si="531"/>
        <v>1.9091536955661456E-4</v>
      </c>
      <c r="AU1025" s="72">
        <f t="shared" si="527"/>
        <v>8.6664107387064426E-3</v>
      </c>
      <c r="AV1025" s="73">
        <f t="shared" si="528"/>
        <v>1.0086664107387064</v>
      </c>
      <c r="AW1025" s="74">
        <f>PRODUCT(AV$4:AV1025)</f>
        <v>4876.0137985681658</v>
      </c>
      <c r="BO1025" s="70">
        <f t="shared" si="533"/>
        <v>1022</v>
      </c>
      <c r="BP1025" s="178">
        <f t="shared" si="532"/>
        <v>0.1091</v>
      </c>
      <c r="BQ1025" s="179">
        <f t="shared" si="529"/>
        <v>8.6664107387064426E-3</v>
      </c>
      <c r="BR1025" s="179">
        <f t="shared" si="534"/>
        <v>2.0508555580659916E-4</v>
      </c>
    </row>
    <row r="1026" spans="44:70">
      <c r="AR1026" s="69">
        <f t="shared" si="526"/>
        <v>86</v>
      </c>
      <c r="AS1026" s="70">
        <f t="shared" si="530"/>
        <v>1023</v>
      </c>
      <c r="AT1026" s="71">
        <f t="shared" si="531"/>
        <v>1.89260818547705E-4</v>
      </c>
      <c r="AU1026" s="72">
        <f t="shared" si="527"/>
        <v>8.6664107387064426E-3</v>
      </c>
      <c r="AV1026" s="73">
        <f t="shared" si="528"/>
        <v>1.0086664107387064</v>
      </c>
      <c r="AW1026" s="74">
        <f>PRODUCT(AV$4:AV1026)</f>
        <v>4918.2713369141575</v>
      </c>
      <c r="BO1026" s="70">
        <f t="shared" si="533"/>
        <v>1023</v>
      </c>
      <c r="BP1026" s="178">
        <f t="shared" si="532"/>
        <v>0.1091</v>
      </c>
      <c r="BQ1026" s="179">
        <f t="shared" si="529"/>
        <v>8.6664107387064426E-3</v>
      </c>
      <c r="BR1026" s="179">
        <f t="shared" si="534"/>
        <v>2.0332347109328525E-4</v>
      </c>
    </row>
    <row r="1027" spans="44:70">
      <c r="AR1027" s="69">
        <f t="shared" si="526"/>
        <v>86</v>
      </c>
      <c r="AS1027" s="70">
        <f t="shared" si="530"/>
        <v>1024</v>
      </c>
      <c r="AT1027" s="71">
        <f t="shared" si="531"/>
        <v>1.8762060655742679E-4</v>
      </c>
      <c r="AU1027" s="72">
        <f t="shared" si="527"/>
        <v>8.6664107387064426E-3</v>
      </c>
      <c r="AV1027" s="73">
        <f t="shared" si="528"/>
        <v>1.0086664107387064</v>
      </c>
      <c r="AW1027" s="74">
        <f>PRODUCT(AV$4:AV1027)</f>
        <v>4960.895096444262</v>
      </c>
      <c r="BO1027" s="70">
        <f t="shared" si="533"/>
        <v>1024</v>
      </c>
      <c r="BP1027" s="178">
        <f t="shared" si="532"/>
        <v>0.1091</v>
      </c>
      <c r="BQ1027" s="179">
        <f t="shared" si="529"/>
        <v>8.6664107387064426E-3</v>
      </c>
      <c r="BR1027" s="179">
        <f t="shared" si="534"/>
        <v>2.0157652612262498E-4</v>
      </c>
    </row>
    <row r="1028" spans="44:70">
      <c r="AR1028" s="69">
        <f t="shared" si="526"/>
        <v>86</v>
      </c>
      <c r="AS1028" s="70">
        <f t="shared" si="530"/>
        <v>1025</v>
      </c>
      <c r="AT1028" s="71">
        <f t="shared" si="531"/>
        <v>1.8599460931795488E-4</v>
      </c>
      <c r="AU1028" s="72">
        <f t="shared" si="527"/>
        <v>8.6664107387064426E-3</v>
      </c>
      <c r="AV1028" s="73">
        <f t="shared" si="528"/>
        <v>1.0086664107387064</v>
      </c>
      <c r="AW1028" s="74">
        <f>PRODUCT(AV$4:AV1028)</f>
        <v>5003.8882509816831</v>
      </c>
      <c r="BO1028" s="70">
        <f t="shared" si="533"/>
        <v>1025</v>
      </c>
      <c r="BP1028" s="178">
        <f t="shared" si="532"/>
        <v>0.1091</v>
      </c>
      <c r="BQ1028" s="179">
        <f t="shared" si="529"/>
        <v>8.6664107387064426E-3</v>
      </c>
      <c r="BR1028" s="179">
        <f t="shared" si="534"/>
        <v>1.9984459081471594E-4</v>
      </c>
    </row>
    <row r="1029" spans="44:70">
      <c r="AR1029" s="69">
        <f t="shared" ref="AR1029:AR1092" si="535">ROUNDDOWN((AS1029-1)/12,0)+1</f>
        <v>86</v>
      </c>
      <c r="AS1029" s="70">
        <f t="shared" si="530"/>
        <v>1026</v>
      </c>
      <c r="AT1029" s="71">
        <f t="shared" si="531"/>
        <v>1.8438270363842023E-4</v>
      </c>
      <c r="AU1029" s="72">
        <f t="shared" ref="AU1029:AU1092" si="536">IF($AU$2="Yes",BQ1029,((1+$AH$21)^(1/12))-1)</f>
        <v>8.6664107387064426E-3</v>
      </c>
      <c r="AV1029" s="73">
        <f t="shared" ref="AV1029:AV1092" si="537">(1+AU1029)</f>
        <v>1.0086664107387064</v>
      </c>
      <c r="AW1029" s="74">
        <f>PRODUCT(AV$4:AV1029)</f>
        <v>5047.2540018552781</v>
      </c>
      <c r="BO1029" s="70">
        <f t="shared" si="533"/>
        <v>1026</v>
      </c>
      <c r="BP1029" s="178">
        <f t="shared" si="532"/>
        <v>0.1091</v>
      </c>
      <c r="BQ1029" s="179">
        <f t="shared" ref="BQ1029:BQ1092" si="538">(1+BP1029)^(1/12)-1</f>
        <v>8.6664107387064426E-3</v>
      </c>
      <c r="BR1029" s="179">
        <f t="shared" si="534"/>
        <v>1.9812753620729559E-4</v>
      </c>
    </row>
    <row r="1030" spans="44:70">
      <c r="AR1030" s="69">
        <f t="shared" si="535"/>
        <v>86</v>
      </c>
      <c r="AS1030" s="70">
        <f t="shared" ref="AS1030:AS1093" si="539">AS1029+1</f>
        <v>1027</v>
      </c>
      <c r="AT1030" s="71">
        <f t="shared" ref="AT1030:AT1093" si="540">(1-AU1030)*AT1029</f>
        <v>1.8278476739557649E-4</v>
      </c>
      <c r="AU1030" s="72">
        <f t="shared" si="536"/>
        <v>8.6664107387064426E-3</v>
      </c>
      <c r="AV1030" s="73">
        <f t="shared" si="537"/>
        <v>1.0086664107387064</v>
      </c>
      <c r="AW1030" s="74">
        <f>PRODUCT(AV$4:AV1030)</f>
        <v>5090.9955781379358</v>
      </c>
      <c r="BO1030" s="70">
        <f t="shared" si="533"/>
        <v>1027</v>
      </c>
      <c r="BP1030" s="178">
        <f t="shared" ref="BP1030:BP1093" si="541">VLOOKUP(BO1030,$BT$4:$BX$13,5,TRUE)/100</f>
        <v>0.1091</v>
      </c>
      <c r="BQ1030" s="179">
        <f t="shared" si="538"/>
        <v>8.6664107387064426E-3</v>
      </c>
      <c r="BR1030" s="179">
        <f t="shared" si="534"/>
        <v>1.9642523444613865E-4</v>
      </c>
    </row>
    <row r="1031" spans="44:70">
      <c r="AR1031" s="69">
        <f t="shared" si="535"/>
        <v>86</v>
      </c>
      <c r="AS1031" s="70">
        <f t="shared" si="539"/>
        <v>1028</v>
      </c>
      <c r="AT1031" s="71">
        <f t="shared" si="540"/>
        <v>1.8120067952454751E-4</v>
      </c>
      <c r="AU1031" s="72">
        <f t="shared" si="536"/>
        <v>8.6664107387064426E-3</v>
      </c>
      <c r="AV1031" s="73">
        <f t="shared" si="537"/>
        <v>1.0086664107387064</v>
      </c>
      <c r="AW1031" s="74">
        <f>PRODUCT(AV$4:AV1031)</f>
        <v>5135.1162368870173</v>
      </c>
      <c r="BO1031" s="70">
        <f t="shared" si="533"/>
        <v>1028</v>
      </c>
      <c r="BP1031" s="178">
        <f t="shared" si="541"/>
        <v>0.1091</v>
      </c>
      <c r="BQ1031" s="179">
        <f t="shared" si="538"/>
        <v>8.6664107387064426E-3</v>
      </c>
      <c r="BR1031" s="179">
        <f t="shared" si="534"/>
        <v>1.9473755877553686E-4</v>
      </c>
    </row>
    <row r="1032" spans="44:70">
      <c r="AR1032" s="69">
        <f t="shared" si="535"/>
        <v>86</v>
      </c>
      <c r="AS1032" s="70">
        <f t="shared" si="539"/>
        <v>1029</v>
      </c>
      <c r="AT1032" s="71">
        <f t="shared" si="540"/>
        <v>1.7963032000965507E-4</v>
      </c>
      <c r="AU1032" s="72">
        <f t="shared" si="536"/>
        <v>8.6664107387064426E-3</v>
      </c>
      <c r="AV1032" s="73">
        <f t="shared" si="537"/>
        <v>1.0086664107387064</v>
      </c>
      <c r="AW1032" s="74">
        <f>PRODUCT(AV$4:AV1032)</f>
        <v>5179.6192633868804</v>
      </c>
      <c r="BO1032" s="70">
        <f t="shared" si="533"/>
        <v>1029</v>
      </c>
      <c r="BP1032" s="178">
        <f t="shared" si="541"/>
        <v>0.1091</v>
      </c>
      <c r="BQ1032" s="179">
        <f t="shared" si="538"/>
        <v>8.6664107387064426E-3</v>
      </c>
      <c r="BR1032" s="179">
        <f t="shared" si="534"/>
        <v>1.9306438352886059E-4</v>
      </c>
    </row>
    <row r="1033" spans="44:70">
      <c r="AR1033" s="69">
        <f t="shared" si="535"/>
        <v>86</v>
      </c>
      <c r="AS1033" s="70">
        <f t="shared" si="539"/>
        <v>1030</v>
      </c>
      <c r="AT1033" s="71">
        <f t="shared" si="540"/>
        <v>1.7807356987532613E-4</v>
      </c>
      <c r="AU1033" s="72">
        <f t="shared" si="536"/>
        <v>8.6664107387064426E-3</v>
      </c>
      <c r="AV1033" s="73">
        <f t="shared" si="537"/>
        <v>1.0086664107387064</v>
      </c>
      <c r="AW1033" s="74">
        <f>PRODUCT(AV$4:AV1033)</f>
        <v>5224.5079713935074</v>
      </c>
      <c r="BO1033" s="70">
        <f t="shared" si="533"/>
        <v>1030</v>
      </c>
      <c r="BP1033" s="178">
        <f t="shared" si="541"/>
        <v>0.1091</v>
      </c>
      <c r="BQ1033" s="179">
        <f t="shared" si="538"/>
        <v>8.6664107387064426E-3</v>
      </c>
      <c r="BR1033" s="179">
        <f t="shared" si="534"/>
        <v>1.9140558411920156E-4</v>
      </c>
    </row>
    <row r="1034" spans="44:70">
      <c r="AR1034" s="69">
        <f t="shared" si="535"/>
        <v>86</v>
      </c>
      <c r="AS1034" s="70">
        <f t="shared" si="539"/>
        <v>1031</v>
      </c>
      <c r="AT1034" s="71">
        <f t="shared" si="540"/>
        <v>1.7653031117707881E-4</v>
      </c>
      <c r="AU1034" s="72">
        <f t="shared" si="536"/>
        <v>8.6664107387064426E-3</v>
      </c>
      <c r="AV1034" s="73">
        <f t="shared" si="537"/>
        <v>1.0086664107387064</v>
      </c>
      <c r="AW1034" s="74">
        <f>PRODUCT(AV$4:AV1034)</f>
        <v>5269.7857033812497</v>
      </c>
      <c r="BO1034" s="70">
        <f t="shared" si="533"/>
        <v>1031</v>
      </c>
      <c r="BP1034" s="178">
        <f t="shared" si="541"/>
        <v>0.1091</v>
      </c>
      <c r="BQ1034" s="179">
        <f t="shared" si="538"/>
        <v>8.6664107387064426E-3</v>
      </c>
      <c r="BR1034" s="179">
        <f t="shared" si="534"/>
        <v>1.8976103703009586E-4</v>
      </c>
    </row>
    <row r="1035" spans="44:70">
      <c r="AR1035" s="69">
        <f t="shared" si="535"/>
        <v>86</v>
      </c>
      <c r="AS1035" s="70">
        <f t="shared" si="539"/>
        <v>1032</v>
      </c>
      <c r="AT1035" s="71">
        <f t="shared" si="540"/>
        <v>1.7500042699258658E-4</v>
      </c>
      <c r="AU1035" s="72">
        <f t="shared" si="536"/>
        <v>8.6664107387064426E-3</v>
      </c>
      <c r="AV1035" s="73">
        <f t="shared" si="537"/>
        <v>1.0086664107387064</v>
      </c>
      <c r="AW1035" s="74">
        <f>PRODUCT(AV$4:AV1035)</f>
        <v>5315.455830791715</v>
      </c>
      <c r="BO1035" s="70">
        <f t="shared" si="533"/>
        <v>1032</v>
      </c>
      <c r="BP1035" s="178">
        <f t="shared" si="541"/>
        <v>0.1091</v>
      </c>
      <c r="BQ1035" s="179">
        <f t="shared" si="538"/>
        <v>8.6664107387064426E-3</v>
      </c>
      <c r="BR1035" s="179">
        <f t="shared" si="534"/>
        <v>1.8813061980632682E-4</v>
      </c>
    </row>
    <row r="1036" spans="44:70">
      <c r="AR1036" s="69">
        <f t="shared" si="535"/>
        <v>87</v>
      </c>
      <c r="AS1036" s="70">
        <f t="shared" si="539"/>
        <v>1033</v>
      </c>
      <c r="AT1036" s="71">
        <f t="shared" si="540"/>
        <v>1.7348380141281981E-4</v>
      </c>
      <c r="AU1036" s="72">
        <f t="shared" si="536"/>
        <v>8.6664107387064426E-3</v>
      </c>
      <c r="AV1036" s="73">
        <f t="shared" si="537"/>
        <v>1.0086664107387064</v>
      </c>
      <c r="AW1036" s="74">
        <f>PRODUCT(AV$4:AV1036)</f>
        <v>5361.5217542848077</v>
      </c>
      <c r="BO1036" s="70">
        <f t="shared" si="533"/>
        <v>1033</v>
      </c>
      <c r="BP1036" s="178">
        <f t="shared" si="541"/>
        <v>0.1091</v>
      </c>
      <c r="BQ1036" s="179">
        <f t="shared" si="538"/>
        <v>8.6664107387064426E-3</v>
      </c>
      <c r="BR1036" s="179">
        <f t="shared" si="534"/>
        <v>1.8651421104480675E-4</v>
      </c>
    </row>
    <row r="1037" spans="44:70">
      <c r="AR1037" s="69">
        <f t="shared" si="535"/>
        <v>87</v>
      </c>
      <c r="AS1037" s="70">
        <f t="shared" si="539"/>
        <v>1034</v>
      </c>
      <c r="AT1037" s="71">
        <f t="shared" si="540"/>
        <v>1.7198031953326412E-4</v>
      </c>
      <c r="AU1037" s="72">
        <f t="shared" si="536"/>
        <v>8.6664107387064426E-3</v>
      </c>
      <c r="AV1037" s="73">
        <f t="shared" si="537"/>
        <v>1.0086664107387064</v>
      </c>
      <c r="AW1037" s="74">
        <f>PRODUCT(AV$4:AV1037)</f>
        <v>5407.9869039919495</v>
      </c>
      <c r="BO1037" s="70">
        <f t="shared" si="533"/>
        <v>1034</v>
      </c>
      <c r="BP1037" s="178">
        <f t="shared" si="541"/>
        <v>0.1091</v>
      </c>
      <c r="BQ1037" s="179">
        <f t="shared" si="538"/>
        <v>8.6664107387064426E-3</v>
      </c>
      <c r="BR1037" s="179">
        <f t="shared" si="534"/>
        <v>1.8491169038553716E-4</v>
      </c>
    </row>
    <row r="1038" spans="44:70">
      <c r="AR1038" s="69">
        <f t="shared" si="535"/>
        <v>87</v>
      </c>
      <c r="AS1038" s="70">
        <f t="shared" si="539"/>
        <v>1035</v>
      </c>
      <c r="AT1038" s="71">
        <f t="shared" si="540"/>
        <v>1.7048986744521487E-4</v>
      </c>
      <c r="AU1038" s="72">
        <f t="shared" si="536"/>
        <v>8.6664107387064426E-3</v>
      </c>
      <c r="AV1038" s="73">
        <f t="shared" si="537"/>
        <v>1.0086664107387064</v>
      </c>
      <c r="AW1038" s="74">
        <f>PRODUCT(AV$4:AV1038)</f>
        <v>5454.8547397714892</v>
      </c>
      <c r="BO1038" s="70">
        <f t="shared" si="533"/>
        <v>1035</v>
      </c>
      <c r="BP1038" s="178">
        <f t="shared" si="541"/>
        <v>0.1091</v>
      </c>
      <c r="BQ1038" s="179">
        <f t="shared" si="538"/>
        <v>8.6664107387064426E-3</v>
      </c>
      <c r="BR1038" s="179">
        <f t="shared" si="534"/>
        <v>1.8332293850264659E-4</v>
      </c>
    </row>
    <row r="1039" spans="44:70">
      <c r="AR1039" s="69">
        <f t="shared" si="535"/>
        <v>87</v>
      </c>
      <c r="AS1039" s="70">
        <f t="shared" si="539"/>
        <v>1036</v>
      </c>
      <c r="AT1039" s="71">
        <f t="shared" si="540"/>
        <v>1.6901233222714704E-4</v>
      </c>
      <c r="AU1039" s="72">
        <f t="shared" si="536"/>
        <v>8.6664107387064426E-3</v>
      </c>
      <c r="AV1039" s="73">
        <f t="shared" si="537"/>
        <v>1.0086664107387064</v>
      </c>
      <c r="AW1039" s="74">
        <f>PRODUCT(AV$4:AV1039)</f>
        <v>5502.1287514663281</v>
      </c>
      <c r="BO1039" s="70">
        <f t="shared" si="533"/>
        <v>1036</v>
      </c>
      <c r="BP1039" s="178">
        <f t="shared" si="541"/>
        <v>0.1091</v>
      </c>
      <c r="BQ1039" s="179">
        <f t="shared" si="538"/>
        <v>8.6664107387064426E-3</v>
      </c>
      <c r="BR1039" s="179">
        <f t="shared" si="534"/>
        <v>1.8174783709550544E-4</v>
      </c>
    </row>
    <row r="1040" spans="44:70">
      <c r="AR1040" s="69">
        <f t="shared" si="535"/>
        <v>87</v>
      </c>
      <c r="AS1040" s="70">
        <f t="shared" si="539"/>
        <v>1037</v>
      </c>
      <c r="AT1040" s="71">
        <f t="shared" si="540"/>
        <v>1.6754760193615987E-4</v>
      </c>
      <c r="AU1040" s="72">
        <f t="shared" si="536"/>
        <v>8.6664107387064426E-3</v>
      </c>
      <c r="AV1040" s="73">
        <f t="shared" si="537"/>
        <v>1.0086664107387064</v>
      </c>
      <c r="AW1040" s="74">
        <f>PRODUCT(AV$4:AV1040)</f>
        <v>5549.8124591637816</v>
      </c>
      <c r="BO1040" s="70">
        <f t="shared" si="533"/>
        <v>1037</v>
      </c>
      <c r="BP1040" s="178">
        <f t="shared" si="541"/>
        <v>0.1091</v>
      </c>
      <c r="BQ1040" s="179">
        <f t="shared" si="538"/>
        <v>8.6664107387064426E-3</v>
      </c>
      <c r="BR1040" s="179">
        <f t="shared" si="534"/>
        <v>1.8018626887991707E-4</v>
      </c>
    </row>
    <row r="1041" spans="44:70">
      <c r="AR1041" s="69">
        <f t="shared" si="535"/>
        <v>87</v>
      </c>
      <c r="AS1041" s="70">
        <f t="shared" si="539"/>
        <v>1038</v>
      </c>
      <c r="AT1041" s="71">
        <f t="shared" si="540"/>
        <v>1.6609556559949582E-4</v>
      </c>
      <c r="AU1041" s="72">
        <f t="shared" si="536"/>
        <v>8.6664107387064426E-3</v>
      </c>
      <c r="AV1041" s="73">
        <f t="shared" si="537"/>
        <v>1.0086664107387064</v>
      </c>
      <c r="AW1041" s="74">
        <f>PRODUCT(AV$4:AV1041)</f>
        <v>5597.9094134576853</v>
      </c>
      <c r="BO1041" s="70">
        <f t="shared" si="533"/>
        <v>1038</v>
      </c>
      <c r="BP1041" s="178">
        <f t="shared" si="541"/>
        <v>0.1091</v>
      </c>
      <c r="BQ1041" s="179">
        <f t="shared" si="538"/>
        <v>8.6664107387064426E-3</v>
      </c>
      <c r="BR1041" s="179">
        <f t="shared" si="534"/>
        <v>1.7863811757938479E-4</v>
      </c>
    </row>
    <row r="1042" spans="44:70">
      <c r="AR1042" s="69">
        <f t="shared" si="535"/>
        <v>87</v>
      </c>
      <c r="AS1042" s="70">
        <f t="shared" si="539"/>
        <v>1039</v>
      </c>
      <c r="AT1042" s="71">
        <f t="shared" si="540"/>
        <v>1.6465611320613281E-4</v>
      </c>
      <c r="AU1042" s="72">
        <f t="shared" si="536"/>
        <v>8.6664107387064426E-3</v>
      </c>
      <c r="AV1042" s="73">
        <f t="shared" si="537"/>
        <v>1.0086664107387064</v>
      </c>
      <c r="AW1042" s="74">
        <f>PRODUCT(AV$4:AV1042)</f>
        <v>5646.4231957127813</v>
      </c>
      <c r="BO1042" s="70">
        <f t="shared" ref="BO1042:BO1105" si="542">BO1041+1</f>
        <v>1039</v>
      </c>
      <c r="BP1042" s="178">
        <f t="shared" si="541"/>
        <v>0.1091</v>
      </c>
      <c r="BQ1042" s="179">
        <f t="shared" si="538"/>
        <v>8.6664107387064426E-3</v>
      </c>
      <c r="BR1042" s="179">
        <f t="shared" ref="BR1042:BR1105" si="543">BR1041/(1+BQ1042)</f>
        <v>1.7710326791645363E-4</v>
      </c>
    </row>
    <row r="1043" spans="44:70">
      <c r="AR1043" s="69">
        <f t="shared" si="535"/>
        <v>87</v>
      </c>
      <c r="AS1043" s="70">
        <f t="shared" si="539"/>
        <v>1040</v>
      </c>
      <c r="AT1043" s="71">
        <f t="shared" si="540"/>
        <v>1.6322913569844953E-4</v>
      </c>
      <c r="AU1043" s="72">
        <f t="shared" si="536"/>
        <v>8.6664107387064426E-3</v>
      </c>
      <c r="AV1043" s="73">
        <f t="shared" si="537"/>
        <v>1.0086664107387064</v>
      </c>
      <c r="AW1043" s="74">
        <f>PRODUCT(AV$4:AV1043)</f>
        <v>5695.3574183313876</v>
      </c>
      <c r="BO1043" s="70">
        <f t="shared" si="542"/>
        <v>1040</v>
      </c>
      <c r="BP1043" s="178">
        <f t="shared" si="541"/>
        <v>0.1091</v>
      </c>
      <c r="BQ1043" s="179">
        <f t="shared" si="538"/>
        <v>8.6664107387064426E-3</v>
      </c>
      <c r="BR1043" s="179">
        <f t="shared" si="543"/>
        <v>1.755816056041267E-4</v>
      </c>
    </row>
    <row r="1044" spans="44:70">
      <c r="AR1044" s="69">
        <f t="shared" si="535"/>
        <v>87</v>
      </c>
      <c r="AS1044" s="70">
        <f t="shared" si="539"/>
        <v>1041</v>
      </c>
      <c r="AT1044" s="71">
        <f t="shared" si="540"/>
        <v>1.6181452496396271E-4</v>
      </c>
      <c r="AU1044" s="72">
        <f t="shared" si="536"/>
        <v>8.6664107387064426E-3</v>
      </c>
      <c r="AV1044" s="73">
        <f t="shared" si="537"/>
        <v>1.0086664107387064</v>
      </c>
      <c r="AW1044" s="74">
        <f>PRODUCT(AV$4:AV1044)</f>
        <v>5744.7157250223863</v>
      </c>
      <c r="BO1044" s="70">
        <f t="shared" si="542"/>
        <v>1041</v>
      </c>
      <c r="BP1044" s="178">
        <f t="shared" si="541"/>
        <v>0.1091</v>
      </c>
      <c r="BQ1044" s="179">
        <f t="shared" si="538"/>
        <v>8.6664107387064426E-3</v>
      </c>
      <c r="BR1044" s="179">
        <f t="shared" si="543"/>
        <v>1.7407301733735522E-4</v>
      </c>
    </row>
    <row r="1045" spans="44:70">
      <c r="AR1045" s="69">
        <f t="shared" si="535"/>
        <v>87</v>
      </c>
      <c r="AS1045" s="70">
        <f t="shared" si="539"/>
        <v>1042</v>
      </c>
      <c r="AT1045" s="71">
        <f t="shared" si="540"/>
        <v>1.6041217382713635E-4</v>
      </c>
      <c r="AU1045" s="72">
        <f t="shared" si="536"/>
        <v>8.6664107387064426E-3</v>
      </c>
      <c r="AV1045" s="73">
        <f t="shared" si="537"/>
        <v>1.0086664107387064</v>
      </c>
      <c r="AW1045" s="74">
        <f>PRODUCT(AV$4:AV1045)</f>
        <v>5794.5017910725364</v>
      </c>
      <c r="BO1045" s="70">
        <f t="shared" si="542"/>
        <v>1042</v>
      </c>
      <c r="BP1045" s="178">
        <f t="shared" si="541"/>
        <v>0.1091</v>
      </c>
      <c r="BQ1045" s="179">
        <f t="shared" si="538"/>
        <v>8.6664107387064426E-3</v>
      </c>
      <c r="BR1045" s="179">
        <f t="shared" si="543"/>
        <v>1.725773907846016E-4</v>
      </c>
    </row>
    <row r="1046" spans="44:70">
      <c r="AR1046" s="69">
        <f t="shared" si="535"/>
        <v>87</v>
      </c>
      <c r="AS1046" s="70">
        <f t="shared" si="539"/>
        <v>1043</v>
      </c>
      <c r="AT1046" s="71">
        <f t="shared" si="540"/>
        <v>1.5902197604126161E-4</v>
      </c>
      <c r="AU1046" s="72">
        <f t="shared" si="536"/>
        <v>8.6664107387064426E-3</v>
      </c>
      <c r="AV1046" s="73">
        <f t="shared" si="537"/>
        <v>1.0086664107387064</v>
      </c>
      <c r="AW1046" s="74">
        <f>PRODUCT(AV$4:AV1046)</f>
        <v>5844.719323620141</v>
      </c>
      <c r="BO1046" s="70">
        <f t="shared" si="542"/>
        <v>1043</v>
      </c>
      <c r="BP1046" s="178">
        <f t="shared" si="541"/>
        <v>0.1091</v>
      </c>
      <c r="BQ1046" s="179">
        <f t="shared" si="538"/>
        <v>8.6664107387064426E-3</v>
      </c>
      <c r="BR1046" s="179">
        <f t="shared" si="543"/>
        <v>1.710946145794752E-4</v>
      </c>
    </row>
    <row r="1047" spans="44:70">
      <c r="AR1047" s="69">
        <f t="shared" si="535"/>
        <v>87</v>
      </c>
      <c r="AS1047" s="70">
        <f t="shared" si="539"/>
        <v>1044</v>
      </c>
      <c r="AT1047" s="71">
        <f t="shared" si="540"/>
        <v>1.576438262804073E-4</v>
      </c>
      <c r="AU1047" s="72">
        <f t="shared" si="536"/>
        <v>8.6664107387064426E-3</v>
      </c>
      <c r="AV1047" s="73">
        <f t="shared" si="537"/>
        <v>1.0086664107387064</v>
      </c>
      <c r="AW1047" s="74">
        <f>PRODUCT(AV$4:AV1047)</f>
        <v>5895.372061931088</v>
      </c>
      <c r="BO1047" s="70">
        <f t="shared" si="542"/>
        <v>1044</v>
      </c>
      <c r="BP1047" s="178">
        <f t="shared" si="541"/>
        <v>0.1091</v>
      </c>
      <c r="BQ1047" s="179">
        <f t="shared" si="538"/>
        <v>8.6664107387064426E-3</v>
      </c>
      <c r="BR1047" s="179">
        <f t="shared" si="543"/>
        <v>1.6962457831243971E-4</v>
      </c>
    </row>
    <row r="1048" spans="44:70">
      <c r="AR1048" s="69">
        <f t="shared" si="535"/>
        <v>88</v>
      </c>
      <c r="AS1048" s="70">
        <f t="shared" si="539"/>
        <v>1045</v>
      </c>
      <c r="AT1048" s="71">
        <f t="shared" si="540"/>
        <v>1.5627762013144001E-4</v>
      </c>
      <c r="AU1048" s="72">
        <f t="shared" si="536"/>
        <v>8.6664107387064426E-3</v>
      </c>
      <c r="AV1048" s="73">
        <f t="shared" si="537"/>
        <v>1.0086664107387064</v>
      </c>
      <c r="AW1048" s="74">
        <f>PRODUCT(AV$4:AV1048)</f>
        <v>5946.4637776772779</v>
      </c>
      <c r="BO1048" s="70">
        <f t="shared" si="542"/>
        <v>1045</v>
      </c>
      <c r="BP1048" s="178">
        <f t="shared" si="541"/>
        <v>0.1091</v>
      </c>
      <c r="BQ1048" s="179">
        <f t="shared" si="538"/>
        <v>8.6664107387064426E-3</v>
      </c>
      <c r="BR1048" s="179">
        <f t="shared" si="543"/>
        <v>1.6816717252259201E-4</v>
      </c>
    </row>
    <row r="1049" spans="44:70">
      <c r="AR1049" s="69">
        <f t="shared" si="535"/>
        <v>88</v>
      </c>
      <c r="AS1049" s="70">
        <f t="shared" si="539"/>
        <v>1046</v>
      </c>
      <c r="AT1049" s="71">
        <f t="shared" si="540"/>
        <v>1.549232540861134E-4</v>
      </c>
      <c r="AU1049" s="72">
        <f t="shared" si="536"/>
        <v>8.6664107387064426E-3</v>
      </c>
      <c r="AV1049" s="73">
        <f t="shared" si="537"/>
        <v>1.0086664107387064</v>
      </c>
      <c r="AW1049" s="74">
        <f>PRODUCT(AV$4:AV1049)</f>
        <v>5997.9982752174692</v>
      </c>
      <c r="BO1049" s="70">
        <f t="shared" si="542"/>
        <v>1046</v>
      </c>
      <c r="BP1049" s="178">
        <f t="shared" si="541"/>
        <v>0.1091</v>
      </c>
      <c r="BQ1049" s="179">
        <f t="shared" si="538"/>
        <v>8.6664107387064426E-3</v>
      </c>
      <c r="BR1049" s="179">
        <f t="shared" si="543"/>
        <v>1.6672228868951151E-4</v>
      </c>
    </row>
    <row r="1050" spans="44:70">
      <c r="AR1050" s="69">
        <f t="shared" si="535"/>
        <v>88</v>
      </c>
      <c r="AS1050" s="70">
        <f t="shared" si="539"/>
        <v>1047</v>
      </c>
      <c r="AT1050" s="71">
        <f t="shared" si="540"/>
        <v>1.5358062553322616E-4</v>
      </c>
      <c r="AU1050" s="72">
        <f t="shared" si="536"/>
        <v>8.6664107387064426E-3</v>
      </c>
      <c r="AV1050" s="73">
        <f t="shared" si="537"/>
        <v>1.0086664107387064</v>
      </c>
      <c r="AW1050" s="74">
        <f>PRODUCT(AV$4:AV1050)</f>
        <v>6049.9793918805562</v>
      </c>
      <c r="BO1050" s="70">
        <f t="shared" si="542"/>
        <v>1047</v>
      </c>
      <c r="BP1050" s="178">
        <f t="shared" si="541"/>
        <v>0.1091</v>
      </c>
      <c r="BQ1050" s="179">
        <f t="shared" si="538"/>
        <v>8.6664107387064426E-3</v>
      </c>
      <c r="BR1050" s="179">
        <f t="shared" si="543"/>
        <v>1.6528981922517958E-4</v>
      </c>
    </row>
    <row r="1051" spans="44:70">
      <c r="AR1051" s="69">
        <f t="shared" si="535"/>
        <v>88</v>
      </c>
      <c r="AS1051" s="70">
        <f t="shared" si="539"/>
        <v>1048</v>
      </c>
      <c r="AT1051" s="71">
        <f t="shared" si="540"/>
        <v>1.5224963275084776E-4</v>
      </c>
      <c r="AU1051" s="72">
        <f t="shared" si="536"/>
        <v>8.6664107387064426E-3</v>
      </c>
      <c r="AV1051" s="73">
        <f t="shared" si="537"/>
        <v>1.0086664107387064</v>
      </c>
      <c r="AW1051" s="74">
        <f>PRODUCT(AV$4:AV1051)</f>
        <v>6102.4109982513028</v>
      </c>
      <c r="BO1051" s="70">
        <f t="shared" si="542"/>
        <v>1048</v>
      </c>
      <c r="BP1051" s="178">
        <f t="shared" si="541"/>
        <v>0.1091</v>
      </c>
      <c r="BQ1051" s="179">
        <f t="shared" si="538"/>
        <v>8.6664107387064426E-3</v>
      </c>
      <c r="BR1051" s="179">
        <f t="shared" si="543"/>
        <v>1.6386965746596836E-4</v>
      </c>
    </row>
    <row r="1052" spans="44:70">
      <c r="AR1052" s="69">
        <f t="shared" si="535"/>
        <v>88</v>
      </c>
      <c r="AS1052" s="70">
        <f t="shared" si="539"/>
        <v>1049</v>
      </c>
      <c r="AT1052" s="71">
        <f t="shared" si="540"/>
        <v>1.509301748986117E-4</v>
      </c>
      <c r="AU1052" s="72">
        <f t="shared" si="536"/>
        <v>8.6664107387064426E-3</v>
      </c>
      <c r="AV1052" s="73">
        <f t="shared" si="537"/>
        <v>1.0086664107387064</v>
      </c>
      <c r="AW1052" s="74">
        <f>PRODUCT(AV$4:AV1052)</f>
        <v>6155.2969984585479</v>
      </c>
      <c r="BO1052" s="70">
        <f t="shared" si="542"/>
        <v>1049</v>
      </c>
      <c r="BP1052" s="178">
        <f t="shared" si="541"/>
        <v>0.1091</v>
      </c>
      <c r="BQ1052" s="179">
        <f t="shared" si="538"/>
        <v>8.6664107387064426E-3</v>
      </c>
      <c r="BR1052" s="179">
        <f t="shared" si="543"/>
        <v>1.6246169766469853E-4</v>
      </c>
    </row>
    <row r="1053" spans="44:70">
      <c r="AR1053" s="69">
        <f t="shared" si="535"/>
        <v>88</v>
      </c>
      <c r="AS1053" s="70">
        <f t="shared" si="539"/>
        <v>1050</v>
      </c>
      <c r="AT1053" s="71">
        <f t="shared" si="540"/>
        <v>1.4962215201007553E-4</v>
      </c>
      <c r="AU1053" s="72">
        <f t="shared" si="536"/>
        <v>8.6664107387064426E-3</v>
      </c>
      <c r="AV1053" s="73">
        <f t="shared" si="537"/>
        <v>1.0086664107387064</v>
      </c>
      <c r="AW1053" s="74">
        <f>PRODUCT(AV$4:AV1053)</f>
        <v>6208.6413304659163</v>
      </c>
      <c r="BO1053" s="70">
        <f t="shared" si="542"/>
        <v>1050</v>
      </c>
      <c r="BP1053" s="178">
        <f t="shared" si="541"/>
        <v>0.1091</v>
      </c>
      <c r="BQ1053" s="179">
        <f t="shared" si="538"/>
        <v>8.6664107387064426E-3</v>
      </c>
      <c r="BR1053" s="179">
        <f t="shared" si="543"/>
        <v>1.6106583498276517E-4</v>
      </c>
    </row>
    <row r="1054" spans="44:70">
      <c r="AR1054" s="69">
        <f t="shared" si="535"/>
        <v>88</v>
      </c>
      <c r="AS1054" s="70">
        <f t="shared" si="539"/>
        <v>1051</v>
      </c>
      <c r="AT1054" s="71">
        <f t="shared" si="540"/>
        <v>1.4832546498514705E-4</v>
      </c>
      <c r="AU1054" s="72">
        <f t="shared" si="536"/>
        <v>8.6664107387064426E-3</v>
      </c>
      <c r="AV1054" s="73">
        <f t="shared" si="537"/>
        <v>1.0086664107387064</v>
      </c>
      <c r="AW1054" s="74">
        <f>PRODUCT(AV$4:AV1054)</f>
        <v>6262.4479663650427</v>
      </c>
      <c r="BO1054" s="70">
        <f t="shared" si="542"/>
        <v>1051</v>
      </c>
      <c r="BP1054" s="178">
        <f t="shared" si="541"/>
        <v>0.1091</v>
      </c>
      <c r="BQ1054" s="179">
        <f t="shared" si="538"/>
        <v>8.6664107387064426E-3</v>
      </c>
      <c r="BR1054" s="179">
        <f t="shared" si="543"/>
        <v>1.5968196548233135E-4</v>
      </c>
    </row>
    <row r="1055" spans="44:70">
      <c r="AR1055" s="69">
        <f t="shared" si="535"/>
        <v>88</v>
      </c>
      <c r="AS1055" s="70">
        <f t="shared" si="539"/>
        <v>1052</v>
      </c>
      <c r="AT1055" s="71">
        <f t="shared" si="540"/>
        <v>1.4704001558257614E-4</v>
      </c>
      <c r="AU1055" s="72">
        <f t="shared" si="536"/>
        <v>8.6664107387064426E-3</v>
      </c>
      <c r="AV1055" s="73">
        <f t="shared" si="537"/>
        <v>1.0086664107387064</v>
      </c>
      <c r="AW1055" s="74">
        <f>PRODUCT(AV$4:AV1055)</f>
        <v>6316.7209126713387</v>
      </c>
      <c r="BO1055" s="70">
        <f t="shared" si="542"/>
        <v>1052</v>
      </c>
      <c r="BP1055" s="178">
        <f t="shared" si="541"/>
        <v>0.1091</v>
      </c>
      <c r="BQ1055" s="179">
        <f t="shared" si="538"/>
        <v>8.6664107387064426E-3</v>
      </c>
      <c r="BR1055" s="179">
        <f t="shared" si="543"/>
        <v>1.5830998611858876E-4</v>
      </c>
    </row>
    <row r="1056" spans="44:70">
      <c r="AR1056" s="69">
        <f t="shared" si="535"/>
        <v>88</v>
      </c>
      <c r="AS1056" s="70">
        <f t="shared" si="539"/>
        <v>1053</v>
      </c>
      <c r="AT1056" s="71">
        <f t="shared" si="540"/>
        <v>1.4576570641251175E-4</v>
      </c>
      <c r="AU1056" s="72">
        <f t="shared" si="536"/>
        <v>8.6664107387064426E-3</v>
      </c>
      <c r="AV1056" s="73">
        <f t="shared" si="537"/>
        <v>1.0086664107387064</v>
      </c>
      <c r="AW1056" s="74">
        <f>PRODUCT(AV$4:AV1056)</f>
        <v>6371.4642106223255</v>
      </c>
      <c r="BO1056" s="70">
        <f t="shared" si="542"/>
        <v>1053</v>
      </c>
      <c r="BP1056" s="178">
        <f t="shared" si="541"/>
        <v>0.1091</v>
      </c>
      <c r="BQ1056" s="179">
        <f t="shared" si="538"/>
        <v>8.6664107387064426E-3</v>
      </c>
      <c r="BR1056" s="179">
        <f t="shared" si="543"/>
        <v>1.5694979473208483E-4</v>
      </c>
    </row>
    <row r="1057" spans="44:70">
      <c r="AR1057" s="69">
        <f t="shared" si="535"/>
        <v>88</v>
      </c>
      <c r="AS1057" s="70">
        <f t="shared" si="539"/>
        <v>1054</v>
      </c>
      <c r="AT1057" s="71">
        <f t="shared" si="540"/>
        <v>1.4450244092912323E-4</v>
      </c>
      <c r="AU1057" s="72">
        <f t="shared" si="536"/>
        <v>8.6664107387064426E-3</v>
      </c>
      <c r="AV1057" s="73">
        <f t="shared" si="537"/>
        <v>1.0086664107387064</v>
      </c>
      <c r="AW1057" s="74">
        <f>PRODUCT(AV$4:AV1057)</f>
        <v>6426.681936478547</v>
      </c>
      <c r="BO1057" s="70">
        <f t="shared" si="542"/>
        <v>1054</v>
      </c>
      <c r="BP1057" s="178">
        <f t="shared" si="541"/>
        <v>0.1091</v>
      </c>
      <c r="BQ1057" s="179">
        <f t="shared" si="538"/>
        <v>8.6664107387064426E-3</v>
      </c>
      <c r="BR1057" s="179">
        <f t="shared" si="543"/>
        <v>1.5560129004111594E-4</v>
      </c>
    </row>
    <row r="1058" spans="44:70">
      <c r="AR1058" s="69">
        <f t="shared" si="535"/>
        <v>88</v>
      </c>
      <c r="AS1058" s="70">
        <f t="shared" si="539"/>
        <v>1055</v>
      </c>
      <c r="AT1058" s="71">
        <f t="shared" si="540"/>
        <v>1.4325012342328579E-4</v>
      </c>
      <c r="AU1058" s="72">
        <f t="shared" si="536"/>
        <v>8.6664107387064426E-3</v>
      </c>
      <c r="AV1058" s="73">
        <f t="shared" si="537"/>
        <v>1.0086664107387064</v>
      </c>
      <c r="AW1058" s="74">
        <f>PRODUCT(AV$4:AV1058)</f>
        <v>6482.3782018270949</v>
      </c>
      <c r="BO1058" s="70">
        <f t="shared" si="542"/>
        <v>1055</v>
      </c>
      <c r="BP1058" s="178">
        <f t="shared" si="541"/>
        <v>0.1091</v>
      </c>
      <c r="BQ1058" s="179">
        <f t="shared" si="538"/>
        <v>8.6664107387064426E-3</v>
      </c>
      <c r="BR1058" s="179">
        <f t="shared" si="543"/>
        <v>1.5426437163418562E-4</v>
      </c>
    </row>
    <row r="1059" spans="44:70">
      <c r="AR1059" s="69">
        <f t="shared" si="535"/>
        <v>88</v>
      </c>
      <c r="AS1059" s="70">
        <f t="shared" si="539"/>
        <v>1056</v>
      </c>
      <c r="AT1059" s="71">
        <f t="shared" si="540"/>
        <v>1.420086590153292E-4</v>
      </c>
      <c r="AU1059" s="72">
        <f t="shared" si="536"/>
        <v>8.6664107387064426E-3</v>
      </c>
      <c r="AV1059" s="73">
        <f t="shared" si="537"/>
        <v>1.0086664107387064</v>
      </c>
      <c r="AW1059" s="74">
        <f>PRODUCT(AV$4:AV1059)</f>
        <v>6538.5571538877657</v>
      </c>
      <c r="BO1059" s="70">
        <f t="shared" si="542"/>
        <v>1056</v>
      </c>
      <c r="BP1059" s="178">
        <f t="shared" si="541"/>
        <v>0.1091</v>
      </c>
      <c r="BQ1059" s="179">
        <f t="shared" si="538"/>
        <v>8.6664107387064426E-3</v>
      </c>
      <c r="BR1059" s="179">
        <f t="shared" si="543"/>
        <v>1.5293893996252798E-4</v>
      </c>
    </row>
    <row r="1060" spans="44:70">
      <c r="AR1060" s="69">
        <f t="shared" si="535"/>
        <v>89</v>
      </c>
      <c r="AS1060" s="70">
        <f t="shared" si="539"/>
        <v>1057</v>
      </c>
      <c r="AT1060" s="71">
        <f t="shared" si="540"/>
        <v>1.4077795364784946E-4</v>
      </c>
      <c r="AU1060" s="72">
        <f t="shared" si="536"/>
        <v>8.6664107387064426E-3</v>
      </c>
      <c r="AV1060" s="73">
        <f t="shared" si="537"/>
        <v>1.0086664107387064</v>
      </c>
      <c r="AW1060" s="74">
        <f>PRODUCT(AV$4:AV1060)</f>
        <v>6595.2229758218646</v>
      </c>
      <c r="BO1060" s="70">
        <f t="shared" si="542"/>
        <v>1057</v>
      </c>
      <c r="BP1060" s="178">
        <f t="shared" si="541"/>
        <v>0.1091</v>
      </c>
      <c r="BQ1060" s="179">
        <f t="shared" si="538"/>
        <v>8.6664107387064426E-3</v>
      </c>
      <c r="BR1060" s="179">
        <f t="shared" si="543"/>
        <v>1.5162489633269507E-4</v>
      </c>
    </row>
    <row r="1061" spans="44:70">
      <c r="AR1061" s="69">
        <f t="shared" si="535"/>
        <v>89</v>
      </c>
      <c r="AS1061" s="70">
        <f t="shared" si="539"/>
        <v>1058</v>
      </c>
      <c r="AT1061" s="71">
        <f t="shared" si="540"/>
        <v>1.3955791407858263E-4</v>
      </c>
      <c r="AU1061" s="72">
        <f t="shared" si="536"/>
        <v>8.6664107387064426E-3</v>
      </c>
      <c r="AV1061" s="73">
        <f t="shared" si="537"/>
        <v>1.0086664107387064</v>
      </c>
      <c r="AW1061" s="74">
        <f>PRODUCT(AV$4:AV1061)</f>
        <v>6652.3798870436904</v>
      </c>
      <c r="BO1061" s="70">
        <f t="shared" si="542"/>
        <v>1058</v>
      </c>
      <c r="BP1061" s="178">
        <f t="shared" si="541"/>
        <v>0.1091</v>
      </c>
      <c r="BQ1061" s="179">
        <f t="shared" si="538"/>
        <v>8.6664107387064426E-3</v>
      </c>
      <c r="BR1061" s="179">
        <f t="shared" si="543"/>
        <v>1.5032214289920803E-4</v>
      </c>
    </row>
    <row r="1062" spans="44:70">
      <c r="AR1062" s="69">
        <f t="shared" si="535"/>
        <v>89</v>
      </c>
      <c r="AS1062" s="70">
        <f t="shared" si="539"/>
        <v>1059</v>
      </c>
      <c r="AT1062" s="71">
        <f t="shared" si="540"/>
        <v>1.3834844787334054E-4</v>
      </c>
      <c r="AU1062" s="72">
        <f t="shared" si="536"/>
        <v>8.6664107387064426E-3</v>
      </c>
      <c r="AV1062" s="73">
        <f t="shared" si="537"/>
        <v>1.0086664107387064</v>
      </c>
      <c r="AW1062" s="74">
        <f>PRODUCT(AV$4:AV1062)</f>
        <v>6710.0321435347205</v>
      </c>
      <c r="BO1062" s="70">
        <f t="shared" si="542"/>
        <v>1059</v>
      </c>
      <c r="BP1062" s="178">
        <f t="shared" si="541"/>
        <v>0.1091</v>
      </c>
      <c r="BQ1062" s="179">
        <f t="shared" si="538"/>
        <v>8.6664107387064426E-3</v>
      </c>
      <c r="BR1062" s="179">
        <f t="shared" si="543"/>
        <v>1.4903058265727136E-4</v>
      </c>
    </row>
    <row r="1063" spans="44:70">
      <c r="AR1063" s="69">
        <f t="shared" si="535"/>
        <v>89</v>
      </c>
      <c r="AS1063" s="70">
        <f t="shared" si="539"/>
        <v>1060</v>
      </c>
      <c r="AT1063" s="71">
        <f t="shared" si="540"/>
        <v>1.3714946339900765E-4</v>
      </c>
      <c r="AU1063" s="72">
        <f t="shared" si="536"/>
        <v>8.6664107387064426E-3</v>
      </c>
      <c r="AV1063" s="73">
        <f t="shared" si="537"/>
        <v>1.0086664107387064</v>
      </c>
      <c r="AW1063" s="74">
        <f>PRODUCT(AV$4:AV1063)</f>
        <v>6768.1840381605152</v>
      </c>
      <c r="BO1063" s="70">
        <f t="shared" si="542"/>
        <v>1060</v>
      </c>
      <c r="BP1063" s="178">
        <f t="shared" si="541"/>
        <v>0.1091</v>
      </c>
      <c r="BQ1063" s="179">
        <f t="shared" si="538"/>
        <v>8.6664107387064426E-3</v>
      </c>
      <c r="BR1063" s="179">
        <f t="shared" si="543"/>
        <v>1.4775011943554995E-4</v>
      </c>
    </row>
    <row r="1064" spans="44:70">
      <c r="AR1064" s="69">
        <f t="shared" si="535"/>
        <v>89</v>
      </c>
      <c r="AS1064" s="70">
        <f t="shared" si="539"/>
        <v>1061</v>
      </c>
      <c r="AT1064" s="71">
        <f t="shared" si="540"/>
        <v>1.3596086981659868E-4</v>
      </c>
      <c r="AU1064" s="72">
        <f t="shared" si="536"/>
        <v>8.6664107387064426E-3</v>
      </c>
      <c r="AV1064" s="73">
        <f t="shared" si="537"/>
        <v>1.0086664107387064</v>
      </c>
      <c r="AW1064" s="74">
        <f>PRODUCT(AV$4:AV1064)</f>
        <v>6826.8399009903715</v>
      </c>
      <c r="BO1064" s="70">
        <f t="shared" si="542"/>
        <v>1061</v>
      </c>
      <c r="BP1064" s="178">
        <f t="shared" si="541"/>
        <v>0.1091</v>
      </c>
      <c r="BQ1064" s="179">
        <f t="shared" si="538"/>
        <v>8.6664107387064426E-3</v>
      </c>
      <c r="BR1064" s="179">
        <f t="shared" si="543"/>
        <v>1.4648065788900786E-4</v>
      </c>
    </row>
    <row r="1065" spans="44:70">
      <c r="AR1065" s="69">
        <f t="shared" si="535"/>
        <v>89</v>
      </c>
      <c r="AS1065" s="70">
        <f t="shared" si="539"/>
        <v>1062</v>
      </c>
      <c r="AT1065" s="71">
        <f t="shared" si="540"/>
        <v>1.3478257707437622E-4</v>
      </c>
      <c r="AU1065" s="72">
        <f t="shared" si="536"/>
        <v>8.6664107387064426E-3</v>
      </c>
      <c r="AV1065" s="73">
        <f t="shared" si="537"/>
        <v>1.0086664107387064</v>
      </c>
      <c r="AW1065" s="74">
        <f>PRODUCT(AV$4:AV1065)</f>
        <v>6886.004099619744</v>
      </c>
      <c r="BO1065" s="70">
        <f t="shared" si="542"/>
        <v>1062</v>
      </c>
      <c r="BP1065" s="178">
        <f t="shared" si="541"/>
        <v>0.1091</v>
      </c>
      <c r="BQ1065" s="179">
        <f t="shared" si="538"/>
        <v>8.6664107387064426E-3</v>
      </c>
      <c r="BR1065" s="179">
        <f t="shared" si="543"/>
        <v>1.452221034918089E-4</v>
      </c>
    </row>
    <row r="1066" spans="44:70">
      <c r="AR1066" s="69">
        <f t="shared" si="535"/>
        <v>89</v>
      </c>
      <c r="AS1066" s="70">
        <f t="shared" si="539"/>
        <v>1063</v>
      </c>
      <c r="AT1066" s="71">
        <f t="shared" si="540"/>
        <v>1.3361449590102833E-4</v>
      </c>
      <c r="AU1066" s="72">
        <f t="shared" si="536"/>
        <v>8.6664107387064426E-3</v>
      </c>
      <c r="AV1066" s="73">
        <f t="shared" si="537"/>
        <v>1.0086664107387064</v>
      </c>
      <c r="AW1066" s="74">
        <f>PRODUCT(AV$4:AV1066)</f>
        <v>6945.6810394954655</v>
      </c>
      <c r="BO1066" s="70">
        <f t="shared" si="542"/>
        <v>1063</v>
      </c>
      <c r="BP1066" s="178">
        <f t="shared" si="541"/>
        <v>0.1091</v>
      </c>
      <c r="BQ1066" s="179">
        <f t="shared" si="538"/>
        <v>8.6664107387064426E-3</v>
      </c>
      <c r="BR1066" s="179">
        <f t="shared" si="543"/>
        <v>1.439743625302781E-4</v>
      </c>
    </row>
    <row r="1067" spans="44:70">
      <c r="AR1067" s="69">
        <f t="shared" si="535"/>
        <v>89</v>
      </c>
      <c r="AS1067" s="70">
        <f t="shared" si="539"/>
        <v>1064</v>
      </c>
      <c r="AT1067" s="71">
        <f t="shared" si="540"/>
        <v>1.3245653779890481E-4</v>
      </c>
      <c r="AU1067" s="72">
        <f t="shared" si="536"/>
        <v>8.6664107387064426E-3</v>
      </c>
      <c r="AV1067" s="73">
        <f t="shared" si="537"/>
        <v>1.0086664107387064</v>
      </c>
      <c r="AW1067" s="74">
        <f>PRODUCT(AV$4:AV1067)</f>
        <v>7005.8751642437783</v>
      </c>
      <c r="BO1067" s="70">
        <f t="shared" si="542"/>
        <v>1064</v>
      </c>
      <c r="BP1067" s="178">
        <f t="shared" si="541"/>
        <v>0.1091</v>
      </c>
      <c r="BQ1067" s="179">
        <f t="shared" si="538"/>
        <v>8.6664107387064426E-3</v>
      </c>
      <c r="BR1067" s="179">
        <f t="shared" si="543"/>
        <v>1.4273734209592357E-4</v>
      </c>
    </row>
    <row r="1068" spans="44:70">
      <c r="AR1068" s="69">
        <f t="shared" si="535"/>
        <v>89</v>
      </c>
      <c r="AS1068" s="70">
        <f t="shared" si="539"/>
        <v>1065</v>
      </c>
      <c r="AT1068" s="71">
        <f t="shared" si="540"/>
        <v>1.3130861503731251E-4</v>
      </c>
      <c r="AU1068" s="72">
        <f t="shared" si="536"/>
        <v>8.6664107387064426E-3</v>
      </c>
      <c r="AV1068" s="73">
        <f t="shared" si="537"/>
        <v>1.0086664107387064</v>
      </c>
      <c r="AW1068" s="74">
        <f>PRODUCT(AV$4:AV1068)</f>
        <v>7066.5909560012169</v>
      </c>
      <c r="BO1068" s="70">
        <f t="shared" si="542"/>
        <v>1065</v>
      </c>
      <c r="BP1068" s="178">
        <f t="shared" si="541"/>
        <v>0.1091</v>
      </c>
      <c r="BQ1068" s="179">
        <f t="shared" si="538"/>
        <v>8.6664107387064426E-3</v>
      </c>
      <c r="BR1068" s="179">
        <f t="shared" si="543"/>
        <v>1.4151095007851854E-4</v>
      </c>
    </row>
    <row r="1069" spans="44:70">
      <c r="AR1069" s="69">
        <f t="shared" si="535"/>
        <v>89</v>
      </c>
      <c r="AS1069" s="70">
        <f t="shared" si="539"/>
        <v>1066</v>
      </c>
      <c r="AT1069" s="71">
        <f t="shared" si="540"/>
        <v>1.3017064064586848E-4</v>
      </c>
      <c r="AU1069" s="72">
        <f t="shared" si="536"/>
        <v>8.6664107387064426E-3</v>
      </c>
      <c r="AV1069" s="73">
        <f t="shared" si="537"/>
        <v>1.0086664107387064</v>
      </c>
      <c r="AW1069" s="74">
        <f>PRODUCT(AV$4:AV1069)</f>
        <v>7127.8329357483517</v>
      </c>
      <c r="BO1069" s="70">
        <f t="shared" si="542"/>
        <v>1066</v>
      </c>
      <c r="BP1069" s="178">
        <f t="shared" si="541"/>
        <v>0.1091</v>
      </c>
      <c r="BQ1069" s="179">
        <f t="shared" si="538"/>
        <v>8.6664107387064426E-3</v>
      </c>
      <c r="BR1069" s="179">
        <f t="shared" si="543"/>
        <v>1.4029509515924263E-4</v>
      </c>
    </row>
    <row r="1070" spans="44:70">
      <c r="AR1070" s="69">
        <f t="shared" si="535"/>
        <v>89</v>
      </c>
      <c r="AS1070" s="70">
        <f t="shared" si="539"/>
        <v>1067</v>
      </c>
      <c r="AT1070" s="71">
        <f t="shared" si="540"/>
        <v>1.2904252840791083E-4</v>
      </c>
      <c r="AU1070" s="72">
        <f t="shared" si="536"/>
        <v>8.6664107387064426E-3</v>
      </c>
      <c r="AV1070" s="73">
        <f t="shared" si="537"/>
        <v>1.0086664107387064</v>
      </c>
      <c r="AW1070" s="74">
        <f>PRODUCT(AV$4:AV1070)</f>
        <v>7189.6056636464264</v>
      </c>
      <c r="BO1070" s="70">
        <f t="shared" si="542"/>
        <v>1067</v>
      </c>
      <c r="BP1070" s="178">
        <f t="shared" si="541"/>
        <v>0.1091</v>
      </c>
      <c r="BQ1070" s="179">
        <f t="shared" si="538"/>
        <v>8.6664107387064426E-3</v>
      </c>
      <c r="BR1070" s="179">
        <f t="shared" si="543"/>
        <v>1.3908968680388214E-4</v>
      </c>
    </row>
    <row r="1071" spans="44:70">
      <c r="AR1071" s="69">
        <f t="shared" si="535"/>
        <v>89</v>
      </c>
      <c r="AS1071" s="70">
        <f t="shared" si="539"/>
        <v>1068</v>
      </c>
      <c r="AT1071" s="71">
        <f t="shared" si="540"/>
        <v>1.2792419285396667E-4</v>
      </c>
      <c r="AU1071" s="72">
        <f t="shared" si="536"/>
        <v>8.6664107387064426E-3</v>
      </c>
      <c r="AV1071" s="73">
        <f t="shared" si="537"/>
        <v>1.0086664107387064</v>
      </c>
      <c r="AW1071" s="74">
        <f>PRODUCT(AV$4:AV1071)</f>
        <v>7251.9137393769161</v>
      </c>
      <c r="BO1071" s="70">
        <f t="shared" si="542"/>
        <v>1068</v>
      </c>
      <c r="BP1071" s="178">
        <f t="shared" si="541"/>
        <v>0.1091</v>
      </c>
      <c r="BQ1071" s="179">
        <f t="shared" si="538"/>
        <v>8.6664107387064426E-3</v>
      </c>
      <c r="BR1071" s="179">
        <f t="shared" si="543"/>
        <v>1.3789463525608876E-4</v>
      </c>
    </row>
    <row r="1072" spans="44:70">
      <c r="AR1072" s="69">
        <f t="shared" si="535"/>
        <v>90</v>
      </c>
      <c r="AS1072" s="70">
        <f t="shared" si="539"/>
        <v>1069</v>
      </c>
      <c r="AT1072" s="71">
        <f t="shared" si="540"/>
        <v>1.2681554925527672E-4</v>
      </c>
      <c r="AU1072" s="72">
        <f t="shared" si="536"/>
        <v>8.6664107387064426E-3</v>
      </c>
      <c r="AV1072" s="73">
        <f t="shared" si="537"/>
        <v>1.0086664107387064</v>
      </c>
      <c r="AW1072" s="74">
        <f>PRODUCT(AV$4:AV1072)</f>
        <v>7314.7618024840249</v>
      </c>
      <c r="BO1072" s="70">
        <f t="shared" si="542"/>
        <v>1069</v>
      </c>
      <c r="BP1072" s="178">
        <f t="shared" si="541"/>
        <v>0.1091</v>
      </c>
      <c r="BQ1072" s="179">
        <f t="shared" si="538"/>
        <v>8.6664107387064426E-3</v>
      </c>
      <c r="BR1072" s="179">
        <f t="shared" si="543"/>
        <v>1.3670985153069616E-4</v>
      </c>
    </row>
    <row r="1073" spans="44:70">
      <c r="AR1073" s="69">
        <f t="shared" si="535"/>
        <v>90</v>
      </c>
      <c r="AS1073" s="70">
        <f t="shared" si="539"/>
        <v>1070</v>
      </c>
      <c r="AT1073" s="71">
        <f t="shared" si="540"/>
        <v>1.2571651361737582E-4</v>
      </c>
      <c r="AU1073" s="72">
        <f t="shared" si="536"/>
        <v>8.6664107387064426E-3</v>
      </c>
      <c r="AV1073" s="73">
        <f t="shared" si="537"/>
        <v>1.0086664107387064</v>
      </c>
      <c r="AW1073" s="74">
        <f>PRODUCT(AV$4:AV1073)</f>
        <v>7378.154532720152</v>
      </c>
      <c r="BO1073" s="70">
        <f t="shared" si="542"/>
        <v>1070</v>
      </c>
      <c r="BP1073" s="178">
        <f t="shared" si="541"/>
        <v>0.1091</v>
      </c>
      <c r="BQ1073" s="179">
        <f t="shared" si="538"/>
        <v>8.6664107387064426E-3</v>
      </c>
      <c r="BR1073" s="179">
        <f t="shared" si="543"/>
        <v>1.3553524740709408E-4</v>
      </c>
    </row>
    <row r="1074" spans="44:70">
      <c r="AR1074" s="69">
        <f t="shared" si="535"/>
        <v>90</v>
      </c>
      <c r="AS1074" s="70">
        <f t="shared" si="539"/>
        <v>1071</v>
      </c>
      <c r="AT1074" s="71">
        <f t="shared" si="540"/>
        <v>1.2462700267372947E-4</v>
      </c>
      <c r="AU1074" s="72">
        <f t="shared" si="536"/>
        <v>8.6664107387064426E-3</v>
      </c>
      <c r="AV1074" s="73">
        <f t="shared" si="537"/>
        <v>1.0086664107387064</v>
      </c>
      <c r="AW1074" s="74">
        <f>PRODUCT(AV$4:AV1074)</f>
        <v>7442.0966503943537</v>
      </c>
      <c r="BO1074" s="70">
        <f t="shared" si="542"/>
        <v>1071</v>
      </c>
      <c r="BP1074" s="178">
        <f t="shared" si="541"/>
        <v>0.1091</v>
      </c>
      <c r="BQ1074" s="179">
        <f t="shared" si="538"/>
        <v>8.6664107387064426E-3</v>
      </c>
      <c r="BR1074" s="179">
        <f t="shared" si="543"/>
        <v>1.3437073542265927E-4</v>
      </c>
    </row>
    <row r="1075" spans="44:70">
      <c r="AR1075" s="69">
        <f t="shared" si="535"/>
        <v>90</v>
      </c>
      <c r="AS1075" s="70">
        <f t="shared" si="539"/>
        <v>1072</v>
      </c>
      <c r="AT1075" s="71">
        <f t="shared" si="540"/>
        <v>1.2354693387942506E-4</v>
      </c>
      <c r="AU1075" s="72">
        <f t="shared" si="536"/>
        <v>8.6664107387064426E-3</v>
      </c>
      <c r="AV1075" s="73">
        <f t="shared" si="537"/>
        <v>1.0086664107387064</v>
      </c>
      <c r="AW1075" s="74">
        <f>PRODUCT(AV$4:AV1075)</f>
        <v>7506.5929167238228</v>
      </c>
      <c r="BO1075" s="70">
        <f t="shared" si="542"/>
        <v>1072</v>
      </c>
      <c r="BP1075" s="178">
        <f t="shared" si="541"/>
        <v>0.1091</v>
      </c>
      <c r="BQ1075" s="179">
        <f t="shared" si="538"/>
        <v>8.6664107387064426E-3</v>
      </c>
      <c r="BR1075" s="179">
        <f t="shared" si="543"/>
        <v>1.332162288662429E-4</v>
      </c>
    </row>
    <row r="1076" spans="44:70">
      <c r="AR1076" s="69">
        <f t="shared" si="535"/>
        <v>90</v>
      </c>
      <c r="AS1076" s="70">
        <f t="shared" si="539"/>
        <v>1073</v>
      </c>
      <c r="AT1076" s="71">
        <f t="shared" si="540"/>
        <v>1.2247622540491814E-4</v>
      </c>
      <c r="AU1076" s="72">
        <f t="shared" si="536"/>
        <v>8.6664107387064426E-3</v>
      </c>
      <c r="AV1076" s="73">
        <f t="shared" si="537"/>
        <v>1.0086664107387064</v>
      </c>
      <c r="AW1076" s="74">
        <f>PRODUCT(AV$4:AV1076)</f>
        <v>7571.6481341884155</v>
      </c>
      <c r="BO1076" s="70">
        <f t="shared" si="542"/>
        <v>1073</v>
      </c>
      <c r="BP1076" s="178">
        <f t="shared" si="541"/>
        <v>0.1091</v>
      </c>
      <c r="BQ1076" s="179">
        <f t="shared" si="538"/>
        <v>8.6664107387064426E-3</v>
      </c>
      <c r="BR1076" s="179">
        <f t="shared" si="543"/>
        <v>1.3207164177171394E-4</v>
      </c>
    </row>
    <row r="1077" spans="44:70">
      <c r="AR1077" s="69">
        <f t="shared" si="535"/>
        <v>90</v>
      </c>
      <c r="AS1077" s="70">
        <f t="shared" si="539"/>
        <v>1074</v>
      </c>
      <c r="AT1077" s="71">
        <f t="shared" si="540"/>
        <v>1.2141479612983273E-4</v>
      </c>
      <c r="AU1077" s="72">
        <f t="shared" si="536"/>
        <v>8.6664107387064426E-3</v>
      </c>
      <c r="AV1077" s="73">
        <f t="shared" si="537"/>
        <v>1.0086664107387064</v>
      </c>
      <c r="AW1077" s="74">
        <f>PRODUCT(AV$4:AV1077)</f>
        <v>7637.2671468882527</v>
      </c>
      <c r="BO1077" s="70">
        <f t="shared" si="542"/>
        <v>1074</v>
      </c>
      <c r="BP1077" s="178">
        <f t="shared" si="541"/>
        <v>0.1091</v>
      </c>
      <c r="BQ1077" s="179">
        <f t="shared" si="538"/>
        <v>8.6664107387064426E-3</v>
      </c>
      <c r="BR1077" s="179">
        <f t="shared" si="543"/>
        <v>1.30936888911558E-4</v>
      </c>
    </row>
    <row r="1078" spans="44:70">
      <c r="AR1078" s="69">
        <f t="shared" si="535"/>
        <v>90</v>
      </c>
      <c r="AS1078" s="70">
        <f t="shared" si="539"/>
        <v>1075</v>
      </c>
      <c r="AT1078" s="71">
        <f t="shared" si="540"/>
        <v>1.203625656368153E-4</v>
      </c>
      <c r="AU1078" s="72">
        <f t="shared" si="536"/>
        <v>8.6664107387064426E-3</v>
      </c>
      <c r="AV1078" s="73">
        <f t="shared" si="537"/>
        <v>1.0086664107387064</v>
      </c>
      <c r="AW1078" s="74">
        <f>PRODUCT(AV$4:AV1078)</f>
        <v>7703.4548409044146</v>
      </c>
      <c r="BO1078" s="70">
        <f t="shared" si="542"/>
        <v>1075</v>
      </c>
      <c r="BP1078" s="178">
        <f t="shared" si="541"/>
        <v>0.1091</v>
      </c>
      <c r="BQ1078" s="179">
        <f t="shared" si="538"/>
        <v>8.6664107387064426E-3</v>
      </c>
      <c r="BR1078" s="179">
        <f t="shared" si="543"/>
        <v>1.298118857905312E-4</v>
      </c>
    </row>
    <row r="1079" spans="44:70">
      <c r="AR1079" s="69">
        <f t="shared" si="535"/>
        <v>90</v>
      </c>
      <c r="AS1079" s="70">
        <f t="shared" si="539"/>
        <v>1076</v>
      </c>
      <c r="AT1079" s="71">
        <f t="shared" si="540"/>
        <v>1.1931945420544214E-4</v>
      </c>
      <c r="AU1079" s="72">
        <f t="shared" si="536"/>
        <v>8.6664107387064426E-3</v>
      </c>
      <c r="AV1079" s="73">
        <f t="shared" si="537"/>
        <v>1.0086664107387064</v>
      </c>
      <c r="AW1079" s="74">
        <f>PRODUCT(AV$4:AV1079)</f>
        <v>7770.2161446627688</v>
      </c>
      <c r="BO1079" s="70">
        <f t="shared" si="542"/>
        <v>1076</v>
      </c>
      <c r="BP1079" s="178">
        <f t="shared" si="541"/>
        <v>0.1091</v>
      </c>
      <c r="BQ1079" s="179">
        <f t="shared" si="538"/>
        <v>8.6664107387064426E-3</v>
      </c>
      <c r="BR1079" s="179">
        <f t="shared" si="543"/>
        <v>1.2869654863936853E-4</v>
      </c>
    </row>
    <row r="1080" spans="44:70">
      <c r="AR1080" s="69">
        <f t="shared" si="535"/>
        <v>90</v>
      </c>
      <c r="AS1080" s="70">
        <f t="shared" si="539"/>
        <v>1077</v>
      </c>
      <c r="AT1080" s="71">
        <f t="shared" si="540"/>
        <v>1.1828538280617951E-4</v>
      </c>
      <c r="AU1080" s="72">
        <f t="shared" si="536"/>
        <v>8.6664107387064426E-3</v>
      </c>
      <c r="AV1080" s="73">
        <f t="shared" si="537"/>
        <v>1.0086664107387064</v>
      </c>
      <c r="AW1080" s="74">
        <f>PRODUCT(AV$4:AV1080)</f>
        <v>7837.5560293009448</v>
      </c>
      <c r="BO1080" s="70">
        <f t="shared" si="542"/>
        <v>1077</v>
      </c>
      <c r="BP1080" s="178">
        <f t="shared" si="541"/>
        <v>0.1091</v>
      </c>
      <c r="BQ1080" s="179">
        <f t="shared" si="538"/>
        <v>8.6664107387064426E-3</v>
      </c>
      <c r="BR1080" s="179">
        <f t="shared" si="543"/>
        <v>1.2759079440854623E-4</v>
      </c>
    </row>
    <row r="1081" spans="44:70">
      <c r="AR1081" s="69">
        <f t="shared" si="535"/>
        <v>90</v>
      </c>
      <c r="AS1081" s="70">
        <f t="shared" si="539"/>
        <v>1078</v>
      </c>
      <c r="AT1081" s="71">
        <f t="shared" si="540"/>
        <v>1.1726027309439603E-4</v>
      </c>
      <c r="AU1081" s="72">
        <f t="shared" si="536"/>
        <v>8.6664107387064426E-3</v>
      </c>
      <c r="AV1081" s="73">
        <f t="shared" si="537"/>
        <v>1.0086664107387064</v>
      </c>
      <c r="AW1081" s="74">
        <f>PRODUCT(AV$4:AV1081)</f>
        <v>7905.4795090384923</v>
      </c>
      <c r="BO1081" s="70">
        <f t="shared" si="542"/>
        <v>1078</v>
      </c>
      <c r="BP1081" s="178">
        <f t="shared" si="541"/>
        <v>0.1091</v>
      </c>
      <c r="BQ1081" s="179">
        <f t="shared" si="538"/>
        <v>8.6664107387064426E-3</v>
      </c>
      <c r="BR1081" s="179">
        <f t="shared" si="543"/>
        <v>1.2649454076209786E-4</v>
      </c>
    </row>
    <row r="1082" spans="44:70">
      <c r="AR1082" s="69">
        <f t="shared" si="535"/>
        <v>90</v>
      </c>
      <c r="AS1082" s="70">
        <f t="shared" si="539"/>
        <v>1079</v>
      </c>
      <c r="AT1082" s="71">
        <f t="shared" si="540"/>
        <v>1.162440474044271E-4</v>
      </c>
      <c r="AU1082" s="72">
        <f t="shared" si="536"/>
        <v>8.6664107387064426E-3</v>
      </c>
      <c r="AV1082" s="73">
        <f t="shared" si="537"/>
        <v>1.0086664107387064</v>
      </c>
      <c r="AW1082" s="74">
        <f>PRODUCT(AV$4:AV1082)</f>
        <v>7973.9916415502476</v>
      </c>
      <c r="BO1082" s="70">
        <f t="shared" si="542"/>
        <v>1079</v>
      </c>
      <c r="BP1082" s="178">
        <f t="shared" si="541"/>
        <v>0.1091</v>
      </c>
      <c r="BQ1082" s="179">
        <f t="shared" si="538"/>
        <v>8.6664107387064426E-3</v>
      </c>
      <c r="BR1082" s="179">
        <f t="shared" si="543"/>
        <v>1.2540770607148341E-4</v>
      </c>
    </row>
    <row r="1083" spans="44:70">
      <c r="AR1083" s="69">
        <f t="shared" si="535"/>
        <v>90</v>
      </c>
      <c r="AS1083" s="70">
        <f t="shared" si="539"/>
        <v>1080</v>
      </c>
      <c r="AT1083" s="71">
        <f t="shared" si="540"/>
        <v>1.1523662874369068E-4</v>
      </c>
      <c r="AU1083" s="72">
        <f t="shared" si="536"/>
        <v>8.6664107387064426E-3</v>
      </c>
      <c r="AV1083" s="73">
        <f t="shared" si="537"/>
        <v>1.0086664107387064</v>
      </c>
      <c r="AW1083" s="74">
        <f>PRODUCT(AV$4:AV1083)</f>
        <v>8043.0975283429343</v>
      </c>
      <c r="BO1083" s="70">
        <f t="shared" si="542"/>
        <v>1080</v>
      </c>
      <c r="BP1083" s="178">
        <f t="shared" si="541"/>
        <v>0.1091</v>
      </c>
      <c r="BQ1083" s="179">
        <f t="shared" si="538"/>
        <v>8.6664107387064426E-3</v>
      </c>
      <c r="BR1083" s="179">
        <f t="shared" si="543"/>
        <v>1.2433020940951121E-4</v>
      </c>
    </row>
    <row r="1084" spans="44:70">
      <c r="AR1084" s="69">
        <f t="shared" si="535"/>
        <v>91</v>
      </c>
      <c r="AS1084" s="70">
        <f t="shared" si="539"/>
        <v>1081</v>
      </c>
      <c r="AT1084" s="71">
        <f t="shared" si="540"/>
        <v>1.1423794078685403E-4</v>
      </c>
      <c r="AU1084" s="72">
        <f t="shared" si="536"/>
        <v>8.6664107387064426E-3</v>
      </c>
      <c r="AV1084" s="73">
        <f t="shared" si="537"/>
        <v>1.0086664107387064</v>
      </c>
      <c r="AW1084" s="74">
        <f>PRODUCT(AV$4:AV1084)</f>
        <v>8112.8023151350289</v>
      </c>
      <c r="BO1084" s="70">
        <f t="shared" si="542"/>
        <v>1081</v>
      </c>
      <c r="BP1084" s="178">
        <f t="shared" si="541"/>
        <v>0.1091</v>
      </c>
      <c r="BQ1084" s="179">
        <f t="shared" si="538"/>
        <v>8.6664107387064426E-3</v>
      </c>
      <c r="BR1084" s="179">
        <f t="shared" si="543"/>
        <v>1.2326197054431188E-4</v>
      </c>
    </row>
    <row r="1085" spans="44:70">
      <c r="AR1085" s="69">
        <f t="shared" si="535"/>
        <v>91</v>
      </c>
      <c r="AS1085" s="70">
        <f t="shared" si="539"/>
        <v>1082</v>
      </c>
      <c r="AT1085" s="71">
        <f t="shared" si="540"/>
        <v>1.1324790787005113E-4</v>
      </c>
      <c r="AU1085" s="72">
        <f t="shared" si="536"/>
        <v>8.6664107387064426E-3</v>
      </c>
      <c r="AV1085" s="73">
        <f t="shared" si="537"/>
        <v>1.0086664107387064</v>
      </c>
      <c r="AW1085" s="74">
        <f>PRODUCT(AV$4:AV1085)</f>
        <v>8183.1111922399177</v>
      </c>
      <c r="BO1085" s="70">
        <f t="shared" si="542"/>
        <v>1082</v>
      </c>
      <c r="BP1085" s="178">
        <f t="shared" si="541"/>
        <v>0.1091</v>
      </c>
      <c r="BQ1085" s="179">
        <f t="shared" si="538"/>
        <v>8.6664107387064426E-3</v>
      </c>
      <c r="BR1085" s="179">
        <f t="shared" si="543"/>
        <v>1.2220290993336419E-4</v>
      </c>
    </row>
    <row r="1086" spans="44:70">
      <c r="AR1086" s="69">
        <f t="shared" si="535"/>
        <v>91</v>
      </c>
      <c r="AS1086" s="70">
        <f t="shared" si="539"/>
        <v>1083</v>
      </c>
      <c r="AT1086" s="71">
        <f t="shared" si="540"/>
        <v>1.1226645498515009E-4</v>
      </c>
      <c r="AU1086" s="72">
        <f t="shared" si="536"/>
        <v>8.6664107387064426E-3</v>
      </c>
      <c r="AV1086" s="73">
        <f t="shared" si="537"/>
        <v>1.0086664107387064</v>
      </c>
      <c r="AW1086" s="74">
        <f>PRODUCT(AV$4:AV1086)</f>
        <v>8254.0293949523748</v>
      </c>
      <c r="BO1086" s="70">
        <f t="shared" si="542"/>
        <v>1083</v>
      </c>
      <c r="BP1086" s="178">
        <f t="shared" si="541"/>
        <v>0.1091</v>
      </c>
      <c r="BQ1086" s="179">
        <f t="shared" si="538"/>
        <v>8.6664107387064426E-3</v>
      </c>
      <c r="BR1086" s="179">
        <f t="shared" si="543"/>
        <v>1.2115294871757227E-4</v>
      </c>
    </row>
    <row r="1087" spans="44:70">
      <c r="AR1087" s="69">
        <f t="shared" si="535"/>
        <v>91</v>
      </c>
      <c r="AS1087" s="70">
        <f t="shared" si="539"/>
        <v>1084</v>
      </c>
      <c r="AT1087" s="71">
        <f t="shared" si="540"/>
        <v>1.1129350777407027E-4</v>
      </c>
      <c r="AU1087" s="72">
        <f t="shared" si="536"/>
        <v>8.6664107387064426E-3</v>
      </c>
      <c r="AV1087" s="73">
        <f t="shared" si="537"/>
        <v>1.0086664107387064</v>
      </c>
      <c r="AW1087" s="74">
        <f>PRODUCT(AV$4:AV1087)</f>
        <v>8325.5622039383888</v>
      </c>
      <c r="BO1087" s="70">
        <f t="shared" si="542"/>
        <v>1084</v>
      </c>
      <c r="BP1087" s="178">
        <f t="shared" si="541"/>
        <v>0.1091</v>
      </c>
      <c r="BQ1087" s="179">
        <f t="shared" si="538"/>
        <v>8.6664107387064426E-3</v>
      </c>
      <c r="BR1087" s="179">
        <f t="shared" si="543"/>
        <v>1.2011200871539358E-4</v>
      </c>
    </row>
    <row r="1088" spans="44:70">
      <c r="AR1088" s="69">
        <f t="shared" si="535"/>
        <v>91</v>
      </c>
      <c r="AS1088" s="70">
        <f t="shared" si="539"/>
        <v>1085</v>
      </c>
      <c r="AT1088" s="71">
        <f t="shared" si="540"/>
        <v>1.1032899252314877E-4</v>
      </c>
      <c r="AU1088" s="72">
        <f t="shared" si="536"/>
        <v>8.6664107387064426E-3</v>
      </c>
      <c r="AV1088" s="73">
        <f t="shared" si="537"/>
        <v>1.0086664107387064</v>
      </c>
      <c r="AW1088" s="74">
        <f>PRODUCT(AV$4:AV1088)</f>
        <v>8397.7149456283696</v>
      </c>
      <c r="BO1088" s="70">
        <f t="shared" si="542"/>
        <v>1085</v>
      </c>
      <c r="BP1088" s="178">
        <f t="shared" si="541"/>
        <v>0.1091</v>
      </c>
      <c r="BQ1088" s="179">
        <f t="shared" si="538"/>
        <v>8.6664107387064426E-3</v>
      </c>
      <c r="BR1088" s="179">
        <f t="shared" si="543"/>
        <v>1.1908001241701744E-4</v>
      </c>
    </row>
    <row r="1089" spans="44:70">
      <c r="AR1089" s="69">
        <f t="shared" si="535"/>
        <v>91</v>
      </c>
      <c r="AS1089" s="70">
        <f t="shared" si="539"/>
        <v>1086</v>
      </c>
      <c r="AT1089" s="71">
        <f t="shared" si="540"/>
        <v>1.0937283615755549E-4</v>
      </c>
      <c r="AU1089" s="72">
        <f t="shared" si="536"/>
        <v>8.6664107387064426E-3</v>
      </c>
      <c r="AV1089" s="73">
        <f t="shared" si="537"/>
        <v>1.0086664107387064</v>
      </c>
      <c r="AW1089" s="74">
        <f>PRODUCT(AV$4:AV1089)</f>
        <v>8470.4929926137593</v>
      </c>
      <c r="BO1089" s="70">
        <f t="shared" si="542"/>
        <v>1086</v>
      </c>
      <c r="BP1089" s="178">
        <f t="shared" si="541"/>
        <v>0.1091</v>
      </c>
      <c r="BQ1089" s="179">
        <f t="shared" si="538"/>
        <v>8.6664107387064426E-3</v>
      </c>
      <c r="BR1089" s="179">
        <f t="shared" si="543"/>
        <v>1.1805688297859354E-4</v>
      </c>
    </row>
    <row r="1090" spans="44:70">
      <c r="AR1090" s="69">
        <f t="shared" si="535"/>
        <v>91</v>
      </c>
      <c r="AS1090" s="70">
        <f t="shared" si="539"/>
        <v>1087</v>
      </c>
      <c r="AT1090" s="71">
        <f t="shared" si="540"/>
        <v>1.0842496623575687E-4</v>
      </c>
      <c r="AU1090" s="72">
        <f t="shared" si="536"/>
        <v>8.6664107387064426E-3</v>
      </c>
      <c r="AV1090" s="73">
        <f t="shared" si="537"/>
        <v>1.0086664107387064</v>
      </c>
      <c r="AW1090" s="74">
        <f>PRODUCT(AV$4:AV1090)</f>
        <v>8543.9017640470847</v>
      </c>
      <c r="BO1090" s="70">
        <f t="shared" si="542"/>
        <v>1087</v>
      </c>
      <c r="BP1090" s="178">
        <f t="shared" si="541"/>
        <v>0.1091</v>
      </c>
      <c r="BQ1090" s="179">
        <f t="shared" si="538"/>
        <v>8.6664107387064426E-3</v>
      </c>
      <c r="BR1090" s="179">
        <f t="shared" si="543"/>
        <v>1.1704254421651005E-4</v>
      </c>
    </row>
    <row r="1091" spans="44:70">
      <c r="AR1091" s="69">
        <f t="shared" si="535"/>
        <v>91</v>
      </c>
      <c r="AS1091" s="70">
        <f t="shared" si="539"/>
        <v>1088</v>
      </c>
      <c r="AT1091" s="71">
        <f t="shared" si="540"/>
        <v>1.0748531094402742E-4</v>
      </c>
      <c r="AU1091" s="72">
        <f t="shared" si="536"/>
        <v>8.6664107387064426E-3</v>
      </c>
      <c r="AV1091" s="73">
        <f t="shared" si="537"/>
        <v>1.0086664107387064</v>
      </c>
      <c r="AW1091" s="74">
        <f>PRODUCT(AV$4:AV1091)</f>
        <v>8617.9467260454749</v>
      </c>
      <c r="BO1091" s="70">
        <f t="shared" si="542"/>
        <v>1088</v>
      </c>
      <c r="BP1091" s="178">
        <f t="shared" si="541"/>
        <v>0.1091</v>
      </c>
      <c r="BQ1091" s="179">
        <f t="shared" si="538"/>
        <v>8.6664107387064426E-3</v>
      </c>
      <c r="BR1091" s="179">
        <f t="shared" si="543"/>
        <v>1.1603692060172087E-4</v>
      </c>
    </row>
    <row r="1092" spans="44:70">
      <c r="AR1092" s="69">
        <f t="shared" si="535"/>
        <v>91</v>
      </c>
      <c r="AS1092" s="70">
        <f t="shared" si="539"/>
        <v>1089</v>
      </c>
      <c r="AT1092" s="71">
        <f t="shared" si="540"/>
        <v>1.0655379909100891E-4</v>
      </c>
      <c r="AU1092" s="72">
        <f t="shared" si="536"/>
        <v>8.6664107387064426E-3</v>
      </c>
      <c r="AV1092" s="73">
        <f t="shared" si="537"/>
        <v>1.0086664107387064</v>
      </c>
      <c r="AW1092" s="74">
        <f>PRODUCT(AV$4:AV1092)</f>
        <v>8692.6333920976758</v>
      </c>
      <c r="BO1092" s="70">
        <f t="shared" si="542"/>
        <v>1089</v>
      </c>
      <c r="BP1092" s="178">
        <f t="shared" si="541"/>
        <v>0.1091</v>
      </c>
      <c r="BQ1092" s="179">
        <f t="shared" si="538"/>
        <v>8.6664107387064426E-3</v>
      </c>
      <c r="BR1092" s="179">
        <f t="shared" si="543"/>
        <v>1.1503993725412164E-4</v>
      </c>
    </row>
    <row r="1093" spans="44:70">
      <c r="AR1093" s="69">
        <f t="shared" ref="AR1093:AR1156" si="544">ROUNDDOWN((AS1093-1)/12,0)+1</f>
        <v>91</v>
      </c>
      <c r="AS1093" s="70">
        <f t="shared" si="539"/>
        <v>1090</v>
      </c>
      <c r="AT1093" s="71">
        <f t="shared" si="540"/>
        <v>1.0563036010231662E-4</v>
      </c>
      <c r="AU1093" s="72">
        <f t="shared" ref="AU1093:AU1156" si="545">IF($AU$2="Yes",BQ1093,((1+$AH$21)^(1/12))-1)</f>
        <v>8.6664107387064426E-3</v>
      </c>
      <c r="AV1093" s="73">
        <f t="shared" ref="AV1093:AV1156" si="546">(1+AU1093)</f>
        <v>1.0086664107387064</v>
      </c>
      <c r="AW1093" s="74">
        <f>PRODUCT(AV$4:AV1093)</f>
        <v>8767.9673234745896</v>
      </c>
      <c r="BO1093" s="70">
        <f t="shared" si="542"/>
        <v>1090</v>
      </c>
      <c r="BP1093" s="178">
        <f t="shared" si="541"/>
        <v>0.1091</v>
      </c>
      <c r="BQ1093" s="179">
        <f t="shared" ref="BQ1093:BQ1156" si="547">(1+BP1093)^(1/12)-1</f>
        <v>8.6664107387064426E-3</v>
      </c>
      <c r="BR1093" s="179">
        <f t="shared" si="543"/>
        <v>1.1405151993697406E-4</v>
      </c>
    </row>
    <row r="1094" spans="44:70">
      <c r="AR1094" s="69">
        <f t="shared" si="544"/>
        <v>91</v>
      </c>
      <c r="AS1094" s="70">
        <f t="shared" ref="AS1094:AS1157" si="548">AS1093+1</f>
        <v>1091</v>
      </c>
      <c r="AT1094" s="71">
        <f t="shared" ref="AT1094:AT1157" si="549">(1-AU1094)*AT1093</f>
        <v>1.0471492401519247E-4</v>
      </c>
      <c r="AU1094" s="72">
        <f t="shared" si="545"/>
        <v>8.6664107387064426E-3</v>
      </c>
      <c r="AV1094" s="73">
        <f t="shared" si="546"/>
        <v>1.0086664107387064</v>
      </c>
      <c r="AW1094" s="74">
        <f>PRODUCT(AV$4:AV1094)</f>
        <v>8843.9541296433763</v>
      </c>
      <c r="BO1094" s="70">
        <f t="shared" si="542"/>
        <v>1091</v>
      </c>
      <c r="BP1094" s="178">
        <f t="shared" ref="BP1094:BP1157" si="550">VLOOKUP(BO1094,$BT$4:$BX$13,5,TRUE)/100</f>
        <v>0.1091</v>
      </c>
      <c r="BQ1094" s="179">
        <f t="shared" si="547"/>
        <v>8.6664107387064426E-3</v>
      </c>
      <c r="BR1094" s="179">
        <f t="shared" si="543"/>
        <v>1.1307159505137813E-4</v>
      </c>
    </row>
    <row r="1095" spans="44:70">
      <c r="AR1095" s="69">
        <f t="shared" si="544"/>
        <v>91</v>
      </c>
      <c r="AS1095" s="70">
        <f t="shared" si="548"/>
        <v>1092</v>
      </c>
      <c r="AT1095" s="71">
        <f t="shared" si="549"/>
        <v>1.0380742147320438E-4</v>
      </c>
      <c r="AU1095" s="72">
        <f t="shared" si="545"/>
        <v>8.6664107387064426E-3</v>
      </c>
      <c r="AV1095" s="73">
        <f t="shared" si="546"/>
        <v>1.0086664107387064</v>
      </c>
      <c r="AW1095" s="74">
        <f>PRODUCT(AV$4:AV1095)</f>
        <v>8920.5994686851445</v>
      </c>
      <c r="BO1095" s="70">
        <f t="shared" si="542"/>
        <v>1092</v>
      </c>
      <c r="BP1095" s="178">
        <f t="shared" si="550"/>
        <v>0.1091</v>
      </c>
      <c r="BQ1095" s="179">
        <f t="shared" si="547"/>
        <v>8.6664107387064426E-3</v>
      </c>
      <c r="BR1095" s="179">
        <f t="shared" si="543"/>
        <v>1.1210008963079188E-4</v>
      </c>
    </row>
    <row r="1096" spans="44:70">
      <c r="AR1096" s="69">
        <f t="shared" si="544"/>
        <v>92</v>
      </c>
      <c r="AS1096" s="70">
        <f t="shared" si="548"/>
        <v>1093</v>
      </c>
      <c r="AT1096" s="71">
        <f t="shared" si="549"/>
        <v>1.0290778372099157E-4</v>
      </c>
      <c r="AU1096" s="72">
        <f t="shared" si="545"/>
        <v>8.6664107387064426E-3</v>
      </c>
      <c r="AV1096" s="73">
        <f t="shared" si="546"/>
        <v>1.0086664107387064</v>
      </c>
      <c r="AW1096" s="74">
        <f>PRODUCT(AV$4:AV1096)</f>
        <v>8997.9090477162572</v>
      </c>
      <c r="BO1096" s="70">
        <f t="shared" si="542"/>
        <v>1093</v>
      </c>
      <c r="BP1096" s="178">
        <f t="shared" si="550"/>
        <v>0.1091</v>
      </c>
      <c r="BQ1096" s="179">
        <f t="shared" si="547"/>
        <v>8.6664107387064426E-3</v>
      </c>
      <c r="BR1096" s="179">
        <f t="shared" si="543"/>
        <v>1.1113693133559818E-4</v>
      </c>
    </row>
    <row r="1097" spans="44:70">
      <c r="AR1097" s="69">
        <f t="shared" si="544"/>
        <v>92</v>
      </c>
      <c r="AS1097" s="70">
        <f t="shared" si="548"/>
        <v>1094</v>
      </c>
      <c r="AT1097" s="71">
        <f t="shared" si="549"/>
        <v>1.0201594259905548E-4</v>
      </c>
      <c r="AU1097" s="72">
        <f t="shared" si="545"/>
        <v>8.6664107387064426E-3</v>
      </c>
      <c r="AV1097" s="73">
        <f t="shared" si="546"/>
        <v>1.0086664107387064</v>
      </c>
      <c r="AW1097" s="74">
        <f>PRODUCT(AV$4:AV1097)</f>
        <v>9075.8886233132889</v>
      </c>
      <c r="BO1097" s="70">
        <f t="shared" si="542"/>
        <v>1094</v>
      </c>
      <c r="BP1097" s="178">
        <f t="shared" si="550"/>
        <v>0.1091</v>
      </c>
      <c r="BQ1097" s="179">
        <f t="shared" si="547"/>
        <v>8.6664107387064426E-3</v>
      </c>
      <c r="BR1097" s="179">
        <f t="shared" si="543"/>
        <v>1.1018204844771819E-4</v>
      </c>
    </row>
    <row r="1098" spans="44:70">
      <c r="AR1098" s="69">
        <f t="shared" si="544"/>
        <v>92</v>
      </c>
      <c r="AS1098" s="70">
        <f t="shared" si="548"/>
        <v>1095</v>
      </c>
      <c r="AT1098" s="71">
        <f t="shared" si="549"/>
        <v>1.0113183053859576E-4</v>
      </c>
      <c r="AU1098" s="72">
        <f t="shared" si="545"/>
        <v>8.6664107387064426E-3</v>
      </c>
      <c r="AV1098" s="73">
        <f t="shared" si="546"/>
        <v>1.0086664107387064</v>
      </c>
      <c r="AW1098" s="74">
        <f>PRODUCT(AV$4:AV1098)</f>
        <v>9154.5440019416747</v>
      </c>
      <c r="BO1098" s="70">
        <f t="shared" si="542"/>
        <v>1095</v>
      </c>
      <c r="BP1098" s="178">
        <f t="shared" si="550"/>
        <v>0.1091</v>
      </c>
      <c r="BQ1098" s="179">
        <f t="shared" si="547"/>
        <v>8.6664107387064426E-3</v>
      </c>
      <c r="BR1098" s="179">
        <f t="shared" si="543"/>
        <v>1.0923536986527123E-4</v>
      </c>
    </row>
    <row r="1099" spans="44:70">
      <c r="AR1099" s="69">
        <f t="shared" si="544"/>
        <v>92</v>
      </c>
      <c r="AS1099" s="70">
        <f t="shared" si="548"/>
        <v>1096</v>
      </c>
      <c r="AT1099" s="71">
        <f t="shared" si="549"/>
        <v>1.0025538055639103E-4</v>
      </c>
      <c r="AU1099" s="72">
        <f t="shared" si="545"/>
        <v>8.6664107387064426E-3</v>
      </c>
      <c r="AV1099" s="73">
        <f t="shared" si="546"/>
        <v>1.0086664107387064</v>
      </c>
      <c r="AW1099" s="74">
        <f>PRODUCT(AV$4:AV1099)</f>
        <v>9233.8810403880634</v>
      </c>
      <c r="BO1099" s="70">
        <f t="shared" si="542"/>
        <v>1096</v>
      </c>
      <c r="BP1099" s="178">
        <f t="shared" si="550"/>
        <v>0.1091</v>
      </c>
      <c r="BQ1099" s="179">
        <f t="shared" si="547"/>
        <v>8.6664107387064426E-3</v>
      </c>
      <c r="BR1099" s="179">
        <f t="shared" si="543"/>
        <v>1.0829682509728034E-4</v>
      </c>
    </row>
    <row r="1100" spans="44:70">
      <c r="AR1100" s="69">
        <f t="shared" si="544"/>
        <v>92</v>
      </c>
      <c r="AS1100" s="70">
        <f t="shared" si="548"/>
        <v>1097</v>
      </c>
      <c r="AT1100" s="71">
        <f t="shared" si="549"/>
        <v>9.9386526249724014E-5</v>
      </c>
      <c r="AU1100" s="72">
        <f t="shared" si="545"/>
        <v>8.6664107387064426E-3</v>
      </c>
      <c r="AV1100" s="73">
        <f t="shared" si="546"/>
        <v>1.0086664107387064</v>
      </c>
      <c r="AW1100" s="74">
        <f>PRODUCT(AV$4:AV1100)</f>
        <v>9313.905646196421</v>
      </c>
      <c r="BO1100" s="70">
        <f t="shared" si="542"/>
        <v>1097</v>
      </c>
      <c r="BP1100" s="178">
        <f t="shared" si="550"/>
        <v>0.1091</v>
      </c>
      <c r="BQ1100" s="179">
        <f t="shared" si="547"/>
        <v>8.6664107387064426E-3</v>
      </c>
      <c r="BR1100" s="179">
        <f t="shared" si="543"/>
        <v>1.0736634425842349E-4</v>
      </c>
    </row>
    <row r="1101" spans="44:70">
      <c r="AR1101" s="69">
        <f t="shared" si="544"/>
        <v>92</v>
      </c>
      <c r="AS1101" s="70">
        <f t="shared" si="548"/>
        <v>1098</v>
      </c>
      <c r="AT1101" s="71">
        <f t="shared" si="549"/>
        <v>9.8525201791350674E-5</v>
      </c>
      <c r="AU1101" s="72">
        <f t="shared" si="545"/>
        <v>8.6664107387064426E-3</v>
      </c>
      <c r="AV1101" s="73">
        <f t="shared" si="546"/>
        <v>1.0086664107387064</v>
      </c>
      <c r="AW1101" s="74">
        <f>PRODUCT(AV$4:AV1101)</f>
        <v>9394.6237781079162</v>
      </c>
      <c r="BO1101" s="70">
        <f t="shared" si="542"/>
        <v>1098</v>
      </c>
      <c r="BP1101" s="178">
        <f t="shared" si="550"/>
        <v>0.1091</v>
      </c>
      <c r="BQ1101" s="179">
        <f t="shared" si="547"/>
        <v>8.6664107387064426E-3</v>
      </c>
      <c r="BR1101" s="179">
        <f t="shared" si="543"/>
        <v>1.0644385806382977E-4</v>
      </c>
    </row>
    <row r="1102" spans="44:70">
      <c r="AR1102" s="69">
        <f t="shared" si="544"/>
        <v>92</v>
      </c>
      <c r="AS1102" s="70">
        <f t="shared" si="548"/>
        <v>1099</v>
      </c>
      <c r="AT1102" s="71">
        <f t="shared" si="549"/>
        <v>9.7671341924512894E-5</v>
      </c>
      <c r="AU1102" s="72">
        <f t="shared" si="545"/>
        <v>8.6664107387064426E-3</v>
      </c>
      <c r="AV1102" s="73">
        <f t="shared" si="546"/>
        <v>1.0086664107387064</v>
      </c>
      <c r="AW1102" s="74">
        <f>PRODUCT(AV$4:AV1102)</f>
        <v>9476.0414465046179</v>
      </c>
      <c r="BO1102" s="70">
        <f t="shared" si="542"/>
        <v>1099</v>
      </c>
      <c r="BP1102" s="178">
        <f t="shared" si="550"/>
        <v>0.1091</v>
      </c>
      <c r="BQ1102" s="179">
        <f t="shared" si="547"/>
        <v>8.6664107387064426E-3</v>
      </c>
      <c r="BR1102" s="179">
        <f t="shared" si="543"/>
        <v>1.0552929782392039E-4</v>
      </c>
    </row>
    <row r="1103" spans="44:70">
      <c r="AR1103" s="69">
        <f t="shared" si="544"/>
        <v>92</v>
      </c>
      <c r="AS1103" s="70">
        <f t="shared" si="548"/>
        <v>1100</v>
      </c>
      <c r="AT1103" s="71">
        <f t="shared" si="549"/>
        <v>9.6824881957994423E-5</v>
      </c>
      <c r="AU1103" s="72">
        <f t="shared" si="545"/>
        <v>8.6664107387064426E-3</v>
      </c>
      <c r="AV1103" s="73">
        <f t="shared" si="546"/>
        <v>1.0086664107387064</v>
      </c>
      <c r="AW1103" s="74">
        <f>PRODUCT(AV$4:AV1103)</f>
        <v>9558.1647138570333</v>
      </c>
      <c r="BO1103" s="70">
        <f t="shared" si="542"/>
        <v>1100</v>
      </c>
      <c r="BP1103" s="178">
        <f t="shared" si="550"/>
        <v>0.1091</v>
      </c>
      <c r="BQ1103" s="179">
        <f t="shared" si="547"/>
        <v>8.6664107387064426E-3</v>
      </c>
      <c r="BR1103" s="179">
        <f t="shared" si="543"/>
        <v>1.0462259543929396E-4</v>
      </c>
    </row>
    <row r="1104" spans="44:70">
      <c r="AR1104" s="69">
        <f t="shared" si="544"/>
        <v>92</v>
      </c>
      <c r="AS1104" s="70">
        <f t="shared" si="548"/>
        <v>1101</v>
      </c>
      <c r="AT1104" s="71">
        <f t="shared" si="549"/>
        <v>9.5985757761219681E-5</v>
      </c>
      <c r="AU1104" s="72">
        <f t="shared" si="545"/>
        <v>8.6664107387064426E-3</v>
      </c>
      <c r="AV1104" s="73">
        <f t="shared" si="546"/>
        <v>1.0086664107387064</v>
      </c>
      <c r="AW1104" s="74">
        <f>PRODUCT(AV$4:AV1104)</f>
        <v>9640.9996951755293</v>
      </c>
      <c r="BO1104" s="70">
        <f t="shared" si="542"/>
        <v>1101</v>
      </c>
      <c r="BP1104" s="178">
        <f t="shared" si="550"/>
        <v>0.1091</v>
      </c>
      <c r="BQ1104" s="179">
        <f t="shared" si="547"/>
        <v>8.6664107387064426E-3</v>
      </c>
      <c r="BR1104" s="179">
        <f t="shared" si="543"/>
        <v>1.0372368339565565E-4</v>
      </c>
    </row>
    <row r="1105" spans="44:70">
      <c r="AR1105" s="69">
        <f t="shared" si="544"/>
        <v>92</v>
      </c>
      <c r="AS1105" s="70">
        <f t="shared" si="548"/>
        <v>1102</v>
      </c>
      <c r="AT1105" s="71">
        <f t="shared" si="549"/>
        <v>9.5153905759394965E-5</v>
      </c>
      <c r="AU1105" s="72">
        <f t="shared" si="545"/>
        <v>8.6664107387064426E-3</v>
      </c>
      <c r="AV1105" s="73">
        <f t="shared" si="546"/>
        <v>1.0086664107387064</v>
      </c>
      <c r="AW1105" s="74">
        <f>PRODUCT(AV$4:AV1105)</f>
        <v>9724.5525584656643</v>
      </c>
      <c r="BO1105" s="70">
        <f t="shared" si="542"/>
        <v>1102</v>
      </c>
      <c r="BP1105" s="178">
        <f t="shared" si="550"/>
        <v>0.1091</v>
      </c>
      <c r="BQ1105" s="179">
        <f t="shared" si="547"/>
        <v>8.6664107387064426E-3</v>
      </c>
      <c r="BR1105" s="179">
        <f t="shared" si="543"/>
        <v>1.028324947587901E-4</v>
      </c>
    </row>
    <row r="1106" spans="44:70">
      <c r="AR1106" s="69">
        <f t="shared" si="544"/>
        <v>92</v>
      </c>
      <c r="AS1106" s="70">
        <f t="shared" si="548"/>
        <v>1103</v>
      </c>
      <c r="AT1106" s="71">
        <f t="shared" si="549"/>
        <v>9.4329262928691878E-5</v>
      </c>
      <c r="AU1106" s="72">
        <f t="shared" si="545"/>
        <v>8.6664107387064426E-3</v>
      </c>
      <c r="AV1106" s="73">
        <f t="shared" si="546"/>
        <v>1.0086664107387064</v>
      </c>
      <c r="AW1106" s="74">
        <f>PRODUCT(AV$4:AV1106)</f>
        <v>9808.8295251874661</v>
      </c>
      <c r="BO1106" s="70">
        <f t="shared" ref="BO1106:BO1169" si="551">BO1105+1</f>
        <v>1103</v>
      </c>
      <c r="BP1106" s="178">
        <f t="shared" si="550"/>
        <v>0.1091</v>
      </c>
      <c r="BQ1106" s="179">
        <f t="shared" si="547"/>
        <v>8.6664107387064426E-3</v>
      </c>
      <c r="BR1106" s="179">
        <f t="shared" ref="BR1106:BR1169" si="552">BR1105/(1+BQ1106)</f>
        <v>1.0194896316957728E-4</v>
      </c>
    </row>
    <row r="1107" spans="44:70">
      <c r="AR1107" s="69">
        <f t="shared" si="544"/>
        <v>92</v>
      </c>
      <c r="AS1107" s="70">
        <f t="shared" si="548"/>
        <v>1104</v>
      </c>
      <c r="AT1107" s="71">
        <f t="shared" si="549"/>
        <v>9.3511766791472406E-5</v>
      </c>
      <c r="AU1107" s="72">
        <f t="shared" si="545"/>
        <v>8.6664107387064426E-3</v>
      </c>
      <c r="AV1107" s="73">
        <f t="shared" si="546"/>
        <v>1.0086664107387064</v>
      </c>
      <c r="AW1107" s="74">
        <f>PRODUCT(AV$4:AV1107)</f>
        <v>9893.836870718691</v>
      </c>
      <c r="BO1107" s="70">
        <f t="shared" si="551"/>
        <v>1104</v>
      </c>
      <c r="BP1107" s="178">
        <f t="shared" si="550"/>
        <v>0.1091</v>
      </c>
      <c r="BQ1107" s="179">
        <f t="shared" si="547"/>
        <v>8.6664107387064426E-3</v>
      </c>
      <c r="BR1107" s="179">
        <f t="shared" si="552"/>
        <v>1.010730228390514E-4</v>
      </c>
    </row>
    <row r="1108" spans="44:70">
      <c r="AR1108" s="69">
        <f t="shared" si="544"/>
        <v>93</v>
      </c>
      <c r="AS1108" s="70">
        <f t="shared" si="548"/>
        <v>1105</v>
      </c>
      <c r="AT1108" s="71">
        <f t="shared" si="549"/>
        <v>9.2701355411555376E-5</v>
      </c>
      <c r="AU1108" s="72">
        <f t="shared" si="545"/>
        <v>8.6664107387064426E-3</v>
      </c>
      <c r="AV1108" s="73">
        <f t="shared" si="546"/>
        <v>1.0086664107387064</v>
      </c>
      <c r="AW1108" s="74">
        <f>PRODUCT(AV$4:AV1108)</f>
        <v>9979.5809248220976</v>
      </c>
      <c r="BO1108" s="70">
        <f t="shared" si="551"/>
        <v>1105</v>
      </c>
      <c r="BP1108" s="178">
        <f t="shared" si="550"/>
        <v>0.1091</v>
      </c>
      <c r="BQ1108" s="179">
        <f t="shared" si="547"/>
        <v>8.6664107387064426E-3</v>
      </c>
      <c r="BR1108" s="179">
        <f t="shared" si="552"/>
        <v>1.0020460854350212E-4</v>
      </c>
    </row>
    <row r="1109" spans="44:70">
      <c r="AR1109" s="69">
        <f t="shared" si="544"/>
        <v>93</v>
      </c>
      <c r="AS1109" s="70">
        <f t="shared" si="548"/>
        <v>1106</v>
      </c>
      <c r="AT1109" s="71">
        <f t="shared" si="549"/>
        <v>9.1897967389524028E-5</v>
      </c>
      <c r="AU1109" s="72">
        <f t="shared" si="545"/>
        <v>8.6664107387064426E-3</v>
      </c>
      <c r="AV1109" s="73">
        <f t="shared" si="546"/>
        <v>1.0086664107387064</v>
      </c>
      <c r="AW1109" s="74">
        <f>PRODUCT(AV$4:AV1109)</f>
        <v>10066.068072116766</v>
      </c>
      <c r="BO1109" s="70">
        <f t="shared" si="551"/>
        <v>1106</v>
      </c>
      <c r="BP1109" s="178">
        <f t="shared" si="550"/>
        <v>0.1091</v>
      </c>
      <c r="BQ1109" s="179">
        <f t="shared" si="547"/>
        <v>8.6664107387064426E-3</v>
      </c>
      <c r="BR1109" s="179">
        <f t="shared" si="552"/>
        <v>9.9343655619617909E-5</v>
      </c>
    </row>
    <row r="1110" spans="44:70">
      <c r="AR1110" s="69">
        <f t="shared" si="544"/>
        <v>93</v>
      </c>
      <c r="AS1110" s="70">
        <f t="shared" si="548"/>
        <v>1107</v>
      </c>
      <c r="AT1110" s="71">
        <f t="shared" si="549"/>
        <v>9.1101541858074165E-5</v>
      </c>
      <c r="AU1110" s="72">
        <f t="shared" si="545"/>
        <v>8.6664107387064426E-3</v>
      </c>
      <c r="AV1110" s="73">
        <f t="shared" si="546"/>
        <v>1.0086664107387064</v>
      </c>
      <c r="AW1110" s="74">
        <f>PRODUCT(AV$4:AV1110)</f>
        <v>10153.304752553509</v>
      </c>
      <c r="BO1110" s="70">
        <f t="shared" si="551"/>
        <v>1107</v>
      </c>
      <c r="BP1110" s="178">
        <f t="shared" si="550"/>
        <v>0.1091</v>
      </c>
      <c r="BQ1110" s="179">
        <f t="shared" si="547"/>
        <v>8.6664107387064426E-3</v>
      </c>
      <c r="BR1110" s="179">
        <f t="shared" si="552"/>
        <v>9.8490099959671143E-5</v>
      </c>
    </row>
    <row r="1111" spans="44:70">
      <c r="AR1111" s="69">
        <f t="shared" si="544"/>
        <v>93</v>
      </c>
      <c r="AS1111" s="70">
        <f t="shared" si="548"/>
        <v>1108</v>
      </c>
      <c r="AT1111" s="71">
        <f t="shared" si="549"/>
        <v>9.0312018477402631E-5</v>
      </c>
      <c r="AU1111" s="72">
        <f t="shared" si="545"/>
        <v>8.6664107387064426E-3</v>
      </c>
      <c r="AV1111" s="73">
        <f t="shared" si="546"/>
        <v>1.0086664107387064</v>
      </c>
      <c r="AW1111" s="74">
        <f>PRODUCT(AV$4:AV1111)</f>
        <v>10241.297461894399</v>
      </c>
      <c r="BO1111" s="70">
        <f t="shared" si="551"/>
        <v>1108</v>
      </c>
      <c r="BP1111" s="178">
        <f t="shared" si="550"/>
        <v>0.1091</v>
      </c>
      <c r="BQ1111" s="179">
        <f t="shared" si="547"/>
        <v>8.6664107387064426E-3</v>
      </c>
      <c r="BR1111" s="179">
        <f t="shared" si="552"/>
        <v>9.7643878006744553E-5</v>
      </c>
    </row>
    <row r="1112" spans="44:70">
      <c r="AR1112" s="69">
        <f t="shared" si="544"/>
        <v>93</v>
      </c>
      <c r="AS1112" s="70">
        <f t="shared" si="548"/>
        <v>1109</v>
      </c>
      <c r="AT1112" s="71">
        <f t="shared" si="549"/>
        <v>8.9529337430635817E-5</v>
      </c>
      <c r="AU1112" s="72">
        <f t="shared" si="545"/>
        <v>8.6664107387064426E-3</v>
      </c>
      <c r="AV1112" s="73">
        <f t="shared" si="546"/>
        <v>1.0086664107387064</v>
      </c>
      <c r="AW1112" s="74">
        <f>PRODUCT(AV$4:AV1112)</f>
        <v>10330.052752196447</v>
      </c>
      <c r="BO1112" s="70">
        <f t="shared" si="551"/>
        <v>1109</v>
      </c>
      <c r="BP1112" s="178">
        <f t="shared" si="550"/>
        <v>0.1091</v>
      </c>
      <c r="BQ1112" s="179">
        <f t="shared" si="547"/>
        <v>8.6664107387064426E-3</v>
      </c>
      <c r="BR1112" s="179">
        <f t="shared" si="552"/>
        <v>9.6804926749998672E-5</v>
      </c>
    </row>
    <row r="1113" spans="44:70">
      <c r="AR1113" s="69">
        <f t="shared" si="544"/>
        <v>93</v>
      </c>
      <c r="AS1113" s="70">
        <f t="shared" si="548"/>
        <v>1110</v>
      </c>
      <c r="AT1113" s="71">
        <f t="shared" si="549"/>
        <v>8.8753439419297683E-5</v>
      </c>
      <c r="AU1113" s="72">
        <f t="shared" si="545"/>
        <v>8.6664107387064426E-3</v>
      </c>
      <c r="AV1113" s="73">
        <f t="shared" si="546"/>
        <v>1.0086664107387064</v>
      </c>
      <c r="AW1113" s="74">
        <f>PRODUCT(AV$4:AV1113)</f>
        <v>10419.577232299485</v>
      </c>
      <c r="BO1113" s="70">
        <f t="shared" si="551"/>
        <v>1110</v>
      </c>
      <c r="BP1113" s="178">
        <f t="shared" si="550"/>
        <v>0.1091</v>
      </c>
      <c r="BQ1113" s="179">
        <f t="shared" si="547"/>
        <v>8.6664107387064426E-3</v>
      </c>
      <c r="BR1113" s="179">
        <f t="shared" si="552"/>
        <v>9.5973183719979995E-5</v>
      </c>
    </row>
    <row r="1114" spans="44:70">
      <c r="AR1114" s="69">
        <f t="shared" si="544"/>
        <v>93</v>
      </c>
      <c r="AS1114" s="70">
        <f t="shared" si="548"/>
        <v>1111</v>
      </c>
      <c r="AT1114" s="71">
        <f t="shared" si="549"/>
        <v>8.7984265658817146E-5</v>
      </c>
      <c r="AU1114" s="72">
        <f t="shared" si="545"/>
        <v>8.6664107387064426E-3</v>
      </c>
      <c r="AV1114" s="73">
        <f t="shared" si="546"/>
        <v>1.0086664107387064</v>
      </c>
      <c r="AW1114" s="74">
        <f>PRODUCT(AV$4:AV1114)</f>
        <v>10509.877568318267</v>
      </c>
      <c r="BO1114" s="70">
        <f t="shared" si="551"/>
        <v>1111</v>
      </c>
      <c r="BP1114" s="178">
        <f t="shared" si="550"/>
        <v>0.1091</v>
      </c>
      <c r="BQ1114" s="179">
        <f t="shared" si="547"/>
        <v>8.6664107387064426E-3</v>
      </c>
      <c r="BR1114" s="179">
        <f t="shared" si="552"/>
        <v>9.5148586983969383E-5</v>
      </c>
    </row>
    <row r="1115" spans="44:70">
      <c r="AR1115" s="69">
        <f t="shared" si="544"/>
        <v>93</v>
      </c>
      <c r="AS1115" s="70">
        <f t="shared" si="548"/>
        <v>1112</v>
      </c>
      <c r="AT1115" s="71">
        <f t="shared" si="549"/>
        <v>8.7221757874074367E-5</v>
      </c>
      <c r="AU1115" s="72">
        <f t="shared" si="545"/>
        <v>8.6664107387064426E-3</v>
      </c>
      <c r="AV1115" s="73">
        <f t="shared" si="546"/>
        <v>1.0086664107387064</v>
      </c>
      <c r="AW1115" s="74">
        <f>PRODUCT(AV$4:AV1115)</f>
        <v>10600.96048413883</v>
      </c>
      <c r="BO1115" s="70">
        <f t="shared" si="551"/>
        <v>1112</v>
      </c>
      <c r="BP1115" s="178">
        <f t="shared" si="550"/>
        <v>0.1091</v>
      </c>
      <c r="BQ1115" s="179">
        <f t="shared" si="547"/>
        <v>8.6664107387064426E-3</v>
      </c>
      <c r="BR1115" s="179">
        <f t="shared" si="552"/>
        <v>9.4331075141370491E-5</v>
      </c>
    </row>
    <row r="1116" spans="44:70">
      <c r="AR1116" s="69">
        <f t="shared" si="544"/>
        <v>93</v>
      </c>
      <c r="AS1116" s="70">
        <f t="shared" si="548"/>
        <v>1113</v>
      </c>
      <c r="AT1116" s="71">
        <f t="shared" si="549"/>
        <v>8.6465858294985641E-5</v>
      </c>
      <c r="AU1116" s="72">
        <f t="shared" si="545"/>
        <v>8.6664107387064426E-3</v>
      </c>
      <c r="AV1116" s="73">
        <f t="shared" si="546"/>
        <v>1.0086664107387064</v>
      </c>
      <c r="AW1116" s="74">
        <f>PRODUCT(AV$4:AV1116)</f>
        <v>10692.832761919173</v>
      </c>
      <c r="BO1116" s="70">
        <f t="shared" si="551"/>
        <v>1113</v>
      </c>
      <c r="BP1116" s="178">
        <f t="shared" si="550"/>
        <v>0.1091</v>
      </c>
      <c r="BQ1116" s="179">
        <f t="shared" si="547"/>
        <v>8.6664107387064426E-3</v>
      </c>
      <c r="BR1116" s="179">
        <f t="shared" si="552"/>
        <v>9.3520587319137781E-5</v>
      </c>
    </row>
    <row r="1117" spans="44:70">
      <c r="AR1117" s="69">
        <f t="shared" si="544"/>
        <v>93</v>
      </c>
      <c r="AS1117" s="70">
        <f t="shared" si="548"/>
        <v>1114</v>
      </c>
      <c r="AT1117" s="71">
        <f t="shared" si="549"/>
        <v>8.5716509652126508E-5</v>
      </c>
      <c r="AU1117" s="72">
        <f t="shared" si="545"/>
        <v>8.6664107387064426E-3</v>
      </c>
      <c r="AV1117" s="73">
        <f t="shared" si="546"/>
        <v>1.0086664107387064</v>
      </c>
      <c r="AW1117" s="74">
        <f>PRODUCT(AV$4:AV1117)</f>
        <v>10785.501242594262</v>
      </c>
      <c r="BO1117" s="70">
        <f t="shared" si="551"/>
        <v>1114</v>
      </c>
      <c r="BP1117" s="178">
        <f t="shared" si="550"/>
        <v>0.1091</v>
      </c>
      <c r="BQ1117" s="179">
        <f t="shared" si="547"/>
        <v>8.6664107387064426E-3</v>
      </c>
      <c r="BR1117" s="179">
        <f t="shared" si="552"/>
        <v>9.2717063167243856E-5</v>
      </c>
    </row>
    <row r="1118" spans="44:70">
      <c r="AR1118" s="69">
        <f t="shared" si="544"/>
        <v>93</v>
      </c>
      <c r="AS1118" s="70">
        <f t="shared" si="548"/>
        <v>1115</v>
      </c>
      <c r="AT1118" s="71">
        <f t="shared" si="549"/>
        <v>8.4973655172392888E-5</v>
      </c>
      <c r="AU1118" s="72">
        <f t="shared" si="545"/>
        <v>8.6664107387064426E-3</v>
      </c>
      <c r="AV1118" s="73">
        <f t="shared" si="546"/>
        <v>1.0086664107387064</v>
      </c>
      <c r="AW1118" s="74">
        <f>PRODUCT(AV$4:AV1118)</f>
        <v>10878.972826385412</v>
      </c>
      <c r="BO1118" s="70">
        <f t="shared" si="551"/>
        <v>1115</v>
      </c>
      <c r="BP1118" s="178">
        <f t="shared" si="550"/>
        <v>0.1091</v>
      </c>
      <c r="BQ1118" s="179">
        <f t="shared" si="547"/>
        <v>8.6664107387064426E-3</v>
      </c>
      <c r="BR1118" s="179">
        <f t="shared" si="552"/>
        <v>9.1920442854185683E-5</v>
      </c>
    </row>
    <row r="1119" spans="44:70">
      <c r="AR1119" s="69">
        <f t="shared" si="544"/>
        <v>93</v>
      </c>
      <c r="AS1119" s="70">
        <f t="shared" si="548"/>
        <v>1116</v>
      </c>
      <c r="AT1119" s="71">
        <f t="shared" si="549"/>
        <v>8.4237238574699723E-5</v>
      </c>
      <c r="AU1119" s="72">
        <f t="shared" si="545"/>
        <v>8.6664107387064426E-3</v>
      </c>
      <c r="AV1119" s="73">
        <f t="shared" si="546"/>
        <v>1.0086664107387064</v>
      </c>
      <c r="AW1119" s="74">
        <f>PRODUCT(AV$4:AV1119)</f>
        <v>10973.254473314095</v>
      </c>
      <c r="BO1119" s="70">
        <f t="shared" si="551"/>
        <v>1116</v>
      </c>
      <c r="BP1119" s="178">
        <f t="shared" si="550"/>
        <v>0.1091</v>
      </c>
      <c r="BQ1119" s="179">
        <f t="shared" si="547"/>
        <v>8.6664107387064426E-3</v>
      </c>
      <c r="BR1119" s="179">
        <f t="shared" si="552"/>
        <v>9.1130667062529498E-5</v>
      </c>
    </row>
    <row r="1120" spans="44:70">
      <c r="AR1120" s="69">
        <f t="shared" si="544"/>
        <v>94</v>
      </c>
      <c r="AS1120" s="70">
        <f t="shared" si="548"/>
        <v>1117</v>
      </c>
      <c r="AT1120" s="71">
        <f t="shared" si="549"/>
        <v>8.3507204065716973E-5</v>
      </c>
      <c r="AU1120" s="72">
        <f t="shared" si="545"/>
        <v>8.6664107387064426E-3</v>
      </c>
      <c r="AV1120" s="73">
        <f t="shared" si="546"/>
        <v>1.0086664107387064</v>
      </c>
      <c r="AW1120" s="74">
        <f>PRODUCT(AV$4:AV1120)</f>
        <v>11068.353203720182</v>
      </c>
      <c r="BO1120" s="70">
        <f t="shared" si="551"/>
        <v>1117</v>
      </c>
      <c r="BP1120" s="178">
        <f t="shared" si="550"/>
        <v>0.1091</v>
      </c>
      <c r="BQ1120" s="179">
        <f t="shared" si="547"/>
        <v>8.6664107387064426E-3</v>
      </c>
      <c r="BR1120" s="179">
        <f t="shared" si="552"/>
        <v>9.0347676984493903E-5</v>
      </c>
    </row>
    <row r="1121" spans="44:70">
      <c r="AR1121" s="69">
        <f t="shared" si="544"/>
        <v>94</v>
      </c>
      <c r="AS1121" s="70">
        <f t="shared" si="548"/>
        <v>1118</v>
      </c>
      <c r="AT1121" s="71">
        <f t="shared" si="549"/>
        <v>8.2783496335642491E-5</v>
      </c>
      <c r="AU1121" s="72">
        <f t="shared" si="545"/>
        <v>8.6664107387064426E-3</v>
      </c>
      <c r="AV1121" s="73">
        <f t="shared" si="546"/>
        <v>1.0086664107387064</v>
      </c>
      <c r="AW1121" s="74">
        <f>PRODUCT(AV$4:AV1121)</f>
        <v>11164.276098784698</v>
      </c>
      <c r="BO1121" s="70">
        <f t="shared" si="551"/>
        <v>1118</v>
      </c>
      <c r="BP1121" s="178">
        <f t="shared" si="550"/>
        <v>0.1091</v>
      </c>
      <c r="BQ1121" s="179">
        <f t="shared" si="547"/>
        <v>8.6664107387064426E-3</v>
      </c>
      <c r="BR1121" s="179">
        <f t="shared" si="552"/>
        <v>8.9571414317570988E-5</v>
      </c>
    </row>
    <row r="1122" spans="44:70">
      <c r="AR1122" s="69">
        <f t="shared" si="544"/>
        <v>94</v>
      </c>
      <c r="AS1122" s="70">
        <f t="shared" si="548"/>
        <v>1119</v>
      </c>
      <c r="AT1122" s="71">
        <f t="shared" si="549"/>
        <v>8.2066060554011617E-5</v>
      </c>
      <c r="AU1122" s="72">
        <f t="shared" si="545"/>
        <v>8.6664107387064426E-3</v>
      </c>
      <c r="AV1122" s="73">
        <f t="shared" si="546"/>
        <v>1.0086664107387064</v>
      </c>
      <c r="AW1122" s="74">
        <f>PRODUCT(AV$4:AV1122)</f>
        <v>11261.03030105709</v>
      </c>
      <c r="BO1122" s="70">
        <f t="shared" si="551"/>
        <v>1119</v>
      </c>
      <c r="BP1122" s="178">
        <f t="shared" si="550"/>
        <v>0.1091</v>
      </c>
      <c r="BQ1122" s="179">
        <f t="shared" si="547"/>
        <v>8.6664107387064426E-3</v>
      </c>
      <c r="BR1122" s="179">
        <f t="shared" si="552"/>
        <v>8.8801821260185026E-5</v>
      </c>
    </row>
    <row r="1123" spans="44:70">
      <c r="AR1123" s="69">
        <f t="shared" si="544"/>
        <v>94</v>
      </c>
      <c r="AS1123" s="70">
        <f t="shared" si="548"/>
        <v>1120</v>
      </c>
      <c r="AT1123" s="71">
        <f t="shared" si="549"/>
        <v>8.1354842365542995E-5</v>
      </c>
      <c r="AU1123" s="72">
        <f t="shared" si="545"/>
        <v>8.6664107387064426E-3</v>
      </c>
      <c r="AV1123" s="73">
        <f t="shared" si="546"/>
        <v>1.0086664107387064</v>
      </c>
      <c r="AW1123" s="74">
        <f>PRODUCT(AV$4:AV1123)</f>
        <v>11358.62301498707</v>
      </c>
      <c r="BO1123" s="70">
        <f t="shared" si="551"/>
        <v>1120</v>
      </c>
      <c r="BP1123" s="178">
        <f t="shared" si="550"/>
        <v>0.1091</v>
      </c>
      <c r="BQ1123" s="179">
        <f t="shared" si="547"/>
        <v>8.6664107387064426E-3</v>
      </c>
      <c r="BR1123" s="179">
        <f t="shared" si="552"/>
        <v>8.8038840507388528E-5</v>
      </c>
    </row>
    <row r="1124" spans="44:70">
      <c r="AR1124" s="69">
        <f t="shared" si="544"/>
        <v>94</v>
      </c>
      <c r="AS1124" s="70">
        <f t="shared" si="548"/>
        <v>1121</v>
      </c>
      <c r="AT1124" s="71">
        <f t="shared" si="549"/>
        <v>8.0649787886020484E-5</v>
      </c>
      <c r="AU1124" s="72">
        <f t="shared" si="545"/>
        <v>8.6664107387064426E-3</v>
      </c>
      <c r="AV1124" s="73">
        <f t="shared" si="546"/>
        <v>1.0086664107387064</v>
      </c>
      <c r="AW1124" s="74">
        <f>PRODUCT(AV$4:AV1124)</f>
        <v>11457.061507461072</v>
      </c>
      <c r="BO1124" s="70">
        <f t="shared" si="551"/>
        <v>1121</v>
      </c>
      <c r="BP1124" s="178">
        <f t="shared" si="550"/>
        <v>0.1091</v>
      </c>
      <c r="BQ1124" s="179">
        <f t="shared" si="547"/>
        <v>8.6664107387064426E-3</v>
      </c>
      <c r="BR1124" s="179">
        <f t="shared" si="552"/>
        <v>8.7282415246595202E-5</v>
      </c>
    </row>
    <row r="1125" spans="44:70">
      <c r="AR1125" s="69">
        <f t="shared" si="544"/>
        <v>94</v>
      </c>
      <c r="AS1125" s="70">
        <f t="shared" si="548"/>
        <v>1122</v>
      </c>
      <c r="AT1125" s="71">
        <f t="shared" si="549"/>
        <v>7.9950843698210679E-5</v>
      </c>
      <c r="AU1125" s="72">
        <f t="shared" si="545"/>
        <v>8.6664107387064426E-3</v>
      </c>
      <c r="AV1125" s="73">
        <f t="shared" si="546"/>
        <v>1.0086664107387064</v>
      </c>
      <c r="AW1125" s="74">
        <f>PRODUCT(AV$4:AV1125)</f>
        <v>11556.353108343354</v>
      </c>
      <c r="BO1125" s="70">
        <f t="shared" si="551"/>
        <v>1122</v>
      </c>
      <c r="BP1125" s="178">
        <f t="shared" si="550"/>
        <v>0.1091</v>
      </c>
      <c r="BQ1125" s="179">
        <f t="shared" si="547"/>
        <v>8.6664107387064426E-3</v>
      </c>
      <c r="BR1125" s="179">
        <f t="shared" si="552"/>
        <v>8.6532489153349611E-5</v>
      </c>
    </row>
    <row r="1126" spans="44:70">
      <c r="AR1126" s="69">
        <f t="shared" si="544"/>
        <v>94</v>
      </c>
      <c r="AS1126" s="70">
        <f t="shared" si="548"/>
        <v>1123</v>
      </c>
      <c r="AT1126" s="71">
        <f t="shared" si="549"/>
        <v>7.9257956847815869E-5</v>
      </c>
      <c r="AU1126" s="72">
        <f t="shared" si="545"/>
        <v>8.6664107387064426E-3</v>
      </c>
      <c r="AV1126" s="73">
        <f t="shared" si="546"/>
        <v>1.0086664107387064</v>
      </c>
      <c r="AW1126" s="74">
        <f>PRODUCT(AV$4:AV1126)</f>
        <v>11656.505211021784</v>
      </c>
      <c r="BO1126" s="70">
        <f t="shared" si="551"/>
        <v>1123</v>
      </c>
      <c r="BP1126" s="178">
        <f t="shared" si="550"/>
        <v>0.1091</v>
      </c>
      <c r="BQ1126" s="179">
        <f t="shared" si="547"/>
        <v>8.6664107387064426E-3</v>
      </c>
      <c r="BR1126" s="179">
        <f t="shared" si="552"/>
        <v>8.5789006387133201E-5</v>
      </c>
    </row>
    <row r="1127" spans="44:70">
      <c r="AR1127" s="69">
        <f t="shared" si="544"/>
        <v>94</v>
      </c>
      <c r="AS1127" s="70">
        <f t="shared" si="548"/>
        <v>1124</v>
      </c>
      <c r="AT1127" s="71">
        <f t="shared" si="549"/>
        <v>7.8571074839462024E-5</v>
      </c>
      <c r="AU1127" s="72">
        <f t="shared" si="545"/>
        <v>8.6664107387064426E-3</v>
      </c>
      <c r="AV1127" s="73">
        <f t="shared" si="546"/>
        <v>1.0086664107387064</v>
      </c>
      <c r="AW1127" s="74">
        <f>PRODUCT(AV$4:AV1127)</f>
        <v>11757.52527295837</v>
      </c>
      <c r="BO1127" s="70">
        <f t="shared" si="551"/>
        <v>1124</v>
      </c>
      <c r="BP1127" s="178">
        <f t="shared" si="550"/>
        <v>0.1091</v>
      </c>
      <c r="BQ1127" s="179">
        <f t="shared" si="547"/>
        <v>8.6664107387064426E-3</v>
      </c>
      <c r="BR1127" s="179">
        <f t="shared" si="552"/>
        <v>8.5051911587206324E-5</v>
      </c>
    </row>
    <row r="1128" spans="44:70">
      <c r="AR1128" s="69">
        <f t="shared" si="544"/>
        <v>94</v>
      </c>
      <c r="AS1128" s="70">
        <f t="shared" si="548"/>
        <v>1125</v>
      </c>
      <c r="AT1128" s="71">
        <f t="shared" si="549"/>
        <v>7.7890145632721609E-5</v>
      </c>
      <c r="AU1128" s="72">
        <f t="shared" si="545"/>
        <v>8.6664107387064426E-3</v>
      </c>
      <c r="AV1128" s="73">
        <f t="shared" si="546"/>
        <v>1.0086664107387064</v>
      </c>
      <c r="AW1128" s="74">
        <f>PRODUCT(AV$4:AV1128)</f>
        <v>11859.420816244548</v>
      </c>
      <c r="BO1128" s="70">
        <f t="shared" si="551"/>
        <v>1125</v>
      </c>
      <c r="BP1128" s="178">
        <f t="shared" si="550"/>
        <v>0.1091</v>
      </c>
      <c r="BQ1128" s="179">
        <f t="shared" si="547"/>
        <v>8.6664107387064426E-3</v>
      </c>
      <c r="BR1128" s="179">
        <f t="shared" si="552"/>
        <v>8.4321149868485997E-5</v>
      </c>
    </row>
    <row r="1129" spans="44:70">
      <c r="AR1129" s="69">
        <f t="shared" si="544"/>
        <v>94</v>
      </c>
      <c r="AS1129" s="70">
        <f t="shared" si="548"/>
        <v>1126</v>
      </c>
      <c r="AT1129" s="71">
        <f t="shared" si="549"/>
        <v>7.7215117638170782E-5</v>
      </c>
      <c r="AU1129" s="72">
        <f t="shared" si="545"/>
        <v>8.6664107387064426E-3</v>
      </c>
      <c r="AV1129" s="73">
        <f t="shared" si="546"/>
        <v>1.0086664107387064</v>
      </c>
      <c r="AW1129" s="74">
        <f>PRODUCT(AV$4:AV1129)</f>
        <v>11962.19942816129</v>
      </c>
      <c r="BO1129" s="70">
        <f t="shared" si="551"/>
        <v>1126</v>
      </c>
      <c r="BP1129" s="178">
        <f t="shared" si="550"/>
        <v>0.1091</v>
      </c>
      <c r="BQ1129" s="179">
        <f t="shared" si="547"/>
        <v>8.6664107387064426E-3</v>
      </c>
      <c r="BR1129" s="179">
        <f t="shared" si="552"/>
        <v>8.3596666817459109E-5</v>
      </c>
    </row>
    <row r="1130" spans="44:70">
      <c r="AR1130" s="69">
        <f t="shared" si="544"/>
        <v>94</v>
      </c>
      <c r="AS1130" s="70">
        <f t="shared" si="548"/>
        <v>1127</v>
      </c>
      <c r="AT1130" s="71">
        <f t="shared" si="549"/>
        <v>7.6545939713480864E-5</v>
      </c>
      <c r="AU1130" s="72">
        <f t="shared" si="545"/>
        <v>8.6664107387064426E-3</v>
      </c>
      <c r="AV1130" s="73">
        <f t="shared" si="546"/>
        <v>1.0086664107387064</v>
      </c>
      <c r="AW1130" s="74">
        <f>PRODUCT(AV$4:AV1130)</f>
        <v>12065.868761744056</v>
      </c>
      <c r="BO1130" s="70">
        <f t="shared" si="551"/>
        <v>1127</v>
      </c>
      <c r="BP1130" s="178">
        <f t="shared" si="550"/>
        <v>0.1091</v>
      </c>
      <c r="BQ1130" s="179">
        <f t="shared" si="547"/>
        <v>8.6664107387064426E-3</v>
      </c>
      <c r="BR1130" s="179">
        <f t="shared" si="552"/>
        <v>8.2878408488130679E-5</v>
      </c>
    </row>
    <row r="1131" spans="44:70">
      <c r="AR1131" s="69">
        <f t="shared" si="544"/>
        <v>94</v>
      </c>
      <c r="AS1131" s="70">
        <f t="shared" si="548"/>
        <v>1128</v>
      </c>
      <c r="AT1131" s="71">
        <f t="shared" si="549"/>
        <v>7.5882561159543573E-5</v>
      </c>
      <c r="AU1131" s="72">
        <f t="shared" si="545"/>
        <v>8.6664107387064426E-3</v>
      </c>
      <c r="AV1131" s="73">
        <f t="shared" si="546"/>
        <v>1.0086664107387064</v>
      </c>
      <c r="AW1131" s="74">
        <f>PRODUCT(AV$4:AV1131)</f>
        <v>12170.436536352658</v>
      </c>
      <c r="BO1131" s="70">
        <f t="shared" si="551"/>
        <v>1128</v>
      </c>
      <c r="BP1131" s="178">
        <f t="shared" si="550"/>
        <v>0.1091</v>
      </c>
      <c r="BQ1131" s="179">
        <f t="shared" si="547"/>
        <v>8.6664107387064426E-3</v>
      </c>
      <c r="BR1131" s="179">
        <f t="shared" si="552"/>
        <v>8.2166321398006989E-5</v>
      </c>
    </row>
    <row r="1132" spans="44:70">
      <c r="AR1132" s="69">
        <f t="shared" si="544"/>
        <v>95</v>
      </c>
      <c r="AS1132" s="70">
        <f t="shared" si="548"/>
        <v>1129</v>
      </c>
      <c r="AT1132" s="71">
        <f t="shared" si="549"/>
        <v>7.5224931716629952E-5</v>
      </c>
      <c r="AU1132" s="72">
        <f t="shared" si="545"/>
        <v>8.6664107387064426E-3</v>
      </c>
      <c r="AV1132" s="73">
        <f t="shared" si="546"/>
        <v>1.0086664107387064</v>
      </c>
      <c r="AW1132" s="74">
        <f>PRODUCT(AV$4:AV1132)</f>
        <v>12275.910538246049</v>
      </c>
      <c r="BO1132" s="70">
        <f t="shared" si="551"/>
        <v>1129</v>
      </c>
      <c r="BP1132" s="178">
        <f t="shared" si="550"/>
        <v>0.1091</v>
      </c>
      <c r="BQ1132" s="179">
        <f t="shared" si="547"/>
        <v>8.6664107387064426E-3</v>
      </c>
      <c r="BR1132" s="179">
        <f t="shared" si="552"/>
        <v>8.1460352524113209E-5</v>
      </c>
    </row>
    <row r="1133" spans="44:70">
      <c r="AR1133" s="69">
        <f t="shared" si="544"/>
        <v>95</v>
      </c>
      <c r="AS1133" s="70">
        <f t="shared" si="548"/>
        <v>1130</v>
      </c>
      <c r="AT1133" s="71">
        <f t="shared" si="549"/>
        <v>7.4573001560582493E-5</v>
      </c>
      <c r="AU1133" s="72">
        <f t="shared" si="545"/>
        <v>8.6664107387064426E-3</v>
      </c>
      <c r="AV1133" s="73">
        <f t="shared" si="546"/>
        <v>1.0086664107387064</v>
      </c>
      <c r="AW1133" s="74">
        <f>PRODUCT(AV$4:AV1133)</f>
        <v>12382.298621162105</v>
      </c>
      <c r="BO1133" s="70">
        <f t="shared" si="551"/>
        <v>1130</v>
      </c>
      <c r="BP1133" s="178">
        <f t="shared" si="550"/>
        <v>0.1091</v>
      </c>
      <c r="BQ1133" s="179">
        <f t="shared" si="547"/>
        <v>8.6664107387064426E-3</v>
      </c>
      <c r="BR1133" s="179">
        <f t="shared" si="552"/>
        <v>8.07604492990452E-5</v>
      </c>
    </row>
    <row r="1134" spans="44:70">
      <c r="AR1134" s="69">
        <f t="shared" si="544"/>
        <v>95</v>
      </c>
      <c r="AS1134" s="70">
        <f t="shared" si="548"/>
        <v>1131</v>
      </c>
      <c r="AT1134" s="71">
        <f t="shared" si="549"/>
        <v>7.3926721299040295E-5</v>
      </c>
      <c r="AU1134" s="72">
        <f t="shared" si="545"/>
        <v>8.6664107387064426E-3</v>
      </c>
      <c r="AV1134" s="73">
        <f t="shared" si="546"/>
        <v>1.0086664107387064</v>
      </c>
      <c r="AW1134" s="74">
        <f>PRODUCT(AV$4:AV1134)</f>
        <v>12489.608706902414</v>
      </c>
      <c r="BO1134" s="70">
        <f t="shared" si="551"/>
        <v>1131</v>
      </c>
      <c r="BP1134" s="178">
        <f t="shared" si="550"/>
        <v>0.1091</v>
      </c>
      <c r="BQ1134" s="179">
        <f t="shared" si="547"/>
        <v>8.6664107387064426E-3</v>
      </c>
      <c r="BR1134" s="179">
        <f t="shared" si="552"/>
        <v>8.0066559607055331E-5</v>
      </c>
    </row>
    <row r="1135" spans="44:70">
      <c r="AR1135" s="69">
        <f t="shared" si="544"/>
        <v>95</v>
      </c>
      <c r="AS1135" s="70">
        <f t="shared" si="548"/>
        <v>1132</v>
      </c>
      <c r="AT1135" s="71">
        <f t="shared" si="549"/>
        <v>7.3286041967696939E-5</v>
      </c>
      <c r="AU1135" s="72">
        <f t="shared" si="545"/>
        <v>8.6664107387064426E-3</v>
      </c>
      <c r="AV1135" s="73">
        <f t="shared" si="546"/>
        <v>1.0086664107387064</v>
      </c>
      <c r="AW1135" s="74">
        <f>PRODUCT(AV$4:AV1135)</f>
        <v>12597.848785922155</v>
      </c>
      <c r="BO1135" s="70">
        <f t="shared" si="551"/>
        <v>1132</v>
      </c>
      <c r="BP1135" s="178">
        <f t="shared" si="550"/>
        <v>0.1091</v>
      </c>
      <c r="BQ1135" s="179">
        <f t="shared" si="547"/>
        <v>8.6664107387064426E-3</v>
      </c>
      <c r="BR1135" s="179">
        <f t="shared" si="552"/>
        <v>7.9378631780171823E-5</v>
      </c>
    </row>
    <row r="1136" spans="44:70">
      <c r="AR1136" s="69">
        <f t="shared" si="544"/>
        <v>95</v>
      </c>
      <c r="AS1136" s="70">
        <f t="shared" si="548"/>
        <v>1133</v>
      </c>
      <c r="AT1136" s="71">
        <f t="shared" si="549"/>
        <v>7.2650915026590797E-5</v>
      </c>
      <c r="AU1136" s="72">
        <f t="shared" si="545"/>
        <v>8.6664107387064426E-3</v>
      </c>
      <c r="AV1136" s="73">
        <f t="shared" si="546"/>
        <v>1.0086664107387064</v>
      </c>
      <c r="AW1136" s="74">
        <f>PRODUCT(AV$4:AV1136)</f>
        <v>12707.02691792507</v>
      </c>
      <c r="BO1136" s="70">
        <f t="shared" si="551"/>
        <v>1133</v>
      </c>
      <c r="BP1136" s="178">
        <f t="shared" si="550"/>
        <v>0.1091</v>
      </c>
      <c r="BQ1136" s="179">
        <f t="shared" si="547"/>
        <v>8.6664107387064426E-3</v>
      </c>
      <c r="BR1136" s="179">
        <f t="shared" si="552"/>
        <v>7.8696614594351492E-5</v>
      </c>
    </row>
    <row r="1137" spans="44:70">
      <c r="AR1137" s="69">
        <f t="shared" si="544"/>
        <v>95</v>
      </c>
      <c r="AS1137" s="70">
        <f t="shared" si="548"/>
        <v>1134</v>
      </c>
      <c r="AT1137" s="71">
        <f t="shared" si="549"/>
        <v>7.2021292356427499E-5</v>
      </c>
      <c r="AU1137" s="72">
        <f t="shared" si="545"/>
        <v>8.6664107387064426E-3</v>
      </c>
      <c r="AV1137" s="73">
        <f t="shared" si="546"/>
        <v>1.0086664107387064</v>
      </c>
      <c r="AW1137" s="74">
        <f>PRODUCT(AV$4:AV1137)</f>
        <v>12817.151232463608</v>
      </c>
      <c r="BO1137" s="70">
        <f t="shared" si="551"/>
        <v>1134</v>
      </c>
      <c r="BP1137" s="178">
        <f t="shared" si="550"/>
        <v>0.1091</v>
      </c>
      <c r="BQ1137" s="179">
        <f t="shared" si="547"/>
        <v>8.6664107387064426E-3</v>
      </c>
      <c r="BR1137" s="179">
        <f t="shared" si="552"/>
        <v>7.8020457265665547E-5</v>
      </c>
    </row>
    <row r="1138" spans="44:70">
      <c r="AR1138" s="69">
        <f t="shared" si="544"/>
        <v>95</v>
      </c>
      <c r="AS1138" s="70">
        <f t="shared" si="548"/>
        <v>1135</v>
      </c>
      <c r="AT1138" s="71">
        <f t="shared" si="549"/>
        <v>7.1397126254934236E-5</v>
      </c>
      <c r="AU1138" s="72">
        <f t="shared" si="545"/>
        <v>8.6664107387064426E-3</v>
      </c>
      <c r="AV1138" s="73">
        <f t="shared" si="546"/>
        <v>1.0086664107387064</v>
      </c>
      <c r="AW1138" s="74">
        <f>PRODUCT(AV$4:AV1138)</f>
        <v>12928.229929544255</v>
      </c>
      <c r="BO1138" s="70">
        <f t="shared" si="551"/>
        <v>1135</v>
      </c>
      <c r="BP1138" s="178">
        <f t="shared" si="550"/>
        <v>0.1091</v>
      </c>
      <c r="BQ1138" s="179">
        <f t="shared" si="547"/>
        <v>8.6664107387064426E-3</v>
      </c>
      <c r="BR1138" s="179">
        <f t="shared" si="552"/>
        <v>7.7350109446518129E-5</v>
      </c>
    </row>
    <row r="1139" spans="44:70">
      <c r="AR1139" s="69">
        <f t="shared" si="544"/>
        <v>95</v>
      </c>
      <c r="AS1139" s="70">
        <f t="shared" si="548"/>
        <v>1136</v>
      </c>
      <c r="AT1139" s="71">
        <f t="shared" si="549"/>
        <v>7.0778369433245692E-5</v>
      </c>
      <c r="AU1139" s="72">
        <f t="shared" si="545"/>
        <v>8.6664107387064426E-3</v>
      </c>
      <c r="AV1139" s="73">
        <f t="shared" si="546"/>
        <v>1.0086664107387064</v>
      </c>
      <c r="AW1139" s="74">
        <f>PRODUCT(AV$4:AV1139)</f>
        <v>13040.271280238123</v>
      </c>
      <c r="BO1139" s="70">
        <f t="shared" si="551"/>
        <v>1136</v>
      </c>
      <c r="BP1139" s="178">
        <f t="shared" si="550"/>
        <v>0.1091</v>
      </c>
      <c r="BQ1139" s="179">
        <f t="shared" si="547"/>
        <v>8.6664107387064426E-3</v>
      </c>
      <c r="BR1139" s="179">
        <f t="shared" si="552"/>
        <v>7.6685521221897377E-5</v>
      </c>
    </row>
    <row r="1140" spans="44:70">
      <c r="AR1140" s="69">
        <f t="shared" si="544"/>
        <v>95</v>
      </c>
      <c r="AS1140" s="70">
        <f t="shared" si="548"/>
        <v>1137</v>
      </c>
      <c r="AT1140" s="71">
        <f t="shared" si="549"/>
        <v>7.0164975012321275E-5</v>
      </c>
      <c r="AU1140" s="72">
        <f t="shared" si="545"/>
        <v>8.6664107387064426E-3</v>
      </c>
      <c r="AV1140" s="73">
        <f t="shared" si="546"/>
        <v>1.0086664107387064</v>
      </c>
      <c r="AW1140" s="74">
        <f>PRODUCT(AV$4:AV1140)</f>
        <v>13153.283627296823</v>
      </c>
      <c r="BO1140" s="70">
        <f t="shared" si="551"/>
        <v>1137</v>
      </c>
      <c r="BP1140" s="178">
        <f t="shared" si="550"/>
        <v>0.1091</v>
      </c>
      <c r="BQ1140" s="179">
        <f t="shared" si="547"/>
        <v>8.6664107387064426E-3</v>
      </c>
      <c r="BR1140" s="179">
        <f t="shared" si="552"/>
        <v>7.6026643105658699E-5</v>
      </c>
    </row>
    <row r="1141" spans="44:70">
      <c r="AR1141" s="69">
        <f t="shared" si="544"/>
        <v>95</v>
      </c>
      <c r="AS1141" s="70">
        <f t="shared" si="548"/>
        <v>1138</v>
      </c>
      <c r="AT1141" s="71">
        <f t="shared" si="549"/>
        <v>6.9556896519393428E-5</v>
      </c>
      <c r="AU1141" s="72">
        <f t="shared" si="545"/>
        <v>8.6664107387064426E-3</v>
      </c>
      <c r="AV1141" s="73">
        <f t="shared" si="546"/>
        <v>1.0086664107387064</v>
      </c>
      <c r="AW1141" s="74">
        <f>PRODUCT(AV$4:AV1141)</f>
        <v>13267.275385773681</v>
      </c>
      <c r="BO1141" s="70">
        <f t="shared" si="551"/>
        <v>1138</v>
      </c>
      <c r="BP1141" s="178">
        <f t="shared" si="550"/>
        <v>0.1091</v>
      </c>
      <c r="BQ1141" s="179">
        <f t="shared" si="547"/>
        <v>8.6664107387064426E-3</v>
      </c>
      <c r="BR1141" s="179">
        <f t="shared" si="552"/>
        <v>7.5373426036839933E-5</v>
      </c>
    </row>
    <row r="1142" spans="44:70">
      <c r="AR1142" s="69">
        <f t="shared" si="544"/>
        <v>95</v>
      </c>
      <c r="AS1142" s="70">
        <f t="shared" si="548"/>
        <v>1139</v>
      </c>
      <c r="AT1142" s="71">
        <f t="shared" si="549"/>
        <v>6.8954087884446659E-5</v>
      </c>
      <c r="AU1142" s="72">
        <f t="shared" si="545"/>
        <v>8.6664107387064426E-3</v>
      </c>
      <c r="AV1142" s="73">
        <f t="shared" si="546"/>
        <v>1.0086664107387064</v>
      </c>
      <c r="AW1142" s="74">
        <f>PRODUCT(AV$4:AV1142)</f>
        <v>13382.255043650326</v>
      </c>
      <c r="BO1142" s="70">
        <f t="shared" si="551"/>
        <v>1139</v>
      </c>
      <c r="BP1142" s="178">
        <f t="shared" si="550"/>
        <v>0.1091</v>
      </c>
      <c r="BQ1142" s="179">
        <f t="shared" si="547"/>
        <v>8.6664107387064426E-3</v>
      </c>
      <c r="BR1142" s="179">
        <f t="shared" si="552"/>
        <v>7.4725821376008238E-5</v>
      </c>
    </row>
    <row r="1143" spans="44:70">
      <c r="AR1143" s="69">
        <f t="shared" si="544"/>
        <v>95</v>
      </c>
      <c r="AS1143" s="70">
        <f t="shared" si="548"/>
        <v>1140</v>
      </c>
      <c r="AT1143" s="71">
        <f t="shared" si="549"/>
        <v>6.8356503436727182E-5</v>
      </c>
      <c r="AU1143" s="72">
        <f t="shared" si="545"/>
        <v>8.6664107387064426E-3</v>
      </c>
      <c r="AV1143" s="73">
        <f t="shared" si="546"/>
        <v>1.0086664107387064</v>
      </c>
      <c r="AW1143" s="74">
        <f>PRODUCT(AV$4:AV1143)</f>
        <v>13498.231162468726</v>
      </c>
      <c r="BO1143" s="70">
        <f t="shared" si="551"/>
        <v>1140</v>
      </c>
      <c r="BP1143" s="178">
        <f t="shared" si="550"/>
        <v>0.1091</v>
      </c>
      <c r="BQ1143" s="179">
        <f t="shared" si="547"/>
        <v>8.6664107387064426E-3</v>
      </c>
      <c r="BR1143" s="179">
        <f t="shared" si="552"/>
        <v>7.4083780901638304E-5</v>
      </c>
    </row>
    <row r="1144" spans="44:70">
      <c r="AR1144" s="69">
        <f t="shared" si="544"/>
        <v>96</v>
      </c>
      <c r="AS1144" s="70">
        <f t="shared" si="548"/>
        <v>1141</v>
      </c>
      <c r="AT1144" s="71">
        <f t="shared" si="549"/>
        <v>6.7764097901282699E-5</v>
      </c>
      <c r="AU1144" s="72">
        <f t="shared" si="545"/>
        <v>8.6664107387064426E-3</v>
      </c>
      <c r="AV1144" s="73">
        <f t="shared" si="546"/>
        <v>1.0086664107387064</v>
      </c>
      <c r="AW1144" s="74">
        <f>PRODUCT(AV$4:AV1144)</f>
        <v>13615.212377968688</v>
      </c>
      <c r="BO1144" s="70">
        <f t="shared" si="551"/>
        <v>1141</v>
      </c>
      <c r="BP1144" s="178">
        <f t="shared" si="550"/>
        <v>0.1091</v>
      </c>
      <c r="BQ1144" s="179">
        <f t="shared" si="547"/>
        <v>8.6664107387064426E-3</v>
      </c>
      <c r="BR1144" s="179">
        <f t="shared" si="552"/>
        <v>7.344725680652173E-5</v>
      </c>
    </row>
    <row r="1145" spans="44:70">
      <c r="AR1145" s="69">
        <f t="shared" si="544"/>
        <v>96</v>
      </c>
      <c r="AS1145" s="70">
        <f t="shared" si="548"/>
        <v>1142</v>
      </c>
      <c r="AT1145" s="71">
        <f t="shared" si="549"/>
        <v>6.7176826395532268E-5</v>
      </c>
      <c r="AU1145" s="72">
        <f t="shared" si="545"/>
        <v>8.6664107387064426E-3</v>
      </c>
      <c r="AV1145" s="73">
        <f t="shared" si="546"/>
        <v>1.0086664107387064</v>
      </c>
      <c r="AW1145" s="74">
        <f>PRODUCT(AV$4:AV1145)</f>
        <v>13733.207400730886</v>
      </c>
      <c r="BO1145" s="70">
        <f t="shared" si="551"/>
        <v>1142</v>
      </c>
      <c r="BP1145" s="178">
        <f t="shared" si="550"/>
        <v>0.1091</v>
      </c>
      <c r="BQ1145" s="179">
        <f t="shared" si="547"/>
        <v>8.6664107387064426E-3</v>
      </c>
      <c r="BR1145" s="179">
        <f t="shared" si="552"/>
        <v>7.2816201694207236E-5</v>
      </c>
    </row>
    <row r="1146" spans="44:70">
      <c r="AR1146" s="69">
        <f t="shared" si="544"/>
        <v>96</v>
      </c>
      <c r="AS1146" s="70">
        <f t="shared" si="548"/>
        <v>1143</v>
      </c>
      <c r="AT1146" s="71">
        <f t="shared" si="549"/>
        <v>6.6594644425865812E-5</v>
      </c>
      <c r="AU1146" s="72">
        <f t="shared" si="545"/>
        <v>8.6664107387064426E-3</v>
      </c>
      <c r="AV1146" s="73">
        <f t="shared" si="546"/>
        <v>1.0086664107387064</v>
      </c>
      <c r="AW1146" s="74">
        <f>PRODUCT(AV$4:AV1146)</f>
        <v>13852.225016825463</v>
      </c>
      <c r="BO1146" s="70">
        <f t="shared" si="551"/>
        <v>1143</v>
      </c>
      <c r="BP1146" s="178">
        <f t="shared" si="550"/>
        <v>0.1091</v>
      </c>
      <c r="BQ1146" s="179">
        <f t="shared" si="547"/>
        <v>8.6664107387064426E-3</v>
      </c>
      <c r="BR1146" s="179">
        <f t="shared" si="552"/>
        <v>7.2190568575471452E-5</v>
      </c>
    </row>
    <row r="1147" spans="44:70">
      <c r="AR1147" s="69">
        <f t="shared" si="544"/>
        <v>96</v>
      </c>
      <c r="AS1147" s="70">
        <f t="shared" si="548"/>
        <v>1144</v>
      </c>
      <c r="AT1147" s="71">
        <f t="shared" si="549"/>
        <v>6.6017507884273146E-5</v>
      </c>
      <c r="AU1147" s="72">
        <f t="shared" si="545"/>
        <v>8.6664107387064426E-3</v>
      </c>
      <c r="AV1147" s="73">
        <f t="shared" si="546"/>
        <v>1.0086664107387064</v>
      </c>
      <c r="AW1147" s="74">
        <f>PRODUCT(AV$4:AV1147)</f>
        <v>13972.274088466258</v>
      </c>
      <c r="BO1147" s="70">
        <f t="shared" si="551"/>
        <v>1144</v>
      </c>
      <c r="BP1147" s="178">
        <f t="shared" si="550"/>
        <v>0.1091</v>
      </c>
      <c r="BQ1147" s="179">
        <f t="shared" si="547"/>
        <v>8.6664107387064426E-3</v>
      </c>
      <c r="BR1147" s="179">
        <f t="shared" si="552"/>
        <v>7.1570310864820018E-5</v>
      </c>
    </row>
    <row r="1148" spans="44:70">
      <c r="AR1148" s="69">
        <f t="shared" si="544"/>
        <v>96</v>
      </c>
      <c r="AS1148" s="70">
        <f t="shared" si="548"/>
        <v>1145</v>
      </c>
      <c r="AT1148" s="71">
        <f t="shared" si="549"/>
        <v>6.5445373045002245E-5</v>
      </c>
      <c r="AU1148" s="72">
        <f t="shared" si="545"/>
        <v>8.6664107387064426E-3</v>
      </c>
      <c r="AV1148" s="73">
        <f t="shared" si="546"/>
        <v>1.0086664107387064</v>
      </c>
      <c r="AW1148" s="74">
        <f>PRODUCT(AV$4:AV1148)</f>
        <v>14093.363554670692</v>
      </c>
      <c r="BO1148" s="70">
        <f t="shared" si="551"/>
        <v>1145</v>
      </c>
      <c r="BP1148" s="178">
        <f t="shared" si="550"/>
        <v>0.1091</v>
      </c>
      <c r="BQ1148" s="179">
        <f t="shared" si="547"/>
        <v>8.6664107387064426E-3</v>
      </c>
      <c r="BR1148" s="179">
        <f t="shared" si="552"/>
        <v>7.0955382377018802E-5</v>
      </c>
    </row>
    <row r="1149" spans="44:70">
      <c r="AR1149" s="69">
        <f t="shared" si="544"/>
        <v>96</v>
      </c>
      <c r="AS1149" s="70">
        <f t="shared" si="548"/>
        <v>1146</v>
      </c>
      <c r="AT1149" s="71">
        <f t="shared" si="549"/>
        <v>6.487819656124639E-5</v>
      </c>
      <c r="AU1149" s="72">
        <f t="shared" si="545"/>
        <v>8.6664107387064426E-3</v>
      </c>
      <c r="AV1149" s="73">
        <f t="shared" si="546"/>
        <v>1.0086664107387064</v>
      </c>
      <c r="AW1149" s="74">
        <f>PRODUCT(AV$4:AV1149)</f>
        <v>14215.502431925384</v>
      </c>
      <c r="BO1149" s="70">
        <f t="shared" si="551"/>
        <v>1146</v>
      </c>
      <c r="BP1149" s="178">
        <f t="shared" si="550"/>
        <v>0.1091</v>
      </c>
      <c r="BQ1149" s="179">
        <f t="shared" si="547"/>
        <v>8.6664107387064426E-3</v>
      </c>
      <c r="BR1149" s="179">
        <f t="shared" si="552"/>
        <v>7.0345737323654854E-5</v>
      </c>
    </row>
    <row r="1150" spans="44:70">
      <c r="AR1150" s="69">
        <f t="shared" si="544"/>
        <v>96</v>
      </c>
      <c r="AS1150" s="70">
        <f t="shared" si="548"/>
        <v>1147</v>
      </c>
      <c r="AT1150" s="71">
        <f t="shared" si="549"/>
        <v>6.4315935461860098E-5</v>
      </c>
      <c r="AU1150" s="72">
        <f t="shared" si="545"/>
        <v>8.6664107387064426E-3</v>
      </c>
      <c r="AV1150" s="73">
        <f t="shared" si="546"/>
        <v>1.0086664107387064</v>
      </c>
      <c r="AW1150" s="74">
        <f>PRODUCT(AV$4:AV1150)</f>
        <v>14338.699814857529</v>
      </c>
      <c r="BO1150" s="70">
        <f t="shared" si="551"/>
        <v>1147</v>
      </c>
      <c r="BP1150" s="178">
        <f t="shared" si="550"/>
        <v>0.1091</v>
      </c>
      <c r="BQ1150" s="179">
        <f t="shared" si="547"/>
        <v>8.6664107387064426E-3</v>
      </c>
      <c r="BR1150" s="179">
        <f t="shared" si="552"/>
        <v>6.9741330309726967E-5</v>
      </c>
    </row>
    <row r="1151" spans="44:70">
      <c r="AR1151" s="69">
        <f t="shared" si="544"/>
        <v>96</v>
      </c>
      <c r="AS1151" s="70">
        <f t="shared" si="548"/>
        <v>1148</v>
      </c>
      <c r="AT1151" s="71">
        <f t="shared" si="549"/>
        <v>6.3758547148103485E-5</v>
      </c>
      <c r="AU1151" s="72">
        <f t="shared" si="545"/>
        <v>8.6664107387064426E-3</v>
      </c>
      <c r="AV1151" s="73">
        <f t="shared" si="546"/>
        <v>1.0086664107387064</v>
      </c>
      <c r="AW1151" s="74">
        <f>PRODUCT(AV$4:AV1151)</f>
        <v>14462.964876912099</v>
      </c>
      <c r="BO1151" s="70">
        <f t="shared" si="551"/>
        <v>1148</v>
      </c>
      <c r="BP1151" s="178">
        <f t="shared" si="550"/>
        <v>0.1091</v>
      </c>
      <c r="BQ1151" s="179">
        <f t="shared" si="547"/>
        <v>8.6664107387064426E-3</v>
      </c>
      <c r="BR1151" s="179">
        <f t="shared" si="552"/>
        <v>6.9142116330265458E-5</v>
      </c>
    </row>
    <row r="1152" spans="44:70">
      <c r="AR1152" s="69">
        <f t="shared" si="544"/>
        <v>96</v>
      </c>
      <c r="AS1152" s="70">
        <f t="shared" si="548"/>
        <v>1149</v>
      </c>
      <c r="AT1152" s="71">
        <f t="shared" si="549"/>
        <v>6.320598939041484E-5</v>
      </c>
      <c r="AU1152" s="72">
        <f t="shared" si="545"/>
        <v>8.6664107387064426E-3</v>
      </c>
      <c r="AV1152" s="73">
        <f t="shared" si="546"/>
        <v>1.0086664107387064</v>
      </c>
      <c r="AW1152" s="74">
        <f>PRODUCT(AV$4:AV1152)</f>
        <v>14588.306871034905</v>
      </c>
      <c r="BO1152" s="70">
        <f t="shared" si="551"/>
        <v>1149</v>
      </c>
      <c r="BP1152" s="178">
        <f t="shared" si="550"/>
        <v>0.1091</v>
      </c>
      <c r="BQ1152" s="179">
        <f t="shared" si="547"/>
        <v>8.6664107387064426E-3</v>
      </c>
      <c r="BR1152" s="179">
        <f t="shared" si="552"/>
        <v>6.8548050766981095E-5</v>
      </c>
    </row>
    <row r="1153" spans="44:70">
      <c r="AR1153" s="69">
        <f t="shared" si="544"/>
        <v>96</v>
      </c>
      <c r="AS1153" s="70">
        <f t="shared" si="548"/>
        <v>1150</v>
      </c>
      <c r="AT1153" s="71">
        <f t="shared" si="549"/>
        <v>6.2658220325211182E-5</v>
      </c>
      <c r="AU1153" s="72">
        <f t="shared" si="545"/>
        <v>8.6664107387064426E-3</v>
      </c>
      <c r="AV1153" s="73">
        <f t="shared" si="546"/>
        <v>1.0086664107387064</v>
      </c>
      <c r="AW1153" s="74">
        <f>PRODUCT(AV$4:AV1153)</f>
        <v>14714.735130361587</v>
      </c>
      <c r="BO1153" s="70">
        <f t="shared" si="551"/>
        <v>1150</v>
      </c>
      <c r="BP1153" s="178">
        <f t="shared" si="550"/>
        <v>0.1091</v>
      </c>
      <c r="BQ1153" s="179">
        <f t="shared" si="547"/>
        <v>8.6664107387064426E-3</v>
      </c>
      <c r="BR1153" s="179">
        <f t="shared" si="552"/>
        <v>6.7959089384942716E-5</v>
      </c>
    </row>
    <row r="1154" spans="44:70">
      <c r="AR1154" s="69">
        <f t="shared" si="544"/>
        <v>96</v>
      </c>
      <c r="AS1154" s="70">
        <f t="shared" si="548"/>
        <v>1151</v>
      </c>
      <c r="AT1154" s="71">
        <f t="shared" si="549"/>
        <v>6.2115198451716537E-5</v>
      </c>
      <c r="AU1154" s="72">
        <f t="shared" si="545"/>
        <v>8.6664107387064426E-3</v>
      </c>
      <c r="AV1154" s="73">
        <f t="shared" si="546"/>
        <v>1.0086664107387064</v>
      </c>
      <c r="AW1154" s="74">
        <f>PRODUCT(AV$4:AV1154)</f>
        <v>14842.259068912574</v>
      </c>
      <c r="BO1154" s="70">
        <f t="shared" si="551"/>
        <v>1151</v>
      </c>
      <c r="BP1154" s="178">
        <f t="shared" si="550"/>
        <v>0.1091</v>
      </c>
      <c r="BQ1154" s="179">
        <f t="shared" si="547"/>
        <v>8.6664107387064426E-3</v>
      </c>
      <c r="BR1154" s="179">
        <f t="shared" si="552"/>
        <v>6.737518832928344E-5</v>
      </c>
    </row>
    <row r="1155" spans="44:70">
      <c r="AR1155" s="69">
        <f t="shared" si="544"/>
        <v>96</v>
      </c>
      <c r="AS1155" s="70">
        <f t="shared" si="548"/>
        <v>1152</v>
      </c>
      <c r="AT1155" s="71">
        <f t="shared" si="549"/>
        <v>6.1576882628817698E-5</v>
      </c>
      <c r="AU1155" s="72">
        <f t="shared" si="545"/>
        <v>8.6664107387064426E-3</v>
      </c>
      <c r="AV1155" s="73">
        <f t="shared" si="546"/>
        <v>1.0086664107387064</v>
      </c>
      <c r="AW1155" s="74">
        <f>PRODUCT(AV$4:AV1155)</f>
        <v>14970.88818229406</v>
      </c>
      <c r="BO1155" s="70">
        <f t="shared" si="551"/>
        <v>1152</v>
      </c>
      <c r="BP1155" s="178">
        <f t="shared" si="550"/>
        <v>0.1091</v>
      </c>
      <c r="BQ1155" s="179">
        <f t="shared" si="547"/>
        <v>8.6664107387064426E-3</v>
      </c>
      <c r="BR1155" s="179">
        <f t="shared" si="552"/>
        <v>6.6796304121935198E-5</v>
      </c>
    </row>
    <row r="1156" spans="44:70">
      <c r="AR1156" s="69">
        <f t="shared" si="544"/>
        <v>97</v>
      </c>
      <c r="AS1156" s="70">
        <f t="shared" si="548"/>
        <v>1153</v>
      </c>
      <c r="AT1156" s="71">
        <f t="shared" si="549"/>
        <v>6.1043232071947249E-5</v>
      </c>
      <c r="AU1156" s="72">
        <f t="shared" si="545"/>
        <v>8.6664107387064426E-3</v>
      </c>
      <c r="AV1156" s="73">
        <f t="shared" si="546"/>
        <v>1.0086664107387064</v>
      </c>
      <c r="AW1156" s="74">
        <f>PRODUCT(AV$4:AV1156)</f>
        <v>15100.632048405067</v>
      </c>
      <c r="BO1156" s="70">
        <f t="shared" si="551"/>
        <v>1153</v>
      </c>
      <c r="BP1156" s="178">
        <f t="shared" si="550"/>
        <v>0.1091</v>
      </c>
      <c r="BQ1156" s="179">
        <f t="shared" si="547"/>
        <v>8.6664107387064426E-3</v>
      </c>
      <c r="BR1156" s="179">
        <f t="shared" si="552"/>
        <v>6.6222393658391275E-5</v>
      </c>
    </row>
    <row r="1157" spans="44:70">
      <c r="AR1157" s="69">
        <f t="shared" ref="AR1157:AR1220" si="553">ROUNDDOWN((AS1157-1)/12,0)+1</f>
        <v>97</v>
      </c>
      <c r="AS1157" s="70">
        <f t="shared" si="548"/>
        <v>1154</v>
      </c>
      <c r="AT1157" s="71">
        <f t="shared" si="549"/>
        <v>6.0514206349993574E-5</v>
      </c>
      <c r="AU1157" s="72">
        <f t="shared" ref="AU1157:AU1220" si="554">IF($AU$2="Yes",BQ1157,((1+$AH$21)^(1/12))-1)</f>
        <v>8.6664107387064426E-3</v>
      </c>
      <c r="AV1157" s="73">
        <f t="shared" ref="AV1157:AV1220" si="555">(1+AU1157)</f>
        <v>1.0086664107387064</v>
      </c>
      <c r="AW1157" s="74">
        <f>PRODUCT(AV$4:AV1157)</f>
        <v>15231.50032815062</v>
      </c>
      <c r="BO1157" s="70">
        <f t="shared" si="551"/>
        <v>1154</v>
      </c>
      <c r="BP1157" s="178">
        <f t="shared" si="550"/>
        <v>0.1091</v>
      </c>
      <c r="BQ1157" s="179">
        <f t="shared" ref="BQ1157:BQ1220" si="556">(1+BP1157)^(1/12)-1</f>
        <v>8.6664107387064426E-3</v>
      </c>
      <c r="BR1157" s="179">
        <f t="shared" si="552"/>
        <v>6.5653414204496687E-5</v>
      </c>
    </row>
    <row r="1158" spans="44:70">
      <c r="AR1158" s="69">
        <f t="shared" si="553"/>
        <v>97</v>
      </c>
      <c r="AS1158" s="70">
        <f t="shared" ref="AS1158:AS1221" si="557">AS1157+1</f>
        <v>1155</v>
      </c>
      <c r="AT1158" s="71">
        <f t="shared" ref="AT1158:AT1221" si="558">(1-AU1158)*AT1157</f>
        <v>5.9989765382237689E-5</v>
      </c>
      <c r="AU1158" s="72">
        <f t="shared" si="554"/>
        <v>8.6664107387064426E-3</v>
      </c>
      <c r="AV1158" s="73">
        <f t="shared" si="555"/>
        <v>1.0086664107387064</v>
      </c>
      <c r="AW1158" s="74">
        <f>PRODUCT(AV$4:AV1158)</f>
        <v>15363.502766161115</v>
      </c>
      <c r="BO1158" s="70">
        <f t="shared" si="551"/>
        <v>1155</v>
      </c>
      <c r="BP1158" s="178">
        <f t="shared" ref="BP1158:BP1221" si="559">VLOOKUP(BO1158,$BT$4:$BX$13,5,TRUE)/100</f>
        <v>0.1091</v>
      </c>
      <c r="BQ1158" s="179">
        <f t="shared" si="556"/>
        <v>8.6664107387064426E-3</v>
      </c>
      <c r="BR1158" s="179">
        <f t="shared" si="552"/>
        <v>6.5089323393266145E-5</v>
      </c>
    </row>
    <row r="1159" spans="44:70">
      <c r="AR1159" s="69">
        <f t="shared" si="553"/>
        <v>97</v>
      </c>
      <c r="AS1159" s="70">
        <f t="shared" si="557"/>
        <v>1156</v>
      </c>
      <c r="AT1159" s="71">
        <f t="shared" si="558"/>
        <v>5.9469869435316584E-5</v>
      </c>
      <c r="AU1159" s="72">
        <f t="shared" si="554"/>
        <v>8.6664107387064426E-3</v>
      </c>
      <c r="AV1159" s="73">
        <f t="shared" si="555"/>
        <v>1.0086664107387064</v>
      </c>
      <c r="AW1159" s="74">
        <f>PRODUCT(AV$4:AV1159)</f>
        <v>15496.649191517919</v>
      </c>
      <c r="BO1159" s="70">
        <f t="shared" si="551"/>
        <v>1156</v>
      </c>
      <c r="BP1159" s="178">
        <f t="shared" si="559"/>
        <v>0.1091</v>
      </c>
      <c r="BQ1159" s="179">
        <f t="shared" si="556"/>
        <v>8.6664107387064426E-3</v>
      </c>
      <c r="BR1159" s="179">
        <f t="shared" si="552"/>
        <v>6.4530079221729376E-5</v>
      </c>
    </row>
    <row r="1160" spans="44:70">
      <c r="AR1160" s="69">
        <f t="shared" si="553"/>
        <v>97</v>
      </c>
      <c r="AS1160" s="70">
        <f t="shared" si="557"/>
        <v>1157</v>
      </c>
      <c r="AT1160" s="71">
        <f t="shared" si="558"/>
        <v>5.895447912021289E-5</v>
      </c>
      <c r="AU1160" s="72">
        <f t="shared" si="554"/>
        <v>8.6664107387064426E-3</v>
      </c>
      <c r="AV1160" s="73">
        <f t="shared" si="555"/>
        <v>1.0086664107387064</v>
      </c>
      <c r="AW1160" s="74">
        <f>PRODUCT(AV$4:AV1160)</f>
        <v>15630.949518485257</v>
      </c>
      <c r="BO1160" s="70">
        <f t="shared" si="551"/>
        <v>1157</v>
      </c>
      <c r="BP1160" s="178">
        <f t="shared" si="559"/>
        <v>0.1091</v>
      </c>
      <c r="BQ1160" s="179">
        <f t="shared" si="556"/>
        <v>8.6664107387064426E-3</v>
      </c>
      <c r="BR1160" s="179">
        <f t="shared" si="552"/>
        <v>6.3975640047803477E-5</v>
      </c>
    </row>
    <row r="1161" spans="44:70">
      <c r="AR1161" s="69">
        <f t="shared" si="553"/>
        <v>97</v>
      </c>
      <c r="AS1161" s="70">
        <f t="shared" si="557"/>
        <v>1158</v>
      </c>
      <c r="AT1161" s="71">
        <f t="shared" si="558"/>
        <v>5.8443555389270634E-5</v>
      </c>
      <c r="AU1161" s="72">
        <f t="shared" si="554"/>
        <v>8.6664107387064426E-3</v>
      </c>
      <c r="AV1161" s="73">
        <f t="shared" si="555"/>
        <v>1.0086664107387064</v>
      </c>
      <c r="AW1161" s="74">
        <f>PRODUCT(AV$4:AV1161)</f>
        <v>15766.413747248436</v>
      </c>
      <c r="BO1161" s="70">
        <f t="shared" si="551"/>
        <v>1158</v>
      </c>
      <c r="BP1161" s="178">
        <f t="shared" si="559"/>
        <v>0.1091</v>
      </c>
      <c r="BQ1161" s="179">
        <f t="shared" si="556"/>
        <v>8.6664107387064426E-3</v>
      </c>
      <c r="BR1161" s="179">
        <f t="shared" si="552"/>
        <v>6.3425964587192222E-5</v>
      </c>
    </row>
    <row r="1162" spans="44:70">
      <c r="AR1162" s="69">
        <f t="shared" si="553"/>
        <v>97</v>
      </c>
      <c r="AS1162" s="70">
        <f t="shared" si="557"/>
        <v>1159</v>
      </c>
      <c r="AT1162" s="71">
        <f t="shared" si="558"/>
        <v>5.7937059533236872E-5</v>
      </c>
      <c r="AU1162" s="72">
        <f t="shared" si="554"/>
        <v>8.6664107387064426E-3</v>
      </c>
      <c r="AV1162" s="73">
        <f t="shared" si="555"/>
        <v>1.0086664107387064</v>
      </c>
      <c r="AW1162" s="74">
        <f>PRODUCT(AV$4:AV1162)</f>
        <v>15903.05196465848</v>
      </c>
      <c r="BO1162" s="70">
        <f t="shared" si="551"/>
        <v>1159</v>
      </c>
      <c r="BP1162" s="178">
        <f t="shared" si="559"/>
        <v>0.1091</v>
      </c>
      <c r="BQ1162" s="179">
        <f t="shared" si="556"/>
        <v>8.6664107387064426E-3</v>
      </c>
      <c r="BR1162" s="179">
        <f t="shared" si="552"/>
        <v>6.2881011910311967E-5</v>
      </c>
    </row>
    <row r="1163" spans="44:70">
      <c r="AR1163" s="69">
        <f t="shared" si="553"/>
        <v>97</v>
      </c>
      <c r="AS1163" s="70">
        <f t="shared" si="557"/>
        <v>1160</v>
      </c>
      <c r="AT1163" s="71">
        <f t="shared" si="558"/>
        <v>5.7434953178328956E-5</v>
      </c>
      <c r="AU1163" s="72">
        <f t="shared" si="554"/>
        <v>8.6664107387064426E-3</v>
      </c>
      <c r="AV1163" s="73">
        <f t="shared" si="555"/>
        <v>1.0086664107387064</v>
      </c>
      <c r="AW1163" s="74">
        <f>PRODUCT(AV$4:AV1163)</f>
        <v>16040.874344983202</v>
      </c>
      <c r="BO1163" s="70">
        <f t="shared" si="551"/>
        <v>1160</v>
      </c>
      <c r="BP1163" s="178">
        <f t="shared" si="559"/>
        <v>0.1091</v>
      </c>
      <c r="BQ1163" s="179">
        <f t="shared" si="556"/>
        <v>8.6664107387064426E-3</v>
      </c>
      <c r="BR1163" s="179">
        <f t="shared" si="552"/>
        <v>6.2340741439243974E-5</v>
      </c>
    </row>
    <row r="1164" spans="44:70">
      <c r="AR1164" s="69">
        <f t="shared" si="553"/>
        <v>97</v>
      </c>
      <c r="AS1164" s="70">
        <f t="shared" si="557"/>
        <v>1161</v>
      </c>
      <c r="AT1164" s="71">
        <f t="shared" si="558"/>
        <v>5.6937198283327183E-5</v>
      </c>
      <c r="AU1164" s="72">
        <f t="shared" si="554"/>
        <v>8.6664107387064426E-3</v>
      </c>
      <c r="AV1164" s="73">
        <f t="shared" si="555"/>
        <v>1.0086664107387064</v>
      </c>
      <c r="AW1164" s="74">
        <f>PRODUCT(AV$4:AV1164)</f>
        <v>16179.891150664806</v>
      </c>
      <c r="BO1164" s="70">
        <f t="shared" si="551"/>
        <v>1161</v>
      </c>
      <c r="BP1164" s="178">
        <f t="shared" si="559"/>
        <v>0.1091</v>
      </c>
      <c r="BQ1164" s="179">
        <f t="shared" si="556"/>
        <v>8.6664107387064426E-3</v>
      </c>
      <c r="BR1164" s="179">
        <f t="shared" si="552"/>
        <v>6.1805112944712944E-5</v>
      </c>
    </row>
    <row r="1165" spans="44:70">
      <c r="AR1165" s="69">
        <f t="shared" si="553"/>
        <v>97</v>
      </c>
      <c r="AS1165" s="70">
        <f t="shared" si="557"/>
        <v>1162</v>
      </c>
      <c r="AT1165" s="71">
        <f t="shared" si="558"/>
        <v>5.6443757136692699E-5</v>
      </c>
      <c r="AU1165" s="72">
        <f t="shared" si="554"/>
        <v>8.6664107387064426E-3</v>
      </c>
      <c r="AV1165" s="73">
        <f t="shared" si="555"/>
        <v>1.0086664107387064</v>
      </c>
      <c r="AW1165" s="74">
        <f>PRODUCT(AV$4:AV1165)</f>
        <v>16320.112733084028</v>
      </c>
      <c r="BO1165" s="70">
        <f t="shared" si="551"/>
        <v>1162</v>
      </c>
      <c r="BP1165" s="178">
        <f t="shared" si="559"/>
        <v>0.1091</v>
      </c>
      <c r="BQ1165" s="179">
        <f t="shared" si="556"/>
        <v>8.6664107387064426E-3</v>
      </c>
      <c r="BR1165" s="179">
        <f t="shared" si="552"/>
        <v>6.1274086543091469E-5</v>
      </c>
    </row>
    <row r="1166" spans="44:70">
      <c r="AR1166" s="69">
        <f t="shared" si="553"/>
        <v>97</v>
      </c>
      <c r="AS1166" s="70">
        <f t="shared" si="557"/>
        <v>1163</v>
      </c>
      <c r="AT1166" s="71">
        <f t="shared" si="558"/>
        <v>5.5954592353710326E-5</v>
      </c>
      <c r="AU1166" s="72">
        <f t="shared" si="554"/>
        <v>8.6664107387064426E-3</v>
      </c>
      <c r="AV1166" s="73">
        <f t="shared" si="555"/>
        <v>1.0086664107387064</v>
      </c>
      <c r="AW1166" s="74">
        <f>PRODUCT(AV$4:AV1166)</f>
        <v>16461.549533330926</v>
      </c>
      <c r="BO1166" s="70">
        <f t="shared" si="551"/>
        <v>1163</v>
      </c>
      <c r="BP1166" s="178">
        <f t="shared" si="559"/>
        <v>0.1091</v>
      </c>
      <c r="BQ1166" s="179">
        <f t="shared" si="556"/>
        <v>8.6664107387064426E-3</v>
      </c>
      <c r="BR1166" s="179">
        <f t="shared" si="552"/>
        <v>6.0747622693430239E-5</v>
      </c>
    </row>
    <row r="1167" spans="44:70">
      <c r="AR1167" s="69">
        <f t="shared" si="553"/>
        <v>97</v>
      </c>
      <c r="AS1167" s="70">
        <f t="shared" si="557"/>
        <v>1164</v>
      </c>
      <c r="AT1167" s="71">
        <f t="shared" si="558"/>
        <v>5.5469666873656191E-5</v>
      </c>
      <c r="AU1167" s="72">
        <f t="shared" si="554"/>
        <v>8.6664107387064426E-3</v>
      </c>
      <c r="AV1167" s="73">
        <f t="shared" si="555"/>
        <v>1.0086664107387064</v>
      </c>
      <c r="AW1167" s="74">
        <f>PRODUCT(AV$4:AV1167)</f>
        <v>16604.212082982333</v>
      </c>
      <c r="BO1167" s="70">
        <f t="shared" si="551"/>
        <v>1164</v>
      </c>
      <c r="BP1167" s="178">
        <f t="shared" si="559"/>
        <v>0.1091</v>
      </c>
      <c r="BQ1167" s="179">
        <f t="shared" si="556"/>
        <v>8.6664107387064426E-3</v>
      </c>
      <c r="BR1167" s="179">
        <f t="shared" si="552"/>
        <v>6.0225682194513784E-5</v>
      </c>
    </row>
    <row r="1168" spans="44:70">
      <c r="AR1168" s="69">
        <f t="shared" si="553"/>
        <v>98</v>
      </c>
      <c r="AS1168" s="70">
        <f t="shared" si="557"/>
        <v>1165</v>
      </c>
      <c r="AT1168" s="71">
        <f t="shared" si="558"/>
        <v>5.4988943956989868E-5</v>
      </c>
      <c r="AU1168" s="72">
        <f t="shared" si="554"/>
        <v>8.6664107387064426E-3</v>
      </c>
      <c r="AV1168" s="73">
        <f t="shared" si="555"/>
        <v>1.0086664107387064</v>
      </c>
      <c r="AW1168" s="74">
        <f>PRODUCT(AV$4:AV1168)</f>
        <v>16748.11100488605</v>
      </c>
      <c r="BO1168" s="70">
        <f t="shared" si="551"/>
        <v>1165</v>
      </c>
      <c r="BP1168" s="178">
        <f t="shared" si="559"/>
        <v>0.1091</v>
      </c>
      <c r="BQ1168" s="179">
        <f t="shared" si="556"/>
        <v>8.6664107387064426E-3</v>
      </c>
      <c r="BR1168" s="179">
        <f t="shared" si="552"/>
        <v>5.9708226181941494E-5</v>
      </c>
    </row>
    <row r="1169" spans="44:70">
      <c r="AR1169" s="69">
        <f t="shared" si="553"/>
        <v>98</v>
      </c>
      <c r="AS1169" s="70">
        <f t="shared" si="557"/>
        <v>1166</v>
      </c>
      <c r="AT1169" s="71">
        <f t="shared" si="558"/>
        <v>5.4512387182570885E-5</v>
      </c>
      <c r="AU1169" s="72">
        <f t="shared" si="554"/>
        <v>8.6664107387064426E-3</v>
      </c>
      <c r="AV1169" s="73">
        <f t="shared" si="555"/>
        <v>1.0086664107387064</v>
      </c>
      <c r="AW1169" s="74">
        <f>PRODUCT(AV$4:AV1169)</f>
        <v>16893.257013951843</v>
      </c>
      <c r="BO1169" s="70">
        <f t="shared" si="551"/>
        <v>1166</v>
      </c>
      <c r="BP1169" s="178">
        <f t="shared" si="559"/>
        <v>0.1091</v>
      </c>
      <c r="BQ1169" s="179">
        <f t="shared" si="556"/>
        <v>8.6664107387064426E-3</v>
      </c>
      <c r="BR1169" s="179">
        <f t="shared" si="552"/>
        <v>5.9195216125233722E-5</v>
      </c>
    </row>
    <row r="1170" spans="44:70">
      <c r="AR1170" s="69">
        <f t="shared" si="553"/>
        <v>98</v>
      </c>
      <c r="AS1170" s="70">
        <f t="shared" si="557"/>
        <v>1167</v>
      </c>
      <c r="AT1170" s="71">
        <f t="shared" si="558"/>
        <v>5.4039960444899327E-5</v>
      </c>
      <c r="AU1170" s="72">
        <f t="shared" si="554"/>
        <v>8.6664107387064426E-3</v>
      </c>
      <c r="AV1170" s="73">
        <f t="shared" si="555"/>
        <v>1.0086664107387064</v>
      </c>
      <c r="AW1170" s="74">
        <f>PRODUCT(AV$4:AV1170)</f>
        <v>17039.660917949284</v>
      </c>
      <c r="BO1170" s="70">
        <f t="shared" ref="BO1170:BO1233" si="560">BO1169+1</f>
        <v>1167</v>
      </c>
      <c r="BP1170" s="178">
        <f t="shared" si="559"/>
        <v>0.1091</v>
      </c>
      <c r="BQ1170" s="179">
        <f t="shared" si="556"/>
        <v>8.6664107387064426E-3</v>
      </c>
      <c r="BR1170" s="179">
        <f t="shared" ref="BR1170:BR1233" si="561">BR1169/(1+BQ1170)</f>
        <v>5.8686613824962749E-5</v>
      </c>
    </row>
    <row r="1171" spans="44:70">
      <c r="AR1171" s="69">
        <f t="shared" si="553"/>
        <v>98</v>
      </c>
      <c r="AS1171" s="70">
        <f t="shared" si="557"/>
        <v>1168</v>
      </c>
      <c r="AT1171" s="71">
        <f t="shared" si="558"/>
        <v>5.357162795138038E-5</v>
      </c>
      <c r="AU1171" s="72">
        <f t="shared" si="554"/>
        <v>8.6664107387064426E-3</v>
      </c>
      <c r="AV1171" s="73">
        <f t="shared" si="555"/>
        <v>1.0086664107387064</v>
      </c>
      <c r="AW1171" s="74">
        <f>PRODUCT(AV$4:AV1171)</f>
        <v>17187.333618312518</v>
      </c>
      <c r="BO1171" s="70">
        <f t="shared" si="560"/>
        <v>1168</v>
      </c>
      <c r="BP1171" s="178">
        <f t="shared" si="559"/>
        <v>0.1091</v>
      </c>
      <c r="BQ1171" s="179">
        <f t="shared" si="556"/>
        <v>8.6664107387064426E-3</v>
      </c>
      <c r="BR1171" s="179">
        <f t="shared" si="561"/>
        <v>5.8182381409908403E-5</v>
      </c>
    </row>
    <row r="1172" spans="44:70">
      <c r="AR1172" s="69">
        <f t="shared" si="553"/>
        <v>98</v>
      </c>
      <c r="AS1172" s="70">
        <f t="shared" si="557"/>
        <v>1169</v>
      </c>
      <c r="AT1172" s="71">
        <f t="shared" si="558"/>
        <v>5.310735421961255E-5</v>
      </c>
      <c r="AU1172" s="72">
        <f t="shared" si="554"/>
        <v>8.6664107387064426E-3</v>
      </c>
      <c r="AV1172" s="73">
        <f t="shared" si="555"/>
        <v>1.0086664107387064</v>
      </c>
      <c r="AW1172" s="74">
        <f>PRODUCT(AV$4:AV1172)</f>
        <v>17336.286110951991</v>
      </c>
      <c r="BO1172" s="70">
        <f t="shared" si="560"/>
        <v>1169</v>
      </c>
      <c r="BP1172" s="178">
        <f t="shared" si="559"/>
        <v>0.1091</v>
      </c>
      <c r="BQ1172" s="179">
        <f t="shared" si="556"/>
        <v>8.6664107387064426E-3</v>
      </c>
      <c r="BR1172" s="179">
        <f t="shared" si="561"/>
        <v>5.7682481334238127E-5</v>
      </c>
    </row>
    <row r="1173" spans="44:70">
      <c r="AR1173" s="69">
        <f t="shared" si="553"/>
        <v>98</v>
      </c>
      <c r="AS1173" s="70">
        <f t="shared" si="557"/>
        <v>1170</v>
      </c>
      <c r="AT1173" s="71">
        <f t="shared" si="558"/>
        <v>5.2647104074699413E-5</v>
      </c>
      <c r="AU1173" s="72">
        <f t="shared" si="554"/>
        <v>8.6664107387064426E-3</v>
      </c>
      <c r="AV1173" s="73">
        <f t="shared" si="555"/>
        <v>1.0086664107387064</v>
      </c>
      <c r="AW1173" s="74">
        <f>PRODUCT(AV$4:AV1173)</f>
        <v>17486.529487073232</v>
      </c>
      <c r="BO1173" s="70">
        <f t="shared" si="560"/>
        <v>1170</v>
      </c>
      <c r="BP1173" s="178">
        <f t="shared" si="559"/>
        <v>0.1091</v>
      </c>
      <c r="BQ1173" s="179">
        <f t="shared" si="556"/>
        <v>8.6664107387064426E-3</v>
      </c>
      <c r="BR1173" s="179">
        <f t="shared" si="561"/>
        <v>5.7186876374711249E-5</v>
      </c>
    </row>
    <row r="1174" spans="44:70">
      <c r="AR1174" s="69">
        <f t="shared" si="553"/>
        <v>98</v>
      </c>
      <c r="AS1174" s="70">
        <f t="shared" si="557"/>
        <v>1171</v>
      </c>
      <c r="AT1174" s="71">
        <f t="shared" si="558"/>
        <v>5.2190842646584643E-5</v>
      </c>
      <c r="AU1174" s="72">
        <f t="shared" si="554"/>
        <v>8.6664107387064426E-3</v>
      </c>
      <c r="AV1174" s="73">
        <f t="shared" si="555"/>
        <v>1.0086664107387064</v>
      </c>
      <c r="AW1174" s="74">
        <f>PRODUCT(AV$4:AV1174)</f>
        <v>17638.074934002711</v>
      </c>
      <c r="BO1174" s="70">
        <f t="shared" si="560"/>
        <v>1171</v>
      </c>
      <c r="BP1174" s="178">
        <f t="shared" si="559"/>
        <v>0.1091</v>
      </c>
      <c r="BQ1174" s="179">
        <f t="shared" si="556"/>
        <v>8.6664107387064426E-3</v>
      </c>
      <c r="BR1174" s="179">
        <f t="shared" si="561"/>
        <v>5.6695529627907305E-5</v>
      </c>
    </row>
    <row r="1175" spans="44:70">
      <c r="AR1175" s="69">
        <f t="shared" si="553"/>
        <v>98</v>
      </c>
      <c r="AS1175" s="70">
        <f t="shared" si="557"/>
        <v>1172</v>
      </c>
      <c r="AT1175" s="71">
        <f t="shared" si="558"/>
        <v>5.1738535367410145E-5</v>
      </c>
      <c r="AU1175" s="72">
        <f t="shared" si="554"/>
        <v>8.6664107387064426E-3</v>
      </c>
      <c r="AV1175" s="73">
        <f t="shared" si="555"/>
        <v>1.0086664107387064</v>
      </c>
      <c r="AW1175" s="74">
        <f>PRODUCT(AV$4:AV1175)</f>
        <v>17790.933736020859</v>
      </c>
      <c r="BO1175" s="70">
        <f t="shared" si="560"/>
        <v>1172</v>
      </c>
      <c r="BP1175" s="178">
        <f t="shared" si="559"/>
        <v>0.1091</v>
      </c>
      <c r="BQ1175" s="179">
        <f t="shared" si="556"/>
        <v>8.6664107387064426E-3</v>
      </c>
      <c r="BR1175" s="179">
        <f t="shared" si="561"/>
        <v>5.620840450747814E-5</v>
      </c>
    </row>
    <row r="1176" spans="44:70">
      <c r="AR1176" s="69">
        <f t="shared" si="553"/>
        <v>98</v>
      </c>
      <c r="AS1176" s="70">
        <f t="shared" si="557"/>
        <v>1173</v>
      </c>
      <c r="AT1176" s="71">
        <f t="shared" si="558"/>
        <v>5.1290147968897076E-5</v>
      </c>
      <c r="AU1176" s="72">
        <f t="shared" si="554"/>
        <v>8.6664107387064426E-3</v>
      </c>
      <c r="AV1176" s="73">
        <f t="shared" si="555"/>
        <v>1.0086664107387064</v>
      </c>
      <c r="AW1176" s="74">
        <f>PRODUCT(AV$4:AV1176)</f>
        <v>17945.117275202327</v>
      </c>
      <c r="BO1176" s="70">
        <f t="shared" si="560"/>
        <v>1173</v>
      </c>
      <c r="BP1176" s="178">
        <f t="shared" si="559"/>
        <v>0.1091</v>
      </c>
      <c r="BQ1176" s="179">
        <f t="shared" si="556"/>
        <v>8.6664107387064426E-3</v>
      </c>
      <c r="BR1176" s="179">
        <f t="shared" si="561"/>
        <v>5.5725464741423662E-5</v>
      </c>
    </row>
    <row r="1177" spans="44:70">
      <c r="AR1177" s="69">
        <f t="shared" si="553"/>
        <v>98</v>
      </c>
      <c r="AS1177" s="70">
        <f t="shared" si="557"/>
        <v>1174</v>
      </c>
      <c r="AT1177" s="71">
        <f t="shared" si="558"/>
        <v>5.0845646479749581E-5</v>
      </c>
      <c r="AU1177" s="72">
        <f t="shared" si="554"/>
        <v>8.6664107387064426E-3</v>
      </c>
      <c r="AV1177" s="73">
        <f t="shared" si="555"/>
        <v>1.0086664107387064</v>
      </c>
      <c r="AW1177" s="74">
        <f>PRODUCT(AV$4:AV1177)</f>
        <v>18100.637032263487</v>
      </c>
      <c r="BO1177" s="70">
        <f t="shared" si="560"/>
        <v>1174</v>
      </c>
      <c r="BP1177" s="178">
        <f t="shared" si="559"/>
        <v>0.1091</v>
      </c>
      <c r="BQ1177" s="179">
        <f t="shared" si="556"/>
        <v>8.6664107387064426E-3</v>
      </c>
      <c r="BR1177" s="179">
        <f t="shared" si="561"/>
        <v>5.5246674369390956E-5</v>
      </c>
    </row>
    <row r="1178" spans="44:70">
      <c r="AR1178" s="69">
        <f t="shared" si="553"/>
        <v>98</v>
      </c>
      <c r="AS1178" s="70">
        <f t="shared" si="557"/>
        <v>1175</v>
      </c>
      <c r="AT1178" s="71">
        <f t="shared" si="558"/>
        <v>5.0404997223081009E-5</v>
      </c>
      <c r="AU1178" s="72">
        <f t="shared" si="554"/>
        <v>8.6664107387064426E-3</v>
      </c>
      <c r="AV1178" s="73">
        <f t="shared" si="555"/>
        <v>1.0086664107387064</v>
      </c>
      <c r="AW1178" s="74">
        <f>PRODUCT(AV$4:AV1178)</f>
        <v>18257.504587417323</v>
      </c>
      <c r="BO1178" s="70">
        <f t="shared" si="560"/>
        <v>1175</v>
      </c>
      <c r="BP1178" s="178">
        <f t="shared" si="559"/>
        <v>0.1091</v>
      </c>
      <c r="BQ1178" s="179">
        <f t="shared" si="556"/>
        <v>8.6664107387064426E-3</v>
      </c>
      <c r="BR1178" s="179">
        <f t="shared" si="561"/>
        <v>5.4771997739996641E-5</v>
      </c>
    </row>
    <row r="1179" spans="44:70">
      <c r="AR1179" s="69">
        <f t="shared" si="553"/>
        <v>98</v>
      </c>
      <c r="AS1179" s="70">
        <f t="shared" si="557"/>
        <v>1176</v>
      </c>
      <c r="AT1179" s="71">
        <f t="shared" si="558"/>
        <v>4.9968166813862433E-5</v>
      </c>
      <c r="AU1179" s="72">
        <f t="shared" si="554"/>
        <v>8.6664107387064426E-3</v>
      </c>
      <c r="AV1179" s="73">
        <f t="shared" si="555"/>
        <v>1.0086664107387064</v>
      </c>
      <c r="AW1179" s="74">
        <f>PRODUCT(AV$4:AV1179)</f>
        <v>18415.7316212357</v>
      </c>
      <c r="BO1179" s="70">
        <f t="shared" si="560"/>
        <v>1176</v>
      </c>
      <c r="BP1179" s="178">
        <f t="shared" si="559"/>
        <v>0.1091</v>
      </c>
      <c r="BQ1179" s="179">
        <f t="shared" si="556"/>
        <v>8.6664107387064426E-3</v>
      </c>
      <c r="BR1179" s="179">
        <f t="shared" si="561"/>
        <v>5.4301399508172232E-5</v>
      </c>
    </row>
    <row r="1180" spans="44:70">
      <c r="AR1180" s="69">
        <f t="shared" si="553"/>
        <v>99</v>
      </c>
      <c r="AS1180" s="70">
        <f t="shared" si="557"/>
        <v>1177</v>
      </c>
      <c r="AT1180" s="71">
        <f t="shared" si="558"/>
        <v>4.9535122156393303E-5</v>
      </c>
      <c r="AU1180" s="72">
        <f t="shared" si="554"/>
        <v>8.6664107387064426E-3</v>
      </c>
      <c r="AV1180" s="73">
        <f t="shared" si="555"/>
        <v>1.0086664107387064</v>
      </c>
      <c r="AW1180" s="74">
        <f>PRODUCT(AV$4:AV1180)</f>
        <v>18575.329915519113</v>
      </c>
      <c r="BO1180" s="70">
        <f t="shared" si="560"/>
        <v>1177</v>
      </c>
      <c r="BP1180" s="178">
        <f t="shared" si="559"/>
        <v>0.1091</v>
      </c>
      <c r="BQ1180" s="179">
        <f t="shared" si="556"/>
        <v>8.6664107387064426E-3</v>
      </c>
      <c r="BR1180" s="179">
        <f t="shared" si="561"/>
        <v>5.3834844632532264E-5</v>
      </c>
    </row>
    <row r="1181" spans="44:70">
      <c r="AR1181" s="69">
        <f t="shared" si="553"/>
        <v>99</v>
      </c>
      <c r="AS1181" s="70">
        <f t="shared" si="557"/>
        <v>1178</v>
      </c>
      <c r="AT1181" s="71">
        <f t="shared" si="558"/>
        <v>4.9105830441794003E-5</v>
      </c>
      <c r="AU1181" s="72">
        <f t="shared" si="554"/>
        <v>8.6664107387064426E-3</v>
      </c>
      <c r="AV1181" s="73">
        <f t="shared" si="555"/>
        <v>1.0086664107387064</v>
      </c>
      <c r="AW1181" s="74">
        <f>PRODUCT(AV$4:AV1181)</f>
        <v>18736.311354173984</v>
      </c>
      <c r="BO1181" s="70">
        <f t="shared" si="560"/>
        <v>1178</v>
      </c>
      <c r="BP1181" s="178">
        <f t="shared" si="559"/>
        <v>0.1091</v>
      </c>
      <c r="BQ1181" s="179">
        <f t="shared" si="556"/>
        <v>8.6664107387064426E-3</v>
      </c>
      <c r="BR1181" s="179">
        <f t="shared" si="561"/>
        <v>5.337229837276509E-5</v>
      </c>
    </row>
    <row r="1182" spans="44:70">
      <c r="AR1182" s="69">
        <f t="shared" si="553"/>
        <v>99</v>
      </c>
      <c r="AS1182" s="70">
        <f t="shared" si="557"/>
        <v>1179</v>
      </c>
      <c r="AT1182" s="71">
        <f t="shared" si="558"/>
        <v>4.8680259145520142E-5</v>
      </c>
      <c r="AU1182" s="72">
        <f t="shared" si="554"/>
        <v>8.6664107387064426E-3</v>
      </c>
      <c r="AV1182" s="73">
        <f t="shared" si="555"/>
        <v>1.0086664107387064</v>
      </c>
      <c r="AW1182" s="74">
        <f>PRODUCT(AV$4:AV1182)</f>
        <v>18898.687924097543</v>
      </c>
      <c r="BO1182" s="70">
        <f t="shared" si="560"/>
        <v>1179</v>
      </c>
      <c r="BP1182" s="178">
        <f t="shared" si="559"/>
        <v>0.1091</v>
      </c>
      <c r="BQ1182" s="179">
        <f t="shared" si="556"/>
        <v>8.6664107387064426E-3</v>
      </c>
      <c r="BR1182" s="179">
        <f t="shared" si="561"/>
        <v>5.2913726287046061E-5</v>
      </c>
    </row>
    <row r="1183" spans="44:70">
      <c r="AR1183" s="69">
        <f t="shared" si="553"/>
        <v>99</v>
      </c>
      <c r="AS1183" s="70">
        <f t="shared" si="557"/>
        <v>1180</v>
      </c>
      <c r="AT1183" s="71">
        <f t="shared" si="558"/>
        <v>4.8258376024898391E-5</v>
      </c>
      <c r="AU1183" s="72">
        <f t="shared" si="554"/>
        <v>8.6664107387064426E-3</v>
      </c>
      <c r="AV1183" s="73">
        <f t="shared" si="555"/>
        <v>1.0086664107387064</v>
      </c>
      <c r="AW1183" s="74">
        <f>PRODUCT(AV$4:AV1183)</f>
        <v>19062.471716070402</v>
      </c>
      <c r="BO1183" s="70">
        <f t="shared" si="560"/>
        <v>1180</v>
      </c>
      <c r="BP1183" s="178">
        <f t="shared" si="559"/>
        <v>0.1091</v>
      </c>
      <c r="BQ1183" s="179">
        <f t="shared" si="556"/>
        <v>8.6664107387064426E-3</v>
      </c>
      <c r="BR1183" s="179">
        <f t="shared" si="561"/>
        <v>5.2459094229472946E-5</v>
      </c>
    </row>
    <row r="1184" spans="44:70">
      <c r="AR1184" s="69">
        <f t="shared" si="553"/>
        <v>99</v>
      </c>
      <c r="AS1184" s="70">
        <f t="shared" si="557"/>
        <v>1181</v>
      </c>
      <c r="AT1184" s="71">
        <f t="shared" si="558"/>
        <v>4.7840149116683678E-5</v>
      </c>
      <c r="AU1184" s="72">
        <f t="shared" si="554"/>
        <v>8.6664107387064426E-3</v>
      </c>
      <c r="AV1184" s="73">
        <f t="shared" si="555"/>
        <v>1.0086664107387064</v>
      </c>
      <c r="AW1184" s="74">
        <f>PRODUCT(AV$4:AV1184)</f>
        <v>19227.674925656844</v>
      </c>
      <c r="BO1184" s="70">
        <f t="shared" si="560"/>
        <v>1181</v>
      </c>
      <c r="BP1184" s="178">
        <f t="shared" si="559"/>
        <v>0.1091</v>
      </c>
      <c r="BQ1184" s="179">
        <f t="shared" si="556"/>
        <v>8.6664107387064426E-3</v>
      </c>
      <c r="BR1184" s="179">
        <f t="shared" si="561"/>
        <v>5.2008368347523369E-5</v>
      </c>
    </row>
    <row r="1185" spans="44:70">
      <c r="AR1185" s="69">
        <f t="shared" si="553"/>
        <v>99</v>
      </c>
      <c r="AS1185" s="70">
        <f t="shared" si="557"/>
        <v>1182</v>
      </c>
      <c r="AT1185" s="71">
        <f t="shared" si="558"/>
        <v>4.7425546734637531E-5</v>
      </c>
      <c r="AU1185" s="72">
        <f t="shared" si="554"/>
        <v>8.6664107387064426E-3</v>
      </c>
      <c r="AV1185" s="73">
        <f t="shared" si="555"/>
        <v>1.0086664107387064</v>
      </c>
      <c r="AW1185" s="74">
        <f>PRODUCT(AV$4:AV1185)</f>
        <v>19394.309854112911</v>
      </c>
      <c r="BO1185" s="70">
        <f t="shared" si="560"/>
        <v>1182</v>
      </c>
      <c r="BP1185" s="178">
        <f t="shared" si="559"/>
        <v>0.1091</v>
      </c>
      <c r="BQ1185" s="179">
        <f t="shared" si="556"/>
        <v>8.6664107387064426E-3</v>
      </c>
      <c r="BR1185" s="179">
        <f t="shared" si="561"/>
        <v>5.1561515079534122E-5</v>
      </c>
    </row>
    <row r="1186" spans="44:70">
      <c r="AR1186" s="69">
        <f t="shared" si="553"/>
        <v>99</v>
      </c>
      <c r="AS1186" s="70">
        <f t="shared" si="557"/>
        <v>1183</v>
      </c>
      <c r="AT1186" s="71">
        <f t="shared" si="558"/>
        <v>4.7014537467127445E-5</v>
      </c>
      <c r="AU1186" s="72">
        <f t="shared" si="554"/>
        <v>8.6664107387064426E-3</v>
      </c>
      <c r="AV1186" s="73">
        <f t="shared" si="555"/>
        <v>1.0086664107387064</v>
      </c>
      <c r="AW1186" s="74">
        <f>PRODUCT(AV$4:AV1186)</f>
        <v>19562.388909302397</v>
      </c>
      <c r="BO1186" s="70">
        <f t="shared" si="560"/>
        <v>1183</v>
      </c>
      <c r="BP1186" s="178">
        <f t="shared" si="559"/>
        <v>0.1091</v>
      </c>
      <c r="BQ1186" s="179">
        <f t="shared" si="556"/>
        <v>8.6664107387064426E-3</v>
      </c>
      <c r="BR1186" s="179">
        <f t="shared" si="561"/>
        <v>5.1118501152202101E-5</v>
      </c>
    </row>
    <row r="1187" spans="44:70">
      <c r="AR1187" s="69">
        <f t="shared" si="553"/>
        <v>99</v>
      </c>
      <c r="AS1187" s="70">
        <f t="shared" si="557"/>
        <v>1184</v>
      </c>
      <c r="AT1187" s="71">
        <f t="shared" si="558"/>
        <v>4.6607090174747013E-5</v>
      </c>
      <c r="AU1187" s="72">
        <f t="shared" si="554"/>
        <v>8.6664107387064426E-3</v>
      </c>
      <c r="AV1187" s="73">
        <f t="shared" si="555"/>
        <v>1.0086664107387064</v>
      </c>
      <c r="AW1187" s="74">
        <f>PRODUCT(AV$4:AV1187)</f>
        <v>19731.924606620727</v>
      </c>
      <c r="BO1187" s="70">
        <f t="shared" si="560"/>
        <v>1184</v>
      </c>
      <c r="BP1187" s="178">
        <f t="shared" si="559"/>
        <v>0.1091</v>
      </c>
      <c r="BQ1187" s="179">
        <f t="shared" si="556"/>
        <v>8.6664107387064426E-3</v>
      </c>
      <c r="BR1187" s="179">
        <f t="shared" si="561"/>
        <v>5.0679293578106738E-5</v>
      </c>
    </row>
    <row r="1188" spans="44:70">
      <c r="AR1188" s="69">
        <f t="shared" si="553"/>
        <v>99</v>
      </c>
      <c r="AS1188" s="70">
        <f t="shared" si="557"/>
        <v>1185</v>
      </c>
      <c r="AT1188" s="71">
        <f t="shared" si="558"/>
        <v>4.6203173987956724E-5</v>
      </c>
      <c r="AU1188" s="72">
        <f t="shared" si="554"/>
        <v>8.6664107387064426E-3</v>
      </c>
      <c r="AV1188" s="73">
        <f t="shared" si="555"/>
        <v>1.0086664107387064</v>
      </c>
      <c r="AW1188" s="74">
        <f>PRODUCT(AV$4:AV1188)</f>
        <v>19902.929569926891</v>
      </c>
      <c r="BO1188" s="70">
        <f t="shared" si="560"/>
        <v>1185</v>
      </c>
      <c r="BP1188" s="178">
        <f t="shared" si="559"/>
        <v>0.1091</v>
      </c>
      <c r="BQ1188" s="179">
        <f t="shared" si="556"/>
        <v>8.6664107387064426E-3</v>
      </c>
      <c r="BR1188" s="179">
        <f t="shared" si="561"/>
        <v>5.024385965325372E-5</v>
      </c>
    </row>
    <row r="1189" spans="44:70">
      <c r="AR1189" s="69">
        <f t="shared" si="553"/>
        <v>99</v>
      </c>
      <c r="AS1189" s="70">
        <f t="shared" si="557"/>
        <v>1186</v>
      </c>
      <c r="AT1189" s="71">
        <f t="shared" si="558"/>
        <v>4.5802758304745175E-5</v>
      </c>
      <c r="AU1189" s="72">
        <f t="shared" si="554"/>
        <v>8.6664107387064426E-3</v>
      </c>
      <c r="AV1189" s="73">
        <f t="shared" si="555"/>
        <v>1.0086664107387064</v>
      </c>
      <c r="AW1189" s="74">
        <f>PRODUCT(AV$4:AV1189)</f>
        <v>20075.416532483425</v>
      </c>
      <c r="BO1189" s="70">
        <f t="shared" si="560"/>
        <v>1186</v>
      </c>
      <c r="BP1189" s="178">
        <f t="shared" si="559"/>
        <v>0.1091</v>
      </c>
      <c r="BQ1189" s="179">
        <f t="shared" si="556"/>
        <v>8.6664107387064426E-3</v>
      </c>
      <c r="BR1189" s="179">
        <f t="shared" si="561"/>
        <v>4.9812166954639794E-5</v>
      </c>
    </row>
    <row r="1190" spans="44:70">
      <c r="AR1190" s="69">
        <f t="shared" si="553"/>
        <v>99</v>
      </c>
      <c r="AS1190" s="70">
        <f t="shared" si="557"/>
        <v>1187</v>
      </c>
      <c r="AT1190" s="71">
        <f t="shared" si="558"/>
        <v>4.5405812788310556E-5</v>
      </c>
      <c r="AU1190" s="72">
        <f t="shared" si="554"/>
        <v>8.6664107387064426E-3</v>
      </c>
      <c r="AV1190" s="73">
        <f t="shared" si="555"/>
        <v>1.0086664107387064</v>
      </c>
      <c r="AW1190" s="74">
        <f>PRODUCT(AV$4:AV1190)</f>
        <v>20249.398337904546</v>
      </c>
      <c r="BO1190" s="70">
        <f t="shared" si="560"/>
        <v>1187</v>
      </c>
      <c r="BP1190" s="178">
        <f t="shared" si="559"/>
        <v>0.1091</v>
      </c>
      <c r="BQ1190" s="179">
        <f t="shared" si="556"/>
        <v>8.6664107387064426E-3</v>
      </c>
      <c r="BR1190" s="179">
        <f t="shared" si="561"/>
        <v>4.9384183337838502E-5</v>
      </c>
    </row>
    <row r="1191" spans="44:70">
      <c r="AR1191" s="69">
        <f t="shared" si="553"/>
        <v>99</v>
      </c>
      <c r="AS1191" s="70">
        <f t="shared" si="557"/>
        <v>1188</v>
      </c>
      <c r="AT1191" s="71">
        <f t="shared" si="558"/>
        <v>4.5012307364762245E-5</v>
      </c>
      <c r="AU1191" s="72">
        <f t="shared" si="554"/>
        <v>8.6664107387064426E-3</v>
      </c>
      <c r="AV1191" s="73">
        <f t="shared" si="555"/>
        <v>1.0086664107387064</v>
      </c>
      <c r="AW1191" s="74">
        <f>PRODUCT(AV$4:AV1191)</f>
        <v>20424.887941112505</v>
      </c>
      <c r="BO1191" s="70">
        <f t="shared" si="560"/>
        <v>1188</v>
      </c>
      <c r="BP1191" s="178">
        <f t="shared" si="559"/>
        <v>0.1091</v>
      </c>
      <c r="BQ1191" s="179">
        <f t="shared" si="556"/>
        <v>8.6664107387064426E-3</v>
      </c>
      <c r="BR1191" s="179">
        <f t="shared" si="561"/>
        <v>4.895987693460668E-5</v>
      </c>
    </row>
    <row r="1192" spans="44:70">
      <c r="AR1192" s="69">
        <f t="shared" si="553"/>
        <v>100</v>
      </c>
      <c r="AS1192" s="70">
        <f t="shared" si="557"/>
        <v>1189</v>
      </c>
      <c r="AT1192" s="71">
        <f t="shared" si="558"/>
        <v>4.4622212220842313E-5</v>
      </c>
      <c r="AU1192" s="72">
        <f t="shared" si="554"/>
        <v>8.6664107387064426E-3</v>
      </c>
      <c r="AV1192" s="73">
        <f t="shared" si="555"/>
        <v>1.0086664107387064</v>
      </c>
      <c r="AW1192" s="74">
        <f>PRODUCT(AV$4:AV1192)</f>
        <v>20601.898409302237</v>
      </c>
      <c r="BO1192" s="70">
        <f t="shared" si="560"/>
        <v>1189</v>
      </c>
      <c r="BP1192" s="178">
        <f t="shared" si="559"/>
        <v>0.1091</v>
      </c>
      <c r="BQ1192" s="179">
        <f t="shared" si="556"/>
        <v>8.6664107387064426E-3</v>
      </c>
      <c r="BR1192" s="179">
        <f t="shared" si="561"/>
        <v>4.8539216150511495E-5</v>
      </c>
    </row>
    <row r="1193" spans="44:70">
      <c r="AR1193" s="69">
        <f t="shared" si="553"/>
        <v>100</v>
      </c>
      <c r="AS1193" s="70">
        <f t="shared" si="557"/>
        <v>1190</v>
      </c>
      <c r="AT1193" s="71">
        <f t="shared" si="558"/>
        <v>4.4235497801666769E-5</v>
      </c>
      <c r="AU1193" s="72">
        <f t="shared" si="554"/>
        <v>8.6664107387064426E-3</v>
      </c>
      <c r="AV1193" s="73">
        <f t="shared" si="555"/>
        <v>1.0086664107387064</v>
      </c>
      <c r="AW1193" s="74">
        <f>PRODUCT(AV$4:AV1193)</f>
        <v>20780.442922914353</v>
      </c>
      <c r="BO1193" s="70">
        <f t="shared" si="560"/>
        <v>1190</v>
      </c>
      <c r="BP1193" s="178">
        <f t="shared" si="559"/>
        <v>0.1091</v>
      </c>
      <c r="BQ1193" s="179">
        <f t="shared" si="556"/>
        <v>8.6664107387064426E-3</v>
      </c>
      <c r="BR1193" s="179">
        <f t="shared" si="561"/>
        <v>4.8122169662577876E-5</v>
      </c>
    </row>
    <row r="1194" spans="44:70">
      <c r="AR1194" s="69">
        <f t="shared" si="553"/>
        <v>100</v>
      </c>
      <c r="AS1194" s="70">
        <f t="shared" si="557"/>
        <v>1191</v>
      </c>
      <c r="AT1194" s="71">
        <f t="shared" si="558"/>
        <v>4.3852134808486381E-5</v>
      </c>
      <c r="AU1194" s="72">
        <f t="shared" si="554"/>
        <v>8.6664107387064426E-3</v>
      </c>
      <c r="AV1194" s="73">
        <f t="shared" si="555"/>
        <v>1.0086664107387064</v>
      </c>
      <c r="AW1194" s="74">
        <f>PRODUCT(AV$4:AV1194)</f>
        <v>20960.534776616576</v>
      </c>
      <c r="BO1194" s="70">
        <f t="shared" si="560"/>
        <v>1191</v>
      </c>
      <c r="BP1194" s="178">
        <f t="shared" si="559"/>
        <v>0.1091</v>
      </c>
      <c r="BQ1194" s="179">
        <f t="shared" si="556"/>
        <v>8.6664107387064426E-3</v>
      </c>
      <c r="BR1194" s="179">
        <f t="shared" si="561"/>
        <v>4.7708706416956172E-5</v>
      </c>
    </row>
    <row r="1195" spans="44:70">
      <c r="AR1195" s="69">
        <f t="shared" si="553"/>
        <v>100</v>
      </c>
      <c r="AS1195" s="70">
        <f t="shared" si="557"/>
        <v>1192</v>
      </c>
      <c r="AT1195" s="71">
        <f t="shared" si="558"/>
        <v>4.3472094196466911E-5</v>
      </c>
      <c r="AU1195" s="72">
        <f t="shared" si="554"/>
        <v>8.6664107387064426E-3</v>
      </c>
      <c r="AV1195" s="73">
        <f t="shared" si="555"/>
        <v>1.0086664107387064</v>
      </c>
      <c r="AW1195" s="74">
        <f>PRODUCT(AV$4:AV1195)</f>
        <v>21142.187380293675</v>
      </c>
      <c r="BO1195" s="70">
        <f t="shared" si="560"/>
        <v>1192</v>
      </c>
      <c r="BP1195" s="178">
        <f t="shared" si="559"/>
        <v>0.1091</v>
      </c>
      <c r="BQ1195" s="179">
        <f t="shared" si="556"/>
        <v>8.6664107387064426E-3</v>
      </c>
      <c r="BR1195" s="179">
        <f t="shared" si="561"/>
        <v>4.7298795626609836E-5</v>
      </c>
    </row>
    <row r="1196" spans="44:70">
      <c r="AR1196" s="69">
        <f t="shared" si="553"/>
        <v>100</v>
      </c>
      <c r="AS1196" s="70">
        <f t="shared" si="557"/>
        <v>1193</v>
      </c>
      <c r="AT1196" s="71">
        <f t="shared" si="558"/>
        <v>4.3095347172488592E-5</v>
      </c>
      <c r="AU1196" s="72">
        <f t="shared" si="554"/>
        <v>8.6664107387064426E-3</v>
      </c>
      <c r="AV1196" s="73">
        <f t="shared" si="555"/>
        <v>1.0086664107387064</v>
      </c>
      <c r="AW1196" s="74">
        <f>PRODUCT(AV$4:AV1196)</f>
        <v>21325.414260045996</v>
      </c>
      <c r="BO1196" s="70">
        <f t="shared" si="560"/>
        <v>1193</v>
      </c>
      <c r="BP1196" s="178">
        <f t="shared" si="559"/>
        <v>0.1091</v>
      </c>
      <c r="BQ1196" s="179">
        <f t="shared" si="556"/>
        <v>8.6664107387064426E-3</v>
      </c>
      <c r="BR1196" s="179">
        <f t="shared" si="561"/>
        <v>4.6892406769022983E-5</v>
      </c>
    </row>
    <row r="1197" spans="44:70">
      <c r="AR1197" s="69">
        <f t="shared" si="553"/>
        <v>100</v>
      </c>
      <c r="AS1197" s="70">
        <f t="shared" si="557"/>
        <v>1194</v>
      </c>
      <c r="AT1197" s="71">
        <f t="shared" si="558"/>
        <v>4.2721865192964655E-5</v>
      </c>
      <c r="AU1197" s="72">
        <f t="shared" si="554"/>
        <v>8.6664107387064426E-3</v>
      </c>
      <c r="AV1197" s="73">
        <f t="shared" si="555"/>
        <v>1.0086664107387064</v>
      </c>
      <c r="AW1197" s="74">
        <f>PRODUCT(AV$4:AV1197)</f>
        <v>21510.229059196623</v>
      </c>
      <c r="BO1197" s="70">
        <f t="shared" si="560"/>
        <v>1194</v>
      </c>
      <c r="BP1197" s="178">
        <f t="shared" si="559"/>
        <v>0.1091</v>
      </c>
      <c r="BQ1197" s="179">
        <f t="shared" si="556"/>
        <v>8.6664107387064426E-3</v>
      </c>
      <c r="BR1197" s="179">
        <f t="shared" si="561"/>
        <v>4.6489509583927635E-5</v>
      </c>
    </row>
    <row r="1198" spans="44:70">
      <c r="AR1198" s="69">
        <f t="shared" si="553"/>
        <v>100</v>
      </c>
      <c r="AS1198" s="70">
        <f t="shared" si="557"/>
        <v>1195</v>
      </c>
      <c r="AT1198" s="71">
        <f t="shared" si="558"/>
        <v>4.2351619961678777E-5</v>
      </c>
      <c r="AU1198" s="72">
        <f t="shared" si="554"/>
        <v>8.6664107387064426E-3</v>
      </c>
      <c r="AV1198" s="73">
        <f t="shared" si="555"/>
        <v>1.0086664107387064</v>
      </c>
      <c r="AW1198" s="74">
        <f>PRODUCT(AV$4:AV1198)</f>
        <v>21696.645539307279</v>
      </c>
      <c r="BO1198" s="70">
        <f t="shared" si="560"/>
        <v>1195</v>
      </c>
      <c r="BP1198" s="178">
        <f t="shared" si="559"/>
        <v>0.1091</v>
      </c>
      <c r="BQ1198" s="179">
        <f t="shared" si="556"/>
        <v>8.6664107387064426E-3</v>
      </c>
      <c r="BR1198" s="179">
        <f t="shared" si="561"/>
        <v>4.6090074071050509E-5</v>
      </c>
    </row>
    <row r="1199" spans="44:70">
      <c r="AR1199" s="69">
        <f t="shared" si="553"/>
        <v>100</v>
      </c>
      <c r="AS1199" s="70">
        <f t="shared" si="557"/>
        <v>1196</v>
      </c>
      <c r="AT1199" s="71">
        <f t="shared" si="558"/>
        <v>4.1984583427641271E-5</v>
      </c>
      <c r="AU1199" s="72">
        <f t="shared" si="554"/>
        <v>8.6664107387064426E-3</v>
      </c>
      <c r="AV1199" s="73">
        <f t="shared" si="555"/>
        <v>1.0086664107387064</v>
      </c>
      <c r="AW1199" s="74">
        <f>PRODUCT(AV$4:AV1199)</f>
        <v>21884.677581203039</v>
      </c>
      <c r="BO1199" s="70">
        <f t="shared" si="560"/>
        <v>1196</v>
      </c>
      <c r="BP1199" s="178">
        <f t="shared" si="559"/>
        <v>0.1091</v>
      </c>
      <c r="BQ1199" s="179">
        <f t="shared" si="556"/>
        <v>8.6664107387064426E-3</v>
      </c>
      <c r="BR1199" s="179">
        <f t="shared" si="561"/>
        <v>4.5694070487879144E-5</v>
      </c>
    </row>
    <row r="1200" spans="44:70">
      <c r="AR1200" s="69">
        <f t="shared" si="553"/>
        <v>100</v>
      </c>
      <c r="AS1200" s="70">
        <f t="shared" si="557"/>
        <v>1197</v>
      </c>
      <c r="AT1200" s="71">
        <f t="shared" si="558"/>
        <v>4.1620727782963843E-5</v>
      </c>
      <c r="AU1200" s="72">
        <f t="shared" si="554"/>
        <v>8.6664107387064426E-3</v>
      </c>
      <c r="AV1200" s="73">
        <f t="shared" si="555"/>
        <v>1.0086664107387064</v>
      </c>
      <c r="AW1200" s="74">
        <f>PRODUCT(AV$4:AV1200)</f>
        <v>22074.339186005906</v>
      </c>
      <c r="BO1200" s="70">
        <f t="shared" si="560"/>
        <v>1197</v>
      </c>
      <c r="BP1200" s="178">
        <f t="shared" si="559"/>
        <v>0.1091</v>
      </c>
      <c r="BQ1200" s="179">
        <f t="shared" si="556"/>
        <v>8.6664107387064426E-3</v>
      </c>
      <c r="BR1200" s="179">
        <f t="shared" si="561"/>
        <v>4.5301469347447245E-5</v>
      </c>
    </row>
    <row r="1201" spans="44:70">
      <c r="AR1201" s="69">
        <f t="shared" si="553"/>
        <v>100</v>
      </c>
      <c r="AS1201" s="70">
        <f t="shared" si="557"/>
        <v>1198</v>
      </c>
      <c r="AT1201" s="71">
        <f t="shared" si="558"/>
        <v>4.126002546075279E-5</v>
      </c>
      <c r="AU1201" s="72">
        <f t="shared" si="554"/>
        <v>8.6664107387064426E-3</v>
      </c>
      <c r="AV1201" s="73">
        <f t="shared" si="555"/>
        <v>1.0086664107387064</v>
      </c>
      <c r="AW1201" s="74">
        <f>PRODUCT(AV$4:AV1201)</f>
        <v>22265.644476177356</v>
      </c>
      <c r="BO1201" s="70">
        <f t="shared" si="560"/>
        <v>1198</v>
      </c>
      <c r="BP1201" s="178">
        <f t="shared" si="559"/>
        <v>0.1091</v>
      </c>
      <c r="BQ1201" s="179">
        <f t="shared" si="556"/>
        <v>8.6664107387064426E-3</v>
      </c>
      <c r="BR1201" s="179">
        <f t="shared" si="561"/>
        <v>4.4912241416139039E-5</v>
      </c>
    </row>
    <row r="1202" spans="44:70">
      <c r="AR1202" s="69">
        <f t="shared" si="553"/>
        <v>100</v>
      </c>
      <c r="AS1202" s="70">
        <f t="shared" si="557"/>
        <v>1199</v>
      </c>
      <c r="AT1202" s="71">
        <f t="shared" si="558"/>
        <v>4.0902449133020423E-5</v>
      </c>
      <c r="AU1202" s="72">
        <f t="shared" si="554"/>
        <v>8.6664107387064426E-3</v>
      </c>
      <c r="AV1202" s="73">
        <f t="shared" si="555"/>
        <v>1.0086664107387064</v>
      </c>
      <c r="AW1202" s="74">
        <f>PRODUCT(AV$4:AV1202)</f>
        <v>22458.607696569921</v>
      </c>
      <c r="BO1202" s="70">
        <f t="shared" si="560"/>
        <v>1199</v>
      </c>
      <c r="BP1202" s="178">
        <f t="shared" si="559"/>
        <v>0.1091</v>
      </c>
      <c r="BQ1202" s="179">
        <f t="shared" si="556"/>
        <v>8.6664107387064426E-3</v>
      </c>
      <c r="BR1202" s="179">
        <f t="shared" si="561"/>
        <v>4.4526357711512504E-5</v>
      </c>
    </row>
    <row r="1203" spans="44:70">
      <c r="AR1203" s="69">
        <f t="shared" si="553"/>
        <v>100</v>
      </c>
      <c r="AS1203" s="70">
        <f t="shared" si="557"/>
        <v>1200</v>
      </c>
      <c r="AT1203" s="71">
        <f t="shared" si="558"/>
        <v>4.0547971708614624E-5</v>
      </c>
      <c r="AU1203" s="72">
        <f t="shared" si="554"/>
        <v>8.6664107387064426E-3</v>
      </c>
      <c r="AV1203" s="73">
        <f t="shared" si="555"/>
        <v>1.0086664107387064</v>
      </c>
      <c r="AW1203" s="74">
        <f>PRODUCT(AV$4:AV1203)</f>
        <v>22653.24321548787</v>
      </c>
      <c r="BO1203" s="70">
        <f t="shared" si="560"/>
        <v>1200</v>
      </c>
      <c r="BP1203" s="178">
        <f t="shared" si="559"/>
        <v>0.1091</v>
      </c>
      <c r="BQ1203" s="179">
        <f t="shared" si="556"/>
        <v>8.6664107387064426E-3</v>
      </c>
      <c r="BR1203" s="179">
        <f t="shared" si="561"/>
        <v>4.4143789500141282E-5</v>
      </c>
    </row>
    <row r="1204" spans="44:70">
      <c r="AR1204" s="69">
        <f t="shared" si="553"/>
        <v>101</v>
      </c>
      <c r="AS1204" s="70">
        <f t="shared" si="557"/>
        <v>1201</v>
      </c>
      <c r="AT1204" s="71">
        <f t="shared" si="558"/>
        <v>4.0196566331166322E-5</v>
      </c>
      <c r="AU1204" s="72">
        <f t="shared" si="554"/>
        <v>8.6664107387064426E-3</v>
      </c>
      <c r="AV1204" s="73">
        <f t="shared" si="555"/>
        <v>1.0086664107387064</v>
      </c>
      <c r="AW1204" s="74">
        <f>PRODUCT(AV$4:AV1204)</f>
        <v>22849.565525757102</v>
      </c>
      <c r="BO1204" s="70">
        <f t="shared" si="560"/>
        <v>1201</v>
      </c>
      <c r="BP1204" s="178">
        <f t="shared" si="559"/>
        <v>0.1091</v>
      </c>
      <c r="BQ1204" s="179">
        <f t="shared" si="556"/>
        <v>8.6664107387064426E-3</v>
      </c>
      <c r="BR1204" s="179">
        <f t="shared" si="561"/>
        <v>4.3764508295475171E-5</v>
      </c>
    </row>
    <row r="1205" spans="44:70">
      <c r="AR1205" s="69">
        <f t="shared" si="553"/>
        <v>101</v>
      </c>
      <c r="AS1205" s="70">
        <f t="shared" si="557"/>
        <v>1202</v>
      </c>
      <c r="AT1205" s="71">
        <f t="shared" si="558"/>
        <v>3.9848206377054777E-5</v>
      </c>
      <c r="AU1205" s="72">
        <f t="shared" si="554"/>
        <v>8.6664107387064426E-3</v>
      </c>
      <c r="AV1205" s="73">
        <f t="shared" si="555"/>
        <v>1.0086664107387064</v>
      </c>
      <c r="AW1205" s="74">
        <f>PRODUCT(AV$4:AV1205)</f>
        <v>23047.589245804298</v>
      </c>
      <c r="BO1205" s="70">
        <f t="shared" si="560"/>
        <v>1202</v>
      </c>
      <c r="BP1205" s="178">
        <f t="shared" si="559"/>
        <v>0.1091</v>
      </c>
      <c r="BQ1205" s="179">
        <f t="shared" si="556"/>
        <v>8.6664107387064426E-3</v>
      </c>
      <c r="BR1205" s="179">
        <f t="shared" si="561"/>
        <v>4.3388485855718957E-5</v>
      </c>
    </row>
    <row r="1206" spans="44:70">
      <c r="AR1206" s="69">
        <f t="shared" si="553"/>
        <v>101</v>
      </c>
      <c r="AS1206" s="70">
        <f t="shared" si="557"/>
        <v>1203</v>
      </c>
      <c r="AT1206" s="71">
        <f t="shared" si="558"/>
        <v>3.950286545339048E-5</v>
      </c>
      <c r="AU1206" s="72">
        <f t="shared" si="554"/>
        <v>8.6664107387064426E-3</v>
      </c>
      <c r="AV1206" s="73">
        <f t="shared" si="555"/>
        <v>1.0086664107387064</v>
      </c>
      <c r="AW1206" s="74">
        <f>PRODUCT(AV$4:AV1206)</f>
        <v>23247.329120745431</v>
      </c>
      <c r="BO1206" s="70">
        <f t="shared" si="560"/>
        <v>1203</v>
      </c>
      <c r="BP1206" s="178">
        <f t="shared" si="559"/>
        <v>0.1091</v>
      </c>
      <c r="BQ1206" s="179">
        <f t="shared" si="556"/>
        <v>8.6664107387064426E-3</v>
      </c>
      <c r="BR1206" s="179">
        <f t="shared" si="561"/>
        <v>4.3015694181729502E-5</v>
      </c>
    </row>
    <row r="1207" spans="44:70">
      <c r="AR1207" s="69">
        <f t="shared" si="553"/>
        <v>101</v>
      </c>
      <c r="AS1207" s="70">
        <f t="shared" si="557"/>
        <v>1204</v>
      </c>
      <c r="AT1207" s="71">
        <f t="shared" si="558"/>
        <v>3.9160517396015542E-5</v>
      </c>
      <c r="AU1207" s="72">
        <f t="shared" si="554"/>
        <v>8.6664107387064426E-3</v>
      </c>
      <c r="AV1207" s="73">
        <f t="shared" si="555"/>
        <v>1.0086664107387064</v>
      </c>
      <c r="AW1207" s="74">
        <f>PRODUCT(AV$4:AV1207)</f>
        <v>23448.800023483702</v>
      </c>
      <c r="BO1207" s="70">
        <f t="shared" si="560"/>
        <v>1204</v>
      </c>
      <c r="BP1207" s="178">
        <f t="shared" si="559"/>
        <v>0.1091</v>
      </c>
      <c r="BQ1207" s="179">
        <f t="shared" si="556"/>
        <v>8.6664107387064426E-3</v>
      </c>
      <c r="BR1207" s="179">
        <f t="shared" si="561"/>
        <v>4.2646105514930897E-5</v>
      </c>
    </row>
    <row r="1208" spans="44:70">
      <c r="AR1208" s="69">
        <f t="shared" si="553"/>
        <v>101</v>
      </c>
      <c r="AS1208" s="70">
        <f t="shared" si="557"/>
        <v>1205</v>
      </c>
      <c r="AT1208" s="71">
        <f t="shared" si="558"/>
        <v>3.8821136267521409E-5</v>
      </c>
      <c r="AU1208" s="72">
        <f t="shared" si="554"/>
        <v>8.6664107387064426E-3</v>
      </c>
      <c r="AV1208" s="73">
        <f t="shared" si="555"/>
        <v>1.0086664107387064</v>
      </c>
      <c r="AW1208" s="74">
        <f>PRODUCT(AV$4:AV1208)</f>
        <v>23652.016955817002</v>
      </c>
      <c r="BO1208" s="70">
        <f t="shared" si="560"/>
        <v>1205</v>
      </c>
      <c r="BP1208" s="178">
        <f t="shared" si="559"/>
        <v>0.1091</v>
      </c>
      <c r="BQ1208" s="179">
        <f t="shared" si="556"/>
        <v>8.6664107387064426E-3</v>
      </c>
      <c r="BR1208" s="179">
        <f t="shared" si="561"/>
        <v>4.2279692335247501E-5</v>
      </c>
    </row>
    <row r="1209" spans="44:70">
      <c r="AR1209" s="69">
        <f t="shared" si="553"/>
        <v>101</v>
      </c>
      <c r="AS1209" s="70">
        <f t="shared" si="557"/>
        <v>1206</v>
      </c>
      <c r="AT1209" s="71">
        <f t="shared" si="558"/>
        <v>3.8484696355283779E-5</v>
      </c>
      <c r="AU1209" s="72">
        <f t="shared" si="554"/>
        <v>8.6664107387064426E-3</v>
      </c>
      <c r="AV1209" s="73">
        <f t="shared" si="555"/>
        <v>1.0086664107387064</v>
      </c>
      <c r="AW1209" s="74">
        <f>PRODUCT(AV$4:AV1209)</f>
        <v>23856.99504955496</v>
      </c>
      <c r="BO1209" s="70">
        <f t="shared" si="560"/>
        <v>1206</v>
      </c>
      <c r="BP1209" s="178">
        <f t="shared" si="559"/>
        <v>0.1091</v>
      </c>
      <c r="BQ1209" s="179">
        <f t="shared" si="556"/>
        <v>8.6664107387064426E-3</v>
      </c>
      <c r="BR1209" s="179">
        <f t="shared" si="561"/>
        <v>4.1916427359054777E-5</v>
      </c>
    </row>
    <row r="1210" spans="44:70">
      <c r="AR1210" s="69">
        <f t="shared" si="553"/>
        <v>101</v>
      </c>
      <c r="AS1210" s="70">
        <f t="shared" si="557"/>
        <v>1207</v>
      </c>
      <c r="AT1210" s="71">
        <f t="shared" si="558"/>
        <v>3.8151172169514493E-5</v>
      </c>
      <c r="AU1210" s="72">
        <f t="shared" si="554"/>
        <v>8.6664107387064426E-3</v>
      </c>
      <c r="AV1210" s="73">
        <f t="shared" si="555"/>
        <v>1.0086664107387064</v>
      </c>
      <c r="AW1210" s="74">
        <f>PRODUCT(AV$4:AV1210)</f>
        <v>24063.749567645689</v>
      </c>
      <c r="BO1210" s="70">
        <f t="shared" si="560"/>
        <v>1207</v>
      </c>
      <c r="BP1210" s="178">
        <f t="shared" si="559"/>
        <v>0.1091</v>
      </c>
      <c r="BQ1210" s="179">
        <f t="shared" si="556"/>
        <v>8.6664107387064426E-3</v>
      </c>
      <c r="BR1210" s="179">
        <f t="shared" si="561"/>
        <v>4.1556283537147713E-5</v>
      </c>
    </row>
    <row r="1211" spans="44:70">
      <c r="AR1211" s="69">
        <f t="shared" si="553"/>
        <v>101</v>
      </c>
      <c r="AS1211" s="70">
        <f t="shared" si="557"/>
        <v>1208</v>
      </c>
      <c r="AT1211" s="71">
        <f t="shared" si="558"/>
        <v>3.7820538441330375E-5</v>
      </c>
      <c r="AU1211" s="72">
        <f t="shared" si="554"/>
        <v>8.6664107387064426E-3</v>
      </c>
      <c r="AV1211" s="73">
        <f t="shared" si="555"/>
        <v>1.0086664107387064</v>
      </c>
      <c r="AW1211" s="74">
        <f>PRODUCT(AV$4:AV1211)</f>
        <v>24272.295905312276</v>
      </c>
      <c r="BO1211" s="70">
        <f t="shared" si="560"/>
        <v>1208</v>
      </c>
      <c r="BP1211" s="178">
        <f t="shared" si="559"/>
        <v>0.1091</v>
      </c>
      <c r="BQ1211" s="179">
        <f t="shared" si="556"/>
        <v>8.6664107387064426E-3</v>
      </c>
      <c r="BR1211" s="179">
        <f t="shared" si="561"/>
        <v>4.1199234052726679E-5</v>
      </c>
    </row>
    <row r="1212" spans="44:70">
      <c r="AR1212" s="69">
        <f t="shared" si="553"/>
        <v>101</v>
      </c>
      <c r="AS1212" s="70">
        <f t="shared" si="557"/>
        <v>1209</v>
      </c>
      <c r="AT1212" s="71">
        <f t="shared" si="558"/>
        <v>3.749277012083877E-5</v>
      </c>
      <c r="AU1212" s="72">
        <f t="shared" si="554"/>
        <v>8.6664107387064426E-3</v>
      </c>
      <c r="AV1212" s="73">
        <f t="shared" si="555"/>
        <v>1.0086664107387064</v>
      </c>
      <c r="AW1212" s="74">
        <f>PRODUCT(AV$4:AV1212)</f>
        <v>24482.649591199133</v>
      </c>
      <c r="BO1212" s="70">
        <f t="shared" si="560"/>
        <v>1209</v>
      </c>
      <c r="BP1212" s="178">
        <f t="shared" si="559"/>
        <v>0.1091</v>
      </c>
      <c r="BQ1212" s="179">
        <f t="shared" si="556"/>
        <v>8.6664107387064426E-3</v>
      </c>
      <c r="BR1212" s="179">
        <f t="shared" si="561"/>
        <v>4.084525231940065E-5</v>
      </c>
    </row>
    <row r="1213" spans="44:70">
      <c r="AR1213" s="69">
        <f t="shared" si="553"/>
        <v>101</v>
      </c>
      <c r="AS1213" s="70">
        <f t="shared" si="557"/>
        <v>1210</v>
      </c>
      <c r="AT1213" s="71">
        <f t="shared" si="558"/>
        <v>3.7167842375239683E-5</v>
      </c>
      <c r="AU1213" s="72">
        <f t="shared" si="554"/>
        <v>8.6664107387064426E-3</v>
      </c>
      <c r="AV1213" s="73">
        <f t="shared" si="555"/>
        <v>1.0086664107387064</v>
      </c>
      <c r="AW1213" s="74">
        <f>PRODUCT(AV$4:AV1213)</f>
        <v>24694.826288528289</v>
      </c>
      <c r="BO1213" s="70">
        <f t="shared" si="560"/>
        <v>1210</v>
      </c>
      <c r="BP1213" s="178">
        <f t="shared" si="559"/>
        <v>0.1091</v>
      </c>
      <c r="BQ1213" s="179">
        <f t="shared" si="556"/>
        <v>8.6664107387064426E-3</v>
      </c>
      <c r="BR1213" s="179">
        <f t="shared" si="561"/>
        <v>4.0494311979207519E-5</v>
      </c>
    </row>
    <row r="1214" spans="44:70">
      <c r="AR1214" s="69">
        <f t="shared" si="553"/>
        <v>101</v>
      </c>
      <c r="AS1214" s="70">
        <f t="shared" si="557"/>
        <v>1211</v>
      </c>
      <c r="AT1214" s="71">
        <f t="shared" si="558"/>
        <v>3.684573058694436E-5</v>
      </c>
      <c r="AU1214" s="72">
        <f t="shared" si="554"/>
        <v>8.6664107387064426E-3</v>
      </c>
      <c r="AV1214" s="73">
        <f t="shared" si="555"/>
        <v>1.0086664107387064</v>
      </c>
      <c r="AW1214" s="74">
        <f>PRODUCT(AV$4:AV1214)</f>
        <v>24908.841796265682</v>
      </c>
      <c r="BO1214" s="70">
        <f t="shared" si="560"/>
        <v>1211</v>
      </c>
      <c r="BP1214" s="178">
        <f t="shared" si="559"/>
        <v>0.1091</v>
      </c>
      <c r="BQ1214" s="179">
        <f t="shared" si="556"/>
        <v>8.6664107387064426E-3</v>
      </c>
      <c r="BR1214" s="179">
        <f t="shared" si="561"/>
        <v>4.0146386900651448E-5</v>
      </c>
    </row>
    <row r="1215" spans="44:70">
      <c r="AR1215" s="69">
        <f t="shared" si="553"/>
        <v>101</v>
      </c>
      <c r="AS1215" s="70">
        <f t="shared" si="557"/>
        <v>1212</v>
      </c>
      <c r="AT1215" s="71">
        <f t="shared" si="558"/>
        <v>3.6526410351710181E-5</v>
      </c>
      <c r="AU1215" s="72">
        <f t="shared" si="554"/>
        <v>8.6664107387064426E-3</v>
      </c>
      <c r="AV1215" s="73">
        <f t="shared" si="555"/>
        <v>1.0086664107387064</v>
      </c>
      <c r="AW1215" s="74">
        <f>PRODUCT(AV$4:AV1215)</f>
        <v>25124.712050297578</v>
      </c>
      <c r="BO1215" s="70">
        <f t="shared" si="560"/>
        <v>1212</v>
      </c>
      <c r="BP1215" s="178">
        <f t="shared" si="559"/>
        <v>0.1091</v>
      </c>
      <c r="BQ1215" s="179">
        <f t="shared" si="556"/>
        <v>8.6664107387064426E-3</v>
      </c>
      <c r="BR1215" s="179">
        <f t="shared" si="561"/>
        <v>3.9801451176757102E-5</v>
      </c>
    </row>
    <row r="1216" spans="44:70">
      <c r="AR1216" s="69">
        <f t="shared" si="553"/>
        <v>102</v>
      </c>
      <c r="AS1216" s="70">
        <f t="shared" si="557"/>
        <v>1213</v>
      </c>
      <c r="AT1216" s="71">
        <f t="shared" si="558"/>
        <v>3.6209857476791725E-5</v>
      </c>
      <c r="AU1216" s="72">
        <f t="shared" si="554"/>
        <v>8.6664107387064426E-3</v>
      </c>
      <c r="AV1216" s="73">
        <f t="shared" si="555"/>
        <v>1.0086664107387064</v>
      </c>
      <c r="AW1216" s="74">
        <f>PRODUCT(AV$4:AV1216)</f>
        <v>25342.453124617183</v>
      </c>
      <c r="BO1216" s="70">
        <f t="shared" si="560"/>
        <v>1213</v>
      </c>
      <c r="BP1216" s="178">
        <f t="shared" si="559"/>
        <v>0.1091</v>
      </c>
      <c r="BQ1216" s="179">
        <f t="shared" si="556"/>
        <v>8.6664107387064426E-3</v>
      </c>
      <c r="BR1216" s="179">
        <f t="shared" si="561"/>
        <v>3.9459479123140552E-5</v>
      </c>
    </row>
    <row r="1217" spans="44:70">
      <c r="AR1217" s="69">
        <f t="shared" si="553"/>
        <v>102</v>
      </c>
      <c r="AS1217" s="70">
        <f t="shared" si="557"/>
        <v>1214</v>
      </c>
      <c r="AT1217" s="71">
        <f t="shared" si="558"/>
        <v>3.5896047979107825E-5</v>
      </c>
      <c r="AU1217" s="72">
        <f t="shared" si="554"/>
        <v>8.6664107387064426E-3</v>
      </c>
      <c r="AV1217" s="73">
        <f t="shared" si="555"/>
        <v>1.0086664107387064</v>
      </c>
      <c r="AW1217" s="74">
        <f>PRODUCT(AV$4:AV1217)</f>
        <v>25562.08123252153</v>
      </c>
      <c r="BO1217" s="70">
        <f t="shared" si="560"/>
        <v>1214</v>
      </c>
      <c r="BP1217" s="178">
        <f t="shared" si="559"/>
        <v>0.1091</v>
      </c>
      <c r="BQ1217" s="179">
        <f t="shared" si="556"/>
        <v>8.6664107387064426E-3</v>
      </c>
      <c r="BR1217" s="179">
        <f t="shared" si="561"/>
        <v>3.9120445276096808E-5</v>
      </c>
    </row>
    <row r="1218" spans="44:70">
      <c r="AR1218" s="69">
        <f t="shared" si="553"/>
        <v>102</v>
      </c>
      <c r="AS1218" s="70">
        <f t="shared" si="557"/>
        <v>1215</v>
      </c>
      <c r="AT1218" s="71">
        <f t="shared" si="558"/>
        <v>3.5584958083424564E-5</v>
      </c>
      <c r="AU1218" s="72">
        <f t="shared" si="554"/>
        <v>8.6664107387064426E-3</v>
      </c>
      <c r="AV1218" s="73">
        <f t="shared" si="555"/>
        <v>1.0086664107387064</v>
      </c>
      <c r="AW1218" s="74">
        <f>PRODUCT(AV$4:AV1218)</f>
        <v>25783.612727818741</v>
      </c>
      <c r="BO1218" s="70">
        <f t="shared" si="560"/>
        <v>1215</v>
      </c>
      <c r="BP1218" s="178">
        <f t="shared" si="559"/>
        <v>0.1091</v>
      </c>
      <c r="BQ1218" s="179">
        <f t="shared" si="556"/>
        <v>8.6664107387064426E-3</v>
      </c>
      <c r="BR1218" s="179">
        <f t="shared" si="561"/>
        <v>3.8784324390703738E-5</v>
      </c>
    </row>
    <row r="1219" spans="44:70">
      <c r="AR1219" s="69">
        <f t="shared" si="553"/>
        <v>102</v>
      </c>
      <c r="AS1219" s="70">
        <f t="shared" si="557"/>
        <v>1216</v>
      </c>
      <c r="AT1219" s="71">
        <f t="shared" si="558"/>
        <v>3.5276564220553958E-5</v>
      </c>
      <c r="AU1219" s="72">
        <f t="shared" si="554"/>
        <v>8.6664107387064426E-3</v>
      </c>
      <c r="AV1219" s="73">
        <f t="shared" si="555"/>
        <v>1.0086664107387064</v>
      </c>
      <c r="AW1219" s="74">
        <f>PRODUCT(AV$4:AV1219)</f>
        <v>26007.064106045756</v>
      </c>
      <c r="BO1219" s="70">
        <f t="shared" si="560"/>
        <v>1216</v>
      </c>
      <c r="BP1219" s="178">
        <f t="shared" si="559"/>
        <v>0.1091</v>
      </c>
      <c r="BQ1219" s="179">
        <f t="shared" si="556"/>
        <v>8.6664107387064426E-3</v>
      </c>
      <c r="BR1219" s="179">
        <f t="shared" si="561"/>
        <v>3.8451091438942303E-5</v>
      </c>
    </row>
    <row r="1220" spans="44:70">
      <c r="AR1220" s="69">
        <f t="shared" si="553"/>
        <v>102</v>
      </c>
      <c r="AS1220" s="70">
        <f t="shared" si="557"/>
        <v>1217</v>
      </c>
      <c r="AT1220" s="71">
        <f t="shared" si="558"/>
        <v>3.4970843025568284E-5</v>
      </c>
      <c r="AU1220" s="72">
        <f t="shared" si="554"/>
        <v>8.6664107387064426E-3</v>
      </c>
      <c r="AV1220" s="73">
        <f t="shared" si="555"/>
        <v>1.0086664107387064</v>
      </c>
      <c r="AW1220" s="74">
        <f>PRODUCT(AV$4:AV1220)</f>
        <v>26232.452005696618</v>
      </c>
      <c r="BO1220" s="70">
        <f t="shared" si="560"/>
        <v>1217</v>
      </c>
      <c r="BP1220" s="178">
        <f t="shared" si="559"/>
        <v>0.1091</v>
      </c>
      <c r="BQ1220" s="179">
        <f t="shared" si="556"/>
        <v>8.6664107387064426E-3</v>
      </c>
      <c r="BR1220" s="179">
        <f t="shared" si="561"/>
        <v>3.8120721607832943E-5</v>
      </c>
    </row>
    <row r="1221" spans="44:70">
      <c r="AR1221" s="69">
        <f t="shared" ref="AR1221:AR1284" si="562">ROUNDDOWN((AS1221-1)/12,0)+1</f>
        <v>102</v>
      </c>
      <c r="AS1221" s="70">
        <f t="shared" si="557"/>
        <v>1218</v>
      </c>
      <c r="AT1221" s="71">
        <f t="shared" si="558"/>
        <v>3.4667771336029884E-5</v>
      </c>
      <c r="AU1221" s="72">
        <f t="shared" ref="AU1221:AU1284" si="563">IF($AU$2="Yes",BQ1221,((1+$AH$21)^(1/12))-1)</f>
        <v>8.6664107387064426E-3</v>
      </c>
      <c r="AV1221" s="73">
        <f t="shared" ref="AV1221:AV1284" si="564">(1+AU1221)</f>
        <v>1.0086664107387064</v>
      </c>
      <c r="AW1221" s="74">
        <f>PRODUCT(AV$4:AV1221)</f>
        <v>26459.79320946139</v>
      </c>
      <c r="BO1221" s="70">
        <f t="shared" si="560"/>
        <v>1218</v>
      </c>
      <c r="BP1221" s="178">
        <f t="shared" si="559"/>
        <v>0.1091</v>
      </c>
      <c r="BQ1221" s="179">
        <f t="shared" ref="BQ1221:BQ1284" si="565">(1+BP1221)^(1/12)-1</f>
        <v>8.6664107387064426E-3</v>
      </c>
      <c r="BR1221" s="179">
        <f t="shared" si="561"/>
        <v>3.7793190297587952E-5</v>
      </c>
    </row>
    <row r="1222" spans="44:70">
      <c r="AR1222" s="69">
        <f t="shared" si="562"/>
        <v>102</v>
      </c>
      <c r="AS1222" s="70">
        <f t="shared" ref="AS1222:AS1285" si="566">AS1221+1</f>
        <v>1219</v>
      </c>
      <c r="AT1222" s="71">
        <f t="shared" ref="AT1222:AT1285" si="567">(1-AU1222)*AT1221</f>
        <v>3.4367326190236298E-5</v>
      </c>
      <c r="AU1222" s="72">
        <f t="shared" si="563"/>
        <v>8.6664107387064426E-3</v>
      </c>
      <c r="AV1222" s="73">
        <f t="shared" si="564"/>
        <v>1.0086664107387064</v>
      </c>
      <c r="AW1222" s="74">
        <f>PRODUCT(AV$4:AV1222)</f>
        <v>26689.104645475818</v>
      </c>
      <c r="BO1222" s="70">
        <f t="shared" si="560"/>
        <v>1219</v>
      </c>
      <c r="BP1222" s="178">
        <f t="shared" ref="BP1222:BP1285" si="568">VLOOKUP(BO1222,$BT$4:$BX$13,5,TRUE)/100</f>
        <v>0.1091</v>
      </c>
      <c r="BQ1222" s="179">
        <f t="shared" si="565"/>
        <v>8.6664107387064426E-3</v>
      </c>
      <c r="BR1222" s="179">
        <f t="shared" si="561"/>
        <v>3.7468473119779757E-5</v>
      </c>
    </row>
    <row r="1223" spans="44:70">
      <c r="AR1223" s="69">
        <f t="shared" si="562"/>
        <v>102</v>
      </c>
      <c r="AS1223" s="70">
        <f t="shared" si="566"/>
        <v>1220</v>
      </c>
      <c r="AT1223" s="71">
        <f t="shared" si="567"/>
        <v>3.4069484825480606E-5</v>
      </c>
      <c r="AU1223" s="72">
        <f t="shared" si="563"/>
        <v>8.6664107387064426E-3</v>
      </c>
      <c r="AV1223" s="73">
        <f t="shared" si="564"/>
        <v>1.0086664107387064</v>
      </c>
      <c r="AW1223" s="74">
        <f>PRODUCT(AV$4:AV1223)</f>
        <v>26920.403388581828</v>
      </c>
      <c r="BO1223" s="70">
        <f t="shared" si="560"/>
        <v>1220</v>
      </c>
      <c r="BP1223" s="178">
        <f t="shared" si="568"/>
        <v>0.1091</v>
      </c>
      <c r="BQ1223" s="179">
        <f t="shared" si="565"/>
        <v>8.6664107387064426E-3</v>
      </c>
      <c r="BR1223" s="179">
        <f t="shared" si="561"/>
        <v>3.714654589552493E-5</v>
      </c>
    </row>
    <row r="1224" spans="44:70">
      <c r="AR1224" s="69">
        <f t="shared" si="562"/>
        <v>102</v>
      </c>
      <c r="AS1224" s="70">
        <f t="shared" si="566"/>
        <v>1221</v>
      </c>
      <c r="AT1224" s="71">
        <f t="shared" si="567"/>
        <v>3.3774224676326865E-5</v>
      </c>
      <c r="AU1224" s="72">
        <f t="shared" si="563"/>
        <v>8.6664107387064426E-3</v>
      </c>
      <c r="AV1224" s="73">
        <f t="shared" si="564"/>
        <v>1.0086664107387064</v>
      </c>
      <c r="AW1224" s="74">
        <f>PRODUCT(AV$4:AV1224)</f>
        <v>27153.706661598942</v>
      </c>
      <c r="BO1224" s="70">
        <f t="shared" si="560"/>
        <v>1221</v>
      </c>
      <c r="BP1224" s="178">
        <f t="shared" si="568"/>
        <v>0.1091</v>
      </c>
      <c r="BQ1224" s="179">
        <f t="shared" si="565"/>
        <v>8.6664107387064426E-3</v>
      </c>
      <c r="BR1224" s="179">
        <f t="shared" si="561"/>
        <v>3.6827384653683774E-5</v>
      </c>
    </row>
    <row r="1225" spans="44:70">
      <c r="AR1225" s="69">
        <f t="shared" si="562"/>
        <v>102</v>
      </c>
      <c r="AS1225" s="70">
        <f t="shared" si="566"/>
        <v>1222</v>
      </c>
      <c r="AT1225" s="71">
        <f t="shared" si="567"/>
        <v>3.3481523372900459E-5</v>
      </c>
      <c r="AU1225" s="72">
        <f t="shared" si="563"/>
        <v>8.6664107387064426E-3</v>
      </c>
      <c r="AV1225" s="73">
        <f t="shared" si="564"/>
        <v>1.0086664107387064</v>
      </c>
      <c r="AW1225" s="74">
        <f>PRODUCT(AV$4:AV1225)</f>
        <v>27389.031836606708</v>
      </c>
      <c r="BO1225" s="70">
        <f t="shared" si="560"/>
        <v>1222</v>
      </c>
      <c r="BP1225" s="178">
        <f t="shared" si="568"/>
        <v>0.1091</v>
      </c>
      <c r="BQ1225" s="179">
        <f t="shared" si="565"/>
        <v>8.6664107387064426E-3</v>
      </c>
      <c r="BR1225" s="179">
        <f t="shared" si="561"/>
        <v>3.6510965629075413E-5</v>
      </c>
    </row>
    <row r="1226" spans="44:70">
      <c r="AR1226" s="69">
        <f t="shared" si="562"/>
        <v>102</v>
      </c>
      <c r="AS1226" s="70">
        <f t="shared" si="566"/>
        <v>1223</v>
      </c>
      <c r="AT1226" s="71">
        <f t="shared" si="567"/>
        <v>3.31913587391933E-5</v>
      </c>
      <c r="AU1226" s="72">
        <f t="shared" si="563"/>
        <v>8.6664107387064426E-3</v>
      </c>
      <c r="AV1226" s="73">
        <f t="shared" si="564"/>
        <v>1.0086664107387064</v>
      </c>
      <c r="AW1226" s="74">
        <f>PRODUCT(AV$4:AV1226)</f>
        <v>27626.39643623825</v>
      </c>
      <c r="BO1226" s="70">
        <f t="shared" si="560"/>
        <v>1223</v>
      </c>
      <c r="BP1226" s="178">
        <f t="shared" si="568"/>
        <v>0.1091</v>
      </c>
      <c r="BQ1226" s="179">
        <f t="shared" si="565"/>
        <v>8.6664107387064426E-3</v>
      </c>
      <c r="BR1226" s="179">
        <f t="shared" si="561"/>
        <v>3.6197265260708207E-5</v>
      </c>
    </row>
    <row r="1227" spans="44:70">
      <c r="AR1227" s="69">
        <f t="shared" si="562"/>
        <v>102</v>
      </c>
      <c r="AS1227" s="70">
        <f t="shared" si="566"/>
        <v>1224</v>
      </c>
      <c r="AT1227" s="71">
        <f t="shared" si="567"/>
        <v>3.2903708791383699E-5</v>
      </c>
      <c r="AU1227" s="72">
        <f t="shared" si="563"/>
        <v>8.6664107387064426E-3</v>
      </c>
      <c r="AV1227" s="73">
        <f t="shared" si="564"/>
        <v>1.0086664107387064</v>
      </c>
      <c r="AW1227" s="74">
        <f>PRODUCT(AV$4:AV1227)</f>
        <v>27865.818134985027</v>
      </c>
      <c r="BO1227" s="70">
        <f t="shared" si="560"/>
        <v>1224</v>
      </c>
      <c r="BP1227" s="178">
        <f t="shared" si="568"/>
        <v>0.1091</v>
      </c>
      <c r="BQ1227" s="179">
        <f t="shared" si="565"/>
        <v>8.6664107387064426E-3</v>
      </c>
      <c r="BR1227" s="179">
        <f t="shared" si="561"/>
        <v>3.5886260190025356E-5</v>
      </c>
    </row>
    <row r="1228" spans="44:70">
      <c r="AR1228" s="69">
        <f t="shared" si="562"/>
        <v>103</v>
      </c>
      <c r="AS1228" s="70">
        <f t="shared" si="566"/>
        <v>1225</v>
      </c>
      <c r="AT1228" s="71">
        <f t="shared" si="567"/>
        <v>3.261855173617078E-5</v>
      </c>
      <c r="AU1228" s="72">
        <f t="shared" si="563"/>
        <v>8.6664107387064426E-3</v>
      </c>
      <c r="AV1228" s="73">
        <f t="shared" si="564"/>
        <v>1.0086664107387064</v>
      </c>
      <c r="AW1228" s="74">
        <f>PRODUCT(AV$4:AV1228)</f>
        <v>28107.314760512902</v>
      </c>
      <c r="BO1228" s="70">
        <f t="shared" si="560"/>
        <v>1225</v>
      </c>
      <c r="BP1228" s="178">
        <f t="shared" si="568"/>
        <v>0.1091</v>
      </c>
      <c r="BQ1228" s="179">
        <f t="shared" si="565"/>
        <v>8.6664107387064426E-3</v>
      </c>
      <c r="BR1228" s="179">
        <f t="shared" si="561"/>
        <v>3.5577927259165604E-5</v>
      </c>
    </row>
    <row r="1229" spans="44:70">
      <c r="AR1229" s="69">
        <f t="shared" si="562"/>
        <v>103</v>
      </c>
      <c r="AS1229" s="70">
        <f t="shared" si="566"/>
        <v>1226</v>
      </c>
      <c r="AT1229" s="71">
        <f t="shared" si="567"/>
        <v>3.2335865969123376E-5</v>
      </c>
      <c r="AU1229" s="72">
        <f t="shared" si="563"/>
        <v>8.6664107387064426E-3</v>
      </c>
      <c r="AV1229" s="73">
        <f t="shared" si="564"/>
        <v>1.0086664107387064</v>
      </c>
      <c r="AW1229" s="74">
        <f>PRODUCT(AV$4:AV1229)</f>
        <v>28350.904294989614</v>
      </c>
      <c r="BO1229" s="70">
        <f t="shared" si="560"/>
        <v>1226</v>
      </c>
      <c r="BP1229" s="178">
        <f t="shared" si="568"/>
        <v>0.1091</v>
      </c>
      <c r="BQ1229" s="179">
        <f t="shared" si="565"/>
        <v>8.6664107387064426E-3</v>
      </c>
      <c r="BR1229" s="179">
        <f t="shared" si="561"/>
        <v>3.5272243509238866E-5</v>
      </c>
    </row>
    <row r="1230" spans="44:70">
      <c r="AR1230" s="69">
        <f t="shared" si="562"/>
        <v>103</v>
      </c>
      <c r="AS1230" s="70">
        <f t="shared" si="566"/>
        <v>1227</v>
      </c>
      <c r="AT1230" s="71">
        <f t="shared" si="567"/>
        <v>3.2055630073043196E-5</v>
      </c>
      <c r="AU1230" s="72">
        <f t="shared" si="563"/>
        <v>8.6664107387064426E-3</v>
      </c>
      <c r="AV1230" s="73">
        <f t="shared" si="564"/>
        <v>1.0086664107387064</v>
      </c>
      <c r="AW1230" s="74">
        <f>PRODUCT(AV$4:AV1230)</f>
        <v>28596.604876423749</v>
      </c>
      <c r="BO1230" s="70">
        <f t="shared" si="560"/>
        <v>1227</v>
      </c>
      <c r="BP1230" s="178">
        <f t="shared" si="568"/>
        <v>0.1091</v>
      </c>
      <c r="BQ1230" s="179">
        <f t="shared" si="565"/>
        <v>8.6664107387064426E-3</v>
      </c>
      <c r="BR1230" s="179">
        <f t="shared" si="561"/>
        <v>3.4969186178616676E-5</v>
      </c>
    </row>
    <row r="1231" spans="44:70">
      <c r="AR1231" s="69">
        <f t="shared" si="562"/>
        <v>103</v>
      </c>
      <c r="AS1231" s="70">
        <f t="shared" si="566"/>
        <v>1228</v>
      </c>
      <c r="AT1231" s="71">
        <f t="shared" si="567"/>
        <v>3.1777822816342171E-5</v>
      </c>
      <c r="AU1231" s="72">
        <f t="shared" si="563"/>
        <v>8.6664107387064426E-3</v>
      </c>
      <c r="AV1231" s="73">
        <f t="shared" si="564"/>
        <v>1.0086664107387064</v>
      </c>
      <c r="AW1231" s="74">
        <f>PRODUCT(AV$4:AV1231)</f>
        <v>28844.434800015333</v>
      </c>
      <c r="BO1231" s="70">
        <f t="shared" si="560"/>
        <v>1228</v>
      </c>
      <c r="BP1231" s="178">
        <f t="shared" si="568"/>
        <v>0.1091</v>
      </c>
      <c r="BQ1231" s="179">
        <f t="shared" si="565"/>
        <v>8.6664107387064426E-3</v>
      </c>
      <c r="BR1231" s="179">
        <f t="shared" si="561"/>
        <v>3.466873270123733E-5</v>
      </c>
    </row>
    <row r="1232" spans="44:70">
      <c r="AR1232" s="69">
        <f t="shared" si="562"/>
        <v>103</v>
      </c>
      <c r="AS1232" s="70">
        <f t="shared" si="566"/>
        <v>1229</v>
      </c>
      <c r="AT1232" s="71">
        <f t="shared" si="567"/>
        <v>3.1502423151433914E-5</v>
      </c>
      <c r="AU1232" s="72">
        <f t="shared" si="563"/>
        <v>8.6664107387064426E-3</v>
      </c>
      <c r="AV1232" s="73">
        <f t="shared" si="564"/>
        <v>1.0086664107387064</v>
      </c>
      <c r="AW1232" s="74">
        <f>PRODUCT(AV$4:AV1232)</f>
        <v>29094.412519518104</v>
      </c>
      <c r="BO1232" s="70">
        <f t="shared" si="560"/>
        <v>1229</v>
      </c>
      <c r="BP1232" s="178">
        <f t="shared" si="568"/>
        <v>0.1091</v>
      </c>
      <c r="BQ1232" s="179">
        <f t="shared" si="565"/>
        <v>8.6664107387064426E-3</v>
      </c>
      <c r="BR1232" s="179">
        <f t="shared" si="561"/>
        <v>3.4370860704925576E-5</v>
      </c>
    </row>
    <row r="1233" spans="44:70">
      <c r="AR1233" s="69">
        <f t="shared" si="562"/>
        <v>103</v>
      </c>
      <c r="AS1233" s="70">
        <f t="shared" si="566"/>
        <v>1230</v>
      </c>
      <c r="AT1233" s="71">
        <f t="shared" si="567"/>
        <v>3.1229410213139053E-5</v>
      </c>
      <c r="AU1233" s="72">
        <f t="shared" si="563"/>
        <v>8.6664107387064426E-3</v>
      </c>
      <c r="AV1233" s="73">
        <f t="shared" si="564"/>
        <v>1.0086664107387064</v>
      </c>
      <c r="AW1233" s="74">
        <f>PRODUCT(AV$4:AV1233)</f>
        <v>29346.556648613612</v>
      </c>
      <c r="BO1233" s="70">
        <f t="shared" si="560"/>
        <v>1230</v>
      </c>
      <c r="BP1233" s="178">
        <f t="shared" si="568"/>
        <v>0.1091</v>
      </c>
      <c r="BQ1233" s="179">
        <f t="shared" si="565"/>
        <v>8.6664107387064426E-3</v>
      </c>
      <c r="BR1233" s="179">
        <f t="shared" si="561"/>
        <v>3.4075548009726771E-5</v>
      </c>
    </row>
    <row r="1234" spans="44:70">
      <c r="AR1234" s="69">
        <f t="shared" si="562"/>
        <v>103</v>
      </c>
      <c r="AS1234" s="70">
        <f t="shared" si="566"/>
        <v>1231</v>
      </c>
      <c r="AT1234" s="71">
        <f t="shared" si="567"/>
        <v>3.0958763317104434E-5</v>
      </c>
      <c r="AU1234" s="72">
        <f t="shared" si="563"/>
        <v>8.6664107387064426E-3</v>
      </c>
      <c r="AV1234" s="73">
        <f t="shared" si="564"/>
        <v>1.0086664107387064</v>
      </c>
      <c r="AW1234" s="74">
        <f>PRODUCT(AV$4:AV1234)</f>
        <v>29600.885962297216</v>
      </c>
      <c r="BO1234" s="70">
        <f t="shared" ref="BO1234:BO1297" si="569">BO1233+1</f>
        <v>1231</v>
      </c>
      <c r="BP1234" s="178">
        <f t="shared" si="568"/>
        <v>0.1091</v>
      </c>
      <c r="BQ1234" s="179">
        <f t="shared" si="565"/>
        <v>8.6664107387064426E-3</v>
      </c>
      <c r="BR1234" s="179">
        <f t="shared" ref="BR1234:BR1297" si="570">BR1233/(1+BQ1234)</f>
        <v>3.3782772626255315E-5</v>
      </c>
    </row>
    <row r="1235" spans="44:70">
      <c r="AR1235" s="69">
        <f t="shared" si="562"/>
        <v>103</v>
      </c>
      <c r="AS1235" s="70">
        <f t="shared" si="566"/>
        <v>1232</v>
      </c>
      <c r="AT1235" s="71">
        <f t="shared" si="567"/>
        <v>3.0690461958236007E-5</v>
      </c>
      <c r="AU1235" s="72">
        <f t="shared" si="563"/>
        <v>8.6664107387064426E-3</v>
      </c>
      <c r="AV1235" s="73">
        <f t="shared" si="564"/>
        <v>1.0086664107387064</v>
      </c>
      <c r="AW1235" s="74">
        <f>PRODUCT(AV$4:AV1235)</f>
        <v>29857.419398276092</v>
      </c>
      <c r="BO1235" s="70">
        <f t="shared" si="569"/>
        <v>1232</v>
      </c>
      <c r="BP1235" s="178">
        <f t="shared" si="568"/>
        <v>0.1091</v>
      </c>
      <c r="BQ1235" s="179">
        <f t="shared" si="565"/>
        <v>8.6664107387064426E-3</v>
      </c>
      <c r="BR1235" s="179">
        <f t="shared" si="570"/>
        <v>3.3492512754057289E-5</v>
      </c>
    </row>
    <row r="1236" spans="44:70">
      <c r="AR1236" s="69">
        <f t="shared" si="562"/>
        <v>103</v>
      </c>
      <c r="AS1236" s="70">
        <f t="shared" si="566"/>
        <v>1233</v>
      </c>
      <c r="AT1236" s="71">
        <f t="shared" si="567"/>
        <v>3.0424485809145288E-5</v>
      </c>
      <c r="AU1236" s="72">
        <f t="shared" si="563"/>
        <v>8.6664107387064426E-3</v>
      </c>
      <c r="AV1236" s="73">
        <f t="shared" si="564"/>
        <v>1.0086664107387064</v>
      </c>
      <c r="AW1236" s="74">
        <f>PRODUCT(AV$4:AV1236)</f>
        <v>30116.176058379373</v>
      </c>
      <c r="BO1236" s="70">
        <f t="shared" si="569"/>
        <v>1233</v>
      </c>
      <c r="BP1236" s="178">
        <f t="shared" si="568"/>
        <v>0.1091</v>
      </c>
      <c r="BQ1236" s="179">
        <f t="shared" si="565"/>
        <v>8.6664107387064426E-3</v>
      </c>
      <c r="BR1236" s="179">
        <f t="shared" si="570"/>
        <v>3.3204746779987182E-5</v>
      </c>
    </row>
    <row r="1237" spans="44:70">
      <c r="AR1237" s="69">
        <f t="shared" si="562"/>
        <v>103</v>
      </c>
      <c r="AS1237" s="70">
        <f t="shared" si="566"/>
        <v>1234</v>
      </c>
      <c r="AT1237" s="71">
        <f t="shared" si="567"/>
        <v>3.0160814718609291E-5</v>
      </c>
      <c r="AU1237" s="72">
        <f t="shared" si="563"/>
        <v>8.6664107387064426E-3</v>
      </c>
      <c r="AV1237" s="73">
        <f t="shared" si="564"/>
        <v>1.0086664107387064</v>
      </c>
      <c r="AW1237" s="74">
        <f>PRODUCT(AV$4:AV1237)</f>
        <v>30377.175209980487</v>
      </c>
      <c r="BO1237" s="70">
        <f t="shared" si="569"/>
        <v>1234</v>
      </c>
      <c r="BP1237" s="178">
        <f t="shared" si="568"/>
        <v>0.1091</v>
      </c>
      <c r="BQ1237" s="179">
        <f t="shared" si="565"/>
        <v>8.6664107387064426E-3</v>
      </c>
      <c r="BR1237" s="179">
        <f t="shared" si="570"/>
        <v>3.2919453276598521E-5</v>
      </c>
    </row>
    <row r="1238" spans="44:70">
      <c r="AR1238" s="69">
        <f t="shared" si="562"/>
        <v>103</v>
      </c>
      <c r="AS1238" s="70">
        <f t="shared" si="566"/>
        <v>1235</v>
      </c>
      <c r="AT1238" s="71">
        <f t="shared" si="567"/>
        <v>2.98994287100438E-5</v>
      </c>
      <c r="AU1238" s="72">
        <f t="shared" si="563"/>
        <v>8.6664107387064426E-3</v>
      </c>
      <c r="AV1238" s="73">
        <f t="shared" si="564"/>
        <v>1.0086664107387064</v>
      </c>
      <c r="AW1238" s="74">
        <f>PRODUCT(AV$4:AV1238)</f>
        <v>30640.436287431829</v>
      </c>
      <c r="BO1238" s="70">
        <f t="shared" si="569"/>
        <v>1235</v>
      </c>
      <c r="BP1238" s="178">
        <f t="shared" si="568"/>
        <v>0.1091</v>
      </c>
      <c r="BQ1238" s="179">
        <f t="shared" si="565"/>
        <v>8.6664107387064426E-3</v>
      </c>
      <c r="BR1238" s="179">
        <f t="shared" si="570"/>
        <v>3.2636611000548385E-5</v>
      </c>
    </row>
    <row r="1239" spans="44:70">
      <c r="AR1239" s="69">
        <f t="shared" si="562"/>
        <v>103</v>
      </c>
      <c r="AS1239" s="70">
        <f t="shared" si="566"/>
        <v>1236</v>
      </c>
      <c r="AT1239" s="71">
        <f t="shared" si="567"/>
        <v>2.964030797998989E-5</v>
      </c>
      <c r="AU1239" s="72">
        <f t="shared" si="563"/>
        <v>8.6664107387064426E-3</v>
      </c>
      <c r="AV1239" s="73">
        <f t="shared" si="564"/>
        <v>1.0086664107387064</v>
      </c>
      <c r="AW1239" s="74">
        <f>PRODUCT(AV$4:AV1239)</f>
        <v>30905.978893511878</v>
      </c>
      <c r="BO1239" s="70">
        <f t="shared" si="569"/>
        <v>1236</v>
      </c>
      <c r="BP1239" s="178">
        <f t="shared" si="568"/>
        <v>0.1091</v>
      </c>
      <c r="BQ1239" s="179">
        <f t="shared" si="565"/>
        <v>8.6664107387064426E-3</v>
      </c>
      <c r="BR1239" s="179">
        <f t="shared" si="570"/>
        <v>3.2356198891015568E-5</v>
      </c>
    </row>
    <row r="1240" spans="44:70">
      <c r="AR1240" s="69">
        <f t="shared" si="562"/>
        <v>104</v>
      </c>
      <c r="AS1240" s="70">
        <f t="shared" si="566"/>
        <v>1237</v>
      </c>
      <c r="AT1240" s="71">
        <f t="shared" si="567"/>
        <v>2.9383432896613541E-5</v>
      </c>
      <c r="AU1240" s="72">
        <f t="shared" si="563"/>
        <v>8.6664107387064426E-3</v>
      </c>
      <c r="AV1240" s="73">
        <f t="shared" si="564"/>
        <v>1.0086664107387064</v>
      </c>
      <c r="AW1240" s="74">
        <f>PRODUCT(AV$4:AV1240)</f>
        <v>31173.822800884845</v>
      </c>
      <c r="BO1240" s="70">
        <f t="shared" si="569"/>
        <v>1237</v>
      </c>
      <c r="BP1240" s="178">
        <f t="shared" si="568"/>
        <v>0.1091</v>
      </c>
      <c r="BQ1240" s="179">
        <f t="shared" si="565"/>
        <v>8.6664107387064426E-3</v>
      </c>
      <c r="BR1240" s="179">
        <f t="shared" si="570"/>
        <v>3.2078196068132372E-5</v>
      </c>
    </row>
    <row r="1241" spans="44:70">
      <c r="AR1241" s="69">
        <f t="shared" si="562"/>
        <v>104</v>
      </c>
      <c r="AS1241" s="70">
        <f t="shared" si="566"/>
        <v>1238</v>
      </c>
      <c r="AT1241" s="71">
        <f t="shared" si="567"/>
        <v>2.9128783998218271E-5</v>
      </c>
      <c r="AU1241" s="72">
        <f t="shared" si="563"/>
        <v>8.6664107387064426E-3</v>
      </c>
      <c r="AV1241" s="73">
        <f t="shared" si="564"/>
        <v>1.0086664107387064</v>
      </c>
      <c r="AW1241" s="74">
        <f>PRODUCT(AV$4:AV1241)</f>
        <v>31443.987953572967</v>
      </c>
      <c r="BO1241" s="70">
        <f t="shared" si="569"/>
        <v>1238</v>
      </c>
      <c r="BP1241" s="178">
        <f t="shared" si="568"/>
        <v>0.1091</v>
      </c>
      <c r="BQ1241" s="179">
        <f t="shared" si="565"/>
        <v>8.6664107387064426E-3</v>
      </c>
      <c r="BR1241" s="179">
        <f t="shared" si="570"/>
        <v>3.1802581831429876E-5</v>
      </c>
    </row>
    <row r="1242" spans="44:70">
      <c r="AR1242" s="69">
        <f t="shared" si="562"/>
        <v>104</v>
      </c>
      <c r="AS1242" s="70">
        <f t="shared" si="566"/>
        <v>1239</v>
      </c>
      <c r="AT1242" s="71">
        <f t="shared" si="567"/>
        <v>2.8876341991770653E-5</v>
      </c>
      <c r="AU1242" s="72">
        <f t="shared" si="563"/>
        <v>8.6664107387064426E-3</v>
      </c>
      <c r="AV1242" s="73">
        <f t="shared" si="564"/>
        <v>1.0086664107387064</v>
      </c>
      <c r="AW1242" s="74">
        <f>PRODUCT(AV$4:AV1242)</f>
        <v>31716.494468441568</v>
      </c>
      <c r="BO1242" s="70">
        <f t="shared" si="569"/>
        <v>1239</v>
      </c>
      <c r="BP1242" s="178">
        <f t="shared" si="568"/>
        <v>0.1091</v>
      </c>
      <c r="BQ1242" s="179">
        <f t="shared" si="565"/>
        <v>8.6664107387064426E-3</v>
      </c>
      <c r="BR1242" s="179">
        <f t="shared" si="570"/>
        <v>3.1529335658296536E-5</v>
      </c>
    </row>
    <row r="1243" spans="44:70">
      <c r="AR1243" s="69">
        <f t="shared" si="562"/>
        <v>104</v>
      </c>
      <c r="AS1243" s="70">
        <f t="shared" si="566"/>
        <v>1240</v>
      </c>
      <c r="AT1243" s="71">
        <f t="shared" si="567"/>
        <v>2.8626087751438613E-5</v>
      </c>
      <c r="AU1243" s="72">
        <f t="shared" si="563"/>
        <v>8.6664107387064426E-3</v>
      </c>
      <c r="AV1243" s="73">
        <f t="shared" si="564"/>
        <v>1.0086664107387064</v>
      </c>
      <c r="AW1243" s="74">
        <f>PRODUCT(AV$4:AV1243)</f>
        <v>31991.362636696995</v>
      </c>
      <c r="BO1243" s="70">
        <f t="shared" si="569"/>
        <v>1240</v>
      </c>
      <c r="BP1243" s="178">
        <f t="shared" si="568"/>
        <v>0.1091</v>
      </c>
      <c r="BQ1243" s="179">
        <f t="shared" si="565"/>
        <v>8.6664107387064426E-3</v>
      </c>
      <c r="BR1243" s="179">
        <f t="shared" si="570"/>
        <v>3.1258437202450043E-5</v>
      </c>
    </row>
    <row r="1244" spans="44:70">
      <c r="AR1244" s="69">
        <f t="shared" si="562"/>
        <v>104</v>
      </c>
      <c r="AS1244" s="70">
        <f t="shared" si="566"/>
        <v>1241</v>
      </c>
      <c r="AT1244" s="71">
        <f t="shared" si="567"/>
        <v>2.8378002317142394E-5</v>
      </c>
      <c r="AU1244" s="72">
        <f t="shared" si="563"/>
        <v>8.6664107387064426E-3</v>
      </c>
      <c r="AV1244" s="73">
        <f t="shared" si="564"/>
        <v>1.0086664107387064</v>
      </c>
      <c r="AW1244" s="74">
        <f>PRODUCT(AV$4:AV1244)</f>
        <v>32268.612925397516</v>
      </c>
      <c r="BO1244" s="70">
        <f t="shared" si="569"/>
        <v>1241</v>
      </c>
      <c r="BP1244" s="178">
        <f t="shared" si="568"/>
        <v>0.1091</v>
      </c>
      <c r="BQ1244" s="179">
        <f t="shared" si="565"/>
        <v>8.6664107387064426E-3</v>
      </c>
      <c r="BR1244" s="179">
        <f t="shared" si="570"/>
        <v>3.0989866292422316E-5</v>
      </c>
    </row>
    <row r="1245" spans="44:70">
      <c r="AR1245" s="69">
        <f t="shared" si="562"/>
        <v>104</v>
      </c>
      <c r="AS1245" s="70">
        <f t="shared" si="566"/>
        <v>1242</v>
      </c>
      <c r="AT1245" s="71">
        <f t="shared" si="567"/>
        <v>2.8132066893118073E-5</v>
      </c>
      <c r="AU1245" s="72">
        <f t="shared" si="563"/>
        <v>8.6664107387064426E-3</v>
      </c>
      <c r="AV1245" s="73">
        <f t="shared" si="564"/>
        <v>1.0086664107387064</v>
      </c>
      <c r="AW1245" s="74">
        <f>PRODUCT(AV$4:AV1245)</f>
        <v>32548.265978977342</v>
      </c>
      <c r="BO1245" s="70">
        <f t="shared" si="569"/>
        <v>1242</v>
      </c>
      <c r="BP1245" s="178">
        <f t="shared" si="568"/>
        <v>0.1091</v>
      </c>
      <c r="BQ1245" s="179">
        <f t="shared" si="565"/>
        <v>8.6664107387064426E-3</v>
      </c>
      <c r="BR1245" s="179">
        <f t="shared" si="570"/>
        <v>3.0723602930057515E-5</v>
      </c>
    </row>
    <row r="1246" spans="44:70">
      <c r="AR1246" s="69">
        <f t="shared" si="562"/>
        <v>104</v>
      </c>
      <c r="AS1246" s="70">
        <f t="shared" si="566"/>
        <v>1243</v>
      </c>
      <c r="AT1246" s="71">
        <f t="shared" si="567"/>
        <v>2.7888262846493548E-5</v>
      </c>
      <c r="AU1246" s="72">
        <f t="shared" si="563"/>
        <v>8.6664107387064426E-3</v>
      </c>
      <c r="AV1246" s="73">
        <f t="shared" si="564"/>
        <v>1.0086664107387064</v>
      </c>
      <c r="AW1246" s="74">
        <f>PRODUCT(AV$4:AV1246)</f>
        <v>32830.342620783827</v>
      </c>
      <c r="BO1246" s="70">
        <f t="shared" si="569"/>
        <v>1243</v>
      </c>
      <c r="BP1246" s="178">
        <f t="shared" si="568"/>
        <v>0.1091</v>
      </c>
      <c r="BQ1246" s="179">
        <f t="shared" si="565"/>
        <v>8.6664107387064426E-3</v>
      </c>
      <c r="BR1246" s="179">
        <f t="shared" si="570"/>
        <v>3.0459627289022932E-5</v>
      </c>
    </row>
    <row r="1247" spans="44:70">
      <c r="AR1247" s="69">
        <f t="shared" si="562"/>
        <v>104</v>
      </c>
      <c r="AS1247" s="70">
        <f t="shared" si="566"/>
        <v>1244</v>
      </c>
      <c r="AT1247" s="71">
        <f t="shared" si="567"/>
        <v>2.7646571705876829E-5</v>
      </c>
      <c r="AU1247" s="72">
        <f t="shared" si="563"/>
        <v>8.6664107387064426E-3</v>
      </c>
      <c r="AV1247" s="73">
        <f t="shared" si="564"/>
        <v>1.0086664107387064</v>
      </c>
      <c r="AW1247" s="74">
        <f>PRODUCT(AV$4:AV1247)</f>
        <v>33114.863854627998</v>
      </c>
      <c r="BO1247" s="70">
        <f t="shared" si="569"/>
        <v>1244</v>
      </c>
      <c r="BP1247" s="178">
        <f t="shared" si="568"/>
        <v>0.1091</v>
      </c>
      <c r="BQ1247" s="179">
        <f t="shared" si="565"/>
        <v>8.6664107387064426E-3</v>
      </c>
      <c r="BR1247" s="179">
        <f t="shared" si="570"/>
        <v>3.0197919713332709E-5</v>
      </c>
    </row>
    <row r="1248" spans="44:70">
      <c r="AR1248" s="69">
        <f t="shared" si="562"/>
        <v>104</v>
      </c>
      <c r="AS1248" s="70">
        <f t="shared" si="566"/>
        <v>1245</v>
      </c>
      <c r="AT1248" s="71">
        <f t="shared" si="567"/>
        <v>2.7406975159956601E-5</v>
      </c>
      <c r="AU1248" s="72">
        <f t="shared" si="563"/>
        <v>8.6664107387064426E-3</v>
      </c>
      <c r="AV1248" s="73">
        <f t="shared" si="564"/>
        <v>1.0086664107387064</v>
      </c>
      <c r="AW1248" s="74">
        <f>PRODUCT(AV$4:AV1248)</f>
        <v>33401.850866348548</v>
      </c>
      <c r="BO1248" s="70">
        <f t="shared" si="569"/>
        <v>1245</v>
      </c>
      <c r="BP1248" s="178">
        <f t="shared" si="568"/>
        <v>0.1091</v>
      </c>
      <c r="BQ1248" s="179">
        <f t="shared" si="565"/>
        <v>8.6664107387064426E-3</v>
      </c>
      <c r="BR1248" s="179">
        <f t="shared" si="570"/>
        <v>2.9938460715884229E-5</v>
      </c>
    </row>
    <row r="1249" spans="44:70">
      <c r="AR1249" s="69">
        <f t="shared" si="562"/>
        <v>104</v>
      </c>
      <c r="AS1249" s="70">
        <f t="shared" si="566"/>
        <v>1246</v>
      </c>
      <c r="AT1249" s="71">
        <f t="shared" si="567"/>
        <v>2.7169455056114891E-5</v>
      </c>
      <c r="AU1249" s="72">
        <f t="shared" si="563"/>
        <v>8.6664107387064426E-3</v>
      </c>
      <c r="AV1249" s="73">
        <f t="shared" si="564"/>
        <v>1.0086664107387064</v>
      </c>
      <c r="AW1249" s="74">
        <f>PRODUCT(AV$4:AV1249)</f>
        <v>33691.325025389342</v>
      </c>
      <c r="BO1249" s="70">
        <f t="shared" si="569"/>
        <v>1246</v>
      </c>
      <c r="BP1249" s="178">
        <f t="shared" si="568"/>
        <v>0.1091</v>
      </c>
      <c r="BQ1249" s="179">
        <f t="shared" si="565"/>
        <v>8.6664107387064426E-3</v>
      </c>
      <c r="BR1249" s="179">
        <f t="shared" si="570"/>
        <v>2.9681230977007068E-5</v>
      </c>
    </row>
    <row r="1250" spans="44:70">
      <c r="AR1250" s="69">
        <f t="shared" si="562"/>
        <v>104</v>
      </c>
      <c r="AS1250" s="70">
        <f t="shared" si="566"/>
        <v>1247</v>
      </c>
      <c r="AT1250" s="71">
        <f t="shared" si="567"/>
        <v>2.6933993399051774E-5</v>
      </c>
      <c r="AU1250" s="72">
        <f t="shared" si="563"/>
        <v>8.6664107387064426E-3</v>
      </c>
      <c r="AV1250" s="73">
        <f t="shared" si="564"/>
        <v>1.0086664107387064</v>
      </c>
      <c r="AW1250" s="74">
        <f>PRODUCT(AV$4:AV1250)</f>
        <v>33983.307886390627</v>
      </c>
      <c r="BO1250" s="70">
        <f t="shared" si="569"/>
        <v>1247</v>
      </c>
      <c r="BP1250" s="178">
        <f t="shared" si="568"/>
        <v>0.1091</v>
      </c>
      <c r="BQ1250" s="179">
        <f t="shared" si="565"/>
        <v>8.6664107387064426E-3</v>
      </c>
      <c r="BR1250" s="179">
        <f t="shared" si="570"/>
        <v>2.9426211343024437E-5</v>
      </c>
    </row>
    <row r="1251" spans="44:70">
      <c r="AR1251" s="69">
        <f t="shared" si="562"/>
        <v>104</v>
      </c>
      <c r="AS1251" s="70">
        <f t="shared" si="566"/>
        <v>1248</v>
      </c>
      <c r="AT1251" s="71">
        <f t="shared" si="567"/>
        <v>2.6700572349421985E-5</v>
      </c>
      <c r="AU1251" s="72">
        <f t="shared" si="563"/>
        <v>8.6664107387064426E-3</v>
      </c>
      <c r="AV1251" s="73">
        <f t="shared" si="564"/>
        <v>1.0086664107387064</v>
      </c>
      <c r="AW1251" s="74">
        <f>PRODUCT(AV$4:AV1251)</f>
        <v>34277.821190794013</v>
      </c>
      <c r="BO1251" s="70">
        <f t="shared" si="569"/>
        <v>1248</v>
      </c>
      <c r="BP1251" s="178">
        <f t="shared" si="568"/>
        <v>0.1091</v>
      </c>
      <c r="BQ1251" s="179">
        <f t="shared" si="565"/>
        <v>8.6664107387064426E-3</v>
      </c>
      <c r="BR1251" s="179">
        <f t="shared" si="570"/>
        <v>2.9173382824826964E-5</v>
      </c>
    </row>
    <row r="1252" spans="44:70">
      <c r="AR1252" s="69">
        <f t="shared" si="562"/>
        <v>105</v>
      </c>
      <c r="AS1252" s="70">
        <f t="shared" si="566"/>
        <v>1249</v>
      </c>
      <c r="AT1252" s="71">
        <f t="shared" si="567"/>
        <v>2.6469174222483347E-5</v>
      </c>
      <c r="AU1252" s="72">
        <f t="shared" si="563"/>
        <v>8.6664107387064426E-3</v>
      </c>
      <c r="AV1252" s="73">
        <f t="shared" si="564"/>
        <v>1.0086664107387064</v>
      </c>
      <c r="AW1252" s="74">
        <f>PRODUCT(AV$4:AV1252)</f>
        <v>34574.88686846137</v>
      </c>
      <c r="BO1252" s="70">
        <f t="shared" si="569"/>
        <v>1249</v>
      </c>
      <c r="BP1252" s="178">
        <f t="shared" si="568"/>
        <v>0.1091</v>
      </c>
      <c r="BQ1252" s="179">
        <f t="shared" si="565"/>
        <v>8.6664107387064426E-3</v>
      </c>
      <c r="BR1252" s="179">
        <f t="shared" si="570"/>
        <v>2.8922726596458742E-5</v>
      </c>
    </row>
    <row r="1253" spans="44:70">
      <c r="AR1253" s="69">
        <f t="shared" si="562"/>
        <v>105</v>
      </c>
      <c r="AS1253" s="70">
        <f t="shared" si="566"/>
        <v>1250</v>
      </c>
      <c r="AT1253" s="71">
        <f t="shared" si="567"/>
        <v>2.6239781486756926E-5</v>
      </c>
      <c r="AU1253" s="72">
        <f t="shared" si="563"/>
        <v>8.6664107387064426E-3</v>
      </c>
      <c r="AV1253" s="73">
        <f t="shared" si="564"/>
        <v>1.0086664107387064</v>
      </c>
      <c r="AW1253" s="74">
        <f>PRODUCT(AV$4:AV1253)</f>
        <v>34874.527039307766</v>
      </c>
      <c r="BO1253" s="70">
        <f t="shared" si="569"/>
        <v>1250</v>
      </c>
      <c r="BP1253" s="178">
        <f t="shared" si="568"/>
        <v>0.1091</v>
      </c>
      <c r="BQ1253" s="179">
        <f t="shared" si="565"/>
        <v>8.6664107387064426E-3</v>
      </c>
      <c r="BR1253" s="179">
        <f t="shared" si="570"/>
        <v>2.8674223993715534E-5</v>
      </c>
    </row>
    <row r="1254" spans="44:70">
      <c r="AR1254" s="69">
        <f t="shared" si="562"/>
        <v>105</v>
      </c>
      <c r="AS1254" s="70">
        <f t="shared" si="566"/>
        <v>1251</v>
      </c>
      <c r="AT1254" s="71">
        <f t="shared" si="567"/>
        <v>2.6012376762698786E-5</v>
      </c>
      <c r="AU1254" s="72">
        <f t="shared" si="563"/>
        <v>8.6664107387064426E-3</v>
      </c>
      <c r="AV1254" s="73">
        <f t="shared" si="564"/>
        <v>1.0086664107387064</v>
      </c>
      <c r="AW1254" s="74">
        <f>PRODUCT(AV$4:AV1254)</f>
        <v>35176.764014948531</v>
      </c>
      <c r="BO1254" s="70">
        <f t="shared" si="569"/>
        <v>1251</v>
      </c>
      <c r="BP1254" s="178">
        <f t="shared" si="568"/>
        <v>0.1091</v>
      </c>
      <c r="BQ1254" s="179">
        <f t="shared" si="565"/>
        <v>8.6664107387064426E-3</v>
      </c>
      <c r="BR1254" s="179">
        <f t="shared" si="570"/>
        <v>2.8427856512754988E-5</v>
      </c>
    </row>
    <row r="1255" spans="44:70">
      <c r="AR1255" s="69">
        <f t="shared" si="562"/>
        <v>105</v>
      </c>
      <c r="AS1255" s="70">
        <f t="shared" si="566"/>
        <v>1252</v>
      </c>
      <c r="AT1255" s="71">
        <f t="shared" si="567"/>
        <v>2.5786942821383255E-5</v>
      </c>
      <c r="AU1255" s="72">
        <f t="shared" si="563"/>
        <v>8.6664107387064426E-3</v>
      </c>
      <c r="AV1255" s="73">
        <f t="shared" si="564"/>
        <v>1.0086664107387064</v>
      </c>
      <c r="AW1255" s="74">
        <f>PRODUCT(AV$4:AV1255)</f>
        <v>35481.620300360621</v>
      </c>
      <c r="BO1255" s="70">
        <f t="shared" si="569"/>
        <v>1252</v>
      </c>
      <c r="BP1255" s="178">
        <f t="shared" si="568"/>
        <v>0.1091</v>
      </c>
      <c r="BQ1255" s="179">
        <f t="shared" si="565"/>
        <v>8.6664107387064426E-3</v>
      </c>
      <c r="BR1255" s="179">
        <f t="shared" si="570"/>
        <v>2.8183605808718838E-5</v>
      </c>
    </row>
    <row r="1256" spans="44:70">
      <c r="AR1256" s="69">
        <f t="shared" si="562"/>
        <v>105</v>
      </c>
      <c r="AS1256" s="70">
        <f t="shared" si="566"/>
        <v>1253</v>
      </c>
      <c r="AT1256" s="71">
        <f t="shared" si="567"/>
        <v>2.556346258319761E-5</v>
      </c>
      <c r="AU1256" s="72">
        <f t="shared" si="563"/>
        <v>8.6664107387064426E-3</v>
      </c>
      <c r="AV1256" s="73">
        <f t="shared" si="564"/>
        <v>1.0086664107387064</v>
      </c>
      <c r="AW1256" s="74">
        <f>PRODUCT(AV$4:AV1256)</f>
        <v>35789.118595558371</v>
      </c>
      <c r="BO1256" s="70">
        <f t="shared" si="569"/>
        <v>1253</v>
      </c>
      <c r="BP1256" s="178">
        <f t="shared" si="568"/>
        <v>0.1091</v>
      </c>
      <c r="BQ1256" s="179">
        <f t="shared" si="565"/>
        <v>8.6664107387064426E-3</v>
      </c>
      <c r="BR1256" s="179">
        <f t="shared" si="570"/>
        <v>2.7941453694366908E-5</v>
      </c>
    </row>
    <row r="1257" spans="44:70">
      <c r="AR1257" s="69">
        <f t="shared" si="562"/>
        <v>105</v>
      </c>
      <c r="AS1257" s="70">
        <f t="shared" si="566"/>
        <v>1254</v>
      </c>
      <c r="AT1257" s="71">
        <f t="shared" si="567"/>
        <v>2.5341919116548065E-5</v>
      </c>
      <c r="AU1257" s="72">
        <f t="shared" si="563"/>
        <v>8.6664107387064426E-3</v>
      </c>
      <c r="AV1257" s="73">
        <f t="shared" si="564"/>
        <v>1.0086664107387064</v>
      </c>
      <c r="AW1257" s="74">
        <f>PRODUCT(AV$4:AV1257)</f>
        <v>36099.281797283758</v>
      </c>
      <c r="BO1257" s="70">
        <f t="shared" si="569"/>
        <v>1254</v>
      </c>
      <c r="BP1257" s="178">
        <f t="shared" si="568"/>
        <v>0.1091</v>
      </c>
      <c r="BQ1257" s="179">
        <f t="shared" si="565"/>
        <v>8.6664107387064426E-3</v>
      </c>
      <c r="BR1257" s="179">
        <f t="shared" si="570"/>
        <v>2.7701382138722871E-5</v>
      </c>
    </row>
    <row r="1258" spans="44:70">
      <c r="AR1258" s="69">
        <f t="shared" si="562"/>
        <v>105</v>
      </c>
      <c r="AS1258" s="70">
        <f t="shared" si="566"/>
        <v>1255</v>
      </c>
      <c r="AT1258" s="71">
        <f t="shared" si="567"/>
        <v>2.5122295636576984E-5</v>
      </c>
      <c r="AU1258" s="72">
        <f t="shared" si="563"/>
        <v>8.6664107387064426E-3</v>
      </c>
      <c r="AV1258" s="73">
        <f t="shared" si="564"/>
        <v>1.0086664107387064</v>
      </c>
      <c r="AW1258" s="74">
        <f>PRODUCT(AV$4:AV1258)</f>
        <v>36412.133000711328</v>
      </c>
      <c r="BO1258" s="70">
        <f t="shared" si="569"/>
        <v>1255</v>
      </c>
      <c r="BP1258" s="178">
        <f t="shared" si="568"/>
        <v>0.1091</v>
      </c>
      <c r="BQ1258" s="179">
        <f t="shared" si="565"/>
        <v>8.6664107387064426E-3</v>
      </c>
      <c r="BR1258" s="179">
        <f t="shared" si="570"/>
        <v>2.7463373265731632E-5</v>
      </c>
    </row>
    <row r="1259" spans="44:70">
      <c r="AR1259" s="69">
        <f t="shared" si="562"/>
        <v>105</v>
      </c>
      <c r="AS1259" s="70">
        <f t="shared" si="566"/>
        <v>1256</v>
      </c>
      <c r="AT1259" s="71">
        <f t="shared" si="567"/>
        <v>2.4904575503891197E-5</v>
      </c>
      <c r="AU1259" s="72">
        <f t="shared" si="563"/>
        <v>8.6664107387064426E-3</v>
      </c>
      <c r="AV1259" s="73">
        <f t="shared" si="564"/>
        <v>1.0086664107387064</v>
      </c>
      <c r="AW1259" s="74">
        <f>PRODUCT(AV$4:AV1259)</f>
        <v>36727.695501167902</v>
      </c>
      <c r="BO1259" s="70">
        <f t="shared" si="569"/>
        <v>1256</v>
      </c>
      <c r="BP1259" s="178">
        <f t="shared" si="568"/>
        <v>0.1091</v>
      </c>
      <c r="BQ1259" s="179">
        <f t="shared" si="565"/>
        <v>8.6664107387064426E-3</v>
      </c>
      <c r="BR1259" s="179">
        <f t="shared" si="570"/>
        <v>2.7227409352928259E-5</v>
      </c>
    </row>
    <row r="1260" spans="44:70">
      <c r="AR1260" s="69">
        <f t="shared" si="562"/>
        <v>105</v>
      </c>
      <c r="AS1260" s="70">
        <f t="shared" si="566"/>
        <v>1257</v>
      </c>
      <c r="AT1260" s="71">
        <f t="shared" si="567"/>
        <v>2.4688742223301349E-5</v>
      </c>
      <c r="AU1260" s="72">
        <f t="shared" si="563"/>
        <v>8.6664107387064426E-3</v>
      </c>
      <c r="AV1260" s="73">
        <f t="shared" si="564"/>
        <v>1.0086664107387064</v>
      </c>
      <c r="AW1260" s="74">
        <f>PRODUCT(AV$4:AV1260)</f>
        <v>37045.992795867161</v>
      </c>
      <c r="BO1260" s="70">
        <f t="shared" si="569"/>
        <v>1257</v>
      </c>
      <c r="BP1260" s="178">
        <f t="shared" si="568"/>
        <v>0.1091</v>
      </c>
      <c r="BQ1260" s="179">
        <f t="shared" si="565"/>
        <v>8.6664107387064426E-3</v>
      </c>
      <c r="BR1260" s="179">
        <f t="shared" si="570"/>
        <v>2.6993472830118341E-5</v>
      </c>
    </row>
    <row r="1261" spans="44:70">
      <c r="AR1261" s="69">
        <f t="shared" si="562"/>
        <v>105</v>
      </c>
      <c r="AS1261" s="70">
        <f t="shared" si="566"/>
        <v>1258</v>
      </c>
      <c r="AT1261" s="71">
        <f t="shared" si="567"/>
        <v>2.4474779442572175E-5</v>
      </c>
      <c r="AU1261" s="72">
        <f t="shared" si="563"/>
        <v>8.6664107387064426E-3</v>
      </c>
      <c r="AV1261" s="73">
        <f t="shared" si="564"/>
        <v>1.0086664107387064</v>
      </c>
      <c r="AW1261" s="74">
        <f>PRODUCT(AV$4:AV1261)</f>
        <v>37367.048585659308</v>
      </c>
      <c r="BO1261" s="70">
        <f t="shared" si="569"/>
        <v>1258</v>
      </c>
      <c r="BP1261" s="178">
        <f t="shared" si="568"/>
        <v>0.1091</v>
      </c>
      <c r="BQ1261" s="179">
        <f t="shared" si="565"/>
        <v>8.6664107387064426E-3</v>
      </c>
      <c r="BR1261" s="179">
        <f t="shared" si="570"/>
        <v>2.6761546278069689E-5</v>
      </c>
    </row>
    <row r="1262" spans="44:70">
      <c r="AR1262" s="69">
        <f t="shared" si="562"/>
        <v>105</v>
      </c>
      <c r="AS1262" s="70">
        <f t="shared" si="566"/>
        <v>1259</v>
      </c>
      <c r="AT1262" s="71">
        <f t="shared" si="567"/>
        <v>2.4262670951183595E-5</v>
      </c>
      <c r="AU1262" s="72">
        <f t="shared" si="563"/>
        <v>8.6664107387064426E-3</v>
      </c>
      <c r="AV1262" s="73">
        <f t="shared" si="564"/>
        <v>1.0086664107387064</v>
      </c>
      <c r="AW1262" s="74">
        <f>PRODUCT(AV$4:AV1262)</f>
        <v>37690.886776795829</v>
      </c>
      <c r="BO1262" s="70">
        <f t="shared" si="569"/>
        <v>1259</v>
      </c>
      <c r="BP1262" s="178">
        <f t="shared" si="568"/>
        <v>0.1091</v>
      </c>
      <c r="BQ1262" s="179">
        <f t="shared" si="565"/>
        <v>8.6664107387064426E-3</v>
      </c>
      <c r="BR1262" s="179">
        <f t="shared" si="570"/>
        <v>2.6531612427215271E-5</v>
      </c>
    </row>
    <row r="1263" spans="44:70">
      <c r="AR1263" s="69">
        <f t="shared" si="562"/>
        <v>105</v>
      </c>
      <c r="AS1263" s="70">
        <f t="shared" si="566"/>
        <v>1260</v>
      </c>
      <c r="AT1263" s="71">
        <f t="shared" si="567"/>
        <v>2.4052400679102557E-5</v>
      </c>
      <c r="AU1263" s="72">
        <f t="shared" si="563"/>
        <v>8.6664107387064426E-3</v>
      </c>
      <c r="AV1263" s="73">
        <f t="shared" si="564"/>
        <v>1.0086664107387064</v>
      </c>
      <c r="AW1263" s="74">
        <f>PRODUCT(AV$4:AV1263)</f>
        <v>38017.531482709623</v>
      </c>
      <c r="BO1263" s="70">
        <f t="shared" si="569"/>
        <v>1260</v>
      </c>
      <c r="BP1263" s="178">
        <f t="shared" si="568"/>
        <v>0.1091</v>
      </c>
      <c r="BQ1263" s="179">
        <f t="shared" si="565"/>
        <v>8.6664107387064426E-3</v>
      </c>
      <c r="BR1263" s="179">
        <f t="shared" si="570"/>
        <v>2.6303654156367308E-5</v>
      </c>
    </row>
    <row r="1264" spans="44:70">
      <c r="AR1264" s="69">
        <f t="shared" si="562"/>
        <v>106</v>
      </c>
      <c r="AS1264" s="70">
        <f t="shared" si="566"/>
        <v>1261</v>
      </c>
      <c r="AT1264" s="71">
        <f t="shared" si="567"/>
        <v>2.3843952695565512E-5</v>
      </c>
      <c r="AU1264" s="72">
        <f t="shared" si="563"/>
        <v>8.6664107387064426E-3</v>
      </c>
      <c r="AV1264" s="73">
        <f t="shared" si="564"/>
        <v>1.0086664107387064</v>
      </c>
      <c r="AW1264" s="74">
        <f>PRODUCT(AV$4:AV1264)</f>
        <v>38347.00702581049</v>
      </c>
      <c r="BO1264" s="70">
        <f t="shared" si="569"/>
        <v>1261</v>
      </c>
      <c r="BP1264" s="178">
        <f t="shared" si="568"/>
        <v>0.1091</v>
      </c>
      <c r="BQ1264" s="179">
        <f t="shared" si="565"/>
        <v>8.6664107387064426E-3</v>
      </c>
      <c r="BR1264" s="179">
        <f t="shared" si="570"/>
        <v>2.6077654491442394E-5</v>
      </c>
    </row>
    <row r="1265" spans="44:70">
      <c r="AR1265" s="69">
        <f t="shared" si="562"/>
        <v>106</v>
      </c>
      <c r="AS1265" s="70">
        <f t="shared" si="566"/>
        <v>1262</v>
      </c>
      <c r="AT1265" s="71">
        <f t="shared" si="567"/>
        <v>2.3637311207871455E-5</v>
      </c>
      <c r="AU1265" s="72">
        <f t="shared" si="563"/>
        <v>8.6664107387064426E-3</v>
      </c>
      <c r="AV1265" s="73">
        <f t="shared" si="564"/>
        <v>1.0086664107387064</v>
      </c>
      <c r="AW1265" s="74">
        <f>PRODUCT(AV$4:AV1265)</f>
        <v>38679.337939296223</v>
      </c>
      <c r="BO1265" s="70">
        <f t="shared" si="569"/>
        <v>1262</v>
      </c>
      <c r="BP1265" s="178">
        <f t="shared" si="568"/>
        <v>0.1091</v>
      </c>
      <c r="BQ1265" s="179">
        <f t="shared" si="565"/>
        <v>8.6664107387064426E-3</v>
      </c>
      <c r="BR1265" s="179">
        <f t="shared" si="570"/>
        <v>2.5853596604197592E-5</v>
      </c>
    </row>
    <row r="1266" spans="44:70">
      <c r="AR1266" s="69">
        <f t="shared" si="562"/>
        <v>106</v>
      </c>
      <c r="AS1266" s="70">
        <f t="shared" si="566"/>
        <v>1263</v>
      </c>
      <c r="AT1266" s="71">
        <f t="shared" si="567"/>
        <v>2.3432460560185413E-5</v>
      </c>
      <c r="AU1266" s="72">
        <f t="shared" si="563"/>
        <v>8.6664107387064426E-3</v>
      </c>
      <c r="AV1266" s="73">
        <f t="shared" si="564"/>
        <v>1.0086664107387064</v>
      </c>
      <c r="AW1266" s="74">
        <f>PRODUCT(AV$4:AV1266)</f>
        <v>39014.548968979398</v>
      </c>
      <c r="BO1266" s="70">
        <f t="shared" si="569"/>
        <v>1263</v>
      </c>
      <c r="BP1266" s="178">
        <f t="shared" si="568"/>
        <v>0.1091</v>
      </c>
      <c r="BQ1266" s="179">
        <f t="shared" si="565"/>
        <v>8.6664107387064426E-3</v>
      </c>
      <c r="BR1266" s="179">
        <f t="shared" si="570"/>
        <v>2.5631463810977373E-5</v>
      </c>
    </row>
    <row r="1267" spans="44:70">
      <c r="AR1267" s="69">
        <f t="shared" si="562"/>
        <v>106</v>
      </c>
      <c r="AS1267" s="70">
        <f t="shared" si="566"/>
        <v>1264</v>
      </c>
      <c r="AT1267" s="71">
        <f t="shared" si="567"/>
        <v>2.3229385232352305E-5</v>
      </c>
      <c r="AU1267" s="72">
        <f t="shared" si="563"/>
        <v>8.6664107387064426E-3</v>
      </c>
      <c r="AV1267" s="73">
        <f t="shared" si="564"/>
        <v>1.0086664107387064</v>
      </c>
      <c r="AW1267" s="74">
        <f>PRODUCT(AV$4:AV1267)</f>
        <v>39352.665075129946</v>
      </c>
      <c r="BO1267" s="70">
        <f t="shared" si="569"/>
        <v>1264</v>
      </c>
      <c r="BP1267" s="178">
        <f t="shared" si="568"/>
        <v>0.1091</v>
      </c>
      <c r="BQ1267" s="179">
        <f t="shared" si="565"/>
        <v>8.6664107387064426E-3</v>
      </c>
      <c r="BR1267" s="179">
        <f t="shared" si="570"/>
        <v>2.5411239571471332E-5</v>
      </c>
    </row>
    <row r="1268" spans="44:70">
      <c r="AR1268" s="69">
        <f t="shared" si="562"/>
        <v>106</v>
      </c>
      <c r="AS1268" s="70">
        <f t="shared" si="566"/>
        <v>1265</v>
      </c>
      <c r="AT1268" s="71">
        <f t="shared" si="567"/>
        <v>2.3028069838721097E-5</v>
      </c>
      <c r="AU1268" s="72">
        <f t="shared" si="563"/>
        <v>8.6664107387064426E-3</v>
      </c>
      <c r="AV1268" s="73">
        <f t="shared" si="564"/>
        <v>1.0086664107387064</v>
      </c>
      <c r="AW1268" s="74">
        <f>PRODUCT(AV$4:AV1268)</f>
        <v>39693.711434333767</v>
      </c>
      <c r="BO1268" s="70">
        <f t="shared" si="569"/>
        <v>1265</v>
      </c>
      <c r="BP1268" s="178">
        <f t="shared" si="568"/>
        <v>0.1091</v>
      </c>
      <c r="BQ1268" s="179">
        <f t="shared" si="565"/>
        <v>8.6664107387064426E-3</v>
      </c>
      <c r="BR1268" s="179">
        <f t="shared" si="570"/>
        <v>2.5192907487482575E-5</v>
      </c>
    </row>
    <row r="1269" spans="44:70">
      <c r="AR1269" s="69">
        <f t="shared" si="562"/>
        <v>106</v>
      </c>
      <c r="AS1269" s="70">
        <f t="shared" si="566"/>
        <v>1266</v>
      </c>
      <c r="AT1269" s="71">
        <f t="shared" si="567"/>
        <v>2.2828499126979123E-5</v>
      </c>
      <c r="AU1269" s="72">
        <f t="shared" si="563"/>
        <v>8.6664107387064426E-3</v>
      </c>
      <c r="AV1269" s="73">
        <f t="shared" si="564"/>
        <v>1.0086664107387064</v>
      </c>
      <c r="AW1269" s="74">
        <f>PRODUCT(AV$4:AV1269)</f>
        <v>40037.713441367392</v>
      </c>
      <c r="BO1269" s="70">
        <f t="shared" si="569"/>
        <v>1266</v>
      </c>
      <c r="BP1269" s="178">
        <f t="shared" si="568"/>
        <v>0.1091</v>
      </c>
      <c r="BQ1269" s="179">
        <f t="shared" si="565"/>
        <v>8.6664107387064426E-3</v>
      </c>
      <c r="BR1269" s="179">
        <f t="shared" si="570"/>
        <v>2.4976451301706685E-5</v>
      </c>
    </row>
    <row r="1270" spans="44:70">
      <c r="AR1270" s="69">
        <f t="shared" si="562"/>
        <v>106</v>
      </c>
      <c r="AS1270" s="70">
        <f t="shared" si="566"/>
        <v>1267</v>
      </c>
      <c r="AT1270" s="71">
        <f t="shared" si="567"/>
        <v>2.2630657976996522E-5</v>
      </c>
      <c r="AU1270" s="72">
        <f t="shared" si="563"/>
        <v>8.6664107387064426E-3</v>
      </c>
      <c r="AV1270" s="73">
        <f t="shared" si="564"/>
        <v>1.0086664107387064</v>
      </c>
      <c r="AW1270" s="74">
        <f>PRODUCT(AV$4:AV1270)</f>
        <v>40384.696711088909</v>
      </c>
      <c r="BO1270" s="70">
        <f t="shared" si="569"/>
        <v>1267</v>
      </c>
      <c r="BP1270" s="178">
        <f t="shared" si="568"/>
        <v>0.1091</v>
      </c>
      <c r="BQ1270" s="179">
        <f t="shared" si="565"/>
        <v>8.6664107387064426E-3</v>
      </c>
      <c r="BR1270" s="179">
        <f t="shared" si="570"/>
        <v>2.4761854896521184E-5</v>
      </c>
    </row>
    <row r="1271" spans="44:70">
      <c r="AR1271" s="69">
        <f t="shared" si="562"/>
        <v>106</v>
      </c>
      <c r="AS1271" s="70">
        <f t="shared" si="566"/>
        <v>1268</v>
      </c>
      <c r="AT1271" s="71">
        <f t="shared" si="567"/>
        <v>2.2434531399680687E-5</v>
      </c>
      <c r="AU1271" s="72">
        <f t="shared" si="563"/>
        <v>8.6664107387064426E-3</v>
      </c>
      <c r="AV1271" s="73">
        <f t="shared" si="564"/>
        <v>1.0086664107387064</v>
      </c>
      <c r="AW1271" s="74">
        <f>PRODUCT(AV$4:AV1271)</f>
        <v>40734.687080345291</v>
      </c>
      <c r="BO1271" s="70">
        <f t="shared" si="569"/>
        <v>1268</v>
      </c>
      <c r="BP1271" s="178">
        <f t="shared" si="568"/>
        <v>0.1091</v>
      </c>
      <c r="BQ1271" s="179">
        <f t="shared" si="565"/>
        <v>8.6664107387064426E-3</v>
      </c>
      <c r="BR1271" s="179">
        <f t="shared" si="570"/>
        <v>2.4549102292785385E-5</v>
      </c>
    </row>
    <row r="1272" spans="44:70">
      <c r="AR1272" s="69">
        <f t="shared" si="562"/>
        <v>106</v>
      </c>
      <c r="AS1272" s="70">
        <f t="shared" si="566"/>
        <v>1269</v>
      </c>
      <c r="AT1272" s="71">
        <f t="shared" si="567"/>
        <v>2.2240104535840647E-5</v>
      </c>
      <c r="AU1272" s="72">
        <f t="shared" si="563"/>
        <v>8.6664107387064426E-3</v>
      </c>
      <c r="AV1272" s="73">
        <f t="shared" si="564"/>
        <v>1.0086664107387064</v>
      </c>
      <c r="AW1272" s="74">
        <f>PRODUCT(AV$4:AV1272)</f>
        <v>41087.710609896239</v>
      </c>
      <c r="BO1272" s="70">
        <f t="shared" si="569"/>
        <v>1269</v>
      </c>
      <c r="BP1272" s="178">
        <f t="shared" si="568"/>
        <v>0.1091</v>
      </c>
      <c r="BQ1272" s="179">
        <f t="shared" si="565"/>
        <v>8.6664107387064426E-3</v>
      </c>
      <c r="BR1272" s="179">
        <f t="shared" si="570"/>
        <v>2.4338177648650574E-5</v>
      </c>
    </row>
    <row r="1273" spans="44:70">
      <c r="AR1273" s="69">
        <f t="shared" si="562"/>
        <v>106</v>
      </c>
      <c r="AS1273" s="70">
        <f t="shared" si="566"/>
        <v>1270</v>
      </c>
      <c r="AT1273" s="71">
        <f t="shared" si="567"/>
        <v>2.2047362655061283E-5</v>
      </c>
      <c r="AU1273" s="72">
        <f t="shared" si="563"/>
        <v>8.6664107387064426E-3</v>
      </c>
      <c r="AV1273" s="73">
        <f t="shared" si="564"/>
        <v>1.0086664107387064</v>
      </c>
      <c r="AW1273" s="74">
        <f>PRODUCT(AV$4:AV1273)</f>
        <v>41443.79358635471</v>
      </c>
      <c r="BO1273" s="70">
        <f t="shared" si="569"/>
        <v>1270</v>
      </c>
      <c r="BP1273" s="178">
        <f t="shared" si="568"/>
        <v>0.1091</v>
      </c>
      <c r="BQ1273" s="179">
        <f t="shared" si="565"/>
        <v>8.6664107387064426E-3</v>
      </c>
      <c r="BR1273" s="179">
        <f t="shared" si="570"/>
        <v>2.4129065258380397E-5</v>
      </c>
    </row>
    <row r="1274" spans="44:70">
      <c r="AR1274" s="69">
        <f t="shared" si="562"/>
        <v>106</v>
      </c>
      <c r="AS1274" s="70">
        <f t="shared" si="566"/>
        <v>1271</v>
      </c>
      <c r="AT1274" s="71">
        <f t="shared" si="567"/>
        <v>2.1856291154587306E-5</v>
      </c>
      <c r="AU1274" s="72">
        <f t="shared" si="563"/>
        <v>8.6664107387064426E-3</v>
      </c>
      <c r="AV1274" s="73">
        <f t="shared" si="564"/>
        <v>1.0086664107387064</v>
      </c>
      <c r="AW1274" s="74">
        <f>PRODUCT(AV$4:AV1274)</f>
        <v>41802.962524144226</v>
      </c>
      <c r="BO1274" s="70">
        <f t="shared" si="569"/>
        <v>1271</v>
      </c>
      <c r="BP1274" s="178">
        <f t="shared" si="568"/>
        <v>0.1091</v>
      </c>
      <c r="BQ1274" s="179">
        <f t="shared" si="565"/>
        <v>8.6664107387064426E-3</v>
      </c>
      <c r="BR1274" s="179">
        <f t="shared" si="570"/>
        <v>2.3921749551181394E-5</v>
      </c>
    </row>
    <row r="1275" spans="44:70">
      <c r="AR1275" s="69">
        <f t="shared" si="562"/>
        <v>106</v>
      </c>
      <c r="AS1275" s="70">
        <f t="shared" si="566"/>
        <v>1272</v>
      </c>
      <c r="AT1275" s="71">
        <f t="shared" si="567"/>
        <v>2.1666875558216897E-5</v>
      </c>
      <c r="AU1275" s="72">
        <f t="shared" si="563"/>
        <v>8.6664107387064426E-3</v>
      </c>
      <c r="AV1275" s="73">
        <f t="shared" si="564"/>
        <v>1.0086664107387064</v>
      </c>
      <c r="AW1275" s="74">
        <f>PRODUCT(AV$4:AV1275)</f>
        <v>42165.244167473211</v>
      </c>
      <c r="BO1275" s="70">
        <f t="shared" si="569"/>
        <v>1272</v>
      </c>
      <c r="BP1275" s="178">
        <f t="shared" si="568"/>
        <v>0.1091</v>
      </c>
      <c r="BQ1275" s="179">
        <f t="shared" si="565"/>
        <v>8.6664107387064426E-3</v>
      </c>
      <c r="BR1275" s="179">
        <f t="shared" si="570"/>
        <v>2.3716215090043569E-5</v>
      </c>
    </row>
    <row r="1276" spans="44:70">
      <c r="AR1276" s="69">
        <f t="shared" si="562"/>
        <v>107</v>
      </c>
      <c r="AS1276" s="70">
        <f t="shared" si="566"/>
        <v>1273</v>
      </c>
      <c r="AT1276" s="71">
        <f t="shared" si="567"/>
        <v>2.1479101515204949E-5</v>
      </c>
      <c r="AU1276" s="72">
        <f t="shared" si="563"/>
        <v>8.6664107387064426E-3</v>
      </c>
      <c r="AV1276" s="73">
        <f t="shared" si="564"/>
        <v>1.0086664107387064</v>
      </c>
      <c r="AW1276" s="74">
        <f>PRODUCT(AV$4:AV1276)</f>
        <v>42530.665492326378</v>
      </c>
      <c r="BO1276" s="70">
        <f t="shared" si="569"/>
        <v>1273</v>
      </c>
      <c r="BP1276" s="178">
        <f t="shared" si="568"/>
        <v>0.1091</v>
      </c>
      <c r="BQ1276" s="179">
        <f t="shared" si="565"/>
        <v>8.6664107387064426E-3</v>
      </c>
      <c r="BR1276" s="179">
        <f t="shared" si="570"/>
        <v>2.3512446570590939E-5</v>
      </c>
    </row>
    <row r="1277" spans="44:70">
      <c r="AR1277" s="69">
        <f t="shared" si="562"/>
        <v>107</v>
      </c>
      <c r="AS1277" s="70">
        <f t="shared" si="566"/>
        <v>1274</v>
      </c>
      <c r="AT1277" s="71">
        <f t="shared" si="567"/>
        <v>2.1292954799175811E-5</v>
      </c>
      <c r="AU1277" s="72">
        <f t="shared" si="563"/>
        <v>8.6664107387064426E-3</v>
      </c>
      <c r="AV1277" s="73">
        <f t="shared" si="564"/>
        <v>1.0086664107387064</v>
      </c>
      <c r="AW1277" s="74">
        <f>PRODUCT(AV$4:AV1277)</f>
        <v>42899.253708473407</v>
      </c>
      <c r="BO1277" s="70">
        <f t="shared" si="569"/>
        <v>1274</v>
      </c>
      <c r="BP1277" s="178">
        <f t="shared" si="568"/>
        <v>0.1091</v>
      </c>
      <c r="BQ1277" s="179">
        <f t="shared" si="565"/>
        <v>8.6664107387064426E-3</v>
      </c>
      <c r="BR1277" s="179">
        <f t="shared" si="570"/>
        <v>2.3310428819941943E-5</v>
      </c>
    </row>
    <row r="1278" spans="44:70">
      <c r="AR1278" s="69">
        <f t="shared" si="562"/>
        <v>107</v>
      </c>
      <c r="AS1278" s="70">
        <f t="shared" si="566"/>
        <v>1275</v>
      </c>
      <c r="AT1278" s="71">
        <f t="shared" si="567"/>
        <v>2.1108421307045442E-5</v>
      </c>
      <c r="AU1278" s="72">
        <f t="shared" si="563"/>
        <v>8.6664107387064426E-3</v>
      </c>
      <c r="AV1278" s="73">
        <f t="shared" si="564"/>
        <v>1.0086664107387064</v>
      </c>
      <c r="AW1278" s="74">
        <f>PRODUCT(AV$4:AV1278)</f>
        <v>43271.036261495014</v>
      </c>
      <c r="BO1278" s="70">
        <f t="shared" si="569"/>
        <v>1275</v>
      </c>
      <c r="BP1278" s="178">
        <f t="shared" si="568"/>
        <v>0.1091</v>
      </c>
      <c r="BQ1278" s="179">
        <f t="shared" si="565"/>
        <v>8.6664107387064426E-3</v>
      </c>
      <c r="BR1278" s="179">
        <f t="shared" si="570"/>
        <v>2.311014679557965E-5</v>
      </c>
    </row>
    <row r="1279" spans="44:70">
      <c r="AR1279" s="69">
        <f t="shared" si="562"/>
        <v>107</v>
      </c>
      <c r="AS1279" s="70">
        <f t="shared" si="566"/>
        <v>1276</v>
      </c>
      <c r="AT1279" s="71">
        <f t="shared" si="567"/>
        <v>2.0925487057952923E-5</v>
      </c>
      <c r="AU1279" s="72">
        <f t="shared" si="563"/>
        <v>8.6664107387064426E-3</v>
      </c>
      <c r="AV1279" s="73">
        <f t="shared" si="564"/>
        <v>1.0086664107387064</v>
      </c>
      <c r="AW1279" s="74">
        <f>PRODUCT(AV$4:AV1279)</f>
        <v>43646.040834826592</v>
      </c>
      <c r="BO1279" s="70">
        <f t="shared" si="569"/>
        <v>1276</v>
      </c>
      <c r="BP1279" s="178">
        <f t="shared" si="568"/>
        <v>0.1091</v>
      </c>
      <c r="BQ1279" s="179">
        <f t="shared" si="565"/>
        <v>8.6664107387064426E-3</v>
      </c>
      <c r="BR1279" s="179">
        <f t="shared" si="570"/>
        <v>2.2911585584231673E-5</v>
      </c>
    </row>
    <row r="1280" spans="44:70">
      <c r="AR1280" s="69">
        <f t="shared" si="562"/>
        <v>107</v>
      </c>
      <c r="AS1280" s="70">
        <f t="shared" si="566"/>
        <v>1277</v>
      </c>
      <c r="AT1280" s="71">
        <f t="shared" si="567"/>
        <v>2.0744138192201216E-5</v>
      </c>
      <c r="AU1280" s="72">
        <f t="shared" si="563"/>
        <v>8.6664107387064426E-3</v>
      </c>
      <c r="AV1280" s="73">
        <f t="shared" si="564"/>
        <v>1.0086664107387064</v>
      </c>
      <c r="AW1280" s="74">
        <f>PRODUCT(AV$4:AV1280)</f>
        <v>44024.29535181955</v>
      </c>
      <c r="BO1280" s="70">
        <f t="shared" si="569"/>
        <v>1277</v>
      </c>
      <c r="BP1280" s="178">
        <f t="shared" si="568"/>
        <v>0.1091</v>
      </c>
      <c r="BQ1280" s="179">
        <f t="shared" si="565"/>
        <v>8.6664107387064426E-3</v>
      </c>
      <c r="BR1280" s="179">
        <f t="shared" si="570"/>
        <v>2.2714730400759707E-5</v>
      </c>
    </row>
    <row r="1281" spans="44:70">
      <c r="AR1281" s="69">
        <f t="shared" si="562"/>
        <v>107</v>
      </c>
      <c r="AS1281" s="70">
        <f t="shared" si="566"/>
        <v>1278</v>
      </c>
      <c r="AT1281" s="71">
        <f t="shared" si="567"/>
        <v>2.0564360970207113E-5</v>
      </c>
      <c r="AU1281" s="72">
        <f t="shared" si="563"/>
        <v>8.6664107387064426E-3</v>
      </c>
      <c r="AV1281" s="73">
        <f t="shared" si="564"/>
        <v>1.0086664107387064</v>
      </c>
      <c r="AW1281" s="74">
        <f>PRODUCT(AV$4:AV1281)</f>
        <v>44405.82797782054</v>
      </c>
      <c r="BO1281" s="70">
        <f t="shared" si="569"/>
        <v>1278</v>
      </c>
      <c r="BP1281" s="178">
        <f t="shared" si="568"/>
        <v>0.1091</v>
      </c>
      <c r="BQ1281" s="179">
        <f t="shared" si="565"/>
        <v>8.6664107387064426E-3</v>
      </c>
      <c r="BR1281" s="179">
        <f t="shared" si="570"/>
        <v>2.2519566587058607E-5</v>
      </c>
    </row>
    <row r="1282" spans="44:70">
      <c r="AR1282" s="69">
        <f t="shared" si="562"/>
        <v>107</v>
      </c>
      <c r="AS1282" s="70">
        <f t="shared" si="566"/>
        <v>1279</v>
      </c>
      <c r="AT1282" s="71">
        <f t="shared" si="567"/>
        <v>2.0386141771460275E-5</v>
      </c>
      <c r="AU1282" s="72">
        <f t="shared" si="563"/>
        <v>8.6664107387064426E-3</v>
      </c>
      <c r="AV1282" s="73">
        <f t="shared" si="564"/>
        <v>1.0086664107387064</v>
      </c>
      <c r="AW1282" s="74">
        <f>PRODUCT(AV$4:AV1282)</f>
        <v>44790.667122268678</v>
      </c>
      <c r="BO1282" s="70">
        <f t="shared" si="569"/>
        <v>1279</v>
      </c>
      <c r="BP1282" s="178">
        <f t="shared" si="568"/>
        <v>0.1091</v>
      </c>
      <c r="BQ1282" s="179">
        <f t="shared" si="565"/>
        <v>8.6664107387064426E-3</v>
      </c>
      <c r="BR1282" s="179">
        <f t="shared" si="570"/>
        <v>2.2326079610964925E-5</v>
      </c>
    </row>
    <row r="1283" spans="44:70">
      <c r="AR1283" s="69">
        <f t="shared" si="562"/>
        <v>107</v>
      </c>
      <c r="AS1283" s="70">
        <f t="shared" si="566"/>
        <v>1280</v>
      </c>
      <c r="AT1283" s="71">
        <f t="shared" si="567"/>
        <v>2.0209467093491299E-5</v>
      </c>
      <c r="AU1283" s="72">
        <f t="shared" si="563"/>
        <v>8.6664107387064426E-3</v>
      </c>
      <c r="AV1283" s="73">
        <f t="shared" si="564"/>
        <v>1.0086664107387064</v>
      </c>
      <c r="AW1283" s="74">
        <f>PRODUCT(AV$4:AV1283)</f>
        <v>45178.841440810931</v>
      </c>
      <c r="BO1283" s="70">
        <f t="shared" si="569"/>
        <v>1280</v>
      </c>
      <c r="BP1283" s="178">
        <f t="shared" si="568"/>
        <v>0.1091</v>
      </c>
      <c r="BQ1283" s="179">
        <f t="shared" si="565"/>
        <v>8.6664107387064426E-3</v>
      </c>
      <c r="BR1283" s="179">
        <f t="shared" si="570"/>
        <v>2.2134255065174828E-5</v>
      </c>
    </row>
    <row r="1284" spans="44:70">
      <c r="AR1284" s="69">
        <f t="shared" si="562"/>
        <v>107</v>
      </c>
      <c r="AS1284" s="70">
        <f t="shared" si="566"/>
        <v>1281</v>
      </c>
      <c r="AT1284" s="71">
        <f t="shared" si="567"/>
        <v>2.0034323550848733E-5</v>
      </c>
      <c r="AU1284" s="72">
        <f t="shared" si="563"/>
        <v>8.6664107387064426E-3</v>
      </c>
      <c r="AV1284" s="73">
        <f t="shared" si="564"/>
        <v>1.0086664107387064</v>
      </c>
      <c r="AW1284" s="74">
        <f>PRODUCT(AV$4:AV1284)</f>
        <v>45570.379837435888</v>
      </c>
      <c r="BO1284" s="70">
        <f t="shared" si="569"/>
        <v>1281</v>
      </c>
      <c r="BP1284" s="178">
        <f t="shared" si="568"/>
        <v>0.1091</v>
      </c>
      <c r="BQ1284" s="179">
        <f t="shared" si="565"/>
        <v>8.6664107387064426E-3</v>
      </c>
      <c r="BR1284" s="179">
        <f t="shared" si="570"/>
        <v>2.1944078666171303E-5</v>
      </c>
    </row>
    <row r="1285" spans="44:70">
      <c r="AR1285" s="69">
        <f t="shared" ref="AR1285:AR1348" si="571">ROUNDDOWN((AS1285-1)/12,0)+1</f>
        <v>107</v>
      </c>
      <c r="AS1285" s="70">
        <f t="shared" si="566"/>
        <v>1282</v>
      </c>
      <c r="AT1285" s="71">
        <f t="shared" si="567"/>
        <v>1.986069787408494E-5</v>
      </c>
      <c r="AU1285" s="72">
        <f t="shared" ref="AU1285:AU1348" si="572">IF($AU$2="Yes",BQ1285,((1+$AH$21)^(1/12))-1)</f>
        <v>8.6664107387064426E-3</v>
      </c>
      <c r="AV1285" s="73">
        <f t="shared" ref="AV1285:AV1348" si="573">(1+AU1285)</f>
        <v>1.0086664107387064</v>
      </c>
      <c r="AW1285" s="74">
        <f>PRODUCT(AV$4:AV1285)</f>
        <v>45965.311466625972</v>
      </c>
      <c r="BO1285" s="70">
        <f t="shared" si="569"/>
        <v>1282</v>
      </c>
      <c r="BP1285" s="178">
        <f t="shared" si="568"/>
        <v>0.1091</v>
      </c>
      <c r="BQ1285" s="179">
        <f t="shared" ref="BQ1285:BQ1348" si="574">(1+BP1285)^(1/12)-1</f>
        <v>8.6664107387064426E-3</v>
      </c>
      <c r="BR1285" s="179">
        <f t="shared" si="570"/>
        <v>2.1755536253160594E-5</v>
      </c>
    </row>
    <row r="1286" spans="44:70">
      <c r="AR1286" s="69">
        <f t="shared" si="571"/>
        <v>107</v>
      </c>
      <c r="AS1286" s="70">
        <f t="shared" ref="AS1286:AS1349" si="575">AS1285+1</f>
        <v>1283</v>
      </c>
      <c r="AT1286" s="71">
        <f t="shared" ref="AT1286:AT1349" si="576">(1-AU1286)*AT1285</f>
        <v>1.9688576908750767E-5</v>
      </c>
      <c r="AU1286" s="72">
        <f t="shared" si="572"/>
        <v>8.6664107387064426E-3</v>
      </c>
      <c r="AV1286" s="73">
        <f t="shared" si="573"/>
        <v>1.0086664107387064</v>
      </c>
      <c r="AW1286" s="74">
        <f>PRODUCT(AV$4:AV1286)</f>
        <v>46363.665735528324</v>
      </c>
      <c r="BO1286" s="70">
        <f t="shared" si="569"/>
        <v>1283</v>
      </c>
      <c r="BP1286" s="178">
        <f t="shared" ref="BP1286:BP1349" si="577">VLOOKUP(BO1286,$BT$4:$BX$13,5,TRUE)/100</f>
        <v>0.1091</v>
      </c>
      <c r="BQ1286" s="179">
        <f t="shared" si="574"/>
        <v>8.6664107387064426E-3</v>
      </c>
      <c r="BR1286" s="179">
        <f t="shared" si="570"/>
        <v>2.1568613787017771E-5</v>
      </c>
    </row>
    <row r="1287" spans="44:70">
      <c r="AR1287" s="69">
        <f t="shared" si="571"/>
        <v>107</v>
      </c>
      <c r="AS1287" s="70">
        <f t="shared" si="575"/>
        <v>1284</v>
      </c>
      <c r="AT1287" s="71">
        <f t="shared" si="576"/>
        <v>1.9517947614398923E-5</v>
      </c>
      <c r="AU1287" s="72">
        <f t="shared" si="572"/>
        <v>8.6664107387064426E-3</v>
      </c>
      <c r="AV1287" s="73">
        <f t="shared" si="573"/>
        <v>1.0086664107387064</v>
      </c>
      <c r="AW1287" s="74">
        <f>PRODUCT(AV$4:AV1287)</f>
        <v>46765.472306144504</v>
      </c>
      <c r="BO1287" s="70">
        <f t="shared" si="569"/>
        <v>1284</v>
      </c>
      <c r="BP1287" s="178">
        <f t="shared" si="577"/>
        <v>0.1091</v>
      </c>
      <c r="BQ1287" s="179">
        <f t="shared" si="574"/>
        <v>8.6664107387064426E-3</v>
      </c>
      <c r="BR1287" s="179">
        <f t="shared" si="570"/>
        <v>2.1383297349241351E-5</v>
      </c>
    </row>
    <row r="1288" spans="44:70">
      <c r="AR1288" s="69">
        <f t="shared" si="571"/>
        <v>108</v>
      </c>
      <c r="AS1288" s="70">
        <f t="shared" si="575"/>
        <v>1285</v>
      </c>
      <c r="AT1288" s="71">
        <f t="shared" si="576"/>
        <v>1.9348797063595988E-5</v>
      </c>
      <c r="AU1288" s="72">
        <f t="shared" si="572"/>
        <v>8.6664107387064426E-3</v>
      </c>
      <c r="AV1288" s="73">
        <f t="shared" si="573"/>
        <v>1.0086664107387064</v>
      </c>
      <c r="AW1288" s="74">
        <f>PRODUCT(AV$4:AV1288)</f>
        <v>47170.761097539151</v>
      </c>
      <c r="BO1288" s="70">
        <f t="shared" si="569"/>
        <v>1285</v>
      </c>
      <c r="BP1288" s="178">
        <f t="shared" si="577"/>
        <v>0.1091</v>
      </c>
      <c r="BQ1288" s="179">
        <f t="shared" si="574"/>
        <v>8.6664107387064426E-3</v>
      </c>
      <c r="BR1288" s="179">
        <f t="shared" si="570"/>
        <v>2.1199573140916916E-5</v>
      </c>
    </row>
    <row r="1289" spans="44:70">
      <c r="AR1289" s="69">
        <f t="shared" si="571"/>
        <v>108</v>
      </c>
      <c r="AS1289" s="70">
        <f t="shared" si="575"/>
        <v>1286</v>
      </c>
      <c r="AT1289" s="71">
        <f t="shared" si="576"/>
        <v>1.9181112440942989E-5</v>
      </c>
      <c r="AU1289" s="72">
        <f t="shared" si="572"/>
        <v>8.6664107387064426E-3</v>
      </c>
      <c r="AV1289" s="73">
        <f t="shared" si="573"/>
        <v>1.0086664107387064</v>
      </c>
      <c r="AW1289" s="74">
        <f>PRODUCT(AV$4:AV1289)</f>
        <v>47579.56228806782</v>
      </c>
      <c r="BO1289" s="70">
        <f t="shared" si="569"/>
        <v>1286</v>
      </c>
      <c r="BP1289" s="178">
        <f t="shared" si="577"/>
        <v>0.1091</v>
      </c>
      <c r="BQ1289" s="179">
        <f t="shared" si="574"/>
        <v>8.6664107387064426E-3</v>
      </c>
      <c r="BR1289" s="179">
        <f t="shared" si="570"/>
        <v>2.1017427481689616E-5</v>
      </c>
    </row>
    <row r="1290" spans="44:70">
      <c r="AR1290" s="69">
        <f t="shared" si="571"/>
        <v>108</v>
      </c>
      <c r="AS1290" s="70">
        <f t="shared" si="575"/>
        <v>1287</v>
      </c>
      <c r="AT1290" s="71">
        <f t="shared" si="576"/>
        <v>1.9014881042104464E-5</v>
      </c>
      <c r="AU1290" s="72">
        <f t="shared" si="572"/>
        <v>8.6664107387064426E-3</v>
      </c>
      <c r="AV1290" s="73">
        <f t="shared" si="573"/>
        <v>1.0086664107387064</v>
      </c>
      <c r="AW1290" s="74">
        <f>PRODUCT(AV$4:AV1290)</f>
        <v>47991.906317624082</v>
      </c>
      <c r="BO1290" s="70">
        <f t="shared" si="569"/>
        <v>1287</v>
      </c>
      <c r="BP1290" s="178">
        <f t="shared" si="577"/>
        <v>0.1091</v>
      </c>
      <c r="BQ1290" s="179">
        <f t="shared" si="574"/>
        <v>8.6664107387064426E-3</v>
      </c>
      <c r="BR1290" s="179">
        <f t="shared" si="570"/>
        <v>2.0836846808745522E-5</v>
      </c>
    </row>
    <row r="1291" spans="44:70">
      <c r="AR1291" s="69">
        <f t="shared" si="571"/>
        <v>108</v>
      </c>
      <c r="AS1291" s="70">
        <f t="shared" si="575"/>
        <v>1288</v>
      </c>
      <c r="AT1291" s="71">
        <f t="shared" si="576"/>
        <v>1.8850090272845945E-5</v>
      </c>
      <c r="AU1291" s="72">
        <f t="shared" si="572"/>
        <v>8.6664107387064426E-3</v>
      </c>
      <c r="AV1291" s="73">
        <f t="shared" si="573"/>
        <v>1.0086664107387064</v>
      </c>
      <c r="AW1291" s="74">
        <f>PRODUCT(AV$4:AV1291)</f>
        <v>48407.823889906133</v>
      </c>
      <c r="BO1291" s="70">
        <f t="shared" si="569"/>
        <v>1288</v>
      </c>
      <c r="BP1291" s="178">
        <f t="shared" si="577"/>
        <v>0.1091</v>
      </c>
      <c r="BQ1291" s="179">
        <f t="shared" si="574"/>
        <v>8.6664107387064426E-3</v>
      </c>
      <c r="BR1291" s="179">
        <f t="shared" si="570"/>
        <v>2.0657817675801714E-5</v>
      </c>
    </row>
    <row r="1292" spans="44:70">
      <c r="AR1292" s="69">
        <f t="shared" si="571"/>
        <v>108</v>
      </c>
      <c r="AS1292" s="70">
        <f t="shared" si="575"/>
        <v>1289</v>
      </c>
      <c r="AT1292" s="71">
        <f t="shared" si="576"/>
        <v>1.8686727648079767E-5</v>
      </c>
      <c r="AU1292" s="72">
        <f t="shared" si="572"/>
        <v>8.6664107387064426E-3</v>
      </c>
      <c r="AV1292" s="73">
        <f t="shared" si="573"/>
        <v>1.0086664107387064</v>
      </c>
      <c r="AW1292" s="74">
        <f>PRODUCT(AV$4:AV1292)</f>
        <v>48827.345974703028</v>
      </c>
      <c r="BO1292" s="70">
        <f t="shared" si="569"/>
        <v>1289</v>
      </c>
      <c r="BP1292" s="178">
        <f t="shared" si="577"/>
        <v>0.1091</v>
      </c>
      <c r="BQ1292" s="179">
        <f t="shared" si="574"/>
        <v>8.6664107387064426E-3</v>
      </c>
      <c r="BR1292" s="179">
        <f t="shared" si="570"/>
        <v>2.0480326752105052E-5</v>
      </c>
    </row>
    <row r="1293" spans="44:70">
      <c r="AR1293" s="69">
        <f t="shared" si="571"/>
        <v>108</v>
      </c>
      <c r="AS1293" s="70">
        <f t="shared" si="575"/>
        <v>1290</v>
      </c>
      <c r="AT1293" s="71">
        <f t="shared" si="576"/>
        <v>1.8524780790919167E-5</v>
      </c>
      <c r="AU1293" s="72">
        <f t="shared" si="572"/>
        <v>8.6664107387064426E-3</v>
      </c>
      <c r="AV1293" s="73">
        <f t="shared" si="573"/>
        <v>1.0086664107387064</v>
      </c>
      <c r="AW1293" s="74">
        <f>PRODUCT(AV$4:AV1293)</f>
        <v>49250.503810200731</v>
      </c>
      <c r="BO1293" s="70">
        <f t="shared" si="569"/>
        <v>1290</v>
      </c>
      <c r="BP1293" s="178">
        <f t="shared" si="577"/>
        <v>0.1091</v>
      </c>
      <c r="BQ1293" s="179">
        <f t="shared" si="574"/>
        <v>8.6664107387064426E-3</v>
      </c>
      <c r="BR1293" s="179">
        <f t="shared" si="570"/>
        <v>2.0304360821439558E-5</v>
      </c>
    </row>
    <row r="1294" spans="44:70">
      <c r="AR1294" s="69">
        <f t="shared" si="571"/>
        <v>108</v>
      </c>
      <c r="AS1294" s="70">
        <f t="shared" si="575"/>
        <v>1291</v>
      </c>
      <c r="AT1294" s="71">
        <f t="shared" si="576"/>
        <v>1.8364237431740561E-5</v>
      </c>
      <c r="AU1294" s="72">
        <f t="shared" si="572"/>
        <v>8.6664107387064426E-3</v>
      </c>
      <c r="AV1294" s="73">
        <f t="shared" si="573"/>
        <v>1.0086664107387064</v>
      </c>
      <c r="AW1294" s="74">
        <f>PRODUCT(AV$4:AV1294)</f>
        <v>49677.328905308161</v>
      </c>
      <c r="BO1294" s="70">
        <f t="shared" si="569"/>
        <v>1291</v>
      </c>
      <c r="BP1294" s="178">
        <f t="shared" si="577"/>
        <v>0.1091</v>
      </c>
      <c r="BQ1294" s="179">
        <f t="shared" si="574"/>
        <v>8.6664107387064426E-3</v>
      </c>
      <c r="BR1294" s="179">
        <f t="shared" si="570"/>
        <v>2.0129906781142307E-5</v>
      </c>
    </row>
    <row r="1295" spans="44:70">
      <c r="AR1295" s="69">
        <f t="shared" si="571"/>
        <v>108</v>
      </c>
      <c r="AS1295" s="70">
        <f t="shared" si="575"/>
        <v>1292</v>
      </c>
      <c r="AT1295" s="71">
        <f t="shared" si="576"/>
        <v>1.8205085407253971E-5</v>
      </c>
      <c r="AU1295" s="72">
        <f t="shared" si="572"/>
        <v>8.6664107387064426E-3</v>
      </c>
      <c r="AV1295" s="73">
        <f t="shared" si="573"/>
        <v>1.0086664107387064</v>
      </c>
      <c r="AW1295" s="74">
        <f>PRODUCT(AV$4:AV1295)</f>
        <v>50107.853042003379</v>
      </c>
      <c r="BO1295" s="70">
        <f t="shared" si="569"/>
        <v>1292</v>
      </c>
      <c r="BP1295" s="178">
        <f t="shared" si="577"/>
        <v>0.1091</v>
      </c>
      <c r="BQ1295" s="179">
        <f t="shared" si="574"/>
        <v>8.6664107387064426E-3</v>
      </c>
      <c r="BR1295" s="179">
        <f t="shared" si="570"/>
        <v>1.9956951641127791E-5</v>
      </c>
    </row>
    <row r="1296" spans="44:70">
      <c r="AR1296" s="69">
        <f t="shared" si="571"/>
        <v>108</v>
      </c>
      <c r="AS1296" s="70">
        <f t="shared" si="575"/>
        <v>1293</v>
      </c>
      <c r="AT1296" s="71">
        <f t="shared" si="576"/>
        <v>1.8047312659581478E-5</v>
      </c>
      <c r="AU1296" s="72">
        <f t="shared" si="572"/>
        <v>8.6664107387064426E-3</v>
      </c>
      <c r="AV1296" s="73">
        <f t="shared" si="573"/>
        <v>1.0086664107387064</v>
      </c>
      <c r="AW1296" s="74">
        <f>PRODUCT(AV$4:AV1296)</f>
        <v>50542.108277700121</v>
      </c>
      <c r="BO1296" s="70">
        <f t="shared" si="569"/>
        <v>1293</v>
      </c>
      <c r="BP1296" s="178">
        <f t="shared" si="577"/>
        <v>0.1091</v>
      </c>
      <c r="BQ1296" s="179">
        <f t="shared" si="574"/>
        <v>8.6664107387064426E-3</v>
      </c>
      <c r="BR1296" s="179">
        <f t="shared" si="570"/>
        <v>1.9785482522920662E-5</v>
      </c>
    </row>
    <row r="1297" spans="44:70">
      <c r="AR1297" s="69">
        <f t="shared" si="571"/>
        <v>108</v>
      </c>
      <c r="AS1297" s="70">
        <f t="shared" si="575"/>
        <v>1294</v>
      </c>
      <c r="AT1297" s="71">
        <f t="shared" si="576"/>
        <v>1.7890907235343687E-5</v>
      </c>
      <c r="AU1297" s="72">
        <f t="shared" si="572"/>
        <v>8.6664107387064426E-3</v>
      </c>
      <c r="AV1297" s="73">
        <f t="shared" si="573"/>
        <v>1.0086664107387064</v>
      </c>
      <c r="AW1297" s="74">
        <f>PRODUCT(AV$4:AV1297)</f>
        <v>50980.126947634846</v>
      </c>
      <c r="BO1297" s="70">
        <f t="shared" si="569"/>
        <v>1294</v>
      </c>
      <c r="BP1297" s="178">
        <f t="shared" si="577"/>
        <v>0.1091</v>
      </c>
      <c r="BQ1297" s="179">
        <f t="shared" si="574"/>
        <v>8.6664107387064426E-3</v>
      </c>
      <c r="BR1297" s="179">
        <f t="shared" si="570"/>
        <v>1.9615486658696778E-5</v>
      </c>
    </row>
    <row r="1298" spans="44:70">
      <c r="AR1298" s="69">
        <f t="shared" si="571"/>
        <v>108</v>
      </c>
      <c r="AS1298" s="70">
        <f t="shared" si="575"/>
        <v>1295</v>
      </c>
      <c r="AT1298" s="71">
        <f t="shared" si="576"/>
        <v>1.7735857284754103E-5</v>
      </c>
      <c r="AU1298" s="72">
        <f t="shared" si="572"/>
        <v>8.6664107387064426E-3</v>
      </c>
      <c r="AV1298" s="73">
        <f t="shared" si="573"/>
        <v>1.0086664107387064</v>
      </c>
      <c r="AW1298" s="74">
        <f>PRODUCT(AV$4:AV1298)</f>
        <v>51421.941667274448</v>
      </c>
      <c r="BO1298" s="70">
        <f t="shared" ref="BO1298:BO1361" si="578">BO1297+1</f>
        <v>1295</v>
      </c>
      <c r="BP1298" s="178">
        <f t="shared" si="577"/>
        <v>0.1091</v>
      </c>
      <c r="BQ1298" s="179">
        <f t="shared" si="574"/>
        <v>8.6664107387064426E-3</v>
      </c>
      <c r="BR1298" s="179">
        <f t="shared" ref="BR1298:BR1361" si="579">BR1297/(1+BQ1298)</f>
        <v>1.9446951390332499E-5</v>
      </c>
    </row>
    <row r="1299" spans="44:70">
      <c r="AR1299" s="69">
        <f t="shared" si="571"/>
        <v>108</v>
      </c>
      <c r="AS1299" s="70">
        <f t="shared" si="575"/>
        <v>1296</v>
      </c>
      <c r="AT1299" s="71">
        <f t="shared" si="576"/>
        <v>1.7582151060721344E-5</v>
      </c>
      <c r="AU1299" s="72">
        <f t="shared" si="572"/>
        <v>8.6664107387064426E-3</v>
      </c>
      <c r="AV1299" s="73">
        <f t="shared" si="573"/>
        <v>1.0086664107387064</v>
      </c>
      <c r="AW1299" s="74">
        <f>PRODUCT(AV$4:AV1299)</f>
        <v>51867.58533474485</v>
      </c>
      <c r="BO1299" s="70">
        <f t="shared" si="578"/>
        <v>1296</v>
      </c>
      <c r="BP1299" s="178">
        <f t="shared" si="577"/>
        <v>0.1091</v>
      </c>
      <c r="BQ1299" s="179">
        <f t="shared" si="574"/>
        <v>8.6664107387064426E-3</v>
      </c>
      <c r="BR1299" s="179">
        <f t="shared" si="579"/>
        <v>1.9279864168462137E-5</v>
      </c>
    </row>
    <row r="1300" spans="44:70">
      <c r="AR1300" s="69">
        <f t="shared" si="571"/>
        <v>109</v>
      </c>
      <c r="AS1300" s="70">
        <f t="shared" si="575"/>
        <v>1297</v>
      </c>
      <c r="AT1300" s="71">
        <f t="shared" si="576"/>
        <v>1.7429776917959151E-5</v>
      </c>
      <c r="AU1300" s="72">
        <f t="shared" si="572"/>
        <v>8.6664107387064426E-3</v>
      </c>
      <c r="AV1300" s="73">
        <f t="shared" si="573"/>
        <v>1.0086664107387064</v>
      </c>
      <c r="AW1300" s="74">
        <f>PRODUCT(AV$4:AV1300)</f>
        <v>52317.091133280657</v>
      </c>
      <c r="BO1300" s="70">
        <f t="shared" si="578"/>
        <v>1297</v>
      </c>
      <c r="BP1300" s="178">
        <f t="shared" si="577"/>
        <v>0.1091</v>
      </c>
      <c r="BQ1300" s="179">
        <f t="shared" si="574"/>
        <v>8.6664107387064426E-3</v>
      </c>
      <c r="BR1300" s="179">
        <f t="shared" si="579"/>
        <v>1.9114212551543522E-5</v>
      </c>
    </row>
    <row r="1301" spans="44:70">
      <c r="AR1301" s="69">
        <f t="shared" si="571"/>
        <v>109</v>
      </c>
      <c r="AS1301" s="70">
        <f t="shared" si="575"/>
        <v>1298</v>
      </c>
      <c r="AT1301" s="71">
        <f t="shared" si="576"/>
        <v>1.7278723312104093E-5</v>
      </c>
      <c r="AU1301" s="72">
        <f t="shared" si="572"/>
        <v>8.6664107387064426E-3</v>
      </c>
      <c r="AV1301" s="73">
        <f t="shared" si="573"/>
        <v>1.0086664107387064</v>
      </c>
      <c r="AW1301" s="74">
        <f>PRODUCT(AV$4:AV1301)</f>
        <v>52770.492533696008</v>
      </c>
      <c r="BO1301" s="70">
        <f t="shared" si="578"/>
        <v>1298</v>
      </c>
      <c r="BP1301" s="178">
        <f t="shared" si="577"/>
        <v>0.1091</v>
      </c>
      <c r="BQ1301" s="179">
        <f t="shared" si="574"/>
        <v>8.6664107387064426E-3</v>
      </c>
      <c r="BR1301" s="179">
        <f t="shared" si="579"/>
        <v>1.8949984204931584E-5</v>
      </c>
    </row>
    <row r="1302" spans="44:70">
      <c r="AR1302" s="69">
        <f t="shared" si="571"/>
        <v>109</v>
      </c>
      <c r="AS1302" s="70">
        <f t="shared" si="575"/>
        <v>1299</v>
      </c>
      <c r="AT1302" s="71">
        <f t="shared" si="576"/>
        <v>1.7128978798840938E-5</v>
      </c>
      <c r="AU1302" s="72">
        <f t="shared" si="572"/>
        <v>8.6664107387064426E-3</v>
      </c>
      <c r="AV1302" s="73">
        <f t="shared" si="573"/>
        <v>1.0086664107387064</v>
      </c>
      <c r="AW1302" s="74">
        <f>PRODUCT(AV$4:AV1302)</f>
        <v>53227.823296876857</v>
      </c>
      <c r="BO1302" s="70">
        <f t="shared" si="578"/>
        <v>1299</v>
      </c>
      <c r="BP1302" s="178">
        <f t="shared" si="577"/>
        <v>0.1091</v>
      </c>
      <c r="BQ1302" s="179">
        <f t="shared" si="574"/>
        <v>8.6664107387064426E-3</v>
      </c>
      <c r="BR1302" s="179">
        <f t="shared" si="579"/>
        <v>1.8787166899959902E-5</v>
      </c>
    </row>
    <row r="1303" spans="44:70">
      <c r="AR1303" s="69">
        <f t="shared" si="571"/>
        <v>109</v>
      </c>
      <c r="AS1303" s="70">
        <f t="shared" si="575"/>
        <v>1300</v>
      </c>
      <c r="AT1303" s="71">
        <f t="shared" si="576"/>
        <v>1.6980532033035588E-5</v>
      </c>
      <c r="AU1303" s="72">
        <f t="shared" si="572"/>
        <v>8.6664107387064426E-3</v>
      </c>
      <c r="AV1303" s="73">
        <f t="shared" si="573"/>
        <v>1.0086664107387064</v>
      </c>
      <c r="AW1303" s="74">
        <f>PRODUCT(AV$4:AV1303)</f>
        <v>53689.117476294879</v>
      </c>
      <c r="BO1303" s="70">
        <f t="shared" si="578"/>
        <v>1300</v>
      </c>
      <c r="BP1303" s="178">
        <f t="shared" si="577"/>
        <v>0.1091</v>
      </c>
      <c r="BQ1303" s="179">
        <f t="shared" si="574"/>
        <v>8.6664107387064426E-3</v>
      </c>
      <c r="BR1303" s="179">
        <f t="shared" si="579"/>
        <v>1.8625748513030131E-5</v>
      </c>
    </row>
    <row r="1304" spans="44:70">
      <c r="AR1304" s="69">
        <f t="shared" si="571"/>
        <v>109</v>
      </c>
      <c r="AS1304" s="70">
        <f t="shared" si="575"/>
        <v>1301</v>
      </c>
      <c r="AT1304" s="71">
        <f t="shared" si="576"/>
        <v>1.6833371767875541E-5</v>
      </c>
      <c r="AU1304" s="72">
        <f t="shared" si="572"/>
        <v>8.6664107387064426E-3</v>
      </c>
      <c r="AV1304" s="73">
        <f t="shared" si="573"/>
        <v>1.0086664107387064</v>
      </c>
      <c r="AW1304" s="74">
        <f>PRODUCT(AV$4:AV1304)</f>
        <v>54154.40942054311</v>
      </c>
      <c r="BO1304" s="70">
        <f t="shared" si="578"/>
        <v>1301</v>
      </c>
      <c r="BP1304" s="178">
        <f t="shared" si="577"/>
        <v>0.1091</v>
      </c>
      <c r="BQ1304" s="179">
        <f t="shared" si="574"/>
        <v>8.6664107387064426E-3</v>
      </c>
      <c r="BR1304" s="179">
        <f t="shared" si="579"/>
        <v>1.8465717024709277E-5</v>
      </c>
    </row>
    <row r="1305" spans="44:70">
      <c r="AR1305" s="69">
        <f t="shared" si="571"/>
        <v>109</v>
      </c>
      <c r="AS1305" s="70">
        <f t="shared" si="575"/>
        <v>1302</v>
      </c>
      <c r="AT1305" s="71">
        <f t="shared" si="576"/>
        <v>1.6687486854017785E-5</v>
      </c>
      <c r="AU1305" s="72">
        <f t="shared" si="572"/>
        <v>8.6664107387064426E-3</v>
      </c>
      <c r="AV1305" s="73">
        <f t="shared" si="573"/>
        <v>1.0086664107387064</v>
      </c>
      <c r="AW1305" s="74">
        <f>PRODUCT(AV$4:AV1305)</f>
        <v>54623.733775893612</v>
      </c>
      <c r="BO1305" s="70">
        <f t="shared" si="578"/>
        <v>1302</v>
      </c>
      <c r="BP1305" s="178">
        <f t="shared" si="577"/>
        <v>0.1091</v>
      </c>
      <c r="BQ1305" s="179">
        <f t="shared" si="574"/>
        <v>8.6664107387064426E-3</v>
      </c>
      <c r="BR1305" s="179">
        <f t="shared" si="579"/>
        <v>1.8307060518834701E-5</v>
      </c>
    </row>
    <row r="1306" spans="44:70">
      <c r="AR1306" s="69">
        <f t="shared" si="571"/>
        <v>109</v>
      </c>
      <c r="AS1306" s="70">
        <f t="shared" si="575"/>
        <v>1303</v>
      </c>
      <c r="AT1306" s="71">
        <f t="shared" si="576"/>
        <v>1.6542866238744104E-5</v>
      </c>
      <c r="AU1306" s="72">
        <f t="shared" si="572"/>
        <v>8.6664107387064426E-3</v>
      </c>
      <c r="AV1306" s="73">
        <f t="shared" si="573"/>
        <v>1.0086664107387064</v>
      </c>
      <c r="AW1306" s="74">
        <f>PRODUCT(AV$4:AV1306)</f>
        <v>55097.12548887726</v>
      </c>
      <c r="BO1306" s="70">
        <f t="shared" si="578"/>
        <v>1303</v>
      </c>
      <c r="BP1306" s="178">
        <f t="shared" si="577"/>
        <v>0.1091</v>
      </c>
      <c r="BQ1306" s="179">
        <f t="shared" si="574"/>
        <v>8.6664107387064426E-3</v>
      </c>
      <c r="BR1306" s="179">
        <f t="shared" si="579"/>
        <v>1.8149767181626829E-5</v>
      </c>
    </row>
    <row r="1307" spans="44:70">
      <c r="AR1307" s="69">
        <f t="shared" si="571"/>
        <v>109</v>
      </c>
      <c r="AS1307" s="70">
        <f t="shared" si="575"/>
        <v>1304</v>
      </c>
      <c r="AT1307" s="71">
        <f t="shared" si="576"/>
        <v>1.6399498965123667E-5</v>
      </c>
      <c r="AU1307" s="72">
        <f t="shared" si="572"/>
        <v>8.6664107387064426E-3</v>
      </c>
      <c r="AV1307" s="73">
        <f t="shared" si="573"/>
        <v>1.0086664107387064</v>
      </c>
      <c r="AW1307" s="74">
        <f>PRODUCT(AV$4:AV1307)</f>
        <v>55574.619808885924</v>
      </c>
      <c r="BO1307" s="70">
        <f t="shared" si="578"/>
        <v>1304</v>
      </c>
      <c r="BP1307" s="178">
        <f t="shared" si="577"/>
        <v>0.1091</v>
      </c>
      <c r="BQ1307" s="179">
        <f t="shared" si="574"/>
        <v>8.6664107387064426E-3</v>
      </c>
      <c r="BR1307" s="179">
        <f t="shared" si="579"/>
        <v>1.7993825300809486E-5</v>
      </c>
    </row>
    <row r="1308" spans="44:70">
      <c r="AR1308" s="69">
        <f t="shared" si="571"/>
        <v>109</v>
      </c>
      <c r="AS1308" s="70">
        <f t="shared" si="575"/>
        <v>1305</v>
      </c>
      <c r="AT1308" s="71">
        <f t="shared" si="576"/>
        <v>1.6257374171182916E-5</v>
      </c>
      <c r="AU1308" s="72">
        <f t="shared" si="572"/>
        <v>8.6664107387064426E-3</v>
      </c>
      <c r="AV1308" s="73">
        <f t="shared" si="573"/>
        <v>1.0086664107387064</v>
      </c>
      <c r="AW1308" s="74">
        <f>PRODUCT(AV$4:AV1308)</f>
        <v>56056.25229079718</v>
      </c>
      <c r="BO1308" s="70">
        <f t="shared" si="578"/>
        <v>1305</v>
      </c>
      <c r="BP1308" s="178">
        <f t="shared" si="577"/>
        <v>0.1091</v>
      </c>
      <c r="BQ1308" s="179">
        <f t="shared" si="574"/>
        <v>8.6664107387064426E-3</v>
      </c>
      <c r="BR1308" s="179">
        <f t="shared" si="579"/>
        <v>1.7839223264737779E-5</v>
      </c>
    </row>
    <row r="1309" spans="44:70">
      <c r="AR1309" s="69">
        <f t="shared" si="571"/>
        <v>109</v>
      </c>
      <c r="AS1309" s="70">
        <f t="shared" si="575"/>
        <v>1306</v>
      </c>
      <c r="AT1309" s="71">
        <f t="shared" si="576"/>
        <v>1.6116481089082606E-5</v>
      </c>
      <c r="AU1309" s="72">
        <f t="shared" si="572"/>
        <v>8.6664107387064426E-3</v>
      </c>
      <c r="AV1309" s="73">
        <f t="shared" si="573"/>
        <v>1.0086664107387064</v>
      </c>
      <c r="AW1309" s="74">
        <f>PRODUCT(AV$4:AV1309)</f>
        <v>56542.058797621779</v>
      </c>
      <c r="BO1309" s="70">
        <f t="shared" si="578"/>
        <v>1306</v>
      </c>
      <c r="BP1309" s="178">
        <f t="shared" si="577"/>
        <v>0.1091</v>
      </c>
      <c r="BQ1309" s="179">
        <f t="shared" si="574"/>
        <v>8.6664107387064426E-3</v>
      </c>
      <c r="BR1309" s="179">
        <f t="shared" si="579"/>
        <v>1.7685949561533486E-5</v>
      </c>
    </row>
    <row r="1310" spans="44:70">
      <c r="AR1310" s="69">
        <f t="shared" si="571"/>
        <v>109</v>
      </c>
      <c r="AS1310" s="70">
        <f t="shared" si="575"/>
        <v>1307</v>
      </c>
      <c r="AT1310" s="71">
        <f t="shared" si="576"/>
        <v>1.5976809044302023E-5</v>
      </c>
      <c r="AU1310" s="72">
        <f t="shared" si="572"/>
        <v>8.6664107387064426E-3</v>
      </c>
      <c r="AV1310" s="73">
        <f t="shared" si="573"/>
        <v>1.0086664107387064</v>
      </c>
      <c r="AW1310" s="74">
        <f>PRODUCT(AV$4:AV1310)</f>
        <v>57032.075503174063</v>
      </c>
      <c r="BO1310" s="70">
        <f t="shared" si="578"/>
        <v>1307</v>
      </c>
      <c r="BP1310" s="178">
        <f t="shared" si="577"/>
        <v>0.1091</v>
      </c>
      <c r="BQ1310" s="179">
        <f t="shared" si="574"/>
        <v>8.6664107387064426E-3</v>
      </c>
      <c r="BR1310" s="179">
        <f t="shared" si="579"/>
        <v>1.7533992778227851E-5</v>
      </c>
    </row>
    <row r="1311" spans="44:70">
      <c r="AR1311" s="69">
        <f t="shared" si="571"/>
        <v>109</v>
      </c>
      <c r="AS1311" s="70">
        <f t="shared" si="575"/>
        <v>1308</v>
      </c>
      <c r="AT1311" s="71">
        <f t="shared" si="576"/>
        <v>1.583834745483022E-5</v>
      </c>
      <c r="AU1311" s="72">
        <f t="shared" si="572"/>
        <v>8.6664107387064426E-3</v>
      </c>
      <c r="AV1311" s="73">
        <f t="shared" si="573"/>
        <v>1.0086664107387064</v>
      </c>
      <c r="AW1311" s="74">
        <f>PRODUCT(AV$4:AV1311)</f>
        <v>57526.338894765489</v>
      </c>
      <c r="BO1311" s="70">
        <f t="shared" si="578"/>
        <v>1308</v>
      </c>
      <c r="BP1311" s="178">
        <f t="shared" si="577"/>
        <v>0.1091</v>
      </c>
      <c r="BQ1311" s="179">
        <f t="shared" si="574"/>
        <v>8.6664107387064426E-3</v>
      </c>
      <c r="BR1311" s="179">
        <f t="shared" si="579"/>
        <v>1.7383341599911772E-5</v>
      </c>
    </row>
    <row r="1312" spans="44:70">
      <c r="AR1312" s="69">
        <f t="shared" si="571"/>
        <v>110</v>
      </c>
      <c r="AS1312" s="70">
        <f t="shared" si="575"/>
        <v>1309</v>
      </c>
      <c r="AT1312" s="71">
        <f t="shared" si="576"/>
        <v>1.5701085830364315E-5</v>
      </c>
      <c r="AU1312" s="72">
        <f t="shared" si="572"/>
        <v>8.6664107387064426E-3</v>
      </c>
      <c r="AV1312" s="73">
        <f t="shared" si="573"/>
        <v>1.0086664107387064</v>
      </c>
      <c r="AW1312" s="74">
        <f>PRODUCT(AV$4:AV1312)</f>
        <v>58024.885775921553</v>
      </c>
      <c r="BO1312" s="70">
        <f t="shared" si="578"/>
        <v>1309</v>
      </c>
      <c r="BP1312" s="178">
        <f t="shared" si="577"/>
        <v>0.1091</v>
      </c>
      <c r="BQ1312" s="179">
        <f t="shared" si="574"/>
        <v>8.6664107387064426E-3</v>
      </c>
      <c r="BR1312" s="179">
        <f t="shared" si="579"/>
        <v>1.7233984808893274E-5</v>
      </c>
    </row>
    <row r="1313" spans="44:70">
      <c r="AR1313" s="69">
        <f t="shared" si="571"/>
        <v>110</v>
      </c>
      <c r="AS1313" s="70">
        <f t="shared" si="575"/>
        <v>1310</v>
      </c>
      <c r="AT1313" s="71">
        <f t="shared" si="576"/>
        <v>1.5565013771514695E-5</v>
      </c>
      <c r="AU1313" s="72">
        <f t="shared" si="572"/>
        <v>8.6664107387064426E-3</v>
      </c>
      <c r="AV1313" s="73">
        <f t="shared" si="573"/>
        <v>1.0086664107387064</v>
      </c>
      <c r="AW1313" s="74">
        <f>PRODUCT(AV$4:AV1313)</f>
        <v>58527.753269122215</v>
      </c>
      <c r="BO1313" s="70">
        <f t="shared" si="578"/>
        <v>1310</v>
      </c>
      <c r="BP1313" s="178">
        <f t="shared" si="577"/>
        <v>0.1091</v>
      </c>
      <c r="BQ1313" s="179">
        <f t="shared" si="574"/>
        <v>8.6664107387064426E-3</v>
      </c>
      <c r="BR1313" s="179">
        <f t="shared" si="579"/>
        <v>1.7085911283862223E-5</v>
      </c>
    </row>
    <row r="1314" spans="44:70">
      <c r="AR1314" s="69">
        <f t="shared" si="571"/>
        <v>110</v>
      </c>
      <c r="AS1314" s="70">
        <f t="shared" si="575"/>
        <v>1311</v>
      </c>
      <c r="AT1314" s="71">
        <f t="shared" si="576"/>
        <v>1.5430120969017124E-5</v>
      </c>
      <c r="AU1314" s="72">
        <f t="shared" si="572"/>
        <v>8.6664107387064426E-3</v>
      </c>
      <c r="AV1314" s="73">
        <f t="shared" si="573"/>
        <v>1.0086664107387064</v>
      </c>
      <c r="AW1314" s="74">
        <f>PRODUCT(AV$4:AV1314)</f>
        <v>59034.978818566095</v>
      </c>
      <c r="BO1314" s="70">
        <f t="shared" si="578"/>
        <v>1311</v>
      </c>
      <c r="BP1314" s="178">
        <f t="shared" si="577"/>
        <v>0.1091</v>
      </c>
      <c r="BQ1314" s="179">
        <f t="shared" si="574"/>
        <v>8.6664107387064426E-3</v>
      </c>
      <c r="BR1314" s="179">
        <f t="shared" si="579"/>
        <v>1.6939109999062222E-5</v>
      </c>
    </row>
    <row r="1315" spans="44:70">
      <c r="AR1315" s="69">
        <f t="shared" si="571"/>
        <v>110</v>
      </c>
      <c r="AS1315" s="70">
        <f t="shared" si="575"/>
        <v>1312</v>
      </c>
      <c r="AT1315" s="71">
        <f t="shared" si="576"/>
        <v>1.5296397202951696E-5</v>
      </c>
      <c r="AU1315" s="72">
        <f t="shared" si="572"/>
        <v>8.6664107387064426E-3</v>
      </c>
      <c r="AV1315" s="73">
        <f t="shared" si="573"/>
        <v>1.0086664107387064</v>
      </c>
      <c r="AW1315" s="74">
        <f>PRODUCT(AV$4:AV1315)</f>
        <v>59546.60019295862</v>
      </c>
      <c r="BO1315" s="70">
        <f t="shared" si="578"/>
        <v>1312</v>
      </c>
      <c r="BP1315" s="178">
        <f t="shared" si="577"/>
        <v>0.1091</v>
      </c>
      <c r="BQ1315" s="179">
        <f t="shared" si="574"/>
        <v>8.6664107387064426E-3</v>
      </c>
      <c r="BR1315" s="179">
        <f t="shared" si="579"/>
        <v>1.6793570023469605E-5</v>
      </c>
    </row>
    <row r="1316" spans="44:70">
      <c r="AR1316" s="69">
        <f t="shared" si="571"/>
        <v>110</v>
      </c>
      <c r="AS1316" s="70">
        <f t="shared" si="575"/>
        <v>1313</v>
      </c>
      <c r="AT1316" s="71">
        <f t="shared" si="576"/>
        <v>1.5163832341968517E-5</v>
      </c>
      <c r="AU1316" s="72">
        <f t="shared" si="572"/>
        <v>8.6664107387064426E-3</v>
      </c>
      <c r="AV1316" s="73">
        <f t="shared" si="573"/>
        <v>1.0086664107387064</v>
      </c>
      <c r="AW1316" s="74">
        <f>PRODUCT(AV$4:AV1316)</f>
        <v>60062.655488324337</v>
      </c>
      <c r="BO1316" s="70">
        <f t="shared" si="578"/>
        <v>1313</v>
      </c>
      <c r="BP1316" s="178">
        <f t="shared" si="577"/>
        <v>0.1091</v>
      </c>
      <c r="BQ1316" s="179">
        <f t="shared" si="574"/>
        <v>8.6664107387064426E-3</v>
      </c>
      <c r="BR1316" s="179">
        <f t="shared" si="579"/>
        <v>1.6649280519979518E-5</v>
      </c>
    </row>
    <row r="1317" spans="44:70">
      <c r="AR1317" s="69">
        <f t="shared" si="571"/>
        <v>110</v>
      </c>
      <c r="AS1317" s="70">
        <f t="shared" si="575"/>
        <v>1314</v>
      </c>
      <c r="AT1317" s="71">
        <f t="shared" si="576"/>
        <v>1.5032416342520136E-5</v>
      </c>
      <c r="AU1317" s="72">
        <f t="shared" si="572"/>
        <v>8.6664107387064426E-3</v>
      </c>
      <c r="AV1317" s="73">
        <f t="shared" si="573"/>
        <v>1.0086664107387064</v>
      </c>
      <c r="AW1317" s="74">
        <f>PRODUCT(AV$4:AV1317)</f>
        <v>60583.183130843579</v>
      </c>
      <c r="BO1317" s="70">
        <f t="shared" si="578"/>
        <v>1314</v>
      </c>
      <c r="BP1317" s="178">
        <f t="shared" si="577"/>
        <v>0.1091</v>
      </c>
      <c r="BQ1317" s="179">
        <f t="shared" si="574"/>
        <v>8.6664107387064426E-3</v>
      </c>
      <c r="BR1317" s="179">
        <f t="shared" si="579"/>
        <v>1.6506230744598959E-5</v>
      </c>
    </row>
    <row r="1318" spans="44:70">
      <c r="AR1318" s="69">
        <f t="shared" si="571"/>
        <v>110</v>
      </c>
      <c r="AS1318" s="70">
        <f t="shared" si="575"/>
        <v>1315</v>
      </c>
      <c r="AT1318" s="71">
        <f t="shared" si="576"/>
        <v>1.4902139248100613E-5</v>
      </c>
      <c r="AU1318" s="72">
        <f t="shared" si="572"/>
        <v>8.6664107387064426E-3</v>
      </c>
      <c r="AV1318" s="73">
        <f t="shared" si="573"/>
        <v>1.0086664107387064</v>
      </c>
      <c r="AW1318" s="74">
        <f>PRODUCT(AV$4:AV1318)</f>
        <v>61108.221879713739</v>
      </c>
      <c r="BO1318" s="70">
        <f t="shared" si="578"/>
        <v>1315</v>
      </c>
      <c r="BP1318" s="178">
        <f t="shared" si="577"/>
        <v>0.1091</v>
      </c>
      <c r="BQ1318" s="179">
        <f t="shared" si="574"/>
        <v>8.6664107387064426E-3</v>
      </c>
      <c r="BR1318" s="179">
        <f t="shared" si="579"/>
        <v>1.6364410045646771E-5</v>
      </c>
    </row>
    <row r="1319" spans="44:70">
      <c r="AR1319" s="69">
        <f t="shared" si="571"/>
        <v>110</v>
      </c>
      <c r="AS1319" s="70">
        <f t="shared" si="575"/>
        <v>1316</v>
      </c>
      <c r="AT1319" s="71">
        <f t="shared" si="576"/>
        <v>1.4772991188491175E-5</v>
      </c>
      <c r="AU1319" s="72">
        <f t="shared" si="572"/>
        <v>8.6664107387064426E-3</v>
      </c>
      <c r="AV1319" s="73">
        <f t="shared" si="573"/>
        <v>1.0086664107387064</v>
      </c>
      <c r="AW1319" s="74">
        <f>PRODUCT(AV$4:AV1319)</f>
        <v>61637.810830035349</v>
      </c>
      <c r="BO1319" s="70">
        <f t="shared" si="578"/>
        <v>1316</v>
      </c>
      <c r="BP1319" s="178">
        <f t="shared" si="577"/>
        <v>0.1091</v>
      </c>
      <c r="BQ1319" s="179">
        <f t="shared" si="574"/>
        <v>8.6664107387064426E-3</v>
      </c>
      <c r="BR1319" s="179">
        <f t="shared" si="579"/>
        <v>1.6223807862960498E-5</v>
      </c>
    </row>
    <row r="1320" spans="44:70">
      <c r="AR1320" s="69">
        <f t="shared" si="571"/>
        <v>110</v>
      </c>
      <c r="AS1320" s="70">
        <f t="shared" si="575"/>
        <v>1317</v>
      </c>
      <c r="AT1320" s="71">
        <f t="shared" si="576"/>
        <v>1.464496237901242E-5</v>
      </c>
      <c r="AU1320" s="72">
        <f t="shared" si="572"/>
        <v>8.6664107387064426E-3</v>
      </c>
      <c r="AV1320" s="73">
        <f t="shared" si="573"/>
        <v>1.0086664107387064</v>
      </c>
      <c r="AW1320" s="74">
        <f>PRODUCT(AV$4:AV1320)</f>
        <v>62171.989415723125</v>
      </c>
      <c r="BO1320" s="70">
        <f t="shared" si="578"/>
        <v>1317</v>
      </c>
      <c r="BP1320" s="178">
        <f t="shared" si="577"/>
        <v>0.1091</v>
      </c>
      <c r="BQ1320" s="179">
        <f t="shared" si="574"/>
        <v>8.6664107387064426E-3</v>
      </c>
      <c r="BR1320" s="179">
        <f t="shared" si="579"/>
        <v>1.6084413727110074E-5</v>
      </c>
    </row>
    <row r="1321" spans="44:70">
      <c r="AR1321" s="69">
        <f t="shared" si="571"/>
        <v>110</v>
      </c>
      <c r="AS1321" s="70">
        <f t="shared" si="575"/>
        <v>1318</v>
      </c>
      <c r="AT1321" s="71">
        <f t="shared" si="576"/>
        <v>1.4518043119782995E-5</v>
      </c>
      <c r="AU1321" s="72">
        <f t="shared" si="572"/>
        <v>8.6664107387064426E-3</v>
      </c>
      <c r="AV1321" s="73">
        <f t="shared" si="573"/>
        <v>1.0086664107387064</v>
      </c>
      <c r="AW1321" s="74">
        <f>PRODUCT(AV$4:AV1321)</f>
        <v>62710.797412442291</v>
      </c>
      <c r="BO1321" s="70">
        <f t="shared" si="578"/>
        <v>1318</v>
      </c>
      <c r="BP1321" s="178">
        <f t="shared" si="577"/>
        <v>0.1091</v>
      </c>
      <c r="BQ1321" s="179">
        <f t="shared" si="574"/>
        <v>8.6664107387064426E-3</v>
      </c>
      <c r="BR1321" s="179">
        <f t="shared" si="579"/>
        <v>1.5946217258618237E-5</v>
      </c>
    </row>
    <row r="1322" spans="44:70">
      <c r="AR1322" s="69">
        <f t="shared" si="571"/>
        <v>110</v>
      </c>
      <c r="AS1322" s="70">
        <f t="shared" si="575"/>
        <v>1319</v>
      </c>
      <c r="AT1322" s="71">
        <f t="shared" si="576"/>
        <v>1.4392223794984704E-5</v>
      </c>
      <c r="AU1322" s="72">
        <f t="shared" si="572"/>
        <v>8.6664107387064426E-3</v>
      </c>
      <c r="AV1322" s="73">
        <f t="shared" si="573"/>
        <v>1.0086664107387064</v>
      </c>
      <c r="AW1322" s="74">
        <f>PRODUCT(AV$4:AV1322)</f>
        <v>63254.274940570322</v>
      </c>
      <c r="BO1322" s="70">
        <f t="shared" si="578"/>
        <v>1319</v>
      </c>
      <c r="BP1322" s="178">
        <f t="shared" si="577"/>
        <v>0.1091</v>
      </c>
      <c r="BQ1322" s="179">
        <f t="shared" si="574"/>
        <v>8.6664107387064426E-3</v>
      </c>
      <c r="BR1322" s="179">
        <f t="shared" si="579"/>
        <v>1.5809208167187678E-5</v>
      </c>
    </row>
    <row r="1323" spans="44:70">
      <c r="AR1323" s="69">
        <f t="shared" si="571"/>
        <v>110</v>
      </c>
      <c r="AS1323" s="70">
        <f t="shared" si="575"/>
        <v>1320</v>
      </c>
      <c r="AT1323" s="71">
        <f t="shared" si="576"/>
        <v>1.4267494872133983E-5</v>
      </c>
      <c r="AU1323" s="72">
        <f t="shared" si="572"/>
        <v>8.6664107387064426E-3</v>
      </c>
      <c r="AV1323" s="73">
        <f t="shared" si="573"/>
        <v>1.0086664107387064</v>
      </c>
      <c r="AW1323" s="74">
        <f>PRODUCT(AV$4:AV1323)</f>
        <v>63802.462468184371</v>
      </c>
      <c r="BO1323" s="70">
        <f t="shared" si="578"/>
        <v>1320</v>
      </c>
      <c r="BP1323" s="178">
        <f t="shared" si="577"/>
        <v>0.1091</v>
      </c>
      <c r="BQ1323" s="179">
        <f t="shared" si="574"/>
        <v>8.6664107387064426E-3</v>
      </c>
      <c r="BR1323" s="179">
        <f t="shared" si="579"/>
        <v>1.567337625093479E-5</v>
      </c>
    </row>
    <row r="1324" spans="44:70">
      <c r="AR1324" s="69">
        <f t="shared" si="571"/>
        <v>111</v>
      </c>
      <c r="AS1324" s="70">
        <f t="shared" si="575"/>
        <v>1321</v>
      </c>
      <c r="AT1324" s="71">
        <f t="shared" si="576"/>
        <v>1.4143846901359681E-5</v>
      </c>
      <c r="AU1324" s="72">
        <f t="shared" si="572"/>
        <v>8.6664107387064426E-3</v>
      </c>
      <c r="AV1324" s="73">
        <f t="shared" si="573"/>
        <v>1.0086664107387064</v>
      </c>
      <c r="AW1324" s="74">
        <f>PRODUCT(AV$4:AV1324)</f>
        <v>64355.400814074557</v>
      </c>
      <c r="BO1324" s="70">
        <f t="shared" si="578"/>
        <v>1321</v>
      </c>
      <c r="BP1324" s="178">
        <f t="shared" si="577"/>
        <v>0.1091</v>
      </c>
      <c r="BQ1324" s="179">
        <f t="shared" si="574"/>
        <v>8.6664107387064426E-3</v>
      </c>
      <c r="BR1324" s="179">
        <f t="shared" si="579"/>
        <v>1.5538711395630043E-5</v>
      </c>
    </row>
    <row r="1325" spans="44:70">
      <c r="AR1325" s="69">
        <f t="shared" si="571"/>
        <v>111</v>
      </c>
      <c r="AS1325" s="70">
        <f t="shared" si="575"/>
        <v>1322</v>
      </c>
      <c r="AT1325" s="71">
        <f t="shared" si="576"/>
        <v>1.4021270514687118E-5</v>
      </c>
      <c r="AU1325" s="72">
        <f t="shared" si="572"/>
        <v>8.6664107387064426E-3</v>
      </c>
      <c r="AV1325" s="73">
        <f t="shared" si="573"/>
        <v>1.0086664107387064</v>
      </c>
      <c r="AW1325" s="74">
        <f>PRODUCT(AV$4:AV1325)</f>
        <v>64913.131150783411</v>
      </c>
      <c r="BO1325" s="70">
        <f t="shared" si="578"/>
        <v>1322</v>
      </c>
      <c r="BP1325" s="178">
        <f t="shared" si="577"/>
        <v>0.1091</v>
      </c>
      <c r="BQ1325" s="179">
        <f t="shared" si="574"/>
        <v>8.6664107387064426E-3</v>
      </c>
      <c r="BR1325" s="179">
        <f t="shared" si="579"/>
        <v>1.5405203573944847E-5</v>
      </c>
    </row>
    <row r="1326" spans="44:70">
      <c r="AR1326" s="69">
        <f t="shared" si="571"/>
        <v>111</v>
      </c>
      <c r="AS1326" s="70">
        <f t="shared" si="575"/>
        <v>1323</v>
      </c>
      <c r="AT1326" s="71">
        <f t="shared" si="576"/>
        <v>1.3899756425328324E-5</v>
      </c>
      <c r="AU1326" s="72">
        <f t="shared" si="572"/>
        <v>8.6664107387064426E-3</v>
      </c>
      <c r="AV1326" s="73">
        <f t="shared" si="573"/>
        <v>1.0086664107387064</v>
      </c>
      <c r="AW1326" s="74">
        <f>PRODUCT(AV$4:AV1326)</f>
        <v>65475.695007671617</v>
      </c>
      <c r="BO1326" s="70">
        <f t="shared" si="578"/>
        <v>1323</v>
      </c>
      <c r="BP1326" s="178">
        <f t="shared" si="577"/>
        <v>0.1091</v>
      </c>
      <c r="BQ1326" s="179">
        <f t="shared" si="574"/>
        <v>8.6664107387064426E-3</v>
      </c>
      <c r="BR1326" s="179">
        <f t="shared" si="579"/>
        <v>1.527284284470492E-5</v>
      </c>
    </row>
    <row r="1327" spans="44:70">
      <c r="AR1327" s="69">
        <f t="shared" si="571"/>
        <v>111</v>
      </c>
      <c r="AS1327" s="70">
        <f t="shared" si="575"/>
        <v>1324</v>
      </c>
      <c r="AT1327" s="71">
        <f t="shared" si="576"/>
        <v>1.3779295426978455E-5</v>
      </c>
      <c r="AU1327" s="72">
        <f t="shared" si="572"/>
        <v>8.6664107387064426E-3</v>
      </c>
      <c r="AV1327" s="73">
        <f t="shared" si="573"/>
        <v>1.0086664107387064</v>
      </c>
      <c r="AW1327" s="74">
        <f>PRODUCT(AV$4:AV1327)</f>
        <v>66043.134274010372</v>
      </c>
      <c r="BO1327" s="70">
        <f t="shared" si="578"/>
        <v>1324</v>
      </c>
      <c r="BP1327" s="178">
        <f t="shared" si="577"/>
        <v>0.1091</v>
      </c>
      <c r="BQ1327" s="179">
        <f t="shared" si="574"/>
        <v>8.6664107387064426E-3</v>
      </c>
      <c r="BR1327" s="179">
        <f t="shared" si="579"/>
        <v>1.5141619352150041E-5</v>
      </c>
    </row>
    <row r="1328" spans="44:70">
      <c r="AR1328" s="69">
        <f t="shared" si="571"/>
        <v>111</v>
      </c>
      <c r="AS1328" s="70">
        <f t="shared" si="575"/>
        <v>1325</v>
      </c>
      <c r="AT1328" s="71">
        <f t="shared" si="576"/>
        <v>1.365987839311828E-5</v>
      </c>
      <c r="AU1328" s="72">
        <f t="shared" si="572"/>
        <v>8.6664107387064426E-3</v>
      </c>
      <c r="AV1328" s="73">
        <f t="shared" si="573"/>
        <v>1.0086664107387064</v>
      </c>
      <c r="AW1328" s="74">
        <f>PRODUCT(AV$4:AV1328)</f>
        <v>66615.491202100486</v>
      </c>
      <c r="BO1328" s="70">
        <f t="shared" si="578"/>
        <v>1325</v>
      </c>
      <c r="BP1328" s="178">
        <f t="shared" si="577"/>
        <v>0.1091</v>
      </c>
      <c r="BQ1328" s="179">
        <f t="shared" si="574"/>
        <v>8.6664107387064426E-3</v>
      </c>
      <c r="BR1328" s="179">
        <f t="shared" si="579"/>
        <v>1.5011523325200184E-5</v>
      </c>
    </row>
    <row r="1329" spans="44:70">
      <c r="AR1329" s="69">
        <f t="shared" si="571"/>
        <v>111</v>
      </c>
      <c r="AS1329" s="70">
        <f t="shared" si="575"/>
        <v>1326</v>
      </c>
      <c r="AT1329" s="71">
        <f t="shared" si="576"/>
        <v>1.3541496276322735E-5</v>
      </c>
      <c r="AU1329" s="72">
        <f t="shared" si="572"/>
        <v>8.6664107387064426E-3</v>
      </c>
      <c r="AV1329" s="73">
        <f t="shared" si="573"/>
        <v>1.0086664107387064</v>
      </c>
      <c r="AW1329" s="74">
        <f>PRODUCT(AV$4:AV1329)</f>
        <v>67192.808410418569</v>
      </c>
      <c r="BO1329" s="70">
        <f t="shared" si="578"/>
        <v>1326</v>
      </c>
      <c r="BP1329" s="178">
        <f t="shared" si="577"/>
        <v>0.1091</v>
      </c>
      <c r="BQ1329" s="179">
        <f t="shared" si="574"/>
        <v>8.6664107387064426E-3</v>
      </c>
      <c r="BR1329" s="179">
        <f t="shared" si="579"/>
        <v>1.4882545076727946E-5</v>
      </c>
    </row>
    <row r="1330" spans="44:70">
      <c r="AR1330" s="69">
        <f t="shared" si="571"/>
        <v>111</v>
      </c>
      <c r="AS1330" s="70">
        <f t="shared" si="575"/>
        <v>1327</v>
      </c>
      <c r="AT1330" s="71">
        <f t="shared" si="576"/>
        <v>1.3424140107575458E-5</v>
      </c>
      <c r="AU1330" s="72">
        <f t="shared" si="572"/>
        <v>8.6664107387064426E-3</v>
      </c>
      <c r="AV1330" s="73">
        <f t="shared" si="573"/>
        <v>1.0086664107387064</v>
      </c>
      <c r="AW1330" s="74">
        <f>PRODUCT(AV$4:AV1330)</f>
        <v>67775.128886790466</v>
      </c>
      <c r="BO1330" s="70">
        <f t="shared" si="578"/>
        <v>1327</v>
      </c>
      <c r="BP1330" s="178">
        <f t="shared" si="577"/>
        <v>0.1091</v>
      </c>
      <c r="BQ1330" s="179">
        <f t="shared" si="574"/>
        <v>8.6664107387064426E-3</v>
      </c>
      <c r="BR1330" s="179">
        <f t="shared" si="579"/>
        <v>1.4754675002837235E-5</v>
      </c>
    </row>
    <row r="1331" spans="44:70">
      <c r="AR1331" s="69">
        <f t="shared" si="571"/>
        <v>111</v>
      </c>
      <c r="AS1331" s="70">
        <f t="shared" si="575"/>
        <v>1328</v>
      </c>
      <c r="AT1331" s="71">
        <f t="shared" si="576"/>
        <v>1.3307800995589267E-5</v>
      </c>
      <c r="AU1331" s="72">
        <f t="shared" si="572"/>
        <v>8.6664107387064426E-3</v>
      </c>
      <c r="AV1331" s="73">
        <f t="shared" si="573"/>
        <v>1.0086664107387064</v>
      </c>
      <c r="AW1331" s="74">
        <f>PRODUCT(AV$4:AV1331)</f>
        <v>68362.495991592165</v>
      </c>
      <c r="BO1331" s="70">
        <f t="shared" si="578"/>
        <v>1328</v>
      </c>
      <c r="BP1331" s="178">
        <f t="shared" si="577"/>
        <v>0.1091</v>
      </c>
      <c r="BQ1331" s="179">
        <f t="shared" si="574"/>
        <v>8.6664107387064426E-3</v>
      </c>
      <c r="BR1331" s="179">
        <f t="shared" si="579"/>
        <v>1.4627903582148144E-5</v>
      </c>
    </row>
    <row r="1332" spans="44:70">
      <c r="AR1332" s="69">
        <f t="shared" si="571"/>
        <v>111</v>
      </c>
      <c r="AS1332" s="70">
        <f t="shared" si="575"/>
        <v>1329</v>
      </c>
      <c r="AT1332" s="71">
        <f t="shared" si="576"/>
        <v>1.3192470126132524E-5</v>
      </c>
      <c r="AU1332" s="72">
        <f t="shared" si="572"/>
        <v>8.6664107387064426E-3</v>
      </c>
      <c r="AV1332" s="73">
        <f t="shared" si="573"/>
        <v>1.0086664107387064</v>
      </c>
      <c r="AW1332" s="74">
        <f>PRODUCT(AV$4:AV1332)</f>
        <v>68954.953460978475</v>
      </c>
      <c r="BO1332" s="70">
        <f t="shared" si="578"/>
        <v>1329</v>
      </c>
      <c r="BP1332" s="178">
        <f t="shared" si="577"/>
        <v>0.1091</v>
      </c>
      <c r="BQ1332" s="179">
        <f t="shared" si="574"/>
        <v>8.6664107387064426E-3</v>
      </c>
      <c r="BR1332" s="179">
        <f t="shared" si="579"/>
        <v>1.4502221375087984E-5</v>
      </c>
    </row>
    <row r="1333" spans="44:70">
      <c r="AR1333" s="69">
        <f t="shared" si="571"/>
        <v>111</v>
      </c>
      <c r="AS1333" s="70">
        <f t="shared" si="575"/>
        <v>1330</v>
      </c>
      <c r="AT1333" s="71">
        <f t="shared" si="576"/>
        <v>1.3078138761361345E-5</v>
      </c>
      <c r="AU1333" s="72">
        <f t="shared" si="572"/>
        <v>8.6664107387064426E-3</v>
      </c>
      <c r="AV1333" s="73">
        <f t="shared" si="573"/>
        <v>1.0086664107387064</v>
      </c>
      <c r="AW1333" s="74">
        <f>PRODUCT(AV$4:AV1333)</f>
        <v>69552.545410139704</v>
      </c>
      <c r="BO1333" s="70">
        <f t="shared" si="578"/>
        <v>1330</v>
      </c>
      <c r="BP1333" s="178">
        <f t="shared" si="577"/>
        <v>0.1091</v>
      </c>
      <c r="BQ1333" s="179">
        <f t="shared" si="574"/>
        <v>8.6664107387064426E-3</v>
      </c>
      <c r="BR1333" s="179">
        <f t="shared" si="579"/>
        <v>1.4377619023188394E-5</v>
      </c>
    </row>
    <row r="1334" spans="44:70">
      <c r="AR1334" s="69">
        <f t="shared" si="571"/>
        <v>111</v>
      </c>
      <c r="AS1334" s="70">
        <f t="shared" si="575"/>
        <v>1331</v>
      </c>
      <c r="AT1334" s="71">
        <f t="shared" si="576"/>
        <v>1.296479823915759E-5</v>
      </c>
      <c r="AU1334" s="72">
        <f t="shared" si="572"/>
        <v>8.6664107387064426E-3</v>
      </c>
      <c r="AV1334" s="73">
        <f t="shared" si="573"/>
        <v>1.0086664107387064</v>
      </c>
      <c r="AW1334" s="74">
        <f>PRODUCT(AV$4:AV1334)</f>
        <v>70155.316336586504</v>
      </c>
      <c r="BO1334" s="70">
        <f t="shared" si="578"/>
        <v>1331</v>
      </c>
      <c r="BP1334" s="178">
        <f t="shared" si="577"/>
        <v>0.1091</v>
      </c>
      <c r="BQ1334" s="179">
        <f t="shared" si="574"/>
        <v>8.6664107387064426E-3</v>
      </c>
      <c r="BR1334" s="179">
        <f t="shared" si="579"/>
        <v>1.4254087248388501E-5</v>
      </c>
    </row>
    <row r="1335" spans="44:70">
      <c r="AR1335" s="69">
        <f t="shared" si="571"/>
        <v>111</v>
      </c>
      <c r="AS1335" s="70">
        <f t="shared" si="575"/>
        <v>1332</v>
      </c>
      <c r="AT1335" s="71">
        <f t="shared" si="576"/>
        <v>1.2852439972472593E-5</v>
      </c>
      <c r="AU1335" s="72">
        <f t="shared" si="572"/>
        <v>8.6664107387064426E-3</v>
      </c>
      <c r="AV1335" s="73">
        <f t="shared" si="573"/>
        <v>1.0086664107387064</v>
      </c>
      <c r="AW1335" s="74">
        <f>PRODUCT(AV$4:AV1335)</f>
        <v>70763.311123463238</v>
      </c>
      <c r="BO1335" s="70">
        <f t="shared" si="578"/>
        <v>1332</v>
      </c>
      <c r="BP1335" s="178">
        <f t="shared" si="577"/>
        <v>0.1091</v>
      </c>
      <c r="BQ1335" s="179">
        <f t="shared" si="574"/>
        <v>8.6664107387064426E-3</v>
      </c>
      <c r="BR1335" s="179">
        <f t="shared" si="579"/>
        <v>1.4131616852344061E-5</v>
      </c>
    </row>
    <row r="1336" spans="44:70">
      <c r="AR1336" s="69">
        <f t="shared" si="571"/>
        <v>112</v>
      </c>
      <c r="AS1336" s="70">
        <f t="shared" si="575"/>
        <v>1333</v>
      </c>
      <c r="AT1336" s="71">
        <f t="shared" si="576"/>
        <v>1.2741055448676577E-5</v>
      </c>
      <c r="AU1336" s="72">
        <f t="shared" si="572"/>
        <v>8.6664107387064426E-3</v>
      </c>
      <c r="AV1336" s="73">
        <f t="shared" si="573"/>
        <v>1.0086664107387064</v>
      </c>
      <c r="AW1336" s="74">
        <f>PRODUCT(AV$4:AV1336)</f>
        <v>71376.57504289005</v>
      </c>
      <c r="BO1336" s="70">
        <f t="shared" si="578"/>
        <v>1333</v>
      </c>
      <c r="BP1336" s="178">
        <f t="shared" si="577"/>
        <v>0.1091</v>
      </c>
      <c r="BQ1336" s="179">
        <f t="shared" si="574"/>
        <v>8.6664107387064426E-3</v>
      </c>
      <c r="BR1336" s="179">
        <f t="shared" si="579"/>
        <v>1.4010198715742539E-5</v>
      </c>
    </row>
    <row r="1337" spans="44:70">
      <c r="AR1337" s="69">
        <f t="shared" si="571"/>
        <v>112</v>
      </c>
      <c r="AS1337" s="70">
        <f t="shared" si="575"/>
        <v>1334</v>
      </c>
      <c r="AT1337" s="71">
        <f t="shared" si="576"/>
        <v>1.2630636228913713E-5</v>
      </c>
      <c r="AU1337" s="72">
        <f t="shared" si="572"/>
        <v>8.6664107387064426E-3</v>
      </c>
      <c r="AV1337" s="73">
        <f t="shared" si="573"/>
        <v>1.0086664107387064</v>
      </c>
      <c r="AW1337" s="74">
        <f>PRODUCT(AV$4:AV1337)</f>
        <v>71995.153759333843</v>
      </c>
      <c r="BO1337" s="70">
        <f t="shared" si="578"/>
        <v>1334</v>
      </c>
      <c r="BP1337" s="178">
        <f t="shared" si="577"/>
        <v>0.1091</v>
      </c>
      <c r="BQ1337" s="179">
        <f t="shared" si="574"/>
        <v>8.6664107387064426E-3</v>
      </c>
      <c r="BR1337" s="179">
        <f t="shared" si="579"/>
        <v>1.3889823797624069E-5</v>
      </c>
    </row>
    <row r="1338" spans="44:70">
      <c r="AR1338" s="69">
        <f t="shared" si="571"/>
        <v>112</v>
      </c>
      <c r="AS1338" s="70">
        <f t="shared" si="575"/>
        <v>1335</v>
      </c>
      <c r="AT1338" s="71">
        <f t="shared" si="576"/>
        <v>1.252117394746276E-5</v>
      </c>
      <c r="AU1338" s="72">
        <f t="shared" si="572"/>
        <v>8.6664107387064426E-3</v>
      </c>
      <c r="AV1338" s="73">
        <f t="shared" si="573"/>
        <v>1.0086664107387064</v>
      </c>
      <c r="AW1338" s="74">
        <f>PRODUCT(AV$4:AV1338)</f>
        <v>72619.093333008554</v>
      </c>
      <c r="BO1338" s="70">
        <f t="shared" si="578"/>
        <v>1335</v>
      </c>
      <c r="BP1338" s="178">
        <f t="shared" si="577"/>
        <v>0.1091</v>
      </c>
      <c r="BQ1338" s="179">
        <f t="shared" si="574"/>
        <v>8.6664107387064426E-3</v>
      </c>
      <c r="BR1338" s="179">
        <f t="shared" si="579"/>
        <v>1.3770483134708257E-5</v>
      </c>
    </row>
    <row r="1339" spans="44:70">
      <c r="AR1339" s="69">
        <f t="shared" si="571"/>
        <v>112</v>
      </c>
      <c r="AS1339" s="70">
        <f t="shared" si="575"/>
        <v>1336</v>
      </c>
      <c r="AT1339" s="71">
        <f t="shared" si="576"/>
        <v>1.2412660311103258E-5</v>
      </c>
      <c r="AU1339" s="72">
        <f t="shared" si="572"/>
        <v>8.6664107387064426E-3</v>
      </c>
      <c r="AV1339" s="73">
        <f t="shared" si="573"/>
        <v>1.0086664107387064</v>
      </c>
      <c r="AW1339" s="74">
        <f>PRODUCT(AV$4:AV1339)</f>
        <v>73248.44022330486</v>
      </c>
      <c r="BO1339" s="70">
        <f t="shared" si="578"/>
        <v>1336</v>
      </c>
      <c r="BP1339" s="178">
        <f t="shared" si="577"/>
        <v>0.1091</v>
      </c>
      <c r="BQ1339" s="179">
        <f t="shared" si="574"/>
        <v>8.6664107387064426E-3</v>
      </c>
      <c r="BR1339" s="179">
        <f t="shared" si="579"/>
        <v>1.3652167840726761E-5</v>
      </c>
    </row>
    <row r="1340" spans="44:70">
      <c r="AR1340" s="69">
        <f t="shared" si="571"/>
        <v>112</v>
      </c>
      <c r="AS1340" s="70">
        <f t="shared" si="575"/>
        <v>1337</v>
      </c>
      <c r="AT1340" s="71">
        <f t="shared" si="576"/>
        <v>1.2305087098487197E-5</v>
      </c>
      <c r="AU1340" s="72">
        <f t="shared" si="572"/>
        <v>8.6664107387064426E-3</v>
      </c>
      <c r="AV1340" s="73">
        <f t="shared" si="573"/>
        <v>1.0086664107387064</v>
      </c>
      <c r="AW1340" s="74">
        <f>PRODUCT(AV$4:AV1340)</f>
        <v>73883.241292249601</v>
      </c>
      <c r="BO1340" s="70">
        <f t="shared" si="578"/>
        <v>1337</v>
      </c>
      <c r="BP1340" s="178">
        <f t="shared" si="577"/>
        <v>0.1091</v>
      </c>
      <c r="BQ1340" s="179">
        <f t="shared" si="574"/>
        <v>8.6664107387064426E-3</v>
      </c>
      <c r="BR1340" s="179">
        <f t="shared" si="579"/>
        <v>1.3534869105761603E-5</v>
      </c>
    </row>
    <row r="1341" spans="44:70">
      <c r="AR1341" s="69">
        <f t="shared" si="571"/>
        <v>112</v>
      </c>
      <c r="AS1341" s="70">
        <f t="shared" si="575"/>
        <v>1338</v>
      </c>
      <c r="AT1341" s="71">
        <f t="shared" si="576"/>
        <v>1.2198446159516149E-5</v>
      </c>
      <c r="AU1341" s="72">
        <f t="shared" si="572"/>
        <v>8.6664107387064426E-3</v>
      </c>
      <c r="AV1341" s="73">
        <f t="shared" si="573"/>
        <v>1.0086664107387064</v>
      </c>
      <c r="AW1341" s="74">
        <f>PRODUCT(AV$4:AV1341)</f>
        <v>74523.543807995185</v>
      </c>
      <c r="BO1341" s="70">
        <f t="shared" si="578"/>
        <v>1338</v>
      </c>
      <c r="BP1341" s="178">
        <f t="shared" si="577"/>
        <v>0.1091</v>
      </c>
      <c r="BQ1341" s="179">
        <f t="shared" si="574"/>
        <v>8.6664107387064426E-3</v>
      </c>
      <c r="BR1341" s="179">
        <f t="shared" si="579"/>
        <v>1.3418578195589176E-5</v>
      </c>
    </row>
    <row r="1342" spans="44:70">
      <c r="AR1342" s="69">
        <f t="shared" si="571"/>
        <v>112</v>
      </c>
      <c r="AS1342" s="70">
        <f t="shared" si="575"/>
        <v>1339</v>
      </c>
      <c r="AT1342" s="71">
        <f t="shared" si="576"/>
        <v>1.2092729414723787E-5</v>
      </c>
      <c r="AU1342" s="72">
        <f t="shared" si="572"/>
        <v>8.6664107387064426E-3</v>
      </c>
      <c r="AV1342" s="73">
        <f t="shared" si="573"/>
        <v>1.0086664107387064</v>
      </c>
      <c r="AW1342" s="74">
        <f>PRODUCT(AV$4:AV1342)</f>
        <v>75169.395448339259</v>
      </c>
      <c r="BO1342" s="70">
        <f t="shared" si="578"/>
        <v>1339</v>
      </c>
      <c r="BP1342" s="178">
        <f t="shared" si="577"/>
        <v>0.1091</v>
      </c>
      <c r="BQ1342" s="179">
        <f t="shared" si="574"/>
        <v>8.6664107387064426E-3</v>
      </c>
      <c r="BR1342" s="179">
        <f t="shared" si="579"/>
        <v>1.3303286451029883E-5</v>
      </c>
    </row>
    <row r="1343" spans="44:70">
      <c r="AR1343" s="69">
        <f t="shared" si="571"/>
        <v>112</v>
      </c>
      <c r="AS1343" s="70">
        <f t="shared" si="575"/>
        <v>1340</v>
      </c>
      <c r="AT1343" s="71">
        <f t="shared" si="576"/>
        <v>1.1987928854663753E-5</v>
      </c>
      <c r="AU1343" s="72">
        <f t="shared" si="572"/>
        <v>8.6664107387064426E-3</v>
      </c>
      <c r="AV1343" s="73">
        <f t="shared" si="573"/>
        <v>1.0086664107387064</v>
      </c>
      <c r="AW1343" s="74">
        <f>PRODUCT(AV$4:AV1343)</f>
        <v>75820.844304274811</v>
      </c>
      <c r="BO1343" s="70">
        <f t="shared" si="578"/>
        <v>1340</v>
      </c>
      <c r="BP1343" s="178">
        <f t="shared" si="577"/>
        <v>0.1091</v>
      </c>
      <c r="BQ1343" s="179">
        <f t="shared" si="574"/>
        <v>8.6664107387064426E-3</v>
      </c>
      <c r="BR1343" s="179">
        <f t="shared" si="579"/>
        <v>1.3188985287303356E-5</v>
      </c>
    </row>
    <row r="1344" spans="44:70">
      <c r="AR1344" s="69">
        <f t="shared" si="571"/>
        <v>112</v>
      </c>
      <c r="AS1344" s="70">
        <f t="shared" si="575"/>
        <v>1341</v>
      </c>
      <c r="AT1344" s="71">
        <f t="shared" si="576"/>
        <v>1.1884036539302845E-5</v>
      </c>
      <c r="AU1344" s="72">
        <f t="shared" si="572"/>
        <v>8.6664107387064426E-3</v>
      </c>
      <c r="AV1344" s="73">
        <f t="shared" si="573"/>
        <v>1.0086664107387064</v>
      </c>
      <c r="AW1344" s="74">
        <f>PRODUCT(AV$4:AV1344)</f>
        <v>76477.938883571172</v>
      </c>
      <c r="BO1344" s="70">
        <f t="shared" si="578"/>
        <v>1341</v>
      </c>
      <c r="BP1344" s="178">
        <f t="shared" si="577"/>
        <v>0.1091</v>
      </c>
      <c r="BQ1344" s="179">
        <f t="shared" si="574"/>
        <v>8.6664107387064426E-3</v>
      </c>
      <c r="BR1344" s="179">
        <f t="shared" si="579"/>
        <v>1.3075666193389227E-5</v>
      </c>
    </row>
    <row r="1345" spans="44:70">
      <c r="AR1345" s="69">
        <f t="shared" si="571"/>
        <v>112</v>
      </c>
      <c r="AS1345" s="70">
        <f t="shared" si="575"/>
        <v>1342</v>
      </c>
      <c r="AT1345" s="71">
        <f t="shared" si="576"/>
        <v>1.1781044597419451E-5</v>
      </c>
      <c r="AU1345" s="72">
        <f t="shared" si="572"/>
        <v>8.6664107387064426E-3</v>
      </c>
      <c r="AV1345" s="73">
        <f t="shared" si="573"/>
        <v>1.0086664107387064</v>
      </c>
      <c r="AW1345" s="74">
        <f>PRODUCT(AV$4:AV1345)</f>
        <v>77140.728114385885</v>
      </c>
      <c r="BO1345" s="70">
        <f t="shared" si="578"/>
        <v>1342</v>
      </c>
      <c r="BP1345" s="178">
        <f t="shared" si="577"/>
        <v>0.1091</v>
      </c>
      <c r="BQ1345" s="179">
        <f t="shared" si="574"/>
        <v>8.6664107387064426E-3</v>
      </c>
      <c r="BR1345" s="179">
        <f t="shared" si="579"/>
        <v>1.2963320731393383E-5</v>
      </c>
    </row>
    <row r="1346" spans="44:70">
      <c r="AR1346" s="69">
        <f t="shared" si="571"/>
        <v>112</v>
      </c>
      <c r="AS1346" s="70">
        <f t="shared" si="575"/>
        <v>1343</v>
      </c>
      <c r="AT1346" s="71">
        <f t="shared" si="576"/>
        <v>1.1678945226007195E-5</v>
      </c>
      <c r="AU1346" s="72">
        <f t="shared" si="572"/>
        <v>8.6664107387064426E-3</v>
      </c>
      <c r="AV1346" s="73">
        <f t="shared" si="573"/>
        <v>1.0086664107387064</v>
      </c>
      <c r="AW1346" s="74">
        <f>PRODUCT(AV$4:AV1346)</f>
        <v>77809.26134890804</v>
      </c>
      <c r="BO1346" s="70">
        <f t="shared" si="578"/>
        <v>1343</v>
      </c>
      <c r="BP1346" s="178">
        <f t="shared" si="577"/>
        <v>0.1091</v>
      </c>
      <c r="BQ1346" s="179">
        <f t="shared" si="574"/>
        <v>8.6664107387064426E-3</v>
      </c>
      <c r="BR1346" s="179">
        <f t="shared" si="579"/>
        <v>1.2851940535919673E-5</v>
      </c>
    </row>
    <row r="1347" spans="44:70">
      <c r="AR1347" s="69">
        <f t="shared" si="571"/>
        <v>112</v>
      </c>
      <c r="AS1347" s="70">
        <f t="shared" si="575"/>
        <v>1344</v>
      </c>
      <c r="AT1347" s="71">
        <f t="shared" si="576"/>
        <v>1.1577730689683761E-5</v>
      </c>
      <c r="AU1347" s="72">
        <f t="shared" si="572"/>
        <v>8.6664107387064426E-3</v>
      </c>
      <c r="AV1347" s="73">
        <f t="shared" si="573"/>
        <v>1.0086664107387064</v>
      </c>
      <c r="AW1347" s="74">
        <f>PRODUCT(AV$4:AV1347)</f>
        <v>78483.588367033037</v>
      </c>
      <c r="BO1347" s="70">
        <f t="shared" si="578"/>
        <v>1344</v>
      </c>
      <c r="BP1347" s="178">
        <f t="shared" si="577"/>
        <v>0.1091</v>
      </c>
      <c r="BQ1347" s="179">
        <f t="shared" si="574"/>
        <v>8.6664107387064426E-3</v>
      </c>
      <c r="BR1347" s="179">
        <f t="shared" si="579"/>
        <v>1.2741517313447002E-5</v>
      </c>
    </row>
    <row r="1348" spans="44:70">
      <c r="AR1348" s="69">
        <f t="shared" si="571"/>
        <v>113</v>
      </c>
      <c r="AS1348" s="70">
        <f t="shared" si="575"/>
        <v>1345</v>
      </c>
      <c r="AT1348" s="71">
        <f t="shared" si="576"/>
        <v>1.1477393320104835E-5</v>
      </c>
      <c r="AU1348" s="72">
        <f t="shared" si="572"/>
        <v>8.6664107387064426E-3</v>
      </c>
      <c r="AV1348" s="73">
        <f t="shared" si="573"/>
        <v>1.0086664107387064</v>
      </c>
      <c r="AW1348" s="74">
        <f>PRODUCT(AV$4:AV1348)</f>
        <v>79163.759380069314</v>
      </c>
      <c r="BO1348" s="70">
        <f t="shared" si="578"/>
        <v>1345</v>
      </c>
      <c r="BP1348" s="178">
        <f t="shared" si="577"/>
        <v>0.1091</v>
      </c>
      <c r="BQ1348" s="179">
        <f t="shared" si="574"/>
        <v>8.6664107387064426E-3</v>
      </c>
      <c r="BR1348" s="179">
        <f t="shared" si="579"/>
        <v>1.263204284171179E-5</v>
      </c>
    </row>
    <row r="1349" spans="44:70">
      <c r="AR1349" s="69">
        <f t="shared" ref="AR1349:AR1412" si="580">ROUNDDOWN((AS1349-1)/12,0)+1</f>
        <v>113</v>
      </c>
      <c r="AS1349" s="70">
        <f t="shared" si="575"/>
        <v>1346</v>
      </c>
      <c r="AT1349" s="71">
        <f t="shared" si="576"/>
        <v>1.1377925515383121E-5</v>
      </c>
      <c r="AU1349" s="72">
        <f t="shared" ref="AU1349:AU1412" si="581">IF($AU$2="Yes",BQ1349,((1+$AH$21)^(1/12))-1)</f>
        <v>8.6664107387064426E-3</v>
      </c>
      <c r="AV1349" s="73">
        <f t="shared" ref="AV1349:AV1412" si="582">(1+AU1349)</f>
        <v>1.0086664107387064</v>
      </c>
      <c r="AW1349" s="74">
        <f>PRODUCT(AV$4:AV1349)</f>
        <v>79849.825034477122</v>
      </c>
      <c r="BO1349" s="70">
        <f t="shared" si="578"/>
        <v>1346</v>
      </c>
      <c r="BP1349" s="178">
        <f t="shared" si="577"/>
        <v>0.1091</v>
      </c>
      <c r="BQ1349" s="179">
        <f t="shared" ref="BQ1349:BQ1412" si="583">(1+BP1349)^(1/12)-1</f>
        <v>8.6664107387064426E-3</v>
      </c>
      <c r="BR1349" s="179">
        <f t="shared" si="579"/>
        <v>1.2523508969095733E-5</v>
      </c>
    </row>
    <row r="1350" spans="44:70">
      <c r="AR1350" s="69">
        <f t="shared" si="580"/>
        <v>113</v>
      </c>
      <c r="AS1350" s="70">
        <f t="shared" ref="AS1350:AS1413" si="584">AS1349+1</f>
        <v>1347</v>
      </c>
      <c r="AT1350" s="71">
        <f t="shared" ref="AT1350:AT1413" si="585">(1-AU1350)*AT1349</f>
        <v>1.1279319739512402E-5</v>
      </c>
      <c r="AU1350" s="72">
        <f t="shared" si="581"/>
        <v>8.6664107387064426E-3</v>
      </c>
      <c r="AV1350" s="73">
        <f t="shared" si="582"/>
        <v>1.0086664107387064</v>
      </c>
      <c r="AW1350" s="74">
        <f>PRODUCT(AV$4:AV1350)</f>
        <v>80541.836415639744</v>
      </c>
      <c r="BO1350" s="70">
        <f t="shared" si="578"/>
        <v>1347</v>
      </c>
      <c r="BP1350" s="178">
        <f t="shared" ref="BP1350:BP1413" si="586">VLOOKUP(BO1350,$BT$4:$BX$13,5,TRUE)/100</f>
        <v>0.1091</v>
      </c>
      <c r="BQ1350" s="179">
        <f t="shared" si="583"/>
        <v>8.6664107387064426E-3</v>
      </c>
      <c r="BR1350" s="179">
        <f t="shared" si="579"/>
        <v>1.2415907614018813E-5</v>
      </c>
    </row>
    <row r="1351" spans="44:70">
      <c r="AR1351" s="69">
        <f t="shared" si="580"/>
        <v>113</v>
      </c>
      <c r="AS1351" s="70">
        <f t="shared" si="584"/>
        <v>1348</v>
      </c>
      <c r="AT1351" s="71">
        <f t="shared" si="585"/>
        <v>1.1181568521796587E-5</v>
      </c>
      <c r="AU1351" s="72">
        <f t="shared" si="581"/>
        <v>8.6664107387064426E-3</v>
      </c>
      <c r="AV1351" s="73">
        <f t="shared" si="582"/>
        <v>1.0086664107387064</v>
      </c>
      <c r="AW1351" s="74">
        <f>PRODUCT(AV$4:AV1351)</f>
        <v>81239.845051667377</v>
      </c>
      <c r="BO1351" s="70">
        <f t="shared" si="578"/>
        <v>1348</v>
      </c>
      <c r="BP1351" s="178">
        <f t="shared" si="586"/>
        <v>0.1091</v>
      </c>
      <c r="BQ1351" s="179">
        <f t="shared" si="583"/>
        <v>8.6664107387064426E-3</v>
      </c>
      <c r="BR1351" s="179">
        <f t="shared" si="579"/>
        <v>1.2309230764337544E-5</v>
      </c>
    </row>
    <row r="1352" spans="44:70">
      <c r="AR1352" s="69">
        <f t="shared" si="580"/>
        <v>113</v>
      </c>
      <c r="AS1352" s="70">
        <f t="shared" si="584"/>
        <v>1349</v>
      </c>
      <c r="AT1352" s="71">
        <f t="shared" si="585"/>
        <v>1.1084664456283707E-5</v>
      </c>
      <c r="AU1352" s="72">
        <f t="shared" si="581"/>
        <v>8.6664107387064426E-3</v>
      </c>
      <c r="AV1352" s="73">
        <f t="shared" si="582"/>
        <v>1.0086664107387064</v>
      </c>
      <c r="AW1352" s="74">
        <f>PRODUCT(AV$4:AV1352)</f>
        <v>81943.902917233994</v>
      </c>
      <c r="BO1352" s="70">
        <f t="shared" si="578"/>
        <v>1349</v>
      </c>
      <c r="BP1352" s="178">
        <f t="shared" si="586"/>
        <v>0.1091</v>
      </c>
      <c r="BQ1352" s="179">
        <f t="shared" si="583"/>
        <v>8.6664107387064426E-3</v>
      </c>
      <c r="BR1352" s="179">
        <f t="shared" si="579"/>
        <v>1.2203470476748365E-5</v>
      </c>
    </row>
    <row r="1353" spans="44:70">
      <c r="AR1353" s="69">
        <f t="shared" si="580"/>
        <v>113</v>
      </c>
      <c r="AS1353" s="70">
        <f t="shared" si="584"/>
        <v>1350</v>
      </c>
      <c r="AT1353" s="71">
        <f t="shared" si="585"/>
        <v>1.0988600201204811E-5</v>
      </c>
      <c r="AU1353" s="72">
        <f t="shared" si="581"/>
        <v>8.6664107387064426E-3</v>
      </c>
      <c r="AV1353" s="73">
        <f t="shared" si="582"/>
        <v>1.0086664107387064</v>
      </c>
      <c r="AW1353" s="74">
        <f>PRODUCT(AV$4:AV1353)</f>
        <v>82654.062437447428</v>
      </c>
      <c r="BO1353" s="70">
        <f t="shared" si="578"/>
        <v>1350</v>
      </c>
      <c r="BP1353" s="178">
        <f t="shared" si="586"/>
        <v>0.1091</v>
      </c>
      <c r="BQ1353" s="179">
        <f t="shared" si="583"/>
        <v>8.6664107387064426E-3</v>
      </c>
      <c r="BR1353" s="179">
        <f t="shared" si="579"/>
        <v>1.2098618876196182E-5</v>
      </c>
    </row>
    <row r="1354" spans="44:70">
      <c r="AR1354" s="69">
        <f t="shared" si="580"/>
        <v>113</v>
      </c>
      <c r="AS1354" s="70">
        <f t="shared" si="584"/>
        <v>1351</v>
      </c>
      <c r="AT1354" s="71">
        <f t="shared" si="585"/>
        <v>1.0893368478417738E-5</v>
      </c>
      <c r="AU1354" s="72">
        <f t="shared" si="581"/>
        <v>8.6664107387064426E-3</v>
      </c>
      <c r="AV1354" s="73">
        <f t="shared" si="582"/>
        <v>1.0086664107387064</v>
      </c>
      <c r="AW1354" s="74">
        <f>PRODUCT(AV$4:AV1354)</f>
        <v>83370.376491753035</v>
      </c>
      <c r="BO1354" s="70">
        <f t="shared" si="578"/>
        <v>1351</v>
      </c>
      <c r="BP1354" s="178">
        <f t="shared" si="586"/>
        <v>0.1091</v>
      </c>
      <c r="BQ1354" s="179">
        <f t="shared" si="583"/>
        <v>8.6664107387064426E-3</v>
      </c>
      <c r="BR1354" s="179">
        <f t="shared" si="579"/>
        <v>1.1994668155287975E-5</v>
      </c>
    </row>
    <row r="1355" spans="44:70">
      <c r="AR1355" s="69">
        <f t="shared" si="580"/>
        <v>113</v>
      </c>
      <c r="AS1355" s="70">
        <f t="shared" si="584"/>
        <v>1352</v>
      </c>
      <c r="AT1355" s="71">
        <f t="shared" si="585"/>
        <v>1.0798962072855693E-5</v>
      </c>
      <c r="AU1355" s="72">
        <f t="shared" si="581"/>
        <v>8.6664107387064426E-3</v>
      </c>
      <c r="AV1355" s="73">
        <f t="shared" si="582"/>
        <v>1.0086664107387064</v>
      </c>
      <c r="AW1355" s="74">
        <f>PRODUCT(AV$4:AV1355)</f>
        <v>84092.898417871169</v>
      </c>
      <c r="BO1355" s="70">
        <f t="shared" si="578"/>
        <v>1352</v>
      </c>
      <c r="BP1355" s="178">
        <f t="shared" si="586"/>
        <v>0.1091</v>
      </c>
      <c r="BQ1355" s="179">
        <f t="shared" si="583"/>
        <v>8.6664107387064426E-3</v>
      </c>
      <c r="BR1355" s="179">
        <f t="shared" si="579"/>
        <v>1.1891610573711447E-5</v>
      </c>
    </row>
    <row r="1356" spans="44:70">
      <c r="AR1356" s="69">
        <f t="shared" si="580"/>
        <v>113</v>
      </c>
      <c r="AS1356" s="70">
        <f t="shared" si="584"/>
        <v>1353</v>
      </c>
      <c r="AT1356" s="71">
        <f t="shared" si="585"/>
        <v>1.0705373831980613E-5</v>
      </c>
      <c r="AU1356" s="72">
        <f t="shared" si="581"/>
        <v>8.6664107387064426E-3</v>
      </c>
      <c r="AV1356" s="73">
        <f t="shared" si="582"/>
        <v>1.0086664107387064</v>
      </c>
      <c r="AW1356" s="74">
        <f>PRODUCT(AV$4:AV1356)</f>
        <v>84821.682015768762</v>
      </c>
      <c r="BO1356" s="70">
        <f t="shared" si="578"/>
        <v>1353</v>
      </c>
      <c r="BP1356" s="178">
        <f t="shared" si="586"/>
        <v>0.1091</v>
      </c>
      <c r="BQ1356" s="179">
        <f t="shared" si="583"/>
        <v>8.6664107387064426E-3</v>
      </c>
      <c r="BR1356" s="179">
        <f t="shared" si="579"/>
        <v>1.1789438457658674E-5</v>
      </c>
    </row>
    <row r="1357" spans="44:70">
      <c r="AR1357" s="69">
        <f t="shared" si="580"/>
        <v>113</v>
      </c>
      <c r="AS1357" s="70">
        <f t="shared" si="584"/>
        <v>1354</v>
      </c>
      <c r="AT1357" s="71">
        <f t="shared" si="585"/>
        <v>1.0612596665241269E-5</v>
      </c>
      <c r="AU1357" s="72">
        <f t="shared" si="581"/>
        <v>8.6664107387064426E-3</v>
      </c>
      <c r="AV1357" s="73">
        <f t="shared" si="582"/>
        <v>1.0086664107387064</v>
      </c>
      <c r="AW1357" s="74">
        <f>PRODUCT(AV$4:AV1357)</f>
        <v>85556.781551665365</v>
      </c>
      <c r="BO1357" s="70">
        <f t="shared" si="578"/>
        <v>1354</v>
      </c>
      <c r="BP1357" s="178">
        <f t="shared" si="586"/>
        <v>0.1091</v>
      </c>
      <c r="BQ1357" s="179">
        <f t="shared" si="583"/>
        <v>8.6664107387064426E-3</v>
      </c>
      <c r="BR1357" s="179">
        <f t="shared" si="579"/>
        <v>1.1688144199254704E-5</v>
      </c>
    </row>
    <row r="1358" spans="44:70">
      <c r="AR1358" s="69">
        <f t="shared" si="580"/>
        <v>113</v>
      </c>
      <c r="AS1358" s="70">
        <f t="shared" si="584"/>
        <v>1355</v>
      </c>
      <c r="AT1358" s="71">
        <f t="shared" si="585"/>
        <v>1.0520623543536062E-5</v>
      </c>
      <c r="AU1358" s="72">
        <f t="shared" si="581"/>
        <v>8.6664107387064426E-3</v>
      </c>
      <c r="AV1358" s="73">
        <f t="shared" si="582"/>
        <v>1.0086664107387064</v>
      </c>
      <c r="AW1358" s="74">
        <f>PRODUCT(AV$4:AV1358)</f>
        <v>86298.25176207388</v>
      </c>
      <c r="BO1358" s="70">
        <f t="shared" si="578"/>
        <v>1355</v>
      </c>
      <c r="BP1358" s="178">
        <f t="shared" si="586"/>
        <v>0.1091</v>
      </c>
      <c r="BQ1358" s="179">
        <f t="shared" si="583"/>
        <v>8.6664107387064426E-3</v>
      </c>
      <c r="BR1358" s="179">
        <f t="shared" si="579"/>
        <v>1.1587720255991057E-5</v>
      </c>
    </row>
    <row r="1359" spans="44:70">
      <c r="AR1359" s="69">
        <f t="shared" si="580"/>
        <v>113</v>
      </c>
      <c r="AS1359" s="70">
        <f t="shared" si="584"/>
        <v>1356</v>
      </c>
      <c r="AT1359" s="71">
        <f t="shared" si="585"/>
        <v>1.0429447498680474E-5</v>
      </c>
      <c r="AU1359" s="72">
        <f t="shared" si="581"/>
        <v>8.6664107387064426E-3</v>
      </c>
      <c r="AV1359" s="73">
        <f t="shared" si="582"/>
        <v>1.0086664107387064</v>
      </c>
      <c r="AW1359" s="74">
        <f>PRODUCT(AV$4:AV1359)</f>
        <v>87046.147857876305</v>
      </c>
      <c r="BO1359" s="70">
        <f t="shared" si="578"/>
        <v>1356</v>
      </c>
      <c r="BP1359" s="178">
        <f t="shared" si="586"/>
        <v>0.1091</v>
      </c>
      <c r="BQ1359" s="179">
        <f t="shared" si="583"/>
        <v>8.6664107387064426E-3</v>
      </c>
      <c r="BR1359" s="179">
        <f t="shared" si="579"/>
        <v>1.1488159150164106E-5</v>
      </c>
    </row>
    <row r="1360" spans="44:70">
      <c r="AR1360" s="69">
        <f t="shared" si="580"/>
        <v>114</v>
      </c>
      <c r="AS1360" s="70">
        <f t="shared" si="584"/>
        <v>1357</v>
      </c>
      <c r="AT1360" s="71">
        <f t="shared" si="585"/>
        <v>1.0339061622879134E-5</v>
      </c>
      <c r="AU1360" s="72">
        <f t="shared" si="581"/>
        <v>8.6664107387064426E-3</v>
      </c>
      <c r="AV1360" s="73">
        <f t="shared" si="582"/>
        <v>1.0086664107387064</v>
      </c>
      <c r="AW1360" s="74">
        <f>PRODUCT(AV$4:AV1360)</f>
        <v>87800.525528434839</v>
      </c>
      <c r="BO1360" s="70">
        <f t="shared" si="578"/>
        <v>1357</v>
      </c>
      <c r="BP1360" s="178">
        <f t="shared" si="586"/>
        <v>0.1091</v>
      </c>
      <c r="BQ1360" s="179">
        <f t="shared" si="583"/>
        <v>8.6664107387064426E-3</v>
      </c>
      <c r="BR1360" s="179">
        <f t="shared" si="579"/>
        <v>1.1389453468318275E-5</v>
      </c>
    </row>
    <row r="1361" spans="44:70">
      <c r="AR1361" s="69">
        <f t="shared" si="580"/>
        <v>114</v>
      </c>
      <c r="AS1361" s="70">
        <f t="shared" si="584"/>
        <v>1358</v>
      </c>
      <c r="AT1361" s="71">
        <f t="shared" si="585"/>
        <v>1.0249459068202466E-5</v>
      </c>
      <c r="AU1361" s="72">
        <f t="shared" si="581"/>
        <v>8.6664107387064426E-3</v>
      </c>
      <c r="AV1361" s="73">
        <f t="shared" si="582"/>
        <v>1.0086664107387064</v>
      </c>
      <c r="AW1361" s="74">
        <f>PRODUCT(AV$4:AV1361)</f>
        <v>88561.440945738534</v>
      </c>
      <c r="BO1361" s="70">
        <f t="shared" si="578"/>
        <v>1358</v>
      </c>
      <c r="BP1361" s="178">
        <f t="shared" si="586"/>
        <v>0.1091</v>
      </c>
      <c r="BQ1361" s="179">
        <f t="shared" si="583"/>
        <v>8.6664107387064426E-3</v>
      </c>
      <c r="BR1361" s="179">
        <f t="shared" si="579"/>
        <v>1.1291595860694023E-5</v>
      </c>
    </row>
    <row r="1362" spans="44:70">
      <c r="AR1362" s="69">
        <f t="shared" si="580"/>
        <v>114</v>
      </c>
      <c r="AS1362" s="70">
        <f t="shared" si="584"/>
        <v>1359</v>
      </c>
      <c r="AT1362" s="71">
        <f t="shared" si="585"/>
        <v>1.0160633046067865E-5</v>
      </c>
      <c r="AU1362" s="72">
        <f t="shared" si="581"/>
        <v>8.6664107387064426E-3</v>
      </c>
      <c r="AV1362" s="73">
        <f t="shared" si="582"/>
        <v>1.0086664107387064</v>
      </c>
      <c r="AW1362" s="74">
        <f>PRODUCT(AV$4:AV1362)</f>
        <v>89328.950768586001</v>
      </c>
      <c r="BO1362" s="70">
        <f t="shared" ref="BO1362:BO1425" si="587">BO1361+1</f>
        <v>1359</v>
      </c>
      <c r="BP1362" s="178">
        <f t="shared" si="586"/>
        <v>0.1091</v>
      </c>
      <c r="BQ1362" s="179">
        <f t="shared" si="583"/>
        <v>8.6664107387064426E-3</v>
      </c>
      <c r="BR1362" s="179">
        <f t="shared" ref="BR1362:BR1425" si="588">BR1361/(1+BQ1362)</f>
        <v>1.1194579040680572E-5</v>
      </c>
    </row>
    <row r="1363" spans="44:70">
      <c r="AR1363" s="69">
        <f t="shared" si="580"/>
        <v>114</v>
      </c>
      <c r="AS1363" s="70">
        <f t="shared" si="584"/>
        <v>1360</v>
      </c>
      <c r="AT1363" s="71">
        <f t="shared" si="585"/>
        <v>1.0072576826725366E-5</v>
      </c>
      <c r="AU1363" s="72">
        <f t="shared" si="581"/>
        <v>8.6664107387064426E-3</v>
      </c>
      <c r="AV1363" s="73">
        <f t="shared" si="582"/>
        <v>1.0086664107387064</v>
      </c>
      <c r="AW1363" s="74">
        <f>PRODUCT(AV$4:AV1363)</f>
        <v>90103.112146804255</v>
      </c>
      <c r="BO1363" s="70">
        <f t="shared" si="587"/>
        <v>1360</v>
      </c>
      <c r="BP1363" s="178">
        <f t="shared" si="586"/>
        <v>0.1091</v>
      </c>
      <c r="BQ1363" s="179">
        <f t="shared" si="583"/>
        <v>8.6664107387064426E-3</v>
      </c>
      <c r="BR1363" s="179">
        <f t="shared" si="588"/>
        <v>1.1098395784273332E-5</v>
      </c>
    </row>
    <row r="1364" spans="44:70">
      <c r="AR1364" s="69">
        <f t="shared" si="580"/>
        <v>114</v>
      </c>
      <c r="AS1364" s="70">
        <f t="shared" si="584"/>
        <v>1361</v>
      </c>
      <c r="AT1364" s="71">
        <f t="shared" si="585"/>
        <v>9.9852837387477887E-6</v>
      </c>
      <c r="AU1364" s="72">
        <f t="shared" si="581"/>
        <v>8.6664107387064426E-3</v>
      </c>
      <c r="AV1364" s="73">
        <f t="shared" si="582"/>
        <v>1.0086664107387064</v>
      </c>
      <c r="AW1364" s="74">
        <f>PRODUCT(AV$4:AV1364)</f>
        <v>90883.982725504189</v>
      </c>
      <c r="BO1364" s="70">
        <f t="shared" si="587"/>
        <v>1361</v>
      </c>
      <c r="BP1364" s="178">
        <f t="shared" si="586"/>
        <v>0.1091</v>
      </c>
      <c r="BQ1364" s="179">
        <f t="shared" si="583"/>
        <v>8.6664107387064426E-3</v>
      </c>
      <c r="BR1364" s="179">
        <f t="shared" si="588"/>
        <v>1.1003038929535996E-5</v>
      </c>
    </row>
    <row r="1365" spans="44:70">
      <c r="AR1365" s="69">
        <f t="shared" si="580"/>
        <v>114</v>
      </c>
      <c r="AS1365" s="70">
        <f t="shared" si="584"/>
        <v>1362</v>
      </c>
      <c r="AT1365" s="71">
        <f t="shared" si="585"/>
        <v>9.8987471685252745E-6</v>
      </c>
      <c r="AU1365" s="72">
        <f t="shared" si="581"/>
        <v>8.6664107387064426E-3</v>
      </c>
      <c r="AV1365" s="73">
        <f t="shared" si="582"/>
        <v>1.0086664107387064</v>
      </c>
      <c r="AW1365" s="74">
        <f>PRODUCT(AV$4:AV1365)</f>
        <v>91671.620649372911</v>
      </c>
      <c r="BO1365" s="70">
        <f t="shared" si="587"/>
        <v>1362</v>
      </c>
      <c r="BP1365" s="178">
        <f t="shared" si="586"/>
        <v>0.1091</v>
      </c>
      <c r="BQ1365" s="179">
        <f t="shared" si="583"/>
        <v>8.6664107387064426E-3</v>
      </c>
      <c r="BR1365" s="179">
        <f t="shared" si="588"/>
        <v>1.0908501376067253E-5</v>
      </c>
    </row>
    <row r="1366" spans="44:70">
      <c r="AR1366" s="69">
        <f t="shared" si="580"/>
        <v>114</v>
      </c>
      <c r="AS1366" s="70">
        <f t="shared" si="584"/>
        <v>1363</v>
      </c>
      <c r="AT1366" s="71">
        <f t="shared" si="585"/>
        <v>9.8129605597642267E-6</v>
      </c>
      <c r="AU1366" s="72">
        <f t="shared" si="581"/>
        <v>8.6664107387064426E-3</v>
      </c>
      <c r="AV1366" s="73">
        <f t="shared" si="582"/>
        <v>1.0086664107387064</v>
      </c>
      <c r="AW1366" s="74">
        <f>PRODUCT(AV$4:AV1366)</f>
        <v>92466.084567003258</v>
      </c>
      <c r="BO1366" s="70">
        <f t="shared" si="587"/>
        <v>1363</v>
      </c>
      <c r="BP1366" s="178">
        <f t="shared" si="586"/>
        <v>0.1091</v>
      </c>
      <c r="BQ1366" s="179">
        <f t="shared" si="583"/>
        <v>8.6664107387064426E-3</v>
      </c>
      <c r="BR1366" s="179">
        <f t="shared" si="588"/>
        <v>1.081477608447208E-5</v>
      </c>
    </row>
    <row r="1367" spans="44:70">
      <c r="AR1367" s="69">
        <f t="shared" si="580"/>
        <v>114</v>
      </c>
      <c r="AS1367" s="70">
        <f t="shared" si="584"/>
        <v>1364</v>
      </c>
      <c r="AT1367" s="71">
        <f t="shared" si="585"/>
        <v>9.7279174129905836E-6</v>
      </c>
      <c r="AU1367" s="72">
        <f t="shared" si="581"/>
        <v>8.6664107387064426E-3</v>
      </c>
      <c r="AV1367" s="73">
        <f t="shared" si="582"/>
        <v>1.0086664107387064</v>
      </c>
      <c r="AW1367" s="74">
        <f>PRODUCT(AV$4:AV1367)</f>
        <v>93267.433635260866</v>
      </c>
      <c r="BO1367" s="70">
        <f t="shared" si="587"/>
        <v>1364</v>
      </c>
      <c r="BP1367" s="178">
        <f t="shared" si="586"/>
        <v>0.1091</v>
      </c>
      <c r="BQ1367" s="179">
        <f t="shared" si="583"/>
        <v>8.6664107387064426E-3</v>
      </c>
      <c r="BR1367" s="179">
        <f t="shared" si="588"/>
        <v>1.0721856075837576E-5</v>
      </c>
    </row>
    <row r="1368" spans="44:70">
      <c r="AR1368" s="69">
        <f t="shared" si="580"/>
        <v>114</v>
      </c>
      <c r="AS1368" s="70">
        <f t="shared" si="584"/>
        <v>1365</v>
      </c>
      <c r="AT1368" s="71">
        <f t="shared" si="585"/>
        <v>9.643611285057392E-6</v>
      </c>
      <c r="AU1368" s="72">
        <f t="shared" si="581"/>
        <v>8.6664107387064426E-3</v>
      </c>
      <c r="AV1368" s="73">
        <f t="shared" si="582"/>
        <v>1.0086664107387064</v>
      </c>
      <c r="AW1368" s="74">
        <f>PRODUCT(AV$4:AV1368)</f>
        <v>94075.727523689086</v>
      </c>
      <c r="BO1368" s="70">
        <f t="shared" si="587"/>
        <v>1365</v>
      </c>
      <c r="BP1368" s="178">
        <f t="shared" si="586"/>
        <v>0.1091</v>
      </c>
      <c r="BQ1368" s="179">
        <f t="shared" si="583"/>
        <v>8.6664107387064426E-3</v>
      </c>
      <c r="BR1368" s="179">
        <f t="shared" si="588"/>
        <v>1.0629734431213312E-5</v>
      </c>
    </row>
    <row r="1369" spans="44:70">
      <c r="AR1369" s="69">
        <f t="shared" si="580"/>
        <v>114</v>
      </c>
      <c r="AS1369" s="70">
        <f t="shared" si="584"/>
        <v>1366</v>
      </c>
      <c r="AT1369" s="71">
        <f t="shared" si="585"/>
        <v>9.5600357886566603E-6</v>
      </c>
      <c r="AU1369" s="72">
        <f t="shared" si="581"/>
        <v>8.6664107387064426E-3</v>
      </c>
      <c r="AV1369" s="73">
        <f t="shared" si="582"/>
        <v>1.0086664107387064</v>
      </c>
      <c r="AW1369" s="74">
        <f>PRODUCT(AV$4:AV1369)</f>
        <v>94891.026418952009</v>
      </c>
      <c r="BO1369" s="70">
        <f t="shared" si="587"/>
        <v>1366</v>
      </c>
      <c r="BP1369" s="178">
        <f t="shared" si="586"/>
        <v>0.1091</v>
      </c>
      <c r="BQ1369" s="179">
        <f t="shared" si="583"/>
        <v>8.6664107387064426E-3</v>
      </c>
      <c r="BR1369" s="179">
        <f t="shared" si="588"/>
        <v>1.0538404291096127E-5</v>
      </c>
    </row>
    <row r="1370" spans="44:70">
      <c r="AR1370" s="69">
        <f t="shared" si="580"/>
        <v>114</v>
      </c>
      <c r="AS1370" s="70">
        <f t="shared" si="584"/>
        <v>1367</v>
      </c>
      <c r="AT1370" s="71">
        <f t="shared" si="585"/>
        <v>9.4771845918354279E-6</v>
      </c>
      <c r="AU1370" s="72">
        <f t="shared" si="581"/>
        <v>8.6664107387064426E-3</v>
      </c>
      <c r="AV1370" s="73">
        <f t="shared" si="582"/>
        <v>1.0086664107387064</v>
      </c>
      <c r="AW1370" s="74">
        <f>PRODUCT(AV$4:AV1370)</f>
        <v>95713.391029316088</v>
      </c>
      <c r="BO1370" s="70">
        <f t="shared" si="587"/>
        <v>1367</v>
      </c>
      <c r="BP1370" s="178">
        <f t="shared" si="586"/>
        <v>0.1091</v>
      </c>
      <c r="BQ1370" s="179">
        <f t="shared" si="583"/>
        <v>8.6664107387064426E-3</v>
      </c>
      <c r="BR1370" s="179">
        <f t="shared" si="588"/>
        <v>1.0447858854919365E-5</v>
      </c>
    </row>
    <row r="1371" spans="44:70">
      <c r="AR1371" s="69">
        <f t="shared" si="580"/>
        <v>114</v>
      </c>
      <c r="AS1371" s="70">
        <f t="shared" si="584"/>
        <v>1368</v>
      </c>
      <c r="AT1371" s="71">
        <f t="shared" si="585"/>
        <v>9.3950514175160416E-6</v>
      </c>
      <c r="AU1371" s="72">
        <f t="shared" si="581"/>
        <v>8.6664107387064426E-3</v>
      </c>
      <c r="AV1371" s="73">
        <f t="shared" si="582"/>
        <v>1.0086664107387064</v>
      </c>
      <c r="AW1371" s="74">
        <f>PRODUCT(AV$4:AV1371)</f>
        <v>96542.882589170564</v>
      </c>
      <c r="BO1371" s="70">
        <f t="shared" si="587"/>
        <v>1368</v>
      </c>
      <c r="BP1371" s="178">
        <f t="shared" si="586"/>
        <v>0.1091</v>
      </c>
      <c r="BQ1371" s="179">
        <f t="shared" si="583"/>
        <v>8.6664107387064426E-3</v>
      </c>
      <c r="BR1371" s="179">
        <f t="shared" si="588"/>
        <v>1.0358091380546494E-5</v>
      </c>
    </row>
    <row r="1372" spans="44:70">
      <c r="AR1372" s="69">
        <f t="shared" si="580"/>
        <v>115</v>
      </c>
      <c r="AS1372" s="70">
        <f t="shared" si="584"/>
        <v>1369</v>
      </c>
      <c r="AT1372" s="71">
        <f t="shared" si="585"/>
        <v>9.3136300430205819E-6</v>
      </c>
      <c r="AU1372" s="72">
        <f t="shared" si="581"/>
        <v>8.6664107387064426E-3</v>
      </c>
      <c r="AV1372" s="73">
        <f t="shared" si="582"/>
        <v>1.0086664107387064</v>
      </c>
      <c r="AW1372" s="74">
        <f>PRODUCT(AV$4:AV1372)</f>
        <v>97379.562863587023</v>
      </c>
      <c r="BO1372" s="70">
        <f t="shared" si="587"/>
        <v>1369</v>
      </c>
      <c r="BP1372" s="178">
        <f t="shared" si="586"/>
        <v>0.1091</v>
      </c>
      <c r="BQ1372" s="179">
        <f t="shared" si="583"/>
        <v>8.6664107387064426E-3</v>
      </c>
      <c r="BR1372" s="179">
        <f t="shared" si="588"/>
        <v>1.0269095183769079E-5</v>
      </c>
    </row>
    <row r="1373" spans="44:70">
      <c r="AR1373" s="69">
        <f t="shared" si="580"/>
        <v>115</v>
      </c>
      <c r="AS1373" s="70">
        <f t="shared" si="584"/>
        <v>1370</v>
      </c>
      <c r="AT1373" s="71">
        <f t="shared" si="585"/>
        <v>9.2329142995994101E-6</v>
      </c>
      <c r="AU1373" s="72">
        <f t="shared" si="581"/>
        <v>8.6664107387064426E-3</v>
      </c>
      <c r="AV1373" s="73">
        <f t="shared" si="582"/>
        <v>1.0086664107387064</v>
      </c>
      <c r="AW1373" s="74">
        <f>PRODUCT(AV$4:AV1373)</f>
        <v>98223.49415291856</v>
      </c>
      <c r="BO1373" s="70">
        <f t="shared" si="587"/>
        <v>1370</v>
      </c>
      <c r="BP1373" s="178">
        <f t="shared" si="586"/>
        <v>0.1091</v>
      </c>
      <c r="BQ1373" s="179">
        <f t="shared" si="583"/>
        <v>8.6664107387064426E-3</v>
      </c>
      <c r="BR1373" s="179">
        <f t="shared" si="588"/>
        <v>1.0180863637809065E-5</v>
      </c>
    </row>
    <row r="1374" spans="44:70">
      <c r="AR1374" s="69">
        <f t="shared" si="580"/>
        <v>115</v>
      </c>
      <c r="AS1374" s="70">
        <f t="shared" si="584"/>
        <v>1371</v>
      </c>
      <c r="AT1374" s="71">
        <f t="shared" si="585"/>
        <v>9.1528980719638053E-6</v>
      </c>
      <c r="AU1374" s="72">
        <f t="shared" si="581"/>
        <v>8.6664107387064426E-3</v>
      </c>
      <c r="AV1374" s="73">
        <f t="shared" si="582"/>
        <v>1.0086664107387064</v>
      </c>
      <c r="AW1374" s="74">
        <f>PRODUCT(AV$4:AV1374)</f>
        <v>99074.739297438689</v>
      </c>
      <c r="BO1374" s="70">
        <f t="shared" si="587"/>
        <v>1371</v>
      </c>
      <c r="BP1374" s="178">
        <f t="shared" si="586"/>
        <v>0.1091</v>
      </c>
      <c r="BQ1374" s="179">
        <f t="shared" si="583"/>
        <v>8.6664107387064426E-3</v>
      </c>
      <c r="BR1374" s="179">
        <f t="shared" si="588"/>
        <v>1.0093390172825338E-5</v>
      </c>
    </row>
    <row r="1375" spans="44:70">
      <c r="AR1375" s="69">
        <f t="shared" si="580"/>
        <v>115</v>
      </c>
      <c r="AS1375" s="70">
        <f t="shared" si="584"/>
        <v>1372</v>
      </c>
      <c r="AT1375" s="71">
        <f t="shared" si="585"/>
        <v>9.0735752978226531E-6</v>
      </c>
      <c r="AU1375" s="72">
        <f t="shared" si="581"/>
        <v>8.6664107387064426E-3</v>
      </c>
      <c r="AV1375" s="73">
        <f t="shared" si="582"/>
        <v>1.0086664107387064</v>
      </c>
      <c r="AW1375" s="74">
        <f>PRODUCT(AV$4:AV1375)</f>
        <v>99933.36168202055</v>
      </c>
      <c r="BO1375" s="70">
        <f t="shared" si="587"/>
        <v>1372</v>
      </c>
      <c r="BP1375" s="178">
        <f t="shared" si="586"/>
        <v>0.1091</v>
      </c>
      <c r="BQ1375" s="179">
        <f t="shared" si="583"/>
        <v>8.6664107387064426E-3</v>
      </c>
      <c r="BR1375" s="179">
        <f t="shared" si="588"/>
        <v>1.0006668275424526E-5</v>
      </c>
    </row>
    <row r="1376" spans="44:70">
      <c r="AR1376" s="69">
        <f t="shared" si="580"/>
        <v>115</v>
      </c>
      <c r="AS1376" s="70">
        <f t="shared" si="584"/>
        <v>1373</v>
      </c>
      <c r="AT1376" s="71">
        <f t="shared" si="585"/>
        <v>8.994939967423142E-6</v>
      </c>
      <c r="AU1376" s="72">
        <f t="shared" si="581"/>
        <v>8.6664107387064426E-3</v>
      </c>
      <c r="AV1376" s="73">
        <f t="shared" si="582"/>
        <v>1.0086664107387064</v>
      </c>
      <c r="AW1376" s="74">
        <f>PRODUCT(AV$4:AV1376)</f>
        <v>100799.42524085665</v>
      </c>
      <c r="BO1376" s="70">
        <f t="shared" si="587"/>
        <v>1373</v>
      </c>
      <c r="BP1376" s="178">
        <f t="shared" si="586"/>
        <v>0.1091</v>
      </c>
      <c r="BQ1376" s="179">
        <f t="shared" si="583"/>
        <v>8.6664107387064426E-3</v>
      </c>
      <c r="BR1376" s="179">
        <f t="shared" si="588"/>
        <v>9.9206914881760043E-6</v>
      </c>
    </row>
    <row r="1377" spans="44:70">
      <c r="AR1377" s="69">
        <f t="shared" si="580"/>
        <v>115</v>
      </c>
      <c r="AS1377" s="70">
        <f t="shared" si="584"/>
        <v>1374</v>
      </c>
      <c r="AT1377" s="71">
        <f t="shared" si="585"/>
        <v>8.9169861230954455E-6</v>
      </c>
      <c r="AU1377" s="72">
        <f t="shared" si="581"/>
        <v>8.6664107387064426E-3</v>
      </c>
      <c r="AV1377" s="73">
        <f t="shared" si="582"/>
        <v>1.0086664107387064</v>
      </c>
      <c r="AW1377" s="74">
        <f>PRODUCT(AV$4:AV1377)</f>
        <v>101672.99446221945</v>
      </c>
      <c r="BO1377" s="70">
        <f t="shared" si="587"/>
        <v>1374</v>
      </c>
      <c r="BP1377" s="178">
        <f t="shared" si="586"/>
        <v>0.1091</v>
      </c>
      <c r="BQ1377" s="179">
        <f t="shared" si="583"/>
        <v>8.6664107387064426E-3</v>
      </c>
      <c r="BR1377" s="179">
        <f t="shared" si="588"/>
        <v>9.8354534091310648E-6</v>
      </c>
    </row>
    <row r="1378" spans="44:70">
      <c r="AR1378" s="69">
        <f t="shared" si="580"/>
        <v>115</v>
      </c>
      <c r="AS1378" s="70">
        <f t="shared" si="584"/>
        <v>1375</v>
      </c>
      <c r="AT1378" s="71">
        <f t="shared" si="585"/>
        <v>8.8397078588013556E-6</v>
      </c>
      <c r="AU1378" s="72">
        <f t="shared" si="581"/>
        <v>8.6664107387064426E-3</v>
      </c>
      <c r="AV1378" s="73">
        <f t="shared" si="582"/>
        <v>1.0086664107387064</v>
      </c>
      <c r="AW1378" s="74">
        <f>PRODUCT(AV$4:AV1378)</f>
        <v>102554.13439326326</v>
      </c>
      <c r="BO1378" s="70">
        <f t="shared" si="587"/>
        <v>1375</v>
      </c>
      <c r="BP1378" s="178">
        <f t="shared" si="586"/>
        <v>0.1091</v>
      </c>
      <c r="BQ1378" s="179">
        <f t="shared" si="583"/>
        <v>8.6664107387064426E-3</v>
      </c>
      <c r="BR1378" s="179">
        <f t="shared" si="588"/>
        <v>9.7509476913462167E-6</v>
      </c>
    </row>
    <row r="1379" spans="44:70">
      <c r="AR1379" s="69">
        <f t="shared" si="580"/>
        <v>115</v>
      </c>
      <c r="AS1379" s="70">
        <f t="shared" si="584"/>
        <v>1376</v>
      </c>
      <c r="AT1379" s="71">
        <f t="shared" si="585"/>
        <v>8.7630993196868122E-6</v>
      </c>
      <c r="AU1379" s="72">
        <f t="shared" si="581"/>
        <v>8.6664107387064426E-3</v>
      </c>
      <c r="AV1379" s="73">
        <f t="shared" si="582"/>
        <v>1.0086664107387064</v>
      </c>
      <c r="AW1379" s="74">
        <f>PRODUCT(AV$4:AV1379)</f>
        <v>103442.91064486778</v>
      </c>
      <c r="BO1379" s="70">
        <f t="shared" si="587"/>
        <v>1376</v>
      </c>
      <c r="BP1379" s="178">
        <f t="shared" si="586"/>
        <v>0.1091</v>
      </c>
      <c r="BQ1379" s="179">
        <f t="shared" si="583"/>
        <v>8.6664107387064426E-3</v>
      </c>
      <c r="BR1379" s="179">
        <f t="shared" si="588"/>
        <v>9.6671680424105893E-6</v>
      </c>
    </row>
    <row r="1380" spans="44:70">
      <c r="AR1380" s="69">
        <f t="shared" si="580"/>
        <v>115</v>
      </c>
      <c r="AS1380" s="70">
        <f t="shared" si="584"/>
        <v>1377</v>
      </c>
      <c r="AT1380" s="71">
        <f t="shared" si="585"/>
        <v>8.6871547016383269E-6</v>
      </c>
      <c r="AU1380" s="72">
        <f t="shared" si="581"/>
        <v>8.6664107387064426E-3</v>
      </c>
      <c r="AV1380" s="73">
        <f t="shared" si="582"/>
        <v>1.0086664107387064</v>
      </c>
      <c r="AW1380" s="74">
        <f>PRODUCT(AV$4:AV1380)</f>
        <v>104339.3893965235</v>
      </c>
      <c r="BO1380" s="70">
        <f t="shared" si="587"/>
        <v>1377</v>
      </c>
      <c r="BP1380" s="178">
        <f t="shared" si="586"/>
        <v>0.1091</v>
      </c>
      <c r="BQ1380" s="179">
        <f t="shared" si="583"/>
        <v>8.6664107387064426E-3</v>
      </c>
      <c r="BR1380" s="179">
        <f t="shared" si="588"/>
        <v>9.5841082239773872E-6</v>
      </c>
    </row>
    <row r="1381" spans="44:70">
      <c r="AR1381" s="69">
        <f t="shared" si="580"/>
        <v>115</v>
      </c>
      <c r="AS1381" s="70">
        <f t="shared" si="584"/>
        <v>1378</v>
      </c>
      <c r="AT1381" s="71">
        <f t="shared" si="585"/>
        <v>8.6118682508432445E-6</v>
      </c>
      <c r="AU1381" s="72">
        <f t="shared" si="581"/>
        <v>8.6664107387064426E-3</v>
      </c>
      <c r="AV1381" s="73">
        <f t="shared" si="582"/>
        <v>1.0086664107387064</v>
      </c>
      <c r="AW1381" s="74">
        <f>PRODUCT(AV$4:AV1381)</f>
        <v>105243.63740125961</v>
      </c>
      <c r="BO1381" s="70">
        <f t="shared" si="587"/>
        <v>1378</v>
      </c>
      <c r="BP1381" s="178">
        <f t="shared" si="586"/>
        <v>0.1091</v>
      </c>
      <c r="BQ1381" s="179">
        <f t="shared" si="583"/>
        <v>8.6664107387064426E-3</v>
      </c>
      <c r="BR1381" s="179">
        <f t="shared" si="588"/>
        <v>9.5017620512993735E-6</v>
      </c>
    </row>
    <row r="1382" spans="44:70">
      <c r="AR1382" s="69">
        <f t="shared" si="580"/>
        <v>115</v>
      </c>
      <c r="AS1382" s="70">
        <f t="shared" si="584"/>
        <v>1379</v>
      </c>
      <c r="AT1382" s="71">
        <f t="shared" si="585"/>
        <v>8.5372342633538121E-6</v>
      </c>
      <c r="AU1382" s="72">
        <f t="shared" si="581"/>
        <v>8.6664107387064426E-3</v>
      </c>
      <c r="AV1382" s="73">
        <f t="shared" si="582"/>
        <v>1.0086664107387064</v>
      </c>
      <c r="AW1382" s="74">
        <f>PRODUCT(AV$4:AV1382)</f>
        <v>106155.72199061442</v>
      </c>
      <c r="BO1382" s="70">
        <f t="shared" si="587"/>
        <v>1379</v>
      </c>
      <c r="BP1382" s="178">
        <f t="shared" si="586"/>
        <v>0.1091</v>
      </c>
      <c r="BQ1382" s="179">
        <f t="shared" si="583"/>
        <v>8.6664107387064426E-3</v>
      </c>
      <c r="BR1382" s="179">
        <f t="shared" si="588"/>
        <v>9.4201233927683469E-6</v>
      </c>
    </row>
    <row r="1383" spans="44:70">
      <c r="AR1383" s="69">
        <f t="shared" si="580"/>
        <v>115</v>
      </c>
      <c r="AS1383" s="70">
        <f t="shared" si="584"/>
        <v>1380</v>
      </c>
      <c r="AT1383" s="71">
        <f t="shared" si="585"/>
        <v>8.4632470846550299E-6</v>
      </c>
      <c r="AU1383" s="72">
        <f t="shared" si="581"/>
        <v>8.6664107387064426E-3</v>
      </c>
      <c r="AV1383" s="73">
        <f t="shared" si="582"/>
        <v>1.0086664107387064</v>
      </c>
      <c r="AW1383" s="74">
        <f>PRODUCT(AV$4:AV1383)</f>
        <v>107075.71107964902</v>
      </c>
      <c r="BO1383" s="70">
        <f t="shared" si="587"/>
        <v>1380</v>
      </c>
      <c r="BP1383" s="178">
        <f t="shared" si="586"/>
        <v>0.1091</v>
      </c>
      <c r="BQ1383" s="179">
        <f t="shared" si="583"/>
        <v>8.6664107387064426E-3</v>
      </c>
      <c r="BR1383" s="179">
        <f t="shared" si="588"/>
        <v>9.3391861694585722E-6</v>
      </c>
    </row>
    <row r="1384" spans="44:70">
      <c r="AR1384" s="69">
        <f t="shared" si="580"/>
        <v>116</v>
      </c>
      <c r="AS1384" s="70">
        <f t="shared" si="584"/>
        <v>1381</v>
      </c>
      <c r="AT1384" s="71">
        <f t="shared" si="585"/>
        <v>8.3899011092362489E-6</v>
      </c>
      <c r="AU1384" s="72">
        <f t="shared" si="581"/>
        <v>8.6664107387064426E-3</v>
      </c>
      <c r="AV1384" s="73">
        <f t="shared" si="582"/>
        <v>1.0086664107387064</v>
      </c>
      <c r="AW1384" s="74">
        <f>PRODUCT(AV$4:AV1384)</f>
        <v>108003.67317200432</v>
      </c>
      <c r="BO1384" s="70">
        <f t="shared" si="587"/>
        <v>1381</v>
      </c>
      <c r="BP1384" s="178">
        <f t="shared" si="586"/>
        <v>0.1091</v>
      </c>
      <c r="BQ1384" s="179">
        <f t="shared" si="583"/>
        <v>8.6664107387064426E-3</v>
      </c>
      <c r="BR1384" s="179">
        <f t="shared" si="588"/>
        <v>9.2589443546741393E-6</v>
      </c>
    </row>
    <row r="1385" spans="44:70">
      <c r="AR1385" s="69">
        <f t="shared" si="580"/>
        <v>116</v>
      </c>
      <c r="AS1385" s="70">
        <f t="shared" si="584"/>
        <v>1382</v>
      </c>
      <c r="AT1385" s="71">
        <f t="shared" si="585"/>
        <v>8.317190780166479E-6</v>
      </c>
      <c r="AU1385" s="72">
        <f t="shared" si="581"/>
        <v>8.6664107387064426E-3</v>
      </c>
      <c r="AV1385" s="73">
        <f t="shared" si="582"/>
        <v>1.0086664107387064</v>
      </c>
      <c r="AW1385" s="74">
        <f>PRODUCT(AV$4:AV1385)</f>
        <v>108939.67736500192</v>
      </c>
      <c r="BO1385" s="70">
        <f t="shared" si="587"/>
        <v>1382</v>
      </c>
      <c r="BP1385" s="178">
        <f t="shared" si="586"/>
        <v>0.1091</v>
      </c>
      <c r="BQ1385" s="179">
        <f t="shared" si="583"/>
        <v>8.6664107387064426E-3</v>
      </c>
      <c r="BR1385" s="179">
        <f t="shared" si="588"/>
        <v>9.1793919735002019E-6</v>
      </c>
    </row>
    <row r="1386" spans="44:70">
      <c r="AR1386" s="69">
        <f t="shared" si="580"/>
        <v>116</v>
      </c>
      <c r="AS1386" s="70">
        <f t="shared" si="584"/>
        <v>1383</v>
      </c>
      <c r="AT1386" s="71">
        <f t="shared" si="585"/>
        <v>8.2451105886733742E-6</v>
      </c>
      <c r="AU1386" s="72">
        <f t="shared" si="581"/>
        <v>8.6664107387064426E-3</v>
      </c>
      <c r="AV1386" s="73">
        <f t="shared" si="582"/>
        <v>1.0086664107387064</v>
      </c>
      <c r="AW1386" s="74">
        <f>PRODUCT(AV$4:AV1386)</f>
        <v>109883.79335478919</v>
      </c>
      <c r="BO1386" s="70">
        <f t="shared" si="587"/>
        <v>1383</v>
      </c>
      <c r="BP1386" s="178">
        <f t="shared" si="586"/>
        <v>0.1091</v>
      </c>
      <c r="BQ1386" s="179">
        <f t="shared" si="583"/>
        <v>8.6664107387064426E-3</v>
      </c>
      <c r="BR1386" s="179">
        <f t="shared" si="588"/>
        <v>9.1005231023580803E-6</v>
      </c>
    </row>
    <row r="1387" spans="44:70">
      <c r="AR1387" s="69">
        <f t="shared" si="580"/>
        <v>116</v>
      </c>
      <c r="AS1387" s="70">
        <f t="shared" si="584"/>
        <v>1384</v>
      </c>
      <c r="AT1387" s="71">
        <f t="shared" si="585"/>
        <v>8.1736550737258727E-6</v>
      </c>
      <c r="AU1387" s="72">
        <f t="shared" si="581"/>
        <v>8.6664107387064426E-3</v>
      </c>
      <c r="AV1387" s="73">
        <f t="shared" si="582"/>
        <v>1.0086664107387064</v>
      </c>
      <c r="AW1387" s="74">
        <f>PRODUCT(AV$4:AV1387)</f>
        <v>110836.09144152893</v>
      </c>
      <c r="BO1387" s="70">
        <f t="shared" si="587"/>
        <v>1384</v>
      </c>
      <c r="BP1387" s="178">
        <f t="shared" si="586"/>
        <v>0.1091</v>
      </c>
      <c r="BQ1387" s="179">
        <f t="shared" si="583"/>
        <v>8.6664107387064426E-3</v>
      </c>
      <c r="BR1387" s="179">
        <f t="shared" si="588"/>
        <v>9.0223318685641824E-6</v>
      </c>
    </row>
    <row r="1388" spans="44:70">
      <c r="AR1388" s="69">
        <f t="shared" si="580"/>
        <v>116</v>
      </c>
      <c r="AS1388" s="70">
        <f t="shared" si="584"/>
        <v>1385</v>
      </c>
      <c r="AT1388" s="71">
        <f t="shared" si="585"/>
        <v>8.1028188216204518E-6</v>
      </c>
      <c r="AU1388" s="72">
        <f t="shared" si="581"/>
        <v>8.6664107387064426E-3</v>
      </c>
      <c r="AV1388" s="73">
        <f t="shared" si="582"/>
        <v>1.0086664107387064</v>
      </c>
      <c r="AW1388" s="74">
        <f>PRODUCT(AV$4:AV1388)</f>
        <v>111796.64253463404</v>
      </c>
      <c r="BO1388" s="70">
        <f t="shared" si="587"/>
        <v>1385</v>
      </c>
      <c r="BP1388" s="178">
        <f t="shared" si="586"/>
        <v>0.1091</v>
      </c>
      <c r="BQ1388" s="179">
        <f t="shared" si="583"/>
        <v>8.6664107387064426E-3</v>
      </c>
      <c r="BR1388" s="179">
        <f t="shared" si="588"/>
        <v>8.9448124498927177E-6</v>
      </c>
    </row>
    <row r="1389" spans="44:70">
      <c r="AR1389" s="69">
        <f t="shared" si="580"/>
        <v>116</v>
      </c>
      <c r="AS1389" s="70">
        <f t="shared" si="584"/>
        <v>1386</v>
      </c>
      <c r="AT1389" s="71">
        <f t="shared" si="585"/>
        <v>8.0325964655709673E-6</v>
      </c>
      <c r="AU1389" s="72">
        <f t="shared" si="581"/>
        <v>8.6664107387064426E-3</v>
      </c>
      <c r="AV1389" s="73">
        <f t="shared" si="582"/>
        <v>1.0086664107387064</v>
      </c>
      <c r="AW1389" s="74">
        <f>PRODUCT(AV$4:AV1389)</f>
        <v>112765.51815804752</v>
      </c>
      <c r="BO1389" s="70">
        <f t="shared" si="587"/>
        <v>1386</v>
      </c>
      <c r="BP1389" s="178">
        <f t="shared" si="586"/>
        <v>0.1091</v>
      </c>
      <c r="BQ1389" s="179">
        <f t="shared" si="583"/>
        <v>8.6664107387064426E-3</v>
      </c>
      <c r="BR1389" s="179">
        <f t="shared" si="588"/>
        <v>8.8679590741421627E-6</v>
      </c>
    </row>
    <row r="1390" spans="44:70">
      <c r="AR1390" s="69">
        <f t="shared" si="580"/>
        <v>116</v>
      </c>
      <c r="AS1390" s="70">
        <f t="shared" si="584"/>
        <v>1387</v>
      </c>
      <c r="AT1390" s="71">
        <f t="shared" si="585"/>
        <v>7.9629826853020473E-6</v>
      </c>
      <c r="AU1390" s="72">
        <f t="shared" si="581"/>
        <v>8.6664107387064426E-3</v>
      </c>
      <c r="AV1390" s="73">
        <f t="shared" si="582"/>
        <v>1.0086664107387064</v>
      </c>
      <c r="AW1390" s="74">
        <f>PRODUCT(AV$4:AV1390)</f>
        <v>113742.79045556822</v>
      </c>
      <c r="BO1390" s="70">
        <f t="shared" si="587"/>
        <v>1387</v>
      </c>
      <c r="BP1390" s="178">
        <f t="shared" si="586"/>
        <v>0.1091</v>
      </c>
      <c r="BQ1390" s="179">
        <f t="shared" si="583"/>
        <v>8.6664107387064426E-3</v>
      </c>
      <c r="BR1390" s="179">
        <f t="shared" si="588"/>
        <v>8.7917660187054586E-6</v>
      </c>
    </row>
    <row r="1391" spans="44:70">
      <c r="AR1391" s="69">
        <f t="shared" si="580"/>
        <v>116</v>
      </c>
      <c r="AS1391" s="70">
        <f t="shared" si="584"/>
        <v>1388</v>
      </c>
      <c r="AT1391" s="71">
        <f t="shared" si="585"/>
        <v>7.8939722066460129E-6</v>
      </c>
      <c r="AU1391" s="72">
        <f t="shared" si="581"/>
        <v>8.6664107387064426E-3</v>
      </c>
      <c r="AV1391" s="73">
        <f t="shared" si="582"/>
        <v>1.0086664107387064</v>
      </c>
      <c r="AW1391" s="74">
        <f>PRODUCT(AV$4:AV1391)</f>
        <v>114728.53219622279</v>
      </c>
      <c r="BO1391" s="70">
        <f t="shared" si="587"/>
        <v>1388</v>
      </c>
      <c r="BP1391" s="178">
        <f t="shared" si="586"/>
        <v>0.1091</v>
      </c>
      <c r="BQ1391" s="179">
        <f t="shared" si="583"/>
        <v>8.6664107387064426E-3</v>
      </c>
      <c r="BR1391" s="179">
        <f t="shared" si="588"/>
        <v>8.7162276101438987E-6</v>
      </c>
    </row>
    <row r="1392" spans="44:70">
      <c r="AR1392" s="69">
        <f t="shared" si="580"/>
        <v>116</v>
      </c>
      <c r="AS1392" s="70">
        <f t="shared" si="584"/>
        <v>1389</v>
      </c>
      <c r="AT1392" s="71">
        <f t="shared" si="585"/>
        <v>7.8255598011432852E-6</v>
      </c>
      <c r="AU1392" s="72">
        <f t="shared" si="581"/>
        <v>8.6664107387064426E-3</v>
      </c>
      <c r="AV1392" s="73">
        <f t="shared" si="582"/>
        <v>1.0086664107387064</v>
      </c>
      <c r="AW1392" s="74">
        <f>PRODUCT(AV$4:AV1392)</f>
        <v>115722.81677968416</v>
      </c>
      <c r="BO1392" s="70">
        <f t="shared" si="587"/>
        <v>1389</v>
      </c>
      <c r="BP1392" s="178">
        <f t="shared" si="586"/>
        <v>0.1091</v>
      </c>
      <c r="BQ1392" s="179">
        <f t="shared" si="583"/>
        <v>8.6664107387064426E-3</v>
      </c>
      <c r="BR1392" s="179">
        <f t="shared" si="588"/>
        <v>8.64133822376467E-6</v>
      </c>
    </row>
    <row r="1393" spans="44:70">
      <c r="AR1393" s="69">
        <f t="shared" si="580"/>
        <v>116</v>
      </c>
      <c r="AS1393" s="70">
        <f t="shared" si="584"/>
        <v>1390</v>
      </c>
      <c r="AT1393" s="71">
        <f t="shared" si="585"/>
        <v>7.7577402856462673E-6</v>
      </c>
      <c r="AU1393" s="72">
        <f t="shared" si="581"/>
        <v>8.6664107387064426E-3</v>
      </c>
      <c r="AV1393" s="73">
        <f t="shared" si="582"/>
        <v>1.0086664107387064</v>
      </c>
      <c r="AW1393" s="74">
        <f>PRODUCT(AV$4:AV1393)</f>
        <v>116725.71824173698</v>
      </c>
      <c r="BO1393" s="70">
        <f t="shared" si="587"/>
        <v>1390</v>
      </c>
      <c r="BP1393" s="178">
        <f t="shared" si="586"/>
        <v>0.1091</v>
      </c>
      <c r="BQ1393" s="179">
        <f t="shared" si="583"/>
        <v>8.6664107387064426E-3</v>
      </c>
      <c r="BR1393" s="179">
        <f t="shared" si="588"/>
        <v>8.5670922832020383E-6</v>
      </c>
    </row>
    <row r="1394" spans="44:70">
      <c r="AR1394" s="69">
        <f t="shared" si="580"/>
        <v>116</v>
      </c>
      <c r="AS1394" s="70">
        <f t="shared" si="584"/>
        <v>1391</v>
      </c>
      <c r="AT1394" s="71">
        <f t="shared" si="585"/>
        <v>7.6905085219266475E-6</v>
      </c>
      <c r="AU1394" s="72">
        <f t="shared" si="581"/>
        <v>8.6664107387064426E-3</v>
      </c>
      <c r="AV1394" s="73">
        <f t="shared" si="582"/>
        <v>1.0086664107387064</v>
      </c>
      <c r="AW1394" s="74">
        <f>PRODUCT(AV$4:AV1394)</f>
        <v>117737.31125979038</v>
      </c>
      <c r="BO1394" s="70">
        <f t="shared" si="587"/>
        <v>1391</v>
      </c>
      <c r="BP1394" s="178">
        <f t="shared" si="586"/>
        <v>0.1091</v>
      </c>
      <c r="BQ1394" s="179">
        <f t="shared" si="583"/>
        <v>8.6664107387064426E-3</v>
      </c>
      <c r="BR1394" s="179">
        <f t="shared" si="588"/>
        <v>8.493484260002122E-6</v>
      </c>
    </row>
    <row r="1395" spans="44:70">
      <c r="AR1395" s="69">
        <f t="shared" si="580"/>
        <v>116</v>
      </c>
      <c r="AS1395" s="70">
        <f t="shared" si="584"/>
        <v>1392</v>
      </c>
      <c r="AT1395" s="71">
        <f t="shared" si="585"/>
        <v>7.6238594162861092E-6</v>
      </c>
      <c r="AU1395" s="72">
        <f t="shared" si="581"/>
        <v>8.6664107387064426E-3</v>
      </c>
      <c r="AV1395" s="73">
        <f t="shared" si="582"/>
        <v>1.0086664107387064</v>
      </c>
      <c r="AW1395" s="74">
        <f>PRODUCT(AV$4:AV1395)</f>
        <v>118757.67115843865</v>
      </c>
      <c r="BO1395" s="70">
        <f t="shared" si="587"/>
        <v>1392</v>
      </c>
      <c r="BP1395" s="178">
        <f t="shared" si="586"/>
        <v>0.1091</v>
      </c>
      <c r="BQ1395" s="179">
        <f t="shared" si="583"/>
        <v>8.6664107387064426E-3</v>
      </c>
      <c r="BR1395" s="179">
        <f t="shared" si="588"/>
        <v>8.4205086732112328E-6</v>
      </c>
    </row>
    <row r="1396" spans="44:70">
      <c r="AR1396" s="69">
        <f t="shared" si="580"/>
        <v>117</v>
      </c>
      <c r="AS1396" s="70">
        <f t="shared" si="584"/>
        <v>1393</v>
      </c>
      <c r="AT1396" s="71">
        <f t="shared" si="585"/>
        <v>7.5577879191704194E-6</v>
      </c>
      <c r="AU1396" s="72">
        <f t="shared" si="581"/>
        <v>8.6664107387064426E-3</v>
      </c>
      <c r="AV1396" s="73">
        <f t="shared" si="582"/>
        <v>1.0086664107387064</v>
      </c>
      <c r="AW1396" s="74">
        <f>PRODUCT(AV$4:AV1396)</f>
        <v>119786.87391506991</v>
      </c>
      <c r="BO1396" s="70">
        <f t="shared" si="587"/>
        <v>1393</v>
      </c>
      <c r="BP1396" s="178">
        <f t="shared" si="586"/>
        <v>0.1091</v>
      </c>
      <c r="BQ1396" s="179">
        <f t="shared" si="583"/>
        <v>8.6664107387064426E-3</v>
      </c>
      <c r="BR1396" s="179">
        <f t="shared" si="588"/>
        <v>8.3481600889677614E-6</v>
      </c>
    </row>
    <row r="1397" spans="44:70">
      <c r="AR1397" s="69">
        <f t="shared" si="580"/>
        <v>117</v>
      </c>
      <c r="AS1397" s="70">
        <f t="shared" si="584"/>
        <v>1394</v>
      </c>
      <c r="AT1397" s="71">
        <f t="shared" si="585"/>
        <v>7.4922890247868549E-6</v>
      </c>
      <c r="AU1397" s="72">
        <f t="shared" si="581"/>
        <v>8.6664107387064426E-3</v>
      </c>
      <c r="AV1397" s="73">
        <f t="shared" si="582"/>
        <v>1.0086664107387064</v>
      </c>
      <c r="AW1397" s="74">
        <f>PRODUCT(AV$4:AV1397)</f>
        <v>120824.99616552355</v>
      </c>
      <c r="BO1397" s="70">
        <f t="shared" si="587"/>
        <v>1394</v>
      </c>
      <c r="BP1397" s="178">
        <f t="shared" si="586"/>
        <v>0.1091</v>
      </c>
      <c r="BQ1397" s="179">
        <f t="shared" si="583"/>
        <v>8.6664107387064426E-3</v>
      </c>
      <c r="BR1397" s="179">
        <f t="shared" si="588"/>
        <v>8.276433120097562E-6</v>
      </c>
    </row>
    <row r="1398" spans="44:70">
      <c r="AR1398" s="69">
        <f t="shared" si="580"/>
        <v>117</v>
      </c>
      <c r="AS1398" s="70">
        <f t="shared" si="584"/>
        <v>1395</v>
      </c>
      <c r="AT1398" s="71">
        <f t="shared" si="585"/>
        <v>7.4273577707249494E-6</v>
      </c>
      <c r="AU1398" s="72">
        <f t="shared" si="581"/>
        <v>8.6664107387064426E-3</v>
      </c>
      <c r="AV1398" s="73">
        <f t="shared" si="582"/>
        <v>1.0086664107387064</v>
      </c>
      <c r="AW1398" s="74">
        <f>PRODUCT(AV$4:AV1398)</f>
        <v>121872.11520979661</v>
      </c>
      <c r="BO1398" s="70">
        <f t="shared" si="587"/>
        <v>1395</v>
      </c>
      <c r="BP1398" s="178">
        <f t="shared" si="586"/>
        <v>0.1091</v>
      </c>
      <c r="BQ1398" s="179">
        <f t="shared" si="583"/>
        <v>8.6664107387064426E-3</v>
      </c>
      <c r="BR1398" s="179">
        <f t="shared" si="588"/>
        <v>8.2053224257128159E-6</v>
      </c>
    </row>
    <row r="1399" spans="44:70">
      <c r="AR1399" s="69">
        <f t="shared" si="580"/>
        <v>117</v>
      </c>
      <c r="AS1399" s="70">
        <f t="shared" si="584"/>
        <v>1396</v>
      </c>
      <c r="AT1399" s="71">
        <f t="shared" si="585"/>
        <v>7.3629892375805236E-6</v>
      </c>
      <c r="AU1399" s="72">
        <f t="shared" si="581"/>
        <v>8.6664107387064426E-3</v>
      </c>
      <c r="AV1399" s="73">
        <f t="shared" si="582"/>
        <v>1.0086664107387064</v>
      </c>
      <c r="AW1399" s="74">
        <f>PRODUCT(AV$4:AV1399)</f>
        <v>122928.30901779966</v>
      </c>
      <c r="BO1399" s="70">
        <f t="shared" si="587"/>
        <v>1396</v>
      </c>
      <c r="BP1399" s="178">
        <f t="shared" si="586"/>
        <v>0.1091</v>
      </c>
      <c r="BQ1399" s="179">
        <f t="shared" si="583"/>
        <v>8.6664107387064426E-3</v>
      </c>
      <c r="BR1399" s="179">
        <f t="shared" si="588"/>
        <v>8.1348227108143409E-6</v>
      </c>
    </row>
    <row r="1400" spans="44:70">
      <c r="AR1400" s="69">
        <f t="shared" si="580"/>
        <v>117</v>
      </c>
      <c r="AS1400" s="70">
        <f t="shared" si="584"/>
        <v>1397</v>
      </c>
      <c r="AT1400" s="71">
        <f t="shared" si="585"/>
        <v>7.2991785485829755E-6</v>
      </c>
      <c r="AU1400" s="72">
        <f t="shared" si="581"/>
        <v>8.6664107387064426E-3</v>
      </c>
      <c r="AV1400" s="73">
        <f t="shared" si="582"/>
        <v>1.0086664107387064</v>
      </c>
      <c r="AW1400" s="74">
        <f>PRODUCT(AV$4:AV1400)</f>
        <v>123993.65623516255</v>
      </c>
      <c r="BO1400" s="70">
        <f t="shared" si="587"/>
        <v>1397</v>
      </c>
      <c r="BP1400" s="178">
        <f t="shared" si="586"/>
        <v>0.1091</v>
      </c>
      <c r="BQ1400" s="179">
        <f t="shared" si="583"/>
        <v>8.6664107387064426E-3</v>
      </c>
      <c r="BR1400" s="179">
        <f t="shared" si="588"/>
        <v>8.0649287258973217E-6</v>
      </c>
    </row>
    <row r="1401" spans="44:70">
      <c r="AR1401" s="69">
        <f t="shared" si="580"/>
        <v>117</v>
      </c>
      <c r="AS1401" s="70">
        <f t="shared" si="584"/>
        <v>1398</v>
      </c>
      <c r="AT1401" s="71">
        <f t="shared" si="585"/>
        <v>7.2359208692258002E-6</v>
      </c>
      <c r="AU1401" s="72">
        <f t="shared" si="581"/>
        <v>8.6664107387064426E-3</v>
      </c>
      <c r="AV1401" s="73">
        <f t="shared" si="582"/>
        <v>1.0086664107387064</v>
      </c>
      <c r="AW1401" s="74">
        <f>PRODUCT(AV$4:AV1401)</f>
        <v>125068.23618909043</v>
      </c>
      <c r="BO1401" s="70">
        <f t="shared" si="587"/>
        <v>1398</v>
      </c>
      <c r="BP1401" s="178">
        <f t="shared" si="586"/>
        <v>0.1091</v>
      </c>
      <c r="BQ1401" s="179">
        <f t="shared" si="583"/>
        <v>8.6664107387064426E-3</v>
      </c>
      <c r="BR1401" s="179">
        <f t="shared" si="588"/>
        <v>7.9956352665604224E-6</v>
      </c>
    </row>
    <row r="1402" spans="44:70">
      <c r="AR1402" s="69">
        <f t="shared" si="580"/>
        <v>117</v>
      </c>
      <c r="AS1402" s="70">
        <f t="shared" si="584"/>
        <v>1399</v>
      </c>
      <c r="AT1402" s="71">
        <f t="shared" si="585"/>
        <v>7.1732114069003116E-6</v>
      </c>
      <c r="AU1402" s="72">
        <f t="shared" si="581"/>
        <v>8.6664107387064426E-3</v>
      </c>
      <c r="AV1402" s="73">
        <f t="shared" si="582"/>
        <v>1.0086664107387064</v>
      </c>
      <c r="AW1402" s="74">
        <f>PRODUCT(AV$4:AV1402)</f>
        <v>126152.12889427063</v>
      </c>
      <c r="BO1402" s="70">
        <f t="shared" si="587"/>
        <v>1399</v>
      </c>
      <c r="BP1402" s="178">
        <f t="shared" si="586"/>
        <v>0.1091</v>
      </c>
      <c r="BQ1402" s="179">
        <f t="shared" si="583"/>
        <v>8.6664107387064426E-3</v>
      </c>
      <c r="BR1402" s="179">
        <f t="shared" si="588"/>
        <v>7.9269371731182589E-6</v>
      </c>
    </row>
    <row r="1403" spans="44:70">
      <c r="AR1403" s="69">
        <f t="shared" si="580"/>
        <v>117</v>
      </c>
      <c r="AS1403" s="70">
        <f t="shared" si="584"/>
        <v>1400</v>
      </c>
      <c r="AT1403" s="71">
        <f t="shared" si="585"/>
        <v>7.1110454105325393E-6</v>
      </c>
      <c r="AU1403" s="72">
        <f t="shared" si="581"/>
        <v>8.6664107387064426E-3</v>
      </c>
      <c r="AV1403" s="73">
        <f t="shared" si="582"/>
        <v>1.0086664107387064</v>
      </c>
      <c r="AW1403" s="74">
        <f>PRODUCT(AV$4:AV1403)</f>
        <v>127245.41505883062</v>
      </c>
      <c r="BO1403" s="70">
        <f t="shared" si="587"/>
        <v>1400</v>
      </c>
      <c r="BP1403" s="178">
        <f t="shared" si="586"/>
        <v>0.1091</v>
      </c>
      <c r="BQ1403" s="179">
        <f t="shared" si="583"/>
        <v>8.6664107387064426E-3</v>
      </c>
      <c r="BR1403" s="179">
        <f t="shared" si="588"/>
        <v>7.8588293302172033E-6</v>
      </c>
    </row>
    <row r="1404" spans="44:70">
      <c r="AR1404" s="69">
        <f t="shared" si="580"/>
        <v>117</v>
      </c>
      <c r="AS1404" s="70">
        <f t="shared" si="584"/>
        <v>1401</v>
      </c>
      <c r="AT1404" s="71">
        <f t="shared" si="585"/>
        <v>7.0494181702232705E-6</v>
      </c>
      <c r="AU1404" s="72">
        <f t="shared" si="581"/>
        <v>8.6664107387064426E-3</v>
      </c>
      <c r="AV1404" s="73">
        <f t="shared" si="582"/>
        <v>1.0086664107387064</v>
      </c>
      <c r="AW1404" s="74">
        <f>PRODUCT(AV$4:AV1404)</f>
        <v>128348.17609034762</v>
      </c>
      <c r="BO1404" s="70">
        <f t="shared" si="587"/>
        <v>1401</v>
      </c>
      <c r="BP1404" s="178">
        <f t="shared" si="586"/>
        <v>0.1091</v>
      </c>
      <c r="BQ1404" s="179">
        <f t="shared" si="583"/>
        <v>8.6664107387064426E-3</v>
      </c>
      <c r="BR1404" s="179">
        <f t="shared" si="588"/>
        <v>7.7913066664544871E-6</v>
      </c>
    </row>
    <row r="1405" spans="44:70">
      <c r="AR1405" s="69">
        <f t="shared" si="580"/>
        <v>117</v>
      </c>
      <c r="AS1405" s="70">
        <f t="shared" si="584"/>
        <v>1402</v>
      </c>
      <c r="AT1405" s="71">
        <f t="shared" si="585"/>
        <v>6.9883250168912156E-6</v>
      </c>
      <c r="AU1405" s="72">
        <f t="shared" si="581"/>
        <v>8.6664107387064426E-3</v>
      </c>
      <c r="AV1405" s="73">
        <f t="shared" si="582"/>
        <v>1.0086664107387064</v>
      </c>
      <c r="AW1405" s="74">
        <f>PRODUCT(AV$4:AV1405)</f>
        <v>129460.4941019104</v>
      </c>
      <c r="BO1405" s="70">
        <f t="shared" si="587"/>
        <v>1402</v>
      </c>
      <c r="BP1405" s="178">
        <f t="shared" si="586"/>
        <v>0.1091</v>
      </c>
      <c r="BQ1405" s="179">
        <f t="shared" si="583"/>
        <v>8.6664107387064426E-3</v>
      </c>
      <c r="BR1405" s="179">
        <f t="shared" si="588"/>
        <v>7.724364154000578E-6</v>
      </c>
    </row>
    <row r="1406" spans="44:70">
      <c r="AR1406" s="69">
        <f t="shared" si="580"/>
        <v>117</v>
      </c>
      <c r="AS1406" s="70">
        <f t="shared" si="584"/>
        <v>1403</v>
      </c>
      <c r="AT1406" s="71">
        <f t="shared" si="585"/>
        <v>6.9277613219192583E-6</v>
      </c>
      <c r="AU1406" s="72">
        <f t="shared" si="581"/>
        <v>8.6664107387064426E-3</v>
      </c>
      <c r="AV1406" s="73">
        <f t="shared" si="582"/>
        <v>1.0086664107387064</v>
      </c>
      <c r="AW1406" s="74">
        <f>PRODUCT(AV$4:AV1406)</f>
        <v>130582.45191823343</v>
      </c>
      <c r="BO1406" s="70">
        <f t="shared" si="587"/>
        <v>1403</v>
      </c>
      <c r="BP1406" s="178">
        <f t="shared" si="586"/>
        <v>0.1091</v>
      </c>
      <c r="BQ1406" s="179">
        <f t="shared" si="583"/>
        <v>8.6664107387064426E-3</v>
      </c>
      <c r="BR1406" s="179">
        <f t="shared" si="588"/>
        <v>7.6579968082247988E-6</v>
      </c>
    </row>
    <row r="1407" spans="44:70">
      <c r="AR1407" s="69">
        <f t="shared" si="580"/>
        <v>117</v>
      </c>
      <c r="AS1407" s="70">
        <f t="shared" si="584"/>
        <v>1404</v>
      </c>
      <c r="AT1407" s="71">
        <f t="shared" si="585"/>
        <v>6.8677224968037824E-6</v>
      </c>
      <c r="AU1407" s="72">
        <f t="shared" si="581"/>
        <v>8.6664107387064426E-3</v>
      </c>
      <c r="AV1407" s="73">
        <f t="shared" si="582"/>
        <v>1.0086664107387064</v>
      </c>
      <c r="AW1407" s="74">
        <f>PRODUCT(AV$4:AV1407)</f>
        <v>131714.13308182423</v>
      </c>
      <c r="BO1407" s="70">
        <f t="shared" si="587"/>
        <v>1404</v>
      </c>
      <c r="BP1407" s="178">
        <f t="shared" si="586"/>
        <v>0.1091</v>
      </c>
      <c r="BQ1407" s="179">
        <f t="shared" si="583"/>
        <v>8.6664107387064426E-3</v>
      </c>
      <c r="BR1407" s="179">
        <f t="shared" si="588"/>
        <v>7.592199687324169E-6</v>
      </c>
    </row>
    <row r="1408" spans="44:70">
      <c r="AR1408" s="69">
        <f t="shared" si="580"/>
        <v>118</v>
      </c>
      <c r="AS1408" s="70">
        <f t="shared" si="584"/>
        <v>1405</v>
      </c>
      <c r="AT1408" s="71">
        <f t="shared" si="585"/>
        <v>6.8082039928070263E-6</v>
      </c>
      <c r="AU1408" s="72">
        <f t="shared" si="581"/>
        <v>8.6664107387064426E-3</v>
      </c>
      <c r="AV1408" s="73">
        <f t="shared" si="582"/>
        <v>1.0086664107387064</v>
      </c>
      <c r="AW1408" s="74">
        <f>PRODUCT(AV$4:AV1408)</f>
        <v>132855.62185920397</v>
      </c>
      <c r="BO1408" s="70">
        <f t="shared" si="587"/>
        <v>1405</v>
      </c>
      <c r="BP1408" s="178">
        <f t="shared" si="586"/>
        <v>0.1091</v>
      </c>
      <c r="BQ1408" s="179">
        <f t="shared" si="583"/>
        <v>8.6664107387064426E-3</v>
      </c>
      <c r="BR1408" s="179">
        <f t="shared" si="588"/>
        <v>7.5269678919554275E-6</v>
      </c>
    </row>
    <row r="1409" spans="44:70">
      <c r="AR1409" s="69">
        <f t="shared" si="580"/>
        <v>118</v>
      </c>
      <c r="AS1409" s="70">
        <f t="shared" si="584"/>
        <v>1406</v>
      </c>
      <c r="AT1409" s="71">
        <f t="shared" si="585"/>
        <v>6.7492013006124596E-6</v>
      </c>
      <c r="AU1409" s="72">
        <f t="shared" si="581"/>
        <v>8.6664107387064426E-3</v>
      </c>
      <c r="AV1409" s="73">
        <f t="shared" si="582"/>
        <v>1.0086664107387064</v>
      </c>
      <c r="AW1409" s="74">
        <f>PRODUCT(AV$4:AV1409)</f>
        <v>134007.00324718209</v>
      </c>
      <c r="BO1409" s="70">
        <f t="shared" si="587"/>
        <v>1406</v>
      </c>
      <c r="BP1409" s="178">
        <f t="shared" si="586"/>
        <v>0.1091</v>
      </c>
      <c r="BQ1409" s="179">
        <f t="shared" si="583"/>
        <v>8.6664107387064426E-3</v>
      </c>
      <c r="BR1409" s="179">
        <f t="shared" si="588"/>
        <v>7.4622965648702242E-6</v>
      </c>
    </row>
    <row r="1410" spans="44:70">
      <c r="AR1410" s="69">
        <f t="shared" si="580"/>
        <v>118</v>
      </c>
      <c r="AS1410" s="70">
        <f t="shared" si="584"/>
        <v>1407</v>
      </c>
      <c r="AT1410" s="71">
        <f t="shared" si="585"/>
        <v>6.6907099499831407E-6</v>
      </c>
      <c r="AU1410" s="72">
        <f t="shared" si="581"/>
        <v>8.6664107387064426E-3</v>
      </c>
      <c r="AV1410" s="73">
        <f t="shared" si="582"/>
        <v>1.0086664107387064</v>
      </c>
      <c r="AW1410" s="74">
        <f>PRODUCT(AV$4:AV1410)</f>
        <v>135168.36297918533</v>
      </c>
      <c r="BO1410" s="70">
        <f t="shared" si="587"/>
        <v>1407</v>
      </c>
      <c r="BP1410" s="178">
        <f t="shared" si="586"/>
        <v>0.1091</v>
      </c>
      <c r="BQ1410" s="179">
        <f t="shared" si="583"/>
        <v>8.6664107387064426E-3</v>
      </c>
      <c r="BR1410" s="179">
        <f t="shared" si="588"/>
        <v>7.3981808905534391E-6</v>
      </c>
    </row>
    <row r="1411" spans="44:70">
      <c r="AR1411" s="69">
        <f t="shared" si="580"/>
        <v>118</v>
      </c>
      <c r="AS1411" s="70">
        <f t="shared" si="584"/>
        <v>1408</v>
      </c>
      <c r="AT1411" s="71">
        <f t="shared" si="585"/>
        <v>6.6327255094230363E-6</v>
      </c>
      <c r="AU1411" s="72">
        <f t="shared" si="581"/>
        <v>8.6664107387064426E-3</v>
      </c>
      <c r="AV1411" s="73">
        <f t="shared" si="582"/>
        <v>1.0086664107387064</v>
      </c>
      <c r="AW1411" s="74">
        <f>PRODUCT(AV$4:AV1411)</f>
        <v>136339.78753164152</v>
      </c>
      <c r="BO1411" s="70">
        <f t="shared" si="587"/>
        <v>1408</v>
      </c>
      <c r="BP1411" s="178">
        <f t="shared" si="586"/>
        <v>0.1091</v>
      </c>
      <c r="BQ1411" s="179">
        <f t="shared" si="583"/>
        <v>8.6664107387064426E-3</v>
      </c>
      <c r="BR1411" s="179">
        <f t="shared" si="588"/>
        <v>7.334616094864615E-6</v>
      </c>
    </row>
    <row r="1412" spans="44:70">
      <c r="AR1412" s="69">
        <f t="shared" si="580"/>
        <v>118</v>
      </c>
      <c r="AS1412" s="70">
        <f t="shared" si="584"/>
        <v>1409</v>
      </c>
      <c r="AT1412" s="71">
        <f t="shared" si="585"/>
        <v>6.5752435858412801E-6</v>
      </c>
      <c r="AU1412" s="72">
        <f t="shared" si="581"/>
        <v>8.6664107387064426E-3</v>
      </c>
      <c r="AV1412" s="73">
        <f t="shared" si="582"/>
        <v>1.0086664107387064</v>
      </c>
      <c r="AW1412" s="74">
        <f>PRODUCT(AV$4:AV1412)</f>
        <v>137521.36413041869</v>
      </c>
      <c r="BO1412" s="70">
        <f t="shared" si="587"/>
        <v>1409</v>
      </c>
      <c r="BP1412" s="178">
        <f t="shared" si="586"/>
        <v>0.1091</v>
      </c>
      <c r="BQ1412" s="179">
        <f t="shared" si="583"/>
        <v>8.6664107387064426E-3</v>
      </c>
      <c r="BR1412" s="179">
        <f t="shared" si="588"/>
        <v>7.2715974446824684E-6</v>
      </c>
    </row>
    <row r="1413" spans="44:70">
      <c r="AR1413" s="69">
        <f t="shared" ref="AR1413:AR1476" si="589">ROUNDDOWN((AS1413-1)/12,0)+1</f>
        <v>118</v>
      </c>
      <c r="AS1413" s="70">
        <f t="shared" si="584"/>
        <v>1410</v>
      </c>
      <c r="AT1413" s="71">
        <f t="shared" si="585"/>
        <v>6.5182598242193348E-6</v>
      </c>
      <c r="AU1413" s="72">
        <f t="shared" ref="AU1413:AU1476" si="590">IF($AU$2="Yes",BQ1413,((1+$AH$21)^(1/12))-1)</f>
        <v>8.6664107387064426E-3</v>
      </c>
      <c r="AV1413" s="73">
        <f t="shared" ref="AV1413:AV1476" si="591">(1+AU1413)</f>
        <v>1.0086664107387064</v>
      </c>
      <c r="AW1413" s="74">
        <f>PRODUCT(AV$4:AV1413)</f>
        <v>138713.18075732011</v>
      </c>
      <c r="BO1413" s="70">
        <f t="shared" si="587"/>
        <v>1410</v>
      </c>
      <c r="BP1413" s="178">
        <f t="shared" si="586"/>
        <v>0.1091</v>
      </c>
      <c r="BQ1413" s="179">
        <f t="shared" ref="BQ1413:BQ1476" si="592">(1+BP1413)^(1/12)-1</f>
        <v>8.6664107387064426E-3</v>
      </c>
      <c r="BR1413" s="179">
        <f t="shared" si="588"/>
        <v>7.209120247552454E-6</v>
      </c>
    </row>
    <row r="1414" spans="44:70">
      <c r="AR1414" s="69">
        <f t="shared" si="589"/>
        <v>118</v>
      </c>
      <c r="AS1414" s="70">
        <f t="shared" ref="AS1414:AS1477" si="593">AS1413+1</f>
        <v>1411</v>
      </c>
      <c r="AT1414" s="71">
        <f t="shared" ref="AT1414:AT1477" si="594">(1-AU1414)*AT1413</f>
        <v>6.4617699072810412E-6</v>
      </c>
      <c r="AU1414" s="72">
        <f t="shared" si="590"/>
        <v>8.6664107387064426E-3</v>
      </c>
      <c r="AV1414" s="73">
        <f t="shared" si="591"/>
        <v>1.0086664107387064</v>
      </c>
      <c r="AW1414" s="74">
        <f>PRODUCT(AV$4:AV1414)</f>
        <v>139915.32615663548</v>
      </c>
      <c r="BO1414" s="70">
        <f t="shared" si="587"/>
        <v>1411</v>
      </c>
      <c r="BP1414" s="178">
        <f t="shared" ref="BP1414:BP1477" si="595">VLOOKUP(BO1414,$BT$4:$BX$13,5,TRUE)/100</f>
        <v>0.1091</v>
      </c>
      <c r="BQ1414" s="179">
        <f t="shared" si="592"/>
        <v>8.6664107387064426E-3</v>
      </c>
      <c r="BR1414" s="179">
        <f t="shared" si="588"/>
        <v>7.1471798513373578E-6</v>
      </c>
    </row>
    <row r="1415" spans="44:70">
      <c r="AR1415" s="69">
        <f t="shared" si="589"/>
        <v>118</v>
      </c>
      <c r="AS1415" s="70">
        <f t="shared" si="593"/>
        <v>1412</v>
      </c>
      <c r="AT1415" s="71">
        <f t="shared" si="594"/>
        <v>6.4057695551655309E-6</v>
      </c>
      <c r="AU1415" s="72">
        <f t="shared" si="590"/>
        <v>8.6664107387064426E-3</v>
      </c>
      <c r="AV1415" s="73">
        <f t="shared" si="591"/>
        <v>1.0086664107387064</v>
      </c>
      <c r="AW1415" s="74">
        <f>PRODUCT(AV$4:AV1415)</f>
        <v>141127.88984174895</v>
      </c>
      <c r="BO1415" s="70">
        <f t="shared" si="587"/>
        <v>1412</v>
      </c>
      <c r="BP1415" s="178">
        <f t="shared" si="595"/>
        <v>0.1091</v>
      </c>
      <c r="BQ1415" s="179">
        <f t="shared" si="592"/>
        <v>8.6664107387064426E-3</v>
      </c>
      <c r="BR1415" s="179">
        <f t="shared" si="588"/>
        <v>7.0857716438708936E-6</v>
      </c>
    </row>
    <row r="1416" spans="44:70">
      <c r="AR1416" s="69">
        <f t="shared" si="589"/>
        <v>118</v>
      </c>
      <c r="AS1416" s="70">
        <f t="shared" si="593"/>
        <v>1413</v>
      </c>
      <c r="AT1416" s="71">
        <f t="shared" si="594"/>
        <v>6.3502545251029654E-6</v>
      </c>
      <c r="AU1416" s="72">
        <f t="shared" si="590"/>
        <v>8.6664107387064426E-3</v>
      </c>
      <c r="AV1416" s="73">
        <f t="shared" si="591"/>
        <v>1.0086664107387064</v>
      </c>
      <c r="AW1416" s="74">
        <f>PRODUCT(AV$4:AV1416)</f>
        <v>142350.96210180447</v>
      </c>
      <c r="BO1416" s="70">
        <f t="shared" si="587"/>
        <v>1413</v>
      </c>
      <c r="BP1416" s="178">
        <f t="shared" si="595"/>
        <v>0.1091</v>
      </c>
      <c r="BQ1416" s="179">
        <f t="shared" si="592"/>
        <v>8.6664107387064426E-3</v>
      </c>
      <c r="BR1416" s="179">
        <f t="shared" si="588"/>
        <v>7.0248910526142747E-6</v>
      </c>
    </row>
    <row r="1417" spans="44:70">
      <c r="AR1417" s="69">
        <f t="shared" si="589"/>
        <v>118</v>
      </c>
      <c r="AS1417" s="70">
        <f t="shared" si="593"/>
        <v>1414</v>
      </c>
      <c r="AT1417" s="71">
        <f t="shared" si="594"/>
        <v>6.2952206110930938E-6</v>
      </c>
      <c r="AU1417" s="72">
        <f t="shared" si="590"/>
        <v>8.6664107387064426E-3</v>
      </c>
      <c r="AV1417" s="73">
        <f t="shared" si="591"/>
        <v>1.0086664107387064</v>
      </c>
      <c r="AW1417" s="74">
        <f>PRODUCT(AV$4:AV1417)</f>
        <v>143584.63400842875</v>
      </c>
      <c r="BO1417" s="70">
        <f t="shared" si="587"/>
        <v>1414</v>
      </c>
      <c r="BP1417" s="178">
        <f t="shared" si="595"/>
        <v>0.1091</v>
      </c>
      <c r="BQ1417" s="179">
        <f t="shared" si="592"/>
        <v>8.6664107387064426E-3</v>
      </c>
      <c r="BR1417" s="179">
        <f t="shared" si="588"/>
        <v>6.9645335443157355E-6</v>
      </c>
    </row>
    <row r="1418" spans="44:70">
      <c r="AR1418" s="69">
        <f t="shared" si="589"/>
        <v>118</v>
      </c>
      <c r="AS1418" s="70">
        <f t="shared" si="593"/>
        <v>1415</v>
      </c>
      <c r="AT1418" s="71">
        <f t="shared" si="594"/>
        <v>6.2406636435865904E-6</v>
      </c>
      <c r="AU1418" s="72">
        <f t="shared" si="590"/>
        <v>8.6664107387064426E-3</v>
      </c>
      <c r="AV1418" s="73">
        <f t="shared" si="591"/>
        <v>1.0086664107387064</v>
      </c>
      <c r="AW1418" s="74">
        <f>PRODUCT(AV$4:AV1418)</f>
        <v>144828.99742251262</v>
      </c>
      <c r="BO1418" s="70">
        <f t="shared" si="587"/>
        <v>1415</v>
      </c>
      <c r="BP1418" s="178">
        <f t="shared" si="595"/>
        <v>0.1091</v>
      </c>
      <c r="BQ1418" s="179">
        <f t="shared" si="592"/>
        <v>8.6664107387064426E-3</v>
      </c>
      <c r="BR1418" s="179">
        <f t="shared" si="588"/>
        <v>6.9046946246729805E-6</v>
      </c>
    </row>
    <row r="1419" spans="44:70">
      <c r="AR1419" s="69">
        <f t="shared" si="589"/>
        <v>118</v>
      </c>
      <c r="AS1419" s="70">
        <f t="shared" si="593"/>
        <v>1416</v>
      </c>
      <c r="AT1419" s="71">
        <f t="shared" si="594"/>
        <v>6.1865794891691565E-6</v>
      </c>
      <c r="AU1419" s="72">
        <f t="shared" si="590"/>
        <v>8.6664107387064426E-3</v>
      </c>
      <c r="AV1419" s="73">
        <f t="shared" si="591"/>
        <v>1.0086664107387064</v>
      </c>
      <c r="AW1419" s="74">
        <f>PRODUCT(AV$4:AV1419)</f>
        <v>146084.14500105116</v>
      </c>
      <c r="BO1419" s="70">
        <f t="shared" si="587"/>
        <v>1416</v>
      </c>
      <c r="BP1419" s="178">
        <f t="shared" si="595"/>
        <v>0.1091</v>
      </c>
      <c r="BQ1419" s="179">
        <f t="shared" si="592"/>
        <v>8.6664107387064426E-3</v>
      </c>
      <c r="BR1419" s="179">
        <f t="shared" si="588"/>
        <v>6.8453698379985327E-6</v>
      </c>
    </row>
    <row r="1420" spans="44:70">
      <c r="AR1420" s="69">
        <f t="shared" si="589"/>
        <v>119</v>
      </c>
      <c r="AS1420" s="70">
        <f t="shared" si="593"/>
        <v>1417</v>
      </c>
      <c r="AT1420" s="71">
        <f t="shared" si="594"/>
        <v>6.1329640502483596E-6</v>
      </c>
      <c r="AU1420" s="72">
        <f t="shared" si="590"/>
        <v>8.6664107387064426E-3</v>
      </c>
      <c r="AV1420" s="73">
        <f t="shared" si="591"/>
        <v>1.0086664107387064</v>
      </c>
      <c r="AW1420" s="74">
        <f>PRODUCT(AV$4:AV1420)</f>
        <v>147350.17020404301</v>
      </c>
      <c r="BO1420" s="70">
        <f t="shared" si="587"/>
        <v>1417</v>
      </c>
      <c r="BP1420" s="178">
        <f t="shared" si="595"/>
        <v>0.1091</v>
      </c>
      <c r="BQ1420" s="179">
        <f t="shared" si="592"/>
        <v>8.6664107387064426E-3</v>
      </c>
      <c r="BR1420" s="179">
        <f t="shared" si="588"/>
        <v>6.7865547668879556E-6</v>
      </c>
    </row>
    <row r="1421" spans="44:70">
      <c r="AR1421" s="69">
        <f t="shared" si="589"/>
        <v>119</v>
      </c>
      <c r="AS1421" s="70">
        <f t="shared" si="593"/>
        <v>1418</v>
      </c>
      <c r="AT1421" s="71">
        <f t="shared" si="594"/>
        <v>6.0798132647431863E-6</v>
      </c>
      <c r="AU1421" s="72">
        <f t="shared" si="590"/>
        <v>8.6664107387064426E-3</v>
      </c>
      <c r="AV1421" s="73">
        <f t="shared" si="591"/>
        <v>1.0086664107387064</v>
      </c>
      <c r="AW1421" s="74">
        <f>PRODUCT(AV$4:AV1421)</f>
        <v>148627.16730144955</v>
      </c>
      <c r="BO1421" s="70">
        <f t="shared" si="587"/>
        <v>1418</v>
      </c>
      <c r="BP1421" s="178">
        <f t="shared" si="595"/>
        <v>0.1091</v>
      </c>
      <c r="BQ1421" s="179">
        <f t="shared" si="592"/>
        <v>8.6664107387064426E-3</v>
      </c>
      <c r="BR1421" s="179">
        <f t="shared" si="588"/>
        <v>6.7282450318909277E-6</v>
      </c>
    </row>
    <row r="1422" spans="44:70">
      <c r="AR1422" s="69">
        <f t="shared" si="589"/>
        <v>119</v>
      </c>
      <c r="AS1422" s="70">
        <f t="shared" si="593"/>
        <v>1419</v>
      </c>
      <c r="AT1422" s="71">
        <f t="shared" si="594"/>
        <v>6.0271231057762859E-6</v>
      </c>
      <c r="AU1422" s="72">
        <f t="shared" si="590"/>
        <v>8.6664107387064426E-3</v>
      </c>
      <c r="AV1422" s="73">
        <f t="shared" si="591"/>
        <v>1.0086664107387064</v>
      </c>
      <c r="AW1422" s="74">
        <f>PRODUCT(AV$4:AV1422)</f>
        <v>149915.23138021436</v>
      </c>
      <c r="BO1422" s="70">
        <f t="shared" si="587"/>
        <v>1419</v>
      </c>
      <c r="BP1422" s="178">
        <f t="shared" si="595"/>
        <v>0.1091</v>
      </c>
      <c r="BQ1422" s="179">
        <f t="shared" si="592"/>
        <v>8.6664107387064426E-3</v>
      </c>
      <c r="BR1422" s="179">
        <f t="shared" si="588"/>
        <v>6.6704362911851438E-6</v>
      </c>
    </row>
    <row r="1423" spans="44:70">
      <c r="AR1423" s="69">
        <f t="shared" si="589"/>
        <v>119</v>
      </c>
      <c r="AS1423" s="70">
        <f t="shared" si="593"/>
        <v>1420</v>
      </c>
      <c r="AT1423" s="71">
        <f t="shared" si="594"/>
        <v>5.9748895813688807E-6</v>
      </c>
      <c r="AU1423" s="72">
        <f t="shared" si="590"/>
        <v>8.6664107387064426E-3</v>
      </c>
      <c r="AV1423" s="73">
        <f t="shared" si="591"/>
        <v>1.0086664107387064</v>
      </c>
      <c r="AW1423" s="74">
        <f>PRODUCT(AV$4:AV1423)</f>
        <v>151214.45835134352</v>
      </c>
      <c r="BO1423" s="70">
        <f t="shared" si="587"/>
        <v>1420</v>
      </c>
      <c r="BP1423" s="178">
        <f t="shared" si="595"/>
        <v>0.1091</v>
      </c>
      <c r="BQ1423" s="179">
        <f t="shared" si="592"/>
        <v>8.6664107387064426E-3</v>
      </c>
      <c r="BR1423" s="179">
        <f t="shared" si="588"/>
        <v>6.6131242402530148E-6</v>
      </c>
    </row>
    <row r="1424" spans="44:70">
      <c r="AR1424" s="69">
        <f t="shared" si="589"/>
        <v>119</v>
      </c>
      <c r="AS1424" s="70">
        <f t="shared" si="593"/>
        <v>1421</v>
      </c>
      <c r="AT1424" s="71">
        <f t="shared" si="594"/>
        <v>5.9231087341383203E-6</v>
      </c>
      <c r="AU1424" s="72">
        <f t="shared" si="590"/>
        <v>8.6664107387064426E-3</v>
      </c>
      <c r="AV1424" s="73">
        <f t="shared" si="591"/>
        <v>1.0086664107387064</v>
      </c>
      <c r="AW1424" s="74">
        <f>PRODUCT(AV$4:AV1424)</f>
        <v>152524.94495704729</v>
      </c>
      <c r="BO1424" s="70">
        <f t="shared" si="587"/>
        <v>1421</v>
      </c>
      <c r="BP1424" s="178">
        <f t="shared" si="595"/>
        <v>0.1091</v>
      </c>
      <c r="BQ1424" s="179">
        <f t="shared" si="592"/>
        <v>8.6664107387064426E-3</v>
      </c>
      <c r="BR1424" s="179">
        <f t="shared" si="588"/>
        <v>6.556304611561151E-6</v>
      </c>
    </row>
    <row r="1425" spans="44:70">
      <c r="AR1425" s="69">
        <f t="shared" si="589"/>
        <v>119</v>
      </c>
      <c r="AS1425" s="70">
        <f t="shared" si="593"/>
        <v>1422</v>
      </c>
      <c r="AT1425" s="71">
        <f t="shared" si="594"/>
        <v>5.8717766409982582E-6</v>
      </c>
      <c r="AU1425" s="72">
        <f t="shared" si="590"/>
        <v>8.6664107387064426E-3</v>
      </c>
      <c r="AV1425" s="73">
        <f t="shared" si="591"/>
        <v>1.0086664107387064</v>
      </c>
      <c r="AW1425" s="74">
        <f>PRODUCT(AV$4:AV1425)</f>
        <v>153846.78877794367</v>
      </c>
      <c r="BO1425" s="70">
        <f t="shared" si="587"/>
        <v>1422</v>
      </c>
      <c r="BP1425" s="178">
        <f t="shared" si="595"/>
        <v>0.1091</v>
      </c>
      <c r="BQ1425" s="179">
        <f t="shared" si="592"/>
        <v>8.6664107387064426E-3</v>
      </c>
      <c r="BR1425" s="179">
        <f t="shared" si="588"/>
        <v>6.499973174242591E-6</v>
      </c>
    </row>
    <row r="1426" spans="44:70">
      <c r="AR1426" s="69">
        <f t="shared" si="589"/>
        <v>119</v>
      </c>
      <c r="AS1426" s="70">
        <f t="shared" si="593"/>
        <v>1423</v>
      </c>
      <c r="AT1426" s="71">
        <f t="shared" si="594"/>
        <v>5.8208894128614255E-6</v>
      </c>
      <c r="AU1426" s="72">
        <f t="shared" si="590"/>
        <v>8.6664107387064426E-3</v>
      </c>
      <c r="AV1426" s="73">
        <f t="shared" si="591"/>
        <v>1.0086664107387064</v>
      </c>
      <c r="AW1426" s="74">
        <f>PRODUCT(AV$4:AV1426)</f>
        <v>155180.08824032434</v>
      </c>
      <c r="BO1426" s="70">
        <f t="shared" ref="BO1426:BO1489" si="596">BO1425+1</f>
        <v>1423</v>
      </c>
      <c r="BP1426" s="178">
        <f t="shared" si="595"/>
        <v>0.1091</v>
      </c>
      <c r="BQ1426" s="179">
        <f t="shared" si="592"/>
        <v>8.6664107387064426E-3</v>
      </c>
      <c r="BR1426" s="179">
        <f t="shared" ref="BR1426:BR1489" si="597">BR1425/(1+BQ1426)</f>
        <v>6.4441257337817698E-6</v>
      </c>
    </row>
    <row r="1427" spans="44:70">
      <c r="AR1427" s="69">
        <f t="shared" si="589"/>
        <v>119</v>
      </c>
      <c r="AS1427" s="70">
        <f t="shared" si="593"/>
        <v>1424</v>
      </c>
      <c r="AT1427" s="71">
        <f t="shared" si="594"/>
        <v>5.7704431943449809E-6</v>
      </c>
      <c r="AU1427" s="72">
        <f t="shared" si="590"/>
        <v>8.6664107387064426E-3</v>
      </c>
      <c r="AV1427" s="73">
        <f t="shared" si="591"/>
        <v>1.0086664107387064</v>
      </c>
      <c r="AW1427" s="74">
        <f>PRODUCT(AV$4:AV1427)</f>
        <v>156524.94262348372</v>
      </c>
      <c r="BO1427" s="70">
        <f t="shared" si="596"/>
        <v>1424</v>
      </c>
      <c r="BP1427" s="178">
        <f t="shared" si="595"/>
        <v>0.1091</v>
      </c>
      <c r="BQ1427" s="179">
        <f t="shared" si="592"/>
        <v>8.6664107387064426E-3</v>
      </c>
      <c r="BR1427" s="179">
        <f t="shared" si="597"/>
        <v>6.3887581317021882E-6</v>
      </c>
    </row>
    <row r="1428" spans="44:70">
      <c r="AR1428" s="69">
        <f t="shared" si="589"/>
        <v>119</v>
      </c>
      <c r="AS1428" s="70">
        <f t="shared" si="593"/>
        <v>1425</v>
      </c>
      <c r="AT1428" s="71">
        <f t="shared" si="594"/>
        <v>5.7204341634784142E-6</v>
      </c>
      <c r="AU1428" s="72">
        <f t="shared" si="590"/>
        <v>8.6664107387064426E-3</v>
      </c>
      <c r="AV1428" s="73">
        <f t="shared" si="591"/>
        <v>1.0086664107387064</v>
      </c>
      <c r="AW1428" s="74">
        <f>PRODUCT(AV$4:AV1428)</f>
        <v>157881.4520671113</v>
      </c>
      <c r="BO1428" s="70">
        <f t="shared" si="596"/>
        <v>1425</v>
      </c>
      <c r="BP1428" s="178">
        <f t="shared" si="595"/>
        <v>0.1091</v>
      </c>
      <c r="BQ1428" s="179">
        <f t="shared" si="592"/>
        <v>8.6664107387064426E-3</v>
      </c>
      <c r="BR1428" s="179">
        <f t="shared" si="597"/>
        <v>6.3338662452567644E-6</v>
      </c>
    </row>
    <row r="1429" spans="44:70">
      <c r="AR1429" s="69">
        <f t="shared" si="589"/>
        <v>119</v>
      </c>
      <c r="AS1429" s="70">
        <f t="shared" si="593"/>
        <v>1426</v>
      </c>
      <c r="AT1429" s="71">
        <f t="shared" si="594"/>
        <v>5.6708585314139821E-6</v>
      </c>
      <c r="AU1429" s="72">
        <f t="shared" si="590"/>
        <v>8.6664107387064426E-3</v>
      </c>
      <c r="AV1429" s="73">
        <f t="shared" si="591"/>
        <v>1.0086664107387064</v>
      </c>
      <c r="AW1429" s="74">
        <f>PRODUCT(AV$4:AV1429)</f>
        <v>159249.71757874827</v>
      </c>
      <c r="BO1429" s="70">
        <f t="shared" si="596"/>
        <v>1426</v>
      </c>
      <c r="BP1429" s="178">
        <f t="shared" si="595"/>
        <v>0.1091</v>
      </c>
      <c r="BQ1429" s="179">
        <f t="shared" si="592"/>
        <v>8.6664107387064426E-3</v>
      </c>
      <c r="BR1429" s="179">
        <f t="shared" si="597"/>
        <v>6.2794459871208534E-6</v>
      </c>
    </row>
    <row r="1430" spans="44:70">
      <c r="AR1430" s="69">
        <f t="shared" si="589"/>
        <v>119</v>
      </c>
      <c r="AS1430" s="70">
        <f t="shared" si="593"/>
        <v>1427</v>
      </c>
      <c r="AT1430" s="71">
        <f t="shared" si="594"/>
        <v>5.621712542139651E-6</v>
      </c>
      <c r="AU1430" s="72">
        <f t="shared" si="590"/>
        <v>8.6664107387064426E-3</v>
      </c>
      <c r="AV1430" s="73">
        <f t="shared" si="591"/>
        <v>1.0086664107387064</v>
      </c>
      <c r="AW1430" s="74">
        <f>PRODUCT(AV$4:AV1430)</f>
        <v>160629.84104130871</v>
      </c>
      <c r="BO1430" s="70">
        <f t="shared" si="596"/>
        <v>1427</v>
      </c>
      <c r="BP1430" s="178">
        <f t="shared" si="595"/>
        <v>0.1091</v>
      </c>
      <c r="BQ1430" s="179">
        <f t="shared" si="592"/>
        <v>8.6664107387064426E-3</v>
      </c>
      <c r="BR1430" s="179">
        <f t="shared" si="597"/>
        <v>6.2254933050878946E-6</v>
      </c>
    </row>
    <row r="1431" spans="44:70">
      <c r="AR1431" s="69">
        <f t="shared" si="589"/>
        <v>119</v>
      </c>
      <c r="AS1431" s="70">
        <f t="shared" si="593"/>
        <v>1428</v>
      </c>
      <c r="AT1431" s="71">
        <f t="shared" si="594"/>
        <v>5.5729924721945309E-6</v>
      </c>
      <c r="AU1431" s="72">
        <f t="shared" si="590"/>
        <v>8.6664107387064426E-3</v>
      </c>
      <c r="AV1431" s="73">
        <f t="shared" si="591"/>
        <v>1.0086664107387064</v>
      </c>
      <c r="AW1431" s="74">
        <f>PRODUCT(AV$4:AV1431)</f>
        <v>162021.92522066581</v>
      </c>
      <c r="BO1431" s="70">
        <f t="shared" si="596"/>
        <v>1428</v>
      </c>
      <c r="BP1431" s="178">
        <f t="shared" si="595"/>
        <v>0.1091</v>
      </c>
      <c r="BQ1431" s="179">
        <f t="shared" si="592"/>
        <v>8.6664107387064426E-3</v>
      </c>
      <c r="BR1431" s="179">
        <f t="shared" si="597"/>
        <v>6.1720041817676822E-6</v>
      </c>
    </row>
    <row r="1432" spans="44:70">
      <c r="AR1432" s="69">
        <f t="shared" si="589"/>
        <v>120</v>
      </c>
      <c r="AS1432" s="70">
        <f t="shared" si="593"/>
        <v>1429</v>
      </c>
      <c r="AT1432" s="71">
        <f t="shared" si="594"/>
        <v>5.5246946303867739E-6</v>
      </c>
      <c r="AU1432" s="72">
        <f t="shared" si="590"/>
        <v>8.6664107387064426E-3</v>
      </c>
      <c r="AV1432" s="73">
        <f t="shared" si="591"/>
        <v>1.0086664107387064</v>
      </c>
      <c r="AW1432" s="74">
        <f>PRODUCT(AV$4:AV1432)</f>
        <v>163426.07377330409</v>
      </c>
      <c r="BO1432" s="70">
        <f t="shared" si="596"/>
        <v>1429</v>
      </c>
      <c r="BP1432" s="178">
        <f t="shared" si="595"/>
        <v>0.1091</v>
      </c>
      <c r="BQ1432" s="179">
        <f t="shared" si="592"/>
        <v>8.6664107387064426E-3</v>
      </c>
      <c r="BR1432" s="179">
        <f t="shared" si="597"/>
        <v>6.1189746342872232E-6</v>
      </c>
    </row>
    <row r="1433" spans="44:70">
      <c r="AR1433" s="69">
        <f t="shared" si="589"/>
        <v>120</v>
      </c>
      <c r="AS1433" s="70">
        <f t="shared" si="593"/>
        <v>1430</v>
      </c>
      <c r="AT1433" s="71">
        <f t="shared" si="594"/>
        <v>5.4768153575139164E-6</v>
      </c>
      <c r="AU1433" s="72">
        <f t="shared" si="590"/>
        <v>8.6664107387064426E-3</v>
      </c>
      <c r="AV1433" s="73">
        <f t="shared" si="591"/>
        <v>1.0086664107387064</v>
      </c>
      <c r="AW1433" s="74">
        <f>PRODUCT(AV$4:AV1433)</f>
        <v>164842.39125403768</v>
      </c>
      <c r="BO1433" s="70">
        <f t="shared" si="596"/>
        <v>1430</v>
      </c>
      <c r="BP1433" s="178">
        <f t="shared" si="595"/>
        <v>0.1091</v>
      </c>
      <c r="BQ1433" s="179">
        <f t="shared" si="592"/>
        <v>8.6664107387064426E-3</v>
      </c>
      <c r="BR1433" s="179">
        <f t="shared" si="597"/>
        <v>6.0664007139941681E-6</v>
      </c>
    </row>
    <row r="1434" spans="44:70">
      <c r="AR1434" s="69">
        <f t="shared" si="589"/>
        <v>120</v>
      </c>
      <c r="AS1434" s="70">
        <f t="shared" si="593"/>
        <v>1431</v>
      </c>
      <c r="AT1434" s="71">
        <f t="shared" si="594"/>
        <v>5.4293510260856453E-6</v>
      </c>
      <c r="AU1434" s="72">
        <f t="shared" si="590"/>
        <v>8.6664107387064426E-3</v>
      </c>
      <c r="AV1434" s="73">
        <f t="shared" si="591"/>
        <v>1.0086664107387064</v>
      </c>
      <c r="AW1434" s="74">
        <f>PRODUCT(AV$4:AV1434)</f>
        <v>166270.98312379571</v>
      </c>
      <c r="BO1434" s="70">
        <f t="shared" si="596"/>
        <v>1431</v>
      </c>
      <c r="BP1434" s="178">
        <f t="shared" si="595"/>
        <v>0.1091</v>
      </c>
      <c r="BQ1434" s="179">
        <f t="shared" si="592"/>
        <v>8.6664107387064426E-3</v>
      </c>
      <c r="BR1434" s="179">
        <f t="shared" si="597"/>
        <v>6.0142785061627878E-6</v>
      </c>
    </row>
    <row r="1435" spans="44:70">
      <c r="AR1435" s="69">
        <f t="shared" si="589"/>
        <v>120</v>
      </c>
      <c r="AS1435" s="70">
        <f t="shared" si="593"/>
        <v>1432</v>
      </c>
      <c r="AT1435" s="71">
        <f t="shared" si="594"/>
        <v>5.3822980400489701E-6</v>
      </c>
      <c r="AU1435" s="72">
        <f t="shared" si="590"/>
        <v>8.6664107387064426E-3</v>
      </c>
      <c r="AV1435" s="73">
        <f t="shared" si="591"/>
        <v>1.0086664107387064</v>
      </c>
      <c r="AW1435" s="74">
        <f>PRODUCT(AV$4:AV1435)</f>
        <v>167711.95575747505</v>
      </c>
      <c r="BO1435" s="70">
        <f t="shared" si="596"/>
        <v>1432</v>
      </c>
      <c r="BP1435" s="178">
        <f t="shared" si="595"/>
        <v>0.1091</v>
      </c>
      <c r="BQ1435" s="179">
        <f t="shared" si="592"/>
        <v>8.6664107387064426E-3</v>
      </c>
      <c r="BR1435" s="179">
        <f t="shared" si="597"/>
        <v>5.9626041297024787E-6</v>
      </c>
    </row>
    <row r="1436" spans="44:70">
      <c r="AR1436" s="69">
        <f t="shared" si="589"/>
        <v>120</v>
      </c>
      <c r="AS1436" s="70">
        <f t="shared" si="593"/>
        <v>1433</v>
      </c>
      <c r="AT1436" s="71">
        <f t="shared" si="594"/>
        <v>5.3356528345157713E-6</v>
      </c>
      <c r="AU1436" s="72">
        <f t="shared" si="590"/>
        <v>8.6664107387064426E-3</v>
      </c>
      <c r="AV1436" s="73">
        <f t="shared" si="591"/>
        <v>1.0086664107387064</v>
      </c>
      <c r="AW1436" s="74">
        <f>PRODUCT(AV$4:AV1436)</f>
        <v>169165.41645186109</v>
      </c>
      <c r="BO1436" s="70">
        <f t="shared" si="596"/>
        <v>1433</v>
      </c>
      <c r="BP1436" s="178">
        <f t="shared" si="595"/>
        <v>0.1091</v>
      </c>
      <c r="BQ1436" s="179">
        <f t="shared" si="592"/>
        <v>8.6664107387064426E-3</v>
      </c>
      <c r="BR1436" s="179">
        <f t="shared" si="597"/>
        <v>5.9113737368687715E-6</v>
      </c>
    </row>
    <row r="1437" spans="44:70">
      <c r="AR1437" s="69">
        <f t="shared" si="589"/>
        <v>120</v>
      </c>
      <c r="AS1437" s="70">
        <f t="shared" si="593"/>
        <v>1434</v>
      </c>
      <c r="AT1437" s="71">
        <f t="shared" si="594"/>
        <v>5.2894118754927145E-6</v>
      </c>
      <c r="AU1437" s="72">
        <f t="shared" si="590"/>
        <v>8.6664107387064426E-3</v>
      </c>
      <c r="AV1437" s="73">
        <f t="shared" si="591"/>
        <v>1.0086664107387064</v>
      </c>
      <c r="AW1437" s="74">
        <f>PRODUCT(AV$4:AV1437)</f>
        <v>170631.47343361724</v>
      </c>
      <c r="BO1437" s="70">
        <f t="shared" si="596"/>
        <v>1434</v>
      </c>
      <c r="BP1437" s="178">
        <f t="shared" si="595"/>
        <v>0.1091</v>
      </c>
      <c r="BQ1437" s="179">
        <f t="shared" si="592"/>
        <v>8.6664107387064426E-3</v>
      </c>
      <c r="BR1437" s="179">
        <f t="shared" si="597"/>
        <v>5.8605835129768236E-6</v>
      </c>
    </row>
    <row r="1438" spans="44:70">
      <c r="AR1438" s="69">
        <f t="shared" si="589"/>
        <v>120</v>
      </c>
      <c r="AS1438" s="70">
        <f t="shared" si="593"/>
        <v>1435</v>
      </c>
      <c r="AT1438" s="71">
        <f t="shared" si="594"/>
        <v>5.2435716596135033E-6</v>
      </c>
      <c r="AU1438" s="72">
        <f t="shared" si="590"/>
        <v>8.6664107387064426E-3</v>
      </c>
      <c r="AV1438" s="73">
        <f t="shared" si="591"/>
        <v>1.0086664107387064</v>
      </c>
      <c r="AW1438" s="74">
        <f>PRODUCT(AV$4:AV1438)</f>
        <v>172110.23586734364</v>
      </c>
      <c r="BO1438" s="70">
        <f t="shared" si="596"/>
        <v>1435</v>
      </c>
      <c r="BP1438" s="178">
        <f t="shared" si="595"/>
        <v>0.1091</v>
      </c>
      <c r="BQ1438" s="179">
        <f t="shared" si="592"/>
        <v>8.6664107387064426E-3</v>
      </c>
      <c r="BR1438" s="179">
        <f t="shared" si="597"/>
        <v>5.8102296761173695E-6</v>
      </c>
    </row>
    <row r="1439" spans="44:70">
      <c r="AR1439" s="69">
        <f t="shared" si="589"/>
        <v>120</v>
      </c>
      <c r="AS1439" s="70">
        <f t="shared" si="593"/>
        <v>1436</v>
      </c>
      <c r="AT1439" s="71">
        <f t="shared" si="594"/>
        <v>5.1981287138734525E-6</v>
      </c>
      <c r="AU1439" s="72">
        <f t="shared" si="590"/>
        <v>8.6664107387064426E-3</v>
      </c>
      <c r="AV1439" s="73">
        <f t="shared" si="591"/>
        <v>1.0086664107387064</v>
      </c>
      <c r="AW1439" s="74">
        <f>PRODUCT(AV$4:AV1439)</f>
        <v>173601.8138637057</v>
      </c>
      <c r="BO1439" s="70">
        <f t="shared" si="596"/>
        <v>1436</v>
      </c>
      <c r="BP1439" s="178">
        <f t="shared" si="595"/>
        <v>0.1091</v>
      </c>
      <c r="BQ1439" s="179">
        <f t="shared" si="592"/>
        <v>8.6664107387064426E-3</v>
      </c>
      <c r="BR1439" s="179">
        <f t="shared" si="597"/>
        <v>5.7603084768751176E-6</v>
      </c>
    </row>
    <row r="1440" spans="44:70">
      <c r="AR1440" s="69">
        <f t="shared" si="589"/>
        <v>120</v>
      </c>
      <c r="AS1440" s="70">
        <f t="shared" si="593"/>
        <v>1437</v>
      </c>
      <c r="AT1440" s="71">
        <f t="shared" si="594"/>
        <v>5.1530795953663609E-6</v>
      </c>
      <c r="AU1440" s="72">
        <f t="shared" si="590"/>
        <v>8.6664107387064426E-3</v>
      </c>
      <c r="AV1440" s="73">
        <f t="shared" si="591"/>
        <v>1.0086664107387064</v>
      </c>
      <c r="AW1440" s="74">
        <f>PRODUCT(AV$4:AV1440)</f>
        <v>175106.31848763302</v>
      </c>
      <c r="BO1440" s="70">
        <f t="shared" si="596"/>
        <v>1437</v>
      </c>
      <c r="BP1440" s="178">
        <f t="shared" si="595"/>
        <v>0.1091</v>
      </c>
      <c r="BQ1440" s="179">
        <f t="shared" si="592"/>
        <v>8.6664107387064426E-3</v>
      </c>
      <c r="BR1440" s="179">
        <f t="shared" si="597"/>
        <v>5.7108161980495626E-6</v>
      </c>
    </row>
    <row r="1441" spans="44:70">
      <c r="AR1441" s="69">
        <f t="shared" si="589"/>
        <v>120</v>
      </c>
      <c r="AS1441" s="70">
        <f t="shared" si="593"/>
        <v>1438</v>
      </c>
      <c r="AT1441" s="71">
        <f t="shared" si="594"/>
        <v>5.1084208910236684E-6</v>
      </c>
      <c r="AU1441" s="72">
        <f t="shared" si="590"/>
        <v>8.6664107387064426E-3</v>
      </c>
      <c r="AV1441" s="73">
        <f t="shared" si="591"/>
        <v>1.0086664107387064</v>
      </c>
      <c r="AW1441" s="74">
        <f>PRODUCT(AV$4:AV1441)</f>
        <v>176623.8617665896</v>
      </c>
      <c r="BO1441" s="70">
        <f t="shared" si="596"/>
        <v>1438</v>
      </c>
      <c r="BP1441" s="178">
        <f t="shared" si="595"/>
        <v>0.1091</v>
      </c>
      <c r="BQ1441" s="179">
        <f t="shared" si="592"/>
        <v>8.6664107387064426E-3</v>
      </c>
      <c r="BR1441" s="179">
        <f t="shared" si="597"/>
        <v>5.6617491543781974E-6</v>
      </c>
    </row>
    <row r="1442" spans="44:70">
      <c r="AR1442" s="69">
        <f t="shared" si="589"/>
        <v>120</v>
      </c>
      <c r="AS1442" s="70">
        <f t="shared" si="593"/>
        <v>1439</v>
      </c>
      <c r="AT1442" s="71">
        <f t="shared" si="594"/>
        <v>5.0641492173558687E-6</v>
      </c>
      <c r="AU1442" s="72">
        <f t="shared" si="590"/>
        <v>8.6664107387064426E-3</v>
      </c>
      <c r="AV1442" s="73">
        <f t="shared" si="591"/>
        <v>1.0086664107387064</v>
      </c>
      <c r="AW1442" s="74">
        <f>PRODUCT(AV$4:AV1442)</f>
        <v>178154.55669891537</v>
      </c>
      <c r="BO1442" s="70">
        <f t="shared" si="596"/>
        <v>1439</v>
      </c>
      <c r="BP1442" s="178">
        <f t="shared" si="595"/>
        <v>0.1091</v>
      </c>
      <c r="BQ1442" s="179">
        <f t="shared" si="592"/>
        <v>8.6664107387064426E-3</v>
      </c>
      <c r="BR1442" s="179">
        <f t="shared" si="597"/>
        <v>5.6131036922621041E-6</v>
      </c>
    </row>
    <row r="1443" spans="44:70">
      <c r="AR1443" s="69">
        <f t="shared" si="589"/>
        <v>120</v>
      </c>
      <c r="AS1443" s="70">
        <f t="shared" si="593"/>
        <v>1440</v>
      </c>
      <c r="AT1443" s="71">
        <f t="shared" si="594"/>
        <v>5.0202612201961639E-6</v>
      </c>
      <c r="AU1443" s="72">
        <f t="shared" si="590"/>
        <v>8.6664107387064426E-3</v>
      </c>
      <c r="AV1443" s="73">
        <f t="shared" si="591"/>
        <v>1.0086664107387064</v>
      </c>
      <c r="AW1443" s="74">
        <f>PRODUCT(AV$4:AV1443)</f>
        <v>179698.51726224035</v>
      </c>
      <c r="BO1443" s="70">
        <f t="shared" si="596"/>
        <v>1440</v>
      </c>
      <c r="BP1443" s="178">
        <f t="shared" si="595"/>
        <v>0.1091</v>
      </c>
      <c r="BQ1443" s="179">
        <f t="shared" si="592"/>
        <v>8.6664107387064426E-3</v>
      </c>
      <c r="BR1443" s="179">
        <f t="shared" si="597"/>
        <v>5.5648761894939022E-6</v>
      </c>
    </row>
    <row r="1444" spans="44:70">
      <c r="AR1444" s="69">
        <f t="shared" si="589"/>
        <v>121</v>
      </c>
      <c r="AS1444" s="70">
        <f t="shared" si="593"/>
        <v>1441</v>
      </c>
      <c r="AT1444" s="71">
        <f t="shared" si="594"/>
        <v>4.9767535744463447E-6</v>
      </c>
      <c r="AU1444" s="72">
        <f t="shared" si="590"/>
        <v>8.6664107387064426E-3</v>
      </c>
      <c r="AV1444" s="73">
        <f t="shared" si="591"/>
        <v>1.0086664107387064</v>
      </c>
      <c r="AW1444" s="74">
        <f>PRODUCT(AV$4:AV1444)</f>
        <v>181255.85842197144</v>
      </c>
      <c r="BO1444" s="70">
        <f t="shared" si="596"/>
        <v>1441</v>
      </c>
      <c r="BP1444" s="178">
        <f t="shared" si="595"/>
        <v>0.1091</v>
      </c>
      <c r="BQ1444" s="179">
        <f t="shared" si="592"/>
        <v>8.6664107387064426E-3</v>
      </c>
      <c r="BR1444" s="179">
        <f t="shared" si="597"/>
        <v>5.5170630549880335E-6</v>
      </c>
    </row>
    <row r="1445" spans="44:70">
      <c r="AR1445" s="69">
        <f t="shared" si="589"/>
        <v>121</v>
      </c>
      <c r="AS1445" s="70">
        <f t="shared" si="593"/>
        <v>1442</v>
      </c>
      <c r="AT1445" s="71">
        <f t="shared" si="594"/>
        <v>4.9336229838248675E-6</v>
      </c>
      <c r="AU1445" s="72">
        <f t="shared" si="590"/>
        <v>8.6664107387064426E-3</v>
      </c>
      <c r="AV1445" s="73">
        <f t="shared" si="591"/>
        <v>1.0086664107387064</v>
      </c>
      <c r="AW1445" s="74">
        <f>PRODUCT(AV$4:AV1445)</f>
        <v>182826.69613985307</v>
      </c>
      <c r="BO1445" s="70">
        <f t="shared" si="596"/>
        <v>1442</v>
      </c>
      <c r="BP1445" s="178">
        <f t="shared" si="595"/>
        <v>0.1091</v>
      </c>
      <c r="BQ1445" s="179">
        <f t="shared" si="592"/>
        <v>8.6664107387064426E-3</v>
      </c>
      <c r="BR1445" s="179">
        <f t="shared" si="597"/>
        <v>5.4696607285133648E-6</v>
      </c>
    </row>
    <row r="1446" spans="44:70">
      <c r="AR1446" s="69">
        <f t="shared" si="589"/>
        <v>121</v>
      </c>
      <c r="AS1446" s="70">
        <f t="shared" si="593"/>
        <v>1443</v>
      </c>
      <c r="AT1446" s="71">
        <f t="shared" si="594"/>
        <v>4.8908661806171183E-6</v>
      </c>
      <c r="AU1446" s="72">
        <f t="shared" si="590"/>
        <v>8.6664107387064426E-3</v>
      </c>
      <c r="AV1446" s="73">
        <f t="shared" si="591"/>
        <v>1.0086664107387064</v>
      </c>
      <c r="AW1446" s="74">
        <f>PRODUCT(AV$4:AV1446)</f>
        <v>184411.14738260172</v>
      </c>
      <c r="BO1446" s="70">
        <f t="shared" si="596"/>
        <v>1443</v>
      </c>
      <c r="BP1446" s="178">
        <f t="shared" si="595"/>
        <v>0.1091</v>
      </c>
      <c r="BQ1446" s="179">
        <f t="shared" si="592"/>
        <v>8.6664107387064426E-3</v>
      </c>
      <c r="BR1446" s="179">
        <f t="shared" si="597"/>
        <v>5.4226656804280877E-6</v>
      </c>
    </row>
    <row r="1447" spans="44:70">
      <c r="AR1447" s="69">
        <f t="shared" si="589"/>
        <v>121</v>
      </c>
      <c r="AS1447" s="70">
        <f t="shared" si="593"/>
        <v>1444</v>
      </c>
      <c r="AT1447" s="71">
        <f t="shared" si="594"/>
        <v>4.8484799254278416E-6</v>
      </c>
      <c r="AU1447" s="72">
        <f t="shared" si="590"/>
        <v>8.6664107387064426E-3</v>
      </c>
      <c r="AV1447" s="73">
        <f t="shared" si="591"/>
        <v>1.0086664107387064</v>
      </c>
      <c r="AW1447" s="74">
        <f>PRODUCT(AV$4:AV1447)</f>
        <v>186009.33013061548</v>
      </c>
      <c r="BO1447" s="70">
        <f t="shared" si="596"/>
        <v>1444</v>
      </c>
      <c r="BP1447" s="178">
        <f t="shared" si="595"/>
        <v>0.1091</v>
      </c>
      <c r="BQ1447" s="179">
        <f t="shared" si="592"/>
        <v>8.6664107387064426E-3</v>
      </c>
      <c r="BR1447" s="179">
        <f t="shared" si="597"/>
        <v>5.3760744114168991E-6</v>
      </c>
    </row>
    <row r="1448" spans="44:70">
      <c r="AR1448" s="69">
        <f t="shared" si="589"/>
        <v>121</v>
      </c>
      <c r="AS1448" s="70">
        <f t="shared" si="593"/>
        <v>1445</v>
      </c>
      <c r="AT1448" s="71">
        <f t="shared" si="594"/>
        <v>4.8064610069357112E-6</v>
      </c>
      <c r="AU1448" s="72">
        <f t="shared" si="590"/>
        <v>8.6664107387064426E-3</v>
      </c>
      <c r="AV1448" s="73">
        <f t="shared" si="591"/>
        <v>1.0086664107387064</v>
      </c>
      <c r="AW1448" s="74">
        <f>PRODUCT(AV$4:AV1448)</f>
        <v>187621.36338675904</v>
      </c>
      <c r="BO1448" s="70">
        <f t="shared" si="596"/>
        <v>1445</v>
      </c>
      <c r="BP1448" s="178">
        <f t="shared" si="595"/>
        <v>0.1091</v>
      </c>
      <c r="BQ1448" s="179">
        <f t="shared" si="592"/>
        <v>8.6664107387064426E-3</v>
      </c>
      <c r="BR1448" s="179">
        <f t="shared" si="597"/>
        <v>5.3298834522304354E-6</v>
      </c>
    </row>
    <row r="1449" spans="44:70">
      <c r="AR1449" s="69">
        <f t="shared" si="589"/>
        <v>121</v>
      </c>
      <c r="AS1449" s="70">
        <f t="shared" si="593"/>
        <v>1446</v>
      </c>
      <c r="AT1449" s="71">
        <f t="shared" si="594"/>
        <v>4.7648062416500298E-6</v>
      </c>
      <c r="AU1449" s="72">
        <f t="shared" si="590"/>
        <v>8.6664107387064426E-3</v>
      </c>
      <c r="AV1449" s="73">
        <f t="shared" si="591"/>
        <v>1.0086664107387064</v>
      </c>
      <c r="AW1449" s="74">
        <f>PRODUCT(AV$4:AV1449)</f>
        <v>189247.36718522478</v>
      </c>
      <c r="BO1449" s="70">
        <f t="shared" si="596"/>
        <v>1446</v>
      </c>
      <c r="BP1449" s="178">
        <f t="shared" si="595"/>
        <v>0.1091</v>
      </c>
      <c r="BQ1449" s="179">
        <f t="shared" si="592"/>
        <v>8.6664107387064426E-3</v>
      </c>
      <c r="BR1449" s="179">
        <f t="shared" si="597"/>
        <v>5.2840893634269474E-6</v>
      </c>
    </row>
    <row r="1450" spans="44:70">
      <c r="AR1450" s="69">
        <f t="shared" si="589"/>
        <v>121</v>
      </c>
      <c r="AS1450" s="70">
        <f t="shared" si="593"/>
        <v>1447</v>
      </c>
      <c r="AT1450" s="71">
        <f t="shared" si="594"/>
        <v>4.7235124736695385E-6</v>
      </c>
      <c r="AU1450" s="72">
        <f t="shared" si="590"/>
        <v>8.6664107387064426E-3</v>
      </c>
      <c r="AV1450" s="73">
        <f t="shared" si="591"/>
        <v>1.0086664107387064</v>
      </c>
      <c r="AW1450" s="74">
        <f>PRODUCT(AV$4:AV1450)</f>
        <v>190887.46260047072</v>
      </c>
      <c r="BO1450" s="70">
        <f t="shared" si="596"/>
        <v>1447</v>
      </c>
      <c r="BP1450" s="178">
        <f t="shared" si="595"/>
        <v>0.1091</v>
      </c>
      <c r="BQ1450" s="179">
        <f t="shared" si="592"/>
        <v>8.6664107387064426E-3</v>
      </c>
      <c r="BR1450" s="179">
        <f t="shared" si="597"/>
        <v>5.2386887351161958E-6</v>
      </c>
    </row>
    <row r="1451" spans="44:70">
      <c r="AR1451" s="69">
        <f t="shared" si="589"/>
        <v>121</v>
      </c>
      <c r="AS1451" s="70">
        <f t="shared" si="593"/>
        <v>1448</v>
      </c>
      <c r="AT1451" s="71">
        <f t="shared" si="594"/>
        <v>4.6825765744433148E-6</v>
      </c>
      <c r="AU1451" s="72">
        <f t="shared" si="590"/>
        <v>8.6664107387064426E-3</v>
      </c>
      <c r="AV1451" s="73">
        <f t="shared" si="591"/>
        <v>1.0086664107387064</v>
      </c>
      <c r="AW1451" s="74">
        <f>PRODUCT(AV$4:AV1451)</f>
        <v>192541.77175623586</v>
      </c>
      <c r="BO1451" s="70">
        <f t="shared" si="596"/>
        <v>1448</v>
      </c>
      <c r="BP1451" s="178">
        <f t="shared" si="595"/>
        <v>0.1091</v>
      </c>
      <c r="BQ1451" s="179">
        <f t="shared" si="592"/>
        <v>8.6664107387064426E-3</v>
      </c>
      <c r="BR1451" s="179">
        <f t="shared" si="597"/>
        <v>5.1936781867055456E-6</v>
      </c>
    </row>
    <row r="1452" spans="44:70">
      <c r="AR1452" s="69">
        <f t="shared" si="589"/>
        <v>121</v>
      </c>
      <c r="AS1452" s="70">
        <f t="shared" si="593"/>
        <v>1449</v>
      </c>
      <c r="AT1452" s="71">
        <f t="shared" si="594"/>
        <v>4.6419954425337442E-6</v>
      </c>
      <c r="AU1452" s="72">
        <f t="shared" si="590"/>
        <v>8.6664107387064426E-3</v>
      </c>
      <c r="AV1452" s="73">
        <f t="shared" si="591"/>
        <v>1.0086664107387064</v>
      </c>
      <c r="AW1452" s="74">
        <f>PRODUCT(AV$4:AV1452)</f>
        <v>194210.41783463367</v>
      </c>
      <c r="BO1452" s="70">
        <f t="shared" si="596"/>
        <v>1449</v>
      </c>
      <c r="BP1452" s="178">
        <f t="shared" si="595"/>
        <v>0.1091</v>
      </c>
      <c r="BQ1452" s="179">
        <f t="shared" si="592"/>
        <v>8.6664107387064426E-3</v>
      </c>
      <c r="BR1452" s="179">
        <f t="shared" si="597"/>
        <v>5.1490543666482422E-6</v>
      </c>
    </row>
    <row r="1453" spans="44:70">
      <c r="AR1453" s="69">
        <f t="shared" si="589"/>
        <v>121</v>
      </c>
      <c r="AS1453" s="70">
        <f t="shared" si="593"/>
        <v>1450</v>
      </c>
      <c r="AT1453" s="71">
        <f t="shared" si="594"/>
        <v>4.6017660033815436E-6</v>
      </c>
      <c r="AU1453" s="72">
        <f t="shared" si="590"/>
        <v>8.6664107387064426E-3</v>
      </c>
      <c r="AV1453" s="73">
        <f t="shared" si="591"/>
        <v>1.0086664107387064</v>
      </c>
      <c r="AW1453" s="74">
        <f>PRODUCT(AV$4:AV1453)</f>
        <v>195893.52508532439</v>
      </c>
      <c r="BO1453" s="70">
        <f t="shared" si="596"/>
        <v>1450</v>
      </c>
      <c r="BP1453" s="178">
        <f t="shared" si="595"/>
        <v>0.1091</v>
      </c>
      <c r="BQ1453" s="179">
        <f t="shared" si="592"/>
        <v>8.6664107387064426E-3</v>
      </c>
      <c r="BR1453" s="179">
        <f t="shared" si="597"/>
        <v>5.1048139521938507E-6</v>
      </c>
    </row>
    <row r="1454" spans="44:70">
      <c r="AR1454" s="69">
        <f t="shared" si="589"/>
        <v>121</v>
      </c>
      <c r="AS1454" s="70">
        <f t="shared" si="593"/>
        <v>1451</v>
      </c>
      <c r="AT1454" s="71">
        <f t="shared" si="594"/>
        <v>4.5618852090728232E-6</v>
      </c>
      <c r="AU1454" s="72">
        <f t="shared" si="590"/>
        <v>8.6664107387064426E-3</v>
      </c>
      <c r="AV1454" s="73">
        <f t="shared" si="591"/>
        <v>1.0086664107387064</v>
      </c>
      <c r="AW1454" s="74">
        <f>PRODUCT(AV$4:AV1454)</f>
        <v>197591.21883476691</v>
      </c>
      <c r="BO1454" s="70">
        <f t="shared" si="596"/>
        <v>1451</v>
      </c>
      <c r="BP1454" s="178">
        <f t="shared" si="595"/>
        <v>0.1091</v>
      </c>
      <c r="BQ1454" s="179">
        <f t="shared" si="592"/>
        <v>8.6664107387064426E-3</v>
      </c>
      <c r="BR1454" s="179">
        <f t="shared" si="597"/>
        <v>5.0609536491408406E-6</v>
      </c>
    </row>
    <row r="1455" spans="44:70">
      <c r="AR1455" s="69">
        <f t="shared" si="589"/>
        <v>121</v>
      </c>
      <c r="AS1455" s="70">
        <f t="shared" si="593"/>
        <v>1452</v>
      </c>
      <c r="AT1455" s="71">
        <f t="shared" si="594"/>
        <v>4.5223500381081681E-6</v>
      </c>
      <c r="AU1455" s="72">
        <f t="shared" si="590"/>
        <v>8.6664107387064426E-3</v>
      </c>
      <c r="AV1455" s="73">
        <f t="shared" si="591"/>
        <v>1.0086664107387064</v>
      </c>
      <c r="AW1455" s="74">
        <f>PRODUCT(AV$4:AV1455)</f>
        <v>199303.62549555063</v>
      </c>
      <c r="BO1455" s="70">
        <f t="shared" si="596"/>
        <v>1452</v>
      </c>
      <c r="BP1455" s="178">
        <f t="shared" si="595"/>
        <v>0.1091</v>
      </c>
      <c r="BQ1455" s="179">
        <f t="shared" si="592"/>
        <v>8.6664107387064426E-3</v>
      </c>
      <c r="BR1455" s="179">
        <f t="shared" si="597"/>
        <v>5.017470191591294E-6</v>
      </c>
    </row>
    <row r="1456" spans="44:70">
      <c r="AR1456" s="69">
        <f t="shared" si="589"/>
        <v>122</v>
      </c>
      <c r="AS1456" s="70">
        <f t="shared" si="593"/>
        <v>1453</v>
      </c>
      <c r="AT1456" s="71">
        <f t="shared" si="594"/>
        <v>4.4831574951737182E-6</v>
      </c>
      <c r="AU1456" s="72">
        <f t="shared" si="590"/>
        <v>8.6664107387064426E-3</v>
      </c>
      <c r="AV1456" s="73">
        <f t="shared" si="591"/>
        <v>1.0086664107387064</v>
      </c>
      <c r="AW1456" s="74">
        <f>PRODUCT(AV$4:AV1456)</f>
        <v>201030.8725758084</v>
      </c>
      <c r="BO1456" s="70">
        <f t="shared" si="596"/>
        <v>1453</v>
      </c>
      <c r="BP1456" s="178">
        <f t="shared" si="595"/>
        <v>0.1091</v>
      </c>
      <c r="BQ1456" s="179">
        <f t="shared" si="592"/>
        <v>8.6664107387064426E-3</v>
      </c>
      <c r="BR1456" s="179">
        <f t="shared" si="597"/>
        <v>4.9743603417077225E-6</v>
      </c>
    </row>
    <row r="1457" spans="44:70">
      <c r="AR1457" s="69">
        <f t="shared" si="589"/>
        <v>122</v>
      </c>
      <c r="AS1457" s="70">
        <f t="shared" si="593"/>
        <v>1454</v>
      </c>
      <c r="AT1457" s="71">
        <f t="shared" si="594"/>
        <v>4.4443046109142327E-6</v>
      </c>
      <c r="AU1457" s="72">
        <f t="shared" si="590"/>
        <v>8.6664107387064426E-3</v>
      </c>
      <c r="AV1457" s="73">
        <f t="shared" si="591"/>
        <v>1.0086664107387064</v>
      </c>
      <c r="AW1457" s="74">
        <f>PRODUCT(AV$4:AV1457)</f>
        <v>202773.08868871091</v>
      </c>
      <c r="BO1457" s="70">
        <f t="shared" si="596"/>
        <v>1454</v>
      </c>
      <c r="BP1457" s="178">
        <f t="shared" si="595"/>
        <v>0.1091</v>
      </c>
      <c r="BQ1457" s="179">
        <f t="shared" si="592"/>
        <v>8.6664107387064426E-3</v>
      </c>
      <c r="BR1457" s="179">
        <f t="shared" si="597"/>
        <v>4.9316208894719737E-6</v>
      </c>
    </row>
    <row r="1458" spans="44:70">
      <c r="AR1458" s="69">
        <f t="shared" si="589"/>
        <v>122</v>
      </c>
      <c r="AS1458" s="70">
        <f t="shared" si="593"/>
        <v>1455</v>
      </c>
      <c r="AT1458" s="71">
        <f t="shared" si="594"/>
        <v>4.4057884417081231E-6</v>
      </c>
      <c r="AU1458" s="72">
        <f t="shared" si="590"/>
        <v>8.6664107387064426E-3</v>
      </c>
      <c r="AV1458" s="73">
        <f t="shared" si="591"/>
        <v>1.0086664107387064</v>
      </c>
      <c r="AW1458" s="74">
        <f>PRODUCT(AV$4:AV1458)</f>
        <v>204530.40356204342</v>
      </c>
      <c r="BO1458" s="70">
        <f t="shared" si="596"/>
        <v>1455</v>
      </c>
      <c r="BP1458" s="178">
        <f t="shared" si="595"/>
        <v>0.1091</v>
      </c>
      <c r="BQ1458" s="179">
        <f t="shared" si="592"/>
        <v>8.6664107387064426E-3</v>
      </c>
      <c r="BR1458" s="179">
        <f t="shared" si="597"/>
        <v>4.8892486524462081E-6</v>
      </c>
    </row>
    <row r="1459" spans="44:70">
      <c r="AR1459" s="69">
        <f t="shared" si="589"/>
        <v>122</v>
      </c>
      <c r="AS1459" s="70">
        <f t="shared" si="593"/>
        <v>1456</v>
      </c>
      <c r="AT1459" s="71">
        <f t="shared" si="594"/>
        <v>4.367606069444435E-6</v>
      </c>
      <c r="AU1459" s="72">
        <f t="shared" si="590"/>
        <v>8.6664107387064426E-3</v>
      </c>
      <c r="AV1459" s="73">
        <f t="shared" si="591"/>
        <v>1.0086664107387064</v>
      </c>
      <c r="AW1459" s="74">
        <f>PRODUCT(AV$4:AV1459)</f>
        <v>206302.94804786547</v>
      </c>
      <c r="BO1459" s="70">
        <f t="shared" si="596"/>
        <v>1456</v>
      </c>
      <c r="BP1459" s="178">
        <f t="shared" si="595"/>
        <v>0.1091</v>
      </c>
      <c r="BQ1459" s="179">
        <f t="shared" si="592"/>
        <v>8.6664107387064426E-3</v>
      </c>
      <c r="BR1459" s="179">
        <f t="shared" si="597"/>
        <v>4.8472404755359308E-6</v>
      </c>
    </row>
    <row r="1460" spans="44:70">
      <c r="AR1460" s="69">
        <f t="shared" si="589"/>
        <v>122</v>
      </c>
      <c r="AS1460" s="70">
        <f t="shared" si="593"/>
        <v>1457</v>
      </c>
      <c r="AT1460" s="71">
        <f t="shared" si="594"/>
        <v>4.3297546013017627E-6</v>
      </c>
      <c r="AU1460" s="72">
        <f t="shared" si="590"/>
        <v>8.6664107387064426E-3</v>
      </c>
      <c r="AV1460" s="73">
        <f t="shared" si="591"/>
        <v>1.0086664107387064</v>
      </c>
      <c r="AW1460" s="74">
        <f>PRODUCT(AV$4:AV1460)</f>
        <v>208090.85413225429</v>
      </c>
      <c r="BO1460" s="70">
        <f t="shared" si="596"/>
        <v>1457</v>
      </c>
      <c r="BP1460" s="178">
        <f t="shared" si="595"/>
        <v>0.1091</v>
      </c>
      <c r="BQ1460" s="179">
        <f t="shared" si="592"/>
        <v>8.6664107387064426E-3</v>
      </c>
      <c r="BR1460" s="179">
        <f t="shared" si="597"/>
        <v>4.80559323075506E-6</v>
      </c>
    </row>
    <row r="1461" spans="44:70">
      <c r="AR1461" s="69">
        <f t="shared" si="589"/>
        <v>122</v>
      </c>
      <c r="AS1461" s="70">
        <f t="shared" si="593"/>
        <v>1458</v>
      </c>
      <c r="AT1461" s="71">
        <f t="shared" si="594"/>
        <v>4.2922311695290772E-6</v>
      </c>
      <c r="AU1461" s="72">
        <f t="shared" si="590"/>
        <v>8.6664107387064426E-3</v>
      </c>
      <c r="AV1461" s="73">
        <f t="shared" si="591"/>
        <v>1.0086664107387064</v>
      </c>
      <c r="AW1461" s="74">
        <f>PRODUCT(AV$4:AV1461)</f>
        <v>209894.25494513265</v>
      </c>
      <c r="BO1461" s="70">
        <f t="shared" si="596"/>
        <v>1458</v>
      </c>
      <c r="BP1461" s="178">
        <f t="shared" si="595"/>
        <v>0.1091</v>
      </c>
      <c r="BQ1461" s="179">
        <f t="shared" si="592"/>
        <v>8.6664107387064426E-3</v>
      </c>
      <c r="BR1461" s="179">
        <f t="shared" si="597"/>
        <v>4.764303816993012E-6</v>
      </c>
    </row>
    <row r="1462" spans="44:70">
      <c r="AR1462" s="69">
        <f t="shared" si="589"/>
        <v>122</v>
      </c>
      <c r="AS1462" s="70">
        <f t="shared" si="593"/>
        <v>1459</v>
      </c>
      <c r="AT1462" s="71">
        <f t="shared" si="594"/>
        <v>4.2550329312284601E-6</v>
      </c>
      <c r="AU1462" s="72">
        <f t="shared" si="590"/>
        <v>8.6664107387064426E-3</v>
      </c>
      <c r="AV1462" s="73">
        <f t="shared" si="591"/>
        <v>1.0086664107387064</v>
      </c>
      <c r="AW1462" s="74">
        <f>PRODUCT(AV$4:AV1462)</f>
        <v>211713.28477018193</v>
      </c>
      <c r="BO1462" s="70">
        <f t="shared" si="596"/>
        <v>1459</v>
      </c>
      <c r="BP1462" s="178">
        <f t="shared" si="595"/>
        <v>0.1091</v>
      </c>
      <c r="BQ1462" s="179">
        <f t="shared" si="592"/>
        <v>8.6664107387064426E-3</v>
      </c>
      <c r="BR1462" s="179">
        <f t="shared" si="597"/>
        <v>4.7233691597837867E-6</v>
      </c>
    </row>
    <row r="1463" spans="44:70">
      <c r="AR1463" s="69">
        <f t="shared" si="589"/>
        <v>122</v>
      </c>
      <c r="AS1463" s="70">
        <f t="shared" si="593"/>
        <v>1460</v>
      </c>
      <c r="AT1463" s="71">
        <f t="shared" si="594"/>
        <v>4.2181570681397124E-6</v>
      </c>
      <c r="AU1463" s="72">
        <f t="shared" si="590"/>
        <v>8.6664107387064426E-3</v>
      </c>
      <c r="AV1463" s="73">
        <f t="shared" si="591"/>
        <v>1.0086664107387064</v>
      </c>
      <c r="AW1463" s="74">
        <f>PRODUCT(AV$4:AV1463)</f>
        <v>213548.07905484104</v>
      </c>
      <c r="BO1463" s="70">
        <f t="shared" si="596"/>
        <v>1460</v>
      </c>
      <c r="BP1463" s="178">
        <f t="shared" si="595"/>
        <v>0.1091</v>
      </c>
      <c r="BQ1463" s="179">
        <f t="shared" si="592"/>
        <v>8.6664107387064426E-3</v>
      </c>
      <c r="BR1463" s="179">
        <f t="shared" si="597"/>
        <v>4.6827862110770422E-6</v>
      </c>
    </row>
    <row r="1464" spans="44:70">
      <c r="AR1464" s="69">
        <f t="shared" si="589"/>
        <v>122</v>
      </c>
      <c r="AS1464" s="70">
        <f t="shared" si="593"/>
        <v>1461</v>
      </c>
      <c r="AT1464" s="71">
        <f t="shared" si="594"/>
        <v>4.181600786426836E-6</v>
      </c>
      <c r="AU1464" s="72">
        <f t="shared" si="590"/>
        <v>8.6664107387064426E-3</v>
      </c>
      <c r="AV1464" s="73">
        <f t="shared" si="591"/>
        <v>1.0086664107387064</v>
      </c>
      <c r="AW1464" s="74">
        <f>PRODUCT(AV$4:AV1464)</f>
        <v>215398.77442039206</v>
      </c>
      <c r="BO1464" s="70">
        <f t="shared" si="596"/>
        <v>1461</v>
      </c>
      <c r="BP1464" s="178">
        <f t="shared" si="595"/>
        <v>0.1091</v>
      </c>
      <c r="BQ1464" s="179">
        <f t="shared" si="592"/>
        <v>8.6664107387064426E-3</v>
      </c>
      <c r="BR1464" s="179">
        <f t="shared" si="597"/>
        <v>4.6425519490111295E-6</v>
      </c>
    </row>
    <row r="1465" spans="44:70">
      <c r="AR1465" s="69">
        <f t="shared" si="589"/>
        <v>122</v>
      </c>
      <c r="AS1465" s="70">
        <f t="shared" si="593"/>
        <v>1462</v>
      </c>
      <c r="AT1465" s="71">
        <f t="shared" si="594"/>
        <v>4.1453613164663628E-6</v>
      </c>
      <c r="AU1465" s="72">
        <f t="shared" si="590"/>
        <v>8.6664107387064426E-3</v>
      </c>
      <c r="AV1465" s="73">
        <f t="shared" si="591"/>
        <v>1.0086664107387064</v>
      </c>
      <c r="AW1465" s="74">
        <f>PRODUCT(AV$4:AV1465)</f>
        <v>217265.50867213315</v>
      </c>
      <c r="BO1465" s="70">
        <f t="shared" si="596"/>
        <v>1462</v>
      </c>
      <c r="BP1465" s="178">
        <f t="shared" si="595"/>
        <v>0.1091</v>
      </c>
      <c r="BQ1465" s="179">
        <f t="shared" si="592"/>
        <v>8.6664107387064426E-3</v>
      </c>
      <c r="BR1465" s="179">
        <f t="shared" si="597"/>
        <v>4.6026633776880826E-6</v>
      </c>
    </row>
    <row r="1466" spans="44:70">
      <c r="AR1466" s="69">
        <f t="shared" si="589"/>
        <v>122</v>
      </c>
      <c r="AS1466" s="70">
        <f t="shared" si="593"/>
        <v>1463</v>
      </c>
      <c r="AT1466" s="71">
        <f t="shared" si="594"/>
        <v>4.1094359126375209E-6</v>
      </c>
      <c r="AU1466" s="72">
        <f t="shared" si="590"/>
        <v>8.6664107387064426E-3</v>
      </c>
      <c r="AV1466" s="73">
        <f t="shared" si="591"/>
        <v>1.0086664107387064</v>
      </c>
      <c r="AW1466" s="74">
        <f>PRODUCT(AV$4:AV1466)</f>
        <v>219148.42080963985</v>
      </c>
      <c r="BO1466" s="70">
        <f t="shared" si="596"/>
        <v>1463</v>
      </c>
      <c r="BP1466" s="178">
        <f t="shared" si="595"/>
        <v>0.1091</v>
      </c>
      <c r="BQ1466" s="179">
        <f t="shared" si="592"/>
        <v>8.6664107387064426E-3</v>
      </c>
      <c r="BR1466" s="179">
        <f t="shared" si="597"/>
        <v>4.5631175269505385E-6</v>
      </c>
    </row>
    <row r="1467" spans="44:70">
      <c r="AR1467" s="69">
        <f t="shared" si="589"/>
        <v>122</v>
      </c>
      <c r="AS1467" s="70">
        <f t="shared" si="593"/>
        <v>1464</v>
      </c>
      <c r="AT1467" s="71">
        <f t="shared" si="594"/>
        <v>4.0738218531142133E-6</v>
      </c>
      <c r="AU1467" s="72">
        <f t="shared" si="590"/>
        <v>8.6664107387064426E-3</v>
      </c>
      <c r="AV1467" s="73">
        <f t="shared" si="591"/>
        <v>1.0086664107387064</v>
      </c>
      <c r="AW1467" s="74">
        <f>PRODUCT(AV$4:AV1467)</f>
        <v>221047.65103711508</v>
      </c>
      <c r="BO1467" s="70">
        <f t="shared" si="596"/>
        <v>1464</v>
      </c>
      <c r="BP1467" s="178">
        <f t="shared" si="595"/>
        <v>0.1091</v>
      </c>
      <c r="BQ1467" s="179">
        <f t="shared" si="592"/>
        <v>8.6664107387064426E-3</v>
      </c>
      <c r="BR1467" s="179">
        <f t="shared" si="597"/>
        <v>4.5239114521605767E-6</v>
      </c>
    </row>
    <row r="1468" spans="44:70">
      <c r="AR1468" s="69">
        <f t="shared" si="589"/>
        <v>123</v>
      </c>
      <c r="AS1468" s="70">
        <f t="shared" si="593"/>
        <v>1465</v>
      </c>
      <c r="AT1468" s="71">
        <f t="shared" si="594"/>
        <v>4.0385164396588074E-6</v>
      </c>
      <c r="AU1468" s="72">
        <f t="shared" si="590"/>
        <v>8.6664107387064426E-3</v>
      </c>
      <c r="AV1468" s="73">
        <f t="shared" si="591"/>
        <v>1.0086664107387064</v>
      </c>
      <c r="AW1468" s="74">
        <f>PRODUCT(AV$4:AV1468)</f>
        <v>222963.34077382897</v>
      </c>
      <c r="BO1468" s="70">
        <f t="shared" si="596"/>
        <v>1465</v>
      </c>
      <c r="BP1468" s="178">
        <f t="shared" si="595"/>
        <v>0.1091</v>
      </c>
      <c r="BQ1468" s="179">
        <f t="shared" si="592"/>
        <v>8.6664107387064426E-3</v>
      </c>
      <c r="BR1468" s="179">
        <f t="shared" si="597"/>
        <v>4.4850422339804563E-6</v>
      </c>
    </row>
    <row r="1469" spans="44:70">
      <c r="AR1469" s="69">
        <f t="shared" si="589"/>
        <v>123</v>
      </c>
      <c r="AS1469" s="70">
        <f t="shared" si="593"/>
        <v>1466</v>
      </c>
      <c r="AT1469" s="71">
        <f t="shared" si="594"/>
        <v>4.0035169974177054E-6</v>
      </c>
      <c r="AU1469" s="72">
        <f t="shared" si="590"/>
        <v>8.6664107387064426E-3</v>
      </c>
      <c r="AV1469" s="73">
        <f t="shared" si="591"/>
        <v>1.0086664107387064</v>
      </c>
      <c r="AW1469" s="74">
        <f>PRODUCT(AV$4:AV1469)</f>
        <v>224895.63266464914</v>
      </c>
      <c r="BO1469" s="70">
        <f t="shared" si="596"/>
        <v>1466</v>
      </c>
      <c r="BP1469" s="178">
        <f t="shared" si="595"/>
        <v>0.1091</v>
      </c>
      <c r="BQ1469" s="179">
        <f t="shared" si="592"/>
        <v>8.6664107387064426E-3</v>
      </c>
      <c r="BR1469" s="179">
        <f t="shared" si="597"/>
        <v>4.4465069781552385E-6</v>
      </c>
    </row>
    <row r="1470" spans="44:70">
      <c r="AR1470" s="69">
        <f t="shared" si="589"/>
        <v>123</v>
      </c>
      <c r="AS1470" s="70">
        <f t="shared" si="593"/>
        <v>1467</v>
      </c>
      <c r="AT1470" s="71">
        <f t="shared" si="594"/>
        <v>3.9688208747186907E-6</v>
      </c>
      <c r="AU1470" s="72">
        <f t="shared" si="590"/>
        <v>8.6664107387064426E-3</v>
      </c>
      <c r="AV1470" s="73">
        <f t="shared" si="591"/>
        <v>1.0086664107387064</v>
      </c>
      <c r="AW1470" s="74">
        <f>PRODUCT(AV$4:AV1470)</f>
        <v>226844.67059066222</v>
      </c>
      <c r="BO1470" s="70">
        <f t="shared" si="596"/>
        <v>1467</v>
      </c>
      <c r="BP1470" s="178">
        <f t="shared" si="595"/>
        <v>0.1091</v>
      </c>
      <c r="BQ1470" s="179">
        <f t="shared" si="592"/>
        <v>8.6664107387064426E-3</v>
      </c>
      <c r="BR1470" s="179">
        <f t="shared" si="597"/>
        <v>4.4083028152972767E-6</v>
      </c>
    </row>
    <row r="1471" spans="44:70">
      <c r="AR1471" s="69">
        <f t="shared" si="589"/>
        <v>123</v>
      </c>
      <c r="AS1471" s="70">
        <f t="shared" si="593"/>
        <v>1468</v>
      </c>
      <c r="AT1471" s="71">
        <f t="shared" si="594"/>
        <v>3.9344254428700262E-6</v>
      </c>
      <c r="AU1471" s="72">
        <f t="shared" si="590"/>
        <v>8.6664107387064426E-3</v>
      </c>
      <c r="AV1471" s="73">
        <f t="shared" si="591"/>
        <v>1.0086664107387064</v>
      </c>
      <c r="AW1471" s="74">
        <f>PRODUCT(AV$4:AV1471)</f>
        <v>228810.59967988747</v>
      </c>
      <c r="BO1471" s="70">
        <f t="shared" si="596"/>
        <v>1468</v>
      </c>
      <c r="BP1471" s="178">
        <f t="shared" si="595"/>
        <v>0.1091</v>
      </c>
      <c r="BQ1471" s="179">
        <f t="shared" si="592"/>
        <v>8.6664107387064426E-3</v>
      </c>
      <c r="BR1471" s="179">
        <f t="shared" si="597"/>
        <v>4.3704269006725563E-6</v>
      </c>
    </row>
    <row r="1472" spans="44:70">
      <c r="AR1472" s="69">
        <f t="shared" si="589"/>
        <v>123</v>
      </c>
      <c r="AS1472" s="70">
        <f t="shared" si="593"/>
        <v>1469</v>
      </c>
      <c r="AT1472" s="71">
        <f t="shared" si="594"/>
        <v>3.9003280959612974E-6</v>
      </c>
      <c r="AU1472" s="72">
        <f t="shared" si="590"/>
        <v>8.6664107387064426E-3</v>
      </c>
      <c r="AV1472" s="73">
        <f t="shared" si="591"/>
        <v>1.0086664107387064</v>
      </c>
      <c r="AW1472" s="74">
        <f>PRODUCT(AV$4:AV1472)</f>
        <v>230793.56631808312</v>
      </c>
      <c r="BO1472" s="70">
        <f t="shared" si="596"/>
        <v>1469</v>
      </c>
      <c r="BP1472" s="178">
        <f t="shared" si="595"/>
        <v>0.1091</v>
      </c>
      <c r="BQ1472" s="179">
        <f t="shared" si="592"/>
        <v>8.6664107387064426E-3</v>
      </c>
      <c r="BR1472" s="179">
        <f t="shared" si="597"/>
        <v>4.3328764139888749E-6</v>
      </c>
    </row>
    <row r="1473" spans="44:70">
      <c r="AR1473" s="69">
        <f t="shared" si="589"/>
        <v>123</v>
      </c>
      <c r="AS1473" s="70">
        <f t="shared" si="593"/>
        <v>1470</v>
      </c>
      <c r="AT1473" s="71">
        <f t="shared" si="594"/>
        <v>3.86652625066598E-6</v>
      </c>
      <c r="AU1473" s="72">
        <f t="shared" si="590"/>
        <v>8.6664107387064426E-3</v>
      </c>
      <c r="AV1473" s="73">
        <f t="shared" si="591"/>
        <v>1.0086664107387064</v>
      </c>
      <c r="AW1473" s="74">
        <f>PRODUCT(AV$4:AV1473)</f>
        <v>232793.71815964652</v>
      </c>
      <c r="BO1473" s="70">
        <f t="shared" si="596"/>
        <v>1470</v>
      </c>
      <c r="BP1473" s="178">
        <f t="shared" si="595"/>
        <v>0.1091</v>
      </c>
      <c r="BQ1473" s="179">
        <f t="shared" si="592"/>
        <v>8.6664107387064426E-3</v>
      </c>
      <c r="BR1473" s="179">
        <f t="shared" si="597"/>
        <v>4.2956485591858378E-6</v>
      </c>
    </row>
    <row r="1474" spans="44:70">
      <c r="AR1474" s="69">
        <f t="shared" si="589"/>
        <v>123</v>
      </c>
      <c r="AS1474" s="70">
        <f t="shared" si="593"/>
        <v>1471</v>
      </c>
      <c r="AT1474" s="71">
        <f t="shared" si="594"/>
        <v>3.8330173460457182E-6</v>
      </c>
      <c r="AU1474" s="72">
        <f t="shared" si="590"/>
        <v>8.6664107387064426E-3</v>
      </c>
      <c r="AV1474" s="73">
        <f t="shared" si="591"/>
        <v>1.0086664107387064</v>
      </c>
      <c r="AW1474" s="74">
        <f>PRODUCT(AV$4:AV1474)</f>
        <v>234811.20413860868</v>
      </c>
      <c r="BO1474" s="70">
        <f t="shared" si="596"/>
        <v>1471</v>
      </c>
      <c r="BP1474" s="178">
        <f t="shared" si="595"/>
        <v>0.1091</v>
      </c>
      <c r="BQ1474" s="179">
        <f t="shared" si="592"/>
        <v>8.6664107387064426E-3</v>
      </c>
      <c r="BR1474" s="179">
        <f t="shared" si="597"/>
        <v>4.258740564226659E-6</v>
      </c>
    </row>
    <row r="1475" spans="44:70">
      <c r="AR1475" s="69">
        <f t="shared" si="589"/>
        <v>123</v>
      </c>
      <c r="AS1475" s="70">
        <f t="shared" si="593"/>
        <v>1472</v>
      </c>
      <c r="AT1475" s="71">
        <f t="shared" si="594"/>
        <v>3.7997988433562995E-6</v>
      </c>
      <c r="AU1475" s="72">
        <f t="shared" si="590"/>
        <v>8.6664107387064426E-3</v>
      </c>
      <c r="AV1475" s="73">
        <f t="shared" si="591"/>
        <v>1.0086664107387064</v>
      </c>
      <c r="AW1475" s="74">
        <f>PRODUCT(AV$4:AV1475)</f>
        <v>236846.17447972411</v>
      </c>
      <c r="BO1475" s="70">
        <f t="shared" si="596"/>
        <v>1472</v>
      </c>
      <c r="BP1475" s="178">
        <f t="shared" si="595"/>
        <v>0.1091</v>
      </c>
      <c r="BQ1475" s="179">
        <f t="shared" si="592"/>
        <v>8.6664107387064426E-3</v>
      </c>
      <c r="BR1475" s="179">
        <f t="shared" si="597"/>
        <v>4.2221496808917525E-6</v>
      </c>
    </row>
    <row r="1476" spans="44:70">
      <c r="AR1476" s="69">
        <f t="shared" si="589"/>
        <v>123</v>
      </c>
      <c r="AS1476" s="70">
        <f t="shared" si="593"/>
        <v>1473</v>
      </c>
      <c r="AT1476" s="71">
        <f t="shared" si="594"/>
        <v>3.766868225855312E-6</v>
      </c>
      <c r="AU1476" s="72">
        <f t="shared" si="590"/>
        <v>8.6664107387064426E-3</v>
      </c>
      <c r="AV1476" s="73">
        <f t="shared" si="591"/>
        <v>1.0086664107387064</v>
      </c>
      <c r="AW1476" s="74">
        <f>PRODUCT(AV$4:AV1476)</f>
        <v>238898.78070965674</v>
      </c>
      <c r="BO1476" s="70">
        <f t="shared" si="596"/>
        <v>1473</v>
      </c>
      <c r="BP1476" s="178">
        <f t="shared" si="595"/>
        <v>0.1091</v>
      </c>
      <c r="BQ1476" s="179">
        <f t="shared" si="592"/>
        <v>8.6664107387064426E-3</v>
      </c>
      <c r="BR1476" s="179">
        <f t="shared" si="597"/>
        <v>4.1858731845740962E-6</v>
      </c>
    </row>
    <row r="1477" spans="44:70">
      <c r="AR1477" s="69">
        <f t="shared" ref="AR1477:AR1540" si="598">ROUNDDOWN((AS1477-1)/12,0)+1</f>
        <v>123</v>
      </c>
      <c r="AS1477" s="70">
        <f t="shared" si="593"/>
        <v>1474</v>
      </c>
      <c r="AT1477" s="71">
        <f t="shared" si="594"/>
        <v>3.7342229986114675E-6</v>
      </c>
      <c r="AU1477" s="72">
        <f t="shared" ref="AU1477:AU1540" si="599">IF($AU$2="Yes",BQ1477,((1+$AH$21)^(1/12))-1)</f>
        <v>8.6664107387064426E-3</v>
      </c>
      <c r="AV1477" s="73">
        <f t="shared" ref="AV1477:AV1540" si="600">(1+AU1477)</f>
        <v>1.0086664107387064</v>
      </c>
      <c r="AW1477" s="74">
        <f>PRODUCT(AV$4:AV1477)</f>
        <v>240969.17566826279</v>
      </c>
      <c r="BO1477" s="70">
        <f t="shared" si="596"/>
        <v>1474</v>
      </c>
      <c r="BP1477" s="178">
        <f t="shared" si="595"/>
        <v>0.1091</v>
      </c>
      <c r="BQ1477" s="179">
        <f t="shared" ref="BQ1477:BQ1540" si="601">(1+BP1477)^(1/12)-1</f>
        <v>8.6664107387064426E-3</v>
      </c>
      <c r="BR1477" s="179">
        <f t="shared" si="597"/>
        <v>4.1499083740763532E-6</v>
      </c>
    </row>
    <row r="1478" spans="44:70">
      <c r="AR1478" s="69">
        <f t="shared" si="598"/>
        <v>123</v>
      </c>
      <c r="AS1478" s="70">
        <f t="shared" ref="AS1478:AS1541" si="602">AS1477+1</f>
        <v>1475</v>
      </c>
      <c r="AT1478" s="71">
        <f t="shared" ref="AT1478:AT1541" si="603">(1-AU1478)*AT1477</f>
        <v>3.7018606883155767E-6</v>
      </c>
      <c r="AU1478" s="72">
        <f t="shared" si="599"/>
        <v>8.6664107387064426E-3</v>
      </c>
      <c r="AV1478" s="73">
        <f t="shared" si="600"/>
        <v>1.0086664107387064</v>
      </c>
      <c r="AW1478" s="74">
        <f>PRODUCT(AV$4:AV1478)</f>
        <v>243057.51351997146</v>
      </c>
      <c r="BO1478" s="70">
        <f t="shared" si="596"/>
        <v>1475</v>
      </c>
      <c r="BP1478" s="178">
        <f t="shared" ref="BP1478:BP1541" si="604">VLOOKUP(BO1478,$BT$4:$BX$13,5,TRUE)/100</f>
        <v>0.1091</v>
      </c>
      <c r="BQ1478" s="179">
        <f t="shared" si="601"/>
        <v>8.6664107387064426E-3</v>
      </c>
      <c r="BR1478" s="179">
        <f t="shared" si="597"/>
        <v>4.1142525714097375E-6</v>
      </c>
    </row>
    <row r="1479" spans="44:70">
      <c r="AR1479" s="69">
        <f t="shared" si="598"/>
        <v>123</v>
      </c>
      <c r="AS1479" s="70">
        <f t="shared" si="602"/>
        <v>1476</v>
      </c>
      <c r="AT1479" s="71">
        <f t="shared" si="603"/>
        <v>3.6697788430931635E-6</v>
      </c>
      <c r="AU1479" s="72">
        <f t="shared" si="599"/>
        <v>8.6664107387064426E-3</v>
      </c>
      <c r="AV1479" s="73">
        <f t="shared" si="600"/>
        <v>1.0086664107387064</v>
      </c>
      <c r="AW1479" s="74">
        <f>PRODUCT(AV$4:AV1479)</f>
        <v>245163.94976526423</v>
      </c>
      <c r="BO1479" s="70">
        <f t="shared" si="596"/>
        <v>1476</v>
      </c>
      <c r="BP1479" s="178">
        <f t="shared" si="604"/>
        <v>0.1091</v>
      </c>
      <c r="BQ1479" s="179">
        <f t="shared" si="601"/>
        <v>8.6664107387064426E-3</v>
      </c>
      <c r="BR1479" s="179">
        <f t="shared" si="597"/>
        <v>4.0789031215946068E-6</v>
      </c>
    </row>
    <row r="1480" spans="44:70">
      <c r="AR1480" s="69">
        <f t="shared" si="598"/>
        <v>124</v>
      </c>
      <c r="AS1480" s="70">
        <f t="shared" si="602"/>
        <v>1477</v>
      </c>
      <c r="AT1480" s="71">
        <f t="shared" si="603"/>
        <v>3.6379750323187031E-6</v>
      </c>
      <c r="AU1480" s="72">
        <f t="shared" si="599"/>
        <v>8.6664107387064426E-3</v>
      </c>
      <c r="AV1480" s="73">
        <f t="shared" si="600"/>
        <v>1.0086664107387064</v>
      </c>
      <c r="AW1480" s="74">
        <f>PRODUCT(AV$4:AV1480)</f>
        <v>247288.64125225361</v>
      </c>
      <c r="BO1480" s="70">
        <f t="shared" si="596"/>
        <v>1477</v>
      </c>
      <c r="BP1480" s="178">
        <f t="shared" si="604"/>
        <v>0.1091</v>
      </c>
      <c r="BQ1480" s="179">
        <f t="shared" si="601"/>
        <v>8.6664107387064426E-3</v>
      </c>
      <c r="BR1480" s="179">
        <f t="shared" si="597"/>
        <v>4.0438573924627696E-6</v>
      </c>
    </row>
    <row r="1481" spans="44:70">
      <c r="AR1481" s="69">
        <f t="shared" si="598"/>
        <v>124</v>
      </c>
      <c r="AS1481" s="70">
        <f t="shared" si="602"/>
        <v>1478</v>
      </c>
      <c r="AT1481" s="71">
        <f t="shared" si="603"/>
        <v>3.6064468464314703E-6</v>
      </c>
      <c r="AU1481" s="72">
        <f t="shared" si="599"/>
        <v>8.6664107387064426E-3</v>
      </c>
      <c r="AV1481" s="73">
        <f t="shared" si="600"/>
        <v>1.0086664107387064</v>
      </c>
      <c r="AW1481" s="74">
        <f>PRODUCT(AV$4:AV1481)</f>
        <v>249431.74618836227</v>
      </c>
      <c r="BO1481" s="70">
        <f t="shared" si="596"/>
        <v>1478</v>
      </c>
      <c r="BP1481" s="178">
        <f t="shared" si="604"/>
        <v>0.1091</v>
      </c>
      <c r="BQ1481" s="179">
        <f t="shared" si="601"/>
        <v>8.6664107387064426E-3</v>
      </c>
      <c r="BR1481" s="179">
        <f t="shared" si="597"/>
        <v>4.0091127744614918E-6</v>
      </c>
    </row>
    <row r="1482" spans="44:70">
      <c r="AR1482" s="69">
        <f t="shared" si="598"/>
        <v>124</v>
      </c>
      <c r="AS1482" s="70">
        <f t="shared" si="602"/>
        <v>1479</v>
      </c>
      <c r="AT1482" s="71">
        <f t="shared" si="603"/>
        <v>3.5751918967529826E-6</v>
      </c>
      <c r="AU1482" s="72">
        <f t="shared" si="599"/>
        <v>8.6664107387064426E-3</v>
      </c>
      <c r="AV1482" s="73">
        <f t="shared" si="600"/>
        <v>1.0086664107387064</v>
      </c>
      <c r="AW1482" s="74">
        <f>PRODUCT(AV$4:AV1482)</f>
        <v>251593.4241521034</v>
      </c>
      <c r="BO1482" s="70">
        <f t="shared" si="596"/>
        <v>1479</v>
      </c>
      <c r="BP1482" s="178">
        <f t="shared" si="604"/>
        <v>0.1091</v>
      </c>
      <c r="BQ1482" s="179">
        <f t="shared" si="601"/>
        <v>8.6664107387064426E-3</v>
      </c>
      <c r="BR1482" s="179">
        <f t="shared" si="597"/>
        <v>3.9746666804591813E-6</v>
      </c>
    </row>
    <row r="1483" spans="44:70">
      <c r="AR1483" s="69">
        <f t="shared" si="598"/>
        <v>124</v>
      </c>
      <c r="AS1483" s="70">
        <f t="shared" si="602"/>
        <v>1480</v>
      </c>
      <c r="AT1483" s="71">
        <f t="shared" si="603"/>
        <v>3.5442078153060262E-6</v>
      </c>
      <c r="AU1483" s="72">
        <f t="shared" si="599"/>
        <v>8.6664107387064426E-3</v>
      </c>
      <c r="AV1483" s="73">
        <f t="shared" si="600"/>
        <v>1.0086664107387064</v>
      </c>
      <c r="AW1483" s="74">
        <f>PRODUCT(AV$4:AV1483)</f>
        <v>253773.83610496312</v>
      </c>
      <c r="BO1483" s="70">
        <f t="shared" si="596"/>
        <v>1480</v>
      </c>
      <c r="BP1483" s="178">
        <f t="shared" si="604"/>
        <v>0.1091</v>
      </c>
      <c r="BQ1483" s="179">
        <f t="shared" si="601"/>
        <v>8.6664107387064426E-3</v>
      </c>
      <c r="BR1483" s="179">
        <f t="shared" si="597"/>
        <v>3.9405165455527525E-6</v>
      </c>
    </row>
    <row r="1484" spans="44:70">
      <c r="AR1484" s="69">
        <f t="shared" si="598"/>
        <v>124</v>
      </c>
      <c r="AS1484" s="70">
        <f t="shared" si="602"/>
        <v>1481</v>
      </c>
      <c r="AT1484" s="71">
        <f t="shared" si="603"/>
        <v>3.5134922546352505E-6</v>
      </c>
      <c r="AU1484" s="72">
        <f t="shared" si="599"/>
        <v>8.6664107387064426E-3</v>
      </c>
      <c r="AV1484" s="73">
        <f t="shared" si="600"/>
        <v>1.0086664107387064</v>
      </c>
      <c r="AW1484" s="74">
        <f>PRODUCT(AV$4:AV1484)</f>
        <v>255973.1444033859</v>
      </c>
      <c r="BO1484" s="70">
        <f t="shared" si="596"/>
        <v>1481</v>
      </c>
      <c r="BP1484" s="178">
        <f t="shared" si="604"/>
        <v>0.1091</v>
      </c>
      <c r="BQ1484" s="179">
        <f t="shared" si="601"/>
        <v>8.6664107387064426E-3</v>
      </c>
      <c r="BR1484" s="179">
        <f t="shared" si="597"/>
        <v>3.9066598268766359E-6</v>
      </c>
    </row>
    <row r="1485" spans="44:70">
      <c r="AR1485" s="69">
        <f t="shared" si="598"/>
        <v>124</v>
      </c>
      <c r="AS1485" s="70">
        <f t="shared" si="602"/>
        <v>1482</v>
      </c>
      <c r="AT1485" s="71">
        <f t="shared" si="603"/>
        <v>3.4830428876293177E-6</v>
      </c>
      <c r="AU1485" s="72">
        <f t="shared" si="599"/>
        <v>8.6664107387064426E-3</v>
      </c>
      <c r="AV1485" s="73">
        <f t="shared" si="600"/>
        <v>1.0086664107387064</v>
      </c>
      <c r="AW1485" s="74">
        <f>PRODUCT(AV$4:AV1485)</f>
        <v>258191.51281086385</v>
      </c>
      <c r="BO1485" s="70">
        <f t="shared" si="596"/>
        <v>1482</v>
      </c>
      <c r="BP1485" s="178">
        <f t="shared" si="604"/>
        <v>0.1091</v>
      </c>
      <c r="BQ1485" s="179">
        <f t="shared" si="601"/>
        <v>8.6664107387064426E-3</v>
      </c>
      <c r="BR1485" s="179">
        <f t="shared" si="597"/>
        <v>3.873094003413434E-6</v>
      </c>
    </row>
    <row r="1486" spans="44:70">
      <c r="AR1486" s="69">
        <f t="shared" si="598"/>
        <v>124</v>
      </c>
      <c r="AS1486" s="70">
        <f t="shared" si="602"/>
        <v>1483</v>
      </c>
      <c r="AT1486" s="71">
        <f t="shared" si="603"/>
        <v>3.4528574073445918E-6</v>
      </c>
      <c r="AU1486" s="72">
        <f t="shared" si="599"/>
        <v>8.6664107387064426E-3</v>
      </c>
      <c r="AV1486" s="73">
        <f t="shared" si="600"/>
        <v>1.0086664107387064</v>
      </c>
      <c r="AW1486" s="74">
        <f>PRODUCT(AV$4:AV1486)</f>
        <v>260429.10651013078</v>
      </c>
      <c r="BO1486" s="70">
        <f t="shared" si="596"/>
        <v>1483</v>
      </c>
      <c r="BP1486" s="178">
        <f t="shared" si="604"/>
        <v>0.1091</v>
      </c>
      <c r="BQ1486" s="179">
        <f t="shared" si="601"/>
        <v>8.6664107387064426E-3</v>
      </c>
      <c r="BR1486" s="179">
        <f t="shared" si="597"/>
        <v>3.839816575806204E-6</v>
      </c>
    </row>
    <row r="1487" spans="44:70">
      <c r="AR1487" s="69">
        <f t="shared" si="598"/>
        <v>124</v>
      </c>
      <c r="AS1487" s="70">
        <f t="shared" si="602"/>
        <v>1484</v>
      </c>
      <c r="AT1487" s="71">
        <f t="shared" si="603"/>
        <v>3.4229335268303584E-6</v>
      </c>
      <c r="AU1487" s="72">
        <f t="shared" si="599"/>
        <v>8.6664107387064426E-3</v>
      </c>
      <c r="AV1487" s="73">
        <f t="shared" si="600"/>
        <v>1.0086664107387064</v>
      </c>
      <c r="AW1487" s="74">
        <f>PRODUCT(AV$4:AV1487)</f>
        <v>262686.09211546188</v>
      </c>
      <c r="BO1487" s="70">
        <f t="shared" si="596"/>
        <v>1484</v>
      </c>
      <c r="BP1487" s="178">
        <f t="shared" si="604"/>
        <v>0.1091</v>
      </c>
      <c r="BQ1487" s="179">
        <f t="shared" si="601"/>
        <v>8.6664107387064426E-3</v>
      </c>
      <c r="BR1487" s="179">
        <f t="shared" si="597"/>
        <v>3.8068250661723511E-6</v>
      </c>
    </row>
    <row r="1488" spans="44:70">
      <c r="AR1488" s="69">
        <f t="shared" si="598"/>
        <v>124</v>
      </c>
      <c r="AS1488" s="70">
        <f t="shared" si="602"/>
        <v>1485</v>
      </c>
      <c r="AT1488" s="71">
        <f t="shared" si="603"/>
        <v>3.3932689789555575E-6</v>
      </c>
      <c r="AU1488" s="72">
        <f t="shared" si="599"/>
        <v>8.6664107387064426E-3</v>
      </c>
      <c r="AV1488" s="73">
        <f t="shared" si="600"/>
        <v>1.0086664107387064</v>
      </c>
      <c r="AW1488" s="74">
        <f>PRODUCT(AV$4:AV1488)</f>
        <v>264962.63768508018</v>
      </c>
      <c r="BO1488" s="70">
        <f t="shared" si="596"/>
        <v>1485</v>
      </c>
      <c r="BP1488" s="178">
        <f t="shared" si="604"/>
        <v>0.1091</v>
      </c>
      <c r="BQ1488" s="179">
        <f t="shared" si="601"/>
        <v>8.6664107387064426E-3</v>
      </c>
      <c r="BR1488" s="179">
        <f t="shared" si="597"/>
        <v>3.774117017919122E-6</v>
      </c>
    </row>
    <row r="1489" spans="44:70">
      <c r="AR1489" s="69">
        <f t="shared" si="598"/>
        <v>124</v>
      </c>
      <c r="AS1489" s="70">
        <f t="shared" si="602"/>
        <v>1486</v>
      </c>
      <c r="AT1489" s="71">
        <f t="shared" si="603"/>
        <v>3.3638615162370174E-6</v>
      </c>
      <c r="AU1489" s="72">
        <f t="shared" si="599"/>
        <v>8.6664107387064426E-3</v>
      </c>
      <c r="AV1489" s="73">
        <f t="shared" si="600"/>
        <v>1.0086664107387064</v>
      </c>
      <c r="AW1489" s="74">
        <f>PRODUCT(AV$4:AV1489)</f>
        <v>267258.91273367015</v>
      </c>
      <c r="BO1489" s="70">
        <f t="shared" si="596"/>
        <v>1486</v>
      </c>
      <c r="BP1489" s="178">
        <f t="shared" si="604"/>
        <v>0.1091</v>
      </c>
      <c r="BQ1489" s="179">
        <f t="shared" si="601"/>
        <v>8.6664107387064426E-3</v>
      </c>
      <c r="BR1489" s="179">
        <f t="shared" si="597"/>
        <v>3.7416899955606845E-6</v>
      </c>
    </row>
    <row r="1490" spans="44:70">
      <c r="AR1490" s="69">
        <f t="shared" si="598"/>
        <v>124</v>
      </c>
      <c r="AS1490" s="70">
        <f t="shared" si="602"/>
        <v>1487</v>
      </c>
      <c r="AT1490" s="71">
        <f t="shared" si="603"/>
        <v>3.3347089106691797E-6</v>
      </c>
      <c r="AU1490" s="72">
        <f t="shared" si="599"/>
        <v>8.6664107387064426E-3</v>
      </c>
      <c r="AV1490" s="73">
        <f t="shared" si="600"/>
        <v>1.0086664107387064</v>
      </c>
      <c r="AW1490" s="74">
        <f>PRODUCT(AV$4:AV1490)</f>
        <v>269575.08824500022</v>
      </c>
      <c r="BO1490" s="70">
        <f t="shared" ref="BO1490:BO1553" si="605">BO1489+1</f>
        <v>1487</v>
      </c>
      <c r="BP1490" s="178">
        <f t="shared" si="604"/>
        <v>0.1091</v>
      </c>
      <c r="BQ1490" s="179">
        <f t="shared" si="601"/>
        <v>8.6664107387064426E-3</v>
      </c>
      <c r="BR1490" s="179">
        <f t="shared" ref="BR1490:BR1553" si="606">BR1489/(1+BQ1490)</f>
        <v>3.7095415845367769E-6</v>
      </c>
    </row>
    <row r="1491" spans="44:70">
      <c r="AR1491" s="69">
        <f t="shared" si="598"/>
        <v>124</v>
      </c>
      <c r="AS1491" s="70">
        <f t="shared" si="602"/>
        <v>1488</v>
      </c>
      <c r="AT1491" s="71">
        <f t="shared" si="603"/>
        <v>3.3058089535552961E-6</v>
      </c>
      <c r="AU1491" s="72">
        <f t="shared" si="599"/>
        <v>8.6664107387064426E-3</v>
      </c>
      <c r="AV1491" s="73">
        <f t="shared" si="600"/>
        <v>1.0086664107387064</v>
      </c>
      <c r="AW1491" s="74">
        <f>PRODUCT(AV$4:AV1491)</f>
        <v>271911.33668465441</v>
      </c>
      <c r="BO1491" s="70">
        <f t="shared" si="605"/>
        <v>1488</v>
      </c>
      <c r="BP1491" s="178">
        <f t="shared" si="604"/>
        <v>0.1091</v>
      </c>
      <c r="BQ1491" s="179">
        <f t="shared" si="601"/>
        <v>8.6664107387064426E-3</v>
      </c>
      <c r="BR1491" s="179">
        <f t="shared" si="606"/>
        <v>3.6776693910329174E-6</v>
      </c>
    </row>
    <row r="1492" spans="44:70">
      <c r="AR1492" s="69">
        <f t="shared" si="598"/>
        <v>125</v>
      </c>
      <c r="AS1492" s="70">
        <f t="shared" si="602"/>
        <v>1489</v>
      </c>
      <c r="AT1492" s="71">
        <f t="shared" si="603"/>
        <v>3.2771594553400928E-6</v>
      </c>
      <c r="AU1492" s="72">
        <f t="shared" si="599"/>
        <v>8.6664107387064426E-3</v>
      </c>
      <c r="AV1492" s="73">
        <f t="shared" si="600"/>
        <v>1.0086664107387064</v>
      </c>
      <c r="AW1492" s="74">
        <f>PRODUCT(AV$4:AV1492)</f>
        <v>274267.83201287431</v>
      </c>
      <c r="BO1492" s="70">
        <f t="shared" si="605"/>
        <v>1489</v>
      </c>
      <c r="BP1492" s="178">
        <f t="shared" si="604"/>
        <v>0.1091</v>
      </c>
      <c r="BQ1492" s="179">
        <f t="shared" si="601"/>
        <v>8.6664107387064426E-3</v>
      </c>
      <c r="BR1492" s="179">
        <f t="shared" si="606"/>
        <v>3.6460710418021567E-6</v>
      </c>
    </row>
    <row r="1493" spans="44:70">
      <c r="AR1493" s="69">
        <f t="shared" si="598"/>
        <v>125</v>
      </c>
      <c r="AS1493" s="70">
        <f t="shared" si="602"/>
        <v>1490</v>
      </c>
      <c r="AT1493" s="71">
        <f t="shared" si="603"/>
        <v>3.2487582454438802E-6</v>
      </c>
      <c r="AU1493" s="72">
        <f t="shared" si="599"/>
        <v>8.6664107387064426E-3</v>
      </c>
      <c r="AV1493" s="73">
        <f t="shared" si="600"/>
        <v>1.0086664107387064</v>
      </c>
      <c r="AW1493" s="74">
        <f>PRODUCT(AV$4:AV1493)</f>
        <v>276644.74969751242</v>
      </c>
      <c r="BO1493" s="70">
        <f t="shared" si="605"/>
        <v>1490</v>
      </c>
      <c r="BP1493" s="178">
        <f t="shared" si="604"/>
        <v>0.1091</v>
      </c>
      <c r="BQ1493" s="179">
        <f t="shared" si="601"/>
        <v>8.6664107387064426E-3</v>
      </c>
      <c r="BR1493" s="179">
        <f t="shared" si="606"/>
        <v>3.6147441839883631E-6</v>
      </c>
    </row>
    <row r="1494" spans="44:70">
      <c r="AR1494" s="69">
        <f t="shared" si="598"/>
        <v>125</v>
      </c>
      <c r="AS1494" s="70">
        <f t="shared" si="602"/>
        <v>1491</v>
      </c>
      <c r="AT1494" s="71">
        <f t="shared" si="603"/>
        <v>3.2206031720981044E-6</v>
      </c>
      <c r="AU1494" s="72">
        <f t="shared" si="599"/>
        <v>8.6664107387064426E-3</v>
      </c>
      <c r="AV1494" s="73">
        <f t="shared" si="600"/>
        <v>1.0086664107387064</v>
      </c>
      <c r="AW1494" s="74">
        <f>PRODUCT(AV$4:AV1494)</f>
        <v>279042.26672709768</v>
      </c>
      <c r="BO1494" s="70">
        <f t="shared" si="605"/>
        <v>1491</v>
      </c>
      <c r="BP1494" s="178">
        <f t="shared" si="604"/>
        <v>0.1091</v>
      </c>
      <c r="BQ1494" s="179">
        <f t="shared" si="601"/>
        <v>8.6664107387064426E-3</v>
      </c>
      <c r="BR1494" s="179">
        <f t="shared" si="606"/>
        <v>3.5836864849510263E-6</v>
      </c>
    </row>
    <row r="1495" spans="44:70">
      <c r="AR1495" s="69">
        <f t="shared" si="598"/>
        <v>125</v>
      </c>
      <c r="AS1495" s="70">
        <f t="shared" si="602"/>
        <v>1492</v>
      </c>
      <c r="AT1495" s="71">
        <f t="shared" si="603"/>
        <v>3.1926921021823212E-6</v>
      </c>
      <c r="AU1495" s="72">
        <f t="shared" si="599"/>
        <v>8.6664107387064426E-3</v>
      </c>
      <c r="AV1495" s="73">
        <f t="shared" si="600"/>
        <v>1.0086664107387064</v>
      </c>
      <c r="AW1495" s="74">
        <f>PRODUCT(AV$4:AV1495)</f>
        <v>281460.5616240144</v>
      </c>
      <c r="BO1495" s="70">
        <f t="shared" si="605"/>
        <v>1492</v>
      </c>
      <c r="BP1495" s="178">
        <f t="shared" si="604"/>
        <v>0.1091</v>
      </c>
      <c r="BQ1495" s="179">
        <f t="shared" si="601"/>
        <v>8.6664107387064426E-3</v>
      </c>
      <c r="BR1495" s="179">
        <f t="shared" si="606"/>
        <v>3.5528956320915648E-6</v>
      </c>
    </row>
    <row r="1496" spans="44:70">
      <c r="AR1496" s="69">
        <f t="shared" si="598"/>
        <v>125</v>
      </c>
      <c r="AS1496" s="70">
        <f t="shared" si="602"/>
        <v>1493</v>
      </c>
      <c r="AT1496" s="71">
        <f t="shared" si="603"/>
        <v>3.1650229210625849E-6</v>
      </c>
      <c r="AU1496" s="72">
        <f t="shared" si="599"/>
        <v>8.6664107387064426E-3</v>
      </c>
      <c r="AV1496" s="73">
        <f t="shared" si="600"/>
        <v>1.0086664107387064</v>
      </c>
      <c r="AW1496" s="74">
        <f>PRODUCT(AV$4:AV1496)</f>
        <v>283899.81445779512</v>
      </c>
      <c r="BO1496" s="70">
        <f t="shared" si="605"/>
        <v>1493</v>
      </c>
      <c r="BP1496" s="178">
        <f t="shared" si="604"/>
        <v>0.1091</v>
      </c>
      <c r="BQ1496" s="179">
        <f t="shared" si="601"/>
        <v>8.6664107387064426E-3</v>
      </c>
      <c r="BR1496" s="179">
        <f t="shared" si="606"/>
        <v>3.5223693326811268E-6</v>
      </c>
    </row>
    <row r="1497" spans="44:70">
      <c r="AR1497" s="69">
        <f t="shared" si="598"/>
        <v>125</v>
      </c>
      <c r="AS1497" s="70">
        <f t="shared" si="602"/>
        <v>1494</v>
      </c>
      <c r="AT1497" s="71">
        <f t="shared" si="603"/>
        <v>3.137593532431236E-6</v>
      </c>
      <c r="AU1497" s="72">
        <f t="shared" si="599"/>
        <v>8.6664107387064426E-3</v>
      </c>
      <c r="AV1497" s="73">
        <f t="shared" si="600"/>
        <v>1.0086664107387064</v>
      </c>
      <c r="AW1497" s="74">
        <f>PRODUCT(AV$4:AV1497)</f>
        <v>286360.20685852889</v>
      </c>
      <c r="BO1497" s="70">
        <f t="shared" si="605"/>
        <v>1494</v>
      </c>
      <c r="BP1497" s="178">
        <f t="shared" si="604"/>
        <v>0.1091</v>
      </c>
      <c r="BQ1497" s="179">
        <f t="shared" si="601"/>
        <v>8.6664107387064426E-3</v>
      </c>
      <c r="BR1497" s="179">
        <f t="shared" si="606"/>
        <v>3.4921053136898712E-6</v>
      </c>
    </row>
    <row r="1498" spans="44:70">
      <c r="AR1498" s="69">
        <f t="shared" si="598"/>
        <v>125</v>
      </c>
      <c r="AS1498" s="70">
        <f t="shared" si="602"/>
        <v>1495</v>
      </c>
      <c r="AT1498" s="71">
        <f t="shared" si="603"/>
        <v>3.110401858148078E-6</v>
      </c>
      <c r="AU1498" s="72">
        <f t="shared" si="599"/>
        <v>8.6664107387064426E-3</v>
      </c>
      <c r="AV1498" s="73">
        <f t="shared" si="600"/>
        <v>1.0086664107387064</v>
      </c>
      <c r="AW1498" s="74">
        <f>PRODUCT(AV$4:AV1498)</f>
        <v>288841.92203038587</v>
      </c>
      <c r="BO1498" s="70">
        <f t="shared" si="605"/>
        <v>1495</v>
      </c>
      <c r="BP1498" s="178">
        <f t="shared" si="604"/>
        <v>0.1091</v>
      </c>
      <c r="BQ1498" s="179">
        <f t="shared" si="601"/>
        <v>8.6664107387064426E-3</v>
      </c>
      <c r="BR1498" s="179">
        <f t="shared" si="606"/>
        <v>3.4621013216177135E-6</v>
      </c>
    </row>
    <row r="1499" spans="44:70">
      <c r="AR1499" s="69">
        <f t="shared" si="598"/>
        <v>125</v>
      </c>
      <c r="AS1499" s="70">
        <f t="shared" si="602"/>
        <v>1496</v>
      </c>
      <c r="AT1499" s="71">
        <f t="shared" si="603"/>
        <v>3.0834458380829309E-6</v>
      </c>
      <c r="AU1499" s="72">
        <f t="shared" si="599"/>
        <v>8.6664107387064426E-3</v>
      </c>
      <c r="AV1499" s="73">
        <f t="shared" si="600"/>
        <v>1.0086664107387064</v>
      </c>
      <c r="AW1499" s="74">
        <f>PRODUCT(AV$4:AV1499)</f>
        <v>291345.14476525859</v>
      </c>
      <c r="BO1499" s="70">
        <f t="shared" si="605"/>
        <v>1496</v>
      </c>
      <c r="BP1499" s="178">
        <f t="shared" si="604"/>
        <v>0.1091</v>
      </c>
      <c r="BQ1499" s="179">
        <f t="shared" si="601"/>
        <v>8.6664107387064426E-3</v>
      </c>
      <c r="BR1499" s="179">
        <f t="shared" si="606"/>
        <v>3.4323551223265287E-6</v>
      </c>
    </row>
    <row r="1500" spans="44:70">
      <c r="AR1500" s="69">
        <f t="shared" si="598"/>
        <v>125</v>
      </c>
      <c r="AS1500" s="70">
        <f t="shared" si="602"/>
        <v>1497</v>
      </c>
      <c r="AT1500" s="71">
        <f t="shared" si="603"/>
        <v>3.0567234299595495E-6</v>
      </c>
      <c r="AU1500" s="72">
        <f t="shared" si="599"/>
        <v>8.6664107387064426E-3</v>
      </c>
      <c r="AV1500" s="73">
        <f t="shared" si="600"/>
        <v>1.0086664107387064</v>
      </c>
      <c r="AW1500" s="74">
        <f>PRODUCT(AV$4:AV1500)</f>
        <v>293870.06145652221</v>
      </c>
      <c r="BO1500" s="70">
        <f t="shared" si="605"/>
        <v>1497</v>
      </c>
      <c r="BP1500" s="178">
        <f t="shared" si="604"/>
        <v>0.1091</v>
      </c>
      <c r="BQ1500" s="179">
        <f t="shared" si="601"/>
        <v>8.6664107387064426E-3</v>
      </c>
      <c r="BR1500" s="179">
        <f t="shared" si="606"/>
        <v>3.4028645008737929E-6</v>
      </c>
    </row>
    <row r="1501" spans="44:70">
      <c r="AR1501" s="69">
        <f t="shared" si="598"/>
        <v>125</v>
      </c>
      <c r="AS1501" s="70">
        <f t="shared" si="602"/>
        <v>1498</v>
      </c>
      <c r="AT1501" s="71">
        <f t="shared" si="603"/>
        <v>3.0302326092008923E-6</v>
      </c>
      <c r="AU1501" s="72">
        <f t="shared" si="599"/>
        <v>8.6664107387064426E-3</v>
      </c>
      <c r="AV1501" s="73">
        <f t="shared" si="600"/>
        <v>1.0086664107387064</v>
      </c>
      <c r="AW1501" s="74">
        <f>PRODUCT(AV$4:AV1501)</f>
        <v>296416.86011291336</v>
      </c>
      <c r="BO1501" s="70">
        <f t="shared" si="605"/>
        <v>1498</v>
      </c>
      <c r="BP1501" s="178">
        <f t="shared" si="604"/>
        <v>0.1091</v>
      </c>
      <c r="BQ1501" s="179">
        <f t="shared" si="601"/>
        <v>8.6664107387064426E-3</v>
      </c>
      <c r="BR1501" s="179">
        <f t="shared" si="606"/>
        <v>3.3736272613476569E-6</v>
      </c>
    </row>
    <row r="1502" spans="44:70">
      <c r="AR1502" s="69">
        <f t="shared" si="598"/>
        <v>125</v>
      </c>
      <c r="AS1502" s="70">
        <f t="shared" si="602"/>
        <v>1499</v>
      </c>
      <c r="AT1502" s="71">
        <f t="shared" si="603"/>
        <v>3.0039713687757351E-6</v>
      </c>
      <c r="AU1502" s="72">
        <f t="shared" si="599"/>
        <v>8.6664107387064426E-3</v>
      </c>
      <c r="AV1502" s="73">
        <f t="shared" si="600"/>
        <v>1.0086664107387064</v>
      </c>
      <c r="AW1502" s="74">
        <f>PRODUCT(AV$4:AV1502)</f>
        <v>298985.73037252954</v>
      </c>
      <c r="BO1502" s="70">
        <f t="shared" si="605"/>
        <v>1499</v>
      </c>
      <c r="BP1502" s="178">
        <f t="shared" si="604"/>
        <v>0.1091</v>
      </c>
      <c r="BQ1502" s="179">
        <f t="shared" si="601"/>
        <v>8.6664107387064426E-3</v>
      </c>
      <c r="BR1502" s="179">
        <f t="shared" si="606"/>
        <v>3.3446412267034341E-6</v>
      </c>
    </row>
    <row r="1503" spans="44:70">
      <c r="AR1503" s="69">
        <f t="shared" si="598"/>
        <v>125</v>
      </c>
      <c r="AS1503" s="70">
        <f t="shared" si="602"/>
        <v>1500</v>
      </c>
      <c r="AT1503" s="71">
        <f t="shared" si="603"/>
        <v>2.9779377190466101E-6</v>
      </c>
      <c r="AU1503" s="72">
        <f t="shared" si="599"/>
        <v>8.6664107387064426E-3</v>
      </c>
      <c r="AV1503" s="73">
        <f t="shared" si="600"/>
        <v>1.0086664107387064</v>
      </c>
      <c r="AW1503" s="74">
        <f>PRODUCT(AV$4:AV1503)</f>
        <v>301576.86351694999</v>
      </c>
      <c r="BO1503" s="70">
        <f t="shared" si="605"/>
        <v>1500</v>
      </c>
      <c r="BP1503" s="178">
        <f t="shared" si="604"/>
        <v>0.1091</v>
      </c>
      <c r="BQ1503" s="179">
        <f t="shared" si="601"/>
        <v>8.6664107387064426E-3</v>
      </c>
      <c r="BR1503" s="179">
        <f t="shared" si="606"/>
        <v>3.3159042386014961E-6</v>
      </c>
    </row>
    <row r="1504" spans="44:70">
      <c r="AR1504" s="69">
        <f t="shared" si="598"/>
        <v>126</v>
      </c>
      <c r="AS1504" s="70">
        <f t="shared" si="602"/>
        <v>1501</v>
      </c>
      <c r="AT1504" s="71">
        <f t="shared" si="603"/>
        <v>2.9521296876190658E-6</v>
      </c>
      <c r="AU1504" s="72">
        <f t="shared" si="599"/>
        <v>8.6664107387064426E-3</v>
      </c>
      <c r="AV1504" s="73">
        <f t="shared" si="600"/>
        <v>1.0086664107387064</v>
      </c>
      <c r="AW1504" s="74">
        <f>PRODUCT(AV$4:AV1504)</f>
        <v>304190.45248547872</v>
      </c>
      <c r="BO1504" s="70">
        <f t="shared" si="605"/>
        <v>1501</v>
      </c>
      <c r="BP1504" s="178">
        <f t="shared" si="604"/>
        <v>0.1091</v>
      </c>
      <c r="BQ1504" s="179">
        <f t="shared" si="601"/>
        <v>8.6664107387064426E-3</v>
      </c>
      <c r="BR1504" s="179">
        <f t="shared" si="606"/>
        <v>3.2874141572465591E-6</v>
      </c>
    </row>
    <row r="1505" spans="44:70">
      <c r="AR1505" s="69">
        <f t="shared" si="598"/>
        <v>126</v>
      </c>
      <c r="AS1505" s="70">
        <f t="shared" si="602"/>
        <v>1502</v>
      </c>
      <c r="AT1505" s="71">
        <f t="shared" si="603"/>
        <v>2.9265453191922299E-6</v>
      </c>
      <c r="AU1505" s="72">
        <f t="shared" si="599"/>
        <v>8.6664107387064426E-3</v>
      </c>
      <c r="AV1505" s="73">
        <f t="shared" si="600"/>
        <v>1.0086664107387064</v>
      </c>
      <c r="AW1505" s="74">
        <f>PRODUCT(AV$4:AV1505)</f>
        <v>306826.69188951084</v>
      </c>
      <c r="BO1505" s="70">
        <f t="shared" si="605"/>
        <v>1502</v>
      </c>
      <c r="BP1505" s="178">
        <f t="shared" si="604"/>
        <v>0.1091</v>
      </c>
      <c r="BQ1505" s="179">
        <f t="shared" si="601"/>
        <v>8.6664107387064426E-3</v>
      </c>
      <c r="BR1505" s="179">
        <f t="shared" si="606"/>
        <v>3.2591688612283521E-6</v>
      </c>
    </row>
    <row r="1506" spans="44:70">
      <c r="AR1506" s="69">
        <f t="shared" si="598"/>
        <v>126</v>
      </c>
      <c r="AS1506" s="70">
        <f t="shared" si="602"/>
        <v>1503</v>
      </c>
      <c r="AT1506" s="71">
        <f t="shared" si="603"/>
        <v>2.9011826754106714E-6</v>
      </c>
      <c r="AU1506" s="72">
        <f t="shared" si="599"/>
        <v>8.6664107387064426E-3</v>
      </c>
      <c r="AV1506" s="73">
        <f t="shared" si="600"/>
        <v>1.0086664107387064</v>
      </c>
      <c r="AW1506" s="74">
        <f>PRODUCT(AV$4:AV1506)</f>
        <v>309485.77802702389</v>
      </c>
      <c r="BO1506" s="70">
        <f t="shared" si="605"/>
        <v>1503</v>
      </c>
      <c r="BP1506" s="178">
        <f t="shared" si="604"/>
        <v>0.1091</v>
      </c>
      <c r="BQ1506" s="179">
        <f t="shared" si="601"/>
        <v>8.6664107387064426E-3</v>
      </c>
      <c r="BR1506" s="179">
        <f t="shared" si="606"/>
        <v>3.2311662473636538E-6</v>
      </c>
    </row>
    <row r="1507" spans="44:70">
      <c r="AR1507" s="69">
        <f t="shared" si="598"/>
        <v>126</v>
      </c>
      <c r="AS1507" s="70">
        <f t="shared" si="602"/>
        <v>1504</v>
      </c>
      <c r="AT1507" s="71">
        <f t="shared" si="603"/>
        <v>2.8760398347175432E-6</v>
      </c>
      <c r="AU1507" s="72">
        <f t="shared" si="599"/>
        <v>8.6664107387064426E-3</v>
      </c>
      <c r="AV1507" s="73">
        <f t="shared" si="600"/>
        <v>1.0086664107387064</v>
      </c>
      <c r="AW1507" s="74">
        <f>PRODUCT(AV$4:AV1507)</f>
        <v>312167.9088971942</v>
      </c>
      <c r="BO1507" s="70">
        <f t="shared" si="605"/>
        <v>1504</v>
      </c>
      <c r="BP1507" s="178">
        <f t="shared" si="604"/>
        <v>0.1091</v>
      </c>
      <c r="BQ1507" s="179">
        <f t="shared" si="601"/>
        <v>8.6664107387064426E-3</v>
      </c>
      <c r="BR1507" s="179">
        <f t="shared" si="606"/>
        <v>3.203404230539687E-6</v>
      </c>
    </row>
    <row r="1508" spans="44:70">
      <c r="AR1508" s="69">
        <f t="shared" si="598"/>
        <v>126</v>
      </c>
      <c r="AS1508" s="70">
        <f t="shared" si="602"/>
        <v>1505</v>
      </c>
      <c r="AT1508" s="71">
        <f t="shared" si="603"/>
        <v>2.8511148922089994E-6</v>
      </c>
      <c r="AU1508" s="72">
        <f t="shared" si="599"/>
        <v>8.6664107387064426E-3</v>
      </c>
      <c r="AV1508" s="73">
        <f t="shared" si="600"/>
        <v>1.0086664107387064</v>
      </c>
      <c r="AW1508" s="74">
        <f>PRODUCT(AV$4:AV1508)</f>
        <v>314873.28421514039</v>
      </c>
      <c r="BO1508" s="70">
        <f t="shared" si="605"/>
        <v>1505</v>
      </c>
      <c r="BP1508" s="178">
        <f t="shared" si="604"/>
        <v>0.1091</v>
      </c>
      <c r="BQ1508" s="179">
        <f t="shared" si="601"/>
        <v>8.6664107387064426E-3</v>
      </c>
      <c r="BR1508" s="179">
        <f t="shared" si="606"/>
        <v>3.1758807435588576E-6</v>
      </c>
    </row>
    <row r="1509" spans="44:70">
      <c r="AR1509" s="69">
        <f t="shared" si="598"/>
        <v>126</v>
      </c>
      <c r="AS1509" s="70">
        <f t="shared" si="602"/>
        <v>1506</v>
      </c>
      <c r="AT1509" s="71">
        <f t="shared" si="603"/>
        <v>2.8264059594898733E-6</v>
      </c>
      <c r="AU1509" s="72">
        <f t="shared" si="599"/>
        <v>8.6664107387064426E-3</v>
      </c>
      <c r="AV1509" s="73">
        <f t="shared" si="600"/>
        <v>1.0086664107387064</v>
      </c>
      <c r="AW1509" s="74">
        <f>PRODUCT(AV$4:AV1509)</f>
        <v>317602.10542679427</v>
      </c>
      <c r="BO1509" s="70">
        <f t="shared" si="605"/>
        <v>1506</v>
      </c>
      <c r="BP1509" s="178">
        <f t="shared" si="604"/>
        <v>0.1091</v>
      </c>
      <c r="BQ1509" s="179">
        <f t="shared" si="601"/>
        <v>8.6664107387064426E-3</v>
      </c>
      <c r="BR1509" s="179">
        <f t="shared" si="606"/>
        <v>3.1485937369848286E-6</v>
      </c>
    </row>
    <row r="1510" spans="44:70">
      <c r="AR1510" s="69">
        <f t="shared" si="598"/>
        <v>126</v>
      </c>
      <c r="AS1510" s="70">
        <f t="shared" si="602"/>
        <v>1507</v>
      </c>
      <c r="AT1510" s="71">
        <f t="shared" si="603"/>
        <v>2.8019111645306065E-6</v>
      </c>
      <c r="AU1510" s="72">
        <f t="shared" si="599"/>
        <v>8.6664107387064426E-3</v>
      </c>
      <c r="AV1510" s="73">
        <f t="shared" si="600"/>
        <v>1.0086664107387064</v>
      </c>
      <c r="AW1510" s="74">
        <f>PRODUCT(AV$4:AV1510)</f>
        <v>320354.57572390081</v>
      </c>
      <c r="BO1510" s="70">
        <f t="shared" si="605"/>
        <v>1507</v>
      </c>
      <c r="BP1510" s="178">
        <f t="shared" si="604"/>
        <v>0.1091</v>
      </c>
      <c r="BQ1510" s="179">
        <f t="shared" si="601"/>
        <v>8.6664107387064426E-3</v>
      </c>
      <c r="BR1510" s="179">
        <f t="shared" si="606"/>
        <v>3.1215411789899162E-6</v>
      </c>
    </row>
    <row r="1511" spans="44:70">
      <c r="AR1511" s="69">
        <f t="shared" si="598"/>
        <v>126</v>
      </c>
      <c r="AS1511" s="70">
        <f t="shared" si="602"/>
        <v>1508</v>
      </c>
      <c r="AT1511" s="71">
        <f t="shared" si="603"/>
        <v>2.7776286515254168E-6</v>
      </c>
      <c r="AU1511" s="72">
        <f t="shared" si="599"/>
        <v>8.6664107387064426E-3</v>
      </c>
      <c r="AV1511" s="73">
        <f t="shared" si="600"/>
        <v>1.0086664107387064</v>
      </c>
      <c r="AW1511" s="74">
        <f>PRODUCT(AV$4:AV1511)</f>
        <v>323130.90005914815</v>
      </c>
      <c r="BO1511" s="70">
        <f t="shared" si="605"/>
        <v>1508</v>
      </c>
      <c r="BP1511" s="178">
        <f t="shared" si="604"/>
        <v>0.1091</v>
      </c>
      <c r="BQ1511" s="179">
        <f t="shared" si="601"/>
        <v>8.6664107387064426E-3</v>
      </c>
      <c r="BR1511" s="179">
        <f t="shared" si="606"/>
        <v>3.094721055203797E-6</v>
      </c>
    </row>
    <row r="1512" spans="44:70">
      <c r="AR1512" s="69">
        <f t="shared" si="598"/>
        <v>126</v>
      </c>
      <c r="AS1512" s="70">
        <f t="shared" si="602"/>
        <v>1509</v>
      </c>
      <c r="AT1512" s="71">
        <f t="shared" si="603"/>
        <v>2.7535565807516984E-6</v>
      </c>
      <c r="AU1512" s="72">
        <f t="shared" si="599"/>
        <v>8.6664107387064426E-3</v>
      </c>
      <c r="AV1512" s="73">
        <f t="shared" si="600"/>
        <v>1.0086664107387064</v>
      </c>
      <c r="AW1512" s="74">
        <f>PRODUCT(AV$4:AV1512)</f>
        <v>325931.28516142862</v>
      </c>
      <c r="BO1512" s="70">
        <f t="shared" si="605"/>
        <v>1509</v>
      </c>
      <c r="BP1512" s="178">
        <f t="shared" si="604"/>
        <v>0.1091</v>
      </c>
      <c r="BQ1512" s="179">
        <f t="shared" si="601"/>
        <v>8.6664107387064426E-3</v>
      </c>
      <c r="BR1512" s="179">
        <f t="shared" si="606"/>
        <v>3.068131368563516E-6</v>
      </c>
    </row>
    <row r="1513" spans="44:70">
      <c r="AR1513" s="69">
        <f t="shared" si="598"/>
        <v>126</v>
      </c>
      <c r="AS1513" s="70">
        <f t="shared" si="602"/>
        <v>1510</v>
      </c>
      <c r="AT1513" s="71">
        <f t="shared" si="603"/>
        <v>2.7296931284306362E-6</v>
      </c>
      <c r="AU1513" s="72">
        <f t="shared" si="599"/>
        <v>8.6664107387064426E-3</v>
      </c>
      <c r="AV1513" s="73">
        <f t="shared" si="600"/>
        <v>1.0086664107387064</v>
      </c>
      <c r="AW1513" s="74">
        <f>PRODUCT(AV$4:AV1513)</f>
        <v>328755.93955123203</v>
      </c>
      <c r="BO1513" s="70">
        <f t="shared" si="605"/>
        <v>1510</v>
      </c>
      <c r="BP1513" s="178">
        <f t="shared" si="604"/>
        <v>0.1091</v>
      </c>
      <c r="BQ1513" s="179">
        <f t="shared" si="601"/>
        <v>8.6664107387064426E-3</v>
      </c>
      <c r="BR1513" s="179">
        <f t="shared" si="606"/>
        <v>3.0417701391647818E-6</v>
      </c>
    </row>
    <row r="1514" spans="44:70">
      <c r="AR1514" s="69">
        <f t="shared" si="598"/>
        <v>126</v>
      </c>
      <c r="AS1514" s="70">
        <f t="shared" si="602"/>
        <v>1511</v>
      </c>
      <c r="AT1514" s="71">
        <f t="shared" si="603"/>
        <v>2.7060364865890318E-6</v>
      </c>
      <c r="AU1514" s="72">
        <f t="shared" si="599"/>
        <v>8.6664107387064426E-3</v>
      </c>
      <c r="AV1514" s="73">
        <f t="shared" si="600"/>
        <v>1.0086664107387064</v>
      </c>
      <c r="AW1514" s="74">
        <f>PRODUCT(AV$4:AV1514)</f>
        <v>331605.07355617237</v>
      </c>
      <c r="BO1514" s="70">
        <f t="shared" si="605"/>
        <v>1511</v>
      </c>
      <c r="BP1514" s="178">
        <f t="shared" si="604"/>
        <v>0.1091</v>
      </c>
      <c r="BQ1514" s="179">
        <f t="shared" si="601"/>
        <v>8.6664107387064426E-3</v>
      </c>
      <c r="BR1514" s="179">
        <f t="shared" si="606"/>
        <v>3.0156354041145401E-6</v>
      </c>
    </row>
    <row r="1515" spans="44:70">
      <c r="AR1515" s="69">
        <f t="shared" si="598"/>
        <v>126</v>
      </c>
      <c r="AS1515" s="70">
        <f t="shared" si="602"/>
        <v>1512</v>
      </c>
      <c r="AT1515" s="71">
        <f t="shared" si="603"/>
        <v>2.6825848629223252E-6</v>
      </c>
      <c r="AU1515" s="72">
        <f t="shared" si="599"/>
        <v>8.6664107387064426E-3</v>
      </c>
      <c r="AV1515" s="73">
        <f t="shared" si="600"/>
        <v>1.0086664107387064</v>
      </c>
      <c r="AW1515" s="74">
        <f>PRODUCT(AV$4:AV1515)</f>
        <v>334478.89932664915</v>
      </c>
      <c r="BO1515" s="70">
        <f t="shared" si="605"/>
        <v>1512</v>
      </c>
      <c r="BP1515" s="178">
        <f t="shared" si="604"/>
        <v>0.1091</v>
      </c>
      <c r="BQ1515" s="179">
        <f t="shared" si="601"/>
        <v>8.6664107387064426E-3</v>
      </c>
      <c r="BR1515" s="179">
        <f t="shared" si="606"/>
        <v>2.9897252173848149E-6</v>
      </c>
    </row>
    <row r="1516" spans="44:70">
      <c r="AR1516" s="69">
        <f t="shared" si="598"/>
        <v>127</v>
      </c>
      <c r="AS1516" s="70">
        <f t="shared" si="602"/>
        <v>1513</v>
      </c>
      <c r="AT1516" s="71">
        <f t="shared" si="603"/>
        <v>2.6593364806588039E-6</v>
      </c>
      <c r="AU1516" s="72">
        <f t="shared" si="599"/>
        <v>8.6664107387064426E-3</v>
      </c>
      <c r="AV1516" s="73">
        <f t="shared" si="600"/>
        <v>1.0086664107387064</v>
      </c>
      <c r="AW1516" s="74">
        <f>PRODUCT(AV$4:AV1516)</f>
        <v>337377.63085164432</v>
      </c>
      <c r="BO1516" s="70">
        <f t="shared" si="605"/>
        <v>1513</v>
      </c>
      <c r="BP1516" s="178">
        <f t="shared" si="604"/>
        <v>0.1091</v>
      </c>
      <c r="BQ1516" s="179">
        <f t="shared" si="601"/>
        <v>8.6664107387064426E-3</v>
      </c>
      <c r="BR1516" s="179">
        <f t="shared" si="606"/>
        <v>2.9640376496678037E-6</v>
      </c>
    </row>
    <row r="1517" spans="44:70">
      <c r="AR1517" s="69">
        <f t="shared" si="598"/>
        <v>127</v>
      </c>
      <c r="AS1517" s="70">
        <f t="shared" si="602"/>
        <v>1514</v>
      </c>
      <c r="AT1517" s="71">
        <f t="shared" si="603"/>
        <v>2.6362895784249888E-6</v>
      </c>
      <c r="AU1517" s="72">
        <f t="shared" si="599"/>
        <v>8.6664107387064426E-3</v>
      </c>
      <c r="AV1517" s="73">
        <f t="shared" si="600"/>
        <v>1.0086664107387064</v>
      </c>
      <c r="AW1517" s="74">
        <f>PRODUCT(AV$4:AV1517)</f>
        <v>340301.48397465638</v>
      </c>
      <c r="BO1517" s="70">
        <f t="shared" si="605"/>
        <v>1514</v>
      </c>
      <c r="BP1517" s="178">
        <f t="shared" si="604"/>
        <v>0.1091</v>
      </c>
      <c r="BQ1517" s="179">
        <f t="shared" si="601"/>
        <v>8.6664107387064426E-3</v>
      </c>
      <c r="BR1517" s="179">
        <f t="shared" si="606"/>
        <v>2.9385707882322192E-6</v>
      </c>
    </row>
    <row r="1518" spans="44:70">
      <c r="AR1518" s="69">
        <f t="shared" si="598"/>
        <v>127</v>
      </c>
      <c r="AS1518" s="70">
        <f t="shared" si="602"/>
        <v>1515</v>
      </c>
      <c r="AT1518" s="71">
        <f t="shared" si="603"/>
        <v>2.6134424101121867E-6</v>
      </c>
      <c r="AU1518" s="72">
        <f t="shared" si="599"/>
        <v>8.6664107387064426E-3</v>
      </c>
      <c r="AV1518" s="73">
        <f t="shared" si="600"/>
        <v>1.0086664107387064</v>
      </c>
      <c r="AW1518" s="74">
        <f>PRODUCT(AV$4:AV1518)</f>
        <v>343250.67640977207</v>
      </c>
      <c r="BO1518" s="70">
        <f t="shared" si="605"/>
        <v>1515</v>
      </c>
      <c r="BP1518" s="178">
        <f t="shared" si="604"/>
        <v>0.1091</v>
      </c>
      <c r="BQ1518" s="179">
        <f t="shared" si="601"/>
        <v>8.6664107387064426E-3</v>
      </c>
      <c r="BR1518" s="179">
        <f t="shared" si="606"/>
        <v>2.913322736780864E-6</v>
      </c>
    </row>
    <row r="1519" spans="44:70">
      <c r="AR1519" s="69">
        <f t="shared" si="598"/>
        <v>127</v>
      </c>
      <c r="AS1519" s="70">
        <f t="shared" si="602"/>
        <v>1516</v>
      </c>
      <c r="AT1519" s="71">
        <f t="shared" si="603"/>
        <v>2.5907932447441996E-6</v>
      </c>
      <c r="AU1519" s="72">
        <f t="shared" si="599"/>
        <v>8.6664107387064426E-3</v>
      </c>
      <c r="AV1519" s="73">
        <f t="shared" si="600"/>
        <v>1.0086664107387064</v>
      </c>
      <c r="AW1519" s="74">
        <f>PRODUCT(AV$4:AV1519)</f>
        <v>346225.42775787797</v>
      </c>
      <c r="BO1519" s="70">
        <f t="shared" si="605"/>
        <v>1516</v>
      </c>
      <c r="BP1519" s="178">
        <f t="shared" si="604"/>
        <v>0.1091</v>
      </c>
      <c r="BQ1519" s="179">
        <f t="shared" si="601"/>
        <v>8.6664107387064426E-3</v>
      </c>
      <c r="BR1519" s="179">
        <f t="shared" si="606"/>
        <v>2.8882916153094306E-6</v>
      </c>
    </row>
    <row r="1520" spans="44:70">
      <c r="AR1520" s="69">
        <f t="shared" si="598"/>
        <v>127</v>
      </c>
      <c r="AS1520" s="70">
        <f t="shared" si="602"/>
        <v>1517</v>
      </c>
      <c r="AT1520" s="71">
        <f t="shared" si="603"/>
        <v>2.5683403663461804E-6</v>
      </c>
      <c r="AU1520" s="72">
        <f t="shared" si="599"/>
        <v>8.6664107387064426E-3</v>
      </c>
      <c r="AV1520" s="73">
        <f t="shared" si="600"/>
        <v>1.0086664107387064</v>
      </c>
      <c r="AW1520" s="74">
        <f>PRODUCT(AV$4:AV1520)</f>
        <v>349225.9595230121</v>
      </c>
      <c r="BO1520" s="70">
        <f t="shared" si="605"/>
        <v>1517</v>
      </c>
      <c r="BP1520" s="178">
        <f t="shared" si="604"/>
        <v>0.1091</v>
      </c>
      <c r="BQ1520" s="179">
        <f t="shared" si="601"/>
        <v>8.6664107387064426E-3</v>
      </c>
      <c r="BR1520" s="179">
        <f t="shared" si="606"/>
        <v>2.8634755599665135E-6</v>
      </c>
    </row>
    <row r="1521" spans="44:70">
      <c r="AR1521" s="69">
        <f t="shared" si="598"/>
        <v>127</v>
      </c>
      <c r="AS1521" s="70">
        <f t="shared" si="602"/>
        <v>1518</v>
      </c>
      <c r="AT1521" s="71">
        <f t="shared" si="603"/>
        <v>2.5460820738146248E-6</v>
      </c>
      <c r="AU1521" s="72">
        <f t="shared" si="599"/>
        <v>8.6664107387064426E-3</v>
      </c>
      <c r="AV1521" s="73">
        <f t="shared" si="600"/>
        <v>1.0086664107387064</v>
      </c>
      <c r="AW1521" s="74">
        <f>PRODUCT(AV$4:AV1521)</f>
        <v>352252.49512885738</v>
      </c>
      <c r="BO1521" s="70">
        <f t="shared" si="605"/>
        <v>1518</v>
      </c>
      <c r="BP1521" s="178">
        <f t="shared" si="604"/>
        <v>0.1091</v>
      </c>
      <c r="BQ1521" s="179">
        <f t="shared" si="601"/>
        <v>8.6664107387064426E-3</v>
      </c>
      <c r="BR1521" s="179">
        <f t="shared" si="606"/>
        <v>2.8388727229148235E-6</v>
      </c>
    </row>
    <row r="1522" spans="44:70">
      <c r="AR1522" s="69">
        <f t="shared" si="598"/>
        <v>127</v>
      </c>
      <c r="AS1522" s="70">
        <f t="shared" si="602"/>
        <v>1519</v>
      </c>
      <c r="AT1522" s="71">
        <f t="shared" si="603"/>
        <v>2.5240166807884897E-6</v>
      </c>
      <c r="AU1522" s="72">
        <f t="shared" si="599"/>
        <v>8.6664107387064426E-3</v>
      </c>
      <c r="AV1522" s="73">
        <f t="shared" si="600"/>
        <v>1.0086664107387064</v>
      </c>
      <c r="AW1522" s="74">
        <f>PRODUCT(AV$4:AV1522)</f>
        <v>355305.25993537827</v>
      </c>
      <c r="BO1522" s="70">
        <f t="shared" si="605"/>
        <v>1519</v>
      </c>
      <c r="BP1522" s="178">
        <f t="shared" si="604"/>
        <v>0.1091</v>
      </c>
      <c r="BQ1522" s="179">
        <f t="shared" si="601"/>
        <v>8.6664107387064426E-3</v>
      </c>
      <c r="BR1522" s="179">
        <f t="shared" si="606"/>
        <v>2.8144812721935967E-6</v>
      </c>
    </row>
    <row r="1523" spans="44:70">
      <c r="AR1523" s="69">
        <f t="shared" si="598"/>
        <v>127</v>
      </c>
      <c r="AS1523" s="70">
        <f t="shared" si="602"/>
        <v>1520</v>
      </c>
      <c r="AT1523" s="71">
        <f t="shared" si="603"/>
        <v>2.50214251552143E-6</v>
      </c>
      <c r="AU1523" s="72">
        <f t="shared" si="599"/>
        <v>8.6664107387064426E-3</v>
      </c>
      <c r="AV1523" s="73">
        <f t="shared" si="600"/>
        <v>1.0086664107387064</v>
      </c>
      <c r="AW1523" s="74">
        <f>PRODUCT(AV$4:AV1523)</f>
        <v>358384.4812556011</v>
      </c>
      <c r="BO1523" s="70">
        <f t="shared" si="605"/>
        <v>1520</v>
      </c>
      <c r="BP1523" s="178">
        <f t="shared" si="604"/>
        <v>0.1091</v>
      </c>
      <c r="BQ1523" s="179">
        <f t="shared" si="601"/>
        <v>8.6664107387064426E-3</v>
      </c>
      <c r="BR1523" s="179">
        <f t="shared" si="606"/>
        <v>2.7902993915821829E-6</v>
      </c>
    </row>
    <row r="1524" spans="44:70">
      <c r="AR1524" s="69">
        <f t="shared" si="598"/>
        <v>127</v>
      </c>
      <c r="AS1524" s="70">
        <f t="shared" si="602"/>
        <v>1521</v>
      </c>
      <c r="AT1524" s="71">
        <f t="shared" si="603"/>
        <v>2.4804579207551409E-6</v>
      </c>
      <c r="AU1524" s="72">
        <f t="shared" si="599"/>
        <v>8.6664107387064426E-3</v>
      </c>
      <c r="AV1524" s="73">
        <f t="shared" si="600"/>
        <v>1.0086664107387064</v>
      </c>
      <c r="AW1524" s="74">
        <f>PRODUCT(AV$4:AV1524)</f>
        <v>361490.38837254036</v>
      </c>
      <c r="BO1524" s="70">
        <f t="shared" si="605"/>
        <v>1521</v>
      </c>
      <c r="BP1524" s="178">
        <f t="shared" si="604"/>
        <v>0.1091</v>
      </c>
      <c r="BQ1524" s="179">
        <f t="shared" si="601"/>
        <v>8.6664107387064426E-3</v>
      </c>
      <c r="BR1524" s="179">
        <f t="shared" si="606"/>
        <v>2.7663252804648075E-6</v>
      </c>
    </row>
    <row r="1525" spans="44:70">
      <c r="AR1525" s="69">
        <f t="shared" si="598"/>
        <v>127</v>
      </c>
      <c r="AS1525" s="70">
        <f t="shared" si="602"/>
        <v>1522</v>
      </c>
      <c r="AT1525" s="71">
        <f t="shared" si="603"/>
        <v>2.4589612535937989E-6</v>
      </c>
      <c r="AU1525" s="72">
        <f t="shared" si="599"/>
        <v>8.6664107387064426E-3</v>
      </c>
      <c r="AV1525" s="73">
        <f t="shared" si="600"/>
        <v>1.0086664107387064</v>
      </c>
      <c r="AW1525" s="74">
        <f>PRODUCT(AV$4:AV1525)</f>
        <v>364623.21255627129</v>
      </c>
      <c r="BO1525" s="70">
        <f t="shared" si="605"/>
        <v>1522</v>
      </c>
      <c r="BP1525" s="178">
        <f t="shared" si="604"/>
        <v>0.1091</v>
      </c>
      <c r="BQ1525" s="179">
        <f t="shared" si="601"/>
        <v>8.6664107387064426E-3</v>
      </c>
      <c r="BR1525" s="179">
        <f t="shared" si="606"/>
        <v>2.7425571536964963E-6</v>
      </c>
    </row>
    <row r="1526" spans="44:70">
      <c r="AR1526" s="69">
        <f t="shared" si="598"/>
        <v>127</v>
      </c>
      <c r="AS1526" s="70">
        <f t="shared" si="602"/>
        <v>1523</v>
      </c>
      <c r="AT1526" s="71">
        <f t="shared" si="603"/>
        <v>2.4376508853795906E-6</v>
      </c>
      <c r="AU1526" s="72">
        <f t="shared" si="599"/>
        <v>8.6664107387064426E-3</v>
      </c>
      <c r="AV1526" s="73">
        <f t="shared" si="600"/>
        <v>1.0086664107387064</v>
      </c>
      <c r="AW1526" s="74">
        <f>PRODUCT(AV$4:AV1526)</f>
        <v>367783.18708115059</v>
      </c>
      <c r="BO1526" s="70">
        <f t="shared" si="605"/>
        <v>1523</v>
      </c>
      <c r="BP1526" s="178">
        <f t="shared" si="604"/>
        <v>0.1091</v>
      </c>
      <c r="BQ1526" s="179">
        <f t="shared" si="601"/>
        <v>8.6664107387064426E-3</v>
      </c>
      <c r="BR1526" s="179">
        <f t="shared" si="606"/>
        <v>2.7189932414701491E-6</v>
      </c>
    </row>
    <row r="1527" spans="44:70">
      <c r="AR1527" s="69">
        <f t="shared" si="598"/>
        <v>127</v>
      </c>
      <c r="AS1527" s="70">
        <f t="shared" si="602"/>
        <v>1524</v>
      </c>
      <c r="AT1527" s="71">
        <f t="shared" si="603"/>
        <v>2.4165252015693195E-6</v>
      </c>
      <c r="AU1527" s="72">
        <f t="shared" si="599"/>
        <v>8.6664107387064426E-3</v>
      </c>
      <c r="AV1527" s="73">
        <f t="shared" si="600"/>
        <v>1.0086664107387064</v>
      </c>
      <c r="AW1527" s="74">
        <f>PRODUCT(AV$4:AV1527)</f>
        <v>370970.54724318633</v>
      </c>
      <c r="BO1527" s="70">
        <f t="shared" si="605"/>
        <v>1524</v>
      </c>
      <c r="BP1527" s="178">
        <f t="shared" si="604"/>
        <v>0.1091</v>
      </c>
      <c r="BQ1527" s="179">
        <f t="shared" si="601"/>
        <v>8.6664107387064426E-3</v>
      </c>
      <c r="BR1527" s="179">
        <f t="shared" si="606"/>
        <v>2.69563178918476E-6</v>
      </c>
    </row>
    <row r="1528" spans="44:70">
      <c r="AR1528" s="69">
        <f t="shared" si="598"/>
        <v>128</v>
      </c>
      <c r="AS1528" s="70">
        <f t="shared" si="602"/>
        <v>1525</v>
      </c>
      <c r="AT1528" s="71">
        <f t="shared" si="603"/>
        <v>2.3955826016120845E-6</v>
      </c>
      <c r="AU1528" s="72">
        <f t="shared" si="599"/>
        <v>8.6664107387064426E-3</v>
      </c>
      <c r="AV1528" s="73">
        <f t="shared" si="600"/>
        <v>1.0086664107387064</v>
      </c>
      <c r="AW1528" s="74">
        <f>PRODUCT(AV$4:AV1528)</f>
        <v>374185.53037755849</v>
      </c>
      <c r="BO1528" s="70">
        <f t="shared" si="605"/>
        <v>1525</v>
      </c>
      <c r="BP1528" s="178">
        <f t="shared" si="604"/>
        <v>0.1091</v>
      </c>
      <c r="BQ1528" s="179">
        <f t="shared" si="601"/>
        <v>8.6664107387064426E-3</v>
      </c>
      <c r="BR1528" s="179">
        <f t="shared" si="606"/>
        <v>2.6724710573147652E-6</v>
      </c>
    </row>
    <row r="1529" spans="44:70">
      <c r="AR1529" s="69">
        <f t="shared" si="598"/>
        <v>128</v>
      </c>
      <c r="AS1529" s="70">
        <f t="shared" si="602"/>
        <v>1526</v>
      </c>
      <c r="AT1529" s="71">
        <f t="shared" si="603"/>
        <v>2.3748214988280153E-6</v>
      </c>
      <c r="AU1529" s="72">
        <f t="shared" si="599"/>
        <v>8.6664107387064426E-3</v>
      </c>
      <c r="AV1529" s="73">
        <f t="shared" si="600"/>
        <v>1.0086664107387064</v>
      </c>
      <c r="AW1529" s="74">
        <f>PRODUCT(AV$4:AV1529)</f>
        <v>377428.37587629113</v>
      </c>
      <c r="BO1529" s="70">
        <f t="shared" si="605"/>
        <v>1526</v>
      </c>
      <c r="BP1529" s="178">
        <f t="shared" si="604"/>
        <v>0.1091</v>
      </c>
      <c r="BQ1529" s="179">
        <f t="shared" si="601"/>
        <v>8.6664107387064426E-3</v>
      </c>
      <c r="BR1529" s="179">
        <f t="shared" si="606"/>
        <v>2.649509321280517E-6</v>
      </c>
    </row>
    <row r="1530" spans="44:70">
      <c r="AR1530" s="69">
        <f t="shared" si="598"/>
        <v>128</v>
      </c>
      <c r="AS1530" s="70">
        <f t="shared" si="602"/>
        <v>1527</v>
      </c>
      <c r="AT1530" s="71">
        <f t="shared" si="603"/>
        <v>2.3542403202880615E-6</v>
      </c>
      <c r="AU1530" s="72">
        <f t="shared" si="599"/>
        <v>8.6664107387064426E-3</v>
      </c>
      <c r="AV1530" s="73">
        <f t="shared" si="600"/>
        <v>1.0086664107387064</v>
      </c>
      <c r="AW1530" s="74">
        <f>PRODUCT(AV$4:AV1530)</f>
        <v>380699.32520607795</v>
      </c>
      <c r="BO1530" s="70">
        <f t="shared" si="605"/>
        <v>1527</v>
      </c>
      <c r="BP1530" s="178">
        <f t="shared" si="604"/>
        <v>0.1091</v>
      </c>
      <c r="BQ1530" s="179">
        <f t="shared" si="601"/>
        <v>8.6664107387064426E-3</v>
      </c>
      <c r="BR1530" s="179">
        <f t="shared" si="606"/>
        <v>2.6267448713198685E-6</v>
      </c>
    </row>
    <row r="1531" spans="44:70">
      <c r="AR1531" s="69">
        <f t="shared" si="598"/>
        <v>128</v>
      </c>
      <c r="AS1531" s="70">
        <f t="shared" si="602"/>
        <v>1528</v>
      </c>
      <c r="AT1531" s="71">
        <f t="shared" si="603"/>
        <v>2.3338375066948214E-6</v>
      </c>
      <c r="AU1531" s="72">
        <f t="shared" si="599"/>
        <v>8.6664107387064426E-3</v>
      </c>
      <c r="AV1531" s="73">
        <f t="shared" si="600"/>
        <v>1.0086664107387064</v>
      </c>
      <c r="AW1531" s="74">
        <f>PRODUCT(AV$4:AV1531)</f>
        <v>383998.62192626222</v>
      </c>
      <c r="BO1531" s="70">
        <f t="shared" si="605"/>
        <v>1528</v>
      </c>
      <c r="BP1531" s="178">
        <f t="shared" si="604"/>
        <v>0.1091</v>
      </c>
      <c r="BQ1531" s="179">
        <f t="shared" si="601"/>
        <v>8.6664107387064426E-3</v>
      </c>
      <c r="BR1531" s="179">
        <f t="shared" si="606"/>
        <v>2.6041760123608625E-6</v>
      </c>
    </row>
    <row r="1532" spans="44:70">
      <c r="AR1532" s="69">
        <f t="shared" si="598"/>
        <v>128</v>
      </c>
      <c r="AS1532" s="70">
        <f t="shared" si="602"/>
        <v>1529</v>
      </c>
      <c r="AT1532" s="71">
        <f t="shared" si="603"/>
        <v>2.3136115122644056E-6</v>
      </c>
      <c r="AU1532" s="72">
        <f t="shared" si="599"/>
        <v>8.6664107387064426E-3</v>
      </c>
      <c r="AV1532" s="73">
        <f t="shared" si="600"/>
        <v>1.0086664107387064</v>
      </c>
      <c r="AW1532" s="74">
        <f>PRODUCT(AV$4:AV1532)</f>
        <v>387326.51170697244</v>
      </c>
      <c r="BO1532" s="70">
        <f t="shared" si="605"/>
        <v>1529</v>
      </c>
      <c r="BP1532" s="178">
        <f t="shared" si="604"/>
        <v>0.1091</v>
      </c>
      <c r="BQ1532" s="179">
        <f t="shared" si="601"/>
        <v>8.6664107387064426E-3</v>
      </c>
      <c r="BR1532" s="179">
        <f t="shared" si="606"/>
        <v>2.5818010638955147E-6</v>
      </c>
    </row>
    <row r="1533" spans="44:70">
      <c r="AR1533" s="69">
        <f t="shared" si="598"/>
        <v>128</v>
      </c>
      <c r="AS1533" s="70">
        <f t="shared" si="602"/>
        <v>1530</v>
      </c>
      <c r="AT1533" s="71">
        <f t="shared" si="603"/>
        <v>2.2935608046093225E-6</v>
      </c>
      <c r="AU1533" s="72">
        <f t="shared" si="599"/>
        <v>8.6664107387064426E-3</v>
      </c>
      <c r="AV1533" s="73">
        <f t="shared" si="600"/>
        <v>1.0086664107387064</v>
      </c>
      <c r="AW1533" s="74">
        <f>PRODUCT(AV$4:AV1533)</f>
        <v>390683.24234741542</v>
      </c>
      <c r="BO1533" s="70">
        <f t="shared" si="605"/>
        <v>1530</v>
      </c>
      <c r="BP1533" s="178">
        <f t="shared" si="604"/>
        <v>0.1091</v>
      </c>
      <c r="BQ1533" s="179">
        <f t="shared" si="601"/>
        <v>8.6664107387064426E-3</v>
      </c>
      <c r="BR1533" s="179">
        <f t="shared" si="606"/>
        <v>2.5596183598546798E-6</v>
      </c>
    </row>
    <row r="1534" spans="44:70">
      <c r="AR1534" s="69">
        <f t="shared" si="598"/>
        <v>128</v>
      </c>
      <c r="AS1534" s="70">
        <f t="shared" si="602"/>
        <v>1531</v>
      </c>
      <c r="AT1534" s="71">
        <f t="shared" si="603"/>
        <v>2.2736838646223802E-6</v>
      </c>
      <c r="AU1534" s="72">
        <f t="shared" si="599"/>
        <v>8.6664107387064426E-3</v>
      </c>
      <c r="AV1534" s="73">
        <f t="shared" si="600"/>
        <v>1.0086664107387064</v>
      </c>
      <c r="AW1534" s="74">
        <f>PRODUCT(AV$4:AV1534)</f>
        <v>394069.06379432773</v>
      </c>
      <c r="BO1534" s="70">
        <f t="shared" si="605"/>
        <v>1531</v>
      </c>
      <c r="BP1534" s="178">
        <f t="shared" si="604"/>
        <v>0.1091</v>
      </c>
      <c r="BQ1534" s="179">
        <f t="shared" si="601"/>
        <v>8.6664107387064426E-3</v>
      </c>
      <c r="BR1534" s="179">
        <f t="shared" si="606"/>
        <v>2.5376262484839946E-6</v>
      </c>
    </row>
    <row r="1535" spans="44:70">
      <c r="AR1535" s="69">
        <f t="shared" si="598"/>
        <v>128</v>
      </c>
      <c r="AS1535" s="70">
        <f t="shared" si="602"/>
        <v>1532</v>
      </c>
      <c r="AT1535" s="71">
        <f t="shared" si="603"/>
        <v>2.2539791863615933E-6</v>
      </c>
      <c r="AU1535" s="72">
        <f t="shared" si="599"/>
        <v>8.6664107387064426E-3</v>
      </c>
      <c r="AV1535" s="73">
        <f t="shared" si="600"/>
        <v>1.0086664107387064</v>
      </c>
      <c r="AW1535" s="74">
        <f>PRODUCT(AV$4:AV1535)</f>
        <v>397484.22816058691</v>
      </c>
      <c r="BO1535" s="70">
        <f t="shared" si="605"/>
        <v>1532</v>
      </c>
      <c r="BP1535" s="178">
        <f t="shared" si="604"/>
        <v>0.1091</v>
      </c>
      <c r="BQ1535" s="179">
        <f t="shared" si="601"/>
        <v>8.6664107387064426E-3</v>
      </c>
      <c r="BR1535" s="179">
        <f t="shared" si="606"/>
        <v>2.5158230922208859E-6</v>
      </c>
    </row>
    <row r="1536" spans="44:70">
      <c r="AR1536" s="69">
        <f t="shared" si="598"/>
        <v>128</v>
      </c>
      <c r="AS1536" s="70">
        <f t="shared" si="602"/>
        <v>1533</v>
      </c>
      <c r="AT1536" s="71">
        <f t="shared" si="603"/>
        <v>2.2344452769360884E-6</v>
      </c>
      <c r="AU1536" s="72">
        <f t="shared" si="599"/>
        <v>8.6664107387064426E-3</v>
      </c>
      <c r="AV1536" s="73">
        <f t="shared" si="600"/>
        <v>1.0086664107387064</v>
      </c>
      <c r="AW1536" s="74">
        <f>PRODUCT(AV$4:AV1536)</f>
        <v>400928.98974398425</v>
      </c>
      <c r="BO1536" s="70">
        <f t="shared" si="605"/>
        <v>1533</v>
      </c>
      <c r="BP1536" s="178">
        <f t="shared" si="604"/>
        <v>0.1091</v>
      </c>
      <c r="BQ1536" s="179">
        <f t="shared" si="601"/>
        <v>8.6664107387064426E-3</v>
      </c>
      <c r="BR1536" s="179">
        <f t="shared" si="606"/>
        <v>2.4942072675726349E-6</v>
      </c>
    </row>
    <row r="1537" spans="44:70">
      <c r="AR1537" s="69">
        <f t="shared" si="598"/>
        <v>128</v>
      </c>
      <c r="AS1537" s="70">
        <f t="shared" si="602"/>
        <v>1534</v>
      </c>
      <c r="AT1537" s="71">
        <f t="shared" si="603"/>
        <v>2.2150806563929974E-6</v>
      </c>
      <c r="AU1537" s="72">
        <f t="shared" si="599"/>
        <v>8.6664107387064426E-3</v>
      </c>
      <c r="AV1537" s="73">
        <f t="shared" si="600"/>
        <v>1.0086664107387064</v>
      </c>
      <c r="AW1537" s="74">
        <f>PRODUCT(AV$4:AV1537)</f>
        <v>404403.60504616023</v>
      </c>
      <c r="BO1537" s="70">
        <f t="shared" si="605"/>
        <v>1534</v>
      </c>
      <c r="BP1537" s="178">
        <f t="shared" si="604"/>
        <v>0.1091</v>
      </c>
      <c r="BQ1537" s="179">
        <f t="shared" si="601"/>
        <v>8.6664107387064426E-3</v>
      </c>
      <c r="BR1537" s="179">
        <f t="shared" si="606"/>
        <v>2.4727771649954899E-6</v>
      </c>
    </row>
    <row r="1538" spans="44:70">
      <c r="AR1538" s="69">
        <f t="shared" si="598"/>
        <v>128</v>
      </c>
      <c r="AS1538" s="70">
        <f t="shared" si="602"/>
        <v>1535</v>
      </c>
      <c r="AT1538" s="71">
        <f t="shared" si="603"/>
        <v>2.1958838576053323E-6</v>
      </c>
      <c r="AU1538" s="72">
        <f t="shared" si="599"/>
        <v>8.6664107387064426E-3</v>
      </c>
      <c r="AV1538" s="73">
        <f t="shared" si="600"/>
        <v>1.0086664107387064</v>
      </c>
      <c r="AW1538" s="74">
        <f>PRODUCT(AV$4:AV1538)</f>
        <v>407908.33279170387</v>
      </c>
      <c r="BO1538" s="70">
        <f t="shared" si="605"/>
        <v>1535</v>
      </c>
      <c r="BP1538" s="178">
        <f t="shared" si="604"/>
        <v>0.1091</v>
      </c>
      <c r="BQ1538" s="179">
        <f t="shared" si="601"/>
        <v>8.6664107387064426E-3</v>
      </c>
      <c r="BR1538" s="179">
        <f t="shared" si="606"/>
        <v>2.4515311887748181E-6</v>
      </c>
    </row>
    <row r="1539" spans="44:70">
      <c r="AR1539" s="69">
        <f t="shared" si="598"/>
        <v>128</v>
      </c>
      <c r="AS1539" s="70">
        <f t="shared" si="602"/>
        <v>1536</v>
      </c>
      <c r="AT1539" s="71">
        <f t="shared" si="603"/>
        <v>2.1768534261608292E-6</v>
      </c>
      <c r="AU1539" s="72">
        <f t="shared" si="599"/>
        <v>8.6664107387064426E-3</v>
      </c>
      <c r="AV1539" s="73">
        <f t="shared" si="600"/>
        <v>1.0086664107387064</v>
      </c>
      <c r="AW1539" s="74">
        <f>PRODUCT(AV$4:AV1539)</f>
        <v>411443.43394741771</v>
      </c>
      <c r="BO1539" s="70">
        <f t="shared" si="605"/>
        <v>1536</v>
      </c>
      <c r="BP1539" s="178">
        <f t="shared" si="604"/>
        <v>0.1091</v>
      </c>
      <c r="BQ1539" s="179">
        <f t="shared" si="601"/>
        <v>8.6664107387064426E-3</v>
      </c>
      <c r="BR1539" s="179">
        <f t="shared" si="606"/>
        <v>2.4304677569062856E-6</v>
      </c>
    </row>
    <row r="1540" spans="44:70">
      <c r="AR1540" s="69">
        <f t="shared" si="598"/>
        <v>129</v>
      </c>
      <c r="AS1540" s="70">
        <f t="shared" si="602"/>
        <v>1537</v>
      </c>
      <c r="AT1540" s="71">
        <f t="shared" si="603"/>
        <v>2.1579879202517591E-6</v>
      </c>
      <c r="AU1540" s="72">
        <f t="shared" si="599"/>
        <v>8.6664107387064426E-3</v>
      </c>
      <c r="AV1540" s="73">
        <f t="shared" si="600"/>
        <v>1.0086664107387064</v>
      </c>
      <c r="AW1540" s="74">
        <f>PRODUCT(AV$4:AV1540)</f>
        <v>415009.17174174986</v>
      </c>
      <c r="BO1540" s="70">
        <f t="shared" si="605"/>
        <v>1537</v>
      </c>
      <c r="BP1540" s="178">
        <f t="shared" si="604"/>
        <v>0.1091</v>
      </c>
      <c r="BQ1540" s="179">
        <f t="shared" si="601"/>
        <v>8.6664107387064426E-3</v>
      </c>
      <c r="BR1540" s="179">
        <f t="shared" si="606"/>
        <v>2.4095853009780603E-6</v>
      </c>
    </row>
    <row r="1541" spans="44:70">
      <c r="AR1541" s="69">
        <f t="shared" ref="AR1541:AR1604" si="607">ROUNDDOWN((AS1541-1)/12,0)+1</f>
        <v>129</v>
      </c>
      <c r="AS1541" s="70">
        <f t="shared" si="602"/>
        <v>1538</v>
      </c>
      <c r="AT1541" s="71">
        <f t="shared" si="603"/>
        <v>2.1392859105656905E-6</v>
      </c>
      <c r="AU1541" s="72">
        <f t="shared" ref="AU1541:AU1604" si="608">IF($AU$2="Yes",BQ1541,((1+$AH$21)^(1/12))-1)</f>
        <v>8.6664107387064426E-3</v>
      </c>
      <c r="AV1541" s="73">
        <f t="shared" ref="AV1541:AV1604" si="609">(1+AU1541)</f>
        <v>1.0086664107387064</v>
      </c>
      <c r="AW1541" s="74">
        <f>PRODUCT(AV$4:AV1541)</f>
        <v>418605.8116843942</v>
      </c>
      <c r="BO1541" s="70">
        <f t="shared" si="605"/>
        <v>1538</v>
      </c>
      <c r="BP1541" s="178">
        <f t="shared" si="604"/>
        <v>0.1091</v>
      </c>
      <c r="BQ1541" s="179">
        <f t="shared" ref="BQ1541:BQ1604" si="610">(1+BP1541)^(1/12)-1</f>
        <v>8.6664107387064426E-3</v>
      </c>
      <c r="BR1541" s="179">
        <f t="shared" si="606"/>
        <v>2.3888822660540241E-6</v>
      </c>
    </row>
    <row r="1542" spans="44:70">
      <c r="AR1542" s="69">
        <f t="shared" si="607"/>
        <v>129</v>
      </c>
      <c r="AS1542" s="70">
        <f t="shared" ref="AS1542:AS1605" si="611">AS1541+1</f>
        <v>1539</v>
      </c>
      <c r="AT1542" s="71">
        <f t="shared" ref="AT1542:AT1605" si="612">(1-AU1542)*AT1541</f>
        <v>2.1207459801772004E-6</v>
      </c>
      <c r="AU1542" s="72">
        <f t="shared" si="608"/>
        <v>8.6664107387064426E-3</v>
      </c>
      <c r="AV1542" s="73">
        <f t="shared" si="609"/>
        <v>1.0086664107387064</v>
      </c>
      <c r="AW1542" s="74">
        <f>PRODUCT(AV$4:AV1542)</f>
        <v>422233.62158606073</v>
      </c>
      <c r="BO1542" s="70">
        <f t="shared" si="605"/>
        <v>1539</v>
      </c>
      <c r="BP1542" s="178">
        <f t="shared" ref="BP1542:BP1605" si="613">VLOOKUP(BO1542,$BT$4:$BX$13,5,TRUE)/100</f>
        <v>0.1091</v>
      </c>
      <c r="BQ1542" s="179">
        <f t="shared" si="610"/>
        <v>8.6664107387064426E-3</v>
      </c>
      <c r="BR1542" s="179">
        <f t="shared" si="606"/>
        <v>2.3683571105579924E-6</v>
      </c>
    </row>
    <row r="1543" spans="44:70">
      <c r="AR1543" s="69">
        <f t="shared" si="607"/>
        <v>129</v>
      </c>
      <c r="AS1543" s="70">
        <f t="shared" si="611"/>
        <v>1540</v>
      </c>
      <c r="AT1543" s="71">
        <f t="shared" si="612"/>
        <v>2.102366724440524E-6</v>
      </c>
      <c r="AU1543" s="72">
        <f t="shared" si="608"/>
        <v>8.6664107387064426E-3</v>
      </c>
      <c r="AV1543" s="73">
        <f t="shared" si="609"/>
        <v>1.0086664107387064</v>
      </c>
      <c r="AW1543" s="74">
        <f>PRODUCT(AV$4:AV1543)</f>
        <v>425892.87157841708</v>
      </c>
      <c r="BO1543" s="70">
        <f t="shared" si="605"/>
        <v>1540</v>
      </c>
      <c r="BP1543" s="178">
        <f t="shared" si="613"/>
        <v>0.1091</v>
      </c>
      <c r="BQ1543" s="179">
        <f t="shared" si="610"/>
        <v>8.6664107387064426E-3</v>
      </c>
      <c r="BR1543" s="179">
        <f t="shared" si="606"/>
        <v>2.3480083061589246E-6</v>
      </c>
    </row>
    <row r="1544" spans="44:70">
      <c r="AR1544" s="69">
        <f t="shared" si="607"/>
        <v>129</v>
      </c>
      <c r="AS1544" s="70">
        <f t="shared" si="611"/>
        <v>1541</v>
      </c>
      <c r="AT1544" s="71">
        <f t="shared" si="612"/>
        <v>2.0841467508831335E-6</v>
      </c>
      <c r="AU1544" s="72">
        <f t="shared" si="608"/>
        <v>8.6664107387064426E-3</v>
      </c>
      <c r="AV1544" s="73">
        <f t="shared" si="609"/>
        <v>1.0086664107387064</v>
      </c>
      <c r="AW1544" s="74">
        <f>PRODUCT(AV$4:AV1544)</f>
        <v>429583.8341342028</v>
      </c>
      <c r="BO1544" s="70">
        <f t="shared" si="605"/>
        <v>1541</v>
      </c>
      <c r="BP1544" s="178">
        <f t="shared" si="613"/>
        <v>0.1091</v>
      </c>
      <c r="BQ1544" s="179">
        <f t="shared" si="610"/>
        <v>8.6664107387064426E-3</v>
      </c>
      <c r="BR1544" s="179">
        <f t="shared" si="606"/>
        <v>2.3278343376571234E-6</v>
      </c>
    </row>
    <row r="1545" spans="44:70">
      <c r="AR1545" s="69">
        <f t="shared" si="607"/>
        <v>129</v>
      </c>
      <c r="AS1545" s="70">
        <f t="shared" si="611"/>
        <v>1542</v>
      </c>
      <c r="AT1545" s="71">
        <f t="shared" si="612"/>
        <v>2.06608467910024E-6</v>
      </c>
      <c r="AU1545" s="72">
        <f t="shared" si="608"/>
        <v>8.6664107387064426E-3</v>
      </c>
      <c r="AV1545" s="73">
        <f t="shared" si="609"/>
        <v>1.0086664107387064</v>
      </c>
      <c r="AW1545" s="74">
        <f>PRODUCT(AV$4:AV1545)</f>
        <v>433306.78408751811</v>
      </c>
      <c r="BO1545" s="70">
        <f t="shared" si="605"/>
        <v>1542</v>
      </c>
      <c r="BP1545" s="178">
        <f t="shared" si="613"/>
        <v>0.1091</v>
      </c>
      <c r="BQ1545" s="179">
        <f t="shared" si="610"/>
        <v>8.6664107387064426E-3</v>
      </c>
      <c r="BR1545" s="179">
        <f t="shared" si="606"/>
        <v>2.3078337028714099E-6</v>
      </c>
    </row>
    <row r="1546" spans="44:70">
      <c r="AR1546" s="69">
        <f t="shared" si="607"/>
        <v>129</v>
      </c>
      <c r="AS1546" s="70">
        <f t="shared" si="611"/>
        <v>1543</v>
      </c>
      <c r="AT1546" s="71">
        <f t="shared" si="612"/>
        <v>2.048179140650209E-6</v>
      </c>
      <c r="AU1546" s="72">
        <f t="shared" si="608"/>
        <v>8.6664107387064426E-3</v>
      </c>
      <c r="AV1546" s="73">
        <f t="shared" si="609"/>
        <v>1.0086664107387064</v>
      </c>
      <c r="AW1546" s="74">
        <f>PRODUCT(AV$4:AV1546)</f>
        <v>437061.99865428853</v>
      </c>
      <c r="BO1546" s="70">
        <f t="shared" si="605"/>
        <v>1543</v>
      </c>
      <c r="BP1546" s="178">
        <f t="shared" si="613"/>
        <v>0.1091</v>
      </c>
      <c r="BQ1546" s="179">
        <f t="shared" si="610"/>
        <v>8.6664107387064426E-3</v>
      </c>
      <c r="BR1546" s="179">
        <f t="shared" si="606"/>
        <v>2.2880049125272704E-6</v>
      </c>
    </row>
    <row r="1547" spans="44:70">
      <c r="AR1547" s="69">
        <f t="shared" si="607"/>
        <v>129</v>
      </c>
      <c r="AS1547" s="70">
        <f t="shared" si="611"/>
        <v>1544</v>
      </c>
      <c r="AT1547" s="71">
        <f t="shared" si="612"/>
        <v>2.0304287789508835E-6</v>
      </c>
      <c r="AU1547" s="72">
        <f t="shared" si="608"/>
        <v>8.6664107387064426E-3</v>
      </c>
      <c r="AV1547" s="73">
        <f t="shared" si="609"/>
        <v>1.0086664107387064</v>
      </c>
      <c r="AW1547" s="74">
        <f>PRODUCT(AV$4:AV1547)</f>
        <v>440849.75745290658</v>
      </c>
      <c r="BO1547" s="70">
        <f t="shared" si="605"/>
        <v>1544</v>
      </c>
      <c r="BP1547" s="178">
        <f t="shared" si="613"/>
        <v>0.1091</v>
      </c>
      <c r="BQ1547" s="179">
        <f t="shared" si="610"/>
        <v>8.6664107387064426E-3</v>
      </c>
      <c r="BR1547" s="179">
        <f t="shared" si="606"/>
        <v>2.2683464901459622E-6</v>
      </c>
    </row>
    <row r="1548" spans="44:70">
      <c r="AR1548" s="69">
        <f t="shared" si="607"/>
        <v>129</v>
      </c>
      <c r="AS1548" s="70">
        <f t="shared" si="611"/>
        <v>1545</v>
      </c>
      <c r="AT1548" s="71">
        <f t="shared" si="612"/>
        <v>2.012832249176805E-6</v>
      </c>
      <c r="AU1548" s="72">
        <f t="shared" si="608"/>
        <v>8.6664107387064426E-3</v>
      </c>
      <c r="AV1548" s="73">
        <f t="shared" si="609"/>
        <v>1.0086664107387064</v>
      </c>
      <c r="AW1548" s="74">
        <f>PRODUCT(AV$4:AV1548)</f>
        <v>444670.34252505255</v>
      </c>
      <c r="BO1548" s="70">
        <f t="shared" si="605"/>
        <v>1545</v>
      </c>
      <c r="BP1548" s="178">
        <f t="shared" si="613"/>
        <v>0.1091</v>
      </c>
      <c r="BQ1548" s="179">
        <f t="shared" si="610"/>
        <v>8.6664107387064426E-3</v>
      </c>
      <c r="BR1548" s="179">
        <f t="shared" si="606"/>
        <v>2.2488569719345734E-6</v>
      </c>
    </row>
    <row r="1549" spans="44:70">
      <c r="AR1549" s="69">
        <f t="shared" si="607"/>
        <v>129</v>
      </c>
      <c r="AS1549" s="70">
        <f t="shared" si="611"/>
        <v>1546</v>
      </c>
      <c r="AT1549" s="71">
        <f t="shared" si="612"/>
        <v>1.9953882181573243E-6</v>
      </c>
      <c r="AU1549" s="72">
        <f t="shared" si="608"/>
        <v>8.6664107387064426E-3</v>
      </c>
      <c r="AV1549" s="73">
        <f t="shared" si="609"/>
        <v>1.0086664107387064</v>
      </c>
      <c r="AW1549" s="74">
        <f>PRODUCT(AV$4:AV1549)</f>
        <v>448524.03835669591</v>
      </c>
      <c r="BO1549" s="70">
        <f t="shared" si="605"/>
        <v>1546</v>
      </c>
      <c r="BP1549" s="178">
        <f t="shared" si="613"/>
        <v>0.1091</v>
      </c>
      <c r="BQ1549" s="179">
        <f t="shared" si="610"/>
        <v>8.6664107387064426E-3</v>
      </c>
      <c r="BR1549" s="179">
        <f t="shared" si="606"/>
        <v>2.2295349066770269E-6</v>
      </c>
    </row>
    <row r="1550" spans="44:70">
      <c r="AR1550" s="69">
        <f t="shared" si="607"/>
        <v>129</v>
      </c>
      <c r="AS1550" s="70">
        <f t="shared" si="611"/>
        <v>1547</v>
      </c>
      <c r="AT1550" s="71">
        <f t="shared" si="612"/>
        <v>1.9780953642755973E-6</v>
      </c>
      <c r="AU1550" s="72">
        <f t="shared" si="608"/>
        <v>8.6664107387064426E-3</v>
      </c>
      <c r="AV1550" s="73">
        <f t="shared" si="609"/>
        <v>1.0086664107387064</v>
      </c>
      <c r="AW1550" s="74">
        <f>PRODUCT(AV$4:AV1550)</f>
        <v>452411.13189927838</v>
      </c>
      <c r="BO1550" s="70">
        <f t="shared" si="605"/>
        <v>1547</v>
      </c>
      <c r="BP1550" s="178">
        <f t="shared" si="613"/>
        <v>0.1091</v>
      </c>
      <c r="BQ1550" s="179">
        <f t="shared" si="610"/>
        <v>8.6664107387064426E-3</v>
      </c>
      <c r="BR1550" s="179">
        <f t="shared" si="606"/>
        <v>2.2103788556260197E-6</v>
      </c>
    </row>
    <row r="1551" spans="44:70">
      <c r="AR1551" s="69">
        <f t="shared" si="607"/>
        <v>129</v>
      </c>
      <c r="AS1551" s="70">
        <f t="shared" si="611"/>
        <v>1548</v>
      </c>
      <c r="AT1551" s="71">
        <f t="shared" si="612"/>
        <v>1.9609523773684537E-6</v>
      </c>
      <c r="AU1551" s="72">
        <f t="shared" si="608"/>
        <v>8.6664107387064426E-3</v>
      </c>
      <c r="AV1551" s="73">
        <f t="shared" si="609"/>
        <v>1.0086664107387064</v>
      </c>
      <c r="AW1551" s="74">
        <f>PRODUCT(AV$4:AV1551)</f>
        <v>456331.91259108065</v>
      </c>
      <c r="BO1551" s="70">
        <f t="shared" si="605"/>
        <v>1548</v>
      </c>
      <c r="BP1551" s="178">
        <f t="shared" si="613"/>
        <v>0.1091</v>
      </c>
      <c r="BQ1551" s="179">
        <f t="shared" si="610"/>
        <v>8.6664107387064426E-3</v>
      </c>
      <c r="BR1551" s="179">
        <f t="shared" si="606"/>
        <v>2.1913873923958942E-6</v>
      </c>
    </row>
    <row r="1552" spans="44:70">
      <c r="AR1552" s="69">
        <f t="shared" si="607"/>
        <v>130</v>
      </c>
      <c r="AS1552" s="70">
        <f t="shared" si="611"/>
        <v>1549</v>
      </c>
      <c r="AT1552" s="71">
        <f t="shared" si="612"/>
        <v>1.9439579586271357E-6</v>
      </c>
      <c r="AU1552" s="72">
        <f t="shared" si="608"/>
        <v>8.6664107387064426E-3</v>
      </c>
      <c r="AV1552" s="73">
        <f t="shared" si="609"/>
        <v>1.0086664107387064</v>
      </c>
      <c r="AW1552" s="74">
        <f>PRODUCT(AV$4:AV1552)</f>
        <v>460286.67237877444</v>
      </c>
      <c r="BO1552" s="70">
        <f t="shared" si="605"/>
        <v>1549</v>
      </c>
      <c r="BP1552" s="178">
        <f t="shared" si="613"/>
        <v>0.1091</v>
      </c>
      <c r="BQ1552" s="179">
        <f t="shared" si="610"/>
        <v>8.6664107387064426E-3</v>
      </c>
      <c r="BR1552" s="179">
        <f t="shared" si="606"/>
        <v>2.1725591028564247E-6</v>
      </c>
    </row>
    <row r="1553" spans="44:70">
      <c r="AR1553" s="69">
        <f t="shared" si="607"/>
        <v>130</v>
      </c>
      <c r="AS1553" s="70">
        <f t="shared" si="611"/>
        <v>1550</v>
      </c>
      <c r="AT1553" s="71">
        <f t="shared" si="612"/>
        <v>1.9271108204988956E-6</v>
      </c>
      <c r="AU1553" s="72">
        <f t="shared" si="608"/>
        <v>8.6664107387064426E-3</v>
      </c>
      <c r="AV1553" s="73">
        <f t="shared" si="609"/>
        <v>1.0086664107387064</v>
      </c>
      <c r="AW1553" s="74">
        <f>PRODUCT(AV$4:AV1553)</f>
        <v>464275.70573916129</v>
      </c>
      <c r="BO1553" s="70">
        <f t="shared" si="605"/>
        <v>1550</v>
      </c>
      <c r="BP1553" s="178">
        <f t="shared" si="613"/>
        <v>0.1091</v>
      </c>
      <c r="BQ1553" s="179">
        <f t="shared" si="610"/>
        <v>8.6664107387064426E-3</v>
      </c>
      <c r="BR1553" s="179">
        <f t="shared" si="606"/>
        <v>2.1538925850275221E-6</v>
      </c>
    </row>
    <row r="1554" spans="44:70">
      <c r="AR1554" s="69">
        <f t="shared" si="607"/>
        <v>130</v>
      </c>
      <c r="AS1554" s="70">
        <f t="shared" si="611"/>
        <v>1551</v>
      </c>
      <c r="AT1554" s="71">
        <f t="shared" si="612"/>
        <v>1.9104096865894466E-6</v>
      </c>
      <c r="AU1554" s="72">
        <f t="shared" si="608"/>
        <v>8.6664107387064426E-3</v>
      </c>
      <c r="AV1554" s="73">
        <f t="shared" si="609"/>
        <v>1.0086664107387064</v>
      </c>
      <c r="AW1554" s="74">
        <f>PRODUCT(AV$4:AV1554)</f>
        <v>468299.30970109964</v>
      </c>
      <c r="BO1554" s="70">
        <f t="shared" ref="BO1554:BO1617" si="614">BO1553+1</f>
        <v>1551</v>
      </c>
      <c r="BP1554" s="178">
        <f t="shared" si="613"/>
        <v>0.1091</v>
      </c>
      <c r="BQ1554" s="179">
        <f t="shared" si="610"/>
        <v>8.6664107387064426E-3</v>
      </c>
      <c r="BR1554" s="179">
        <f t="shared" ref="BR1554:BR1617" si="615">BR1553/(1+BQ1554)</f>
        <v>2.1353864489748382E-6</v>
      </c>
    </row>
    <row r="1555" spans="44:70">
      <c r="AR1555" s="69">
        <f t="shared" si="607"/>
        <v>130</v>
      </c>
      <c r="AS1555" s="70">
        <f t="shared" si="611"/>
        <v>1552</v>
      </c>
      <c r="AT1555" s="71">
        <f t="shared" si="612"/>
        <v>1.893853291566259E-6</v>
      </c>
      <c r="AU1555" s="72">
        <f t="shared" si="608"/>
        <v>8.6664107387064426E-3</v>
      </c>
      <c r="AV1555" s="73">
        <f t="shared" si="609"/>
        <v>1.0086664107387064</v>
      </c>
      <c r="AW1555" s="74">
        <f>PRODUCT(AV$4:AV1555)</f>
        <v>472357.78386762209</v>
      </c>
      <c r="BO1555" s="70">
        <f t="shared" si="614"/>
        <v>1552</v>
      </c>
      <c r="BP1555" s="178">
        <f t="shared" si="613"/>
        <v>0.1091</v>
      </c>
      <c r="BQ1555" s="179">
        <f t="shared" si="610"/>
        <v>8.6664107387064426E-3</v>
      </c>
      <c r="BR1555" s="179">
        <f t="shared" si="615"/>
        <v>2.1170393167062714E-6</v>
      </c>
    </row>
    <row r="1556" spans="44:70">
      <c r="AR1556" s="69">
        <f t="shared" si="607"/>
        <v>130</v>
      </c>
      <c r="AS1556" s="70">
        <f t="shared" si="611"/>
        <v>1553</v>
      </c>
      <c r="AT1556" s="71">
        <f t="shared" si="612"/>
        <v>1.8774403810626945E-6</v>
      </c>
      <c r="AU1556" s="72">
        <f t="shared" si="608"/>
        <v>8.6664107387064426E-3</v>
      </c>
      <c r="AV1556" s="73">
        <f t="shared" si="609"/>
        <v>1.0086664107387064</v>
      </c>
      <c r="AW1556" s="74">
        <f>PRODUCT(AV$4:AV1556)</f>
        <v>476451.43043824402</v>
      </c>
      <c r="BO1556" s="70">
        <f t="shared" si="614"/>
        <v>1553</v>
      </c>
      <c r="BP1556" s="178">
        <f t="shared" si="613"/>
        <v>0.1091</v>
      </c>
      <c r="BQ1556" s="179">
        <f t="shared" si="610"/>
        <v>8.6664107387064426E-3</v>
      </c>
      <c r="BR1556" s="179">
        <f t="shared" si="615"/>
        <v>2.0988498220693574E-6</v>
      </c>
    </row>
    <row r="1557" spans="44:70">
      <c r="AR1557" s="69">
        <f t="shared" si="607"/>
        <v>130</v>
      </c>
      <c r="AS1557" s="70">
        <f t="shared" si="611"/>
        <v>1554</v>
      </c>
      <c r="AT1557" s="71">
        <f t="shared" si="612"/>
        <v>1.8611697115829717E-6</v>
      </c>
      <c r="AU1557" s="72">
        <f t="shared" si="608"/>
        <v>8.6664107387064426E-3</v>
      </c>
      <c r="AV1557" s="73">
        <f t="shared" si="609"/>
        <v>1.0086664107387064</v>
      </c>
      <c r="AW1557" s="74">
        <f>PRODUCT(AV$4:AV1557)</f>
        <v>480580.55423146609</v>
      </c>
      <c r="BO1557" s="70">
        <f t="shared" si="614"/>
        <v>1554</v>
      </c>
      <c r="BP1557" s="178">
        <f t="shared" si="613"/>
        <v>0.1091</v>
      </c>
      <c r="BQ1557" s="179">
        <f t="shared" si="610"/>
        <v>8.6664107387064426E-3</v>
      </c>
      <c r="BR1557" s="179">
        <f t="shared" si="615"/>
        <v>2.0808166106495455E-6</v>
      </c>
    </row>
    <row r="1558" spans="44:70">
      <c r="AR1558" s="69">
        <f t="shared" si="607"/>
        <v>130</v>
      </c>
      <c r="AS1558" s="70">
        <f t="shared" si="611"/>
        <v>1555</v>
      </c>
      <c r="AT1558" s="71">
        <f t="shared" si="612"/>
        <v>1.8450400504079539E-6</v>
      </c>
      <c r="AU1558" s="72">
        <f t="shared" si="608"/>
        <v>8.6664107387064426E-3</v>
      </c>
      <c r="AV1558" s="73">
        <f t="shared" si="609"/>
        <v>1.0086664107387064</v>
      </c>
      <c r="AW1558" s="74">
        <f>PRODUCT(AV$4:AV1558)</f>
        <v>484745.46270747116</v>
      </c>
      <c r="BO1558" s="70">
        <f t="shared" si="614"/>
        <v>1555</v>
      </c>
      <c r="BP1558" s="178">
        <f t="shared" si="613"/>
        <v>0.1091</v>
      </c>
      <c r="BQ1558" s="179">
        <f t="shared" si="610"/>
        <v>8.6664107387064426E-3</v>
      </c>
      <c r="BR1558" s="179">
        <f t="shared" si="615"/>
        <v>2.0629383396693458E-6</v>
      </c>
    </row>
    <row r="1559" spans="44:70">
      <c r="AR1559" s="69">
        <f t="shared" si="607"/>
        <v>130</v>
      </c>
      <c r="AS1559" s="70">
        <f t="shared" si="611"/>
        <v>1556</v>
      </c>
      <c r="AT1559" s="71">
        <f t="shared" si="612"/>
        <v>1.829050175501755E-6</v>
      </c>
      <c r="AU1559" s="72">
        <f t="shared" si="608"/>
        <v>8.6664107387064426E-3</v>
      </c>
      <c r="AV1559" s="73">
        <f t="shared" si="609"/>
        <v>1.0086664107387064</v>
      </c>
      <c r="AW1559" s="74">
        <f>PRODUCT(AV$4:AV1559)</f>
        <v>488946.4659910184</v>
      </c>
      <c r="BO1559" s="70">
        <f t="shared" si="614"/>
        <v>1556</v>
      </c>
      <c r="BP1559" s="178">
        <f t="shared" si="613"/>
        <v>0.1091</v>
      </c>
      <c r="BQ1559" s="179">
        <f t="shared" si="610"/>
        <v>8.6664107387064426E-3</v>
      </c>
      <c r="BR1559" s="179">
        <f t="shared" si="615"/>
        <v>2.0452136778883447E-6</v>
      </c>
    </row>
    <row r="1560" spans="44:70">
      <c r="AR1560" s="69">
        <f t="shared" si="607"/>
        <v>130</v>
      </c>
      <c r="AS1560" s="70">
        <f t="shared" si="611"/>
        <v>1557</v>
      </c>
      <c r="AT1560" s="71">
        <f t="shared" si="612"/>
        <v>1.8131988754191537E-6</v>
      </c>
      <c r="AU1560" s="72">
        <f t="shared" si="608"/>
        <v>8.6664107387064426E-3</v>
      </c>
      <c r="AV1560" s="73">
        <f t="shared" si="609"/>
        <v>1.0086664107387064</v>
      </c>
      <c r="AW1560" s="74">
        <f>PRODUCT(AV$4:AV1560)</f>
        <v>493183.8768945355</v>
      </c>
      <c r="BO1560" s="70">
        <f t="shared" si="614"/>
        <v>1557</v>
      </c>
      <c r="BP1560" s="178">
        <f t="shared" si="613"/>
        <v>0.1091</v>
      </c>
      <c r="BQ1560" s="179">
        <f t="shared" si="610"/>
        <v>8.6664107387064426E-3</v>
      </c>
      <c r="BR1560" s="179">
        <f t="shared" si="615"/>
        <v>2.0276413055040796E-6</v>
      </c>
    </row>
    <row r="1561" spans="44:70">
      <c r="AR1561" s="69">
        <f t="shared" si="607"/>
        <v>130</v>
      </c>
      <c r="AS1561" s="70">
        <f t="shared" si="611"/>
        <v>1558</v>
      </c>
      <c r="AT1561" s="71">
        <f t="shared" si="612"/>
        <v>1.7974849492138107E-6</v>
      </c>
      <c r="AU1561" s="72">
        <f t="shared" si="608"/>
        <v>8.6664107387064426E-3</v>
      </c>
      <c r="AV1561" s="73">
        <f t="shared" si="609"/>
        <v>1.0086664107387064</v>
      </c>
      <c r="AW1561" s="74">
        <f>PRODUCT(AV$4:AV1561)</f>
        <v>497458.01094141119</v>
      </c>
      <c r="BO1561" s="70">
        <f t="shared" si="614"/>
        <v>1558</v>
      </c>
      <c r="BP1561" s="178">
        <f t="shared" si="613"/>
        <v>0.1091</v>
      </c>
      <c r="BQ1561" s="179">
        <f t="shared" si="610"/>
        <v>8.6664107387064426E-3</v>
      </c>
      <c r="BR1561" s="179">
        <f t="shared" si="615"/>
        <v>2.0102199140537623E-6</v>
      </c>
    </row>
    <row r="1562" spans="44:70">
      <c r="AR1562" s="69">
        <f t="shared" si="607"/>
        <v>130</v>
      </c>
      <c r="AS1562" s="70">
        <f t="shared" si="611"/>
        <v>1559</v>
      </c>
      <c r="AT1562" s="71">
        <f t="shared" si="612"/>
        <v>1.7819072063472809E-6</v>
      </c>
      <c r="AU1562" s="72">
        <f t="shared" si="608"/>
        <v>8.6664107387064426E-3</v>
      </c>
      <c r="AV1562" s="73">
        <f t="shared" si="609"/>
        <v>1.0086664107387064</v>
      </c>
      <c r="AW1562" s="74">
        <f>PRODUCT(AV$4:AV1562)</f>
        <v>501769.18638948939</v>
      </c>
      <c r="BO1562" s="70">
        <f t="shared" si="614"/>
        <v>1559</v>
      </c>
      <c r="BP1562" s="178">
        <f t="shared" si="613"/>
        <v>0.1091</v>
      </c>
      <c r="BQ1562" s="179">
        <f t="shared" si="610"/>
        <v>8.6664107387064426E-3</v>
      </c>
      <c r="BR1562" s="179">
        <f t="shared" si="615"/>
        <v>1.9929482063168523E-6</v>
      </c>
    </row>
    <row r="1563" spans="44:70">
      <c r="AR1563" s="69">
        <f t="shared" si="607"/>
        <v>130</v>
      </c>
      <c r="AS1563" s="70">
        <f t="shared" si="611"/>
        <v>1560</v>
      </c>
      <c r="AT1563" s="71">
        <f t="shared" si="612"/>
        <v>1.7664644665988144E-6</v>
      </c>
      <c r="AU1563" s="72">
        <f t="shared" si="608"/>
        <v>8.6664107387064426E-3</v>
      </c>
      <c r="AV1563" s="73">
        <f t="shared" si="609"/>
        <v>1.0086664107387064</v>
      </c>
      <c r="AW1563" s="74">
        <f>PRODUCT(AV$4:AV1563)</f>
        <v>506117.72425476724</v>
      </c>
      <c r="BO1563" s="70">
        <f t="shared" si="614"/>
        <v>1560</v>
      </c>
      <c r="BP1563" s="178">
        <f t="shared" si="613"/>
        <v>0.1091</v>
      </c>
      <c r="BQ1563" s="179">
        <f t="shared" si="610"/>
        <v>8.6664107387064426E-3</v>
      </c>
      <c r="BR1563" s="179">
        <f t="shared" si="615"/>
        <v>1.9758248962184611E-6</v>
      </c>
    </row>
    <row r="1564" spans="44:70">
      <c r="AR1564" s="69">
        <f t="shared" si="607"/>
        <v>131</v>
      </c>
      <c r="AS1564" s="70">
        <f t="shared" si="611"/>
        <v>1561</v>
      </c>
      <c r="AT1564" s="71">
        <f t="shared" si="612"/>
        <v>1.751155559975939E-6</v>
      </c>
      <c r="AU1564" s="72">
        <f t="shared" si="608"/>
        <v>8.6664107387064426E-3</v>
      </c>
      <c r="AV1564" s="73">
        <f t="shared" si="609"/>
        <v>1.0086664107387064</v>
      </c>
      <c r="AW1564" s="74">
        <f>PRODUCT(AV$4:AV1564)</f>
        <v>510503.9483352984</v>
      </c>
      <c r="BO1564" s="70">
        <f t="shared" si="614"/>
        <v>1561</v>
      </c>
      <c r="BP1564" s="178">
        <f t="shared" si="613"/>
        <v>0.1091</v>
      </c>
      <c r="BQ1564" s="179">
        <f t="shared" si="610"/>
        <v>8.6664107387064426E-3</v>
      </c>
      <c r="BR1564" s="179">
        <f t="shared" si="615"/>
        <v>1.958848708733591E-6</v>
      </c>
    </row>
    <row r="1565" spans="44:70">
      <c r="AR1565" s="69">
        <f t="shared" si="607"/>
        <v>131</v>
      </c>
      <c r="AS1565" s="70">
        <f t="shared" si="611"/>
        <v>1562</v>
      </c>
      <c r="AT1565" s="71">
        <f t="shared" si="612"/>
        <v>1.735979326625818E-6</v>
      </c>
      <c r="AU1565" s="72">
        <f t="shared" si="608"/>
        <v>8.6664107387064426E-3</v>
      </c>
      <c r="AV1565" s="73">
        <f t="shared" si="609"/>
        <v>1.0086664107387064</v>
      </c>
      <c r="AW1565" s="74">
        <f>PRODUCT(AV$4:AV1565)</f>
        <v>514928.18523530348</v>
      </c>
      <c r="BO1565" s="70">
        <f t="shared" si="614"/>
        <v>1562</v>
      </c>
      <c r="BP1565" s="178">
        <f t="shared" si="613"/>
        <v>0.1091</v>
      </c>
      <c r="BQ1565" s="179">
        <f t="shared" si="610"/>
        <v>8.6664107387064426E-3</v>
      </c>
      <c r="BR1565" s="179">
        <f t="shared" si="615"/>
        <v>1.9420183797921944E-6</v>
      </c>
    </row>
    <row r="1566" spans="44:70">
      <c r="AR1566" s="69">
        <f t="shared" si="607"/>
        <v>131</v>
      </c>
      <c r="AS1566" s="70">
        <f t="shared" si="611"/>
        <v>1563</v>
      </c>
      <c r="AT1566" s="71">
        <f t="shared" si="612"/>
        <v>1.7209346167473756E-6</v>
      </c>
      <c r="AU1566" s="72">
        <f t="shared" si="608"/>
        <v>8.6664107387064426E-3</v>
      </c>
      <c r="AV1566" s="73">
        <f t="shared" si="609"/>
        <v>1.0086664107387064</v>
      </c>
      <c r="AW1566" s="74">
        <f>PRODUCT(AV$4:AV1566)</f>
        <v>519390.76438948931</v>
      </c>
      <c r="BO1566" s="70">
        <f t="shared" si="614"/>
        <v>1563</v>
      </c>
      <c r="BP1566" s="178">
        <f t="shared" si="613"/>
        <v>0.1091</v>
      </c>
      <c r="BQ1566" s="179">
        <f t="shared" si="610"/>
        <v>8.6664107387064426E-3</v>
      </c>
      <c r="BR1566" s="179">
        <f t="shared" si="615"/>
        <v>1.9253326561850499E-6</v>
      </c>
    </row>
    <row r="1567" spans="44:70">
      <c r="AR1567" s="69">
        <f t="shared" si="607"/>
        <v>131</v>
      </c>
      <c r="AS1567" s="70">
        <f t="shared" si="611"/>
        <v>1564</v>
      </c>
      <c r="AT1567" s="71">
        <f t="shared" si="612"/>
        <v>1.7060202905041845E-6</v>
      </c>
      <c r="AU1567" s="72">
        <f t="shared" si="608"/>
        <v>8.6664107387064426E-3</v>
      </c>
      <c r="AV1567" s="73">
        <f t="shared" si="609"/>
        <v>1.0086664107387064</v>
      </c>
      <c r="AW1567" s="74">
        <f>PRODUCT(AV$4:AV1567)</f>
        <v>523892.01808757934</v>
      </c>
      <c r="BO1567" s="70">
        <f t="shared" si="614"/>
        <v>1564</v>
      </c>
      <c r="BP1567" s="178">
        <f t="shared" si="613"/>
        <v>0.1091</v>
      </c>
      <c r="BQ1567" s="179">
        <f t="shared" si="610"/>
        <v>8.6664107387064426E-3</v>
      </c>
      <c r="BR1567" s="179">
        <f t="shared" si="615"/>
        <v>1.9087902954704462E-6</v>
      </c>
    </row>
    <row r="1568" spans="44:70">
      <c r="AR1568" s="69">
        <f t="shared" si="607"/>
        <v>131</v>
      </c>
      <c r="AS1568" s="70">
        <f t="shared" si="611"/>
        <v>1565</v>
      </c>
      <c r="AT1568" s="71">
        <f t="shared" si="612"/>
        <v>1.691235217938108E-6</v>
      </c>
      <c r="AU1568" s="72">
        <f t="shared" si="608"/>
        <v>8.6664107387064426E-3</v>
      </c>
      <c r="AV1568" s="73">
        <f t="shared" si="609"/>
        <v>1.0086664107387064</v>
      </c>
      <c r="AW1568" s="74">
        <f>PRODUCT(AV$4:AV1568)</f>
        <v>528432.28149905615</v>
      </c>
      <c r="BO1568" s="70">
        <f t="shared" si="614"/>
        <v>1565</v>
      </c>
      <c r="BP1568" s="178">
        <f t="shared" si="613"/>
        <v>0.1091</v>
      </c>
      <c r="BQ1568" s="179">
        <f t="shared" si="610"/>
        <v>8.6664107387064426E-3</v>
      </c>
      <c r="BR1568" s="179">
        <f t="shared" si="615"/>
        <v>1.8923900658816679E-6</v>
      </c>
    </row>
    <row r="1569" spans="44:70">
      <c r="AR1569" s="69">
        <f t="shared" si="607"/>
        <v>131</v>
      </c>
      <c r="AS1569" s="70">
        <f t="shared" si="611"/>
        <v>1566</v>
      </c>
      <c r="AT1569" s="71">
        <f t="shared" si="612"/>
        <v>1.6765782788836906E-6</v>
      </c>
      <c r="AU1569" s="72">
        <f t="shared" si="608"/>
        <v>8.6664107387064426E-3</v>
      </c>
      <c r="AV1569" s="73">
        <f t="shared" si="609"/>
        <v>1.0086664107387064</v>
      </c>
      <c r="AW1569" s="74">
        <f>PRODUCT(AV$4:AV1569)</f>
        <v>533011.8926981187</v>
      </c>
      <c r="BO1569" s="70">
        <f t="shared" si="614"/>
        <v>1566</v>
      </c>
      <c r="BP1569" s="178">
        <f t="shared" si="613"/>
        <v>0.1091</v>
      </c>
      <c r="BQ1569" s="179">
        <f t="shared" si="610"/>
        <v>8.6664107387064426E-3</v>
      </c>
      <c r="BR1569" s="179">
        <f t="shared" si="615"/>
        <v>1.876130746235277E-6</v>
      </c>
    </row>
    <row r="1570" spans="44:70">
      <c r="AR1570" s="69">
        <f t="shared" si="607"/>
        <v>131</v>
      </c>
      <c r="AS1570" s="70">
        <f t="shared" si="611"/>
        <v>1567</v>
      </c>
      <c r="AT1570" s="71">
        <f t="shared" si="612"/>
        <v>1.6620483628832911E-6</v>
      </c>
      <c r="AU1570" s="72">
        <f t="shared" si="608"/>
        <v>8.6664107387064426E-3</v>
      </c>
      <c r="AV1570" s="73">
        <f t="shared" si="609"/>
        <v>1.0086664107387064</v>
      </c>
      <c r="AW1570" s="74">
        <f>PRODUCT(AV$4:AV1570)</f>
        <v>537631.19268885592</v>
      </c>
      <c r="BO1570" s="70">
        <f t="shared" si="614"/>
        <v>1567</v>
      </c>
      <c r="BP1570" s="178">
        <f t="shared" si="613"/>
        <v>0.1091</v>
      </c>
      <c r="BQ1570" s="179">
        <f t="shared" si="610"/>
        <v>8.6664107387064426E-3</v>
      </c>
      <c r="BR1570" s="179">
        <f t="shared" si="615"/>
        <v>1.8600111258401821E-6</v>
      </c>
    </row>
    <row r="1571" spans="44:70">
      <c r="AR1571" s="69">
        <f t="shared" si="607"/>
        <v>131</v>
      </c>
      <c r="AS1571" s="70">
        <f t="shared" si="611"/>
        <v>1568</v>
      </c>
      <c r="AT1571" s="71">
        <f t="shared" si="612"/>
        <v>1.6476443691029499E-6</v>
      </c>
      <c r="AU1571" s="72">
        <f t="shared" si="608"/>
        <v>8.6664107387064426E-3</v>
      </c>
      <c r="AV1571" s="73">
        <f t="shared" si="609"/>
        <v>1.0086664107387064</v>
      </c>
      <c r="AW1571" s="74">
        <f>PRODUCT(AV$4:AV1571)</f>
        <v>542290.52543063823</v>
      </c>
      <c r="BO1571" s="70">
        <f t="shared" si="614"/>
        <v>1568</v>
      </c>
      <c r="BP1571" s="178">
        <f t="shared" si="613"/>
        <v>0.1091</v>
      </c>
      <c r="BQ1571" s="179">
        <f t="shared" si="610"/>
        <v>8.6664107387064426E-3</v>
      </c>
      <c r="BR1571" s="179">
        <f t="shared" si="615"/>
        <v>1.8440300044074881E-6</v>
      </c>
    </row>
    <row r="1572" spans="44:70">
      <c r="AR1572" s="69">
        <f t="shared" si="607"/>
        <v>131</v>
      </c>
      <c r="AS1572" s="70">
        <f t="shared" si="611"/>
        <v>1569</v>
      </c>
      <c r="AT1572" s="71">
        <f t="shared" si="612"/>
        <v>1.6333652062489869E-6</v>
      </c>
      <c r="AU1572" s="72">
        <f t="shared" si="608"/>
        <v>8.6664107387064426E-3</v>
      </c>
      <c r="AV1572" s="73">
        <f t="shared" si="609"/>
        <v>1.0086664107387064</v>
      </c>
      <c r="AW1572" s="74">
        <f>PRODUCT(AV$4:AV1572)</f>
        <v>546990.23786372913</v>
      </c>
      <c r="BO1572" s="70">
        <f t="shared" si="614"/>
        <v>1569</v>
      </c>
      <c r="BP1572" s="178">
        <f t="shared" si="613"/>
        <v>0.1091</v>
      </c>
      <c r="BQ1572" s="179">
        <f t="shared" si="610"/>
        <v>8.6664107387064426E-3</v>
      </c>
      <c r="BR1572" s="179">
        <f t="shared" si="615"/>
        <v>1.8281861919611214E-6</v>
      </c>
    </row>
    <row r="1573" spans="44:70">
      <c r="AR1573" s="69">
        <f t="shared" si="607"/>
        <v>131</v>
      </c>
      <c r="AS1573" s="70">
        <f t="shared" si="611"/>
        <v>1570</v>
      </c>
      <c r="AT1573" s="71">
        <f t="shared" si="612"/>
        <v>1.6192097924853213E-6</v>
      </c>
      <c r="AU1573" s="72">
        <f t="shared" si="608"/>
        <v>8.6664107387064426E-3</v>
      </c>
      <c r="AV1573" s="73">
        <f t="shared" si="609"/>
        <v>1.0086664107387064</v>
      </c>
      <c r="AW1573" s="74">
        <f>PRODUCT(AV$4:AV1573)</f>
        <v>551730.67993511888</v>
      </c>
      <c r="BO1573" s="70">
        <f t="shared" si="614"/>
        <v>1570</v>
      </c>
      <c r="BP1573" s="178">
        <f t="shared" si="613"/>
        <v>0.1091</v>
      </c>
      <c r="BQ1573" s="179">
        <f t="shared" si="610"/>
        <v>8.6664107387064426E-3</v>
      </c>
      <c r="BR1573" s="179">
        <f t="shared" si="615"/>
        <v>1.8124785087492224E-6</v>
      </c>
    </row>
    <row r="1574" spans="44:70">
      <c r="AR1574" s="69">
        <f t="shared" si="607"/>
        <v>131</v>
      </c>
      <c r="AS1574" s="70">
        <f t="shared" si="611"/>
        <v>1571</v>
      </c>
      <c r="AT1574" s="71">
        <f t="shared" si="612"/>
        <v>1.6051770553515079E-6</v>
      </c>
      <c r="AU1574" s="72">
        <f t="shared" si="608"/>
        <v>8.6664107387064426E-3</v>
      </c>
      <c r="AV1574" s="73">
        <f t="shared" si="609"/>
        <v>1.0086664107387064</v>
      </c>
      <c r="AW1574" s="74">
        <f>PRODUCT(AV$4:AV1574)</f>
        <v>556512.20462458243</v>
      </c>
      <c r="BO1574" s="70">
        <f t="shared" si="614"/>
        <v>1571</v>
      </c>
      <c r="BP1574" s="178">
        <f t="shared" si="613"/>
        <v>0.1091</v>
      </c>
      <c r="BQ1574" s="179">
        <f t="shared" si="610"/>
        <v>8.6664107387064426E-3</v>
      </c>
      <c r="BR1574" s="179">
        <f t="shared" si="615"/>
        <v>1.7969057851563E-6</v>
      </c>
    </row>
    <row r="1575" spans="44:70">
      <c r="AR1575" s="69">
        <f t="shared" si="607"/>
        <v>131</v>
      </c>
      <c r="AS1575" s="70">
        <f t="shared" si="611"/>
        <v>1572</v>
      </c>
      <c r="AT1575" s="71">
        <f t="shared" si="612"/>
        <v>1.5912659316814843E-6</v>
      </c>
      <c r="AU1575" s="72">
        <f t="shared" si="608"/>
        <v>8.6664107387064426E-3</v>
      </c>
      <c r="AV1575" s="73">
        <f t="shared" si="609"/>
        <v>1.0086664107387064</v>
      </c>
      <c r="AW1575" s="74">
        <f>PRODUCT(AV$4:AV1575)</f>
        <v>561335.16797096212</v>
      </c>
      <c r="BO1575" s="70">
        <f t="shared" si="614"/>
        <v>1572</v>
      </c>
      <c r="BP1575" s="178">
        <f t="shared" si="613"/>
        <v>0.1091</v>
      </c>
      <c r="BQ1575" s="179">
        <f t="shared" si="610"/>
        <v>8.6664107387064426E-3</v>
      </c>
      <c r="BR1575" s="179">
        <f t="shared" si="615"/>
        <v>1.7814668616161402E-6</v>
      </c>
    </row>
    <row r="1576" spans="44:70">
      <c r="AR1576" s="69">
        <f t="shared" si="607"/>
        <v>132</v>
      </c>
      <c r="AS1576" s="70">
        <f t="shared" si="611"/>
        <v>1573</v>
      </c>
      <c r="AT1576" s="71">
        <f t="shared" si="612"/>
        <v>1.5774753675230221E-6</v>
      </c>
      <c r="AU1576" s="72">
        <f t="shared" si="608"/>
        <v>8.6664107387064426E-3</v>
      </c>
      <c r="AV1576" s="73">
        <f t="shared" si="609"/>
        <v>1.0086664107387064</v>
      </c>
      <c r="AW1576" s="74">
        <f>PRODUCT(AV$4:AV1576)</f>
        <v>566199.92909867922</v>
      </c>
      <c r="BO1576" s="70">
        <f t="shared" si="614"/>
        <v>1573</v>
      </c>
      <c r="BP1576" s="178">
        <f t="shared" si="613"/>
        <v>0.1091</v>
      </c>
      <c r="BQ1576" s="179">
        <f t="shared" si="610"/>
        <v>8.6664107387064426E-3</v>
      </c>
      <c r="BR1576" s="179">
        <f t="shared" si="615"/>
        <v>1.7661605885254631E-6</v>
      </c>
    </row>
    <row r="1577" spans="44:70">
      <c r="AR1577" s="69">
        <f t="shared" si="607"/>
        <v>132</v>
      </c>
      <c r="AS1577" s="70">
        <f t="shared" si="611"/>
        <v>1574</v>
      </c>
      <c r="AT1577" s="71">
        <f t="shared" si="612"/>
        <v>1.5638043180578758E-6</v>
      </c>
      <c r="AU1577" s="72">
        <f t="shared" si="608"/>
        <v>8.6664107387064426E-3</v>
      </c>
      <c r="AV1577" s="73">
        <f t="shared" si="609"/>
        <v>1.0086664107387064</v>
      </c>
      <c r="AW1577" s="74">
        <f>PRODUCT(AV$4:AV1577)</f>
        <v>571106.85024447483</v>
      </c>
      <c r="BO1577" s="70">
        <f t="shared" si="614"/>
        <v>1574</v>
      </c>
      <c r="BP1577" s="178">
        <f t="shared" si="613"/>
        <v>0.1091</v>
      </c>
      <c r="BQ1577" s="179">
        <f t="shared" si="610"/>
        <v>8.6664107387064426E-3</v>
      </c>
      <c r="BR1577" s="179">
        <f t="shared" si="615"/>
        <v>1.750985826158322E-6</v>
      </c>
    </row>
    <row r="1578" spans="44:70">
      <c r="AR1578" s="69">
        <f t="shared" si="607"/>
        <v>132</v>
      </c>
      <c r="AS1578" s="70">
        <f t="shared" si="611"/>
        <v>1575</v>
      </c>
      <c r="AT1578" s="71">
        <f t="shared" si="612"/>
        <v>1.5502517475226235E-6</v>
      </c>
      <c r="AU1578" s="72">
        <f t="shared" si="608"/>
        <v>8.6664107387064426E-3</v>
      </c>
      <c r="AV1578" s="73">
        <f t="shared" si="609"/>
        <v>1.0086664107387064</v>
      </c>
      <c r="AW1578" s="74">
        <f>PRODUCT(AV$4:AV1578)</f>
        <v>576056.29678438231</v>
      </c>
      <c r="BO1578" s="70">
        <f t="shared" si="614"/>
        <v>1575</v>
      </c>
      <c r="BP1578" s="178">
        <f t="shared" si="613"/>
        <v>0.1091</v>
      </c>
      <c r="BQ1578" s="179">
        <f t="shared" si="610"/>
        <v>8.6664107387064426E-3</v>
      </c>
      <c r="BR1578" s="179">
        <f t="shared" si="615"/>
        <v>1.7359414445812376E-6</v>
      </c>
    </row>
    <row r="1579" spans="44:70">
      <c r="AR1579" s="69">
        <f t="shared" si="607"/>
        <v>132</v>
      </c>
      <c r="AS1579" s="70">
        <f t="shared" si="611"/>
        <v>1576</v>
      </c>
      <c r="AT1579" s="71">
        <f t="shared" si="612"/>
        <v>1.536816629130195E-6</v>
      </c>
      <c r="AU1579" s="72">
        <f t="shared" si="608"/>
        <v>8.6664107387064426E-3</v>
      </c>
      <c r="AV1579" s="73">
        <f t="shared" si="609"/>
        <v>1.0086664107387064</v>
      </c>
      <c r="AW1579" s="74">
        <f>PRODUCT(AV$4:AV1579)</f>
        <v>581048.63726093399</v>
      </c>
      <c r="BO1579" s="70">
        <f t="shared" si="614"/>
        <v>1576</v>
      </c>
      <c r="BP1579" s="178">
        <f t="shared" si="613"/>
        <v>0.1091</v>
      </c>
      <c r="BQ1579" s="179">
        <f t="shared" si="610"/>
        <v>8.6664107387064426E-3</v>
      </c>
      <c r="BR1579" s="179">
        <f t="shared" si="615"/>
        <v>1.7210263235690621E-6</v>
      </c>
    </row>
    <row r="1580" spans="44:70">
      <c r="AR1580" s="69">
        <f t="shared" si="607"/>
        <v>132</v>
      </c>
      <c r="AS1580" s="70">
        <f t="shared" si="611"/>
        <v>1577</v>
      </c>
      <c r="AT1580" s="71">
        <f t="shared" si="612"/>
        <v>1.5234979449920785E-6</v>
      </c>
      <c r="AU1580" s="72">
        <f t="shared" si="608"/>
        <v>8.6664107387064426E-3</v>
      </c>
      <c r="AV1580" s="73">
        <f t="shared" si="609"/>
        <v>1.0086664107387064</v>
      </c>
      <c r="AW1580" s="74">
        <f>PRODUCT(AV$4:AV1580)</f>
        <v>586084.24341060291</v>
      </c>
      <c r="BO1580" s="70">
        <f t="shared" si="614"/>
        <v>1577</v>
      </c>
      <c r="BP1580" s="178">
        <f t="shared" si="613"/>
        <v>0.1091</v>
      </c>
      <c r="BQ1580" s="179">
        <f t="shared" si="610"/>
        <v>8.6664107387064426E-3</v>
      </c>
      <c r="BR1580" s="179">
        <f t="shared" si="615"/>
        <v>1.7062393525215657E-6</v>
      </c>
    </row>
    <row r="1581" spans="44:70">
      <c r="AR1581" s="69">
        <f t="shared" si="607"/>
        <v>132</v>
      </c>
      <c r="AS1581" s="70">
        <f t="shared" si="611"/>
        <v>1578</v>
      </c>
      <c r="AT1581" s="71">
        <f t="shared" si="612"/>
        <v>1.510294686041202E-6</v>
      </c>
      <c r="AU1581" s="72">
        <f t="shared" si="608"/>
        <v>8.6664107387064426E-3</v>
      </c>
      <c r="AV1581" s="73">
        <f t="shared" si="609"/>
        <v>1.0086664107387064</v>
      </c>
      <c r="AW1581" s="74">
        <f>PRODUCT(AV$4:AV1581)</f>
        <v>591163.49019148317</v>
      </c>
      <c r="BO1581" s="70">
        <f t="shared" si="614"/>
        <v>1578</v>
      </c>
      <c r="BP1581" s="178">
        <f t="shared" si="613"/>
        <v>0.1091</v>
      </c>
      <c r="BQ1581" s="179">
        <f t="shared" si="610"/>
        <v>8.6664107387064426E-3</v>
      </c>
      <c r="BR1581" s="179">
        <f t="shared" si="615"/>
        <v>1.6915794303807391E-6</v>
      </c>
    </row>
    <row r="1582" spans="44:70">
      <c r="AR1582" s="69">
        <f t="shared" si="607"/>
        <v>132</v>
      </c>
      <c r="AS1582" s="70">
        <f t="shared" si="611"/>
        <v>1579</v>
      </c>
      <c r="AT1582" s="71">
        <f t="shared" si="612"/>
        <v>1.4972058519554832E-6</v>
      </c>
      <c r="AU1582" s="72">
        <f t="shared" si="608"/>
        <v>8.6664107387064426E-3</v>
      </c>
      <c r="AV1582" s="73">
        <f t="shared" si="609"/>
        <v>1.0086664107387064</v>
      </c>
      <c r="AW1582" s="74">
        <f>PRODUCT(AV$4:AV1582)</f>
        <v>596286.75581120979</v>
      </c>
      <c r="BO1582" s="70">
        <f t="shared" si="614"/>
        <v>1579</v>
      </c>
      <c r="BP1582" s="178">
        <f t="shared" si="613"/>
        <v>0.1091</v>
      </c>
      <c r="BQ1582" s="179">
        <f t="shared" si="610"/>
        <v>8.6664107387064426E-3</v>
      </c>
      <c r="BR1582" s="179">
        <f t="shared" si="615"/>
        <v>1.677045465548808E-6</v>
      </c>
    </row>
    <row r="1583" spans="44:70">
      <c r="AR1583" s="69">
        <f t="shared" si="607"/>
        <v>132</v>
      </c>
      <c r="AS1583" s="70">
        <f t="shared" si="611"/>
        <v>1580</v>
      </c>
      <c r="AT1583" s="71">
        <f t="shared" si="612"/>
        <v>1.4842304510820421E-6</v>
      </c>
      <c r="AU1583" s="72">
        <f t="shared" si="608"/>
        <v>8.6664107387064426E-3</v>
      </c>
      <c r="AV1583" s="73">
        <f t="shared" si="609"/>
        <v>1.0086664107387064</v>
      </c>
      <c r="AW1583" s="74">
        <f>PRODUCT(AV$4:AV1583)</f>
        <v>601454.42175512051</v>
      </c>
      <c r="BO1583" s="70">
        <f t="shared" si="614"/>
        <v>1580</v>
      </c>
      <c r="BP1583" s="178">
        <f t="shared" si="613"/>
        <v>0.1091</v>
      </c>
      <c r="BQ1583" s="179">
        <f t="shared" si="610"/>
        <v>8.6664107387064426E-3</v>
      </c>
      <c r="BR1583" s="179">
        <f t="shared" si="615"/>
        <v>1.6626363758069506E-6</v>
      </c>
    </row>
    <row r="1584" spans="44:70">
      <c r="AR1584" s="69">
        <f t="shared" si="607"/>
        <v>132</v>
      </c>
      <c r="AS1584" s="70">
        <f t="shared" si="611"/>
        <v>1581</v>
      </c>
      <c r="AT1584" s="71">
        <f t="shared" si="612"/>
        <v>1.4713675003620696E-6</v>
      </c>
      <c r="AU1584" s="72">
        <f t="shared" si="608"/>
        <v>8.6664107387064426E-3</v>
      </c>
      <c r="AV1584" s="73">
        <f t="shared" si="609"/>
        <v>1.0086664107387064</v>
      </c>
      <c r="AW1584" s="74">
        <f>PRODUCT(AV$4:AV1584)</f>
        <v>606666.87281466159</v>
      </c>
      <c r="BO1584" s="70">
        <f t="shared" si="614"/>
        <v>1581</v>
      </c>
      <c r="BP1584" s="178">
        <f t="shared" si="613"/>
        <v>0.1091</v>
      </c>
      <c r="BQ1584" s="179">
        <f t="shared" si="610"/>
        <v>8.6664107387064426E-3</v>
      </c>
      <c r="BR1584" s="179">
        <f t="shared" si="615"/>
        <v>1.6483510882347147E-6</v>
      </c>
    </row>
    <row r="1585" spans="44:70">
      <c r="AR1585" s="69">
        <f t="shared" si="607"/>
        <v>132</v>
      </c>
      <c r="AS1585" s="70">
        <f t="shared" si="611"/>
        <v>1582</v>
      </c>
      <c r="AT1585" s="71">
        <f t="shared" si="612"/>
        <v>1.4586160252563481E-6</v>
      </c>
      <c r="AU1585" s="72">
        <f t="shared" si="608"/>
        <v>8.6664107387064426E-3</v>
      </c>
      <c r="AV1585" s="73">
        <f t="shared" si="609"/>
        <v>1.0086664107387064</v>
      </c>
      <c r="AW1585" s="74">
        <f>PRODUCT(AV$4:AV1585)</f>
        <v>611924.49711603997</v>
      </c>
      <c r="BO1585" s="70">
        <f t="shared" si="614"/>
        <v>1582</v>
      </c>
      <c r="BP1585" s="178">
        <f t="shared" si="613"/>
        <v>0.1091</v>
      </c>
      <c r="BQ1585" s="179">
        <f t="shared" si="610"/>
        <v>8.6664107387064426E-3</v>
      </c>
      <c r="BR1585" s="179">
        <f t="shared" si="615"/>
        <v>1.6341885391301265E-6</v>
      </c>
    </row>
    <row r="1586" spans="44:70">
      <c r="AR1586" s="69">
        <f t="shared" si="607"/>
        <v>132</v>
      </c>
      <c r="AS1586" s="70">
        <f t="shared" si="611"/>
        <v>1583</v>
      </c>
      <c r="AT1586" s="71">
        <f t="shared" si="612"/>
        <v>1.4459750596714172E-6</v>
      </c>
      <c r="AU1586" s="72">
        <f t="shared" si="608"/>
        <v>8.6664107387064426E-3</v>
      </c>
      <c r="AV1586" s="73">
        <f t="shared" si="609"/>
        <v>1.0086664107387064</v>
      </c>
      <c r="AW1586" s="74">
        <f>PRODUCT(AV$4:AV1586)</f>
        <v>617227.68614912394</v>
      </c>
      <c r="BO1586" s="70">
        <f t="shared" si="614"/>
        <v>1583</v>
      </c>
      <c r="BP1586" s="178">
        <f t="shared" si="613"/>
        <v>0.1091</v>
      </c>
      <c r="BQ1586" s="179">
        <f t="shared" si="610"/>
        <v>8.6664107387064426E-3</v>
      </c>
      <c r="BR1586" s="179">
        <f t="shared" si="615"/>
        <v>1.6201476739304852E-6</v>
      </c>
    </row>
    <row r="1587" spans="44:70">
      <c r="AR1587" s="69">
        <f t="shared" si="607"/>
        <v>132</v>
      </c>
      <c r="AS1587" s="70">
        <f t="shared" si="611"/>
        <v>1584</v>
      </c>
      <c r="AT1587" s="71">
        <f t="shared" si="612"/>
        <v>1.4334436458863793E-6</v>
      </c>
      <c r="AU1587" s="72">
        <f t="shared" si="608"/>
        <v>8.6664107387064426E-3</v>
      </c>
      <c r="AV1587" s="73">
        <f t="shared" si="609"/>
        <v>1.0086664107387064</v>
      </c>
      <c r="AW1587" s="74">
        <f>PRODUCT(AV$4:AV1587)</f>
        <v>622576.83479659364</v>
      </c>
      <c r="BO1587" s="70">
        <f t="shared" si="614"/>
        <v>1584</v>
      </c>
      <c r="BP1587" s="178">
        <f t="shared" si="613"/>
        <v>0.1091</v>
      </c>
      <c r="BQ1587" s="179">
        <f t="shared" si="610"/>
        <v>8.6664107387064426E-3</v>
      </c>
      <c r="BR1587" s="179">
        <f t="shared" si="615"/>
        <v>1.6062274471338394E-6</v>
      </c>
    </row>
    <row r="1588" spans="44:70">
      <c r="AR1588" s="69">
        <f t="shared" si="607"/>
        <v>133</v>
      </c>
      <c r="AS1588" s="70">
        <f t="shared" si="611"/>
        <v>1585</v>
      </c>
      <c r="AT1588" s="71">
        <f t="shared" si="612"/>
        <v>1.4210208344803391E-6</v>
      </c>
      <c r="AU1588" s="72">
        <f t="shared" si="608"/>
        <v>8.6664107387064426E-3</v>
      </c>
      <c r="AV1588" s="73">
        <f t="shared" si="609"/>
        <v>1.0086664107387064</v>
      </c>
      <c r="AW1588" s="74">
        <f>PRODUCT(AV$4:AV1588)</f>
        <v>627972.34136334469</v>
      </c>
      <c r="BO1588" s="70">
        <f t="shared" si="614"/>
        <v>1585</v>
      </c>
      <c r="BP1588" s="178">
        <f t="shared" si="613"/>
        <v>0.1091</v>
      </c>
      <c r="BQ1588" s="179">
        <f t="shared" si="610"/>
        <v>8.6664107387064426E-3</v>
      </c>
      <c r="BR1588" s="179">
        <f t="shared" si="615"/>
        <v>1.5924268222211379E-6</v>
      </c>
    </row>
    <row r="1589" spans="44:70">
      <c r="AR1589" s="69">
        <f t="shared" si="607"/>
        <v>133</v>
      </c>
      <c r="AS1589" s="70">
        <f t="shared" si="611"/>
        <v>1586</v>
      </c>
      <c r="AT1589" s="71">
        <f t="shared" si="612"/>
        <v>1.408705684260473E-6</v>
      </c>
      <c r="AU1589" s="72">
        <f t="shared" si="608"/>
        <v>8.6664107387064426E-3</v>
      </c>
      <c r="AV1589" s="73">
        <f t="shared" si="609"/>
        <v>1.0086664107387064</v>
      </c>
      <c r="AW1589" s="74">
        <f>PRODUCT(AV$4:AV1589)</f>
        <v>633414.6076061466</v>
      </c>
      <c r="BO1589" s="70">
        <f t="shared" si="614"/>
        <v>1586</v>
      </c>
      <c r="BP1589" s="178">
        <f t="shared" si="613"/>
        <v>0.1091</v>
      </c>
      <c r="BQ1589" s="179">
        <f t="shared" si="610"/>
        <v>8.6664107387064426E-3</v>
      </c>
      <c r="BR1589" s="179">
        <f t="shared" si="615"/>
        <v>1.5787447715790486E-6</v>
      </c>
    </row>
    <row r="1590" spans="44:70">
      <c r="AR1590" s="69">
        <f t="shared" si="607"/>
        <v>133</v>
      </c>
      <c r="AS1590" s="70">
        <f t="shared" si="611"/>
        <v>1587</v>
      </c>
      <c r="AT1590" s="71">
        <f t="shared" si="612"/>
        <v>1.3964972621907212E-6</v>
      </c>
      <c r="AU1590" s="72">
        <f t="shared" si="608"/>
        <v>8.6664107387064426E-3</v>
      </c>
      <c r="AV1590" s="73">
        <f t="shared" si="609"/>
        <v>1.0086664107387064</v>
      </c>
      <c r="AW1590" s="74">
        <f>PRODUCT(AV$4:AV1590)</f>
        <v>638904.03876355803</v>
      </c>
      <c r="BO1590" s="70">
        <f t="shared" si="614"/>
        <v>1587</v>
      </c>
      <c r="BP1590" s="178">
        <f t="shared" si="613"/>
        <v>0.1091</v>
      </c>
      <c r="BQ1590" s="179">
        <f t="shared" si="610"/>
        <v>8.6664107387064426E-3</v>
      </c>
      <c r="BR1590" s="179">
        <f t="shared" si="615"/>
        <v>1.565180276423441E-6</v>
      </c>
    </row>
    <row r="1591" spans="44:70">
      <c r="AR1591" s="69">
        <f t="shared" si="607"/>
        <v>133</v>
      </c>
      <c r="AS1591" s="70">
        <f t="shared" si="611"/>
        <v>1588</v>
      </c>
      <c r="AT1591" s="71">
        <f t="shared" si="612"/>
        <v>1.3843946433210975E-6</v>
      </c>
      <c r="AU1591" s="72">
        <f t="shared" si="608"/>
        <v>8.6664107387064426E-3</v>
      </c>
      <c r="AV1591" s="73">
        <f t="shared" si="609"/>
        <v>1.0086664107387064</v>
      </c>
      <c r="AW1591" s="74">
        <f>PRODUCT(AV$4:AV1591)</f>
        <v>644441.0435861015</v>
      </c>
      <c r="BO1591" s="70">
        <f t="shared" si="614"/>
        <v>1588</v>
      </c>
      <c r="BP1591" s="178">
        <f t="shared" si="613"/>
        <v>0.1091</v>
      </c>
      <c r="BQ1591" s="179">
        <f t="shared" si="610"/>
        <v>8.6664107387064426E-3</v>
      </c>
      <c r="BR1591" s="179">
        <f t="shared" si="615"/>
        <v>1.5517323267235263E-6</v>
      </c>
    </row>
    <row r="1592" spans="44:70">
      <c r="AR1592" s="69">
        <f t="shared" si="607"/>
        <v>133</v>
      </c>
      <c r="AS1592" s="70">
        <f t="shared" si="611"/>
        <v>1589</v>
      </c>
      <c r="AT1592" s="71">
        <f t="shared" si="612"/>
        <v>1.3723969107176118E-6</v>
      </c>
      <c r="AU1592" s="72">
        <f t="shared" si="608"/>
        <v>8.6664107387064426E-3</v>
      </c>
      <c r="AV1592" s="73">
        <f t="shared" si="609"/>
        <v>1.0086664107387064</v>
      </c>
      <c r="AW1592" s="74">
        <f>PRODUCT(AV$4:AV1592)</f>
        <v>650026.03436669928</v>
      </c>
      <c r="BO1592" s="70">
        <f t="shared" si="614"/>
        <v>1589</v>
      </c>
      <c r="BP1592" s="178">
        <f t="shared" si="613"/>
        <v>0.1091</v>
      </c>
      <c r="BQ1592" s="179">
        <f t="shared" si="610"/>
        <v>8.6664107387064426E-3</v>
      </c>
      <c r="BR1592" s="179">
        <f t="shared" si="615"/>
        <v>1.5383999211266492E-6</v>
      </c>
    </row>
    <row r="1593" spans="44:70">
      <c r="AR1593" s="69">
        <f t="shared" si="607"/>
        <v>133</v>
      </c>
      <c r="AS1593" s="70">
        <f t="shared" si="611"/>
        <v>1590</v>
      </c>
      <c r="AT1593" s="71">
        <f t="shared" si="612"/>
        <v>1.3605031553928012E-6</v>
      </c>
      <c r="AU1593" s="72">
        <f t="shared" si="608"/>
        <v>8.6664107387064426E-3</v>
      </c>
      <c r="AV1593" s="73">
        <f t="shared" si="609"/>
        <v>1.0086664107387064</v>
      </c>
      <c r="AW1593" s="74">
        <f>PRODUCT(AV$4:AV1593)</f>
        <v>655659.42697137361</v>
      </c>
      <c r="BO1593" s="70">
        <f t="shared" si="614"/>
        <v>1590</v>
      </c>
      <c r="BP1593" s="178">
        <f t="shared" si="613"/>
        <v>0.1091</v>
      </c>
      <c r="BQ1593" s="179">
        <f t="shared" si="610"/>
        <v>8.6664107387064426E-3</v>
      </c>
      <c r="BR1593" s="179">
        <f t="shared" si="615"/>
        <v>1.5251820668837255E-6</v>
      </c>
    </row>
    <row r="1594" spans="44:70">
      <c r="AR1594" s="69">
        <f t="shared" si="607"/>
        <v>133</v>
      </c>
      <c r="AS1594" s="70">
        <f t="shared" si="611"/>
        <v>1591</v>
      </c>
      <c r="AT1594" s="71">
        <f t="shared" si="612"/>
        <v>1.348712476236861E-6</v>
      </c>
      <c r="AU1594" s="72">
        <f t="shared" si="608"/>
        <v>8.6664107387064426E-3</v>
      </c>
      <c r="AV1594" s="73">
        <f t="shared" si="609"/>
        <v>1.0086664107387064</v>
      </c>
      <c r="AW1594" s="74">
        <f>PRODUCT(AV$4:AV1594)</f>
        <v>661341.64087021246</v>
      </c>
      <c r="BO1594" s="70">
        <f t="shared" si="614"/>
        <v>1591</v>
      </c>
      <c r="BP1594" s="178">
        <f t="shared" si="613"/>
        <v>0.1091</v>
      </c>
      <c r="BQ1594" s="179">
        <f t="shared" si="610"/>
        <v>8.6664107387064426E-3</v>
      </c>
      <c r="BR1594" s="179">
        <f t="shared" si="615"/>
        <v>1.5120777797753213E-6</v>
      </c>
    </row>
    <row r="1595" spans="44:70">
      <c r="AR1595" s="69">
        <f t="shared" si="607"/>
        <v>133</v>
      </c>
      <c r="AS1595" s="70">
        <f t="shared" si="611"/>
        <v>1592</v>
      </c>
      <c r="AT1595" s="71">
        <f t="shared" si="612"/>
        <v>1.3370239799493746E-6</v>
      </c>
      <c r="AU1595" s="72">
        <f t="shared" si="608"/>
        <v>8.6664107387064426E-3</v>
      </c>
      <c r="AV1595" s="73">
        <f t="shared" si="609"/>
        <v>1.0086664107387064</v>
      </c>
      <c r="AW1595" s="74">
        <f>PRODUCT(AV$4:AV1595)</f>
        <v>667073.09916860377</v>
      </c>
      <c r="BO1595" s="70">
        <f t="shared" si="614"/>
        <v>1592</v>
      </c>
      <c r="BP1595" s="178">
        <f t="shared" si="613"/>
        <v>0.1091</v>
      </c>
      <c r="BQ1595" s="179">
        <f t="shared" si="610"/>
        <v>8.6664107387064426E-3</v>
      </c>
      <c r="BR1595" s="179">
        <f t="shared" si="615"/>
        <v>1.4990860840383658E-6</v>
      </c>
    </row>
    <row r="1596" spans="44:70">
      <c r="AR1596" s="69">
        <f t="shared" si="607"/>
        <v>133</v>
      </c>
      <c r="AS1596" s="70">
        <f t="shared" si="611"/>
        <v>1593</v>
      </c>
      <c r="AT1596" s="71">
        <f t="shared" si="612"/>
        <v>1.3254367809716332E-6</v>
      </c>
      <c r="AU1596" s="72">
        <f t="shared" si="608"/>
        <v>8.6664107387064426E-3</v>
      </c>
      <c r="AV1596" s="73">
        <f t="shared" si="609"/>
        <v>1.0086664107387064</v>
      </c>
      <c r="AW1596" s="74">
        <f>PRODUCT(AV$4:AV1596)</f>
        <v>672854.22863874072</v>
      </c>
      <c r="BO1596" s="70">
        <f t="shared" si="614"/>
        <v>1593</v>
      </c>
      <c r="BP1596" s="178">
        <f t="shared" si="613"/>
        <v>0.1091</v>
      </c>
      <c r="BQ1596" s="179">
        <f t="shared" si="610"/>
        <v>8.6664107387064426E-3</v>
      </c>
      <c r="BR1596" s="179">
        <f t="shared" si="615"/>
        <v>1.4862060122934955E-6</v>
      </c>
    </row>
    <row r="1597" spans="44:70">
      <c r="AR1597" s="69">
        <f t="shared" si="607"/>
        <v>133</v>
      </c>
      <c r="AS1597" s="70">
        <f t="shared" si="611"/>
        <v>1594</v>
      </c>
      <c r="AT1597" s="71">
        <f t="shared" si="612"/>
        <v>1.3139500014195441E-6</v>
      </c>
      <c r="AU1597" s="72">
        <f t="shared" si="608"/>
        <v>8.6664107387064426E-3</v>
      </c>
      <c r="AV1597" s="73">
        <f t="shared" si="609"/>
        <v>1.0086664107387064</v>
      </c>
      <c r="AW1597" s="74">
        <f>PRODUCT(AV$4:AV1597)</f>
        <v>678685.45975139958</v>
      </c>
      <c r="BO1597" s="70">
        <f t="shared" si="614"/>
        <v>1594</v>
      </c>
      <c r="BP1597" s="178">
        <f t="shared" si="613"/>
        <v>0.1091</v>
      </c>
      <c r="BQ1597" s="179">
        <f t="shared" si="610"/>
        <v>8.6664107387064426E-3</v>
      </c>
      <c r="BR1597" s="179">
        <f t="shared" si="615"/>
        <v>1.473436605473021E-6</v>
      </c>
    </row>
    <row r="1598" spans="44:70">
      <c r="AR1598" s="69">
        <f t="shared" si="607"/>
        <v>133</v>
      </c>
      <c r="AS1598" s="70">
        <f t="shared" si="611"/>
        <v>1595</v>
      </c>
      <c r="AT1598" s="71">
        <f t="shared" si="612"/>
        <v>1.3025627710171185E-6</v>
      </c>
      <c r="AU1598" s="72">
        <f t="shared" si="608"/>
        <v>8.6664107387064426E-3</v>
      </c>
      <c r="AV1598" s="73">
        <f t="shared" si="609"/>
        <v>1.0086664107387064</v>
      </c>
      <c r="AW1598" s="74">
        <f>PRODUCT(AV$4:AV1598)</f>
        <v>684567.22670799308</v>
      </c>
      <c r="BO1598" s="70">
        <f t="shared" si="614"/>
        <v>1595</v>
      </c>
      <c r="BP1598" s="178">
        <f t="shared" si="613"/>
        <v>0.1091</v>
      </c>
      <c r="BQ1598" s="179">
        <f t="shared" si="610"/>
        <v>8.6664107387064426E-3</v>
      </c>
      <c r="BR1598" s="179">
        <f t="shared" si="615"/>
        <v>1.4607769127495142E-6</v>
      </c>
    </row>
    <row r="1599" spans="44:70">
      <c r="AR1599" s="69">
        <f t="shared" si="607"/>
        <v>133</v>
      </c>
      <c r="AS1599" s="70">
        <f t="shared" si="611"/>
        <v>1596</v>
      </c>
      <c r="AT1599" s="71">
        <f t="shared" si="612"/>
        <v>1.2912742270305366E-6</v>
      </c>
      <c r="AU1599" s="72">
        <f t="shared" si="608"/>
        <v>8.6664107387064426E-3</v>
      </c>
      <c r="AV1599" s="73">
        <f t="shared" si="609"/>
        <v>1.0086664107387064</v>
      </c>
      <c r="AW1599" s="74">
        <f>PRODUCT(AV$4:AV1599)</f>
        <v>690499.96747290168</v>
      </c>
      <c r="BO1599" s="70">
        <f t="shared" si="614"/>
        <v>1596</v>
      </c>
      <c r="BP1599" s="178">
        <f t="shared" si="613"/>
        <v>0.1091</v>
      </c>
      <c r="BQ1599" s="179">
        <f t="shared" si="610"/>
        <v>8.6664107387064426E-3</v>
      </c>
      <c r="BR1599" s="179">
        <f t="shared" si="615"/>
        <v>1.4482259914650081E-6</v>
      </c>
    </row>
    <row r="1600" spans="44:70">
      <c r="AR1600" s="69">
        <f t="shared" si="607"/>
        <v>134</v>
      </c>
      <c r="AS1600" s="70">
        <f t="shared" si="611"/>
        <v>1597</v>
      </c>
      <c r="AT1600" s="71">
        <f t="shared" si="612"/>
        <v>1.2800835142027843E-6</v>
      </c>
      <c r="AU1600" s="72">
        <f t="shared" si="608"/>
        <v>8.6664107387064426E-3</v>
      </c>
      <c r="AV1600" s="73">
        <f t="shared" si="609"/>
        <v>1.0086664107387064</v>
      </c>
      <c r="AW1600" s="74">
        <f>PRODUCT(AV$4:AV1600)</f>
        <v>696484.12380608532</v>
      </c>
      <c r="BO1600" s="70">
        <f t="shared" si="614"/>
        <v>1597</v>
      </c>
      <c r="BP1600" s="178">
        <f t="shared" si="613"/>
        <v>0.1091</v>
      </c>
      <c r="BQ1600" s="179">
        <f t="shared" si="610"/>
        <v>8.6664107387064426E-3</v>
      </c>
      <c r="BR1600" s="179">
        <f t="shared" si="615"/>
        <v>1.4357829070608051E-6</v>
      </c>
    </row>
    <row r="1601" spans="44:70">
      <c r="AR1601" s="69">
        <f t="shared" si="607"/>
        <v>134</v>
      </c>
      <c r="AS1601" s="70">
        <f t="shared" si="611"/>
        <v>1598</v>
      </c>
      <c r="AT1601" s="71">
        <f t="shared" si="612"/>
        <v>1.2689897846888562E-6</v>
      </c>
      <c r="AU1601" s="72">
        <f t="shared" si="608"/>
        <v>8.6664107387064426E-3</v>
      </c>
      <c r="AV1601" s="73">
        <f t="shared" si="609"/>
        <v>1.0086664107387064</v>
      </c>
      <c r="AW1601" s="74">
        <f>PRODUCT(AV$4:AV1601)</f>
        <v>702520.14129597694</v>
      </c>
      <c r="BO1601" s="70">
        <f t="shared" si="614"/>
        <v>1598</v>
      </c>
      <c r="BP1601" s="178">
        <f t="shared" si="613"/>
        <v>0.1091</v>
      </c>
      <c r="BQ1601" s="179">
        <f t="shared" si="610"/>
        <v>8.6664107387064426E-3</v>
      </c>
      <c r="BR1601" s="179">
        <f t="shared" si="615"/>
        <v>1.4234467330078889E-6</v>
      </c>
    </row>
    <row r="1602" spans="44:70">
      <c r="AR1602" s="69">
        <f t="shared" si="607"/>
        <v>134</v>
      </c>
      <c r="AS1602" s="70">
        <f t="shared" si="611"/>
        <v>1599</v>
      </c>
      <c r="AT1602" s="71">
        <f t="shared" si="612"/>
        <v>1.2579921979915199E-6</v>
      </c>
      <c r="AU1602" s="72">
        <f t="shared" si="608"/>
        <v>8.6664107387064426E-3</v>
      </c>
      <c r="AV1602" s="73">
        <f t="shared" si="609"/>
        <v>1.0086664107387064</v>
      </c>
      <c r="AW1602" s="74">
        <f>PRODUCT(AV$4:AV1602)</f>
        <v>708608.46939266194</v>
      </c>
      <c r="BO1602" s="70">
        <f t="shared" si="614"/>
        <v>1599</v>
      </c>
      <c r="BP1602" s="178">
        <f t="shared" si="613"/>
        <v>0.1091</v>
      </c>
      <c r="BQ1602" s="179">
        <f t="shared" si="610"/>
        <v>8.6664107387064426E-3</v>
      </c>
      <c r="BR1602" s="179">
        <f t="shared" si="615"/>
        <v>1.4112165507379334E-6</v>
      </c>
    </row>
    <row r="1603" spans="44:70">
      <c r="AR1603" s="69">
        <f t="shared" si="607"/>
        <v>134</v>
      </c>
      <c r="AS1603" s="70">
        <f t="shared" si="611"/>
        <v>1600</v>
      </c>
      <c r="AT1603" s="71">
        <f t="shared" si="612"/>
        <v>1.2470899208976372E-6</v>
      </c>
      <c r="AU1603" s="72">
        <f t="shared" si="608"/>
        <v>8.6664107387064426E-3</v>
      </c>
      <c r="AV1603" s="73">
        <f t="shared" si="609"/>
        <v>1.0086664107387064</v>
      </c>
      <c r="AW1603" s="74">
        <f>PRODUCT(AV$4:AV1603)</f>
        <v>714749.56144134479</v>
      </c>
      <c r="BO1603" s="70">
        <f t="shared" si="614"/>
        <v>1600</v>
      </c>
      <c r="BP1603" s="178">
        <f t="shared" si="613"/>
        <v>0.1091</v>
      </c>
      <c r="BQ1603" s="179">
        <f t="shared" si="610"/>
        <v>8.6664107387064426E-3</v>
      </c>
      <c r="BR1603" s="179">
        <f t="shared" si="615"/>
        <v>1.3990914495749051E-6</v>
      </c>
    </row>
    <row r="1604" spans="44:70">
      <c r="AR1604" s="69">
        <f t="shared" si="607"/>
        <v>134</v>
      </c>
      <c r="AS1604" s="70">
        <f t="shared" si="611"/>
        <v>1601</v>
      </c>
      <c r="AT1604" s="71">
        <f t="shared" si="612"/>
        <v>1.2362821274150372E-6</v>
      </c>
      <c r="AU1604" s="72">
        <f t="shared" si="608"/>
        <v>8.6664107387064426E-3</v>
      </c>
      <c r="AV1604" s="73">
        <f t="shared" si="609"/>
        <v>1.0086664107387064</v>
      </c>
      <c r="AW1604" s="74">
        <f>PRODUCT(AV$4:AV1604)</f>
        <v>720943.87471610575</v>
      </c>
      <c r="BO1604" s="70">
        <f t="shared" si="614"/>
        <v>1601</v>
      </c>
      <c r="BP1604" s="178">
        <f t="shared" si="613"/>
        <v>0.1091</v>
      </c>
      <c r="BQ1604" s="179">
        <f t="shared" si="610"/>
        <v>8.6664107387064426E-3</v>
      </c>
      <c r="BR1604" s="179">
        <f t="shared" si="615"/>
        <v>1.3870705266672528E-6</v>
      </c>
    </row>
    <row r="1605" spans="44:70">
      <c r="AR1605" s="69">
        <f t="shared" ref="AR1605:AR1668" si="616">ROUNDDOWN((AS1605-1)/12,0)+1</f>
        <v>134</v>
      </c>
      <c r="AS1605" s="70">
        <f t="shared" si="611"/>
        <v>1602</v>
      </c>
      <c r="AT1605" s="71">
        <f t="shared" si="612"/>
        <v>1.2255679987099368E-6</v>
      </c>
      <c r="AU1605" s="72">
        <f t="shared" ref="AU1605:AU1668" si="617">IF($AU$2="Yes",BQ1605,((1+$AH$21)^(1/12))-1)</f>
        <v>8.6664107387064426E-3</v>
      </c>
      <c r="AV1605" s="73">
        <f t="shared" ref="AV1605:AV1668" si="618">(1+AU1605)</f>
        <v>1.0086664107387064</v>
      </c>
      <c r="AW1605" s="74">
        <f>PRODUCT(AV$4:AV1605)</f>
        <v>727191.87045395002</v>
      </c>
      <c r="BO1605" s="70">
        <f t="shared" si="614"/>
        <v>1602</v>
      </c>
      <c r="BP1605" s="178">
        <f t="shared" si="613"/>
        <v>0.1091</v>
      </c>
      <c r="BQ1605" s="179">
        <f t="shared" ref="BQ1605:BQ1668" si="619">(1+BP1605)^(1/12)-1</f>
        <v>8.6664107387064426E-3</v>
      </c>
      <c r="BR1605" s="179">
        <f t="shared" si="615"/>
        <v>1.3751528869206803E-6</v>
      </c>
    </row>
    <row r="1606" spans="44:70">
      <c r="AR1606" s="69">
        <f t="shared" si="616"/>
        <v>134</v>
      </c>
      <c r="AS1606" s="70">
        <f t="shared" ref="AS1606:AS1669" si="620">AS1605+1</f>
        <v>1603</v>
      </c>
      <c r="AT1606" s="71">
        <f t="shared" ref="AT1606:AT1669" si="621">(1-AU1606)*AT1605</f>
        <v>1.214946723044902E-6</v>
      </c>
      <c r="AU1606" s="72">
        <f t="shared" si="617"/>
        <v>8.6664107387064426E-3</v>
      </c>
      <c r="AV1606" s="73">
        <f t="shared" si="618"/>
        <v>1.0086664107387064</v>
      </c>
      <c r="AW1606" s="74">
        <f>PRODUCT(AV$4:AV1606)</f>
        <v>733494.01388915221</v>
      </c>
      <c r="BO1606" s="70">
        <f t="shared" si="614"/>
        <v>1603</v>
      </c>
      <c r="BP1606" s="178">
        <f t="shared" ref="BP1606:BP1669" si="622">VLOOKUP(BO1606,$BT$4:$BX$13,5,TRUE)/100</f>
        <v>0.1091</v>
      </c>
      <c r="BQ1606" s="179">
        <f t="shared" si="619"/>
        <v>8.6664107387064426E-3</v>
      </c>
      <c r="BR1606" s="179">
        <f t="shared" si="615"/>
        <v>1.363337642931496E-6</v>
      </c>
    </row>
    <row r="1607" spans="44:70">
      <c r="AR1607" s="69">
        <f t="shared" si="616"/>
        <v>134</v>
      </c>
      <c r="AS1607" s="70">
        <f t="shared" si="620"/>
        <v>1604</v>
      </c>
      <c r="AT1607" s="71">
        <f t="shared" si="621"/>
        <v>1.2044174957173496E-6</v>
      </c>
      <c r="AU1607" s="72">
        <f t="shared" si="617"/>
        <v>8.6664107387064426E-3</v>
      </c>
      <c r="AV1607" s="73">
        <f t="shared" si="618"/>
        <v>1.0086664107387064</v>
      </c>
      <c r="AW1607" s="74">
        <f>PRODUCT(AV$4:AV1607)</f>
        <v>739850.77428789809</v>
      </c>
      <c r="BO1607" s="70">
        <f t="shared" si="614"/>
        <v>1604</v>
      </c>
      <c r="BP1607" s="178">
        <f t="shared" si="622"/>
        <v>0.1091</v>
      </c>
      <c r="BQ1607" s="179">
        <f t="shared" si="619"/>
        <v>8.6664107387064426E-3</v>
      </c>
      <c r="BR1607" s="179">
        <f t="shared" si="615"/>
        <v>1.3516239149205362E-6</v>
      </c>
    </row>
    <row r="1608" spans="44:70">
      <c r="AR1608" s="69">
        <f t="shared" si="616"/>
        <v>134</v>
      </c>
      <c r="AS1608" s="70">
        <f t="shared" si="620"/>
        <v>1605</v>
      </c>
      <c r="AT1608" s="71">
        <f t="shared" si="621"/>
        <v>1.1939795189985787E-6</v>
      </c>
      <c r="AU1608" s="72">
        <f t="shared" si="617"/>
        <v>8.6664107387064426E-3</v>
      </c>
      <c r="AV1608" s="73">
        <f t="shared" si="618"/>
        <v>1.0086664107387064</v>
      </c>
      <c r="AW1608" s="74">
        <f>PRODUCT(AV$4:AV1608)</f>
        <v>746262.624983227</v>
      </c>
      <c r="BO1608" s="70">
        <f t="shared" si="614"/>
        <v>1605</v>
      </c>
      <c r="BP1608" s="178">
        <f t="shared" si="622"/>
        <v>0.1091</v>
      </c>
      <c r="BQ1608" s="179">
        <f t="shared" si="619"/>
        <v>8.6664107387064426E-3</v>
      </c>
      <c r="BR1608" s="179">
        <f t="shared" si="615"/>
        <v>1.3400108306676551E-6</v>
      </c>
    </row>
    <row r="1609" spans="44:70">
      <c r="AR1609" s="69">
        <f t="shared" si="616"/>
        <v>134</v>
      </c>
      <c r="AS1609" s="70">
        <f t="shared" si="620"/>
        <v>1606</v>
      </c>
      <c r="AT1609" s="71">
        <f t="shared" si="621"/>
        <v>1.1836320020733338E-6</v>
      </c>
      <c r="AU1609" s="72">
        <f t="shared" si="617"/>
        <v>8.6664107387064426E-3</v>
      </c>
      <c r="AV1609" s="73">
        <f t="shared" si="618"/>
        <v>1.0086664107387064</v>
      </c>
      <c r="AW1609" s="74">
        <f>PRODUCT(AV$4:AV1609)</f>
        <v>752730.04341027688</v>
      </c>
      <c r="BO1609" s="70">
        <f t="shared" si="614"/>
        <v>1606</v>
      </c>
      <c r="BP1609" s="178">
        <f t="shared" si="622"/>
        <v>0.1091</v>
      </c>
      <c r="BQ1609" s="179">
        <f t="shared" si="619"/>
        <v>8.6664107387064426E-3</v>
      </c>
      <c r="BR1609" s="179">
        <f t="shared" si="615"/>
        <v>1.3284975254467782E-6</v>
      </c>
    </row>
    <row r="1610" spans="44:70">
      <c r="AR1610" s="69">
        <f t="shared" si="616"/>
        <v>134</v>
      </c>
      <c r="AS1610" s="70">
        <f t="shared" si="620"/>
        <v>1607</v>
      </c>
      <c r="AT1610" s="71">
        <f t="shared" si="621"/>
        <v>1.1733741609798889E-6</v>
      </c>
      <c r="AU1610" s="72">
        <f t="shared" si="617"/>
        <v>8.6664107387064426E-3</v>
      </c>
      <c r="AV1610" s="73">
        <f t="shared" si="618"/>
        <v>1.0086664107387064</v>
      </c>
      <c r="AW1610" s="74">
        <f>PRODUCT(AV$4:AV1610)</f>
        <v>759253.51114183466</v>
      </c>
      <c r="BO1610" s="70">
        <f t="shared" si="614"/>
        <v>1607</v>
      </c>
      <c r="BP1610" s="178">
        <f t="shared" si="622"/>
        <v>0.1091</v>
      </c>
      <c r="BQ1610" s="179">
        <f t="shared" si="619"/>
        <v>8.6664107387064426E-3</v>
      </c>
      <c r="BR1610" s="179">
        <f t="shared" si="615"/>
        <v>1.3170831419615137E-6</v>
      </c>
    </row>
    <row r="1611" spans="44:70">
      <c r="AR1611" s="69">
        <f t="shared" si="616"/>
        <v>134</v>
      </c>
      <c r="AS1611" s="70">
        <f t="shared" si="620"/>
        <v>1608</v>
      </c>
      <c r="AT1611" s="71">
        <f t="shared" si="621"/>
        <v>1.1632052185506521E-6</v>
      </c>
      <c r="AU1611" s="72">
        <f t="shared" si="617"/>
        <v>8.6664107387064426E-3</v>
      </c>
      <c r="AV1611" s="73">
        <f t="shared" si="618"/>
        <v>1.0086664107387064</v>
      </c>
      <c r="AW1611" s="74">
        <f>PRODUCT(AV$4:AV1611)</f>
        <v>765833.51392419485</v>
      </c>
      <c r="BO1611" s="70">
        <f t="shared" si="614"/>
        <v>1608</v>
      </c>
      <c r="BP1611" s="178">
        <f t="shared" si="622"/>
        <v>0.1091</v>
      </c>
      <c r="BQ1611" s="179">
        <f t="shared" si="619"/>
        <v>8.6664107387064426E-3</v>
      </c>
      <c r="BR1611" s="179">
        <f t="shared" si="615"/>
        <v>1.305766830281317E-6</v>
      </c>
    </row>
    <row r="1612" spans="44:70">
      <c r="AR1612" s="69">
        <f t="shared" si="616"/>
        <v>135</v>
      </c>
      <c r="AS1612" s="70">
        <f t="shared" si="620"/>
        <v>1609</v>
      </c>
      <c r="AT1612" s="71">
        <f t="shared" si="621"/>
        <v>1.1531244043532854E-6</v>
      </c>
      <c r="AU1612" s="72">
        <f t="shared" si="617"/>
        <v>8.6664107387064426E-3</v>
      </c>
      <c r="AV1612" s="73">
        <f t="shared" si="618"/>
        <v>1.0086664107387064</v>
      </c>
      <c r="AW1612" s="74">
        <f>PRODUCT(AV$4:AV1612)</f>
        <v>772470.5417133288</v>
      </c>
      <c r="BO1612" s="70">
        <f t="shared" si="614"/>
        <v>1609</v>
      </c>
      <c r="BP1612" s="178">
        <f t="shared" si="622"/>
        <v>0.1091</v>
      </c>
      <c r="BQ1612" s="179">
        <f t="shared" si="619"/>
        <v>8.6664107387064426E-3</v>
      </c>
      <c r="BR1612" s="179">
        <f t="shared" si="615"/>
        <v>1.2945477477782038E-6</v>
      </c>
    </row>
    <row r="1613" spans="44:70">
      <c r="AR1613" s="69">
        <f t="shared" si="616"/>
        <v>135</v>
      </c>
      <c r="AS1613" s="70">
        <f t="shared" si="620"/>
        <v>1610</v>
      </c>
      <c r="AT1613" s="71">
        <f t="shared" si="621"/>
        <v>1.1431309546323336E-6</v>
      </c>
      <c r="AU1613" s="72">
        <f t="shared" si="617"/>
        <v>8.6664107387064426E-3</v>
      </c>
      <c r="AV1613" s="73">
        <f t="shared" si="618"/>
        <v>1.0086664107387064</v>
      </c>
      <c r="AW1613" s="74">
        <f>PRODUCT(AV$4:AV1613)</f>
        <v>779165.08871136757</v>
      </c>
      <c r="BO1613" s="70">
        <f t="shared" si="614"/>
        <v>1610</v>
      </c>
      <c r="BP1613" s="178">
        <f t="shared" si="622"/>
        <v>0.1091</v>
      </c>
      <c r="BQ1613" s="179">
        <f t="shared" si="619"/>
        <v>8.6664107387064426E-3</v>
      </c>
      <c r="BR1613" s="179">
        <f t="shared" si="615"/>
        <v>1.2834250590640065E-6</v>
      </c>
    </row>
    <row r="1614" spans="44:70">
      <c r="AR1614" s="69">
        <f t="shared" si="616"/>
        <v>135</v>
      </c>
      <c r="AS1614" s="70">
        <f t="shared" si="620"/>
        <v>1611</v>
      </c>
      <c r="AT1614" s="71">
        <f t="shared" si="621"/>
        <v>1.1332241122513602E-6</v>
      </c>
      <c r="AU1614" s="72">
        <f t="shared" si="617"/>
        <v>8.6664107387064426E-3</v>
      </c>
      <c r="AV1614" s="73">
        <f t="shared" si="618"/>
        <v>1.0086664107387064</v>
      </c>
      <c r="AW1614" s="74">
        <f>PRODUCT(AV$4:AV1614)</f>
        <v>785917.65340340091</v>
      </c>
      <c r="BO1614" s="70">
        <f t="shared" si="614"/>
        <v>1611</v>
      </c>
      <c r="BP1614" s="178">
        <f t="shared" si="622"/>
        <v>0.1091</v>
      </c>
      <c r="BQ1614" s="179">
        <f t="shared" si="619"/>
        <v>8.6664107387064426E-3</v>
      </c>
      <c r="BR1614" s="179">
        <f t="shared" si="615"/>
        <v>1.2723979359281708E-6</v>
      </c>
    </row>
    <row r="1615" spans="44:70">
      <c r="AR1615" s="69">
        <f t="shared" si="616"/>
        <v>135</v>
      </c>
      <c r="AS1615" s="70">
        <f t="shared" si="620"/>
        <v>1612</v>
      </c>
      <c r="AT1615" s="71">
        <f t="shared" si="621"/>
        <v>1.1234031266355839E-6</v>
      </c>
      <c r="AU1615" s="72">
        <f t="shared" si="617"/>
        <v>8.6664107387064426E-3</v>
      </c>
      <c r="AV1615" s="73">
        <f t="shared" si="618"/>
        <v>1.0086664107387064</v>
      </c>
      <c r="AW1615" s="74">
        <f>PRODUCT(AV$4:AV1615)</f>
        <v>792728.73859459511</v>
      </c>
      <c r="BO1615" s="70">
        <f t="shared" si="614"/>
        <v>1612</v>
      </c>
      <c r="BP1615" s="178">
        <f t="shared" si="622"/>
        <v>0.1091</v>
      </c>
      <c r="BQ1615" s="179">
        <f t="shared" si="619"/>
        <v>8.6664107387064426E-3</v>
      </c>
      <c r="BR1615" s="179">
        <f t="shared" si="615"/>
        <v>1.2614655572760851E-6</v>
      </c>
    </row>
    <row r="1616" spans="44:70">
      <c r="AR1616" s="69">
        <f t="shared" si="616"/>
        <v>135</v>
      </c>
      <c r="AS1616" s="70">
        <f t="shared" si="620"/>
        <v>1613</v>
      </c>
      <c r="AT1616" s="71">
        <f t="shared" si="621"/>
        <v>1.1136672537150128E-6</v>
      </c>
      <c r="AU1616" s="72">
        <f t="shared" si="617"/>
        <v>8.6664107387064426E-3</v>
      </c>
      <c r="AV1616" s="73">
        <f t="shared" si="618"/>
        <v>1.0086664107387064</v>
      </c>
      <c r="AW1616" s="74">
        <f>PRODUCT(AV$4:AV1616)</f>
        <v>799598.85144763254</v>
      </c>
      <c r="BO1616" s="70">
        <f t="shared" si="614"/>
        <v>1613</v>
      </c>
      <c r="BP1616" s="178">
        <f t="shared" si="622"/>
        <v>0.1091</v>
      </c>
      <c r="BQ1616" s="179">
        <f t="shared" si="619"/>
        <v>8.6664107387064426E-3</v>
      </c>
      <c r="BR1616" s="179">
        <f t="shared" si="615"/>
        <v>1.2506271090679413E-6</v>
      </c>
    </row>
    <row r="1617" spans="44:70">
      <c r="AR1617" s="69">
        <f t="shared" si="616"/>
        <v>135</v>
      </c>
      <c r="AS1617" s="70">
        <f t="shared" si="620"/>
        <v>1614</v>
      </c>
      <c r="AT1617" s="71">
        <f t="shared" si="621"/>
        <v>1.1040157558680714E-6</v>
      </c>
      <c r="AU1617" s="72">
        <f t="shared" si="617"/>
        <v>8.6664107387064426E-3</v>
      </c>
      <c r="AV1617" s="73">
        <f t="shared" si="618"/>
        <v>1.0086664107387064</v>
      </c>
      <c r="AW1617" s="74">
        <f>PRODUCT(AV$4:AV1617)</f>
        <v>806528.50352047558</v>
      </c>
      <c r="BO1617" s="70">
        <f t="shared" si="614"/>
        <v>1614</v>
      </c>
      <c r="BP1617" s="178">
        <f t="shared" si="622"/>
        <v>0.1091</v>
      </c>
      <c r="BQ1617" s="179">
        <f t="shared" si="619"/>
        <v>8.6664107387064426E-3</v>
      </c>
      <c r="BR1617" s="179">
        <f t="shared" si="615"/>
        <v>1.2398817842581201E-6</v>
      </c>
    </row>
    <row r="1618" spans="44:70">
      <c r="AR1618" s="69">
        <f t="shared" si="616"/>
        <v>135</v>
      </c>
      <c r="AS1618" s="70">
        <f t="shared" si="620"/>
        <v>1615</v>
      </c>
      <c r="AT1618" s="71">
        <f t="shared" si="621"/>
        <v>1.0944479018657152E-6</v>
      </c>
      <c r="AU1618" s="72">
        <f t="shared" si="617"/>
        <v>8.6664107387064426E-3</v>
      </c>
      <c r="AV1618" s="73">
        <f t="shared" si="618"/>
        <v>1.0086664107387064</v>
      </c>
      <c r="AW1618" s="74">
        <f>PRODUCT(AV$4:AV1618)</f>
        <v>813518.21080445824</v>
      </c>
      <c r="BO1618" s="70">
        <f t="shared" ref="BO1618:BO1681" si="623">BO1617+1</f>
        <v>1615</v>
      </c>
      <c r="BP1618" s="178">
        <f t="shared" si="622"/>
        <v>0.1091</v>
      </c>
      <c r="BQ1618" s="179">
        <f t="shared" si="619"/>
        <v>8.6664107387064426E-3</v>
      </c>
      <c r="BR1618" s="179">
        <f t="shared" ref="BR1618:BR1681" si="624">BR1617/(1+BQ1618)</f>
        <v>1.2292287827350976E-6</v>
      </c>
    </row>
    <row r="1619" spans="44:70">
      <c r="AR1619" s="69">
        <f t="shared" si="616"/>
        <v>135</v>
      </c>
      <c r="AS1619" s="70">
        <f t="shared" si="620"/>
        <v>1616</v>
      </c>
      <c r="AT1619" s="71">
        <f t="shared" si="621"/>
        <v>1.0849629668160314E-6</v>
      </c>
      <c r="AU1619" s="72">
        <f t="shared" si="617"/>
        <v>8.6664107387064426E-3</v>
      </c>
      <c r="AV1619" s="73">
        <f t="shared" si="618"/>
        <v>1.0086664107387064</v>
      </c>
      <c r="AW1619" s="74">
        <f>PRODUCT(AV$4:AV1619)</f>
        <v>820568.49376270722</v>
      </c>
      <c r="BO1619" s="70">
        <f t="shared" si="623"/>
        <v>1616</v>
      </c>
      <c r="BP1619" s="178">
        <f t="shared" si="622"/>
        <v>0.1091</v>
      </c>
      <c r="BQ1619" s="179">
        <f t="shared" si="619"/>
        <v>8.6664107387064426E-3</v>
      </c>
      <c r="BR1619" s="179">
        <f t="shared" si="624"/>
        <v>1.2186673112618672E-6</v>
      </c>
    </row>
    <row r="1620" spans="44:70">
      <c r="AR1620" s="69">
        <f t="shared" si="616"/>
        <v>135</v>
      </c>
      <c r="AS1620" s="70">
        <f t="shared" si="620"/>
        <v>1617</v>
      </c>
      <c r="AT1620" s="71">
        <f t="shared" si="621"/>
        <v>1.0755602321093182E-6</v>
      </c>
      <c r="AU1620" s="72">
        <f t="shared" si="617"/>
        <v>8.6664107387064426E-3</v>
      </c>
      <c r="AV1620" s="73">
        <f t="shared" si="618"/>
        <v>1.0086664107387064</v>
      </c>
      <c r="AW1620" s="74">
        <f>PRODUCT(AV$4:AV1620)</f>
        <v>827679.8773688965</v>
      </c>
      <c r="BO1620" s="70">
        <f t="shared" si="623"/>
        <v>1617</v>
      </c>
      <c r="BP1620" s="178">
        <f t="shared" si="622"/>
        <v>0.1091</v>
      </c>
      <c r="BQ1620" s="179">
        <f t="shared" si="619"/>
        <v>8.6664107387064426E-3</v>
      </c>
      <c r="BR1620" s="179">
        <f t="shared" si="624"/>
        <v>1.2081965834168748E-6</v>
      </c>
    </row>
    <row r="1621" spans="44:70">
      <c r="AR1621" s="69">
        <f t="shared" si="616"/>
        <v>135</v>
      </c>
      <c r="AS1621" s="70">
        <f t="shared" si="620"/>
        <v>1618</v>
      </c>
      <c r="AT1621" s="71">
        <f t="shared" si="621"/>
        <v>1.0662389853636403E-6</v>
      </c>
      <c r="AU1621" s="72">
        <f t="shared" si="617"/>
        <v>8.6664107387064426E-3</v>
      </c>
      <c r="AV1621" s="73">
        <f t="shared" si="618"/>
        <v>1.0086664107387064</v>
      </c>
      <c r="AW1621" s="74">
        <f>PRODUCT(AV$4:AV1621)</f>
        <v>834852.8911463375</v>
      </c>
      <c r="BO1621" s="70">
        <f t="shared" si="623"/>
        <v>1618</v>
      </c>
      <c r="BP1621" s="178">
        <f t="shared" si="622"/>
        <v>0.1091</v>
      </c>
      <c r="BQ1621" s="179">
        <f t="shared" si="619"/>
        <v>8.6664107387064426E-3</v>
      </c>
      <c r="BR1621" s="179">
        <f t="shared" si="624"/>
        <v>1.1978158195354602E-6</v>
      </c>
    </row>
    <row r="1622" spans="44:70">
      <c r="AR1622" s="69">
        <f t="shared" si="616"/>
        <v>135</v>
      </c>
      <c r="AS1622" s="70">
        <f t="shared" si="620"/>
        <v>1619</v>
      </c>
      <c r="AT1622" s="71">
        <f t="shared" si="621"/>
        <v>1.0569985203708574E-6</v>
      </c>
      <c r="AU1622" s="72">
        <f t="shared" si="617"/>
        <v>8.6664107387064426E-3</v>
      </c>
      <c r="AV1622" s="73">
        <f t="shared" si="618"/>
        <v>1.0086664107387064</v>
      </c>
      <c r="AW1622" s="74">
        <f>PRODUCT(AV$4:AV1622)</f>
        <v>842088.06920740823</v>
      </c>
      <c r="BO1622" s="70">
        <f t="shared" si="623"/>
        <v>1619</v>
      </c>
      <c r="BP1622" s="178">
        <f t="shared" si="622"/>
        <v>0.1091</v>
      </c>
      <c r="BQ1622" s="179">
        <f t="shared" si="619"/>
        <v>8.6664107387064426E-3</v>
      </c>
      <c r="BR1622" s="179">
        <f t="shared" si="624"/>
        <v>1.1875242466518028E-6</v>
      </c>
    </row>
    <row r="1623" spans="44:70">
      <c r="AR1623" s="69">
        <f t="shared" si="616"/>
        <v>135</v>
      </c>
      <c r="AS1623" s="70">
        <f t="shared" si="620"/>
        <v>1620</v>
      </c>
      <c r="AT1623" s="71">
        <f t="shared" si="621"/>
        <v>1.0478381370431185E-6</v>
      </c>
      <c r="AU1623" s="72">
        <f t="shared" si="617"/>
        <v>8.6664107387064426E-3</v>
      </c>
      <c r="AV1623" s="73">
        <f t="shared" si="618"/>
        <v>1.0086664107387064</v>
      </c>
      <c r="AW1623" s="74">
        <f>PRODUCT(AV$4:AV1623)</f>
        <v>849385.95029332384</v>
      </c>
      <c r="BO1623" s="70">
        <f t="shared" si="623"/>
        <v>1620</v>
      </c>
      <c r="BP1623" s="178">
        <f t="shared" si="622"/>
        <v>0.1091</v>
      </c>
      <c r="BQ1623" s="179">
        <f t="shared" si="619"/>
        <v>8.6664107387064426E-3</v>
      </c>
      <c r="BR1623" s="179">
        <f t="shared" si="624"/>
        <v>1.177321098441365E-6</v>
      </c>
    </row>
    <row r="1624" spans="44:70">
      <c r="AR1624" s="69">
        <f t="shared" si="616"/>
        <v>136</v>
      </c>
      <c r="AS1624" s="70">
        <f t="shared" si="620"/>
        <v>1621</v>
      </c>
      <c r="AT1624" s="71">
        <f t="shared" si="621"/>
        <v>1.0387571413598219E-6</v>
      </c>
      <c r="AU1624" s="72">
        <f t="shared" si="617"/>
        <v>8.6664107387064426E-3</v>
      </c>
      <c r="AV1624" s="73">
        <f t="shared" si="618"/>
        <v>1.0086664107387064</v>
      </c>
      <c r="AW1624" s="74">
        <f>PRODUCT(AV$4:AV1624)</f>
        <v>856747.07781425223</v>
      </c>
      <c r="BO1624" s="70">
        <f t="shared" si="623"/>
        <v>1621</v>
      </c>
      <c r="BP1624" s="178">
        <f t="shared" si="622"/>
        <v>0.1091</v>
      </c>
      <c r="BQ1624" s="179">
        <f t="shared" si="619"/>
        <v>8.6664107387064426E-3</v>
      </c>
      <c r="BR1624" s="179">
        <f t="shared" si="624"/>
        <v>1.1672056151638307E-6</v>
      </c>
    </row>
    <row r="1625" spans="44:70">
      <c r="AR1625" s="69">
        <f t="shared" si="616"/>
        <v>136</v>
      </c>
      <c r="AS1625" s="70">
        <f t="shared" si="620"/>
        <v>1622</v>
      </c>
      <c r="AT1625" s="71">
        <f t="shared" si="621"/>
        <v>1.0297548453150332E-6</v>
      </c>
      <c r="AU1625" s="72">
        <f t="shared" si="617"/>
        <v>8.6664107387064426E-3</v>
      </c>
      <c r="AV1625" s="73">
        <f t="shared" si="618"/>
        <v>1.0086664107387064</v>
      </c>
      <c r="AW1625" s="74">
        <f>PRODUCT(AV$4:AV1625)</f>
        <v>864171.99988977704</v>
      </c>
      <c r="BO1625" s="70">
        <f t="shared" si="623"/>
        <v>1622</v>
      </c>
      <c r="BP1625" s="178">
        <f t="shared" si="622"/>
        <v>0.1091</v>
      </c>
      <c r="BQ1625" s="179">
        <f t="shared" si="619"/>
        <v>8.6664107387064426E-3</v>
      </c>
      <c r="BR1625" s="179">
        <f t="shared" si="624"/>
        <v>1.1571770436065344E-6</v>
      </c>
    </row>
    <row r="1626" spans="44:70">
      <c r="AR1626" s="69">
        <f t="shared" si="616"/>
        <v>136</v>
      </c>
      <c r="AS1626" s="70">
        <f t="shared" si="620"/>
        <v>1623</v>
      </c>
      <c r="AT1626" s="71">
        <f t="shared" si="621"/>
        <v>1.0208305668653599E-6</v>
      </c>
      <c r="AU1626" s="72">
        <f t="shared" si="617"/>
        <v>8.6664107387064426E-3</v>
      </c>
      <c r="AV1626" s="73">
        <f t="shared" si="618"/>
        <v>1.0086664107387064</v>
      </c>
      <c r="AW1626" s="74">
        <f>PRODUCT(AV$4:AV1626)</f>
        <v>871661.2693897112</v>
      </c>
      <c r="BO1626" s="70">
        <f t="shared" si="623"/>
        <v>1623</v>
      </c>
      <c r="BP1626" s="178">
        <f t="shared" si="622"/>
        <v>0.1091</v>
      </c>
      <c r="BQ1626" s="179">
        <f t="shared" si="619"/>
        <v>8.6664107387064426E-3</v>
      </c>
      <c r="BR1626" s="179">
        <f t="shared" si="624"/>
        <v>1.1472346370283758E-6</v>
      </c>
    </row>
    <row r="1627" spans="44:70">
      <c r="AR1627" s="69">
        <f t="shared" si="616"/>
        <v>136</v>
      </c>
      <c r="AS1627" s="70">
        <f t="shared" si="620"/>
        <v>1624</v>
      </c>
      <c r="AT1627" s="71">
        <f t="shared" si="621"/>
        <v>1.0119836298782781E-6</v>
      </c>
      <c r="AU1627" s="72">
        <f t="shared" si="617"/>
        <v>8.6664107387064426E-3</v>
      </c>
      <c r="AV1627" s="73">
        <f t="shared" si="618"/>
        <v>1.0086664107387064</v>
      </c>
      <c r="AW1627" s="74">
        <f>PRODUCT(AV$4:AV1627)</f>
        <v>879215.44397526467</v>
      </c>
      <c r="BO1627" s="70">
        <f t="shared" si="623"/>
        <v>1624</v>
      </c>
      <c r="BP1627" s="178">
        <f t="shared" si="622"/>
        <v>0.1091</v>
      </c>
      <c r="BQ1627" s="179">
        <f t="shared" si="619"/>
        <v>8.6664107387064426E-3</v>
      </c>
      <c r="BR1627" s="179">
        <f t="shared" si="624"/>
        <v>1.1373776551042158E-6</v>
      </c>
    </row>
    <row r="1628" spans="44:70">
      <c r="AR1628" s="69">
        <f t="shared" si="616"/>
        <v>136</v>
      </c>
      <c r="AS1628" s="70">
        <f t="shared" si="620"/>
        <v>1625</v>
      </c>
      <c r="AT1628" s="71">
        <f t="shared" si="621"/>
        <v>1.0032133640809058E-6</v>
      </c>
      <c r="AU1628" s="72">
        <f t="shared" si="617"/>
        <v>8.6664107387064426E-3</v>
      </c>
      <c r="AV1628" s="73">
        <f t="shared" si="618"/>
        <v>1.0086664107387064</v>
      </c>
      <c r="AW1628" s="74">
        <f>PRODUCT(AV$4:AV1628)</f>
        <v>886835.08614056848</v>
      </c>
      <c r="BO1628" s="70">
        <f t="shared" si="623"/>
        <v>1625</v>
      </c>
      <c r="BP1628" s="178">
        <f t="shared" si="622"/>
        <v>0.1091</v>
      </c>
      <c r="BQ1628" s="179">
        <f t="shared" si="619"/>
        <v>8.6664107387064426E-3</v>
      </c>
      <c r="BR1628" s="179">
        <f t="shared" si="624"/>
        <v>1.1276053638697519E-6</v>
      </c>
    </row>
    <row r="1629" spans="44:70">
      <c r="AR1629" s="69">
        <f t="shared" si="616"/>
        <v>136</v>
      </c>
      <c r="AS1629" s="70">
        <f t="shared" si="620"/>
        <v>1626</v>
      </c>
      <c r="AT1629" s="71">
        <f t="shared" si="621"/>
        <v>9.9451910500922114E-7</v>
      </c>
      <c r="AU1629" s="72">
        <f t="shared" si="617"/>
        <v>8.6664107387064426E-3</v>
      </c>
      <c r="AV1629" s="73">
        <f t="shared" si="618"/>
        <v>1.0086664107387064</v>
      </c>
      <c r="AW1629" s="74">
        <f>PRODUCT(AV$4:AV1629)</f>
        <v>894520.76325455878</v>
      </c>
      <c r="BO1629" s="70">
        <f t="shared" si="623"/>
        <v>1626</v>
      </c>
      <c r="BP1629" s="178">
        <f t="shared" si="622"/>
        <v>0.1091</v>
      </c>
      <c r="BQ1629" s="179">
        <f t="shared" si="619"/>
        <v>8.6664107387064426E-3</v>
      </c>
      <c r="BR1629" s="179">
        <f t="shared" si="624"/>
        <v>1.1179170356668658E-6</v>
      </c>
    </row>
    <row r="1630" spans="44:70">
      <c r="AR1630" s="69">
        <f t="shared" si="616"/>
        <v>136</v>
      </c>
      <c r="AS1630" s="70">
        <f t="shared" si="620"/>
        <v>1627</v>
      </c>
      <c r="AT1630" s="71">
        <f t="shared" si="621"/>
        <v>9.8590019395772058E-7</v>
      </c>
      <c r="AU1630" s="72">
        <f t="shared" si="617"/>
        <v>8.6664107387064426E-3</v>
      </c>
      <c r="AV1630" s="73">
        <f t="shared" si="618"/>
        <v>1.0086664107387064</v>
      </c>
      <c r="AW1630" s="74">
        <f>PRODUCT(AV$4:AV1630)</f>
        <v>902273.04760322394</v>
      </c>
      <c r="BO1630" s="70">
        <f t="shared" si="623"/>
        <v>1627</v>
      </c>
      <c r="BP1630" s="178">
        <f t="shared" si="622"/>
        <v>0.1091</v>
      </c>
      <c r="BQ1630" s="179">
        <f t="shared" si="619"/>
        <v>8.6664107387064426E-3</v>
      </c>
      <c r="BR1630" s="179">
        <f t="shared" si="624"/>
        <v>1.1083119490894404E-6</v>
      </c>
    </row>
    <row r="1631" spans="44:70">
      <c r="AR1631" s="69">
        <f t="shared" si="616"/>
        <v>136</v>
      </c>
      <c r="AS1631" s="70">
        <f t="shared" si="620"/>
        <v>1628</v>
      </c>
      <c r="AT1631" s="71">
        <f t="shared" si="621"/>
        <v>9.773559779295126E-7</v>
      </c>
      <c r="AU1631" s="72">
        <f t="shared" si="617"/>
        <v>8.6664107387064426E-3</v>
      </c>
      <c r="AV1631" s="73">
        <f t="shared" si="618"/>
        <v>1.0086664107387064</v>
      </c>
      <c r="AW1631" s="74">
        <f>PRODUCT(AV$4:AV1631)</f>
        <v>910092.5164322179</v>
      </c>
      <c r="BO1631" s="70">
        <f t="shared" si="623"/>
        <v>1628</v>
      </c>
      <c r="BP1631" s="178">
        <f t="shared" si="622"/>
        <v>0.1091</v>
      </c>
      <c r="BQ1631" s="179">
        <f t="shared" si="619"/>
        <v>8.6664107387064426E-3</v>
      </c>
      <c r="BR1631" s="179">
        <f t="shared" si="624"/>
        <v>1.0987893889296439E-6</v>
      </c>
    </row>
    <row r="1632" spans="44:70">
      <c r="AR1632" s="69">
        <f t="shared" si="616"/>
        <v>136</v>
      </c>
      <c r="AS1632" s="70">
        <f t="shared" si="620"/>
        <v>1629</v>
      </c>
      <c r="AT1632" s="71">
        <f t="shared" si="621"/>
        <v>9.6888580958684542E-7</v>
      </c>
      <c r="AU1632" s="72">
        <f t="shared" si="617"/>
        <v>8.6664107387064426E-3</v>
      </c>
      <c r="AV1632" s="73">
        <f t="shared" si="618"/>
        <v>1.0086664107387064</v>
      </c>
      <c r="AW1632" s="74">
        <f>PRODUCT(AV$4:AV1632)</f>
        <v>917979.75198984239</v>
      </c>
      <c r="BO1632" s="70">
        <f t="shared" si="623"/>
        <v>1629</v>
      </c>
      <c r="BP1632" s="178">
        <f t="shared" si="622"/>
        <v>0.1091</v>
      </c>
      <c r="BQ1632" s="179">
        <f t="shared" si="619"/>
        <v>8.6664107387064426E-3</v>
      </c>
      <c r="BR1632" s="179">
        <f t="shared" si="624"/>
        <v>1.0893486461246737E-6</v>
      </c>
    </row>
    <row r="1633" spans="44:70">
      <c r="AR1633" s="69">
        <f t="shared" si="616"/>
        <v>136</v>
      </c>
      <c r="AS1633" s="70">
        <f t="shared" si="620"/>
        <v>1630</v>
      </c>
      <c r="AT1633" s="71">
        <f t="shared" si="621"/>
        <v>9.6048904720206175E-7</v>
      </c>
      <c r="AU1633" s="72">
        <f t="shared" si="617"/>
        <v>8.6664107387064426E-3</v>
      </c>
      <c r="AV1633" s="73">
        <f t="shared" si="618"/>
        <v>1.0086664107387064</v>
      </c>
      <c r="AW1633" s="74">
        <f>PRODUCT(AV$4:AV1633)</f>
        <v>925935.34157040226</v>
      </c>
      <c r="BO1633" s="70">
        <f t="shared" si="623"/>
        <v>1630</v>
      </c>
      <c r="BP1633" s="178">
        <f t="shared" si="622"/>
        <v>0.1091</v>
      </c>
      <c r="BQ1633" s="179">
        <f t="shared" si="619"/>
        <v>8.6664107387064426E-3</v>
      </c>
      <c r="BR1633" s="179">
        <f t="shared" si="624"/>
        <v>1.079989017703959E-6</v>
      </c>
    </row>
    <row r="1634" spans="44:70">
      <c r="AR1634" s="69">
        <f t="shared" si="616"/>
        <v>136</v>
      </c>
      <c r="AS1634" s="70">
        <f t="shared" si="620"/>
        <v>1631</v>
      </c>
      <c r="AT1634" s="71">
        <f t="shared" si="621"/>
        <v>9.5216505460897988E-7</v>
      </c>
      <c r="AU1634" s="72">
        <f t="shared" si="617"/>
        <v>8.6664107387064426E-3</v>
      </c>
      <c r="AV1634" s="73">
        <f t="shared" si="618"/>
        <v>1.0086664107387064</v>
      </c>
      <c r="AW1634" s="74">
        <f>PRODUCT(AV$4:AV1634)</f>
        <v>933959.87755793578</v>
      </c>
      <c r="BO1634" s="70">
        <f t="shared" si="623"/>
        <v>1631</v>
      </c>
      <c r="BP1634" s="178">
        <f t="shared" si="622"/>
        <v>0.1091</v>
      </c>
      <c r="BQ1634" s="179">
        <f t="shared" si="619"/>
        <v>8.6664107387064426E-3</v>
      </c>
      <c r="BR1634" s="179">
        <f t="shared" si="624"/>
        <v>1.0707098067368168E-6</v>
      </c>
    </row>
    <row r="1635" spans="44:70">
      <c r="AR1635" s="69">
        <f t="shared" si="616"/>
        <v>136</v>
      </c>
      <c r="AS1635" s="70">
        <f t="shared" si="620"/>
        <v>1632</v>
      </c>
      <c r="AT1635" s="71">
        <f t="shared" si="621"/>
        <v>9.4391320115469564E-7</v>
      </c>
      <c r="AU1635" s="72">
        <f t="shared" si="617"/>
        <v>8.6664107387064426E-3</v>
      </c>
      <c r="AV1635" s="73">
        <f t="shared" si="618"/>
        <v>1.0086664107387064</v>
      </c>
      <c r="AW1635" s="74">
        <f>PRODUCT(AV$4:AV1635)</f>
        <v>942053.95747032482</v>
      </c>
      <c r="BO1635" s="70">
        <f t="shared" si="623"/>
        <v>1632</v>
      </c>
      <c r="BP1635" s="178">
        <f t="shared" si="622"/>
        <v>0.1091</v>
      </c>
      <c r="BQ1635" s="179">
        <f t="shared" si="619"/>
        <v>8.6664107387064426E-3</v>
      </c>
      <c r="BR1635" s="179">
        <f t="shared" si="624"/>
        <v>1.0615103222805569E-6</v>
      </c>
    </row>
    <row r="1636" spans="44:70">
      <c r="AR1636" s="69">
        <f t="shared" si="616"/>
        <v>137</v>
      </c>
      <c r="AS1636" s="70">
        <f t="shared" si="620"/>
        <v>1633</v>
      </c>
      <c r="AT1636" s="71">
        <f t="shared" si="621"/>
        <v>9.3573286165180178E-7</v>
      </c>
      <c r="AU1636" s="72">
        <f t="shared" si="617"/>
        <v>8.6664107387064426E-3</v>
      </c>
      <c r="AV1636" s="73">
        <f t="shared" si="618"/>
        <v>1.0086664107387064</v>
      </c>
      <c r="AW1636" s="74">
        <f>PRODUCT(AV$4:AV1636)</f>
        <v>950218.18400378653</v>
      </c>
      <c r="BO1636" s="70">
        <f t="shared" si="623"/>
        <v>1633</v>
      </c>
      <c r="BP1636" s="178">
        <f t="shared" si="622"/>
        <v>0.1091</v>
      </c>
      <c r="BQ1636" s="179">
        <f t="shared" si="619"/>
        <v>8.6664107387064426E-3</v>
      </c>
      <c r="BR1636" s="179">
        <f t="shared" si="624"/>
        <v>1.0523898793290339E-6</v>
      </c>
    </row>
    <row r="1637" spans="44:70">
      <c r="AR1637" s="69">
        <f t="shared" si="616"/>
        <v>137</v>
      </c>
      <c r="AS1637" s="70">
        <f t="shared" si="620"/>
        <v>1634</v>
      </c>
      <c r="AT1637" s="71">
        <f t="shared" si="621"/>
        <v>9.2762341633102211E-7</v>
      </c>
      <c r="AU1637" s="72">
        <f t="shared" si="617"/>
        <v>8.6664107387064426E-3</v>
      </c>
      <c r="AV1637" s="73">
        <f t="shared" si="618"/>
        <v>1.0086664107387064</v>
      </c>
      <c r="AW1637" s="74">
        <f>PRODUCT(AV$4:AV1637)</f>
        <v>958453.16507775104</v>
      </c>
      <c r="BO1637" s="70">
        <f t="shared" si="623"/>
        <v>1634</v>
      </c>
      <c r="BP1637" s="178">
        <f t="shared" si="622"/>
        <v>0.1091</v>
      </c>
      <c r="BQ1637" s="179">
        <f t="shared" si="619"/>
        <v>8.6664107387064426E-3</v>
      </c>
      <c r="BR1637" s="179">
        <f t="shared" si="624"/>
        <v>1.0433477987616402E-6</v>
      </c>
    </row>
    <row r="1638" spans="44:70">
      <c r="AR1638" s="69">
        <f t="shared" si="616"/>
        <v>137</v>
      </c>
      <c r="AS1638" s="70">
        <f t="shared" si="620"/>
        <v>1635</v>
      </c>
      <c r="AT1638" s="71">
        <f t="shared" si="621"/>
        <v>9.1958425079425537E-7</v>
      </c>
      <c r="AU1638" s="72">
        <f t="shared" si="617"/>
        <v>8.6664107387064426E-3</v>
      </c>
      <c r="AV1638" s="73">
        <f t="shared" si="618"/>
        <v>1.0086664107387064</v>
      </c>
      <c r="AW1638" s="74">
        <f>PRODUCT(AV$4:AV1638)</f>
        <v>966759.51388012804</v>
      </c>
      <c r="BO1638" s="70">
        <f t="shared" si="623"/>
        <v>1635</v>
      </c>
      <c r="BP1638" s="178">
        <f t="shared" si="622"/>
        <v>0.1091</v>
      </c>
      <c r="BQ1638" s="179">
        <f t="shared" si="619"/>
        <v>8.6664107387064426E-3</v>
      </c>
      <c r="BR1638" s="179">
        <f t="shared" si="624"/>
        <v>1.0343834072927387E-6</v>
      </c>
    </row>
    <row r="1639" spans="44:70">
      <c r="AR1639" s="69">
        <f t="shared" si="616"/>
        <v>137</v>
      </c>
      <c r="AS1639" s="70">
        <f t="shared" si="620"/>
        <v>1636</v>
      </c>
      <c r="AT1639" s="71">
        <f t="shared" si="621"/>
        <v>9.1161475596802677E-7</v>
      </c>
      <c r="AU1639" s="72">
        <f t="shared" si="617"/>
        <v>8.6664107387064426E-3</v>
      </c>
      <c r="AV1639" s="73">
        <f t="shared" si="618"/>
        <v>1.0086664107387064</v>
      </c>
      <c r="AW1639" s="74">
        <f>PRODUCT(AV$4:AV1639)</f>
        <v>975137.84891296539</v>
      </c>
      <c r="BO1639" s="70">
        <f t="shared" si="623"/>
        <v>1636</v>
      </c>
      <c r="BP1639" s="178">
        <f t="shared" si="622"/>
        <v>0.1091</v>
      </c>
      <c r="BQ1639" s="179">
        <f t="shared" si="619"/>
        <v>8.6664107387064426E-3</v>
      </c>
      <c r="BR1639" s="179">
        <f t="shared" si="624"/>
        <v>1.0254960374215277E-6</v>
      </c>
    </row>
    <row r="1640" spans="44:70">
      <c r="AR1640" s="69">
        <f t="shared" si="616"/>
        <v>137</v>
      </c>
      <c r="AS1640" s="70">
        <f t="shared" si="620"/>
        <v>1637</v>
      </c>
      <c r="AT1640" s="71">
        <f t="shared" si="621"/>
        <v>9.0371432805734224E-7</v>
      </c>
      <c r="AU1640" s="72">
        <f t="shared" si="617"/>
        <v>8.6664107387064426E-3</v>
      </c>
      <c r="AV1640" s="73">
        <f t="shared" si="618"/>
        <v>1.0086664107387064</v>
      </c>
      <c r="AW1640" s="74">
        <f>PRODUCT(AV$4:AV1640)</f>
        <v>983588.79403850378</v>
      </c>
      <c r="BO1640" s="70">
        <f t="shared" si="623"/>
        <v>1637</v>
      </c>
      <c r="BP1640" s="178">
        <f t="shared" si="622"/>
        <v>0.1091</v>
      </c>
      <c r="BQ1640" s="179">
        <f t="shared" si="619"/>
        <v>8.6664107387064426E-3</v>
      </c>
      <c r="BR1640" s="179">
        <f t="shared" si="624"/>
        <v>1.0166850273823394E-6</v>
      </c>
    </row>
    <row r="1641" spans="44:70">
      <c r="AR1641" s="69">
        <f t="shared" si="616"/>
        <v>137</v>
      </c>
      <c r="AS1641" s="70">
        <f t="shared" si="620"/>
        <v>1638</v>
      </c>
      <c r="AT1641" s="71">
        <f t="shared" si="621"/>
        <v>8.9588236849994316E-7</v>
      </c>
      <c r="AU1641" s="72">
        <f t="shared" si="617"/>
        <v>8.6664107387064426E-3</v>
      </c>
      <c r="AV1641" s="73">
        <f t="shared" si="618"/>
        <v>1.0086664107387064</v>
      </c>
      <c r="AW1641" s="74">
        <f>PRODUCT(AV$4:AV1641)</f>
        <v>992112.97852563043</v>
      </c>
      <c r="BO1641" s="70">
        <f t="shared" si="623"/>
        <v>1638</v>
      </c>
      <c r="BP1641" s="178">
        <f t="shared" si="622"/>
        <v>0.1091</v>
      </c>
      <c r="BQ1641" s="179">
        <f t="shared" si="619"/>
        <v>8.6664107387064426E-3</v>
      </c>
      <c r="BR1641" s="179">
        <f t="shared" si="624"/>
        <v>1.0079497210953623E-6</v>
      </c>
    </row>
    <row r="1642" spans="44:70">
      <c r="AR1642" s="69">
        <f t="shared" si="616"/>
        <v>137</v>
      </c>
      <c r="AS1642" s="70">
        <f t="shared" si="620"/>
        <v>1639</v>
      </c>
      <c r="AT1642" s="71">
        <f t="shared" si="621"/>
        <v>8.8811828392095749E-7</v>
      </c>
      <c r="AU1642" s="72">
        <f t="shared" si="617"/>
        <v>8.6664107387064426E-3</v>
      </c>
      <c r="AV1642" s="73">
        <f t="shared" si="618"/>
        <v>1.0086664107387064</v>
      </c>
      <c r="AW1642" s="74">
        <f>PRODUCT(AV$4:AV1642)</f>
        <v>1000711.037096735</v>
      </c>
      <c r="BO1642" s="70">
        <f t="shared" si="623"/>
        <v>1639</v>
      </c>
      <c r="BP1642" s="178">
        <f t="shared" si="622"/>
        <v>0.1091</v>
      </c>
      <c r="BQ1642" s="179">
        <f t="shared" si="619"/>
        <v>8.6664107387064426E-3</v>
      </c>
      <c r="BR1642" s="179">
        <f t="shared" si="624"/>
        <v>9.9928946811779012E-7</v>
      </c>
    </row>
    <row r="1643" spans="44:70">
      <c r="AR1643" s="69">
        <f t="shared" si="616"/>
        <v>137</v>
      </c>
      <c r="AS1643" s="70">
        <f t="shared" si="620"/>
        <v>1640</v>
      </c>
      <c r="AT1643" s="71">
        <f t="shared" si="621"/>
        <v>8.8042148608794339E-7</v>
      </c>
      <c r="AU1643" s="72">
        <f t="shared" si="617"/>
        <v>8.6664107387064426E-3</v>
      </c>
      <c r="AV1643" s="73">
        <f t="shared" si="618"/>
        <v>1.0086664107387064</v>
      </c>
      <c r="AW1643" s="74">
        <f>PRODUCT(AV$4:AV1643)</f>
        <v>1009383.6099749722</v>
      </c>
      <c r="BO1643" s="70">
        <f t="shared" si="623"/>
        <v>1640</v>
      </c>
      <c r="BP1643" s="178">
        <f t="shared" si="622"/>
        <v>0.1091</v>
      </c>
      <c r="BQ1643" s="179">
        <f t="shared" si="619"/>
        <v>8.6664107387064426E-3</v>
      </c>
      <c r="BR1643" s="179">
        <f t="shared" si="624"/>
        <v>9.9070362359538773E-7</v>
      </c>
    </row>
    <row r="1644" spans="44:70">
      <c r="AR1644" s="69">
        <f t="shared" si="616"/>
        <v>137</v>
      </c>
      <c r="AS1644" s="70">
        <f t="shared" si="620"/>
        <v>1641</v>
      </c>
      <c r="AT1644" s="71">
        <f t="shared" si="621"/>
        <v>8.72791391866323E-7</v>
      </c>
      <c r="AU1644" s="72">
        <f t="shared" si="617"/>
        <v>8.6664107387064426E-3</v>
      </c>
      <c r="AV1644" s="73">
        <f t="shared" si="618"/>
        <v>1.0086664107387064</v>
      </c>
      <c r="AW1644" s="74">
        <f>PRODUCT(AV$4:AV1644)</f>
        <v>1018131.3429319336</v>
      </c>
      <c r="BO1644" s="70">
        <f t="shared" si="623"/>
        <v>1641</v>
      </c>
      <c r="BP1644" s="178">
        <f t="shared" si="622"/>
        <v>0.1091</v>
      </c>
      <c r="BQ1644" s="179">
        <f t="shared" si="619"/>
        <v>8.6664107387064426E-3</v>
      </c>
      <c r="BR1644" s="179">
        <f t="shared" si="624"/>
        <v>9.8219154821447503E-7</v>
      </c>
    </row>
    <row r="1645" spans="44:70">
      <c r="AR1645" s="69">
        <f t="shared" si="616"/>
        <v>137</v>
      </c>
      <c r="AS1645" s="70">
        <f t="shared" si="620"/>
        <v>1642</v>
      </c>
      <c r="AT1645" s="71">
        <f t="shared" si="621"/>
        <v>8.6522742317520214E-7</v>
      </c>
      <c r="AU1645" s="72">
        <f t="shared" si="617"/>
        <v>8.6664107387064426E-3</v>
      </c>
      <c r="AV1645" s="73">
        <f t="shared" si="618"/>
        <v>1.0086664107387064</v>
      </c>
      <c r="AW1645" s="74">
        <f>PRODUCT(AV$4:AV1645)</f>
        <v>1026954.8873357325</v>
      </c>
      <c r="BO1645" s="70">
        <f t="shared" si="623"/>
        <v>1642</v>
      </c>
      <c r="BP1645" s="178">
        <f t="shared" si="622"/>
        <v>0.1091</v>
      </c>
      <c r="BQ1645" s="179">
        <f t="shared" si="619"/>
        <v>8.6664107387064426E-3</v>
      </c>
      <c r="BR1645" s="179">
        <f t="shared" si="624"/>
        <v>9.7375260815432298E-7</v>
      </c>
    </row>
    <row r="1646" spans="44:70">
      <c r="AR1646" s="69">
        <f t="shared" si="616"/>
        <v>137</v>
      </c>
      <c r="AS1646" s="70">
        <f t="shared" si="620"/>
        <v>1643</v>
      </c>
      <c r="AT1646" s="71">
        <f t="shared" si="621"/>
        <v>8.5772900694357325E-7</v>
      </c>
      <c r="AU1646" s="72">
        <f t="shared" si="617"/>
        <v>8.6664107387064426E-3</v>
      </c>
      <c r="AV1646" s="73">
        <f t="shared" si="618"/>
        <v>1.0086664107387064</v>
      </c>
      <c r="AW1646" s="74">
        <f>PRODUCT(AV$4:AV1646)</f>
        <v>1035854.900199506</v>
      </c>
      <c r="BO1646" s="70">
        <f t="shared" si="623"/>
        <v>1643</v>
      </c>
      <c r="BP1646" s="178">
        <f t="shared" si="622"/>
        <v>0.1091</v>
      </c>
      <c r="BQ1646" s="179">
        <f t="shared" si="619"/>
        <v>8.6664107387064426E-3</v>
      </c>
      <c r="BR1646" s="179">
        <f t="shared" si="624"/>
        <v>9.6538617503995797E-7</v>
      </c>
    </row>
    <row r="1647" spans="44:70">
      <c r="AR1647" s="69">
        <f t="shared" si="616"/>
        <v>137</v>
      </c>
      <c r="AS1647" s="70">
        <f t="shared" si="620"/>
        <v>1644</v>
      </c>
      <c r="AT1647" s="71">
        <f t="shared" si="621"/>
        <v>8.5029557506689747E-7</v>
      </c>
      <c r="AU1647" s="72">
        <f t="shared" si="617"/>
        <v>8.6664107387064426E-3</v>
      </c>
      <c r="AV1647" s="73">
        <f t="shared" si="618"/>
        <v>1.0086664107387064</v>
      </c>
      <c r="AW1647" s="74">
        <f>PRODUCT(AV$4:AV1647)</f>
        <v>1044832.0442303367</v>
      </c>
      <c r="BO1647" s="70">
        <f t="shared" si="623"/>
        <v>1644</v>
      </c>
      <c r="BP1647" s="178">
        <f t="shared" si="622"/>
        <v>0.1091</v>
      </c>
      <c r="BQ1647" s="179">
        <f t="shared" si="619"/>
        <v>8.6664107387064426E-3</v>
      </c>
      <c r="BR1647" s="179">
        <f t="shared" si="624"/>
        <v>9.570916258953724E-7</v>
      </c>
    </row>
    <row r="1648" spans="44:70">
      <c r="AR1648" s="69">
        <f t="shared" si="616"/>
        <v>138</v>
      </c>
      <c r="AS1648" s="70">
        <f t="shared" si="620"/>
        <v>1645</v>
      </c>
      <c r="AT1648" s="71">
        <f t="shared" si="621"/>
        <v>8.4292656436406315E-7</v>
      </c>
      <c r="AU1648" s="72">
        <f t="shared" si="617"/>
        <v>8.6664107387064426E-3</v>
      </c>
      <c r="AV1648" s="73">
        <f t="shared" si="618"/>
        <v>1.0086664107387064</v>
      </c>
      <c r="AW1648" s="74">
        <f>PRODUCT(AV$4:AV1648)</f>
        <v>1053886.987878599</v>
      </c>
      <c r="BO1648" s="70">
        <f t="shared" si="623"/>
        <v>1645</v>
      </c>
      <c r="BP1648" s="178">
        <f t="shared" si="622"/>
        <v>0.1091</v>
      </c>
      <c r="BQ1648" s="179">
        <f t="shared" si="619"/>
        <v>8.6664107387064426E-3</v>
      </c>
      <c r="BR1648" s="179">
        <f t="shared" si="624"/>
        <v>9.4886834309713676E-7</v>
      </c>
    </row>
    <row r="1649" spans="44:70">
      <c r="AR1649" s="69">
        <f t="shared" si="616"/>
        <v>138</v>
      </c>
      <c r="AS1649" s="70">
        <f t="shared" si="620"/>
        <v>1646</v>
      </c>
      <c r="AT1649" s="71">
        <f t="shared" si="621"/>
        <v>8.3562141653471746E-7</v>
      </c>
      <c r="AU1649" s="72">
        <f t="shared" si="617"/>
        <v>8.6664107387064426E-3</v>
      </c>
      <c r="AV1649" s="73">
        <f t="shared" si="618"/>
        <v>1.0086664107387064</v>
      </c>
      <c r="AW1649" s="74">
        <f>PRODUCT(AV$4:AV1649)</f>
        <v>1063020.4053877331</v>
      </c>
      <c r="BO1649" s="70">
        <f t="shared" si="623"/>
        <v>1646</v>
      </c>
      <c r="BP1649" s="178">
        <f t="shared" si="622"/>
        <v>0.1091</v>
      </c>
      <c r="BQ1649" s="179">
        <f t="shared" si="619"/>
        <v>8.6664107387064426E-3</v>
      </c>
      <c r="BR1649" s="179">
        <f t="shared" si="624"/>
        <v>9.4071571432841107E-7</v>
      </c>
    </row>
    <row r="1650" spans="44:70">
      <c r="AR1650" s="69">
        <f t="shared" si="616"/>
        <v>138</v>
      </c>
      <c r="AS1650" s="70">
        <f t="shared" si="620"/>
        <v>1647</v>
      </c>
      <c r="AT1650" s="71">
        <f t="shared" si="621"/>
        <v>8.2837957811696785E-7</v>
      </c>
      <c r="AU1650" s="72">
        <f t="shared" si="617"/>
        <v>8.6664107387064426E-3</v>
      </c>
      <c r="AV1650" s="73">
        <f t="shared" si="618"/>
        <v>1.0086664107387064</v>
      </c>
      <c r="AW1650" s="74">
        <f>PRODUCT(AV$4:AV1650)</f>
        <v>1072232.9768444495</v>
      </c>
      <c r="BO1650" s="70">
        <f t="shared" si="623"/>
        <v>1647</v>
      </c>
      <c r="BP1650" s="178">
        <f t="shared" si="622"/>
        <v>0.1091</v>
      </c>
      <c r="BQ1650" s="179">
        <f t="shared" si="619"/>
        <v>8.6664107387064426E-3</v>
      </c>
      <c r="BR1650" s="179">
        <f t="shared" si="624"/>
        <v>9.3263313253335059E-7</v>
      </c>
    </row>
    <row r="1651" spans="44:70">
      <c r="AR1651" s="69">
        <f t="shared" si="616"/>
        <v>138</v>
      </c>
      <c r="AS1651" s="70">
        <f t="shared" si="620"/>
        <v>1648</v>
      </c>
      <c r="AT1651" s="71">
        <f t="shared" si="621"/>
        <v>8.2120050044544984E-7</v>
      </c>
      <c r="AU1651" s="72">
        <f t="shared" si="617"/>
        <v>8.6664107387064426E-3</v>
      </c>
      <c r="AV1651" s="73">
        <f t="shared" si="618"/>
        <v>1.0086664107387064</v>
      </c>
      <c r="AW1651" s="74">
        <f>PRODUCT(AV$4:AV1651)</f>
        <v>1081525.3882293694</v>
      </c>
      <c r="BO1651" s="70">
        <f t="shared" si="623"/>
        <v>1648</v>
      </c>
      <c r="BP1651" s="178">
        <f t="shared" si="622"/>
        <v>0.1091</v>
      </c>
      <c r="BQ1651" s="179">
        <f t="shared" si="619"/>
        <v>8.6664107387064426E-3</v>
      </c>
      <c r="BR1651" s="179">
        <f t="shared" si="624"/>
        <v>9.2461999587190365E-7</v>
      </c>
    </row>
    <row r="1652" spans="44:70">
      <c r="AR1652" s="69">
        <f t="shared" si="616"/>
        <v>138</v>
      </c>
      <c r="AS1652" s="70">
        <f t="shared" si="620"/>
        <v>1649</v>
      </c>
      <c r="AT1652" s="71">
        <f t="shared" si="621"/>
        <v>8.1408363960975828E-7</v>
      </c>
      <c r="AU1652" s="72">
        <f t="shared" si="617"/>
        <v>8.6664107387064426E-3</v>
      </c>
      <c r="AV1652" s="73">
        <f t="shared" si="618"/>
        <v>1.0086664107387064</v>
      </c>
      <c r="AW1652" s="74">
        <f>PRODUCT(AV$4:AV1652)</f>
        <v>1090898.3314681042</v>
      </c>
      <c r="BO1652" s="70">
        <f t="shared" si="623"/>
        <v>1649</v>
      </c>
      <c r="BP1652" s="178">
        <f t="shared" si="622"/>
        <v>0.1091</v>
      </c>
      <c r="BQ1652" s="179">
        <f t="shared" si="619"/>
        <v>8.6664107387064426E-3</v>
      </c>
      <c r="BR1652" s="179">
        <f t="shared" si="624"/>
        <v>9.1667570767499771E-7</v>
      </c>
    </row>
    <row r="1653" spans="44:70">
      <c r="AR1653" s="69">
        <f t="shared" si="616"/>
        <v>138</v>
      </c>
      <c r="AS1653" s="70">
        <f t="shared" si="620"/>
        <v>1650</v>
      </c>
      <c r="AT1653" s="71">
        <f t="shared" si="621"/>
        <v>8.0702845641323906E-7</v>
      </c>
      <c r="AU1653" s="72">
        <f t="shared" si="617"/>
        <v>8.6664107387064426E-3</v>
      </c>
      <c r="AV1653" s="73">
        <f t="shared" si="618"/>
        <v>1.0086664107387064</v>
      </c>
      <c r="AW1653" s="74">
        <f>PRODUCT(AV$4:AV1653)</f>
        <v>1100352.5044827762</v>
      </c>
      <c r="BO1653" s="70">
        <f t="shared" si="623"/>
        <v>1650</v>
      </c>
      <c r="BP1653" s="178">
        <f t="shared" si="622"/>
        <v>0.1091</v>
      </c>
      <c r="BQ1653" s="179">
        <f t="shared" si="619"/>
        <v>8.6664107387064426E-3</v>
      </c>
      <c r="BR1653" s="179">
        <f t="shared" si="624"/>
        <v>9.0879967640011081E-7</v>
      </c>
    </row>
    <row r="1654" spans="44:70">
      <c r="AR1654" s="69">
        <f t="shared" si="616"/>
        <v>138</v>
      </c>
      <c r="AS1654" s="70">
        <f t="shared" si="620"/>
        <v>1651</v>
      </c>
      <c r="AT1654" s="71">
        <f t="shared" si="621"/>
        <v>8.0003441633213769E-7</v>
      </c>
      <c r="AU1654" s="72">
        <f t="shared" si="617"/>
        <v>8.6664107387064426E-3</v>
      </c>
      <c r="AV1654" s="73">
        <f t="shared" si="618"/>
        <v>1.0086664107387064</v>
      </c>
      <c r="AW1654" s="74">
        <f>PRODUCT(AV$4:AV1654)</f>
        <v>1109888.6112439882</v>
      </c>
      <c r="BO1654" s="70">
        <f t="shared" si="623"/>
        <v>1651</v>
      </c>
      <c r="BP1654" s="178">
        <f t="shared" si="622"/>
        <v>0.1091</v>
      </c>
      <c r="BQ1654" s="179">
        <f t="shared" si="619"/>
        <v>8.6664107387064426E-3</v>
      </c>
      <c r="BR1654" s="179">
        <f t="shared" si="624"/>
        <v>9.0099131558722441E-7</v>
      </c>
    </row>
    <row r="1655" spans="44:70">
      <c r="AR1655" s="69">
        <f t="shared" si="616"/>
        <v>138</v>
      </c>
      <c r="AS1655" s="70">
        <f t="shared" si="620"/>
        <v>1652</v>
      </c>
      <c r="AT1655" s="71">
        <f t="shared" si="621"/>
        <v>7.9310098947510212E-7</v>
      </c>
      <c r="AU1655" s="72">
        <f t="shared" si="617"/>
        <v>8.6664107387064426E-3</v>
      </c>
      <c r="AV1655" s="73">
        <f t="shared" si="618"/>
        <v>1.0086664107387064</v>
      </c>
      <c r="AW1655" s="74">
        <f>PRODUCT(AV$4:AV1655)</f>
        <v>1119507.361823241</v>
      </c>
      <c r="BO1655" s="70">
        <f t="shared" si="623"/>
        <v>1652</v>
      </c>
      <c r="BP1655" s="178">
        <f t="shared" si="622"/>
        <v>0.1091</v>
      </c>
      <c r="BQ1655" s="179">
        <f t="shared" si="619"/>
        <v>8.6664107387064426E-3</v>
      </c>
      <c r="BR1655" s="179">
        <f t="shared" si="624"/>
        <v>8.9325004381515479E-7</v>
      </c>
    </row>
    <row r="1656" spans="44:70">
      <c r="AR1656" s="69">
        <f t="shared" si="616"/>
        <v>138</v>
      </c>
      <c r="AS1656" s="70">
        <f t="shared" si="620"/>
        <v>1653</v>
      </c>
      <c r="AT1656" s="71">
        <f t="shared" si="621"/>
        <v>7.8622765054303644E-7</v>
      </c>
      <c r="AU1656" s="72">
        <f t="shared" si="617"/>
        <v>8.6664107387064426E-3</v>
      </c>
      <c r="AV1656" s="73">
        <f t="shared" si="618"/>
        <v>1.0086664107387064</v>
      </c>
      <c r="AW1656" s="74">
        <f>PRODUCT(AV$4:AV1656)</f>
        <v>1129209.472445807</v>
      </c>
      <c r="BO1656" s="70">
        <f t="shared" si="623"/>
        <v>1653</v>
      </c>
      <c r="BP1656" s="178">
        <f t="shared" si="622"/>
        <v>0.1091</v>
      </c>
      <c r="BQ1656" s="179">
        <f t="shared" si="619"/>
        <v>8.6664107387064426E-3</v>
      </c>
      <c r="BR1656" s="179">
        <f t="shared" si="624"/>
        <v>8.8557528465825944E-7</v>
      </c>
    </row>
    <row r="1657" spans="44:70">
      <c r="AR1657" s="69">
        <f t="shared" si="616"/>
        <v>138</v>
      </c>
      <c r="AS1657" s="70">
        <f t="shared" si="620"/>
        <v>1654</v>
      </c>
      <c r="AT1657" s="71">
        <f t="shared" si="621"/>
        <v>7.7941387878930231E-7</v>
      </c>
      <c r="AU1657" s="72">
        <f t="shared" si="617"/>
        <v>8.6664107387064426E-3</v>
      </c>
      <c r="AV1657" s="73">
        <f t="shared" si="618"/>
        <v>1.0086664107387064</v>
      </c>
      <c r="AW1657" s="74">
        <f>PRODUCT(AV$4:AV1657)</f>
        <v>1138995.6655440603</v>
      </c>
      <c r="BO1657" s="70">
        <f t="shared" si="623"/>
        <v>1654</v>
      </c>
      <c r="BP1657" s="178">
        <f t="shared" si="622"/>
        <v>0.1091</v>
      </c>
      <c r="BQ1657" s="179">
        <f t="shared" si="619"/>
        <v>8.6664107387064426E-3</v>
      </c>
      <c r="BR1657" s="179">
        <f t="shared" si="624"/>
        <v>8.7796646664351593E-7</v>
      </c>
    </row>
    <row r="1658" spans="44:70">
      <c r="AR1658" s="69">
        <f t="shared" si="616"/>
        <v>138</v>
      </c>
      <c r="AS1658" s="70">
        <f t="shared" si="620"/>
        <v>1655</v>
      </c>
      <c r="AT1658" s="71">
        <f t="shared" si="621"/>
        <v>7.7265915798026583E-7</v>
      </c>
      <c r="AU1658" s="72">
        <f t="shared" si="617"/>
        <v>8.6664107387064426E-3</v>
      </c>
      <c r="AV1658" s="73">
        <f t="shared" si="618"/>
        <v>1.0086664107387064</v>
      </c>
      <c r="AW1658" s="74">
        <f>PRODUCT(AV$4:AV1658)</f>
        <v>1148866.6698112714</v>
      </c>
      <c r="BO1658" s="70">
        <f t="shared" si="623"/>
        <v>1655</v>
      </c>
      <c r="BP1658" s="178">
        <f t="shared" si="622"/>
        <v>0.1091</v>
      </c>
      <c r="BQ1658" s="179">
        <f t="shared" si="619"/>
        <v>8.6664107387064426E-3</v>
      </c>
      <c r="BR1658" s="179">
        <f t="shared" si="624"/>
        <v>8.7042302320796908E-7</v>
      </c>
    </row>
    <row r="1659" spans="44:70">
      <c r="AR1659" s="69">
        <f t="shared" si="616"/>
        <v>138</v>
      </c>
      <c r="AS1659" s="70">
        <f t="shared" si="620"/>
        <v>1656</v>
      </c>
      <c r="AT1659" s="71">
        <f t="shared" si="621"/>
        <v>7.6596297635618573E-7</v>
      </c>
      <c r="AU1659" s="72">
        <f t="shared" si="617"/>
        <v>8.6664107387064426E-3</v>
      </c>
      <c r="AV1659" s="73">
        <f t="shared" si="618"/>
        <v>1.0086664107387064</v>
      </c>
      <c r="AW1659" s="74">
        <f>PRODUCT(AV$4:AV1659)</f>
        <v>1158823.2202558657</v>
      </c>
      <c r="BO1659" s="70">
        <f t="shared" si="623"/>
        <v>1656</v>
      </c>
      <c r="BP1659" s="178">
        <f t="shared" si="622"/>
        <v>0.1091</v>
      </c>
      <c r="BQ1659" s="179">
        <f t="shared" si="619"/>
        <v>8.6664107387064426E-3</v>
      </c>
      <c r="BR1659" s="179">
        <f t="shared" si="624"/>
        <v>8.6294439265654394E-7</v>
      </c>
    </row>
    <row r="1660" spans="44:70">
      <c r="AR1660" s="69">
        <f t="shared" si="616"/>
        <v>139</v>
      </c>
      <c r="AS1660" s="70">
        <f t="shared" si="620"/>
        <v>1657</v>
      </c>
      <c r="AT1660" s="71">
        <f t="shared" si="621"/>
        <v>7.5932482659244093E-7</v>
      </c>
      <c r="AU1660" s="72">
        <f t="shared" si="617"/>
        <v>8.6664107387064426E-3</v>
      </c>
      <c r="AV1660" s="73">
        <f t="shared" si="618"/>
        <v>1.0086664107387064</v>
      </c>
      <c r="AW1660" s="74">
        <f>PRODUCT(AV$4:AV1660)</f>
        <v>1168866.0582561535</v>
      </c>
      <c r="BO1660" s="70">
        <f t="shared" si="623"/>
        <v>1657</v>
      </c>
      <c r="BP1660" s="178">
        <f t="shared" si="622"/>
        <v>0.1091</v>
      </c>
      <c r="BQ1660" s="179">
        <f t="shared" si="619"/>
        <v>8.6664107387064426E-3</v>
      </c>
      <c r="BR1660" s="179">
        <f t="shared" si="624"/>
        <v>8.5553001812022113E-7</v>
      </c>
    </row>
    <row r="1661" spans="44:70">
      <c r="AR1661" s="69">
        <f t="shared" si="616"/>
        <v>139</v>
      </c>
      <c r="AS1661" s="70">
        <f t="shared" si="620"/>
        <v>1658</v>
      </c>
      <c r="AT1661" s="71">
        <f t="shared" si="621"/>
        <v>7.5274420576109379E-7</v>
      </c>
      <c r="AU1661" s="72">
        <f t="shared" si="617"/>
        <v>8.6664107387064426E-3</v>
      </c>
      <c r="AV1661" s="73">
        <f t="shared" si="618"/>
        <v>1.0086664107387064</v>
      </c>
      <c r="AW1661" s="74">
        <f>PRODUCT(AV$4:AV1661)</f>
        <v>1178995.931615534</v>
      </c>
      <c r="BO1661" s="70">
        <f t="shared" si="623"/>
        <v>1658</v>
      </c>
      <c r="BP1661" s="178">
        <f t="shared" si="622"/>
        <v>0.1091</v>
      </c>
      <c r="BQ1661" s="179">
        <f t="shared" si="619"/>
        <v>8.6664107387064426E-3</v>
      </c>
      <c r="BR1661" s="179">
        <f t="shared" si="624"/>
        <v>8.481793475145718E-7</v>
      </c>
    </row>
    <row r="1662" spans="44:70">
      <c r="AR1662" s="69">
        <f t="shared" si="616"/>
        <v>139</v>
      </c>
      <c r="AS1662" s="70">
        <f t="shared" si="620"/>
        <v>1659</v>
      </c>
      <c r="AT1662" s="71">
        <f t="shared" si="621"/>
        <v>7.4622061529278676E-7</v>
      </c>
      <c r="AU1662" s="72">
        <f t="shared" si="617"/>
        <v>8.6664107387064426E-3</v>
      </c>
      <c r="AV1662" s="73">
        <f t="shared" si="618"/>
        <v>1.0086664107387064</v>
      </c>
      <c r="AW1662" s="74">
        <f>PRODUCT(AV$4:AV1662)</f>
        <v>1189213.594618178</v>
      </c>
      <c r="BO1662" s="70">
        <f t="shared" si="623"/>
        <v>1659</v>
      </c>
      <c r="BP1662" s="178">
        <f t="shared" si="622"/>
        <v>0.1091</v>
      </c>
      <c r="BQ1662" s="179">
        <f t="shared" si="619"/>
        <v>8.6664107387064426E-3</v>
      </c>
      <c r="BR1662" s="179">
        <f t="shared" si="624"/>
        <v>8.408918334986486E-7</v>
      </c>
    </row>
    <row r="1663" spans="44:70">
      <c r="AR1663" s="69">
        <f t="shared" si="616"/>
        <v>139</v>
      </c>
      <c r="AS1663" s="70">
        <f t="shared" si="620"/>
        <v>1660</v>
      </c>
      <c r="AT1663" s="71">
        <f t="shared" si="621"/>
        <v>7.3975356093896925E-7</v>
      </c>
      <c r="AU1663" s="72">
        <f t="shared" si="617"/>
        <v>8.6664107387064426E-3</v>
      </c>
      <c r="AV1663" s="73">
        <f t="shared" si="618"/>
        <v>1.0086664107387064</v>
      </c>
      <c r="AW1663" s="74">
        <f>PRODUCT(AV$4:AV1663)</f>
        <v>1199519.8080851927</v>
      </c>
      <c r="BO1663" s="70">
        <f t="shared" si="623"/>
        <v>1660</v>
      </c>
      <c r="BP1663" s="178">
        <f t="shared" si="622"/>
        <v>0.1091</v>
      </c>
      <c r="BQ1663" s="179">
        <f t="shared" si="619"/>
        <v>8.6664107387064426E-3</v>
      </c>
      <c r="BR1663" s="179">
        <f t="shared" si="624"/>
        <v>8.3366693343422971E-7</v>
      </c>
    </row>
    <row r="1664" spans="44:70">
      <c r="AR1664" s="69">
        <f t="shared" si="616"/>
        <v>139</v>
      </c>
      <c r="AS1664" s="70">
        <f t="shared" si="620"/>
        <v>1661</v>
      </c>
      <c r="AT1664" s="71">
        <f t="shared" si="621"/>
        <v>7.3334255273445149E-7</v>
      </c>
      <c r="AU1664" s="72">
        <f t="shared" si="617"/>
        <v>8.6664107387064426E-3</v>
      </c>
      <c r="AV1664" s="73">
        <f t="shared" si="618"/>
        <v>1.0086664107387064</v>
      </c>
      <c r="AW1664" s="74">
        <f>PRODUCT(AV$4:AV1664)</f>
        <v>1209915.3394312733</v>
      </c>
      <c r="BO1664" s="70">
        <f t="shared" si="623"/>
        <v>1661</v>
      </c>
      <c r="BP1664" s="178">
        <f t="shared" si="622"/>
        <v>0.1091</v>
      </c>
      <c r="BQ1664" s="179">
        <f t="shared" si="619"/>
        <v>8.6664107387064426E-3</v>
      </c>
      <c r="BR1664" s="179">
        <f t="shared" si="624"/>
        <v>8.265041093454136E-7</v>
      </c>
    </row>
    <row r="1665" spans="44:70">
      <c r="AR1665" s="69">
        <f t="shared" si="616"/>
        <v>139</v>
      </c>
      <c r="AS1665" s="70">
        <f t="shared" si="620"/>
        <v>1662</v>
      </c>
      <c r="AT1665" s="71">
        <f t="shared" si="621"/>
        <v>7.2698710496028327E-7</v>
      </c>
      <c r="AU1665" s="72">
        <f t="shared" si="617"/>
        <v>8.6664107387064426E-3</v>
      </c>
      <c r="AV1665" s="73">
        <f t="shared" si="618"/>
        <v>1.0086664107387064</v>
      </c>
      <c r="AW1665" s="74">
        <f>PRODUCT(AV$4:AV1665)</f>
        <v>1220400.9627218461</v>
      </c>
      <c r="BO1665" s="70">
        <f t="shared" si="623"/>
        <v>1662</v>
      </c>
      <c r="BP1665" s="178">
        <f t="shared" si="622"/>
        <v>0.1091</v>
      </c>
      <c r="BQ1665" s="179">
        <f t="shared" si="619"/>
        <v>8.6664107387064426E-3</v>
      </c>
      <c r="BR1665" s="179">
        <f t="shared" si="624"/>
        <v>8.1940282787856039E-7</v>
      </c>
    </row>
    <row r="1666" spans="44:70">
      <c r="AR1666" s="69">
        <f t="shared" si="616"/>
        <v>139</v>
      </c>
      <c r="AS1666" s="70">
        <f t="shared" si="620"/>
        <v>1663</v>
      </c>
      <c r="AT1666" s="71">
        <f t="shared" si="621"/>
        <v>7.2068673610695432E-7</v>
      </c>
      <c r="AU1666" s="72">
        <f t="shared" si="617"/>
        <v>8.6664107387064426E-3</v>
      </c>
      <c r="AV1666" s="73">
        <f t="shared" si="618"/>
        <v>1.0086664107387064</v>
      </c>
      <c r="AW1666" s="74">
        <f>PRODUCT(AV$4:AV1666)</f>
        <v>1230977.4587307062</v>
      </c>
      <c r="BO1666" s="70">
        <f t="shared" si="623"/>
        <v>1663</v>
      </c>
      <c r="BP1666" s="178">
        <f t="shared" si="622"/>
        <v>0.1091</v>
      </c>
      <c r="BQ1666" s="179">
        <f t="shared" si="619"/>
        <v>8.6664107387064426E-3</v>
      </c>
      <c r="BR1666" s="179">
        <f t="shared" si="624"/>
        <v>8.1236256026257775E-7</v>
      </c>
    </row>
    <row r="1667" spans="44:70">
      <c r="AR1667" s="69">
        <f t="shared" si="616"/>
        <v>139</v>
      </c>
      <c r="AS1667" s="70">
        <f t="shared" si="620"/>
        <v>1664</v>
      </c>
      <c r="AT1667" s="71">
        <f t="shared" si="621"/>
        <v>7.1444096883791374E-7</v>
      </c>
      <c r="AU1667" s="72">
        <f t="shared" si="617"/>
        <v>8.6664107387064426E-3</v>
      </c>
      <c r="AV1667" s="73">
        <f t="shared" si="618"/>
        <v>1.0086664107387064</v>
      </c>
      <c r="AW1667" s="74">
        <f>PRODUCT(AV$4:AV1667)</f>
        <v>1241645.6149981555</v>
      </c>
      <c r="BO1667" s="70">
        <f t="shared" si="623"/>
        <v>1664</v>
      </c>
      <c r="BP1667" s="178">
        <f t="shared" si="622"/>
        <v>0.1091</v>
      </c>
      <c r="BQ1667" s="179">
        <f t="shared" si="619"/>
        <v>8.6664107387064426E-3</v>
      </c>
      <c r="BR1667" s="179">
        <f t="shared" si="624"/>
        <v>8.0538278226954765E-7</v>
      </c>
    </row>
    <row r="1668" spans="44:70">
      <c r="AR1668" s="69">
        <f t="shared" si="616"/>
        <v>139</v>
      </c>
      <c r="AS1668" s="70">
        <f t="shared" si="620"/>
        <v>1665</v>
      </c>
      <c r="AT1668" s="71">
        <f t="shared" si="621"/>
        <v>7.0824932995340499E-7</v>
      </c>
      <c r="AU1668" s="72">
        <f t="shared" si="617"/>
        <v>8.6664107387064426E-3</v>
      </c>
      <c r="AV1668" s="73">
        <f t="shared" si="618"/>
        <v>1.0086664107387064</v>
      </c>
      <c r="AW1668" s="74">
        <f>PRODUCT(AV$4:AV1668)</f>
        <v>1252406.2258896432</v>
      </c>
      <c r="BO1668" s="70">
        <f t="shared" si="623"/>
        <v>1665</v>
      </c>
      <c r="BP1668" s="178">
        <f t="shared" si="622"/>
        <v>0.1091</v>
      </c>
      <c r="BQ1668" s="179">
        <f t="shared" si="619"/>
        <v>8.6664107387064426E-3</v>
      </c>
      <c r="BR1668" s="179">
        <f t="shared" si="624"/>
        <v>7.984629741756919E-7</v>
      </c>
    </row>
    <row r="1669" spans="44:70">
      <c r="AR1669" s="69">
        <f t="shared" ref="AR1669:AR1732" si="625">ROUNDDOWN((AS1669-1)/12,0)+1</f>
        <v>139</v>
      </c>
      <c r="AS1669" s="70">
        <f t="shared" si="620"/>
        <v>1666</v>
      </c>
      <c r="AT1669" s="71">
        <f t="shared" si="621"/>
        <v>7.0211135035461511E-7</v>
      </c>
      <c r="AU1669" s="72">
        <f t="shared" ref="AU1669:AU1732" si="626">IF($AU$2="Yes",BQ1669,((1+$AH$21)^(1/12))-1)</f>
        <v>8.6664107387064426E-3</v>
      </c>
      <c r="AV1669" s="73">
        <f t="shared" ref="AV1669:AV1732" si="627">(1+AU1669)</f>
        <v>1.0086664107387064</v>
      </c>
      <c r="AW1669" s="74">
        <f>PRODUCT(AV$4:AV1669)</f>
        <v>1263260.092654916</v>
      </c>
      <c r="BO1669" s="70">
        <f t="shared" si="623"/>
        <v>1666</v>
      </c>
      <c r="BP1669" s="178">
        <f t="shared" si="622"/>
        <v>0.1091</v>
      </c>
      <c r="BQ1669" s="179">
        <f t="shared" ref="BQ1669:BQ1732" si="628">(1+BP1669)^(1/12)-1</f>
        <v>8.6664107387064426E-3</v>
      </c>
      <c r="BR1669" s="179">
        <f t="shared" si="624"/>
        <v>7.9160262072267278E-7</v>
      </c>
    </row>
    <row r="1670" spans="44:70">
      <c r="AR1670" s="69">
        <f t="shared" si="625"/>
        <v>139</v>
      </c>
      <c r="AS1670" s="70">
        <f t="shared" ref="AS1670:AS1733" si="629">AS1669+1</f>
        <v>1667</v>
      </c>
      <c r="AT1670" s="71">
        <f t="shared" ref="AT1670:AT1733" si="630">(1-AU1670)*AT1669</f>
        <v>6.9602656500813416E-7</v>
      </c>
      <c r="AU1670" s="72">
        <f t="shared" si="626"/>
        <v>8.6664107387064426E-3</v>
      </c>
      <c r="AV1670" s="73">
        <f t="shared" si="627"/>
        <v>1.0086664107387064</v>
      </c>
      <c r="AW1670" s="74">
        <f>PRODUCT(AV$4:AV1670)</f>
        <v>1274208.0234876799</v>
      </c>
      <c r="BO1670" s="70">
        <f t="shared" si="623"/>
        <v>1667</v>
      </c>
      <c r="BP1670" s="178">
        <f t="shared" ref="BP1670:BP1733" si="631">VLOOKUP(BO1670,$BT$4:$BX$13,5,TRUE)/100</f>
        <v>0.1091</v>
      </c>
      <c r="BQ1670" s="179">
        <f t="shared" si="628"/>
        <v>8.6664107387064426E-3</v>
      </c>
      <c r="BR1670" s="179">
        <f t="shared" si="624"/>
        <v>7.8480121107922599E-7</v>
      </c>
    </row>
    <row r="1671" spans="44:70">
      <c r="AR1671" s="69">
        <f t="shared" si="625"/>
        <v>139</v>
      </c>
      <c r="AS1671" s="70">
        <f t="shared" si="629"/>
        <v>1668</v>
      </c>
      <c r="AT1671" s="71">
        <f t="shared" si="630"/>
        <v>6.8999451291072269E-7</v>
      </c>
      <c r="AU1671" s="72">
        <f t="shared" si="626"/>
        <v>8.6664107387064426E-3</v>
      </c>
      <c r="AV1671" s="73">
        <f t="shared" si="627"/>
        <v>1.0086664107387064</v>
      </c>
      <c r="AW1671" s="74">
        <f>PRODUCT(AV$4:AV1671)</f>
        <v>1285250.8335857794</v>
      </c>
      <c r="BO1671" s="70">
        <f t="shared" si="623"/>
        <v>1668</v>
      </c>
      <c r="BP1671" s="178">
        <f t="shared" si="631"/>
        <v>0.1091</v>
      </c>
      <c r="BQ1671" s="179">
        <f t="shared" si="628"/>
        <v>8.6664107387064426E-3</v>
      </c>
      <c r="BR1671" s="179">
        <f t="shared" si="624"/>
        <v>7.7805823880312353E-7</v>
      </c>
    </row>
    <row r="1672" spans="44:70">
      <c r="AR1672" s="69">
        <f t="shared" si="625"/>
        <v>140</v>
      </c>
      <c r="AS1672" s="70">
        <f t="shared" si="629"/>
        <v>1669</v>
      </c>
      <c r="AT1672" s="71">
        <f t="shared" si="630"/>
        <v>6.8401473705438473E-7</v>
      </c>
      <c r="AU1672" s="72">
        <f t="shared" si="626"/>
        <v>8.6664107387064426E-3</v>
      </c>
      <c r="AV1672" s="73">
        <f t="shared" si="627"/>
        <v>1.0086664107387064</v>
      </c>
      <c r="AW1672" s="74">
        <f>PRODUCT(AV$4:AV1672)</f>
        <v>1296389.3452118987</v>
      </c>
      <c r="BO1672" s="70">
        <f t="shared" si="623"/>
        <v>1669</v>
      </c>
      <c r="BP1672" s="178">
        <f t="shared" si="631"/>
        <v>0.1091</v>
      </c>
      <c r="BQ1672" s="179">
        <f t="shared" si="628"/>
        <v>8.6664107387064426E-3</v>
      </c>
      <c r="BR1672" s="179">
        <f t="shared" si="624"/>
        <v>7.7137320180346361E-7</v>
      </c>
    </row>
    <row r="1673" spans="44:70">
      <c r="AR1673" s="69">
        <f t="shared" si="625"/>
        <v>140</v>
      </c>
      <c r="AS1673" s="70">
        <f t="shared" si="629"/>
        <v>1670</v>
      </c>
      <c r="AT1673" s="71">
        <f t="shared" si="630"/>
        <v>6.7808678439174314E-7</v>
      </c>
      <c r="AU1673" s="72">
        <f t="shared" si="626"/>
        <v>8.6664107387064426E-3</v>
      </c>
      <c r="AV1673" s="73">
        <f t="shared" si="627"/>
        <v>1.0086664107387064</v>
      </c>
      <c r="AW1673" s="74">
        <f>PRODUCT(AV$4:AV1673)</f>
        <v>1307624.3877547877</v>
      </c>
      <c r="BO1673" s="70">
        <f t="shared" si="623"/>
        <v>1670</v>
      </c>
      <c r="BP1673" s="178">
        <f t="shared" si="631"/>
        <v>0.1091</v>
      </c>
      <c r="BQ1673" s="179">
        <f t="shared" si="628"/>
        <v>8.6664107387064426E-3</v>
      </c>
      <c r="BR1673" s="179">
        <f t="shared" si="624"/>
        <v>7.6474560230328385E-7</v>
      </c>
    </row>
    <row r="1674" spans="44:70">
      <c r="AR1674" s="69">
        <f t="shared" si="625"/>
        <v>140</v>
      </c>
      <c r="AS1674" s="70">
        <f t="shared" si="629"/>
        <v>1671</v>
      </c>
      <c r="AT1674" s="71">
        <f t="shared" si="630"/>
        <v>6.7221020580171558E-7</v>
      </c>
      <c r="AU1674" s="72">
        <f t="shared" si="626"/>
        <v>8.6664107387064426E-3</v>
      </c>
      <c r="AV1674" s="73">
        <f t="shared" si="627"/>
        <v>1.0086664107387064</v>
      </c>
      <c r="AW1674" s="74">
        <f>PRODUCT(AV$4:AV1674)</f>
        <v>1318956.7977910202</v>
      </c>
      <c r="BO1674" s="70">
        <f t="shared" si="623"/>
        <v>1671</v>
      </c>
      <c r="BP1674" s="178">
        <f t="shared" si="631"/>
        <v>0.1091</v>
      </c>
      <c r="BQ1674" s="179">
        <f t="shared" si="628"/>
        <v>8.6664107387064426E-3</v>
      </c>
      <c r="BR1674" s="179">
        <f t="shared" si="624"/>
        <v>7.5817494680249655E-7</v>
      </c>
    </row>
    <row r="1675" spans="44:70">
      <c r="AR1675" s="69">
        <f t="shared" si="625"/>
        <v>140</v>
      </c>
      <c r="AS1675" s="70">
        <f t="shared" si="629"/>
        <v>1672</v>
      </c>
      <c r="AT1675" s="71">
        <f t="shared" si="630"/>
        <v>6.6638455605548751E-7</v>
      </c>
      <c r="AU1675" s="72">
        <f t="shared" si="626"/>
        <v>8.6664107387064426E-3</v>
      </c>
      <c r="AV1675" s="73">
        <f t="shared" si="627"/>
        <v>1.0086664107387064</v>
      </c>
      <c r="AW1675" s="74">
        <f>PRODUCT(AV$4:AV1675)</f>
        <v>1330387.4191472861</v>
      </c>
      <c r="BO1675" s="70">
        <f t="shared" si="623"/>
        <v>1672</v>
      </c>
      <c r="BP1675" s="178">
        <f t="shared" si="631"/>
        <v>0.1091</v>
      </c>
      <c r="BQ1675" s="179">
        <f t="shared" si="628"/>
        <v>8.6664107387064426E-3</v>
      </c>
      <c r="BR1675" s="179">
        <f t="shared" si="624"/>
        <v>7.516607460411415E-7</v>
      </c>
    </row>
    <row r="1676" spans="44:70">
      <c r="AR1676" s="69">
        <f t="shared" si="625"/>
        <v>140</v>
      </c>
      <c r="AS1676" s="70">
        <f t="shared" si="629"/>
        <v>1673</v>
      </c>
      <c r="AT1676" s="71">
        <f t="shared" si="630"/>
        <v>6.6060939378278016E-7</v>
      </c>
      <c r="AU1676" s="72">
        <f t="shared" si="626"/>
        <v>8.6664107387064426E-3</v>
      </c>
      <c r="AV1676" s="73">
        <f t="shared" si="627"/>
        <v>1.0086664107387064</v>
      </c>
      <c r="AW1676" s="74">
        <f>PRODUCT(AV$4:AV1676)</f>
        <v>1341917.1029632241</v>
      </c>
      <c r="BO1676" s="70">
        <f t="shared" si="623"/>
        <v>1673</v>
      </c>
      <c r="BP1676" s="178">
        <f t="shared" si="631"/>
        <v>0.1091</v>
      </c>
      <c r="BQ1676" s="179">
        <f t="shared" si="628"/>
        <v>8.6664107387064426E-3</v>
      </c>
      <c r="BR1676" s="179">
        <f t="shared" si="624"/>
        <v>7.4520251496295554E-7</v>
      </c>
    </row>
    <row r="1677" spans="44:70">
      <c r="AR1677" s="69">
        <f t="shared" si="625"/>
        <v>140</v>
      </c>
      <c r="AS1677" s="70">
        <f t="shared" si="629"/>
        <v>1674</v>
      </c>
      <c r="AT1677" s="71">
        <f t="shared" si="630"/>
        <v>6.5488428143841072E-7</v>
      </c>
      <c r="AU1677" s="72">
        <f t="shared" si="626"/>
        <v>8.6664107387064426E-3</v>
      </c>
      <c r="AV1677" s="73">
        <f t="shared" si="627"/>
        <v>1.0086664107387064</v>
      </c>
      <c r="AW1677" s="74">
        <f>PRODUCT(AV$4:AV1677)</f>
        <v>1353546.7077547985</v>
      </c>
      <c r="BO1677" s="70">
        <f t="shared" si="623"/>
        <v>1674</v>
      </c>
      <c r="BP1677" s="178">
        <f t="shared" si="631"/>
        <v>0.1091</v>
      </c>
      <c r="BQ1677" s="179">
        <f t="shared" si="628"/>
        <v>8.6664107387064426E-3</v>
      </c>
      <c r="BR1677" s="179">
        <f t="shared" si="624"/>
        <v>7.3879977267925419E-7</v>
      </c>
    </row>
    <row r="1678" spans="44:70">
      <c r="AR1678" s="69">
        <f t="shared" si="625"/>
        <v>140</v>
      </c>
      <c r="AS1678" s="70">
        <f t="shared" si="629"/>
        <v>1675</v>
      </c>
      <c r="AT1678" s="71">
        <f t="shared" si="630"/>
        <v>6.4920878526914277E-7</v>
      </c>
      <c r="AU1678" s="72">
        <f t="shared" si="626"/>
        <v>8.6664107387064426E-3</v>
      </c>
      <c r="AV1678" s="73">
        <f t="shared" si="627"/>
        <v>1.0086664107387064</v>
      </c>
      <c r="AW1678" s="74">
        <f>PRODUCT(AV$4:AV1678)</f>
        <v>1365277.0994782255</v>
      </c>
      <c r="BO1678" s="70">
        <f t="shared" si="623"/>
        <v>1675</v>
      </c>
      <c r="BP1678" s="178">
        <f t="shared" si="631"/>
        <v>0.1091</v>
      </c>
      <c r="BQ1678" s="179">
        <f t="shared" si="628"/>
        <v>8.6664107387064426E-3</v>
      </c>
      <c r="BR1678" s="179">
        <f t="shared" si="624"/>
        <v>7.3245204243312434E-7</v>
      </c>
    </row>
    <row r="1679" spans="44:70">
      <c r="AR1679" s="69">
        <f t="shared" si="625"/>
        <v>140</v>
      </c>
      <c r="AS1679" s="70">
        <f t="shared" si="629"/>
        <v>1676</v>
      </c>
      <c r="AT1679" s="71">
        <f t="shared" si="630"/>
        <v>6.4358247528082374E-7</v>
      </c>
      <c r="AU1679" s="72">
        <f t="shared" si="626"/>
        <v>8.6664107387064426E-3</v>
      </c>
      <c r="AV1679" s="73">
        <f t="shared" si="627"/>
        <v>1.0086664107387064</v>
      </c>
      <c r="AW1679" s="74">
        <f>PRODUCT(AV$4:AV1679)</f>
        <v>1377109.1515944535</v>
      </c>
      <c r="BO1679" s="70">
        <f t="shared" si="623"/>
        <v>1676</v>
      </c>
      <c r="BP1679" s="178">
        <f t="shared" si="631"/>
        <v>0.1091</v>
      </c>
      <c r="BQ1679" s="179">
        <f t="shared" si="628"/>
        <v>8.6664107387064426E-3</v>
      </c>
      <c r="BR1679" s="179">
        <f t="shared" si="624"/>
        <v>7.2615885156392399E-7</v>
      </c>
    </row>
    <row r="1680" spans="44:70">
      <c r="AR1680" s="69">
        <f t="shared" si="625"/>
        <v>140</v>
      </c>
      <c r="AS1680" s="70">
        <f t="shared" si="629"/>
        <v>1677</v>
      </c>
      <c r="AT1680" s="71">
        <f t="shared" si="630"/>
        <v>6.3800492520580671E-7</v>
      </c>
      <c r="AU1680" s="72">
        <f t="shared" si="626"/>
        <v>8.6664107387064426E-3</v>
      </c>
      <c r="AV1680" s="73">
        <f t="shared" si="627"/>
        <v>1.0086664107387064</v>
      </c>
      <c r="AW1680" s="74">
        <f>PRODUCT(AV$4:AV1680)</f>
        <v>1389043.7451342025</v>
      </c>
      <c r="BO1680" s="70">
        <f t="shared" si="623"/>
        <v>1677</v>
      </c>
      <c r="BP1680" s="178">
        <f t="shared" si="631"/>
        <v>0.1091</v>
      </c>
      <c r="BQ1680" s="179">
        <f t="shared" si="628"/>
        <v>8.6664107387064426E-3</v>
      </c>
      <c r="BR1680" s="179">
        <f t="shared" si="624"/>
        <v>7.1991973147208765E-7</v>
      </c>
    </row>
    <row r="1681" spans="44:70">
      <c r="AR1681" s="69">
        <f t="shared" si="625"/>
        <v>140</v>
      </c>
      <c r="AS1681" s="70">
        <f t="shared" si="629"/>
        <v>1678</v>
      </c>
      <c r="AT1681" s="71">
        <f t="shared" si="630"/>
        <v>6.3247571247065552E-7</v>
      </c>
      <c r="AU1681" s="72">
        <f t="shared" si="626"/>
        <v>8.6664107387064426E-3</v>
      </c>
      <c r="AV1681" s="73">
        <f t="shared" si="627"/>
        <v>1.0086664107387064</v>
      </c>
      <c r="AW1681" s="74">
        <f>PRODUCT(AV$4:AV1681)</f>
        <v>1401081.7687635666</v>
      </c>
      <c r="BO1681" s="70">
        <f t="shared" si="623"/>
        <v>1678</v>
      </c>
      <c r="BP1681" s="178">
        <f t="shared" si="631"/>
        <v>0.1091</v>
      </c>
      <c r="BQ1681" s="179">
        <f t="shared" si="628"/>
        <v>8.6664107387064426E-3</v>
      </c>
      <c r="BR1681" s="179">
        <f t="shared" si="624"/>
        <v>7.1373421758423343E-7</v>
      </c>
    </row>
    <row r="1682" spans="44:70">
      <c r="AR1682" s="69">
        <f t="shared" si="625"/>
        <v>140</v>
      </c>
      <c r="AS1682" s="70">
        <f t="shared" si="629"/>
        <v>1679</v>
      </c>
      <c r="AT1682" s="71">
        <f t="shared" si="630"/>
        <v>6.269944181641288E-7</v>
      </c>
      <c r="AU1682" s="72">
        <f t="shared" si="626"/>
        <v>8.6664107387064426E-3</v>
      </c>
      <c r="AV1682" s="73">
        <f t="shared" si="627"/>
        <v>1.0086664107387064</v>
      </c>
      <c r="AW1682" s="74">
        <f>PRODUCT(AV$4:AV1682)</f>
        <v>1413224.1188501851</v>
      </c>
      <c r="BO1682" s="70">
        <f t="shared" ref="BO1682:BO1745" si="632">BO1681+1</f>
        <v>1679</v>
      </c>
      <c r="BP1682" s="178">
        <f t="shared" si="631"/>
        <v>0.1091</v>
      </c>
      <c r="BQ1682" s="179">
        <f t="shared" si="628"/>
        <v>8.6664107387064426E-3</v>
      </c>
      <c r="BR1682" s="179">
        <f t="shared" ref="BR1682:BR1745" si="633">BR1681/(1+BQ1682)</f>
        <v>7.0760184931857041E-7</v>
      </c>
    </row>
    <row r="1683" spans="44:70">
      <c r="AR1683" s="69">
        <f t="shared" si="625"/>
        <v>140</v>
      </c>
      <c r="AS1683" s="70">
        <f t="shared" si="629"/>
        <v>1680</v>
      </c>
      <c r="AT1683" s="71">
        <f t="shared" si="630"/>
        <v>6.215606270054422E-7</v>
      </c>
      <c r="AU1683" s="72">
        <f t="shared" si="626"/>
        <v>8.6664107387064426E-3</v>
      </c>
      <c r="AV1683" s="73">
        <f t="shared" si="627"/>
        <v>1.0086664107387064</v>
      </c>
      <c r="AW1683" s="74">
        <f>PRODUCT(AV$4:AV1683)</f>
        <v>1425471.6995299873</v>
      </c>
      <c r="BO1683" s="70">
        <f t="shared" si="632"/>
        <v>1680</v>
      </c>
      <c r="BP1683" s="178">
        <f t="shared" si="631"/>
        <v>0.1091</v>
      </c>
      <c r="BQ1683" s="179">
        <f t="shared" si="628"/>
        <v>8.6664107387064426E-3</v>
      </c>
      <c r="BR1683" s="179">
        <f t="shared" si="633"/>
        <v>7.0152217005060326E-7</v>
      </c>
    </row>
    <row r="1684" spans="44:70">
      <c r="AR1684" s="69">
        <f t="shared" si="625"/>
        <v>141</v>
      </c>
      <c r="AS1684" s="70">
        <f t="shared" si="629"/>
        <v>1681</v>
      </c>
      <c r="AT1684" s="71">
        <f t="shared" si="630"/>
        <v>6.1617392731280513E-7</v>
      </c>
      <c r="AU1684" s="72">
        <f t="shared" si="626"/>
        <v>8.6664107387064426E-3</v>
      </c>
      <c r="AV1684" s="73">
        <f t="shared" si="627"/>
        <v>1.0086664107387064</v>
      </c>
      <c r="AW1684" s="74">
        <f>PRODUCT(AV$4:AV1684)</f>
        <v>1437825.422774516</v>
      </c>
      <c r="BO1684" s="70">
        <f t="shared" si="632"/>
        <v>1681</v>
      </c>
      <c r="BP1684" s="178">
        <f t="shared" si="631"/>
        <v>0.1091</v>
      </c>
      <c r="BQ1684" s="179">
        <f t="shared" si="628"/>
        <v>8.6664107387064426E-3</v>
      </c>
      <c r="BR1684" s="179">
        <f t="shared" si="633"/>
        <v>6.9549472707913097E-7</v>
      </c>
    </row>
    <row r="1685" spans="44:70">
      <c r="AR1685" s="69">
        <f t="shared" si="625"/>
        <v>141</v>
      </c>
      <c r="AS1685" s="70">
        <f t="shared" si="629"/>
        <v>1682</v>
      </c>
      <c r="AT1685" s="71">
        <f t="shared" si="630"/>
        <v>6.1083391097223047E-7</v>
      </c>
      <c r="AU1685" s="72">
        <f t="shared" si="626"/>
        <v>8.6664107387064426E-3</v>
      </c>
      <c r="AV1685" s="73">
        <f t="shared" si="627"/>
        <v>1.0086664107387064</v>
      </c>
      <c r="AW1685" s="74">
        <f>PRODUCT(AV$4:AV1685)</f>
        <v>1450286.2084588343</v>
      </c>
      <c r="BO1685" s="70">
        <f t="shared" si="632"/>
        <v>1682</v>
      </c>
      <c r="BP1685" s="178">
        <f t="shared" si="631"/>
        <v>0.1091</v>
      </c>
      <c r="BQ1685" s="179">
        <f t="shared" si="628"/>
        <v>8.6664107387064426E-3</v>
      </c>
      <c r="BR1685" s="179">
        <f t="shared" si="633"/>
        <v>6.8951907159253847E-7</v>
      </c>
    </row>
    <row r="1686" spans="44:70">
      <c r="AR1686" s="69">
        <f t="shared" si="625"/>
        <v>141</v>
      </c>
      <c r="AS1686" s="70">
        <f t="shared" si="629"/>
        <v>1683</v>
      </c>
      <c r="AT1686" s="71">
        <f t="shared" si="630"/>
        <v>6.0554017340661467E-7</v>
      </c>
      <c r="AU1686" s="72">
        <f t="shared" si="626"/>
        <v>8.6664107387064426E-3</v>
      </c>
      <c r="AV1686" s="73">
        <f t="shared" si="627"/>
        <v>1.0086664107387064</v>
      </c>
      <c r="AW1686" s="74">
        <f>PRODUCT(AV$4:AV1686)</f>
        <v>1462854.9844300197</v>
      </c>
      <c r="BO1686" s="70">
        <f t="shared" si="632"/>
        <v>1683</v>
      </c>
      <c r="BP1686" s="178">
        <f t="shared" si="631"/>
        <v>0.1091</v>
      </c>
      <c r="BQ1686" s="179">
        <f t="shared" si="628"/>
        <v>8.6664107387064426E-3</v>
      </c>
      <c r="BR1686" s="179">
        <f t="shared" si="633"/>
        <v>6.8359475863537736E-7</v>
      </c>
    </row>
    <row r="1687" spans="44:70">
      <c r="AR1687" s="69">
        <f t="shared" si="625"/>
        <v>141</v>
      </c>
      <c r="AS1687" s="70">
        <f t="shared" si="629"/>
        <v>1684</v>
      </c>
      <c r="AT1687" s="71">
        <f t="shared" si="630"/>
        <v>6.0029231354508546E-7</v>
      </c>
      <c r="AU1687" s="72">
        <f t="shared" si="626"/>
        <v>8.6664107387064426E-3</v>
      </c>
      <c r="AV1687" s="73">
        <f t="shared" si="627"/>
        <v>1.0086664107387064</v>
      </c>
      <c r="AW1687" s="74">
        <f>PRODUCT(AV$4:AV1687)</f>
        <v>1475532.6865762542</v>
      </c>
      <c r="BO1687" s="70">
        <f t="shared" si="632"/>
        <v>1684</v>
      </c>
      <c r="BP1687" s="178">
        <f t="shared" si="631"/>
        <v>0.1091</v>
      </c>
      <c r="BQ1687" s="179">
        <f t="shared" si="628"/>
        <v>8.6664107387064426E-3</v>
      </c>
      <c r="BR1687" s="179">
        <f t="shared" si="633"/>
        <v>6.7772134707523392E-7</v>
      </c>
    </row>
    <row r="1688" spans="44:70">
      <c r="AR1688" s="69">
        <f t="shared" si="625"/>
        <v>141</v>
      </c>
      <c r="AS1688" s="70">
        <f t="shared" si="629"/>
        <v>1685</v>
      </c>
      <c r="AT1688" s="71">
        <f t="shared" si="630"/>
        <v>5.9508993379261535E-7</v>
      </c>
      <c r="AU1688" s="72">
        <f t="shared" si="626"/>
        <v>8.6664107387064426E-3</v>
      </c>
      <c r="AV1688" s="73">
        <f t="shared" si="627"/>
        <v>1.0086664107387064</v>
      </c>
      <c r="AW1688" s="74">
        <f>PRODUCT(AV$4:AV1688)</f>
        <v>1488320.258896511</v>
      </c>
      <c r="BO1688" s="70">
        <f t="shared" si="632"/>
        <v>1685</v>
      </c>
      <c r="BP1688" s="178">
        <f t="shared" si="631"/>
        <v>0.1091</v>
      </c>
      <c r="BQ1688" s="179">
        <f t="shared" si="628"/>
        <v>8.6664107387064426E-3</v>
      </c>
      <c r="BR1688" s="179">
        <f t="shared" si="633"/>
        <v>6.7189839956988185E-7</v>
      </c>
    </row>
    <row r="1689" spans="44:70">
      <c r="AR1689" s="69">
        <f t="shared" si="625"/>
        <v>141</v>
      </c>
      <c r="AS1689" s="70">
        <f t="shared" si="629"/>
        <v>1686</v>
      </c>
      <c r="AT1689" s="71">
        <f t="shared" si="630"/>
        <v>5.8993263999989898E-7</v>
      </c>
      <c r="AU1689" s="72">
        <f t="shared" si="626"/>
        <v>8.6664107387064426E-3</v>
      </c>
      <c r="AV1689" s="73">
        <f t="shared" si="627"/>
        <v>1.0086664107387064</v>
      </c>
      <c r="AW1689" s="74">
        <f>PRODUCT(AV$4:AV1689)</f>
        <v>1501218.6535708462</v>
      </c>
      <c r="BO1689" s="70">
        <f t="shared" si="632"/>
        <v>1686</v>
      </c>
      <c r="BP1689" s="178">
        <f t="shared" si="631"/>
        <v>0.1091</v>
      </c>
      <c r="BQ1689" s="179">
        <f t="shared" si="628"/>
        <v>8.6664107387064426E-3</v>
      </c>
      <c r="BR1689" s="179">
        <f t="shared" si="633"/>
        <v>6.6612548253471694E-7</v>
      </c>
    </row>
    <row r="1690" spans="44:70">
      <c r="AR1690" s="69">
        <f t="shared" si="625"/>
        <v>141</v>
      </c>
      <c r="AS1690" s="70">
        <f t="shared" si="629"/>
        <v>1687</v>
      </c>
      <c r="AT1690" s="71">
        <f t="shared" si="630"/>
        <v>5.8482004143349045E-7</v>
      </c>
      <c r="AU1690" s="72">
        <f t="shared" si="626"/>
        <v>8.6664107387064426E-3</v>
      </c>
      <c r="AV1690" s="73">
        <f t="shared" si="627"/>
        <v>1.0086664107387064</v>
      </c>
      <c r="AW1690" s="74">
        <f>PRODUCT(AV$4:AV1690)</f>
        <v>1514228.831031299</v>
      </c>
      <c r="BO1690" s="70">
        <f t="shared" si="632"/>
        <v>1687</v>
      </c>
      <c r="BP1690" s="178">
        <f t="shared" si="631"/>
        <v>0.1091</v>
      </c>
      <c r="BQ1690" s="179">
        <f t="shared" si="628"/>
        <v>8.6664107387064426E-3</v>
      </c>
      <c r="BR1690" s="179">
        <f t="shared" si="633"/>
        <v>6.6040216611047213E-7</v>
      </c>
    </row>
    <row r="1691" spans="44:70">
      <c r="AR1691" s="69">
        <f t="shared" si="625"/>
        <v>141</v>
      </c>
      <c r="AS1691" s="70">
        <f t="shared" si="629"/>
        <v>1688</v>
      </c>
      <c r="AT1691" s="71">
        <f t="shared" si="630"/>
        <v>5.7975175074620049E-7</v>
      </c>
      <c r="AU1691" s="72">
        <f t="shared" si="626"/>
        <v>8.6664107387064426E-3</v>
      </c>
      <c r="AV1691" s="73">
        <f t="shared" si="627"/>
        <v>1.0086664107387064</v>
      </c>
      <c r="AW1691" s="74">
        <f>PRODUCT(AV$4:AV1691)</f>
        <v>1527351.7600334075</v>
      </c>
      <c r="BO1691" s="70">
        <f t="shared" si="632"/>
        <v>1688</v>
      </c>
      <c r="BP1691" s="178">
        <f t="shared" si="631"/>
        <v>0.1091</v>
      </c>
      <c r="BQ1691" s="179">
        <f t="shared" si="628"/>
        <v>8.6664107387064426E-3</v>
      </c>
      <c r="BR1691" s="179">
        <f t="shared" si="633"/>
        <v>6.5472802413120939E-7</v>
      </c>
    </row>
    <row r="1692" spans="44:70">
      <c r="AR1692" s="69">
        <f t="shared" si="625"/>
        <v>141</v>
      </c>
      <c r="AS1692" s="70">
        <f t="shared" si="629"/>
        <v>1689</v>
      </c>
      <c r="AT1692" s="71">
        <f t="shared" si="630"/>
        <v>5.7472738394774971E-7</v>
      </c>
      <c r="AU1692" s="72">
        <f t="shared" si="626"/>
        <v>8.6664107387064426E-3</v>
      </c>
      <c r="AV1692" s="73">
        <f t="shared" si="627"/>
        <v>1.0086664107387064</v>
      </c>
      <c r="AW1692" s="74">
        <f>PRODUCT(AV$4:AV1692)</f>
        <v>1540588.4177283433</v>
      </c>
      <c r="BO1692" s="70">
        <f t="shared" si="632"/>
        <v>1689</v>
      </c>
      <c r="BP1692" s="178">
        <f t="shared" si="631"/>
        <v>0.1091</v>
      </c>
      <c r="BQ1692" s="179">
        <f t="shared" si="628"/>
        <v>8.6664107387064426E-3</v>
      </c>
      <c r="BR1692" s="179">
        <f t="shared" si="633"/>
        <v>6.4910263409258672E-7</v>
      </c>
    </row>
    <row r="1693" spans="44:70">
      <c r="AR1693" s="69">
        <f t="shared" si="625"/>
        <v>141</v>
      </c>
      <c r="AS1693" s="70">
        <f t="shared" si="629"/>
        <v>1690</v>
      </c>
      <c r="AT1693" s="71">
        <f t="shared" si="630"/>
        <v>5.6974656037567631E-7</v>
      </c>
      <c r="AU1693" s="72">
        <f t="shared" si="626"/>
        <v>8.6664107387064426E-3</v>
      </c>
      <c r="AV1693" s="73">
        <f t="shared" si="627"/>
        <v>1.0086664107387064</v>
      </c>
      <c r="AW1693" s="74">
        <f>PRODUCT(AV$4:AV1693)</f>
        <v>1553939.7897356709</v>
      </c>
      <c r="BO1693" s="70">
        <f t="shared" si="632"/>
        <v>1690</v>
      </c>
      <c r="BP1693" s="178">
        <f t="shared" si="631"/>
        <v>0.1091</v>
      </c>
      <c r="BQ1693" s="179">
        <f t="shared" si="628"/>
        <v>8.6664107387064426E-3</v>
      </c>
      <c r="BR1693" s="179">
        <f t="shared" si="633"/>
        <v>6.4352557712039821E-7</v>
      </c>
    </row>
    <row r="1694" spans="44:70">
      <c r="AR1694" s="69">
        <f t="shared" si="625"/>
        <v>141</v>
      </c>
      <c r="AS1694" s="70">
        <f t="shared" si="629"/>
        <v>1691</v>
      </c>
      <c r="AT1694" s="71">
        <f t="shared" si="630"/>
        <v>5.6480890266649547E-7</v>
      </c>
      <c r="AU1694" s="72">
        <f t="shared" si="626"/>
        <v>8.6664107387064426E-3</v>
      </c>
      <c r="AV1694" s="73">
        <f t="shared" si="627"/>
        <v>1.0086664107387064</v>
      </c>
      <c r="AW1694" s="74">
        <f>PRODUCT(AV$4:AV1694)</f>
        <v>1567406.8702167394</v>
      </c>
      <c r="BO1694" s="70">
        <f t="shared" si="632"/>
        <v>1691</v>
      </c>
      <c r="BP1694" s="178">
        <f t="shared" si="631"/>
        <v>0.1091</v>
      </c>
      <c r="BQ1694" s="179">
        <f t="shared" si="628"/>
        <v>8.6664107387064426E-3</v>
      </c>
      <c r="BR1694" s="179">
        <f t="shared" si="633"/>
        <v>6.3799643793938385E-7</v>
      </c>
    </row>
    <row r="1695" spans="44:70">
      <c r="AR1695" s="69">
        <f t="shared" si="625"/>
        <v>141</v>
      </c>
      <c r="AS1695" s="70">
        <f t="shared" si="629"/>
        <v>1692</v>
      </c>
      <c r="AT1695" s="71">
        <f t="shared" si="630"/>
        <v>5.5991403672710951E-7</v>
      </c>
      <c r="AU1695" s="72">
        <f t="shared" si="626"/>
        <v>8.6664107387064426E-3</v>
      </c>
      <c r="AV1695" s="73">
        <f t="shared" si="627"/>
        <v>1.0086664107387064</v>
      </c>
      <c r="AW1695" s="74">
        <f>PRODUCT(AV$4:AV1695)</f>
        <v>1580990.6619487079</v>
      </c>
      <c r="BO1695" s="70">
        <f t="shared" si="632"/>
        <v>1692</v>
      </c>
      <c r="BP1695" s="178">
        <f t="shared" si="631"/>
        <v>0.1091</v>
      </c>
      <c r="BQ1695" s="179">
        <f t="shared" si="628"/>
        <v>8.6664107387064426E-3</v>
      </c>
      <c r="BR1695" s="179">
        <f t="shared" si="633"/>
        <v>6.3251480484230767E-7</v>
      </c>
    </row>
    <row r="1696" spans="44:70">
      <c r="AR1696" s="69">
        <f t="shared" si="625"/>
        <v>142</v>
      </c>
      <c r="AS1696" s="70">
        <f t="shared" si="629"/>
        <v>1693</v>
      </c>
      <c r="AT1696" s="71">
        <f t="shared" si="630"/>
        <v>5.5506159170646518E-7</v>
      </c>
      <c r="AU1696" s="72">
        <f t="shared" si="626"/>
        <v>8.6664107387064426E-3</v>
      </c>
      <c r="AV1696" s="73">
        <f t="shared" si="627"/>
        <v>1.0086664107387064</v>
      </c>
      <c r="AW1696" s="74">
        <f>PRODUCT(AV$4:AV1696)</f>
        <v>1594692.1763992147</v>
      </c>
      <c r="BO1696" s="70">
        <f t="shared" si="632"/>
        <v>1693</v>
      </c>
      <c r="BP1696" s="178">
        <f t="shared" si="631"/>
        <v>0.1091</v>
      </c>
      <c r="BQ1696" s="179">
        <f t="shared" si="628"/>
        <v>8.6664107387064426E-3</v>
      </c>
      <c r="BR1696" s="179">
        <f t="shared" si="633"/>
        <v>6.2708026965930133E-7</v>
      </c>
    </row>
    <row r="1697" spans="44:70">
      <c r="AR1697" s="69">
        <f t="shared" si="625"/>
        <v>142</v>
      </c>
      <c r="AS1697" s="70">
        <f t="shared" si="629"/>
        <v>1694</v>
      </c>
      <c r="AT1697" s="71">
        <f t="shared" si="630"/>
        <v>5.5025119996745674E-7</v>
      </c>
      <c r="AU1697" s="72">
        <f t="shared" si="626"/>
        <v>8.6664107387064426E-3</v>
      </c>
      <c r="AV1697" s="73">
        <f t="shared" si="627"/>
        <v>1.0086664107387064</v>
      </c>
      <c r="AW1697" s="74">
        <f>PRODUCT(AV$4:AV1697)</f>
        <v>1608512.433801692</v>
      </c>
      <c r="BO1697" s="70">
        <f t="shared" si="632"/>
        <v>1694</v>
      </c>
      <c r="BP1697" s="178">
        <f t="shared" si="631"/>
        <v>0.1091</v>
      </c>
      <c r="BQ1697" s="179">
        <f t="shared" si="628"/>
        <v>8.6664107387064426E-3</v>
      </c>
      <c r="BR1697" s="179">
        <f t="shared" si="633"/>
        <v>6.2169242772747146E-7</v>
      </c>
    </row>
    <row r="1698" spans="44:70">
      <c r="AR1698" s="69">
        <f t="shared" si="625"/>
        <v>142</v>
      </c>
      <c r="AS1698" s="70">
        <f t="shared" si="629"/>
        <v>1695</v>
      </c>
      <c r="AT1698" s="71">
        <f t="shared" si="630"/>
        <v>5.4548249705907265E-7</v>
      </c>
      <c r="AU1698" s="72">
        <f t="shared" si="626"/>
        <v>8.6664107387064426E-3</v>
      </c>
      <c r="AV1698" s="73">
        <f t="shared" si="627"/>
        <v>1.0086664107387064</v>
      </c>
      <c r="AW1698" s="74">
        <f>PRODUCT(AV$4:AV1698)</f>
        <v>1622452.4632313338</v>
      </c>
      <c r="BO1698" s="70">
        <f t="shared" si="632"/>
        <v>1695</v>
      </c>
      <c r="BP1698" s="178">
        <f t="shared" si="631"/>
        <v>0.1091</v>
      </c>
      <c r="BQ1698" s="179">
        <f t="shared" si="628"/>
        <v>8.6664107387064426E-3</v>
      </c>
      <c r="BR1698" s="179">
        <f t="shared" si="633"/>
        <v>6.1635087786076773E-7</v>
      </c>
    </row>
    <row r="1699" spans="44:70">
      <c r="AR1699" s="69">
        <f t="shared" si="625"/>
        <v>142</v>
      </c>
      <c r="AS1699" s="70">
        <f t="shared" si="629"/>
        <v>1696</v>
      </c>
      <c r="AT1699" s="71">
        <f t="shared" si="630"/>
        <v>5.4075512168878349E-7</v>
      </c>
      <c r="AU1699" s="72">
        <f t="shared" si="626"/>
        <v>8.6664107387064426E-3</v>
      </c>
      <c r="AV1699" s="73">
        <f t="shared" si="627"/>
        <v>1.0086664107387064</v>
      </c>
      <c r="AW1699" s="74">
        <f>PRODUCT(AV$4:AV1699)</f>
        <v>1636513.3026817224</v>
      </c>
      <c r="BO1699" s="70">
        <f t="shared" si="632"/>
        <v>1696</v>
      </c>
      <c r="BP1699" s="178">
        <f t="shared" si="631"/>
        <v>0.1091</v>
      </c>
      <c r="BQ1699" s="179">
        <f t="shared" si="628"/>
        <v>8.6664107387064426E-3</v>
      </c>
      <c r="BR1699" s="179">
        <f t="shared" si="633"/>
        <v>6.1105522232011011E-7</v>
      </c>
    </row>
    <row r="1700" spans="44:70">
      <c r="AR1700" s="69">
        <f t="shared" si="625"/>
        <v>142</v>
      </c>
      <c r="AS1700" s="70">
        <f t="shared" si="629"/>
        <v>1697</v>
      </c>
      <c r="AT1700" s="71">
        <f t="shared" si="630"/>
        <v>5.3606871569516932E-7</v>
      </c>
      <c r="AU1700" s="72">
        <f t="shared" si="626"/>
        <v>8.6664107387064426E-3</v>
      </c>
      <c r="AV1700" s="73">
        <f t="shared" si="627"/>
        <v>1.0086664107387064</v>
      </c>
      <c r="AW1700" s="74">
        <f>PRODUCT(AV$4:AV1700)</f>
        <v>1650695.9991421192</v>
      </c>
      <c r="BO1700" s="70">
        <f t="shared" si="632"/>
        <v>1697</v>
      </c>
      <c r="BP1700" s="178">
        <f t="shared" si="631"/>
        <v>0.1091</v>
      </c>
      <c r="BQ1700" s="179">
        <f t="shared" si="628"/>
        <v>8.6664107387064426E-3</v>
      </c>
      <c r="BR1700" s="179">
        <f t="shared" si="633"/>
        <v>6.0580506678377244E-7</v>
      </c>
    </row>
    <row r="1701" spans="44:70">
      <c r="AR1701" s="69">
        <f t="shared" si="625"/>
        <v>142</v>
      </c>
      <c r="AS1701" s="70">
        <f t="shared" si="629"/>
        <v>1698</v>
      </c>
      <c r="AT1701" s="71">
        <f t="shared" si="630"/>
        <v>5.3142292402078412E-7</v>
      </c>
      <c r="AU1701" s="72">
        <f t="shared" si="626"/>
        <v>8.6664107387064426E-3</v>
      </c>
      <c r="AV1701" s="73">
        <f t="shared" si="627"/>
        <v>1.0086664107387064</v>
      </c>
      <c r="AW1701" s="74">
        <f>PRODUCT(AV$4:AV1701)</f>
        <v>1665001.6086754242</v>
      </c>
      <c r="BO1701" s="70">
        <f t="shared" si="632"/>
        <v>1698</v>
      </c>
      <c r="BP1701" s="178">
        <f t="shared" si="631"/>
        <v>0.1091</v>
      </c>
      <c r="BQ1701" s="179">
        <f t="shared" si="628"/>
        <v>8.6664107387064426E-3</v>
      </c>
      <c r="BR1701" s="179">
        <f t="shared" si="633"/>
        <v>6.0060002031802105E-7</v>
      </c>
    </row>
    <row r="1702" spans="44:70">
      <c r="AR1702" s="69">
        <f t="shared" si="625"/>
        <v>142</v>
      </c>
      <c r="AS1702" s="70">
        <f t="shared" si="629"/>
        <v>1699</v>
      </c>
      <c r="AT1702" s="71">
        <f t="shared" si="630"/>
        <v>5.2681739468525566E-7</v>
      </c>
      <c r="AU1702" s="72">
        <f t="shared" si="626"/>
        <v>8.6664107387064426E-3</v>
      </c>
      <c r="AV1702" s="73">
        <f t="shared" si="627"/>
        <v>1.0086664107387064</v>
      </c>
      <c r="AW1702" s="74">
        <f>PRODUCT(AV$4:AV1702)</f>
        <v>1679431.1964968124</v>
      </c>
      <c r="BO1702" s="70">
        <f t="shared" si="632"/>
        <v>1699</v>
      </c>
      <c r="BP1702" s="178">
        <f t="shared" si="631"/>
        <v>0.1091</v>
      </c>
      <c r="BQ1702" s="179">
        <f t="shared" si="628"/>
        <v>8.6664107387064426E-3</v>
      </c>
      <c r="BR1702" s="179">
        <f t="shared" si="633"/>
        <v>5.9543969534800502E-7</v>
      </c>
    </row>
    <row r="1703" spans="44:70">
      <c r="AR1703" s="69">
        <f t="shared" si="625"/>
        <v>142</v>
      </c>
      <c r="AS1703" s="70">
        <f t="shared" si="629"/>
        <v>1700</v>
      </c>
      <c r="AT1703" s="71">
        <f t="shared" si="630"/>
        <v>5.2225177875861801E-7</v>
      </c>
      <c r="AU1703" s="72">
        <f t="shared" si="626"/>
        <v>8.6664107387064426E-3</v>
      </c>
      <c r="AV1703" s="73">
        <f t="shared" si="627"/>
        <v>1.0086664107387064</v>
      </c>
      <c r="AW1703" s="74">
        <f>PRODUCT(AV$4:AV1703)</f>
        <v>1693985.837053051</v>
      </c>
      <c r="BO1703" s="70">
        <f t="shared" si="632"/>
        <v>1700</v>
      </c>
      <c r="BP1703" s="178">
        <f t="shared" si="631"/>
        <v>0.1091</v>
      </c>
      <c r="BQ1703" s="179">
        <f t="shared" si="628"/>
        <v>8.6664107387064426E-3</v>
      </c>
      <c r="BR1703" s="179">
        <f t="shared" si="633"/>
        <v>5.9032370762889698E-7</v>
      </c>
    </row>
    <row r="1704" spans="44:70">
      <c r="AR1704" s="69">
        <f t="shared" si="625"/>
        <v>142</v>
      </c>
      <c r="AS1704" s="70">
        <f t="shared" si="629"/>
        <v>1701</v>
      </c>
      <c r="AT1704" s="71">
        <f t="shared" si="630"/>
        <v>5.1772573033487573E-7</v>
      </c>
      <c r="AU1704" s="72">
        <f t="shared" si="626"/>
        <v>8.6664107387064426E-3</v>
      </c>
      <c r="AV1704" s="73">
        <f t="shared" si="627"/>
        <v>1.0086664107387064</v>
      </c>
      <c r="AW1704" s="74">
        <f>PRODUCT(AV$4:AV1704)</f>
        <v>1708666.6141025042</v>
      </c>
      <c r="BO1704" s="70">
        <f t="shared" si="632"/>
        <v>1701</v>
      </c>
      <c r="BP1704" s="178">
        <f t="shared" si="631"/>
        <v>0.1091</v>
      </c>
      <c r="BQ1704" s="179">
        <f t="shared" si="628"/>
        <v>8.6664107387064426E-3</v>
      </c>
      <c r="BR1704" s="179">
        <f t="shared" si="633"/>
        <v>5.852516762172816E-7</v>
      </c>
    </row>
    <row r="1705" spans="44:70">
      <c r="AR1705" s="69">
        <f t="shared" si="625"/>
        <v>142</v>
      </c>
      <c r="AS1705" s="70">
        <f t="shared" si="629"/>
        <v>1702</v>
      </c>
      <c r="AT1705" s="71">
        <f t="shared" si="630"/>
        <v>5.1323890650579695E-7</v>
      </c>
      <c r="AU1705" s="72">
        <f t="shared" si="626"/>
        <v>8.6664107387064426E-3</v>
      </c>
      <c r="AV1705" s="73">
        <f t="shared" si="627"/>
        <v>1.0086664107387064</v>
      </c>
      <c r="AW1705" s="74">
        <f>PRODUCT(AV$4:AV1705)</f>
        <v>1723474.6207958313</v>
      </c>
      <c r="BO1705" s="70">
        <f t="shared" si="632"/>
        <v>1702</v>
      </c>
      <c r="BP1705" s="178">
        <f t="shared" si="631"/>
        <v>0.1091</v>
      </c>
      <c r="BQ1705" s="179">
        <f t="shared" si="628"/>
        <v>8.6664107387064426E-3</v>
      </c>
      <c r="BR1705" s="179">
        <f t="shared" si="633"/>
        <v>5.8022322344279011E-7</v>
      </c>
    </row>
    <row r="1706" spans="44:70">
      <c r="AR1706" s="69">
        <f t="shared" si="625"/>
        <v>142</v>
      </c>
      <c r="AS1706" s="70">
        <f t="shared" si="629"/>
        <v>1703</v>
      </c>
      <c r="AT1706" s="71">
        <f t="shared" si="630"/>
        <v>5.0879096733493319E-7</v>
      </c>
      <c r="AU1706" s="72">
        <f t="shared" si="626"/>
        <v>8.6664107387064426E-3</v>
      </c>
      <c r="AV1706" s="73">
        <f t="shared" si="627"/>
        <v>1.0086664107387064</v>
      </c>
      <c r="AW1706" s="74">
        <f>PRODUCT(AV$4:AV1706)</f>
        <v>1738410.9597573844</v>
      </c>
      <c r="BO1706" s="70">
        <f t="shared" si="632"/>
        <v>1703</v>
      </c>
      <c r="BP1706" s="178">
        <f t="shared" si="631"/>
        <v>0.1091</v>
      </c>
      <c r="BQ1706" s="179">
        <f t="shared" si="628"/>
        <v>8.6664107387064426E-3</v>
      </c>
      <c r="BR1706" s="179">
        <f t="shared" si="633"/>
        <v>5.7523797487997852E-7</v>
      </c>
    </row>
    <row r="1707" spans="44:70">
      <c r="AR1707" s="69">
        <f t="shared" si="625"/>
        <v>142</v>
      </c>
      <c r="AS1707" s="70">
        <f t="shared" si="629"/>
        <v>1704</v>
      </c>
      <c r="AT1707" s="71">
        <f t="shared" si="630"/>
        <v>5.0438157583186488E-7</v>
      </c>
      <c r="AU1707" s="72">
        <f t="shared" si="626"/>
        <v>8.6664107387064426E-3</v>
      </c>
      <c r="AV1707" s="73">
        <f t="shared" si="627"/>
        <v>1.0086664107387064</v>
      </c>
      <c r="AW1707" s="74">
        <f>PRODUCT(AV$4:AV1707)</f>
        <v>1753476.7431673107</v>
      </c>
      <c r="BO1707" s="70">
        <f t="shared" si="632"/>
        <v>1704</v>
      </c>
      <c r="BP1707" s="178">
        <f t="shared" si="631"/>
        <v>0.1091</v>
      </c>
      <c r="BQ1707" s="179">
        <f t="shared" si="628"/>
        <v>8.6664107387064426E-3</v>
      </c>
      <c r="BR1707" s="179">
        <f t="shared" si="633"/>
        <v>5.7029555932044723E-7</v>
      </c>
    </row>
    <row r="1708" spans="44:70">
      <c r="AR1708" s="69">
        <f t="shared" si="625"/>
        <v>143</v>
      </c>
      <c r="AS1708" s="70">
        <f t="shared" si="629"/>
        <v>1705</v>
      </c>
      <c r="AT1708" s="71">
        <f t="shared" si="630"/>
        <v>5.0001039792666993E-7</v>
      </c>
      <c r="AU1708" s="72">
        <f t="shared" si="626"/>
        <v>8.6664107387064426E-3</v>
      </c>
      <c r="AV1708" s="73">
        <f t="shared" si="627"/>
        <v>1.0086664107387064</v>
      </c>
      <c r="AW1708" s="74">
        <f>PRODUCT(AV$4:AV1708)</f>
        <v>1768673.092844368</v>
      </c>
      <c r="BO1708" s="70">
        <f t="shared" si="632"/>
        <v>1705</v>
      </c>
      <c r="BP1708" s="178">
        <f t="shared" si="631"/>
        <v>0.1091</v>
      </c>
      <c r="BQ1708" s="179">
        <f t="shared" si="628"/>
        <v>8.6664107387064426E-3</v>
      </c>
      <c r="BR1708" s="179">
        <f t="shared" si="633"/>
        <v>5.6539560874520039E-7</v>
      </c>
    </row>
    <row r="1709" spans="44:70">
      <c r="AR1709" s="69">
        <f t="shared" si="625"/>
        <v>143</v>
      </c>
      <c r="AS1709" s="70">
        <f t="shared" si="629"/>
        <v>1706</v>
      </c>
      <c r="AT1709" s="71">
        <f t="shared" si="630"/>
        <v>4.9567710244461334E-7</v>
      </c>
      <c r="AU1709" s="72">
        <f t="shared" si="626"/>
        <v>8.6664107387064426E-3</v>
      </c>
      <c r="AV1709" s="73">
        <f t="shared" si="627"/>
        <v>1.0086664107387064</v>
      </c>
      <c r="AW1709" s="74">
        <f>PRODUCT(AV$4:AV1709)</f>
        <v>1784001.1403294555</v>
      </c>
      <c r="BO1709" s="70">
        <f t="shared" si="632"/>
        <v>1706</v>
      </c>
      <c r="BP1709" s="178">
        <f t="shared" si="631"/>
        <v>0.1091</v>
      </c>
      <c r="BQ1709" s="179">
        <f t="shared" si="628"/>
        <v>8.6664107387064426E-3</v>
      </c>
      <c r="BR1709" s="179">
        <f t="shared" si="633"/>
        <v>5.6053775829724274E-7</v>
      </c>
    </row>
    <row r="1710" spans="44:70">
      <c r="AR1710" s="69">
        <f t="shared" si="625"/>
        <v>143</v>
      </c>
      <c r="AS1710" s="70">
        <f t="shared" si="629"/>
        <v>1707</v>
      </c>
      <c r="AT1710" s="71">
        <f t="shared" si="630"/>
        <v>4.913813610810564E-7</v>
      </c>
      <c r="AU1710" s="72">
        <f t="shared" si="626"/>
        <v>8.6664107387064426E-3</v>
      </c>
      <c r="AV1710" s="73">
        <f t="shared" si="627"/>
        <v>1.0086664107387064</v>
      </c>
      <c r="AW1710" s="74">
        <f>PRODUCT(AV$4:AV1710)</f>
        <v>1799462.0269698713</v>
      </c>
      <c r="BO1710" s="70">
        <f t="shared" si="632"/>
        <v>1707</v>
      </c>
      <c r="BP1710" s="178">
        <f t="shared" si="631"/>
        <v>0.1091</v>
      </c>
      <c r="BQ1710" s="179">
        <f t="shared" si="628"/>
        <v>8.6664107387064426E-3</v>
      </c>
      <c r="BR1710" s="179">
        <f t="shared" si="633"/>
        <v>5.5572164625441184E-7</v>
      </c>
    </row>
    <row r="1711" spans="44:70">
      <c r="AR1711" s="69">
        <f t="shared" si="625"/>
        <v>143</v>
      </c>
      <c r="AS1711" s="70">
        <f t="shared" si="629"/>
        <v>1708</v>
      </c>
      <c r="AT1711" s="71">
        <f t="shared" si="630"/>
        <v>4.8712284837658338E-7</v>
      </c>
      <c r="AU1711" s="72">
        <f t="shared" si="626"/>
        <v>8.6664107387064426E-3</v>
      </c>
      <c r="AV1711" s="73">
        <f t="shared" si="627"/>
        <v>1.0086664107387064</v>
      </c>
      <c r="AW1711" s="74">
        <f>PRODUCT(AV$4:AV1711)</f>
        <v>1815056.9040042975</v>
      </c>
      <c r="BO1711" s="70">
        <f t="shared" si="632"/>
        <v>1708</v>
      </c>
      <c r="BP1711" s="178">
        <f t="shared" si="631"/>
        <v>0.1091</v>
      </c>
      <c r="BQ1711" s="179">
        <f t="shared" si="628"/>
        <v>8.6664107387064426E-3</v>
      </c>
      <c r="BR1711" s="179">
        <f t="shared" si="633"/>
        <v>5.5094691400244392E-7</v>
      </c>
    </row>
    <row r="1712" spans="44:70">
      <c r="AR1712" s="69">
        <f t="shared" si="625"/>
        <v>143</v>
      </c>
      <c r="AS1712" s="70">
        <f t="shared" si="629"/>
        <v>1709</v>
      </c>
      <c r="AT1712" s="71">
        <f t="shared" si="630"/>
        <v>4.8290124169234326E-7</v>
      </c>
      <c r="AU1712" s="72">
        <f t="shared" si="626"/>
        <v>8.6664107387064426E-3</v>
      </c>
      <c r="AV1712" s="73">
        <f t="shared" si="627"/>
        <v>1.0086664107387064</v>
      </c>
      <c r="AW1712" s="74">
        <f>PRODUCT(AV$4:AV1712)</f>
        <v>1830786.9326485235</v>
      </c>
      <c r="BO1712" s="70">
        <f t="shared" si="632"/>
        <v>1709</v>
      </c>
      <c r="BP1712" s="178">
        <f t="shared" si="631"/>
        <v>0.1091</v>
      </c>
      <c r="BQ1712" s="179">
        <f t="shared" si="628"/>
        <v>8.6664107387064426E-3</v>
      </c>
      <c r="BR1712" s="179">
        <f t="shared" si="633"/>
        <v>5.4621320600827054E-7</v>
      </c>
    </row>
    <row r="1713" spans="44:70">
      <c r="AR1713" s="69">
        <f t="shared" si="625"/>
        <v>143</v>
      </c>
      <c r="AS1713" s="70">
        <f t="shared" si="629"/>
        <v>1710</v>
      </c>
      <c r="AT1713" s="71">
        <f t="shared" si="630"/>
        <v>4.7871622118560603E-7</v>
      </c>
      <c r="AU1713" s="72">
        <f t="shared" si="626"/>
        <v>8.6664107387064426E-3</v>
      </c>
      <c r="AV1713" s="73">
        <f t="shared" si="627"/>
        <v>1.0086664107387064</v>
      </c>
      <c r="AW1713" s="74">
        <f>PRODUCT(AV$4:AV1713)</f>
        <v>1846653.284181912</v>
      </c>
      <c r="BO1713" s="70">
        <f t="shared" si="632"/>
        <v>1710</v>
      </c>
      <c r="BP1713" s="178">
        <f t="shared" si="631"/>
        <v>0.1091</v>
      </c>
      <c r="BQ1713" s="179">
        <f t="shared" si="628"/>
        <v>8.6664107387064426E-3</v>
      </c>
      <c r="BR1713" s="179">
        <f t="shared" si="633"/>
        <v>5.4152016979354559E-7</v>
      </c>
    </row>
    <row r="1714" spans="44:70">
      <c r="AR1714" s="69">
        <f t="shared" si="625"/>
        <v>143</v>
      </c>
      <c r="AS1714" s="70">
        <f t="shared" si="629"/>
        <v>1711</v>
      </c>
      <c r="AT1714" s="71">
        <f t="shared" si="630"/>
        <v>4.7456746978553012E-7</v>
      </c>
      <c r="AU1714" s="72">
        <f t="shared" si="626"/>
        <v>8.6664107387064426E-3</v>
      </c>
      <c r="AV1714" s="73">
        <f t="shared" si="627"/>
        <v>1.0086664107387064</v>
      </c>
      <c r="AW1714" s="74">
        <f>PRODUCT(AV$4:AV1714)</f>
        <v>1862657.1400346137</v>
      </c>
      <c r="BO1714" s="70">
        <f t="shared" si="632"/>
        <v>1711</v>
      </c>
      <c r="BP1714" s="178">
        <f t="shared" si="631"/>
        <v>0.1091</v>
      </c>
      <c r="BQ1714" s="179">
        <f t="shared" si="628"/>
        <v>8.6664107387064426E-3</v>
      </c>
      <c r="BR1714" s="179">
        <f t="shared" si="633"/>
        <v>5.36867455908399E-7</v>
      </c>
    </row>
    <row r="1715" spans="44:70">
      <c r="AR1715" s="69">
        <f t="shared" si="625"/>
        <v>143</v>
      </c>
      <c r="AS1715" s="70">
        <f t="shared" si="629"/>
        <v>1712</v>
      </c>
      <c r="AT1715" s="71">
        <f t="shared" si="630"/>
        <v>4.7045467316914008E-7</v>
      </c>
      <c r="AU1715" s="72">
        <f t="shared" si="626"/>
        <v>8.6664107387064426E-3</v>
      </c>
      <c r="AV1715" s="73">
        <f t="shared" si="627"/>
        <v>1.0086664107387064</v>
      </c>
      <c r="AW1715" s="74">
        <f>PRODUCT(AV$4:AV1715)</f>
        <v>1878799.6918755379</v>
      </c>
      <c r="BO1715" s="70">
        <f t="shared" si="632"/>
        <v>1712</v>
      </c>
      <c r="BP1715" s="178">
        <f t="shared" si="631"/>
        <v>0.1091</v>
      </c>
      <c r="BQ1715" s="179">
        <f t="shared" si="628"/>
        <v>8.6664107387064426E-3</v>
      </c>
      <c r="BR1715" s="179">
        <f t="shared" si="633"/>
        <v>5.3225471790541631E-7</v>
      </c>
    </row>
    <row r="1716" spans="44:70">
      <c r="AR1716" s="69">
        <f t="shared" si="625"/>
        <v>143</v>
      </c>
      <c r="AS1716" s="70">
        <f t="shared" si="629"/>
        <v>1713</v>
      </c>
      <c r="AT1716" s="71">
        <f t="shared" si="630"/>
        <v>4.6637751973751241E-7</v>
      </c>
      <c r="AU1716" s="72">
        <f t="shared" si="626"/>
        <v>8.6664107387064426E-3</v>
      </c>
      <c r="AV1716" s="73">
        <f t="shared" si="627"/>
        <v>1.0086664107387064</v>
      </c>
      <c r="AW1716" s="74">
        <f>PRODUCT(AV$4:AV1716)</f>
        <v>1895082.1417010864</v>
      </c>
      <c r="BO1716" s="70">
        <f t="shared" si="632"/>
        <v>1713</v>
      </c>
      <c r="BP1716" s="178">
        <f t="shared" si="631"/>
        <v>0.1091</v>
      </c>
      <c r="BQ1716" s="179">
        <f t="shared" si="628"/>
        <v>8.6664107387064426E-3</v>
      </c>
      <c r="BR1716" s="179">
        <f t="shared" si="633"/>
        <v>5.2768161231384174E-7</v>
      </c>
    </row>
    <row r="1717" spans="44:70">
      <c r="AR1717" s="69">
        <f t="shared" si="625"/>
        <v>143</v>
      </c>
      <c r="AS1717" s="70">
        <f t="shared" si="629"/>
        <v>1714</v>
      </c>
      <c r="AT1717" s="71">
        <f t="shared" si="630"/>
        <v>4.6233570059216795E-7</v>
      </c>
      <c r="AU1717" s="72">
        <f t="shared" si="626"/>
        <v>8.6664107387064426E-3</v>
      </c>
      <c r="AV1717" s="73">
        <f t="shared" si="627"/>
        <v>1.0086664107387064</v>
      </c>
      <c r="AW1717" s="74">
        <f>PRODUCT(AV$4:AV1717)</f>
        <v>1911505.7019246556</v>
      </c>
      <c r="BO1717" s="70">
        <f t="shared" si="632"/>
        <v>1714</v>
      </c>
      <c r="BP1717" s="178">
        <f t="shared" si="631"/>
        <v>0.1091</v>
      </c>
      <c r="BQ1717" s="179">
        <f t="shared" si="628"/>
        <v>8.6664107387064426E-3</v>
      </c>
      <c r="BR1717" s="179">
        <f t="shared" si="633"/>
        <v>5.2314779861400272E-7</v>
      </c>
    </row>
    <row r="1718" spans="44:70">
      <c r="AR1718" s="69">
        <f t="shared" si="625"/>
        <v>143</v>
      </c>
      <c r="AS1718" s="70">
        <f t="shared" si="629"/>
        <v>1715</v>
      </c>
      <c r="AT1718" s="71">
        <f t="shared" si="630"/>
        <v>4.5832890951166864E-7</v>
      </c>
      <c r="AU1718" s="72">
        <f t="shared" si="626"/>
        <v>8.6664107387064426E-3</v>
      </c>
      <c r="AV1718" s="73">
        <f t="shared" si="627"/>
        <v>1.0086664107387064</v>
      </c>
      <c r="AW1718" s="74">
        <f>PRODUCT(AV$4:AV1718)</f>
        <v>1928071.5954669141</v>
      </c>
      <c r="BO1718" s="70">
        <f t="shared" si="632"/>
        <v>1715</v>
      </c>
      <c r="BP1718" s="178">
        <f t="shared" si="631"/>
        <v>0.1091</v>
      </c>
      <c r="BQ1718" s="179">
        <f t="shared" si="628"/>
        <v>8.6664107387064426E-3</v>
      </c>
      <c r="BR1718" s="179">
        <f t="shared" si="633"/>
        <v>5.1865293921195461E-7</v>
      </c>
    </row>
    <row r="1719" spans="44:70">
      <c r="AR1719" s="69">
        <f t="shared" si="625"/>
        <v>143</v>
      </c>
      <c r="AS1719" s="70">
        <f t="shared" si="629"/>
        <v>1716</v>
      </c>
      <c r="AT1719" s="71">
        <f t="shared" si="630"/>
        <v>4.5435684292841712E-7</v>
      </c>
      <c r="AU1719" s="72">
        <f t="shared" si="626"/>
        <v>8.6664107387064426E-3</v>
      </c>
      <c r="AV1719" s="73">
        <f t="shared" si="627"/>
        <v>1.0086664107387064</v>
      </c>
      <c r="AW1719" s="74">
        <f>PRODUCT(AV$4:AV1719)</f>
        <v>1944781.0558468634</v>
      </c>
      <c r="BO1719" s="70">
        <f t="shared" si="632"/>
        <v>1716</v>
      </c>
      <c r="BP1719" s="178">
        <f t="shared" si="631"/>
        <v>0.1091</v>
      </c>
      <c r="BQ1719" s="179">
        <f t="shared" si="628"/>
        <v>8.6664107387064426E-3</v>
      </c>
      <c r="BR1719" s="179">
        <f t="shared" si="633"/>
        <v>5.1419669941434276E-7</v>
      </c>
    </row>
    <row r="1720" spans="44:70">
      <c r="AR1720" s="69">
        <f t="shared" si="625"/>
        <v>144</v>
      </c>
      <c r="AS1720" s="70">
        <f t="shared" si="629"/>
        <v>1717</v>
      </c>
      <c r="AT1720" s="71">
        <f t="shared" si="630"/>
        <v>4.5041919990565751E-7</v>
      </c>
      <c r="AU1720" s="72">
        <f t="shared" si="626"/>
        <v>8.6664107387064426E-3</v>
      </c>
      <c r="AV1720" s="73">
        <f t="shared" si="627"/>
        <v>1.0086664107387064</v>
      </c>
      <c r="AW1720" s="74">
        <f>PRODUCT(AV$4:AV1720)</f>
        <v>1961635.3272736876</v>
      </c>
      <c r="BO1720" s="70">
        <f t="shared" si="632"/>
        <v>1717</v>
      </c>
      <c r="BP1720" s="178">
        <f t="shared" si="631"/>
        <v>0.1091</v>
      </c>
      <c r="BQ1720" s="179">
        <f t="shared" si="628"/>
        <v>8.6664107387064426E-3</v>
      </c>
      <c r="BR1720" s="179">
        <f t="shared" si="633"/>
        <v>5.0977874740348093E-7</v>
      </c>
    </row>
    <row r="1721" spans="44:70">
      <c r="AR1721" s="69">
        <f t="shared" si="625"/>
        <v>144</v>
      </c>
      <c r="AS1721" s="70">
        <f t="shared" si="629"/>
        <v>1718</v>
      </c>
      <c r="AT1721" s="71">
        <f t="shared" si="630"/>
        <v>4.4651568211467557E-7</v>
      </c>
      <c r="AU1721" s="72">
        <f t="shared" si="626"/>
        <v>8.6664107387064426E-3</v>
      </c>
      <c r="AV1721" s="73">
        <f t="shared" si="627"/>
        <v>1.0086664107387064</v>
      </c>
      <c r="AW1721" s="74">
        <f>PRODUCT(AV$4:AV1721)</f>
        <v>1978635.6647393983</v>
      </c>
      <c r="BO1721" s="70">
        <f t="shared" si="632"/>
        <v>1718</v>
      </c>
      <c r="BP1721" s="178">
        <f t="shared" si="631"/>
        <v>0.1091</v>
      </c>
      <c r="BQ1721" s="179">
        <f t="shared" si="628"/>
        <v>8.6664107387064426E-3</v>
      </c>
      <c r="BR1721" s="179">
        <f t="shared" si="633"/>
        <v>5.0539875421264359E-7</v>
      </c>
    </row>
    <row r="1722" spans="44:70">
      <c r="AR1722" s="69">
        <f t="shared" si="625"/>
        <v>144</v>
      </c>
      <c r="AS1722" s="70">
        <f t="shared" si="629"/>
        <v>1719</v>
      </c>
      <c r="AT1722" s="71">
        <f t="shared" si="630"/>
        <v>4.426459938121961E-7</v>
      </c>
      <c r="AU1722" s="72">
        <f t="shared" si="626"/>
        <v>8.6664107387064426E-3</v>
      </c>
      <c r="AV1722" s="73">
        <f t="shared" si="627"/>
        <v>1.0086664107387064</v>
      </c>
      <c r="AW1722" s="74">
        <f>PRODUCT(AV$4:AV1722)</f>
        <v>1995783.3341122833</v>
      </c>
      <c r="BO1722" s="70">
        <f t="shared" si="632"/>
        <v>1719</v>
      </c>
      <c r="BP1722" s="178">
        <f t="shared" si="631"/>
        <v>0.1091</v>
      </c>
      <c r="BQ1722" s="179">
        <f t="shared" si="628"/>
        <v>8.6664107387064426E-3</v>
      </c>
      <c r="BR1722" s="179">
        <f t="shared" si="633"/>
        <v>5.0105639370157077E-7</v>
      </c>
    </row>
    <row r="1723" spans="44:70">
      <c r="AR1723" s="69">
        <f t="shared" si="625"/>
        <v>144</v>
      </c>
      <c r="AS1723" s="70">
        <f t="shared" si="629"/>
        <v>1720</v>
      </c>
      <c r="AT1723" s="71">
        <f t="shared" si="630"/>
        <v>4.388098418179767E-7</v>
      </c>
      <c r="AU1723" s="72">
        <f t="shared" si="626"/>
        <v>8.6664107387064426E-3</v>
      </c>
      <c r="AV1723" s="73">
        <f t="shared" si="627"/>
        <v>1.0086664107387064</v>
      </c>
      <c r="AW1723" s="74">
        <f>PRODUCT(AV$4:AV1723)</f>
        <v>2013079.6122311654</v>
      </c>
      <c r="BO1723" s="70">
        <f t="shared" si="632"/>
        <v>1720</v>
      </c>
      <c r="BP1723" s="178">
        <f t="shared" si="631"/>
        <v>0.1091</v>
      </c>
      <c r="BQ1723" s="179">
        <f t="shared" si="628"/>
        <v>8.6664107387064426E-3</v>
      </c>
      <c r="BR1723" s="179">
        <f t="shared" si="633"/>
        <v>4.9675134253218301E-7</v>
      </c>
    </row>
    <row r="1724" spans="44:70">
      <c r="AR1724" s="69">
        <f t="shared" si="625"/>
        <v>144</v>
      </c>
      <c r="AS1724" s="70">
        <f t="shared" si="629"/>
        <v>1721</v>
      </c>
      <c r="AT1724" s="71">
        <f t="shared" si="630"/>
        <v>4.3500693549259532E-7</v>
      </c>
      <c r="AU1724" s="72">
        <f t="shared" si="626"/>
        <v>8.6664107387064426E-3</v>
      </c>
      <c r="AV1724" s="73">
        <f t="shared" si="627"/>
        <v>1.0086664107387064</v>
      </c>
      <c r="AW1724" s="74">
        <f>PRODUCT(AV$4:AV1724)</f>
        <v>2030525.7870004766</v>
      </c>
      <c r="BO1724" s="70">
        <f t="shared" si="632"/>
        <v>1721</v>
      </c>
      <c r="BP1724" s="178">
        <f t="shared" si="631"/>
        <v>0.1091</v>
      </c>
      <c r="BQ1724" s="179">
        <f t="shared" si="628"/>
        <v>8.6664107387064426E-3</v>
      </c>
      <c r="BR1724" s="179">
        <f t="shared" si="633"/>
        <v>4.9248328014450526E-7</v>
      </c>
    </row>
    <row r="1725" spans="44:70">
      <c r="AR1725" s="69">
        <f t="shared" si="625"/>
        <v>144</v>
      </c>
      <c r="AS1725" s="70">
        <f t="shared" si="629"/>
        <v>1722</v>
      </c>
      <c r="AT1725" s="71">
        <f t="shared" si="630"/>
        <v>4.3123698671543051E-7</v>
      </c>
      <c r="AU1725" s="72">
        <f t="shared" si="626"/>
        <v>8.6664107387064426E-3</v>
      </c>
      <c r="AV1725" s="73">
        <f t="shared" si="627"/>
        <v>1.0086664107387064</v>
      </c>
      <c r="AW1725" s="74">
        <f>PRODUCT(AV$4:AV1725)</f>
        <v>2048123.157486158</v>
      </c>
      <c r="BO1725" s="70">
        <f t="shared" si="632"/>
        <v>1722</v>
      </c>
      <c r="BP1725" s="178">
        <f t="shared" si="631"/>
        <v>0.1091</v>
      </c>
      <c r="BQ1725" s="179">
        <f t="shared" si="628"/>
        <v>8.6664107387064426E-3</v>
      </c>
      <c r="BR1725" s="179">
        <f t="shared" si="633"/>
        <v>4.8825188873279765E-7</v>
      </c>
    </row>
    <row r="1726" spans="44:70">
      <c r="AR1726" s="69">
        <f t="shared" si="625"/>
        <v>144</v>
      </c>
      <c r="AS1726" s="70">
        <f t="shared" si="629"/>
        <v>1723</v>
      </c>
      <c r="AT1726" s="71">
        <f t="shared" si="630"/>
        <v>4.2749970986283248E-7</v>
      </c>
      <c r="AU1726" s="72">
        <f t="shared" si="626"/>
        <v>8.6664107387064426E-3</v>
      </c>
      <c r="AV1726" s="73">
        <f t="shared" si="627"/>
        <v>1.0086664107387064</v>
      </c>
      <c r="AW1726" s="74">
        <f>PRODUCT(AV$4:AV1726)</f>
        <v>2065873.0340123894</v>
      </c>
      <c r="BO1726" s="70">
        <f t="shared" si="632"/>
        <v>1723</v>
      </c>
      <c r="BP1726" s="178">
        <f t="shared" si="631"/>
        <v>0.1091</v>
      </c>
      <c r="BQ1726" s="179">
        <f t="shared" si="628"/>
        <v>8.6664107387064426E-3</v>
      </c>
      <c r="BR1726" s="179">
        <f t="shared" si="633"/>
        <v>4.84056853221891E-7</v>
      </c>
    </row>
    <row r="1727" spans="44:70">
      <c r="AR1727" s="69">
        <f t="shared" si="625"/>
        <v>144</v>
      </c>
      <c r="AS1727" s="70">
        <f t="shared" si="629"/>
        <v>1724</v>
      </c>
      <c r="AT1727" s="71">
        <f t="shared" si="630"/>
        <v>4.2379482178648336E-7</v>
      </c>
      <c r="AU1727" s="72">
        <f t="shared" si="626"/>
        <v>8.6664107387064426E-3</v>
      </c>
      <c r="AV1727" s="73">
        <f t="shared" si="627"/>
        <v>1.0086664107387064</v>
      </c>
      <c r="AW1727" s="74">
        <f>PRODUCT(AV$4:AV1727)</f>
        <v>2083776.7382591583</v>
      </c>
      <c r="BO1727" s="70">
        <f t="shared" si="632"/>
        <v>1724</v>
      </c>
      <c r="BP1727" s="178">
        <f t="shared" si="631"/>
        <v>0.1091</v>
      </c>
      <c r="BQ1727" s="179">
        <f t="shared" si="628"/>
        <v>8.6664107387064426E-3</v>
      </c>
      <c r="BR1727" s="179">
        <f t="shared" si="633"/>
        <v>4.7989786124372613E-7</v>
      </c>
    </row>
    <row r="1728" spans="44:70">
      <c r="AR1728" s="69">
        <f t="shared" si="625"/>
        <v>144</v>
      </c>
      <c r="AS1728" s="70">
        <f t="shared" si="629"/>
        <v>1725</v>
      </c>
      <c r="AT1728" s="71">
        <f t="shared" si="630"/>
        <v>4.2012204179194481E-7</v>
      </c>
      <c r="AU1728" s="72">
        <f t="shared" si="626"/>
        <v>8.6664107387064426E-3</v>
      </c>
      <c r="AV1728" s="73">
        <f t="shared" si="627"/>
        <v>1.0086664107387064</v>
      </c>
      <c r="AW1728" s="74">
        <f>PRODUCT(AV$4:AV1728)</f>
        <v>2101835.6033606743</v>
      </c>
      <c r="BO1728" s="70">
        <f t="shared" si="632"/>
        <v>1725</v>
      </c>
      <c r="BP1728" s="178">
        <f t="shared" si="631"/>
        <v>0.1091</v>
      </c>
      <c r="BQ1728" s="179">
        <f t="shared" si="628"/>
        <v>8.6664107387064426E-3</v>
      </c>
      <c r="BR1728" s="179">
        <f t="shared" si="633"/>
        <v>4.7577460311409433E-7</v>
      </c>
    </row>
    <row r="1729" spans="44:70">
      <c r="AR1729" s="69">
        <f t="shared" si="625"/>
        <v>144</v>
      </c>
      <c r="AS1729" s="70">
        <f t="shared" si="629"/>
        <v>1726</v>
      </c>
      <c r="AT1729" s="71">
        <f t="shared" si="630"/>
        <v>4.164810916173918E-7</v>
      </c>
      <c r="AU1729" s="72">
        <f t="shared" si="626"/>
        <v>8.6664107387064426E-3</v>
      </c>
      <c r="AV1729" s="73">
        <f t="shared" si="627"/>
        <v>1.0086664107387064</v>
      </c>
      <c r="AW1729" s="74">
        <f>PRODUCT(AV$4:AV1729)</f>
        <v>2120050.9740046347</v>
      </c>
      <c r="BO1729" s="70">
        <f t="shared" si="632"/>
        <v>1726</v>
      </c>
      <c r="BP1729" s="178">
        <f t="shared" si="631"/>
        <v>0.1091</v>
      </c>
      <c r="BQ1729" s="179">
        <f t="shared" si="628"/>
        <v>8.6664107387064426E-3</v>
      </c>
      <c r="BR1729" s="179">
        <f t="shared" si="633"/>
        <v>4.7168677180957805E-7</v>
      </c>
    </row>
    <row r="1730" spans="44:70">
      <c r="AR1730" s="69">
        <f t="shared" si="625"/>
        <v>144</v>
      </c>
      <c r="AS1730" s="70">
        <f t="shared" si="629"/>
        <v>1727</v>
      </c>
      <c r="AT1730" s="71">
        <f t="shared" si="630"/>
        <v>4.1287169541253064E-7</v>
      </c>
      <c r="AU1730" s="72">
        <f t="shared" si="626"/>
        <v>8.6664107387064426E-3</v>
      </c>
      <c r="AV1730" s="73">
        <f t="shared" si="627"/>
        <v>1.0086664107387064</v>
      </c>
      <c r="AW1730" s="74">
        <f>PRODUCT(AV$4:AV1730)</f>
        <v>2138424.2065323535</v>
      </c>
      <c r="BO1730" s="70">
        <f t="shared" si="632"/>
        <v>1727</v>
      </c>
      <c r="BP1730" s="178">
        <f t="shared" si="631"/>
        <v>0.1091</v>
      </c>
      <c r="BQ1730" s="179">
        <f t="shared" si="628"/>
        <v>8.6664107387064426E-3</v>
      </c>
      <c r="BR1730" s="179">
        <f t="shared" si="633"/>
        <v>4.6763406294468926E-7</v>
      </c>
    </row>
    <row r="1731" spans="44:70">
      <c r="AR1731" s="69">
        <f t="shared" si="625"/>
        <v>144</v>
      </c>
      <c r="AS1731" s="70">
        <f t="shared" si="629"/>
        <v>1728</v>
      </c>
      <c r="AT1731" s="71">
        <f t="shared" si="630"/>
        <v>4.0929357971769953E-7</v>
      </c>
      <c r="AU1731" s="72">
        <f t="shared" si="626"/>
        <v>8.6664107387064426E-3</v>
      </c>
      <c r="AV1731" s="73">
        <f t="shared" si="627"/>
        <v>1.0086664107387064</v>
      </c>
      <c r="AW1731" s="74">
        <f>PRODUCT(AV$4:AV1731)</f>
        <v>2156956.6690397551</v>
      </c>
      <c r="BO1731" s="70">
        <f t="shared" si="632"/>
        <v>1728</v>
      </c>
      <c r="BP1731" s="178">
        <f t="shared" si="631"/>
        <v>0.1091</v>
      </c>
      <c r="BQ1731" s="179">
        <f t="shared" si="628"/>
        <v>8.6664107387064426E-3</v>
      </c>
      <c r="BR1731" s="179">
        <f t="shared" si="633"/>
        <v>4.6361617474920473E-7</v>
      </c>
    </row>
    <row r="1732" spans="44:70">
      <c r="AR1732" s="69">
        <f t="shared" si="625"/>
        <v>145</v>
      </c>
      <c r="AS1732" s="70">
        <f t="shared" si="629"/>
        <v>1729</v>
      </c>
      <c r="AT1732" s="71">
        <f t="shared" si="630"/>
        <v>4.0574647344315044E-7</v>
      </c>
      <c r="AU1732" s="72">
        <f t="shared" si="626"/>
        <v>8.6664107387064426E-3</v>
      </c>
      <c r="AV1732" s="73">
        <f t="shared" si="627"/>
        <v>1.0086664107387064</v>
      </c>
      <c r="AW1732" s="74">
        <f>PRODUCT(AV$4:AV1732)</f>
        <v>2175649.7414792459</v>
      </c>
      <c r="BO1732" s="70">
        <f t="shared" si="632"/>
        <v>1729</v>
      </c>
      <c r="BP1732" s="178">
        <f t="shared" si="631"/>
        <v>0.1091</v>
      </c>
      <c r="BQ1732" s="179">
        <f t="shared" si="628"/>
        <v>8.6664107387064426E-3</v>
      </c>
      <c r="BR1732" s="179">
        <f t="shared" si="633"/>
        <v>4.596328080456957E-7</v>
      </c>
    </row>
    <row r="1733" spans="44:70">
      <c r="AR1733" s="69">
        <f t="shared" ref="AR1733:AR1796" si="634">ROUNDDOWN((AS1733-1)/12,0)+1</f>
        <v>145</v>
      </c>
      <c r="AS1733" s="70">
        <f t="shared" si="629"/>
        <v>1730</v>
      </c>
      <c r="AT1733" s="71">
        <f t="shared" si="630"/>
        <v>4.0223010784851048E-7</v>
      </c>
      <c r="AU1733" s="72">
        <f t="shared" ref="AU1733:AU1796" si="635">IF($AU$2="Yes",BQ1733,((1+$AH$21)^(1/12))-1)</f>
        <v>8.6664107387064426E-3</v>
      </c>
      <c r="AV1733" s="73">
        <f t="shared" ref="AV1733:AV1796" si="636">(1+AU1733)</f>
        <v>1.0086664107387064</v>
      </c>
      <c r="AW1733" s="74">
        <f>PRODUCT(AV$4:AV1733)</f>
        <v>2194504.8157624654</v>
      </c>
      <c r="BO1733" s="70">
        <f t="shared" si="632"/>
        <v>1730</v>
      </c>
      <c r="BP1733" s="178">
        <f t="shared" si="631"/>
        <v>0.1091</v>
      </c>
      <c r="BQ1733" s="179">
        <f t="shared" ref="BQ1733:BQ1796" si="637">(1+BP1733)^(1/12)-1</f>
        <v>8.6664107387064426E-3</v>
      </c>
      <c r="BR1733" s="179">
        <f t="shared" si="633"/>
        <v>4.5568366622725071E-7</v>
      </c>
    </row>
    <row r="1734" spans="44:70">
      <c r="AR1734" s="69">
        <f t="shared" si="634"/>
        <v>145</v>
      </c>
      <c r="AS1734" s="70">
        <f t="shared" ref="AS1734:AS1797" si="638">AS1733+1</f>
        <v>1731</v>
      </c>
      <c r="AT1734" s="71">
        <f t="shared" ref="AT1734:AT1797" si="639">(1-AU1734)*AT1733</f>
        <v>3.987442165224211E-7</v>
      </c>
      <c r="AU1734" s="72">
        <f t="shared" si="635"/>
        <v>8.6664107387064426E-3</v>
      </c>
      <c r="AV1734" s="73">
        <f t="shared" si="636"/>
        <v>1.0086664107387064</v>
      </c>
      <c r="AW1734" s="74">
        <f>PRODUCT(AV$4:AV1734)</f>
        <v>2213523.295863932</v>
      </c>
      <c r="BO1734" s="70">
        <f t="shared" si="632"/>
        <v>1731</v>
      </c>
      <c r="BP1734" s="178">
        <f t="shared" ref="BP1734:BP1797" si="640">VLOOKUP(BO1734,$BT$4:$BX$13,5,TRUE)/100</f>
        <v>0.1091</v>
      </c>
      <c r="BQ1734" s="179">
        <f t="shared" si="637"/>
        <v>8.6664107387064426E-3</v>
      </c>
      <c r="BR1734" s="179">
        <f t="shared" si="633"/>
        <v>4.5176845523538991E-7</v>
      </c>
    </row>
    <row r="1735" spans="44:70">
      <c r="AR1735" s="69">
        <f t="shared" si="634"/>
        <v>145</v>
      </c>
      <c r="AS1735" s="70">
        <f t="shared" si="638"/>
        <v>1732</v>
      </c>
      <c r="AT1735" s="71">
        <f t="shared" si="639"/>
        <v>3.952885353623541E-7</v>
      </c>
      <c r="AU1735" s="72">
        <f t="shared" si="635"/>
        <v>8.6664107387064426E-3</v>
      </c>
      <c r="AV1735" s="73">
        <f t="shared" si="636"/>
        <v>1.0086664107387064</v>
      </c>
      <c r="AW1735" s="74">
        <f>PRODUCT(AV$4:AV1735)</f>
        <v>2232706.5979255838</v>
      </c>
      <c r="BO1735" s="70">
        <f t="shared" si="632"/>
        <v>1732</v>
      </c>
      <c r="BP1735" s="178">
        <f t="shared" si="640"/>
        <v>0.1091</v>
      </c>
      <c r="BQ1735" s="179">
        <f t="shared" si="637"/>
        <v>8.6664107387064426E-3</v>
      </c>
      <c r="BR1735" s="179">
        <f t="shared" si="633"/>
        <v>4.4788688353816894E-7</v>
      </c>
    </row>
    <row r="1736" spans="44:70">
      <c r="AR1736" s="69">
        <f t="shared" si="634"/>
        <v>145</v>
      </c>
      <c r="AS1736" s="70">
        <f t="shared" si="638"/>
        <v>1733</v>
      </c>
      <c r="AT1736" s="71">
        <f t="shared" si="639"/>
        <v>3.9186280255460225E-7</v>
      </c>
      <c r="AU1736" s="72">
        <f t="shared" si="635"/>
        <v>8.6664107387064426E-3</v>
      </c>
      <c r="AV1736" s="73">
        <f t="shared" si="636"/>
        <v>1.0086664107387064</v>
      </c>
      <c r="AW1736" s="74">
        <f>PRODUCT(AV$4:AV1736)</f>
        <v>2252056.1503622266</v>
      </c>
      <c r="BO1736" s="70">
        <f t="shared" si="632"/>
        <v>1733</v>
      </c>
      <c r="BP1736" s="178">
        <f t="shared" si="640"/>
        <v>0.1091</v>
      </c>
      <c r="BQ1736" s="179">
        <f t="shared" si="637"/>
        <v>8.6664107387064426E-3</v>
      </c>
      <c r="BR1736" s="179">
        <f t="shared" si="633"/>
        <v>4.4403866210847127E-7</v>
      </c>
    </row>
    <row r="1737" spans="44:70">
      <c r="AR1737" s="69">
        <f t="shared" si="634"/>
        <v>145</v>
      </c>
      <c r="AS1737" s="70">
        <f t="shared" si="638"/>
        <v>1734</v>
      </c>
      <c r="AT1737" s="71">
        <f t="shared" si="639"/>
        <v>3.8846675855444344E-7</v>
      </c>
      <c r="AU1737" s="72">
        <f t="shared" si="635"/>
        <v>8.6664107387064426E-3</v>
      </c>
      <c r="AV1737" s="73">
        <f t="shared" si="636"/>
        <v>1.0086664107387064</v>
      </c>
      <c r="AW1737" s="74">
        <f>PRODUCT(AV$4:AV1737)</f>
        <v>2271573.3939678958</v>
      </c>
      <c r="BO1737" s="70">
        <f t="shared" si="632"/>
        <v>1734</v>
      </c>
      <c r="BP1737" s="178">
        <f t="shared" si="640"/>
        <v>0.1091</v>
      </c>
      <c r="BQ1737" s="179">
        <f t="shared" si="637"/>
        <v>8.6664107387064426E-3</v>
      </c>
      <c r="BR1737" s="179">
        <f t="shared" si="633"/>
        <v>4.4022350440248656E-7</v>
      </c>
    </row>
    <row r="1738" spans="44:70">
      <c r="AR1738" s="69">
        <f t="shared" si="634"/>
        <v>145</v>
      </c>
      <c r="AS1738" s="70">
        <f t="shared" si="638"/>
        <v>1735</v>
      </c>
      <c r="AT1738" s="71">
        <f t="shared" si="639"/>
        <v>3.8510014606647671E-7</v>
      </c>
      <c r="AU1738" s="72">
        <f t="shared" si="635"/>
        <v>8.6664107387064426E-3</v>
      </c>
      <c r="AV1738" s="73">
        <f t="shared" si="636"/>
        <v>1.0086664107387064</v>
      </c>
      <c r="AW1738" s="74">
        <f>PRODUCT(AV$4:AV1738)</f>
        <v>2291259.7820231388</v>
      </c>
      <c r="BO1738" s="70">
        <f t="shared" si="632"/>
        <v>1735</v>
      </c>
      <c r="BP1738" s="178">
        <f t="shared" si="640"/>
        <v>0.1091</v>
      </c>
      <c r="BQ1738" s="179">
        <f t="shared" si="637"/>
        <v>8.6664107387064426E-3</v>
      </c>
      <c r="BR1738" s="179">
        <f t="shared" si="633"/>
        <v>4.3644112633837454E-7</v>
      </c>
    </row>
    <row r="1739" spans="44:70">
      <c r="AR1739" s="69">
        <f t="shared" si="634"/>
        <v>145</v>
      </c>
      <c r="AS1739" s="70">
        <f t="shared" si="638"/>
        <v>1736</v>
      </c>
      <c r="AT1739" s="71">
        <f t="shared" si="639"/>
        <v>3.8176271002512875E-7</v>
      </c>
      <c r="AU1739" s="72">
        <f t="shared" si="635"/>
        <v>8.6664107387064426E-3</v>
      </c>
      <c r="AV1739" s="73">
        <f t="shared" si="636"/>
        <v>1.0086664107387064</v>
      </c>
      <c r="AW1739" s="74">
        <f>PRODUCT(AV$4:AV1739)</f>
        <v>2311116.7804032303</v>
      </c>
      <c r="BO1739" s="70">
        <f t="shared" si="632"/>
        <v>1736</v>
      </c>
      <c r="BP1739" s="178">
        <f t="shared" si="640"/>
        <v>0.1091</v>
      </c>
      <c r="BQ1739" s="179">
        <f t="shared" si="637"/>
        <v>8.6664107387064426E-3</v>
      </c>
      <c r="BR1739" s="179">
        <f t="shared" si="633"/>
        <v>4.3269124627511165E-7</v>
      </c>
    </row>
    <row r="1740" spans="44:70">
      <c r="AR1740" s="69">
        <f t="shared" si="634"/>
        <v>145</v>
      </c>
      <c r="AS1740" s="70">
        <f t="shared" si="638"/>
        <v>1737</v>
      </c>
      <c r="AT1740" s="71">
        <f t="shared" si="639"/>
        <v>3.7845419757532932E-7</v>
      </c>
      <c r="AU1740" s="72">
        <f t="shared" si="635"/>
        <v>8.6664107387064426E-3</v>
      </c>
      <c r="AV1740" s="73">
        <f t="shared" si="636"/>
        <v>1.0086664107387064</v>
      </c>
      <c r="AW1740" s="74">
        <f>PRODUCT(AV$4:AV1740)</f>
        <v>2331145.8676873217</v>
      </c>
      <c r="BO1740" s="70">
        <f t="shared" si="632"/>
        <v>1737</v>
      </c>
      <c r="BP1740" s="178">
        <f t="shared" si="640"/>
        <v>0.1091</v>
      </c>
      <c r="BQ1740" s="179">
        <f t="shared" si="637"/>
        <v>8.6664107387064426E-3</v>
      </c>
      <c r="BR1740" s="179">
        <f t="shared" si="633"/>
        <v>4.2897358499151976E-7</v>
      </c>
    </row>
    <row r="1741" spans="44:70">
      <c r="AR1741" s="69">
        <f t="shared" si="634"/>
        <v>145</v>
      </c>
      <c r="AS1741" s="70">
        <f t="shared" si="638"/>
        <v>1738</v>
      </c>
      <c r="AT1741" s="71">
        <f t="shared" si="639"/>
        <v>3.7517435805335394E-7</v>
      </c>
      <c r="AU1741" s="72">
        <f t="shared" si="635"/>
        <v>8.6664107387064426E-3</v>
      </c>
      <c r="AV1741" s="73">
        <f t="shared" si="636"/>
        <v>1.0086664107387064</v>
      </c>
      <c r="AW1741" s="74">
        <f>PRODUCT(AV$4:AV1741)</f>
        <v>2351348.5352685382</v>
      </c>
      <c r="BO1741" s="70">
        <f t="shared" si="632"/>
        <v>1738</v>
      </c>
      <c r="BP1741" s="178">
        <f t="shared" si="640"/>
        <v>0.1091</v>
      </c>
      <c r="BQ1741" s="179">
        <f t="shared" si="637"/>
        <v>8.6664107387064426E-3</v>
      </c>
      <c r="BR1741" s="179">
        <f t="shared" si="633"/>
        <v>4.2528786566547493E-7</v>
      </c>
    </row>
    <row r="1742" spans="44:70">
      <c r="AR1742" s="69">
        <f t="shared" si="634"/>
        <v>145</v>
      </c>
      <c r="AS1742" s="70">
        <f t="shared" si="638"/>
        <v>1739</v>
      </c>
      <c r="AT1742" s="71">
        <f t="shared" si="639"/>
        <v>3.7192294296783307E-7</v>
      </c>
      <c r="AU1742" s="72">
        <f t="shared" si="635"/>
        <v>8.6664107387064426E-3</v>
      </c>
      <c r="AV1742" s="73">
        <f t="shared" si="636"/>
        <v>1.0086664107387064</v>
      </c>
      <c r="AW1742" s="74">
        <f>PRODUCT(AV$4:AV1742)</f>
        <v>2371726.2874650313</v>
      </c>
      <c r="BO1742" s="70">
        <f t="shared" si="632"/>
        <v>1739</v>
      </c>
      <c r="BP1742" s="178">
        <f t="shared" si="640"/>
        <v>0.1091</v>
      </c>
      <c r="BQ1742" s="179">
        <f t="shared" si="637"/>
        <v>8.6664107387064426E-3</v>
      </c>
      <c r="BR1742" s="179">
        <f t="shared" si="633"/>
        <v>4.2163381385329497E-7</v>
      </c>
    </row>
    <row r="1743" spans="44:70">
      <c r="AR1743" s="69">
        <f t="shared" si="634"/>
        <v>145</v>
      </c>
      <c r="AS1743" s="70">
        <f t="shared" si="638"/>
        <v>1740</v>
      </c>
      <c r="AT1743" s="71">
        <f t="shared" si="639"/>
        <v>3.6869970598092535E-7</v>
      </c>
      <c r="AU1743" s="72">
        <f t="shared" si="635"/>
        <v>8.6664107387064426E-3</v>
      </c>
      <c r="AV1743" s="73">
        <f t="shared" si="636"/>
        <v>1.0086664107387064</v>
      </c>
      <c r="AW1743" s="74">
        <f>PRODUCT(AV$4:AV1743)</f>
        <v>2392280.6416319907</v>
      </c>
      <c r="BO1743" s="70">
        <f t="shared" si="632"/>
        <v>1740</v>
      </c>
      <c r="BP1743" s="178">
        <f t="shared" si="640"/>
        <v>0.1091</v>
      </c>
      <c r="BQ1743" s="179">
        <f t="shared" si="637"/>
        <v>8.6664107387064426E-3</v>
      </c>
      <c r="BR1743" s="179">
        <f t="shared" si="633"/>
        <v>4.1801115746930388E-7</v>
      </c>
    </row>
    <row r="1744" spans="44:70">
      <c r="AR1744" s="69">
        <f t="shared" si="634"/>
        <v>146</v>
      </c>
      <c r="AS1744" s="70">
        <f t="shared" si="638"/>
        <v>1741</v>
      </c>
      <c r="AT1744" s="71">
        <f t="shared" si="639"/>
        <v>3.6550440288965434E-7</v>
      </c>
      <c r="AU1744" s="72">
        <f t="shared" si="635"/>
        <v>8.6664107387064426E-3</v>
      </c>
      <c r="AV1744" s="73">
        <f t="shared" si="636"/>
        <v>1.0086664107387064</v>
      </c>
      <c r="AW1744" s="74">
        <f>PRODUCT(AV$4:AV1744)</f>
        <v>2413013.1282746298</v>
      </c>
      <c r="BO1744" s="70">
        <f t="shared" si="632"/>
        <v>1741</v>
      </c>
      <c r="BP1744" s="178">
        <f t="shared" si="640"/>
        <v>0.1091</v>
      </c>
      <c r="BQ1744" s="179">
        <f t="shared" si="637"/>
        <v>8.6664107387064426E-3</v>
      </c>
      <c r="BR1744" s="179">
        <f t="shared" si="633"/>
        <v>4.1441962676557204E-7</v>
      </c>
    </row>
    <row r="1745" spans="44:70">
      <c r="AR1745" s="69">
        <f t="shared" si="634"/>
        <v>146</v>
      </c>
      <c r="AS1745" s="70">
        <f t="shared" si="638"/>
        <v>1742</v>
      </c>
      <c r="AT1745" s="71">
        <f t="shared" si="639"/>
        <v>3.6233679160740696E-7</v>
      </c>
      <c r="AU1745" s="72">
        <f t="shared" si="635"/>
        <v>8.6664107387064426E-3</v>
      </c>
      <c r="AV1745" s="73">
        <f t="shared" si="636"/>
        <v>1.0086664107387064</v>
      </c>
      <c r="AW1745" s="74">
        <f>PRODUCT(AV$4:AV1745)</f>
        <v>2433925.2911621486</v>
      </c>
      <c r="BO1745" s="70">
        <f t="shared" si="632"/>
        <v>1742</v>
      </c>
      <c r="BP1745" s="178">
        <f t="shared" si="640"/>
        <v>0.1091</v>
      </c>
      <c r="BQ1745" s="179">
        <f t="shared" si="637"/>
        <v>8.6664107387064426E-3</v>
      </c>
      <c r="BR1745" s="179">
        <f t="shared" si="633"/>
        <v>4.1085895431183029E-7</v>
      </c>
    </row>
    <row r="1746" spans="44:70">
      <c r="AR1746" s="69">
        <f t="shared" si="634"/>
        <v>146</v>
      </c>
      <c r="AS1746" s="70">
        <f t="shared" si="638"/>
        <v>1743</v>
      </c>
      <c r="AT1746" s="71">
        <f t="shared" si="639"/>
        <v>3.591966321455921E-7</v>
      </c>
      <c r="AU1746" s="72">
        <f t="shared" si="635"/>
        <v>8.6664107387064426E-3</v>
      </c>
      <c r="AV1746" s="73">
        <f t="shared" si="636"/>
        <v>1.0086664107387064</v>
      </c>
      <c r="AW1746" s="74">
        <f>PRODUCT(AV$4:AV1746)</f>
        <v>2455018.6874426855</v>
      </c>
      <c r="BO1746" s="70">
        <f t="shared" ref="BO1746:BO1803" si="641">BO1745+1</f>
        <v>1743</v>
      </c>
      <c r="BP1746" s="178">
        <f t="shared" si="640"/>
        <v>0.1091</v>
      </c>
      <c r="BQ1746" s="179">
        <f t="shared" si="637"/>
        <v>8.6664107387064426E-3</v>
      </c>
      <c r="BR1746" s="179">
        <f t="shared" ref="BR1746:BR1803" si="642">BR1745/(1+BQ1746)</f>
        <v>4.0732887497555688E-7</v>
      </c>
    </row>
    <row r="1747" spans="44:70">
      <c r="AR1747" s="69">
        <f t="shared" si="634"/>
        <v>146</v>
      </c>
      <c r="AS1747" s="70">
        <f t="shared" si="638"/>
        <v>1744</v>
      </c>
      <c r="AT1747" s="71">
        <f t="shared" si="639"/>
        <v>3.5608368659545836E-7</v>
      </c>
      <c r="AU1747" s="72">
        <f t="shared" si="635"/>
        <v>8.6664107387064426E-3</v>
      </c>
      <c r="AV1747" s="73">
        <f t="shared" si="636"/>
        <v>1.0086664107387064</v>
      </c>
      <c r="AW1747" s="74">
        <f>PRODUCT(AV$4:AV1747)</f>
        <v>2476294.8877592636</v>
      </c>
      <c r="BO1747" s="70">
        <f t="shared" si="641"/>
        <v>1744</v>
      </c>
      <c r="BP1747" s="178">
        <f t="shared" si="640"/>
        <v>0.1091</v>
      </c>
      <c r="BQ1747" s="179">
        <f t="shared" si="637"/>
        <v>8.6664107387064426E-3</v>
      </c>
      <c r="BR1747" s="179">
        <f t="shared" si="642"/>
        <v>4.0382912590223534E-7</v>
      </c>
    </row>
    <row r="1748" spans="44:70">
      <c r="AR1748" s="69">
        <f t="shared" si="634"/>
        <v>146</v>
      </c>
      <c r="AS1748" s="70">
        <f t="shared" si="638"/>
        <v>1745</v>
      </c>
      <c r="AT1748" s="71">
        <f t="shared" si="639"/>
        <v>3.5299771911006932E-7</v>
      </c>
      <c r="AU1748" s="72">
        <f t="shared" si="635"/>
        <v>8.6664107387064426E-3</v>
      </c>
      <c r="AV1748" s="73">
        <f t="shared" si="636"/>
        <v>1.0086664107387064</v>
      </c>
      <c r="AW1748" s="74">
        <f>PRODUCT(AV$4:AV1748)</f>
        <v>2497755.4763667444</v>
      </c>
      <c r="BO1748" s="70">
        <f t="shared" si="641"/>
        <v>1745</v>
      </c>
      <c r="BP1748" s="178">
        <f t="shared" si="640"/>
        <v>0.1091</v>
      </c>
      <c r="BQ1748" s="179">
        <f t="shared" si="637"/>
        <v>8.6664107387064426E-3</v>
      </c>
      <c r="BR1748" s="179">
        <f t="shared" si="642"/>
        <v>4.0035944649578175E-7</v>
      </c>
    </row>
    <row r="1749" spans="44:70">
      <c r="AR1749" s="69">
        <f t="shared" si="634"/>
        <v>146</v>
      </c>
      <c r="AS1749" s="70">
        <f t="shared" si="638"/>
        <v>1746</v>
      </c>
      <c r="AT1749" s="71">
        <f t="shared" si="639"/>
        <v>3.4993849588643492E-7</v>
      </c>
      <c r="AU1749" s="72">
        <f t="shared" si="635"/>
        <v>8.6664107387064426E-3</v>
      </c>
      <c r="AV1749" s="73">
        <f t="shared" si="636"/>
        <v>1.0086664107387064</v>
      </c>
      <c r="AW1749" s="74">
        <f>PRODUCT(AV$4:AV1749)</f>
        <v>2519402.0512497919</v>
      </c>
      <c r="BO1749" s="70">
        <f t="shared" si="641"/>
        <v>1746</v>
      </c>
      <c r="BP1749" s="178">
        <f t="shared" si="640"/>
        <v>0.1091</v>
      </c>
      <c r="BQ1749" s="179">
        <f t="shared" si="637"/>
        <v>8.6664107387064426E-3</v>
      </c>
      <c r="BR1749" s="179">
        <f t="shared" si="642"/>
        <v>3.969195783991406E-7</v>
      </c>
    </row>
    <row r="1750" spans="44:70">
      <c r="AR1750" s="69">
        <f t="shared" si="634"/>
        <v>146</v>
      </c>
      <c r="AS1750" s="70">
        <f t="shared" si="638"/>
        <v>1747</v>
      </c>
      <c r="AT1750" s="71">
        <f t="shared" si="639"/>
        <v>3.4690578514779797E-7</v>
      </c>
      <c r="AU1750" s="72">
        <f t="shared" si="635"/>
        <v>8.6664107387064426E-3</v>
      </c>
      <c r="AV1750" s="73">
        <f t="shared" si="636"/>
        <v>1.0086664107387064</v>
      </c>
      <c r="AW1750" s="74">
        <f>PRODUCT(AV$4:AV1750)</f>
        <v>2541236.2242418621</v>
      </c>
      <c r="BO1750" s="70">
        <f t="shared" si="641"/>
        <v>1747</v>
      </c>
      <c r="BP1750" s="178">
        <f t="shared" si="640"/>
        <v>0.1091</v>
      </c>
      <c r="BQ1750" s="179">
        <f t="shared" si="637"/>
        <v>8.6664107387064426E-3</v>
      </c>
      <c r="BR1750" s="179">
        <f t="shared" si="642"/>
        <v>3.9350926547504717E-7</v>
      </c>
    </row>
    <row r="1751" spans="44:70">
      <c r="AR1751" s="69">
        <f t="shared" si="634"/>
        <v>146</v>
      </c>
      <c r="AS1751" s="70">
        <f t="shared" si="638"/>
        <v>1748</v>
      </c>
      <c r="AT1751" s="71">
        <f t="shared" si="639"/>
        <v>3.4389935712607371E-7</v>
      </c>
      <c r="AU1751" s="72">
        <f t="shared" si="635"/>
        <v>8.6664107387064426E-3</v>
      </c>
      <c r="AV1751" s="73">
        <f t="shared" si="636"/>
        <v>1.0086664107387064</v>
      </c>
      <c r="AW1751" s="74">
        <f>PRODUCT(AV$4:AV1751)</f>
        <v>2563259.6211452214</v>
      </c>
      <c r="BO1751" s="70">
        <f t="shared" si="641"/>
        <v>1748</v>
      </c>
      <c r="BP1751" s="178">
        <f t="shared" si="640"/>
        <v>0.1091</v>
      </c>
      <c r="BQ1751" s="179">
        <f t="shared" si="637"/>
        <v>8.6664107387064426E-3</v>
      </c>
      <c r="BR1751" s="179">
        <f t="shared" si="642"/>
        <v>3.901282537869551E-7</v>
      </c>
    </row>
    <row r="1752" spans="44:70">
      <c r="AR1752" s="69">
        <f t="shared" si="634"/>
        <v>146</v>
      </c>
      <c r="AS1752" s="70">
        <f t="shared" si="638"/>
        <v>1749</v>
      </c>
      <c r="AT1752" s="71">
        <f t="shared" si="639"/>
        <v>3.4091898404444205E-7</v>
      </c>
      <c r="AU1752" s="72">
        <f t="shared" si="635"/>
        <v>8.6664107387064426E-3</v>
      </c>
      <c r="AV1752" s="73">
        <f t="shared" si="636"/>
        <v>1.0086664107387064</v>
      </c>
      <c r="AW1752" s="74">
        <f>PRODUCT(AV$4:AV1752)</f>
        <v>2585473.881852007</v>
      </c>
      <c r="BO1752" s="70">
        <f t="shared" si="641"/>
        <v>1749</v>
      </c>
      <c r="BP1752" s="178">
        <f t="shared" si="640"/>
        <v>0.1091</v>
      </c>
      <c r="BQ1752" s="179">
        <f t="shared" si="637"/>
        <v>8.6664107387064426E-3</v>
      </c>
      <c r="BR1752" s="179">
        <f t="shared" si="642"/>
        <v>3.8677629158012801E-7</v>
      </c>
    </row>
    <row r="1753" spans="44:70">
      <c r="AR1753" s="69">
        <f t="shared" si="634"/>
        <v>146</v>
      </c>
      <c r="AS1753" s="70">
        <f t="shared" si="638"/>
        <v>1750</v>
      </c>
      <c r="AT1753" s="71">
        <f t="shared" si="639"/>
        <v>3.3796444010009039E-7</v>
      </c>
      <c r="AU1753" s="72">
        <f t="shared" si="635"/>
        <v>8.6664107387064426E-3</v>
      </c>
      <c r="AV1753" s="73">
        <f t="shared" si="636"/>
        <v>1.0086664107387064</v>
      </c>
      <c r="AW1753" s="74">
        <f>PRODUCT(AV$4:AV1753)</f>
        <v>2607880.6604663343</v>
      </c>
      <c r="BO1753" s="70">
        <f t="shared" si="641"/>
        <v>1750</v>
      </c>
      <c r="BP1753" s="178">
        <f t="shared" si="640"/>
        <v>0.1091</v>
      </c>
      <c r="BQ1753" s="179">
        <f t="shared" si="637"/>
        <v>8.6664107387064426E-3</v>
      </c>
      <c r="BR1753" s="179">
        <f t="shared" si="642"/>
        <v>3.8345312926289349E-7</v>
      </c>
    </row>
    <row r="1754" spans="44:70">
      <c r="AR1754" s="69">
        <f t="shared" si="634"/>
        <v>146</v>
      </c>
      <c r="AS1754" s="70">
        <f t="shared" si="638"/>
        <v>1751</v>
      </c>
      <c r="AT1754" s="71">
        <f t="shared" si="639"/>
        <v>3.3503550144710608E-7</v>
      </c>
      <c r="AU1754" s="72">
        <f t="shared" si="635"/>
        <v>8.6664107387064426E-3</v>
      </c>
      <c r="AV1754" s="73">
        <f t="shared" si="636"/>
        <v>1.0086664107387064</v>
      </c>
      <c r="AW1754" s="74">
        <f>PRODUCT(AV$4:AV1754)</f>
        <v>2630481.6254274645</v>
      </c>
      <c r="BO1754" s="70">
        <f t="shared" si="641"/>
        <v>1751</v>
      </c>
      <c r="BP1754" s="178">
        <f t="shared" si="640"/>
        <v>0.1091</v>
      </c>
      <c r="BQ1754" s="179">
        <f t="shared" si="637"/>
        <v>8.6664107387064426E-3</v>
      </c>
      <c r="BR1754" s="179">
        <f t="shared" si="642"/>
        <v>3.801585193880581E-7</v>
      </c>
    </row>
    <row r="1755" spans="44:70">
      <c r="AR1755" s="69">
        <f t="shared" si="634"/>
        <v>146</v>
      </c>
      <c r="AS1755" s="70">
        <f t="shared" si="638"/>
        <v>1752</v>
      </c>
      <c r="AT1755" s="71">
        <f t="shared" si="639"/>
        <v>3.32131946179517E-7</v>
      </c>
      <c r="AU1755" s="72">
        <f t="shared" si="635"/>
        <v>8.6664107387064426E-3</v>
      </c>
      <c r="AV1755" s="73">
        <f t="shared" si="636"/>
        <v>1.0086664107387064</v>
      </c>
      <c r="AW1755" s="74">
        <f>PRODUCT(AV$4:AV1755)</f>
        <v>2653278.4596340391</v>
      </c>
      <c r="BO1755" s="70">
        <f t="shared" si="641"/>
        <v>1752</v>
      </c>
      <c r="BP1755" s="178">
        <f t="shared" si="640"/>
        <v>0.1091</v>
      </c>
      <c r="BQ1755" s="179">
        <f t="shared" si="637"/>
        <v>8.6664107387064426E-3</v>
      </c>
      <c r="BR1755" s="179">
        <f t="shared" si="642"/>
        <v>3.7689221663448213E-7</v>
      </c>
    </row>
    <row r="1756" spans="44:70">
      <c r="AR1756" s="69">
        <f t="shared" si="634"/>
        <v>147</v>
      </c>
      <c r="AS1756" s="70">
        <f t="shared" si="638"/>
        <v>1753</v>
      </c>
      <c r="AT1756" s="71">
        <f t="shared" si="639"/>
        <v>3.2925355431447934E-7</v>
      </c>
      <c r="AU1756" s="72">
        <f t="shared" si="635"/>
        <v>8.6664107387064426E-3</v>
      </c>
      <c r="AV1756" s="73">
        <f t="shared" si="636"/>
        <v>1.0086664107387064</v>
      </c>
      <c r="AW1756" s="74">
        <f>PRODUCT(AV$4:AV1756)</f>
        <v>2676272.86056939</v>
      </c>
      <c r="BO1756" s="70">
        <f t="shared" si="641"/>
        <v>1753</v>
      </c>
      <c r="BP1756" s="178">
        <f t="shared" si="640"/>
        <v>0.1091</v>
      </c>
      <c r="BQ1756" s="179">
        <f t="shared" si="637"/>
        <v>8.6664107387064426E-3</v>
      </c>
      <c r="BR1756" s="179">
        <f t="shared" si="642"/>
        <v>3.7365397778881276E-7</v>
      </c>
    </row>
    <row r="1757" spans="44:70">
      <c r="AR1757" s="69">
        <f t="shared" si="634"/>
        <v>147</v>
      </c>
      <c r="AS1757" s="70">
        <f t="shared" si="638"/>
        <v>1754</v>
      </c>
      <c r="AT1757" s="71">
        <f t="shared" si="639"/>
        <v>3.2640010777561105E-7</v>
      </c>
      <c r="AU1757" s="72">
        <f t="shared" si="635"/>
        <v>8.6664107387064426E-3</v>
      </c>
      <c r="AV1757" s="73">
        <f t="shared" si="636"/>
        <v>1.0086664107387064</v>
      </c>
      <c r="AW1757" s="74">
        <f>PRODUCT(AV$4:AV1757)</f>
        <v>2699466.5404279372</v>
      </c>
      <c r="BO1757" s="70">
        <f t="shared" si="641"/>
        <v>1754</v>
      </c>
      <c r="BP1757" s="178">
        <f t="shared" si="640"/>
        <v>0.1091</v>
      </c>
      <c r="BQ1757" s="179">
        <f t="shared" si="637"/>
        <v>8.6664107387064426E-3</v>
      </c>
      <c r="BR1757" s="179">
        <f t="shared" si="642"/>
        <v>3.7044356172737401E-7</v>
      </c>
    </row>
    <row r="1758" spans="44:70">
      <c r="AR1758" s="69">
        <f t="shared" si="634"/>
        <v>147</v>
      </c>
      <c r="AS1758" s="70">
        <f t="shared" si="638"/>
        <v>1755</v>
      </c>
      <c r="AT1758" s="71">
        <f t="shared" si="639"/>
        <v>3.2357139037646956E-7</v>
      </c>
      <c r="AU1758" s="72">
        <f t="shared" si="635"/>
        <v>8.6664107387064426E-3</v>
      </c>
      <c r="AV1758" s="73">
        <f t="shared" si="636"/>
        <v>1.0086664107387064</v>
      </c>
      <c r="AW1758" s="74">
        <f>PRODUCT(AV$4:AV1758)</f>
        <v>2722861.2262426806</v>
      </c>
      <c r="BO1758" s="70">
        <f t="shared" si="641"/>
        <v>1755</v>
      </c>
      <c r="BP1758" s="178">
        <f t="shared" si="640"/>
        <v>0.1091</v>
      </c>
      <c r="BQ1758" s="179">
        <f t="shared" si="637"/>
        <v>8.6664107387064426E-3</v>
      </c>
      <c r="BR1758" s="179">
        <f t="shared" si="642"/>
        <v>3.6726072939821218E-7</v>
      </c>
    </row>
    <row r="1759" spans="44:70">
      <c r="AR1759" s="69">
        <f t="shared" si="634"/>
        <v>147</v>
      </c>
      <c r="AS1759" s="70">
        <f t="shared" si="638"/>
        <v>1756</v>
      </c>
      <c r="AT1759" s="71">
        <f t="shared" si="639"/>
        <v>3.2076718780417276E-7</v>
      </c>
      <c r="AU1759" s="72">
        <f t="shared" si="635"/>
        <v>8.6664107387064426E-3</v>
      </c>
      <c r="AV1759" s="73">
        <f t="shared" si="636"/>
        <v>1.0086664107387064</v>
      </c>
      <c r="AW1759" s="74">
        <f>PRODUCT(AV$4:AV1759)</f>
        <v>2746458.6600137977</v>
      </c>
      <c r="BO1759" s="70">
        <f t="shared" si="641"/>
        <v>1756</v>
      </c>
      <c r="BP1759" s="178">
        <f t="shared" si="640"/>
        <v>0.1091</v>
      </c>
      <c r="BQ1759" s="179">
        <f t="shared" si="637"/>
        <v>8.6664107387064426E-3</v>
      </c>
      <c r="BR1759" s="179">
        <f t="shared" si="642"/>
        <v>3.6410524380329598E-7</v>
      </c>
    </row>
    <row r="1760" spans="44:70">
      <c r="AR1760" s="69">
        <f t="shared" si="634"/>
        <v>147</v>
      </c>
      <c r="AS1760" s="70">
        <f t="shared" si="638"/>
        <v>1757</v>
      </c>
      <c r="AT1760" s="71">
        <f t="shared" si="639"/>
        <v>3.1798728760316201E-7</v>
      </c>
      <c r="AU1760" s="72">
        <f t="shared" si="635"/>
        <v>8.6664107387064426E-3</v>
      </c>
      <c r="AV1760" s="73">
        <f t="shared" si="636"/>
        <v>1.0086664107387064</v>
      </c>
      <c r="AW1760" s="74">
        <f>PRODUCT(AV$4:AV1760)</f>
        <v>2770260.5988383545</v>
      </c>
      <c r="BO1760" s="70">
        <f t="shared" si="641"/>
        <v>1757</v>
      </c>
      <c r="BP1760" s="178">
        <f t="shared" si="640"/>
        <v>0.1091</v>
      </c>
      <c r="BQ1760" s="179">
        <f t="shared" si="637"/>
        <v>8.6664107387064426E-3</v>
      </c>
      <c r="BR1760" s="179">
        <f t="shared" si="642"/>
        <v>3.6097686998086915E-7</v>
      </c>
    </row>
    <row r="1761" spans="44:70">
      <c r="AR1761" s="69">
        <f t="shared" si="634"/>
        <v>147</v>
      </c>
      <c r="AS1761" s="70">
        <f t="shared" si="638"/>
        <v>1758</v>
      </c>
      <c r="AT1761" s="71">
        <f t="shared" si="639"/>
        <v>3.1523147915910584E-7</v>
      </c>
      <c r="AU1761" s="72">
        <f t="shared" si="635"/>
        <v>8.6664107387064426E-3</v>
      </c>
      <c r="AV1761" s="73">
        <f t="shared" si="636"/>
        <v>1.0086664107387064</v>
      </c>
      <c r="AW1761" s="74">
        <f>PRODUCT(AV$4:AV1761)</f>
        <v>2794268.8150411425</v>
      </c>
      <c r="BO1761" s="70">
        <f t="shared" si="641"/>
        <v>1758</v>
      </c>
      <c r="BP1761" s="178">
        <f t="shared" si="640"/>
        <v>0.1091</v>
      </c>
      <c r="BQ1761" s="179">
        <f t="shared" si="637"/>
        <v>8.6664107387064426E-3</v>
      </c>
      <c r="BR1761" s="179">
        <f t="shared" si="642"/>
        <v>3.5787537498795496E-7</v>
      </c>
    </row>
    <row r="1762" spans="44:70">
      <c r="AR1762" s="69">
        <f t="shared" si="634"/>
        <v>147</v>
      </c>
      <c r="AS1762" s="70">
        <f t="shared" si="638"/>
        <v>1759</v>
      </c>
      <c r="AT1762" s="71">
        <f t="shared" si="639"/>
        <v>3.1249955368294307E-7</v>
      </c>
      <c r="AU1762" s="72">
        <f t="shared" si="635"/>
        <v>8.6664107387064426E-3</v>
      </c>
      <c r="AV1762" s="73">
        <f t="shared" si="636"/>
        <v>1.0086664107387064</v>
      </c>
      <c r="AW1762" s="74">
        <f>PRODUCT(AV$4:AV1762)</f>
        <v>2818485.0963066476</v>
      </c>
      <c r="BO1762" s="70">
        <f t="shared" si="641"/>
        <v>1759</v>
      </c>
      <c r="BP1762" s="178">
        <f t="shared" si="640"/>
        <v>0.1091</v>
      </c>
      <c r="BQ1762" s="179">
        <f t="shared" si="637"/>
        <v>8.6664107387064426E-3</v>
      </c>
      <c r="BR1762" s="179">
        <f t="shared" si="642"/>
        <v>3.5480052788301092E-7</v>
      </c>
    </row>
    <row r="1763" spans="44:70">
      <c r="AR1763" s="69">
        <f t="shared" si="634"/>
        <v>147</v>
      </c>
      <c r="AS1763" s="70">
        <f t="shared" si="638"/>
        <v>1760</v>
      </c>
      <c r="AT1763" s="71">
        <f t="shared" si="639"/>
        <v>3.0979130419506427E-7</v>
      </c>
      <c r="AU1763" s="72">
        <f t="shared" si="635"/>
        <v>8.6664107387064426E-3</v>
      </c>
      <c r="AV1763" s="73">
        <f t="shared" si="636"/>
        <v>1.0086664107387064</v>
      </c>
      <c r="AW1763" s="74">
        <f>PRODUCT(AV$4:AV1763)</f>
        <v>2842911.2458121637</v>
      </c>
      <c r="BO1763" s="70">
        <f t="shared" si="641"/>
        <v>1760</v>
      </c>
      <c r="BP1763" s="178">
        <f t="shared" si="640"/>
        <v>0.1091</v>
      </c>
      <c r="BQ1763" s="179">
        <f t="shared" si="637"/>
        <v>8.6664107387064426E-3</v>
      </c>
      <c r="BR1763" s="179">
        <f t="shared" si="642"/>
        <v>3.5175209970873264E-7</v>
      </c>
    </row>
    <row r="1764" spans="44:70">
      <c r="AR1764" s="69">
        <f t="shared" si="634"/>
        <v>147</v>
      </c>
      <c r="AS1764" s="70">
        <f t="shared" si="638"/>
        <v>1761</v>
      </c>
      <c r="AT1764" s="71">
        <f t="shared" si="639"/>
        <v>3.0710652550963029E-7</v>
      </c>
      <c r="AU1764" s="72">
        <f t="shared" si="635"/>
        <v>8.6664107387064426E-3</v>
      </c>
      <c r="AV1764" s="73">
        <f t="shared" si="636"/>
        <v>1.0086664107387064</v>
      </c>
      <c r="AW1764" s="74">
        <f>PRODUCT(AV$4:AV1764)</f>
        <v>2867549.0823620595</v>
      </c>
      <c r="BO1764" s="70">
        <f t="shared" si="641"/>
        <v>1761</v>
      </c>
      <c r="BP1764" s="178">
        <f t="shared" si="640"/>
        <v>0.1091</v>
      </c>
      <c r="BQ1764" s="179">
        <f t="shared" si="637"/>
        <v>8.6664107387064426E-3</v>
      </c>
      <c r="BR1764" s="179">
        <f t="shared" si="642"/>
        <v>3.4872986347500523E-7</v>
      </c>
    </row>
    <row r="1765" spans="44:70">
      <c r="AR1765" s="69">
        <f t="shared" si="634"/>
        <v>147</v>
      </c>
      <c r="AS1765" s="70">
        <f t="shared" si="638"/>
        <v>1762</v>
      </c>
      <c r="AT1765" s="71">
        <f t="shared" si="639"/>
        <v>3.0444501421902681E-7</v>
      </c>
      <c r="AU1765" s="72">
        <f t="shared" si="635"/>
        <v>8.6664107387064426E-3</v>
      </c>
      <c r="AV1765" s="73">
        <f t="shared" si="636"/>
        <v>1.0086664107387064</v>
      </c>
      <c r="AW1765" s="74">
        <f>PRODUCT(AV$4:AV1765)</f>
        <v>2892400.44052321</v>
      </c>
      <c r="BO1765" s="70">
        <f t="shared" si="641"/>
        <v>1762</v>
      </c>
      <c r="BP1765" s="178">
        <f t="shared" si="640"/>
        <v>0.1091</v>
      </c>
      <c r="BQ1765" s="179">
        <f t="shared" si="637"/>
        <v>8.6664107387064426E-3</v>
      </c>
      <c r="BR1765" s="179">
        <f t="shared" si="642"/>
        <v>3.4573359414200139E-7</v>
      </c>
    </row>
    <row r="1766" spans="44:70">
      <c r="AR1766" s="69">
        <f t="shared" si="634"/>
        <v>147</v>
      </c>
      <c r="AS1766" s="70">
        <f t="shared" si="638"/>
        <v>1763</v>
      </c>
      <c r="AT1766" s="71">
        <f t="shared" si="639"/>
        <v>3.018065686784534E-7</v>
      </c>
      <c r="AU1766" s="72">
        <f t="shared" si="635"/>
        <v>8.6664107387064426E-3</v>
      </c>
      <c r="AV1766" s="73">
        <f t="shared" si="636"/>
        <v>1.0086664107387064</v>
      </c>
      <c r="AW1766" s="74">
        <f>PRODUCT(AV$4:AV1766)</f>
        <v>2917467.1707615997</v>
      </c>
      <c r="BO1766" s="70">
        <f t="shared" si="641"/>
        <v>1763</v>
      </c>
      <c r="BP1766" s="178">
        <f t="shared" si="640"/>
        <v>0.1091</v>
      </c>
      <c r="BQ1766" s="179">
        <f t="shared" si="637"/>
        <v>8.6664107387064426E-3</v>
      </c>
      <c r="BR1766" s="179">
        <f t="shared" si="642"/>
        <v>3.4276306860342468E-7</v>
      </c>
    </row>
    <row r="1767" spans="44:70">
      <c r="AR1767" s="69">
        <f t="shared" si="634"/>
        <v>147</v>
      </c>
      <c r="AS1767" s="70">
        <f t="shared" si="638"/>
        <v>1764</v>
      </c>
      <c r="AT1767" s="71">
        <f t="shared" si="639"/>
        <v>2.9919098899064633E-7</v>
      </c>
      <c r="AU1767" s="72">
        <f t="shared" si="635"/>
        <v>8.6664107387064426E-3</v>
      </c>
      <c r="AV1767" s="73">
        <f t="shared" si="636"/>
        <v>1.0086664107387064</v>
      </c>
      <c r="AW1767" s="74">
        <f>PRODUCT(AV$4:AV1767)</f>
        <v>2942751.1395801115</v>
      </c>
      <c r="BO1767" s="70">
        <f t="shared" si="641"/>
        <v>1764</v>
      </c>
      <c r="BP1767" s="178">
        <f t="shared" si="640"/>
        <v>0.1091</v>
      </c>
      <c r="BQ1767" s="179">
        <f t="shared" si="637"/>
        <v>8.6664107387064426E-3</v>
      </c>
      <c r="BR1767" s="179">
        <f t="shared" si="642"/>
        <v>3.3981806566989666E-7</v>
      </c>
    </row>
    <row r="1768" spans="44:70">
      <c r="AR1768" s="69">
        <f t="shared" si="634"/>
        <v>148</v>
      </c>
      <c r="AS1768" s="70">
        <f t="shared" si="638"/>
        <v>1765</v>
      </c>
      <c r="AT1768" s="71">
        <f t="shared" si="639"/>
        <v>2.9659807699073357E-7</v>
      </c>
      <c r="AU1768" s="72">
        <f t="shared" si="635"/>
        <v>8.6664107387064426E-3</v>
      </c>
      <c r="AV1768" s="73">
        <f t="shared" si="636"/>
        <v>1.0086664107387064</v>
      </c>
      <c r="AW1768" s="74">
        <f>PRODUCT(AV$4:AV1768)</f>
        <v>2968254.2296575094</v>
      </c>
      <c r="BO1768" s="70">
        <f t="shared" si="641"/>
        <v>1765</v>
      </c>
      <c r="BP1768" s="178">
        <f t="shared" si="640"/>
        <v>0.1091</v>
      </c>
      <c r="BQ1768" s="179">
        <f t="shared" si="637"/>
        <v>8.6664107387064426E-3</v>
      </c>
      <c r="BR1768" s="179">
        <f t="shared" si="642"/>
        <v>3.3689836605248672E-7</v>
      </c>
    </row>
    <row r="1769" spans="44:70">
      <c r="AR1769" s="69">
        <f t="shared" si="634"/>
        <v>148</v>
      </c>
      <c r="AS1769" s="70">
        <f t="shared" si="638"/>
        <v>1766</v>
      </c>
      <c r="AT1769" s="71">
        <f t="shared" si="639"/>
        <v>2.9402763623122141E-7</v>
      </c>
      <c r="AU1769" s="72">
        <f t="shared" si="635"/>
        <v>8.6664107387064426E-3</v>
      </c>
      <c r="AV1769" s="73">
        <f t="shared" si="636"/>
        <v>1.0086664107387064</v>
      </c>
      <c r="AW1769" s="74">
        <f>PRODUCT(AV$4:AV1769)</f>
        <v>2993978.3399886242</v>
      </c>
      <c r="BO1769" s="70">
        <f t="shared" si="641"/>
        <v>1766</v>
      </c>
      <c r="BP1769" s="178">
        <f t="shared" si="640"/>
        <v>0.1091</v>
      </c>
      <c r="BQ1769" s="179">
        <f t="shared" si="637"/>
        <v>8.6664107387064426E-3</v>
      </c>
      <c r="BR1769" s="179">
        <f t="shared" si="642"/>
        <v>3.3400375234638375E-7</v>
      </c>
    </row>
    <row r="1770" spans="44:70">
      <c r="AR1770" s="69">
        <f t="shared" si="634"/>
        <v>148</v>
      </c>
      <c r="AS1770" s="70">
        <f t="shared" si="638"/>
        <v>1767</v>
      </c>
      <c r="AT1770" s="71">
        <f t="shared" si="639"/>
        <v>2.9147947196711067E-7</v>
      </c>
      <c r="AU1770" s="72">
        <f t="shared" si="635"/>
        <v>8.6664107387064426E-3</v>
      </c>
      <c r="AV1770" s="73">
        <f t="shared" si="636"/>
        <v>1.0086664107387064</v>
      </c>
      <c r="AW1770" s="74">
        <f>PRODUCT(AV$4:AV1770)</f>
        <v>3019925.3860257561</v>
      </c>
      <c r="BO1770" s="70">
        <f t="shared" si="641"/>
        <v>1767</v>
      </c>
      <c r="BP1770" s="178">
        <f t="shared" si="640"/>
        <v>0.1091</v>
      </c>
      <c r="BQ1770" s="179">
        <f t="shared" si="637"/>
        <v>8.6664107387064426E-3</v>
      </c>
      <c r="BR1770" s="179">
        <f t="shared" si="642"/>
        <v>3.3113400901470779E-7</v>
      </c>
    </row>
    <row r="1771" spans="44:70">
      <c r="AR1771" s="69">
        <f t="shared" si="634"/>
        <v>148</v>
      </c>
      <c r="AS1771" s="70">
        <f t="shared" si="638"/>
        <v>1768</v>
      </c>
      <c r="AT1771" s="71">
        <f t="shared" si="639"/>
        <v>2.8895339114114239E-7</v>
      </c>
      <c r="AU1771" s="72">
        <f t="shared" si="635"/>
        <v>8.6664107387064426E-3</v>
      </c>
      <c r="AV1771" s="73">
        <f t="shared" si="636"/>
        <v>1.0086664107387064</v>
      </c>
      <c r="AW1771" s="74">
        <f>PRODUCT(AV$4:AV1771)</f>
        <v>3046097.2998213018</v>
      </c>
      <c r="BO1771" s="70">
        <f t="shared" si="641"/>
        <v>1768</v>
      </c>
      <c r="BP1771" s="178">
        <f t="shared" si="640"/>
        <v>0.1091</v>
      </c>
      <c r="BQ1771" s="179">
        <f t="shared" si="637"/>
        <v>8.6664107387064426E-3</v>
      </c>
      <c r="BR1771" s="179">
        <f t="shared" si="642"/>
        <v>3.2828892237246071E-7</v>
      </c>
    </row>
    <row r="1772" spans="44:70">
      <c r="AR1772" s="69">
        <f t="shared" si="634"/>
        <v>148</v>
      </c>
      <c r="AS1772" s="70">
        <f t="shared" si="638"/>
        <v>1769</v>
      </c>
      <c r="AT1772" s="71">
        <f t="shared" si="639"/>
        <v>2.8644920236917115E-7</v>
      </c>
      <c r="AU1772" s="72">
        <f t="shared" si="635"/>
        <v>8.6664107387064426E-3</v>
      </c>
      <c r="AV1772" s="73">
        <f t="shared" si="636"/>
        <v>1.0086664107387064</v>
      </c>
      <c r="AW1772" s="74">
        <f>PRODUCT(AV$4:AV1772)</f>
        <v>3072496.0301716179</v>
      </c>
      <c r="BO1772" s="70">
        <f t="shared" si="641"/>
        <v>1769</v>
      </c>
      <c r="BP1772" s="178">
        <f t="shared" si="640"/>
        <v>0.1091</v>
      </c>
      <c r="BQ1772" s="179">
        <f t="shared" si="637"/>
        <v>8.6664107387064426E-3</v>
      </c>
      <c r="BR1772" s="179">
        <f t="shared" si="642"/>
        <v>3.254682805706152E-7</v>
      </c>
    </row>
    <row r="1773" spans="44:70">
      <c r="AR1773" s="69">
        <f t="shared" si="634"/>
        <v>148</v>
      </c>
      <c r="AS1773" s="70">
        <f t="shared" si="638"/>
        <v>1770</v>
      </c>
      <c r="AT1773" s="71">
        <f t="shared" si="639"/>
        <v>2.8396671592566504E-7</v>
      </c>
      <c r="AU1773" s="72">
        <f t="shared" si="635"/>
        <v>8.6664107387064426E-3</v>
      </c>
      <c r="AV1773" s="73">
        <f t="shared" si="636"/>
        <v>1.0086664107387064</v>
      </c>
      <c r="AW1773" s="74">
        <f>PRODUCT(AV$4:AV1773)</f>
        <v>3099123.54276213</v>
      </c>
      <c r="BO1773" s="70">
        <f t="shared" si="641"/>
        <v>1770</v>
      </c>
      <c r="BP1773" s="178">
        <f t="shared" si="640"/>
        <v>0.1091</v>
      </c>
      <c r="BQ1773" s="179">
        <f t="shared" si="637"/>
        <v>8.6664107387064426E-3</v>
      </c>
      <c r="BR1773" s="179">
        <f t="shared" si="642"/>
        <v>3.2267187358034E-7</v>
      </c>
    </row>
    <row r="1774" spans="44:70">
      <c r="AR1774" s="69">
        <f t="shared" si="634"/>
        <v>148</v>
      </c>
      <c r="AS1774" s="70">
        <f t="shared" si="638"/>
        <v>1771</v>
      </c>
      <c r="AT1774" s="71">
        <f t="shared" si="639"/>
        <v>2.8150574372933168E-7</v>
      </c>
      <c r="AU1774" s="72">
        <f t="shared" si="635"/>
        <v>8.6664107387064426E-3</v>
      </c>
      <c r="AV1774" s="73">
        <f t="shared" si="636"/>
        <v>1.0086664107387064</v>
      </c>
      <c r="AW1774" s="74">
        <f>PRODUCT(AV$4:AV1774)</f>
        <v>3125981.8203137019</v>
      </c>
      <c r="BO1774" s="70">
        <f t="shared" si="641"/>
        <v>1771</v>
      </c>
      <c r="BP1774" s="178">
        <f t="shared" si="640"/>
        <v>0.1091</v>
      </c>
      <c r="BQ1774" s="179">
        <f t="shared" si="637"/>
        <v>8.6664107387064426E-3</v>
      </c>
      <c r="BR1774" s="179">
        <f t="shared" si="642"/>
        <v>3.1989949317736098E-7</v>
      </c>
    </row>
    <row r="1775" spans="44:70">
      <c r="AR1775" s="69">
        <f t="shared" si="634"/>
        <v>148</v>
      </c>
      <c r="AS1775" s="70">
        <f t="shared" si="638"/>
        <v>1772</v>
      </c>
      <c r="AT1775" s="71">
        <f t="shared" si="639"/>
        <v>2.7906609932886828E-7</v>
      </c>
      <c r="AU1775" s="72">
        <f t="shared" si="635"/>
        <v>8.6664107387064426E-3</v>
      </c>
      <c r="AV1775" s="73">
        <f t="shared" si="636"/>
        <v>1.0086664107387064</v>
      </c>
      <c r="AW1775" s="74">
        <f>PRODUCT(AV$4:AV1775)</f>
        <v>3153072.8627302698</v>
      </c>
      <c r="BO1775" s="70">
        <f t="shared" si="641"/>
        <v>1772</v>
      </c>
      <c r="BP1775" s="178">
        <f t="shared" si="640"/>
        <v>0.1091</v>
      </c>
      <c r="BQ1775" s="179">
        <f t="shared" si="637"/>
        <v>8.6664107387064426E-3</v>
      </c>
      <c r="BR1775" s="179">
        <f t="shared" si="642"/>
        <v>3.1715093292645637E-7</v>
      </c>
    </row>
    <row r="1776" spans="44:70">
      <c r="AR1776" s="69">
        <f t="shared" si="634"/>
        <v>148</v>
      </c>
      <c r="AS1776" s="70">
        <f t="shared" si="638"/>
        <v>1773</v>
      </c>
      <c r="AT1776" s="71">
        <f t="shared" si="639"/>
        <v>2.7664759788883566E-7</v>
      </c>
      <c r="AU1776" s="72">
        <f t="shared" si="635"/>
        <v>8.6664107387064426E-3</v>
      </c>
      <c r="AV1776" s="73">
        <f t="shared" si="636"/>
        <v>1.0086664107387064</v>
      </c>
      <c r="AW1776" s="74">
        <f>PRODUCT(AV$4:AV1776)</f>
        <v>3180398.6872477592</v>
      </c>
      <c r="BO1776" s="70">
        <f t="shared" si="641"/>
        <v>1773</v>
      </c>
      <c r="BP1776" s="178">
        <f t="shared" si="640"/>
        <v>0.1091</v>
      </c>
      <c r="BQ1776" s="179">
        <f t="shared" si="637"/>
        <v>8.6664107387064426E-3</v>
      </c>
      <c r="BR1776" s="179">
        <f t="shared" si="642"/>
        <v>3.1442598816608542E-7</v>
      </c>
    </row>
    <row r="1777" spans="44:70">
      <c r="AR1777" s="69">
        <f t="shared" si="634"/>
        <v>148</v>
      </c>
      <c r="AS1777" s="70">
        <f t="shared" si="638"/>
        <v>1774</v>
      </c>
      <c r="AT1777" s="71">
        <f t="shared" si="639"/>
        <v>2.7425005617565452E-7</v>
      </c>
      <c r="AU1777" s="72">
        <f t="shared" si="635"/>
        <v>8.6664107387064426E-3</v>
      </c>
      <c r="AV1777" s="73">
        <f t="shared" si="636"/>
        <v>1.0086664107387064</v>
      </c>
      <c r="AW1777" s="74">
        <f>PRODUCT(AV$4:AV1777)</f>
        <v>3207961.328584291</v>
      </c>
      <c r="BO1777" s="70">
        <f t="shared" si="641"/>
        <v>1774</v>
      </c>
      <c r="BP1777" s="178">
        <f t="shared" si="640"/>
        <v>0.1091</v>
      </c>
      <c r="BQ1777" s="179">
        <f t="shared" si="637"/>
        <v>8.6664107387064426E-3</v>
      </c>
      <c r="BR1777" s="179">
        <f t="shared" si="642"/>
        <v>3.1172445599314899E-7</v>
      </c>
    </row>
    <row r="1778" spans="44:70">
      <c r="AR1778" s="69">
        <f t="shared" si="634"/>
        <v>148</v>
      </c>
      <c r="AS1778" s="70">
        <f t="shared" si="638"/>
        <v>1775</v>
      </c>
      <c r="AT1778" s="71">
        <f t="shared" si="639"/>
        <v>2.7187329254372298E-7</v>
      </c>
      <c r="AU1778" s="72">
        <f t="shared" si="635"/>
        <v>8.6664107387064426E-3</v>
      </c>
      <c r="AV1778" s="73">
        <f t="shared" si="636"/>
        <v>1.0086664107387064</v>
      </c>
      <c r="AW1778" s="74">
        <f>PRODUCT(AV$4:AV1778)</f>
        <v>3235762.8390916889</v>
      </c>
      <c r="BO1778" s="70">
        <f t="shared" si="641"/>
        <v>1775</v>
      </c>
      <c r="BP1778" s="178">
        <f t="shared" si="640"/>
        <v>0.1091</v>
      </c>
      <c r="BQ1778" s="179">
        <f t="shared" si="637"/>
        <v>8.6664107387064426E-3</v>
      </c>
      <c r="BR1778" s="179">
        <f t="shared" si="642"/>
        <v>3.0904613524788106E-7</v>
      </c>
    </row>
    <row r="1779" spans="44:70">
      <c r="AR1779" s="69">
        <f t="shared" si="634"/>
        <v>148</v>
      </c>
      <c r="AS1779" s="70">
        <f t="shared" si="638"/>
        <v>1776</v>
      </c>
      <c r="AT1779" s="71">
        <f t="shared" si="639"/>
        <v>2.6951712692165459E-7</v>
      </c>
      <c r="AU1779" s="72">
        <f t="shared" si="635"/>
        <v>8.6664107387064426E-3</v>
      </c>
      <c r="AV1779" s="73">
        <f t="shared" si="636"/>
        <v>1.0086664107387064</v>
      </c>
      <c r="AW1779" s="74">
        <f>PRODUCT(AV$4:AV1779)</f>
        <v>3263805.2889083005</v>
      </c>
      <c r="BO1779" s="70">
        <f t="shared" si="641"/>
        <v>1776</v>
      </c>
      <c r="BP1779" s="178">
        <f t="shared" si="640"/>
        <v>0.1091</v>
      </c>
      <c r="BQ1779" s="179">
        <f t="shared" si="637"/>
        <v>8.6664107387064426E-3</v>
      </c>
      <c r="BR1779" s="179">
        <f t="shared" si="642"/>
        <v>3.0639082649887012E-7</v>
      </c>
    </row>
    <row r="1780" spans="44:70">
      <c r="AR1780" s="69">
        <f t="shared" si="634"/>
        <v>149</v>
      </c>
      <c r="AS1780" s="70">
        <f t="shared" si="638"/>
        <v>1777</v>
      </c>
      <c r="AT1780" s="71">
        <f t="shared" si="639"/>
        <v>2.6718138079863546E-7</v>
      </c>
      <c r="AU1780" s="72">
        <f t="shared" si="635"/>
        <v>8.6664107387064426E-3</v>
      </c>
      <c r="AV1780" s="73">
        <f t="shared" si="636"/>
        <v>1.0086664107387064</v>
      </c>
      <c r="AW1780" s="74">
        <f>PRODUCT(AV$4:AV1780)</f>
        <v>3292090.766113142</v>
      </c>
      <c r="BO1780" s="70">
        <f t="shared" si="641"/>
        <v>1777</v>
      </c>
      <c r="BP1780" s="178">
        <f t="shared" si="640"/>
        <v>0.1091</v>
      </c>
      <c r="BQ1780" s="179">
        <f t="shared" si="637"/>
        <v>8.6664107387064426E-3</v>
      </c>
      <c r="BR1780" s="179">
        <f t="shared" si="642"/>
        <v>3.0375833202820932E-7</v>
      </c>
    </row>
    <row r="1781" spans="44:70">
      <c r="AR1781" s="69">
        <f t="shared" si="634"/>
        <v>149</v>
      </c>
      <c r="AS1781" s="70">
        <f t="shared" si="638"/>
        <v>1778</v>
      </c>
      <c r="AT1781" s="71">
        <f t="shared" si="639"/>
        <v>2.6486587721089976E-7</v>
      </c>
      <c r="AU1781" s="72">
        <f t="shared" si="635"/>
        <v>8.6664107387064426E-3</v>
      </c>
      <c r="AV1781" s="73">
        <f t="shared" si="636"/>
        <v>1.0086664107387064</v>
      </c>
      <c r="AW1781" s="74">
        <f>PRODUCT(AV$4:AV1781)</f>
        <v>3320621.3768813815</v>
      </c>
      <c r="BO1781" s="70">
        <f t="shared" si="641"/>
        <v>1778</v>
      </c>
      <c r="BP1781" s="178">
        <f t="shared" si="640"/>
        <v>0.1091</v>
      </c>
      <c r="BQ1781" s="179">
        <f t="shared" si="637"/>
        <v>8.6664107387064426E-3</v>
      </c>
      <c r="BR1781" s="179">
        <f t="shared" si="642"/>
        <v>3.0114845581677399E-7</v>
      </c>
    </row>
    <row r="1782" spans="44:70">
      <c r="AR1782" s="69">
        <f t="shared" si="634"/>
        <v>149</v>
      </c>
      <c r="AS1782" s="70">
        <f t="shared" si="638"/>
        <v>1779</v>
      </c>
      <c r="AT1782" s="71">
        <f t="shared" si="639"/>
        <v>2.6257044072832229E-7</v>
      </c>
      <c r="AU1782" s="72">
        <f t="shared" si="635"/>
        <v>8.6664107387064426E-3</v>
      </c>
      <c r="AV1782" s="73">
        <f t="shared" si="636"/>
        <v>1.0086664107387064</v>
      </c>
      <c r="AW1782" s="74">
        <f>PRODUCT(AV$4:AV1782)</f>
        <v>3349399.2456411645</v>
      </c>
      <c r="BO1782" s="70">
        <f t="shared" si="641"/>
        <v>1779</v>
      </c>
      <c r="BP1782" s="178">
        <f t="shared" si="640"/>
        <v>0.1091</v>
      </c>
      <c r="BQ1782" s="179">
        <f t="shared" si="637"/>
        <v>8.6664107387064426E-3</v>
      </c>
      <c r="BR1782" s="179">
        <f t="shared" si="642"/>
        <v>2.9856100352962586E-7</v>
      </c>
    </row>
    <row r="1783" spans="44:70">
      <c r="AR1783" s="69">
        <f t="shared" si="634"/>
        <v>149</v>
      </c>
      <c r="AS1783" s="70">
        <f t="shared" si="638"/>
        <v>1780</v>
      </c>
      <c r="AT1783" s="71">
        <f t="shared" si="639"/>
        <v>2.6029489744112749E-7</v>
      </c>
      <c r="AU1783" s="72">
        <f t="shared" si="635"/>
        <v>8.6664107387064426E-3</v>
      </c>
      <c r="AV1783" s="73">
        <f t="shared" si="636"/>
        <v>1.0086664107387064</v>
      </c>
      <c r="AW1783" s="74">
        <f>PRODUCT(AV$4:AV1783)</f>
        <v>3378426.5152318045</v>
      </c>
      <c r="BO1783" s="70">
        <f t="shared" si="641"/>
        <v>1780</v>
      </c>
      <c r="BP1783" s="178">
        <f t="shared" si="640"/>
        <v>0.1091</v>
      </c>
      <c r="BQ1783" s="179">
        <f t="shared" si="637"/>
        <v>8.6664107387064426E-3</v>
      </c>
      <c r="BR1783" s="179">
        <f t="shared" si="642"/>
        <v>2.9599578250154266E-7</v>
      </c>
    </row>
    <row r="1784" spans="44:70">
      <c r="AR1784" s="69">
        <f t="shared" si="634"/>
        <v>149</v>
      </c>
      <c r="AS1784" s="70">
        <f t="shared" si="638"/>
        <v>1781</v>
      </c>
      <c r="AT1784" s="71">
        <f t="shared" si="639"/>
        <v>2.5803907494671319E-7</v>
      </c>
      <c r="AU1784" s="72">
        <f t="shared" si="635"/>
        <v>8.6664107387064426E-3</v>
      </c>
      <c r="AV1784" s="73">
        <f t="shared" si="636"/>
        <v>1.0086664107387064</v>
      </c>
      <c r="AW1784" s="74">
        <f>PRODUCT(AV$4:AV1784)</f>
        <v>3407705.3470633398</v>
      </c>
      <c r="BO1784" s="70">
        <f t="shared" si="641"/>
        <v>1781</v>
      </c>
      <c r="BP1784" s="178">
        <f t="shared" si="640"/>
        <v>0.1091</v>
      </c>
      <c r="BQ1784" s="179">
        <f t="shared" si="637"/>
        <v>8.6664107387064426E-3</v>
      </c>
      <c r="BR1784" s="179">
        <f t="shared" si="642"/>
        <v>2.9345260172267198E-7</v>
      </c>
    </row>
    <row r="1785" spans="44:70">
      <c r="AR1785" s="69">
        <f t="shared" si="634"/>
        <v>149</v>
      </c>
      <c r="AS1785" s="70">
        <f t="shared" si="638"/>
        <v>1782</v>
      </c>
      <c r="AT1785" s="71">
        <f t="shared" si="639"/>
        <v>2.5580280233658914E-7</v>
      </c>
      <c r="AU1785" s="72">
        <f t="shared" si="635"/>
        <v>8.6664107387064426E-3</v>
      </c>
      <c r="AV1785" s="73">
        <f t="shared" si="636"/>
        <v>1.0086664107387064</v>
      </c>
      <c r="AW1785" s="74">
        <f>PRODUCT(AV$4:AV1785)</f>
        <v>3437237.9212774769</v>
      </c>
      <c r="BO1785" s="70">
        <f t="shared" si="641"/>
        <v>1782</v>
      </c>
      <c r="BP1785" s="178">
        <f t="shared" si="640"/>
        <v>0.1091</v>
      </c>
      <c r="BQ1785" s="179">
        <f t="shared" si="637"/>
        <v>8.6664107387064426E-3</v>
      </c>
      <c r="BR1785" s="179">
        <f t="shared" si="642"/>
        <v>2.9093127182430825E-7</v>
      </c>
    </row>
    <row r="1786" spans="44:70">
      <c r="AR1786" s="69">
        <f t="shared" si="634"/>
        <v>149</v>
      </c>
      <c r="AS1786" s="70">
        <f t="shared" si="638"/>
        <v>1783</v>
      </c>
      <c r="AT1786" s="71">
        <f t="shared" si="639"/>
        <v>2.5358591018342813E-7</v>
      </c>
      <c r="AU1786" s="72">
        <f t="shared" si="635"/>
        <v>8.6664107387064426E-3</v>
      </c>
      <c r="AV1786" s="73">
        <f t="shared" si="636"/>
        <v>1.0086664107387064</v>
      </c>
      <c r="AW1786" s="74">
        <f>PRODUCT(AV$4:AV1786)</f>
        <v>3467026.4369099252</v>
      </c>
      <c r="BO1786" s="70">
        <f t="shared" si="641"/>
        <v>1783</v>
      </c>
      <c r="BP1786" s="178">
        <f t="shared" si="640"/>
        <v>0.1091</v>
      </c>
      <c r="BQ1786" s="179">
        <f t="shared" si="637"/>
        <v>8.6664107387064426E-3</v>
      </c>
      <c r="BR1786" s="179">
        <f t="shared" si="642"/>
        <v>2.884316050647924E-7</v>
      </c>
    </row>
    <row r="1787" spans="44:70">
      <c r="AR1787" s="69">
        <f t="shared" si="634"/>
        <v>149</v>
      </c>
      <c r="AS1787" s="70">
        <f t="shared" si="638"/>
        <v>1784</v>
      </c>
      <c r="AT1787" s="71">
        <f t="shared" si="639"/>
        <v>2.5138823052822982E-7</v>
      </c>
      <c r="AU1787" s="72">
        <f t="shared" si="635"/>
        <v>8.6664107387064426E-3</v>
      </c>
      <c r="AV1787" s="73">
        <f t="shared" si="636"/>
        <v>1.0086664107387064</v>
      </c>
      <c r="AW1787" s="74">
        <f>PRODUCT(AV$4:AV1787)</f>
        <v>3497073.1120541403</v>
      </c>
      <c r="BO1787" s="70">
        <f t="shared" si="641"/>
        <v>1784</v>
      </c>
      <c r="BP1787" s="178">
        <f t="shared" si="640"/>
        <v>0.1091</v>
      </c>
      <c r="BQ1787" s="179">
        <f t="shared" si="637"/>
        <v>8.6664107387064426E-3</v>
      </c>
      <c r="BR1787" s="179">
        <f t="shared" si="642"/>
        <v>2.859534153155321E-7</v>
      </c>
    </row>
    <row r="1788" spans="44:70">
      <c r="AR1788" s="69">
        <f t="shared" si="634"/>
        <v>149</v>
      </c>
      <c r="AS1788" s="70">
        <f t="shared" si="638"/>
        <v>1785</v>
      </c>
      <c r="AT1788" s="71">
        <f t="shared" si="639"/>
        <v>2.4920959686759558E-7</v>
      </c>
      <c r="AU1788" s="72">
        <f t="shared" si="635"/>
        <v>8.6664107387064426E-3</v>
      </c>
      <c r="AV1788" s="73">
        <f t="shared" si="636"/>
        <v>1.0086664107387064</v>
      </c>
      <c r="AW1788" s="74">
        <f>PRODUCT(AV$4:AV1788)</f>
        <v>3527380.1840264876</v>
      </c>
      <c r="BO1788" s="70">
        <f t="shared" si="641"/>
        <v>1785</v>
      </c>
      <c r="BP1788" s="178">
        <f t="shared" si="640"/>
        <v>0.1091</v>
      </c>
      <c r="BQ1788" s="179">
        <f t="shared" si="637"/>
        <v>8.6664107387064426E-3</v>
      </c>
      <c r="BR1788" s="179">
        <f t="shared" si="642"/>
        <v>2.8349651804714245E-7</v>
      </c>
    </row>
    <row r="1789" spans="44:70">
      <c r="AR1789" s="69">
        <f t="shared" si="634"/>
        <v>149</v>
      </c>
      <c r="AS1789" s="70">
        <f t="shared" si="638"/>
        <v>1786</v>
      </c>
      <c r="AT1789" s="71">
        <f t="shared" si="639"/>
        <v>2.4704984414111357E-7</v>
      </c>
      <c r="AU1789" s="72">
        <f t="shared" si="635"/>
        <v>8.6664107387064426E-3</v>
      </c>
      <c r="AV1789" s="73">
        <f t="shared" si="636"/>
        <v>1.0086664107387064</v>
      </c>
      <c r="AW1789" s="74">
        <f>PRODUCT(AV$4:AV1789)</f>
        <v>3557949.9095328352</v>
      </c>
      <c r="BO1789" s="70">
        <f t="shared" si="641"/>
        <v>1786</v>
      </c>
      <c r="BP1789" s="178">
        <f t="shared" si="640"/>
        <v>0.1091</v>
      </c>
      <c r="BQ1789" s="179">
        <f t="shared" si="637"/>
        <v>8.6664107387064426E-3</v>
      </c>
      <c r="BR1789" s="179">
        <f t="shared" si="642"/>
        <v>2.8106073031570575E-7</v>
      </c>
    </row>
    <row r="1790" spans="44:70">
      <c r="AR1790" s="69">
        <f t="shared" si="634"/>
        <v>149</v>
      </c>
      <c r="AS1790" s="70">
        <f t="shared" si="638"/>
        <v>1787</v>
      </c>
      <c r="AT1790" s="71">
        <f t="shared" si="639"/>
        <v>2.4490880871885326E-7</v>
      </c>
      <c r="AU1790" s="72">
        <f t="shared" si="635"/>
        <v>8.6664107387064426E-3</v>
      </c>
      <c r="AV1790" s="73">
        <f t="shared" si="636"/>
        <v>1.0086664107387064</v>
      </c>
      <c r="AW1790" s="74">
        <f>PRODUCT(AV$4:AV1790)</f>
        <v>3588784.5648365901</v>
      </c>
      <c r="BO1790" s="70">
        <f t="shared" si="641"/>
        <v>1787</v>
      </c>
      <c r="BP1790" s="178">
        <f t="shared" si="640"/>
        <v>0.1091</v>
      </c>
      <c r="BQ1790" s="179">
        <f t="shared" si="637"/>
        <v>8.6664107387064426E-3</v>
      </c>
      <c r="BR1790" s="179">
        <f t="shared" si="642"/>
        <v>2.786458707491491E-7</v>
      </c>
    </row>
    <row r="1791" spans="44:70">
      <c r="AR1791" s="69">
        <f t="shared" si="634"/>
        <v>149</v>
      </c>
      <c r="AS1791" s="70">
        <f t="shared" si="638"/>
        <v>1788</v>
      </c>
      <c r="AT1791" s="71">
        <f t="shared" si="639"/>
        <v>2.4278632838896837E-7</v>
      </c>
      <c r="AU1791" s="72">
        <f t="shared" si="635"/>
        <v>8.6664107387064426E-3</v>
      </c>
      <c r="AV1791" s="73">
        <f t="shared" si="636"/>
        <v>1.0086664107387064</v>
      </c>
      <c r="AW1791" s="74">
        <f>PRODUCT(AV$4:AV1791)</f>
        <v>3619886.4459281936</v>
      </c>
      <c r="BO1791" s="70">
        <f t="shared" si="641"/>
        <v>1788</v>
      </c>
      <c r="BP1791" s="178">
        <f t="shared" si="640"/>
        <v>0.1091</v>
      </c>
      <c r="BQ1791" s="179">
        <f t="shared" si="637"/>
        <v>8.6664107387064426E-3</v>
      </c>
      <c r="BR1791" s="179">
        <f t="shared" si="642"/>
        <v>2.7625175953373937E-7</v>
      </c>
    </row>
    <row r="1792" spans="44:70">
      <c r="AR1792" s="69">
        <f t="shared" si="634"/>
        <v>150</v>
      </c>
      <c r="AS1792" s="70">
        <f t="shared" si="638"/>
        <v>1789</v>
      </c>
      <c r="AT1792" s="71">
        <f t="shared" si="639"/>
        <v>2.4068224234540711E-7</v>
      </c>
      <c r="AU1792" s="72">
        <f t="shared" si="635"/>
        <v>8.6664107387064426E-3</v>
      </c>
      <c r="AV1792" s="73">
        <f t="shared" si="636"/>
        <v>1.0086664107387064</v>
      </c>
      <c r="AW1792" s="74">
        <f>PRODUCT(AV$4:AV1792)</f>
        <v>3651257.8686960838</v>
      </c>
      <c r="BO1792" s="70">
        <f t="shared" si="641"/>
        <v>1789</v>
      </c>
      <c r="BP1792" s="178">
        <f t="shared" si="640"/>
        <v>0.1091</v>
      </c>
      <c r="BQ1792" s="179">
        <f t="shared" si="637"/>
        <v>8.6664107387064426E-3</v>
      </c>
      <c r="BR1792" s="179">
        <f t="shared" si="642"/>
        <v>2.7387821840069382E-7</v>
      </c>
    </row>
    <row r="1793" spans="9:70">
      <c r="AR1793" s="69">
        <f t="shared" si="634"/>
        <v>150</v>
      </c>
      <c r="AS1793" s="70">
        <f t="shared" si="638"/>
        <v>1790</v>
      </c>
      <c r="AT1793" s="71">
        <f t="shared" si="639"/>
        <v>2.3859639117572891E-7</v>
      </c>
      <c r="AU1793" s="72">
        <f t="shared" si="635"/>
        <v>8.6664107387064426E-3</v>
      </c>
      <c r="AV1793" s="73">
        <f t="shared" si="636"/>
        <v>1.0086664107387064</v>
      </c>
      <c r="AW1793" s="74">
        <f>PRODUCT(AV$4:AV1793)</f>
        <v>3682901.1690991381</v>
      </c>
      <c r="BO1793" s="70">
        <f t="shared" si="641"/>
        <v>1790</v>
      </c>
      <c r="BP1793" s="178">
        <f t="shared" si="640"/>
        <v>0.1091</v>
      </c>
      <c r="BQ1793" s="179">
        <f t="shared" si="637"/>
        <v>8.6664107387064426E-3</v>
      </c>
      <c r="BR1793" s="179">
        <f t="shared" si="642"/>
        <v>2.7152507061290611E-7</v>
      </c>
    </row>
    <row r="1794" spans="9:70">
      <c r="AR1794" s="69">
        <f t="shared" si="634"/>
        <v>150</v>
      </c>
      <c r="AS1794" s="70">
        <f t="shared" si="638"/>
        <v>1791</v>
      </c>
      <c r="AT1794" s="71">
        <f t="shared" si="639"/>
        <v>2.3652861684902697E-7</v>
      </c>
      <c r="AU1794" s="72">
        <f t="shared" si="635"/>
        <v>8.6664107387064426E-3</v>
      </c>
      <c r="AV1794" s="73">
        <f t="shared" si="636"/>
        <v>1.0086664107387064</v>
      </c>
      <c r="AW1794" s="74">
        <f>PRODUCT(AV$4:AV1794)</f>
        <v>3714818.7033406133</v>
      </c>
      <c r="BO1794" s="70">
        <f t="shared" si="641"/>
        <v>1791</v>
      </c>
      <c r="BP1794" s="178">
        <f t="shared" si="640"/>
        <v>0.1091</v>
      </c>
      <c r="BQ1794" s="179">
        <f t="shared" si="637"/>
        <v>8.6664107387064426E-3</v>
      </c>
      <c r="BR1794" s="179">
        <f t="shared" si="642"/>
        <v>2.6919214095178617E-7</v>
      </c>
    </row>
    <row r="1795" spans="9:70">
      <c r="AR1795" s="69">
        <f t="shared" si="634"/>
        <v>150</v>
      </c>
      <c r="AS1795" s="70">
        <f t="shared" si="638"/>
        <v>1792</v>
      </c>
      <c r="AT1795" s="71">
        <f t="shared" si="639"/>
        <v>2.3447876270395519E-7</v>
      </c>
      <c r="AU1795" s="72">
        <f t="shared" si="635"/>
        <v>8.6664107387064426E-3</v>
      </c>
      <c r="AV1795" s="73">
        <f t="shared" si="636"/>
        <v>1.0086664107387064</v>
      </c>
      <c r="AW1795" s="74">
        <f>PRODUCT(AV$4:AV1795)</f>
        <v>3747012.8480435917</v>
      </c>
      <c r="BO1795" s="70">
        <f t="shared" si="641"/>
        <v>1792</v>
      </c>
      <c r="BP1795" s="178">
        <f t="shared" si="640"/>
        <v>0.1091</v>
      </c>
      <c r="BQ1795" s="179">
        <f t="shared" si="637"/>
        <v>8.6664107387064426E-3</v>
      </c>
      <c r="BR1795" s="179">
        <f t="shared" si="642"/>
        <v>2.668792557042132E-7</v>
      </c>
    </row>
    <row r="1796" spans="9:70">
      <c r="AR1796" s="69">
        <f t="shared" si="634"/>
        <v>150</v>
      </c>
      <c r="AS1796" s="70">
        <f t="shared" si="638"/>
        <v>1793</v>
      </c>
      <c r="AT1796" s="71">
        <f t="shared" si="639"/>
        <v>2.3244667343685904E-7</v>
      </c>
      <c r="AU1796" s="72">
        <f t="shared" si="635"/>
        <v>8.6664107387064426E-3</v>
      </c>
      <c r="AV1796" s="73">
        <f t="shared" si="636"/>
        <v>1.0086664107387064</v>
      </c>
      <c r="AW1796" s="74">
        <f>PRODUCT(AV$4:AV1796)</f>
        <v>3779486.0004279478</v>
      </c>
      <c r="BO1796" s="70">
        <f t="shared" si="641"/>
        <v>1793</v>
      </c>
      <c r="BP1796" s="178">
        <f t="shared" si="640"/>
        <v>0.1091</v>
      </c>
      <c r="BQ1796" s="179">
        <f t="shared" si="637"/>
        <v>8.6664107387064426E-3</v>
      </c>
      <c r="BR1796" s="179">
        <f t="shared" si="642"/>
        <v>2.6458624264960073E-7</v>
      </c>
    </row>
    <row r="1797" spans="9:70">
      <c r="AR1797" s="69">
        <f t="shared" ref="AR1797:AR1803" si="643">ROUNDDOWN((AS1797-1)/12,0)+1</f>
        <v>150</v>
      </c>
      <c r="AS1797" s="70">
        <f t="shared" si="638"/>
        <v>1794</v>
      </c>
      <c r="AT1797" s="71">
        <f t="shared" si="639"/>
        <v>2.3043219509000924E-7</v>
      </c>
      <c r="AU1797" s="72">
        <f t="shared" ref="AU1797:AU1803" si="644">IF($AU$2="Yes",BQ1797,((1+$AH$21)^(1/12))-1)</f>
        <v>8.6664107387064426E-3</v>
      </c>
      <c r="AV1797" s="73">
        <f t="shared" ref="AV1797:AV1803" si="645">(1+AU1797)</f>
        <v>1.0086664107387064</v>
      </c>
      <c r="AW1797" s="74">
        <f>PRODUCT(AV$4:AV1797)</f>
        <v>3812240.5784888472</v>
      </c>
      <c r="BO1797" s="70">
        <f t="shared" si="641"/>
        <v>1794</v>
      </c>
      <c r="BP1797" s="178">
        <f t="shared" si="640"/>
        <v>0.1091</v>
      </c>
      <c r="BQ1797" s="179">
        <f t="shared" ref="BQ1797:BQ1803" si="646">(1+BP1797)^(1/12)-1</f>
        <v>8.6664107387064426E-3</v>
      </c>
      <c r="BR1797" s="179">
        <f t="shared" si="642"/>
        <v>2.6231293104707281E-7</v>
      </c>
    </row>
    <row r="1798" spans="9:70">
      <c r="AR1798" s="69">
        <f t="shared" si="643"/>
        <v>150</v>
      </c>
      <c r="AS1798" s="70">
        <f t="shared" ref="AS1798:AS1803" si="647">AS1797+1</f>
        <v>1795</v>
      </c>
      <c r="AT1798" s="71">
        <f t="shared" ref="AT1798:AT1803" si="648">(1-AU1798)*AT1797</f>
        <v>2.2843517503993749E-7</v>
      </c>
      <c r="AU1798" s="72">
        <f t="shared" si="644"/>
        <v>8.6664107387064426E-3</v>
      </c>
      <c r="AV1798" s="73">
        <f t="shared" si="645"/>
        <v>1.0086664107387064</v>
      </c>
      <c r="AW1798" s="74">
        <f>PRODUCT(AV$4:AV1798)</f>
        <v>3845279.0211767955</v>
      </c>
      <c r="BO1798" s="70">
        <f t="shared" si="641"/>
        <v>1795</v>
      </c>
      <c r="BP1798" s="178">
        <f t="shared" ref="BP1798:BP1803" si="649">VLOOKUP(BO1798,$BT$4:$BX$13,5,TRUE)/100</f>
        <v>0.1091</v>
      </c>
      <c r="BQ1798" s="179">
        <f t="shared" si="646"/>
        <v>8.6664107387064426E-3</v>
      </c>
      <c r="BR1798" s="179">
        <f t="shared" si="642"/>
        <v>2.6005915162275054E-7</v>
      </c>
    </row>
    <row r="1799" spans="9:70">
      <c r="AR1799" s="69">
        <f t="shared" si="643"/>
        <v>150</v>
      </c>
      <c r="AS1799" s="70">
        <f t="shared" si="647"/>
        <v>1796</v>
      </c>
      <c r="AT1799" s="71">
        <f t="shared" si="648"/>
        <v>2.2645546198587309E-7</v>
      </c>
      <c r="AU1799" s="72">
        <f t="shared" si="644"/>
        <v>8.6664107387064426E-3</v>
      </c>
      <c r="AV1799" s="73">
        <f t="shared" si="645"/>
        <v>1.0086664107387064</v>
      </c>
      <c r="AW1799" s="74">
        <f>PRODUCT(AV$4:AV1799)</f>
        <v>3878603.7885792446</v>
      </c>
      <c r="BO1799" s="70">
        <f t="shared" si="641"/>
        <v>1796</v>
      </c>
      <c r="BP1799" s="178">
        <f t="shared" si="649"/>
        <v>0.1091</v>
      </c>
      <c r="BQ1799" s="179">
        <f t="shared" si="646"/>
        <v>8.6664107387064426E-3</v>
      </c>
      <c r="BR1799" s="179">
        <f t="shared" si="642"/>
        <v>2.578247365571475E-7</v>
      </c>
    </row>
    <row r="1800" spans="9:70">
      <c r="AR1800" s="69">
        <f t="shared" si="643"/>
        <v>150</v>
      </c>
      <c r="AS1800" s="70">
        <f t="shared" si="647"/>
        <v>1797</v>
      </c>
      <c r="AT1800" s="71">
        <f t="shared" si="648"/>
        <v>2.2449290593827999E-7</v>
      </c>
      <c r="AU1800" s="72">
        <f t="shared" si="644"/>
        <v>8.6664107387064426E-3</v>
      </c>
      <c r="AV1800" s="73">
        <f t="shared" si="645"/>
        <v>1.0086664107387064</v>
      </c>
      <c r="AW1800" s="74">
        <f>PRODUCT(AV$4:AV1800)</f>
        <v>3912217.3621037751</v>
      </c>
      <c r="BO1800" s="70">
        <f t="shared" si="641"/>
        <v>1797</v>
      </c>
      <c r="BP1800" s="178">
        <f t="shared" si="649"/>
        <v>0.1091</v>
      </c>
      <c r="BQ1800" s="179">
        <f t="shared" si="646"/>
        <v>8.6664107387064426E-3</v>
      </c>
      <c r="BR1800" s="179">
        <f t="shared" si="642"/>
        <v>2.5560951947267392E-7</v>
      </c>
    </row>
    <row r="1801" spans="9:70">
      <c r="AR1801" s="69">
        <f t="shared" si="643"/>
        <v>150</v>
      </c>
      <c r="AS1801" s="70">
        <f t="shared" si="647"/>
        <v>1798</v>
      </c>
      <c r="AT1801" s="71">
        <f t="shared" si="648"/>
        <v>2.2254735820749307E-7</v>
      </c>
      <c r="AU1801" s="72">
        <f t="shared" si="644"/>
        <v>8.6664107387064426E-3</v>
      </c>
      <c r="AV1801" s="73">
        <f t="shared" si="645"/>
        <v>1.0086664107387064</v>
      </c>
      <c r="AW1801" s="74">
        <f>PRODUCT(AV$4:AV1801)</f>
        <v>3946122.2446628651</v>
      </c>
      <c r="BO1801" s="70">
        <f t="shared" si="641"/>
        <v>1798</v>
      </c>
      <c r="BP1801" s="178">
        <f t="shared" si="649"/>
        <v>0.1091</v>
      </c>
      <c r="BQ1801" s="179">
        <f t="shared" si="646"/>
        <v>8.6664107387064426E-3</v>
      </c>
      <c r="BR1801" s="179">
        <f t="shared" si="642"/>
        <v>2.5341333542124782E-7</v>
      </c>
    </row>
    <row r="1802" spans="9:70">
      <c r="AR1802" s="69">
        <f t="shared" si="643"/>
        <v>150</v>
      </c>
      <c r="AS1802" s="70">
        <f t="shared" si="647"/>
        <v>1799</v>
      </c>
      <c r="AT1802" s="71">
        <f t="shared" si="648"/>
        <v>2.2061867139245291E-7</v>
      </c>
      <c r="AU1802" s="72">
        <f t="shared" si="644"/>
        <v>8.6664107387064426E-3</v>
      </c>
      <c r="AV1802" s="73">
        <f t="shared" si="645"/>
        <v>1.0086664107387064</v>
      </c>
      <c r="AW1802" s="74">
        <f>PRODUCT(AV$4:AV1802)</f>
        <v>3980320.9608602598</v>
      </c>
      <c r="BO1802" s="70">
        <f t="shared" si="641"/>
        <v>1799</v>
      </c>
      <c r="BP1802" s="178">
        <f t="shared" si="649"/>
        <v>0.1091</v>
      </c>
      <c r="BQ1802" s="179">
        <f t="shared" si="646"/>
        <v>8.6664107387064426E-3</v>
      </c>
      <c r="BR1802" s="179">
        <f t="shared" si="642"/>
        <v>2.5123602087201272E-7</v>
      </c>
    </row>
    <row r="1803" spans="9:70">
      <c r="AR1803" s="132">
        <f t="shared" si="643"/>
        <v>150</v>
      </c>
      <c r="AS1803" s="133">
        <f t="shared" si="647"/>
        <v>1800</v>
      </c>
      <c r="AT1803" s="134">
        <f t="shared" si="648"/>
        <v>2.1870669936953821E-7</v>
      </c>
      <c r="AU1803" s="135">
        <f t="shared" si="644"/>
        <v>8.6664107387064426E-3</v>
      </c>
      <c r="AV1803" s="136">
        <f t="shared" si="645"/>
        <v>1.0086664107387064</v>
      </c>
      <c r="AW1803" s="137">
        <f>PRODUCT(AV$4:AV1803)</f>
        <v>4014816.0571789574</v>
      </c>
      <c r="BO1803" s="70">
        <f t="shared" si="641"/>
        <v>1800</v>
      </c>
      <c r="BP1803" s="178">
        <f t="shared" si="649"/>
        <v>0.1091</v>
      </c>
      <c r="BQ1803" s="179">
        <f t="shared" si="646"/>
        <v>8.6664107387064426E-3</v>
      </c>
      <c r="BR1803" s="179">
        <f t="shared" si="642"/>
        <v>2.490774136991611E-7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  <c r="BO1804" s="70"/>
      <c r="BP1804" s="178"/>
      <c r="BQ1804" s="179"/>
      <c r="BR1804" s="179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0">
    <mergeCell ref="F1:P1"/>
    <mergeCell ref="S1:AC1"/>
    <mergeCell ref="F2:F3"/>
    <mergeCell ref="J2:J3"/>
    <mergeCell ref="K2:K3"/>
    <mergeCell ref="L2:L3"/>
    <mergeCell ref="M2:M3"/>
    <mergeCell ref="N2:N3"/>
    <mergeCell ref="O2:O3"/>
    <mergeCell ref="P2:P3"/>
    <mergeCell ref="AB2:AB3"/>
    <mergeCell ref="AC2:AC3"/>
    <mergeCell ref="Y2:Y3"/>
    <mergeCell ref="Z2:Z3"/>
    <mergeCell ref="AA2:AA3"/>
    <mergeCell ref="B11:C11"/>
    <mergeCell ref="B23:C26"/>
    <mergeCell ref="S2:S3"/>
    <mergeCell ref="W2:W3"/>
    <mergeCell ref="X2:X3"/>
  </mergeCells>
  <dataValidations count="8">
    <dataValidation type="decimal" allowBlank="1" showInputMessage="1" showErrorMessage="1" error="The annuity percentage must be between 0.0% and 1.0% per annum" prompt="The annuity percentage must be between 0.0% and 1.0% per annum" sqref="C18 C16" xr:uid="{31706FCD-CED2-4592-853C-18424D110127}">
      <formula1>0</formula1>
      <formula2>0.01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225031B9-F0AE-48B6-AC7A-E16777B1E2BF}">
      <formula1>0</formula1>
      <formula2>0.015</formula2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D8132A2A-BD40-4BEB-A47C-060574B50AE6}">
      <formula1>0</formula1>
      <formula2>0.02</formula2>
    </dataValidation>
    <dataValidation type="whole" operator="greaterThanOrEqual" allowBlank="1" showInputMessage="1" showErrorMessage="1" error="The Minimum Investment is BP 300,000 " prompt="The Minimum Investment is BP 300,000 " sqref="C4" xr:uid="{9EBCD8D2-283D-4BE7-915E-2D110C07212F}">
      <formula1>300000</formula1>
    </dataValidation>
    <dataValidation type="decimal" allowBlank="1" showInputMessage="1" showErrorMessage="1" error="Starting age must be between 50 and 85" prompt="Starting age must be between 50 and 85" sqref="C3" xr:uid="{DDD4423B-71CF-4FEA-AFBB-058E50B15A71}">
      <formula1>45</formula1>
      <formula2>85</formula2>
    </dataValidation>
    <dataValidation type="list" allowBlank="1" showInputMessage="1" showErrorMessage="1" prompt="Annual or Monthly Payments" sqref="C5" xr:uid="{DA0D7F22-6B6A-4789-8948-C2C1B8DAAF70}">
      <formula1>"Annual, Monthly"</formula1>
    </dataValidation>
    <dataValidation type="list" allowBlank="1" showInputMessage="1" showErrorMessage="1" sqref="C6" xr:uid="{3FF90E92-5BDB-4C25-B1C4-7A9FB195E0CA}">
      <formula1>"5 years, 10 years, 15 years, 20 years"</formula1>
    </dataValidation>
    <dataValidation type="list" allowBlank="1" showInputMessage="1" showErrorMessage="1" sqref="AU2" xr:uid="{32BE67E1-D21A-4412-8F7A-38F8B58CDBC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oalSeekLifeAnnuity">
                <anchor moveWithCells="1" sizeWithCells="1">
                  <from>
                    <xdr:col>1</xdr:col>
                    <xdr:colOff>2235200</xdr:colOff>
                    <xdr:row>24</xdr:row>
                    <xdr:rowOff>12700</xdr:rowOff>
                  </from>
                  <to>
                    <xdr:col>2</xdr:col>
                    <xdr:colOff>660400</xdr:colOff>
                    <xdr:row>25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95EF-541C-42C7-AACC-0CFB6DD6A06B}">
  <sheetPr codeName="Sheet5">
    <tabColor rgb="FFFFFFCC"/>
  </sheetPr>
  <dimension ref="B2:G96"/>
  <sheetViews>
    <sheetView showGridLines="0" topLeftCell="A3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44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1.89E-3</v>
      </c>
      <c r="G7" s="28">
        <v>15</v>
      </c>
    </row>
    <row r="8" spans="2:7">
      <c r="F8" s="31">
        <v>2.3999999999999998E-3</v>
      </c>
      <c r="G8" s="28">
        <v>16</v>
      </c>
    </row>
    <row r="9" spans="2:7">
      <c r="F9" s="31">
        <v>2.9499999999999999E-3</v>
      </c>
      <c r="G9" s="28">
        <v>17</v>
      </c>
    </row>
    <row r="10" spans="2:7">
      <c r="B10" s="28">
        <v>15</v>
      </c>
      <c r="C10" s="31">
        <v>1.89E-3</v>
      </c>
      <c r="D10" s="31">
        <v>2.3999999999999998E-3</v>
      </c>
      <c r="E10" s="31">
        <v>2.9499999999999999E-3</v>
      </c>
      <c r="F10" s="31">
        <v>3.3E-3</v>
      </c>
      <c r="G10" s="28">
        <v>18</v>
      </c>
    </row>
    <row r="11" spans="2:7">
      <c r="B11" s="28">
        <v>16</v>
      </c>
      <c r="C11" s="31">
        <v>2.3999999999999998E-3</v>
      </c>
      <c r="D11" s="31">
        <v>2.9499999999999999E-3</v>
      </c>
      <c r="E11" s="31">
        <v>3.3E-3</v>
      </c>
      <c r="F11" s="31">
        <v>3.3500000000000001E-3</v>
      </c>
      <c r="G11" s="28">
        <v>19</v>
      </c>
    </row>
    <row r="12" spans="2:7">
      <c r="B12" s="28">
        <v>17</v>
      </c>
      <c r="C12" s="31">
        <v>2.9499999999999999E-3</v>
      </c>
      <c r="D12" s="31">
        <v>3.3E-3</v>
      </c>
      <c r="E12" s="31">
        <v>3.3500000000000001E-3</v>
      </c>
      <c r="F12" s="31">
        <v>3.0200000000000001E-3</v>
      </c>
      <c r="G12" s="28">
        <v>20</v>
      </c>
    </row>
    <row r="13" spans="2:7">
      <c r="B13" s="28">
        <v>18</v>
      </c>
      <c r="C13" s="31">
        <v>3.3E-3</v>
      </c>
      <c r="D13" s="31">
        <v>3.3500000000000001E-3</v>
      </c>
      <c r="E13" s="31">
        <v>3.0200000000000001E-3</v>
      </c>
      <c r="F13" s="31">
        <v>2.8300000000000001E-3</v>
      </c>
      <c r="G13" s="28">
        <v>21</v>
      </c>
    </row>
    <row r="14" spans="2:7">
      <c r="B14" s="28">
        <v>19</v>
      </c>
      <c r="C14" s="31">
        <v>3.3500000000000001E-3</v>
      </c>
      <c r="D14" s="31">
        <v>3.0200000000000001E-3</v>
      </c>
      <c r="E14" s="31">
        <v>2.8300000000000001E-3</v>
      </c>
      <c r="F14" s="31">
        <v>2.66E-3</v>
      </c>
      <c r="G14" s="28">
        <v>22</v>
      </c>
    </row>
    <row r="15" spans="2:7">
      <c r="B15" s="28">
        <v>20</v>
      </c>
      <c r="C15" s="31">
        <v>3.0200000000000001E-3</v>
      </c>
      <c r="D15" s="31">
        <v>2.8300000000000001E-3</v>
      </c>
      <c r="E15" s="31">
        <v>2.66E-3</v>
      </c>
      <c r="F15" s="31">
        <v>2.5100000000000001E-3</v>
      </c>
      <c r="G15" s="28">
        <v>23</v>
      </c>
    </row>
    <row r="16" spans="2:7">
      <c r="B16" s="28">
        <v>21</v>
      </c>
      <c r="C16" s="31">
        <v>2.8300000000000001E-3</v>
      </c>
      <c r="D16" s="31">
        <v>2.66E-3</v>
      </c>
      <c r="E16" s="31">
        <v>2.5100000000000001E-3</v>
      </c>
      <c r="F16" s="31">
        <v>2.3900000000000002E-3</v>
      </c>
      <c r="G16" s="28">
        <v>24</v>
      </c>
    </row>
    <row r="17" spans="2:7">
      <c r="B17" s="28">
        <v>22</v>
      </c>
      <c r="C17" s="31">
        <v>2.66E-3</v>
      </c>
      <c r="D17" s="31">
        <v>2.5100000000000001E-3</v>
      </c>
      <c r="E17" s="31">
        <v>2.3900000000000002E-3</v>
      </c>
      <c r="F17" s="31">
        <v>2.2799999999999999E-3</v>
      </c>
      <c r="G17" s="28">
        <v>25</v>
      </c>
    </row>
    <row r="18" spans="2:7">
      <c r="B18" s="28">
        <v>23</v>
      </c>
      <c r="C18" s="31">
        <v>2.5100000000000001E-3</v>
      </c>
      <c r="D18" s="31">
        <v>2.3900000000000002E-3</v>
      </c>
      <c r="E18" s="31">
        <v>2.2799999999999999E-3</v>
      </c>
      <c r="F18" s="31">
        <v>2.2000000000000001E-3</v>
      </c>
      <c r="G18" s="28">
        <v>26</v>
      </c>
    </row>
    <row r="19" spans="2:7">
      <c r="B19" s="28">
        <v>24</v>
      </c>
      <c r="C19" s="31">
        <v>2.3900000000000002E-3</v>
      </c>
      <c r="D19" s="31">
        <v>2.2799999999999999E-3</v>
      </c>
      <c r="E19" s="31">
        <v>2.2000000000000001E-3</v>
      </c>
      <c r="F19" s="31">
        <v>2.1299999999999999E-3</v>
      </c>
      <c r="G19" s="28">
        <v>27</v>
      </c>
    </row>
    <row r="20" spans="2:7">
      <c r="B20" s="28">
        <v>25</v>
      </c>
      <c r="C20" s="31">
        <v>2.2799999999999999E-3</v>
      </c>
      <c r="D20" s="31">
        <v>2.2000000000000001E-3</v>
      </c>
      <c r="E20" s="31">
        <v>2.1299999999999999E-3</v>
      </c>
      <c r="F20" s="31">
        <v>2.0799999999999998E-3</v>
      </c>
      <c r="G20" s="28">
        <v>28</v>
      </c>
    </row>
    <row r="21" spans="2:7">
      <c r="B21" s="28">
        <v>26</v>
      </c>
      <c r="C21" s="31">
        <v>2.2000000000000001E-3</v>
      </c>
      <c r="D21" s="31">
        <v>2.1299999999999999E-3</v>
      </c>
      <c r="E21" s="31">
        <v>2.0799999999999998E-3</v>
      </c>
      <c r="F21" s="31">
        <v>2.0500000000000002E-3</v>
      </c>
      <c r="G21" s="28">
        <v>29</v>
      </c>
    </row>
    <row r="22" spans="2:7">
      <c r="B22" s="28">
        <v>27</v>
      </c>
      <c r="C22" s="31">
        <v>2.1299999999999999E-3</v>
      </c>
      <c r="D22" s="31">
        <v>2.0799999999999998E-3</v>
      </c>
      <c r="E22" s="31">
        <v>2.0500000000000002E-3</v>
      </c>
      <c r="F22" s="31">
        <v>2.0400000000000001E-3</v>
      </c>
      <c r="G22" s="28">
        <v>30</v>
      </c>
    </row>
    <row r="23" spans="2:7">
      <c r="B23" s="28">
        <v>28</v>
      </c>
      <c r="C23" s="31">
        <v>2.0799999999999998E-3</v>
      </c>
      <c r="D23" s="31">
        <v>2.0500000000000002E-3</v>
      </c>
      <c r="E23" s="31">
        <v>2.0400000000000001E-3</v>
      </c>
      <c r="F23" s="31">
        <v>2.0500000000000002E-3</v>
      </c>
      <c r="G23" s="28">
        <v>31</v>
      </c>
    </row>
    <row r="24" spans="2:7">
      <c r="B24" s="28">
        <v>29</v>
      </c>
      <c r="C24" s="31">
        <v>2.0500000000000002E-3</v>
      </c>
      <c r="D24" s="31">
        <v>2.0400000000000001E-3</v>
      </c>
      <c r="E24" s="31">
        <v>2.0500000000000002E-3</v>
      </c>
      <c r="F24" s="31">
        <v>2.0799999999999998E-3</v>
      </c>
      <c r="G24" s="28">
        <v>32</v>
      </c>
    </row>
    <row r="25" spans="2:7">
      <c r="B25" s="28">
        <v>30</v>
      </c>
      <c r="C25" s="31">
        <v>2.0400000000000001E-3</v>
      </c>
      <c r="D25" s="31">
        <v>2.0500000000000002E-3</v>
      </c>
      <c r="E25" s="31">
        <v>2.0799999999999998E-3</v>
      </c>
      <c r="F25" s="31">
        <v>2.1199999999999999E-3</v>
      </c>
      <c r="G25" s="28">
        <v>33</v>
      </c>
    </row>
    <row r="26" spans="2:7">
      <c r="B26" s="28">
        <v>31</v>
      </c>
      <c r="C26" s="31">
        <v>2.0500000000000002E-3</v>
      </c>
      <c r="D26" s="31">
        <v>2.0799999999999998E-3</v>
      </c>
      <c r="E26" s="31">
        <v>2.1199999999999999E-3</v>
      </c>
      <c r="F26" s="31">
        <v>2.1700000000000001E-3</v>
      </c>
      <c r="G26" s="28">
        <v>34</v>
      </c>
    </row>
    <row r="27" spans="2:7">
      <c r="B27" s="28">
        <v>32</v>
      </c>
      <c r="C27" s="31">
        <v>2.0799999999999998E-3</v>
      </c>
      <c r="D27" s="31">
        <v>2.1199999999999999E-3</v>
      </c>
      <c r="E27" s="31">
        <v>2.1700000000000001E-3</v>
      </c>
      <c r="F27" s="31">
        <v>2.2499999999999998E-3</v>
      </c>
      <c r="G27" s="28">
        <v>35</v>
      </c>
    </row>
    <row r="28" spans="2:7">
      <c r="B28" s="28">
        <v>33</v>
      </c>
      <c r="C28" s="31">
        <v>2.1199999999999999E-3</v>
      </c>
      <c r="D28" s="31">
        <v>2.1700000000000001E-3</v>
      </c>
      <c r="E28" s="31">
        <v>2.2499999999999998E-3</v>
      </c>
      <c r="F28" s="31">
        <v>2.33E-3</v>
      </c>
      <c r="G28" s="28">
        <v>36</v>
      </c>
    </row>
    <row r="29" spans="2:7">
      <c r="B29" s="28">
        <v>34</v>
      </c>
      <c r="C29" s="31">
        <v>2.1700000000000001E-3</v>
      </c>
      <c r="D29" s="31">
        <v>2.2499999999999998E-3</v>
      </c>
      <c r="E29" s="31">
        <v>2.33E-3</v>
      </c>
      <c r="F29" s="31">
        <v>2.4399999999999999E-3</v>
      </c>
      <c r="G29" s="28">
        <v>37</v>
      </c>
    </row>
    <row r="30" spans="2:7">
      <c r="B30" s="28">
        <v>35</v>
      </c>
      <c r="C30" s="31">
        <v>2.2499999999999998E-3</v>
      </c>
      <c r="D30" s="31">
        <v>2.33E-3</v>
      </c>
      <c r="E30" s="31">
        <v>2.4399999999999999E-3</v>
      </c>
      <c r="F30" s="31">
        <v>2.5600000000000002E-3</v>
      </c>
      <c r="G30" s="28">
        <v>38</v>
      </c>
    </row>
    <row r="31" spans="2:7">
      <c r="B31" s="28">
        <v>36</v>
      </c>
      <c r="C31" s="31">
        <v>2.33E-3</v>
      </c>
      <c r="D31" s="31">
        <v>2.4399999999999999E-3</v>
      </c>
      <c r="E31" s="31">
        <v>2.5600000000000002E-3</v>
      </c>
      <c r="F31" s="31">
        <v>2.7200000000000002E-3</v>
      </c>
      <c r="G31" s="28">
        <v>39</v>
      </c>
    </row>
    <row r="32" spans="2:7">
      <c r="B32" s="28">
        <v>37</v>
      </c>
      <c r="C32" s="31">
        <v>2.4399999999999999E-3</v>
      </c>
      <c r="D32" s="31">
        <v>2.5600000000000002E-3</v>
      </c>
      <c r="E32" s="31">
        <v>2.7200000000000002E-3</v>
      </c>
      <c r="F32" s="31">
        <v>2.8600000000000001E-3</v>
      </c>
      <c r="G32" s="28">
        <v>40</v>
      </c>
    </row>
    <row r="33" spans="2:7">
      <c r="B33" s="28">
        <v>38</v>
      </c>
      <c r="C33" s="31">
        <v>2.5600000000000002E-3</v>
      </c>
      <c r="D33" s="31">
        <v>2.7200000000000002E-3</v>
      </c>
      <c r="E33" s="31">
        <v>2.8500000000000001E-3</v>
      </c>
      <c r="F33" s="31">
        <v>3.0400000000000002E-3</v>
      </c>
      <c r="G33" s="28">
        <v>41</v>
      </c>
    </row>
    <row r="34" spans="2:7">
      <c r="B34" s="28">
        <v>39</v>
      </c>
      <c r="C34" s="31">
        <v>2.66E-3</v>
      </c>
      <c r="D34" s="31">
        <v>2.8500000000000001E-3</v>
      </c>
      <c r="E34" s="31">
        <v>3.0000000000000001E-3</v>
      </c>
      <c r="F34" s="31">
        <v>3.2499999999999999E-3</v>
      </c>
      <c r="G34" s="28">
        <v>42</v>
      </c>
    </row>
    <row r="35" spans="2:7">
      <c r="B35" s="28">
        <v>40</v>
      </c>
      <c r="C35" s="31">
        <v>2.7799999999999999E-3</v>
      </c>
      <c r="D35" s="31">
        <v>3.0000000000000001E-3</v>
      </c>
      <c r="E35" s="31">
        <v>3.1700000000000001E-3</v>
      </c>
      <c r="F35" s="31">
        <v>3.5000000000000001E-3</v>
      </c>
      <c r="G35" s="28">
        <v>43</v>
      </c>
    </row>
    <row r="36" spans="2:7">
      <c r="B36" s="28">
        <v>41</v>
      </c>
      <c r="C36" s="31">
        <v>2.9099999999999998E-3</v>
      </c>
      <c r="D36" s="31">
        <v>3.1700000000000001E-3</v>
      </c>
      <c r="E36" s="31">
        <v>3.3700000000000002E-3</v>
      </c>
      <c r="F36" s="31">
        <v>3.7699999999999999E-3</v>
      </c>
      <c r="G36" s="28">
        <v>44</v>
      </c>
    </row>
    <row r="37" spans="2:7">
      <c r="B37" s="28">
        <v>42</v>
      </c>
      <c r="C37" s="31">
        <v>3.0699999999999998E-3</v>
      </c>
      <c r="D37" s="31">
        <v>3.3700000000000002E-3</v>
      </c>
      <c r="E37" s="31">
        <v>3.5999999999999999E-3</v>
      </c>
      <c r="F37" s="31">
        <v>4.0800000000000003E-3</v>
      </c>
      <c r="G37" s="28">
        <v>45</v>
      </c>
    </row>
    <row r="38" spans="2:7">
      <c r="B38" s="28">
        <v>43</v>
      </c>
      <c r="C38" s="31">
        <v>3.2499999999999999E-3</v>
      </c>
      <c r="D38" s="31">
        <v>3.5999999999999999E-3</v>
      </c>
      <c r="E38" s="31">
        <v>3.8500000000000001E-3</v>
      </c>
      <c r="F38" s="31">
        <v>4.4299999999999999E-3</v>
      </c>
      <c r="G38" s="28">
        <v>46</v>
      </c>
    </row>
    <row r="39" spans="2:7">
      <c r="B39" s="28">
        <v>44</v>
      </c>
      <c r="C39" s="31">
        <v>3.4499999999999999E-3</v>
      </c>
      <c r="D39" s="31">
        <v>3.8500000000000001E-3</v>
      </c>
      <c r="E39" s="31">
        <v>4.13E-3</v>
      </c>
      <c r="F39" s="31">
        <v>4.8199999999999996E-3</v>
      </c>
      <c r="G39" s="28">
        <v>47</v>
      </c>
    </row>
    <row r="40" spans="2:7">
      <c r="B40" s="28">
        <v>45</v>
      </c>
      <c r="C40" s="31">
        <v>3.6700000000000001E-3</v>
      </c>
      <c r="D40" s="31">
        <v>4.13E-3</v>
      </c>
      <c r="E40" s="31">
        <v>4.4400000000000004E-3</v>
      </c>
      <c r="F40" s="31">
        <v>5.2599999999999999E-3</v>
      </c>
      <c r="G40" s="28">
        <v>48</v>
      </c>
    </row>
    <row r="41" spans="2:7">
      <c r="B41" s="28">
        <v>46</v>
      </c>
      <c r="C41" s="31">
        <v>3.9199999999999999E-3</v>
      </c>
      <c r="D41" s="31">
        <v>4.4400000000000004E-3</v>
      </c>
      <c r="E41" s="31">
        <v>4.7800000000000004E-3</v>
      </c>
      <c r="F41" s="31">
        <v>5.7400000000000003E-3</v>
      </c>
      <c r="G41" s="28">
        <v>49</v>
      </c>
    </row>
    <row r="42" spans="2:7">
      <c r="B42" s="28">
        <v>47</v>
      </c>
      <c r="C42" s="31">
        <v>4.1999999999999997E-3</v>
      </c>
      <c r="D42" s="31">
        <v>4.7800000000000004E-3</v>
      </c>
      <c r="E42" s="31">
        <v>5.1599999999999997E-3</v>
      </c>
      <c r="F42" s="31">
        <v>6.28E-3</v>
      </c>
      <c r="G42" s="28">
        <v>50</v>
      </c>
    </row>
    <row r="43" spans="2:7">
      <c r="B43" s="28">
        <v>48</v>
      </c>
      <c r="C43" s="31">
        <v>4.5100000000000001E-3</v>
      </c>
      <c r="D43" s="31">
        <v>5.1599999999999997E-3</v>
      </c>
      <c r="E43" s="31">
        <v>5.5700000000000003E-3</v>
      </c>
      <c r="F43" s="31">
        <v>6.8599999999999998E-3</v>
      </c>
      <c r="G43" s="28">
        <v>51</v>
      </c>
    </row>
    <row r="44" spans="2:7">
      <c r="B44" s="28">
        <v>49</v>
      </c>
      <c r="C44" s="31">
        <v>4.8399999999999997E-3</v>
      </c>
      <c r="D44" s="31">
        <v>5.5700000000000003E-3</v>
      </c>
      <c r="E44" s="31">
        <v>6.0099999999999997E-3</v>
      </c>
      <c r="F44" s="31">
        <v>7.4999999999999997E-3</v>
      </c>
      <c r="G44" s="28">
        <v>52</v>
      </c>
    </row>
    <row r="45" spans="2:7">
      <c r="B45" s="28">
        <v>50</v>
      </c>
      <c r="C45" s="31">
        <v>5.1900000000000002E-3</v>
      </c>
      <c r="D45" s="31">
        <v>6.0099999999999997E-3</v>
      </c>
      <c r="E45" s="31">
        <v>6.4900000000000001E-3</v>
      </c>
      <c r="F45" s="31">
        <v>8.2000000000000007E-3</v>
      </c>
      <c r="G45" s="28">
        <v>53</v>
      </c>
    </row>
    <row r="46" spans="2:7">
      <c r="B46" s="28">
        <v>51</v>
      </c>
      <c r="C46" s="31">
        <v>5.5799999999999999E-3</v>
      </c>
      <c r="D46" s="31">
        <v>6.4900000000000001E-3</v>
      </c>
      <c r="E46" s="31">
        <v>7.0099999999999997E-3</v>
      </c>
      <c r="F46" s="31">
        <v>8.9599999999999992E-3</v>
      </c>
      <c r="G46" s="28">
        <v>54</v>
      </c>
    </row>
    <row r="47" spans="2:7">
      <c r="B47" s="28">
        <v>52</v>
      </c>
      <c r="C47" s="31">
        <v>5.9899999999999997E-3</v>
      </c>
      <c r="D47" s="31">
        <v>7.0099999999999997E-3</v>
      </c>
      <c r="E47" s="31">
        <v>7.5599999999999999E-3</v>
      </c>
      <c r="F47" s="31">
        <v>9.7900000000000001E-3</v>
      </c>
      <c r="G47" s="28">
        <v>55</v>
      </c>
    </row>
    <row r="48" spans="2:7">
      <c r="B48" s="28">
        <v>53</v>
      </c>
      <c r="C48" s="31">
        <v>6.43E-3</v>
      </c>
      <c r="D48" s="31">
        <v>7.5599999999999999E-3</v>
      </c>
      <c r="E48" s="31">
        <v>8.1499999999999993E-3</v>
      </c>
      <c r="F48" s="31">
        <v>1.0699999999999999E-2</v>
      </c>
      <c r="G48" s="28">
        <v>56</v>
      </c>
    </row>
    <row r="49" spans="2:7">
      <c r="B49" s="28">
        <v>54</v>
      </c>
      <c r="C49" s="31">
        <v>6.8999999999999999E-3</v>
      </c>
      <c r="D49" s="31">
        <v>8.1499999999999993E-3</v>
      </c>
      <c r="E49" s="31">
        <v>8.7899999999999992E-3</v>
      </c>
      <c r="F49" s="31">
        <v>1.17E-2</v>
      </c>
      <c r="G49" s="28">
        <v>57</v>
      </c>
    </row>
    <row r="50" spans="2:7">
      <c r="B50" s="28">
        <v>55</v>
      </c>
      <c r="C50" s="31">
        <v>7.4000000000000003E-3</v>
      </c>
      <c r="D50" s="31">
        <v>8.7899999999999992E-3</v>
      </c>
      <c r="E50" s="31">
        <v>9.4800000000000006E-3</v>
      </c>
      <c r="F50" s="31">
        <v>1.2800000000000001E-2</v>
      </c>
      <c r="G50" s="28">
        <v>58</v>
      </c>
    </row>
    <row r="51" spans="2:7">
      <c r="B51" s="28">
        <v>56</v>
      </c>
      <c r="C51" s="31">
        <v>7.9299999999999995E-3</v>
      </c>
      <c r="D51" s="31">
        <v>9.4800000000000006E-3</v>
      </c>
      <c r="E51" s="31">
        <v>1.0240000000000001E-2</v>
      </c>
      <c r="F51" s="31">
        <v>1.401E-2</v>
      </c>
      <c r="G51" s="28">
        <v>59</v>
      </c>
    </row>
    <row r="52" spans="2:7">
      <c r="B52" s="28">
        <v>57</v>
      </c>
      <c r="C52" s="31">
        <v>8.5000000000000006E-3</v>
      </c>
      <c r="D52" s="31">
        <v>1.0240000000000001E-2</v>
      </c>
      <c r="E52" s="31">
        <v>1.106E-2</v>
      </c>
      <c r="F52" s="31">
        <v>1.536E-2</v>
      </c>
      <c r="G52" s="28">
        <v>60</v>
      </c>
    </row>
    <row r="53" spans="2:7">
      <c r="B53" s="28">
        <v>58</v>
      </c>
      <c r="C53" s="31">
        <v>9.1199999999999996E-3</v>
      </c>
      <c r="D53" s="31">
        <v>1.106E-2</v>
      </c>
      <c r="E53" s="31">
        <v>1.1950000000000001E-2</v>
      </c>
      <c r="F53" s="31">
        <v>1.6840000000000001E-2</v>
      </c>
      <c r="G53" s="28">
        <v>61</v>
      </c>
    </row>
    <row r="54" spans="2:7">
      <c r="B54" s="28">
        <v>59</v>
      </c>
      <c r="C54" s="31">
        <v>9.7800000000000005E-3</v>
      </c>
      <c r="D54" s="31">
        <v>1.1950000000000001E-2</v>
      </c>
      <c r="E54" s="31">
        <v>1.2919999999999999E-2</v>
      </c>
      <c r="F54" s="31">
        <v>1.847E-2</v>
      </c>
      <c r="G54" s="28">
        <v>62</v>
      </c>
    </row>
    <row r="55" spans="2:7">
      <c r="B55" s="28">
        <v>60</v>
      </c>
      <c r="C55" s="31">
        <v>1.0500000000000001E-2</v>
      </c>
      <c r="D55" s="31">
        <v>1.2919999999999999E-2</v>
      </c>
      <c r="E55" s="31">
        <v>1.397E-2</v>
      </c>
      <c r="F55" s="31">
        <v>2.027E-2</v>
      </c>
      <c r="G55" s="28">
        <v>63</v>
      </c>
    </row>
    <row r="56" spans="2:7">
      <c r="B56" s="28">
        <v>61</v>
      </c>
      <c r="C56" s="31">
        <v>1.1270000000000001E-2</v>
      </c>
      <c r="D56" s="31">
        <v>1.397E-2</v>
      </c>
      <c r="E56" s="31">
        <v>1.5100000000000001E-2</v>
      </c>
      <c r="F56" s="31">
        <v>2.2239999999999999E-2</v>
      </c>
      <c r="G56" s="28">
        <v>64</v>
      </c>
    </row>
    <row r="57" spans="2:7">
      <c r="B57" s="28">
        <v>62</v>
      </c>
      <c r="C57" s="31">
        <v>1.21E-2</v>
      </c>
      <c r="D57" s="31">
        <v>1.5100000000000001E-2</v>
      </c>
      <c r="E57" s="31">
        <v>1.6330000000000001E-2</v>
      </c>
      <c r="F57" s="31">
        <v>2.4400000000000002E-2</v>
      </c>
      <c r="G57" s="28">
        <v>65</v>
      </c>
    </row>
    <row r="58" spans="2:7">
      <c r="B58" s="28">
        <v>63</v>
      </c>
      <c r="C58" s="31">
        <v>1.298E-2</v>
      </c>
      <c r="D58" s="31">
        <v>1.6330000000000001E-2</v>
      </c>
      <c r="E58" s="31">
        <v>1.7649999999999999E-2</v>
      </c>
      <c r="F58" s="31">
        <v>2.6749999999999999E-2</v>
      </c>
      <c r="G58" s="28">
        <v>66</v>
      </c>
    </row>
    <row r="59" spans="2:7">
      <c r="B59" s="28">
        <v>64</v>
      </c>
      <c r="C59" s="31">
        <v>1.393E-2</v>
      </c>
      <c r="D59" s="31">
        <v>1.7649999999999999E-2</v>
      </c>
      <c r="E59" s="31">
        <v>1.9060000000000001E-2</v>
      </c>
      <c r="F59" s="31">
        <v>2.9319999999999999E-2</v>
      </c>
      <c r="G59" s="28">
        <v>67</v>
      </c>
    </row>
    <row r="60" spans="2:7">
      <c r="B60" s="28">
        <v>65</v>
      </c>
      <c r="C60" s="31">
        <v>1.4930000000000001E-2</v>
      </c>
      <c r="D60" s="31">
        <v>1.9060000000000001E-2</v>
      </c>
      <c r="E60" s="31">
        <v>2.0559999999999998E-2</v>
      </c>
      <c r="F60" s="31">
        <v>3.211E-2</v>
      </c>
      <c r="G60" s="28">
        <v>68</v>
      </c>
    </row>
    <row r="61" spans="2:7">
      <c r="B61" s="28">
        <v>66</v>
      </c>
      <c r="C61" s="31">
        <v>1.5980000000000001E-2</v>
      </c>
      <c r="D61" s="31">
        <v>2.0559999999999998E-2</v>
      </c>
      <c r="E61" s="31">
        <v>2.2169999999999999E-2</v>
      </c>
      <c r="F61" s="31">
        <v>3.5130000000000002E-2</v>
      </c>
      <c r="G61" s="28">
        <v>69</v>
      </c>
    </row>
    <row r="62" spans="2:7">
      <c r="B62" s="28">
        <v>67</v>
      </c>
      <c r="C62" s="31">
        <v>1.7090000000000001E-2</v>
      </c>
      <c r="D62" s="31">
        <v>2.2169999999999999E-2</v>
      </c>
      <c r="E62" s="31">
        <v>2.3869999999999999E-2</v>
      </c>
      <c r="F62" s="31">
        <v>3.8399999999999997E-2</v>
      </c>
      <c r="G62" s="28">
        <v>70</v>
      </c>
    </row>
    <row r="63" spans="2:7">
      <c r="B63" s="28">
        <v>68</v>
      </c>
      <c r="C63" s="31">
        <v>1.8259999999999998E-2</v>
      </c>
      <c r="D63" s="31">
        <v>2.3869999999999999E-2</v>
      </c>
      <c r="E63" s="31">
        <v>2.5669999999999998E-2</v>
      </c>
      <c r="F63" s="31">
        <v>4.1919999999999999E-2</v>
      </c>
      <c r="G63" s="28">
        <v>71</v>
      </c>
    </row>
    <row r="64" spans="2:7">
      <c r="B64" s="28">
        <v>69</v>
      </c>
      <c r="C64" s="31">
        <v>1.9470000000000001E-2</v>
      </c>
      <c r="D64" s="31">
        <v>2.5669999999999998E-2</v>
      </c>
      <c r="E64" s="31">
        <v>2.7570000000000001E-2</v>
      </c>
      <c r="F64" s="31">
        <v>4.5719999999999997E-2</v>
      </c>
      <c r="G64" s="28">
        <v>72</v>
      </c>
    </row>
    <row r="65" spans="2:7">
      <c r="B65" s="28">
        <v>70</v>
      </c>
      <c r="C65" s="31">
        <v>2.0729999999999998E-2</v>
      </c>
      <c r="D65" s="31">
        <v>2.7570000000000001E-2</v>
      </c>
      <c r="E65" s="31">
        <v>2.9559999999999999E-2</v>
      </c>
      <c r="F65" s="31">
        <v>4.9799999999999997E-2</v>
      </c>
      <c r="G65" s="28">
        <v>73</v>
      </c>
    </row>
    <row r="66" spans="2:7">
      <c r="B66" s="28">
        <v>71</v>
      </c>
      <c r="C66" s="31">
        <v>2.2030000000000001E-2</v>
      </c>
      <c r="D66" s="31">
        <v>2.9559999999999999E-2</v>
      </c>
      <c r="E66" s="31">
        <v>3.1649999999999998E-2</v>
      </c>
      <c r="F66" s="31">
        <v>5.4190000000000002E-2</v>
      </c>
      <c r="G66" s="28">
        <v>74</v>
      </c>
    </row>
    <row r="67" spans="2:7">
      <c r="B67" s="28">
        <v>72</v>
      </c>
      <c r="C67" s="31">
        <v>2.3359999999999999E-2</v>
      </c>
      <c r="D67" s="31">
        <v>3.1649999999999998E-2</v>
      </c>
      <c r="E67" s="31">
        <v>3.3849999999999998E-2</v>
      </c>
      <c r="F67" s="31">
        <v>5.8939999999999999E-2</v>
      </c>
      <c r="G67" s="28">
        <v>75</v>
      </c>
    </row>
    <row r="68" spans="2:7">
      <c r="B68" s="28">
        <v>73</v>
      </c>
      <c r="C68" s="31">
        <v>2.4729999999999999E-2</v>
      </c>
      <c r="D68" s="31">
        <v>3.3849999999999998E-2</v>
      </c>
      <c r="E68" s="31">
        <v>3.6179999999999997E-2</v>
      </c>
      <c r="F68" s="31">
        <v>6.411E-2</v>
      </c>
      <c r="G68" s="28">
        <v>76</v>
      </c>
    </row>
    <row r="69" spans="2:7">
      <c r="B69" s="28">
        <v>74</v>
      </c>
      <c r="C69" s="31">
        <v>2.613E-2</v>
      </c>
      <c r="D69" s="31">
        <v>3.6179999999999997E-2</v>
      </c>
      <c r="E69" s="31">
        <v>3.8649999999999997E-2</v>
      </c>
      <c r="F69" s="31">
        <v>6.9739999999999996E-2</v>
      </c>
      <c r="G69" s="28">
        <v>77</v>
      </c>
    </row>
    <row r="70" spans="2:7">
      <c r="B70" s="28">
        <v>75</v>
      </c>
      <c r="C70" s="31">
        <v>2.7570000000000001E-2</v>
      </c>
      <c r="D70" s="31">
        <v>3.8649999999999997E-2</v>
      </c>
      <c r="E70" s="31">
        <v>4.1279999999999997E-2</v>
      </c>
      <c r="F70" s="31">
        <v>7.5880000000000003E-2</v>
      </c>
      <c r="G70" s="28">
        <v>78</v>
      </c>
    </row>
    <row r="71" spans="2:7">
      <c r="B71" s="28">
        <v>76</v>
      </c>
      <c r="C71" s="31">
        <v>2.9069999999999999E-2</v>
      </c>
      <c r="D71" s="31">
        <v>4.1279999999999997E-2</v>
      </c>
      <c r="E71" s="31">
        <v>4.4080000000000001E-2</v>
      </c>
      <c r="F71" s="31">
        <v>8.2589999999999997E-2</v>
      </c>
      <c r="G71" s="28">
        <v>79</v>
      </c>
    </row>
    <row r="72" spans="2:7">
      <c r="B72" s="28">
        <v>77</v>
      </c>
      <c r="C72" s="31">
        <v>3.0620000000000001E-2</v>
      </c>
      <c r="D72" s="31">
        <v>4.4080000000000001E-2</v>
      </c>
      <c r="E72" s="31">
        <v>4.7079999999999997E-2</v>
      </c>
      <c r="F72" s="31">
        <v>8.992E-2</v>
      </c>
      <c r="G72" s="28">
        <v>80</v>
      </c>
    </row>
    <row r="73" spans="2:7">
      <c r="B73" s="28">
        <v>78</v>
      </c>
      <c r="C73" s="31">
        <v>3.2219999999999999E-2</v>
      </c>
      <c r="D73" s="31">
        <v>4.7079999999999997E-2</v>
      </c>
      <c r="E73" s="31">
        <v>5.0270000000000002E-2</v>
      </c>
      <c r="F73" s="31">
        <v>9.7919999999999993E-2</v>
      </c>
      <c r="G73" s="28">
        <v>81</v>
      </c>
    </row>
    <row r="74" spans="2:7">
      <c r="B74" s="28">
        <v>79</v>
      </c>
      <c r="C74" s="31">
        <v>3.388E-2</v>
      </c>
      <c r="D74" s="31">
        <v>5.0270000000000002E-2</v>
      </c>
      <c r="E74" s="31">
        <v>5.3670000000000002E-2</v>
      </c>
      <c r="F74" s="31">
        <v>0.10664</v>
      </c>
      <c r="G74" s="28">
        <v>82</v>
      </c>
    </row>
    <row r="75" spans="2:7">
      <c r="B75" s="28">
        <v>80</v>
      </c>
      <c r="C75" s="31">
        <v>3.5589999999999997E-2</v>
      </c>
      <c r="D75" s="31">
        <v>5.3670000000000002E-2</v>
      </c>
      <c r="E75" s="31">
        <v>5.7279999999999998E-2</v>
      </c>
      <c r="F75" s="31">
        <v>0.11613</v>
      </c>
      <c r="G75" s="28">
        <v>83</v>
      </c>
    </row>
    <row r="76" spans="2:7">
      <c r="F76" s="31">
        <v>0.12645000000000001</v>
      </c>
      <c r="G76" s="28">
        <v>84</v>
      </c>
    </row>
    <row r="77" spans="2:7">
      <c r="F77" s="31">
        <v>0.13764000000000001</v>
      </c>
      <c r="G77" s="28">
        <v>85</v>
      </c>
    </row>
    <row r="78" spans="2:7">
      <c r="F78" s="31">
        <v>0.14976</v>
      </c>
      <c r="G78" s="28">
        <v>86</v>
      </c>
    </row>
    <row r="79" spans="2:7">
      <c r="F79" s="31">
        <v>0.16286</v>
      </c>
      <c r="G79" s="28">
        <v>87</v>
      </c>
    </row>
    <row r="80" spans="2:7">
      <c r="F80" s="31">
        <v>0.17699000000000001</v>
      </c>
      <c r="G80" s="28">
        <v>88</v>
      </c>
    </row>
    <row r="81" spans="6:7">
      <c r="F81" s="31">
        <v>0.19220000000000001</v>
      </c>
      <c r="G81" s="28">
        <v>89</v>
      </c>
    </row>
    <row r="82" spans="6:7">
      <c r="F82" s="31">
        <v>0.20841999999999999</v>
      </c>
      <c r="G82" s="28">
        <v>90</v>
      </c>
    </row>
    <row r="83" spans="6:7">
      <c r="F83" s="31">
        <v>0.2258</v>
      </c>
      <c r="G83" s="28">
        <v>91</v>
      </c>
    </row>
    <row r="84" spans="6:7">
      <c r="F84" s="31">
        <v>0.24440000000000001</v>
      </c>
      <c r="G84" s="28">
        <v>92</v>
      </c>
    </row>
    <row r="85" spans="6:7">
      <c r="F85" s="31">
        <v>0.26424999999999998</v>
      </c>
      <c r="G85" s="28">
        <v>93</v>
      </c>
    </row>
    <row r="86" spans="6:7">
      <c r="F86" s="31">
        <v>0.28538000000000002</v>
      </c>
      <c r="G86" s="28">
        <v>94</v>
      </c>
    </row>
    <row r="87" spans="6:7">
      <c r="F87" s="31">
        <v>0.30784</v>
      </c>
      <c r="G87" s="28">
        <v>95</v>
      </c>
    </row>
    <row r="88" spans="6:7">
      <c r="F88" s="31">
        <v>0.33161000000000002</v>
      </c>
      <c r="G88" s="28">
        <v>96</v>
      </c>
    </row>
    <row r="89" spans="6:7">
      <c r="F89" s="31">
        <v>0.35671000000000003</v>
      </c>
      <c r="G89" s="28">
        <v>97</v>
      </c>
    </row>
    <row r="90" spans="6:7">
      <c r="F90" s="31">
        <v>0.38311000000000001</v>
      </c>
      <c r="G90" s="28">
        <v>98</v>
      </c>
    </row>
    <row r="91" spans="6:7">
      <c r="F91" s="31">
        <v>0.41077999999999998</v>
      </c>
      <c r="G91" s="28">
        <v>99</v>
      </c>
    </row>
    <row r="92" spans="6:7">
      <c r="F92" s="31">
        <v>0.43966</v>
      </c>
      <c r="G92" s="28">
        <v>100</v>
      </c>
    </row>
    <row r="93" spans="6:7">
      <c r="F93" s="31">
        <v>0.46966000000000002</v>
      </c>
      <c r="G93" s="28">
        <v>101</v>
      </c>
    </row>
    <row r="94" spans="6:7">
      <c r="F94" s="31">
        <v>0.50066999999999995</v>
      </c>
      <c r="G94" s="28">
        <v>102</v>
      </c>
    </row>
    <row r="95" spans="6:7">
      <c r="F95" s="31">
        <v>0.53254999999999997</v>
      </c>
      <c r="G95" s="28">
        <v>103</v>
      </c>
    </row>
    <row r="96" spans="6:7">
      <c r="F96" s="31">
        <v>0.56513000000000002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60DB-284E-49CF-A1AD-26E36647C9D5}">
  <sheetPr codeName="Sheet6">
    <tabColor rgb="FFFFFFCC"/>
  </sheetPr>
  <dimension ref="B2:G96"/>
  <sheetViews>
    <sheetView showGridLines="0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90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8.8999999999999995E-4</v>
      </c>
      <c r="G7" s="28">
        <v>15</v>
      </c>
    </row>
    <row r="8" spans="2:7">
      <c r="F8" s="31">
        <v>1.1299999999999999E-3</v>
      </c>
      <c r="G8" s="28">
        <v>16</v>
      </c>
    </row>
    <row r="9" spans="2:7">
      <c r="F9" s="31">
        <v>1.3699999999999999E-3</v>
      </c>
      <c r="G9" s="28">
        <v>17</v>
      </c>
    </row>
    <row r="10" spans="2:7">
      <c r="B10" s="28">
        <v>15</v>
      </c>
      <c r="C10" s="31">
        <v>8.8999999999999995E-4</v>
      </c>
      <c r="D10" s="31">
        <v>1.1299999999999999E-3</v>
      </c>
      <c r="E10" s="31">
        <v>1.3699999999999999E-3</v>
      </c>
      <c r="F10" s="31">
        <v>1.6199999999999999E-3</v>
      </c>
      <c r="G10" s="28">
        <v>18</v>
      </c>
    </row>
    <row r="11" spans="2:7">
      <c r="B11" s="28">
        <v>16</v>
      </c>
      <c r="C11" s="31">
        <v>1.1299999999999999E-3</v>
      </c>
      <c r="D11" s="31">
        <v>1.3699999999999999E-3</v>
      </c>
      <c r="E11" s="31">
        <v>1.6199999999999999E-3</v>
      </c>
      <c r="F11" s="31">
        <v>1.8799999999999999E-3</v>
      </c>
      <c r="G11" s="28">
        <v>19</v>
      </c>
    </row>
    <row r="12" spans="2:7">
      <c r="B12" s="28">
        <v>17</v>
      </c>
      <c r="C12" s="31">
        <v>1.3699999999999999E-3</v>
      </c>
      <c r="D12" s="31">
        <v>1.6199999999999999E-3</v>
      </c>
      <c r="E12" s="31">
        <v>1.8799999999999999E-3</v>
      </c>
      <c r="F12" s="31">
        <v>2.15E-3</v>
      </c>
      <c r="G12" s="28">
        <v>20</v>
      </c>
    </row>
    <row r="13" spans="2:7">
      <c r="B13" s="28">
        <v>18</v>
      </c>
      <c r="C13" s="31">
        <v>1.6199999999999999E-3</v>
      </c>
      <c r="D13" s="31">
        <v>1.8799999999999999E-3</v>
      </c>
      <c r="E13" s="31">
        <v>2.15E-3</v>
      </c>
      <c r="F13" s="31">
        <v>2.3500000000000001E-3</v>
      </c>
      <c r="G13" s="28">
        <v>21</v>
      </c>
    </row>
    <row r="14" spans="2:7">
      <c r="B14" s="28">
        <v>19</v>
      </c>
      <c r="C14" s="31">
        <v>1.8799999999999999E-3</v>
      </c>
      <c r="D14" s="31">
        <v>2.15E-3</v>
      </c>
      <c r="E14" s="31">
        <v>2.3500000000000001E-3</v>
      </c>
      <c r="F14" s="31">
        <v>2.3999999999999998E-3</v>
      </c>
      <c r="G14" s="28">
        <v>22</v>
      </c>
    </row>
    <row r="15" spans="2:7">
      <c r="B15" s="28">
        <v>20</v>
      </c>
      <c r="C15" s="31">
        <v>2.15E-3</v>
      </c>
      <c r="D15" s="31">
        <v>2.3500000000000001E-3</v>
      </c>
      <c r="E15" s="31">
        <v>2.3999999999999998E-3</v>
      </c>
      <c r="F15" s="31">
        <v>2.32E-3</v>
      </c>
      <c r="G15" s="28">
        <v>23</v>
      </c>
    </row>
    <row r="16" spans="2:7">
      <c r="B16" s="28">
        <v>21</v>
      </c>
      <c r="C16" s="31">
        <v>2.3500000000000001E-3</v>
      </c>
      <c r="D16" s="31">
        <v>2.3999999999999998E-3</v>
      </c>
      <c r="E16" s="31">
        <v>2.32E-3</v>
      </c>
      <c r="F16" s="31">
        <v>2.1800000000000001E-3</v>
      </c>
      <c r="G16" s="28">
        <v>24</v>
      </c>
    </row>
    <row r="17" spans="2:7">
      <c r="B17" s="28">
        <v>22</v>
      </c>
      <c r="C17" s="31">
        <v>2.3999999999999998E-3</v>
      </c>
      <c r="D17" s="31">
        <v>2.32E-3</v>
      </c>
      <c r="E17" s="31">
        <v>2.1800000000000001E-3</v>
      </c>
      <c r="F17" s="31">
        <v>2.0100000000000001E-3</v>
      </c>
      <c r="G17" s="28">
        <v>25</v>
      </c>
    </row>
    <row r="18" spans="2:7">
      <c r="B18" s="28">
        <v>23</v>
      </c>
      <c r="C18" s="31">
        <v>2.32E-3</v>
      </c>
      <c r="D18" s="31">
        <v>2.1800000000000001E-3</v>
      </c>
      <c r="E18" s="31">
        <v>2.0100000000000001E-3</v>
      </c>
      <c r="F18" s="31">
        <v>1.8600000000000001E-3</v>
      </c>
      <c r="G18" s="28">
        <v>26</v>
      </c>
    </row>
    <row r="19" spans="2:7">
      <c r="B19" s="28">
        <v>24</v>
      </c>
      <c r="C19" s="31">
        <v>2.1800000000000001E-3</v>
      </c>
      <c r="D19" s="31">
        <v>2.0100000000000001E-3</v>
      </c>
      <c r="E19" s="31">
        <v>1.8600000000000001E-3</v>
      </c>
      <c r="F19" s="31">
        <v>1.7700000000000001E-3</v>
      </c>
      <c r="G19" s="28">
        <v>27</v>
      </c>
    </row>
    <row r="20" spans="2:7">
      <c r="B20" s="28">
        <v>25</v>
      </c>
      <c r="C20" s="31">
        <v>2.0100000000000001E-3</v>
      </c>
      <c r="D20" s="31">
        <v>1.8600000000000001E-3</v>
      </c>
      <c r="E20" s="31">
        <v>1.7700000000000001E-3</v>
      </c>
      <c r="F20" s="31">
        <v>1.6999999999999999E-3</v>
      </c>
      <c r="G20" s="28">
        <v>28</v>
      </c>
    </row>
    <row r="21" spans="2:7">
      <c r="B21" s="28">
        <v>26</v>
      </c>
      <c r="C21" s="31">
        <v>1.8600000000000001E-3</v>
      </c>
      <c r="D21" s="31">
        <v>1.7700000000000001E-3</v>
      </c>
      <c r="E21" s="31">
        <v>1.6999999999999999E-3</v>
      </c>
      <c r="F21" s="31">
        <v>1.67E-3</v>
      </c>
      <c r="G21" s="28">
        <v>29</v>
      </c>
    </row>
    <row r="22" spans="2:7">
      <c r="B22" s="28">
        <v>27</v>
      </c>
      <c r="C22" s="31">
        <v>1.7700000000000001E-3</v>
      </c>
      <c r="D22" s="31">
        <v>1.6999999999999999E-3</v>
      </c>
      <c r="E22" s="31">
        <v>1.67E-3</v>
      </c>
      <c r="F22" s="31">
        <v>1.65E-3</v>
      </c>
      <c r="G22" s="28">
        <v>30</v>
      </c>
    </row>
    <row r="23" spans="2:7">
      <c r="B23" s="28">
        <v>28</v>
      </c>
      <c r="C23" s="31">
        <v>1.6999999999999999E-3</v>
      </c>
      <c r="D23" s="31">
        <v>1.67E-3</v>
      </c>
      <c r="E23" s="31">
        <v>1.65E-3</v>
      </c>
      <c r="F23" s="31">
        <v>1.65E-3</v>
      </c>
      <c r="G23" s="28">
        <v>31</v>
      </c>
    </row>
    <row r="24" spans="2:7">
      <c r="B24" s="28">
        <v>29</v>
      </c>
      <c r="C24" s="31">
        <v>1.67E-3</v>
      </c>
      <c r="D24" s="31">
        <v>1.65E-3</v>
      </c>
      <c r="E24" s="31">
        <v>1.65E-3</v>
      </c>
      <c r="F24" s="31">
        <v>1.6800000000000001E-3</v>
      </c>
      <c r="G24" s="28">
        <v>32</v>
      </c>
    </row>
    <row r="25" spans="2:7">
      <c r="B25" s="28">
        <v>30</v>
      </c>
      <c r="C25" s="31">
        <v>1.65E-3</v>
      </c>
      <c r="D25" s="31">
        <v>1.65E-3</v>
      </c>
      <c r="E25" s="31">
        <v>1.6800000000000001E-3</v>
      </c>
      <c r="F25" s="31">
        <v>1.73E-3</v>
      </c>
      <c r="G25" s="28">
        <v>33</v>
      </c>
    </row>
    <row r="26" spans="2:7">
      <c r="B26" s="28">
        <v>31</v>
      </c>
      <c r="C26" s="31">
        <v>1.65E-3</v>
      </c>
      <c r="D26" s="31">
        <v>1.6800000000000001E-3</v>
      </c>
      <c r="E26" s="31">
        <v>1.73E-3</v>
      </c>
      <c r="F26" s="31">
        <v>1.7899999999999999E-3</v>
      </c>
      <c r="G26" s="28">
        <v>34</v>
      </c>
    </row>
    <row r="27" spans="2:7">
      <c r="B27" s="28">
        <v>32</v>
      </c>
      <c r="C27" s="31">
        <v>1.6800000000000001E-3</v>
      </c>
      <c r="D27" s="31">
        <v>1.73E-3</v>
      </c>
      <c r="E27" s="31">
        <v>1.7899999999999999E-3</v>
      </c>
      <c r="F27" s="31">
        <v>1.8699999999999999E-3</v>
      </c>
      <c r="G27" s="28">
        <v>35</v>
      </c>
    </row>
    <row r="28" spans="2:7">
      <c r="B28" s="28">
        <v>33</v>
      </c>
      <c r="C28" s="31">
        <v>1.73E-3</v>
      </c>
      <c r="D28" s="31">
        <v>1.7899999999999999E-3</v>
      </c>
      <c r="E28" s="31">
        <v>1.8699999999999999E-3</v>
      </c>
      <c r="F28" s="31">
        <v>1.97E-3</v>
      </c>
      <c r="G28" s="28">
        <v>36</v>
      </c>
    </row>
    <row r="29" spans="2:7">
      <c r="B29" s="28">
        <v>34</v>
      </c>
      <c r="C29" s="31">
        <v>1.7899999999999999E-3</v>
      </c>
      <c r="D29" s="31">
        <v>1.8699999999999999E-3</v>
      </c>
      <c r="E29" s="31">
        <v>1.97E-3</v>
      </c>
      <c r="F29" s="31">
        <v>2.0799999999999998E-3</v>
      </c>
      <c r="G29" s="28">
        <v>37</v>
      </c>
    </row>
    <row r="30" spans="2:7">
      <c r="B30" s="28">
        <v>35</v>
      </c>
      <c r="C30" s="31">
        <v>1.8699999999999999E-3</v>
      </c>
      <c r="D30" s="31">
        <v>1.97E-3</v>
      </c>
      <c r="E30" s="31">
        <v>2.0799999999999998E-3</v>
      </c>
      <c r="F30" s="31">
        <v>2.2000000000000001E-3</v>
      </c>
      <c r="G30" s="28">
        <v>38</v>
      </c>
    </row>
    <row r="31" spans="2:7">
      <c r="B31" s="28">
        <v>36</v>
      </c>
      <c r="C31" s="31">
        <v>1.97E-3</v>
      </c>
      <c r="D31" s="31">
        <v>2.0799999999999998E-3</v>
      </c>
      <c r="E31" s="31">
        <v>2.2000000000000001E-3</v>
      </c>
      <c r="F31" s="31">
        <v>2.3500000000000001E-3</v>
      </c>
      <c r="G31" s="28">
        <v>39</v>
      </c>
    </row>
    <row r="32" spans="2:7">
      <c r="B32" s="28">
        <v>37</v>
      </c>
      <c r="C32" s="31">
        <v>2.0799999999999998E-3</v>
      </c>
      <c r="D32" s="31">
        <v>2.2000000000000001E-3</v>
      </c>
      <c r="E32" s="31">
        <v>2.3500000000000001E-3</v>
      </c>
      <c r="F32" s="31">
        <v>2.5200000000000001E-3</v>
      </c>
      <c r="G32" s="28">
        <v>40</v>
      </c>
    </row>
    <row r="33" spans="2:7">
      <c r="B33" s="28">
        <v>38</v>
      </c>
      <c r="C33" s="31">
        <v>2.2000000000000001E-3</v>
      </c>
      <c r="D33" s="31">
        <v>2.3500000000000001E-3</v>
      </c>
      <c r="E33" s="31">
        <v>2.5000000000000001E-3</v>
      </c>
      <c r="F33" s="31">
        <v>2.7100000000000002E-3</v>
      </c>
      <c r="G33" s="28">
        <v>41</v>
      </c>
    </row>
    <row r="34" spans="2:7">
      <c r="B34" s="28">
        <v>39</v>
      </c>
      <c r="C34" s="31">
        <v>2.3500000000000001E-3</v>
      </c>
      <c r="D34" s="31">
        <v>2.5000000000000001E-3</v>
      </c>
      <c r="E34" s="31">
        <v>2.66E-3</v>
      </c>
      <c r="F34" s="31">
        <v>2.9199999999999999E-3</v>
      </c>
      <c r="G34" s="28">
        <v>42</v>
      </c>
    </row>
    <row r="35" spans="2:7">
      <c r="B35" s="28">
        <v>40</v>
      </c>
      <c r="C35" s="31">
        <v>2.5000000000000001E-3</v>
      </c>
      <c r="D35" s="31">
        <v>2.66E-3</v>
      </c>
      <c r="E35" s="31">
        <v>2.8400000000000001E-3</v>
      </c>
      <c r="F35" s="31">
        <v>3.1700000000000001E-3</v>
      </c>
      <c r="G35" s="28">
        <v>43</v>
      </c>
    </row>
    <row r="36" spans="2:7">
      <c r="B36" s="28">
        <v>41</v>
      </c>
      <c r="C36" s="31">
        <v>2.64E-3</v>
      </c>
      <c r="D36" s="31">
        <v>2.8400000000000001E-3</v>
      </c>
      <c r="E36" s="31">
        <v>3.0400000000000002E-3</v>
      </c>
      <c r="F36" s="31">
        <v>3.4499999999999999E-3</v>
      </c>
      <c r="G36" s="28">
        <v>44</v>
      </c>
    </row>
    <row r="37" spans="2:7">
      <c r="B37" s="28">
        <v>42</v>
      </c>
      <c r="C37" s="31">
        <v>2.81E-3</v>
      </c>
      <c r="D37" s="31">
        <v>3.0400000000000002E-3</v>
      </c>
      <c r="E37" s="31">
        <v>3.2699999999999999E-3</v>
      </c>
      <c r="F37" s="31">
        <v>3.7599999999999999E-3</v>
      </c>
      <c r="G37" s="28">
        <v>45</v>
      </c>
    </row>
    <row r="38" spans="2:7">
      <c r="B38" s="28">
        <v>43</v>
      </c>
      <c r="C38" s="31">
        <v>3.0000000000000001E-3</v>
      </c>
      <c r="D38" s="31">
        <v>3.2699999999999999E-3</v>
      </c>
      <c r="E38" s="31">
        <v>3.5200000000000001E-3</v>
      </c>
      <c r="F38" s="31">
        <v>4.1099999999999999E-3</v>
      </c>
      <c r="G38" s="28">
        <v>46</v>
      </c>
    </row>
    <row r="39" spans="2:7">
      <c r="B39" s="28">
        <v>44</v>
      </c>
      <c r="C39" s="31">
        <v>3.2100000000000002E-3</v>
      </c>
      <c r="D39" s="31">
        <v>3.5200000000000001E-3</v>
      </c>
      <c r="E39" s="31">
        <v>3.8E-3</v>
      </c>
      <c r="F39" s="31">
        <v>4.5100000000000001E-3</v>
      </c>
      <c r="G39" s="28">
        <v>47</v>
      </c>
    </row>
    <row r="40" spans="2:7">
      <c r="B40" s="28">
        <v>45</v>
      </c>
      <c r="C40" s="31">
        <v>3.4399999999999999E-3</v>
      </c>
      <c r="D40" s="31">
        <v>3.8E-3</v>
      </c>
      <c r="E40" s="31">
        <v>4.1099999999999999E-3</v>
      </c>
      <c r="F40" s="31">
        <v>4.9399999999999999E-3</v>
      </c>
      <c r="G40" s="28">
        <v>48</v>
      </c>
    </row>
    <row r="41" spans="2:7">
      <c r="B41" s="28">
        <v>46</v>
      </c>
      <c r="C41" s="31">
        <v>3.7000000000000002E-3</v>
      </c>
      <c r="D41" s="31">
        <v>4.1099999999999999E-3</v>
      </c>
      <c r="E41" s="31">
        <v>4.45E-3</v>
      </c>
      <c r="F41" s="31">
        <v>5.4200000000000003E-3</v>
      </c>
      <c r="G41" s="28">
        <v>49</v>
      </c>
    </row>
    <row r="42" spans="2:7">
      <c r="B42" s="28">
        <v>47</v>
      </c>
      <c r="C42" s="31">
        <v>3.98E-3</v>
      </c>
      <c r="D42" s="31">
        <v>4.45E-3</v>
      </c>
      <c r="E42" s="31">
        <v>4.8199999999999996E-3</v>
      </c>
      <c r="F42" s="31">
        <v>5.9500000000000004E-3</v>
      </c>
      <c r="G42" s="28">
        <v>50</v>
      </c>
    </row>
    <row r="43" spans="2:7">
      <c r="B43" s="28">
        <v>48</v>
      </c>
      <c r="C43" s="31">
        <v>4.2900000000000004E-3</v>
      </c>
      <c r="D43" s="31">
        <v>4.8199999999999996E-3</v>
      </c>
      <c r="E43" s="31">
        <v>5.2300000000000003E-3</v>
      </c>
      <c r="F43" s="31">
        <v>6.5300000000000002E-3</v>
      </c>
      <c r="G43" s="28">
        <v>51</v>
      </c>
    </row>
    <row r="44" spans="2:7">
      <c r="B44" s="28">
        <v>49</v>
      </c>
      <c r="C44" s="31">
        <v>4.62E-3</v>
      </c>
      <c r="D44" s="31">
        <v>5.2300000000000003E-3</v>
      </c>
      <c r="E44" s="31">
        <v>5.6600000000000001E-3</v>
      </c>
      <c r="F44" s="31">
        <v>7.1599999999999997E-3</v>
      </c>
      <c r="G44" s="28">
        <v>52</v>
      </c>
    </row>
    <row r="45" spans="2:7">
      <c r="B45" s="28">
        <v>50</v>
      </c>
      <c r="C45" s="31">
        <v>4.9800000000000001E-3</v>
      </c>
      <c r="D45" s="31">
        <v>5.6600000000000001E-3</v>
      </c>
      <c r="E45" s="31">
        <v>6.1199999999999996E-3</v>
      </c>
      <c r="F45" s="31">
        <v>7.8499999999999993E-3</v>
      </c>
      <c r="G45" s="28">
        <v>53</v>
      </c>
    </row>
    <row r="46" spans="2:7">
      <c r="B46" s="28">
        <v>51</v>
      </c>
      <c r="C46" s="31">
        <v>5.3600000000000002E-3</v>
      </c>
      <c r="D46" s="31">
        <v>6.1199999999999996E-3</v>
      </c>
      <c r="E46" s="31">
        <v>6.62E-3</v>
      </c>
      <c r="F46" s="31">
        <v>8.6099999999999996E-3</v>
      </c>
      <c r="G46" s="28">
        <v>54</v>
      </c>
    </row>
    <row r="47" spans="2:7">
      <c r="B47" s="28">
        <v>52</v>
      </c>
      <c r="C47" s="31">
        <v>5.77E-3</v>
      </c>
      <c r="D47" s="31">
        <v>6.62E-3</v>
      </c>
      <c r="E47" s="31">
        <v>7.1599999999999997E-3</v>
      </c>
      <c r="F47" s="31">
        <v>9.4299999999999991E-3</v>
      </c>
      <c r="G47" s="28">
        <v>55</v>
      </c>
    </row>
    <row r="48" spans="2:7">
      <c r="B48" s="28">
        <v>53</v>
      </c>
      <c r="C48" s="31">
        <v>6.1999999999999998E-3</v>
      </c>
      <c r="D48" s="31">
        <v>7.1599999999999997E-3</v>
      </c>
      <c r="E48" s="31">
        <v>7.7400000000000004E-3</v>
      </c>
      <c r="F48" s="31">
        <v>1.034E-2</v>
      </c>
      <c r="G48" s="28">
        <v>56</v>
      </c>
    </row>
    <row r="49" spans="2:7">
      <c r="B49" s="28">
        <v>54</v>
      </c>
      <c r="C49" s="31">
        <v>6.6600000000000001E-3</v>
      </c>
      <c r="D49" s="31">
        <v>7.7400000000000004E-3</v>
      </c>
      <c r="E49" s="31">
        <v>8.3599999999999994E-3</v>
      </c>
      <c r="F49" s="31">
        <v>1.1350000000000001E-2</v>
      </c>
      <c r="G49" s="28">
        <v>57</v>
      </c>
    </row>
    <row r="50" spans="2:7">
      <c r="B50" s="28">
        <v>55</v>
      </c>
      <c r="C50" s="31">
        <v>7.1500000000000001E-3</v>
      </c>
      <c r="D50" s="31">
        <v>8.3599999999999994E-3</v>
      </c>
      <c r="E50" s="31">
        <v>9.0500000000000008E-3</v>
      </c>
      <c r="F50" s="31">
        <v>1.2460000000000001E-2</v>
      </c>
      <c r="G50" s="28">
        <v>58</v>
      </c>
    </row>
    <row r="51" spans="2:7">
      <c r="B51" s="28">
        <v>56</v>
      </c>
      <c r="C51" s="31">
        <v>7.6800000000000002E-3</v>
      </c>
      <c r="D51" s="31">
        <v>9.0500000000000008E-3</v>
      </c>
      <c r="E51" s="31">
        <v>9.7900000000000001E-3</v>
      </c>
      <c r="F51" s="31">
        <v>1.3690000000000001E-2</v>
      </c>
      <c r="G51" s="28">
        <v>59</v>
      </c>
    </row>
    <row r="52" spans="2:7">
      <c r="B52" s="28">
        <v>57</v>
      </c>
      <c r="C52" s="31">
        <v>8.2500000000000004E-3</v>
      </c>
      <c r="D52" s="31">
        <v>9.7900000000000001E-3</v>
      </c>
      <c r="E52" s="31">
        <v>1.06E-2</v>
      </c>
      <c r="F52" s="31">
        <v>1.5049999999999999E-2</v>
      </c>
      <c r="G52" s="28">
        <v>60</v>
      </c>
    </row>
    <row r="53" spans="2:7">
      <c r="B53" s="28">
        <v>58</v>
      </c>
      <c r="C53" s="31">
        <v>8.8699999999999994E-3</v>
      </c>
      <c r="D53" s="31">
        <v>1.06E-2</v>
      </c>
      <c r="E53" s="31">
        <v>1.1480000000000001E-2</v>
      </c>
      <c r="F53" s="31">
        <v>1.6549999999999999E-2</v>
      </c>
      <c r="G53" s="28">
        <v>61</v>
      </c>
    </row>
    <row r="54" spans="2:7">
      <c r="B54" s="28">
        <v>59</v>
      </c>
      <c r="C54" s="31">
        <v>9.5300000000000003E-3</v>
      </c>
      <c r="D54" s="31">
        <v>1.1480000000000001E-2</v>
      </c>
      <c r="E54" s="31">
        <v>1.243E-2</v>
      </c>
      <c r="F54" s="31">
        <v>1.821E-2</v>
      </c>
      <c r="G54" s="28">
        <v>62</v>
      </c>
    </row>
    <row r="55" spans="2:7">
      <c r="B55" s="28">
        <v>60</v>
      </c>
      <c r="C55" s="31">
        <v>1.0240000000000001E-2</v>
      </c>
      <c r="D55" s="31">
        <v>1.243E-2</v>
      </c>
      <c r="E55" s="31">
        <v>1.346E-2</v>
      </c>
      <c r="F55" s="31">
        <v>2.0029999999999999E-2</v>
      </c>
      <c r="G55" s="28">
        <v>63</v>
      </c>
    </row>
    <row r="56" spans="2:7">
      <c r="B56" s="28">
        <v>61</v>
      </c>
      <c r="C56" s="31">
        <v>1.1010000000000001E-2</v>
      </c>
      <c r="D56" s="31">
        <v>1.346E-2</v>
      </c>
      <c r="E56" s="31">
        <v>1.4579999999999999E-2</v>
      </c>
      <c r="F56" s="31">
        <v>2.2030000000000001E-2</v>
      </c>
      <c r="G56" s="28">
        <v>64</v>
      </c>
    </row>
    <row r="57" spans="2:7">
      <c r="B57" s="28">
        <v>62</v>
      </c>
      <c r="C57" s="31">
        <v>1.183E-2</v>
      </c>
      <c r="D57" s="31">
        <v>1.4579999999999999E-2</v>
      </c>
      <c r="E57" s="31">
        <v>1.5769999999999999E-2</v>
      </c>
      <c r="F57" s="31">
        <v>2.4209999999999999E-2</v>
      </c>
      <c r="G57" s="28">
        <v>65</v>
      </c>
    </row>
    <row r="58" spans="2:7">
      <c r="B58" s="28">
        <v>63</v>
      </c>
      <c r="C58" s="31">
        <v>1.2699999999999999E-2</v>
      </c>
      <c r="D58" s="31">
        <v>1.5769999999999999E-2</v>
      </c>
      <c r="E58" s="31">
        <v>1.7059999999999999E-2</v>
      </c>
      <c r="F58" s="31">
        <v>2.6599999999999999E-2</v>
      </c>
      <c r="G58" s="28">
        <v>66</v>
      </c>
    </row>
    <row r="59" spans="2:7">
      <c r="B59" s="28">
        <v>64</v>
      </c>
      <c r="C59" s="31">
        <v>1.362E-2</v>
      </c>
      <c r="D59" s="31">
        <v>1.7059999999999999E-2</v>
      </c>
      <c r="E59" s="31">
        <v>1.8429999999999998E-2</v>
      </c>
      <c r="F59" s="31">
        <v>2.9190000000000001E-2</v>
      </c>
      <c r="G59" s="28">
        <v>67</v>
      </c>
    </row>
    <row r="60" spans="2:7">
      <c r="B60" s="28">
        <v>65</v>
      </c>
      <c r="C60" s="31">
        <v>1.4590000000000001E-2</v>
      </c>
      <c r="D60" s="31">
        <v>1.8429999999999998E-2</v>
      </c>
      <c r="E60" s="31">
        <v>1.9890000000000001E-2</v>
      </c>
      <c r="F60" s="31">
        <v>3.2009999999999997E-2</v>
      </c>
      <c r="G60" s="28">
        <v>68</v>
      </c>
    </row>
    <row r="61" spans="2:7">
      <c r="B61" s="28">
        <v>66</v>
      </c>
      <c r="C61" s="31">
        <v>1.562E-2</v>
      </c>
      <c r="D61" s="31">
        <v>1.9890000000000001E-2</v>
      </c>
      <c r="E61" s="31">
        <v>2.1440000000000001E-2</v>
      </c>
      <c r="F61" s="31">
        <v>3.5060000000000001E-2</v>
      </c>
      <c r="G61" s="28">
        <v>69</v>
      </c>
    </row>
    <row r="62" spans="2:7">
      <c r="B62" s="28">
        <v>67</v>
      </c>
      <c r="C62" s="31">
        <v>1.668E-2</v>
      </c>
      <c r="D62" s="31">
        <v>2.1440000000000001E-2</v>
      </c>
      <c r="E62" s="31">
        <v>2.307E-2</v>
      </c>
      <c r="F62" s="31">
        <v>3.8359999999999998E-2</v>
      </c>
      <c r="G62" s="28">
        <v>70</v>
      </c>
    </row>
    <row r="63" spans="2:7">
      <c r="B63" s="28">
        <v>68</v>
      </c>
      <c r="C63" s="31">
        <v>1.78E-2</v>
      </c>
      <c r="D63" s="31">
        <v>2.307E-2</v>
      </c>
      <c r="E63" s="31">
        <v>2.4799999999999999E-2</v>
      </c>
      <c r="F63" s="31">
        <v>4.1910000000000003E-2</v>
      </c>
      <c r="G63" s="28">
        <v>71</v>
      </c>
    </row>
    <row r="64" spans="2:7">
      <c r="B64" s="28">
        <v>69</v>
      </c>
      <c r="C64" s="31">
        <v>1.8950000000000002E-2</v>
      </c>
      <c r="D64" s="31">
        <v>2.4799999999999999E-2</v>
      </c>
      <c r="E64" s="31">
        <v>2.6610000000000002E-2</v>
      </c>
      <c r="F64" s="31">
        <v>4.5740000000000003E-2</v>
      </c>
      <c r="G64" s="28">
        <v>72</v>
      </c>
    </row>
    <row r="65" spans="2:7">
      <c r="B65" s="28">
        <v>70</v>
      </c>
      <c r="C65" s="31">
        <v>2.0129999999999999E-2</v>
      </c>
      <c r="D65" s="31">
        <v>2.6610000000000002E-2</v>
      </c>
      <c r="E65" s="31">
        <v>2.8510000000000001E-2</v>
      </c>
      <c r="F65" s="31">
        <v>4.9840000000000002E-2</v>
      </c>
      <c r="G65" s="28">
        <v>73</v>
      </c>
    </row>
    <row r="66" spans="2:7">
      <c r="B66" s="28">
        <v>71</v>
      </c>
      <c r="C66" s="31">
        <v>2.1340000000000001E-2</v>
      </c>
      <c r="D66" s="31">
        <v>2.8510000000000001E-2</v>
      </c>
      <c r="E66" s="31">
        <v>3.049E-2</v>
      </c>
      <c r="F66" s="31">
        <v>5.425E-2</v>
      </c>
      <c r="G66" s="28">
        <v>74</v>
      </c>
    </row>
    <row r="67" spans="2:7">
      <c r="B67" s="28">
        <v>72</v>
      </c>
      <c r="C67" s="31">
        <v>2.2579999999999999E-2</v>
      </c>
      <c r="D67" s="31">
        <v>3.049E-2</v>
      </c>
      <c r="E67" s="31">
        <v>3.2559999999999999E-2</v>
      </c>
      <c r="F67" s="31">
        <v>5.901E-2</v>
      </c>
      <c r="G67" s="28">
        <v>75</v>
      </c>
    </row>
    <row r="68" spans="2:7">
      <c r="B68" s="28">
        <v>73</v>
      </c>
      <c r="C68" s="31">
        <v>2.383E-2</v>
      </c>
      <c r="D68" s="31">
        <v>3.2559999999999999E-2</v>
      </c>
      <c r="E68" s="31">
        <v>3.4729999999999997E-2</v>
      </c>
      <c r="F68" s="31">
        <v>6.4180000000000001E-2</v>
      </c>
      <c r="G68" s="28">
        <v>76</v>
      </c>
    </row>
    <row r="69" spans="2:7">
      <c r="B69" s="28">
        <v>74</v>
      </c>
      <c r="C69" s="31">
        <v>2.5090000000000001E-2</v>
      </c>
      <c r="D69" s="31">
        <v>3.4729999999999997E-2</v>
      </c>
      <c r="E69" s="31">
        <v>3.703E-2</v>
      </c>
      <c r="F69" s="31">
        <v>6.9809999999999997E-2</v>
      </c>
      <c r="G69" s="28">
        <v>77</v>
      </c>
    </row>
    <row r="70" spans="2:7">
      <c r="B70" s="28">
        <v>75</v>
      </c>
      <c r="C70" s="31">
        <v>2.6370000000000001E-2</v>
      </c>
      <c r="D70" s="31">
        <v>3.703E-2</v>
      </c>
      <c r="E70" s="31">
        <v>3.9469999999999998E-2</v>
      </c>
      <c r="F70" s="31">
        <v>7.5950000000000004E-2</v>
      </c>
      <c r="G70" s="28">
        <v>78</v>
      </c>
    </row>
    <row r="71" spans="2:7">
      <c r="B71" s="28">
        <v>76</v>
      </c>
      <c r="C71" s="31">
        <v>2.768E-2</v>
      </c>
      <c r="D71" s="31">
        <v>3.9469999999999998E-2</v>
      </c>
      <c r="E71" s="31">
        <v>4.206E-2</v>
      </c>
      <c r="F71" s="31">
        <v>8.2659999999999997E-2</v>
      </c>
      <c r="G71" s="28">
        <v>79</v>
      </c>
    </row>
    <row r="72" spans="2:7">
      <c r="B72" s="28">
        <v>77</v>
      </c>
      <c r="C72" s="31">
        <v>2.9020000000000001E-2</v>
      </c>
      <c r="D72" s="31">
        <v>4.206E-2</v>
      </c>
      <c r="E72" s="31">
        <v>4.4819999999999999E-2</v>
      </c>
      <c r="F72" s="31">
        <v>0.09</v>
      </c>
      <c r="G72" s="28">
        <v>80</v>
      </c>
    </row>
    <row r="73" spans="2:7">
      <c r="B73" s="28">
        <v>78</v>
      </c>
      <c r="C73" s="31">
        <v>3.039E-2</v>
      </c>
      <c r="D73" s="31">
        <v>4.4819999999999999E-2</v>
      </c>
      <c r="E73" s="31">
        <v>4.7759999999999997E-2</v>
      </c>
      <c r="F73" s="31">
        <v>9.8019999999999996E-2</v>
      </c>
      <c r="G73" s="28">
        <v>81</v>
      </c>
    </row>
    <row r="74" spans="2:7">
      <c r="B74" s="28">
        <v>79</v>
      </c>
      <c r="C74" s="31">
        <v>3.1789999999999999E-2</v>
      </c>
      <c r="D74" s="31">
        <v>4.7759999999999997E-2</v>
      </c>
      <c r="E74" s="31">
        <v>5.0869999999999999E-2</v>
      </c>
      <c r="F74" s="31">
        <v>0.10677</v>
      </c>
      <c r="G74" s="28">
        <v>82</v>
      </c>
    </row>
    <row r="75" spans="2:7">
      <c r="B75" s="28">
        <v>80</v>
      </c>
      <c r="C75" s="31">
        <v>3.3210000000000003E-2</v>
      </c>
      <c r="D75" s="31">
        <v>5.0869999999999999E-2</v>
      </c>
      <c r="E75" s="31">
        <v>5.4179999999999999E-2</v>
      </c>
      <c r="F75" s="31">
        <v>0.11632000000000001</v>
      </c>
      <c r="G75" s="28">
        <v>83</v>
      </c>
    </row>
    <row r="76" spans="2:7">
      <c r="B76" s="32">
        <f>B75+1</f>
        <v>81</v>
      </c>
      <c r="F76" s="31">
        <v>0.12670000000000001</v>
      </c>
      <c r="G76" s="28">
        <v>84</v>
      </c>
    </row>
    <row r="77" spans="2:7">
      <c r="B77" s="32">
        <f t="shared" ref="B77:B96" si="0">B76+1</f>
        <v>82</v>
      </c>
      <c r="F77" s="31">
        <v>0.13799</v>
      </c>
      <c r="G77" s="28">
        <v>85</v>
      </c>
    </row>
    <row r="78" spans="2:7">
      <c r="B78" s="32">
        <f t="shared" si="0"/>
        <v>83</v>
      </c>
      <c r="F78" s="31">
        <v>0.15023</v>
      </c>
      <c r="G78" s="28">
        <v>86</v>
      </c>
    </row>
    <row r="79" spans="2:7">
      <c r="B79" s="32">
        <f t="shared" si="0"/>
        <v>84</v>
      </c>
      <c r="F79" s="31">
        <v>0.16347999999999999</v>
      </c>
      <c r="G79" s="28">
        <v>87</v>
      </c>
    </row>
    <row r="80" spans="2:7">
      <c r="B80" s="32">
        <f t="shared" si="0"/>
        <v>85</v>
      </c>
      <c r="F80" s="31">
        <v>0.17779</v>
      </c>
      <c r="G80" s="28">
        <v>88</v>
      </c>
    </row>
    <row r="81" spans="2:7">
      <c r="B81" s="32">
        <f t="shared" si="0"/>
        <v>86</v>
      </c>
      <c r="F81" s="31">
        <v>0.19320999999999999</v>
      </c>
      <c r="G81" s="28">
        <v>89</v>
      </c>
    </row>
    <row r="82" spans="2:7">
      <c r="B82" s="32">
        <f t="shared" si="0"/>
        <v>87</v>
      </c>
      <c r="F82" s="31">
        <v>0.20959</v>
      </c>
      <c r="G82" s="28">
        <v>90</v>
      </c>
    </row>
    <row r="83" spans="2:7">
      <c r="B83" s="32">
        <f t="shared" si="0"/>
        <v>88</v>
      </c>
      <c r="F83" s="31">
        <v>0.22714000000000001</v>
      </c>
      <c r="G83" s="28">
        <v>91</v>
      </c>
    </row>
    <row r="84" spans="2:7">
      <c r="B84" s="32">
        <f t="shared" si="0"/>
        <v>89</v>
      </c>
      <c r="F84" s="31">
        <v>0.24593000000000001</v>
      </c>
      <c r="G84" s="28">
        <v>92</v>
      </c>
    </row>
    <row r="85" spans="2:7">
      <c r="B85" s="32">
        <f t="shared" si="0"/>
        <v>90</v>
      </c>
      <c r="F85" s="31">
        <v>0.26597999999999999</v>
      </c>
      <c r="G85" s="28">
        <v>93</v>
      </c>
    </row>
    <row r="86" spans="2:7">
      <c r="B86" s="32">
        <f t="shared" si="0"/>
        <v>91</v>
      </c>
      <c r="F86" s="31">
        <v>0.28733999999999998</v>
      </c>
      <c r="G86" s="28">
        <v>94</v>
      </c>
    </row>
    <row r="87" spans="2:7">
      <c r="B87" s="32">
        <f t="shared" si="0"/>
        <v>92</v>
      </c>
      <c r="F87" s="31">
        <v>0.31002999999999997</v>
      </c>
      <c r="G87" s="28">
        <v>95</v>
      </c>
    </row>
    <row r="88" spans="2:7">
      <c r="B88" s="32">
        <f t="shared" si="0"/>
        <v>93</v>
      </c>
      <c r="F88" s="31">
        <v>0.33405000000000001</v>
      </c>
      <c r="G88" s="28">
        <v>96</v>
      </c>
    </row>
    <row r="89" spans="2:7">
      <c r="B89" s="32">
        <f t="shared" si="0"/>
        <v>94</v>
      </c>
      <c r="F89" s="31">
        <v>0.35941000000000001</v>
      </c>
      <c r="G89" s="28">
        <v>97</v>
      </c>
    </row>
    <row r="90" spans="2:7">
      <c r="B90" s="32">
        <f t="shared" si="0"/>
        <v>95</v>
      </c>
      <c r="F90" s="31">
        <v>0.38608999999999999</v>
      </c>
      <c r="G90" s="28">
        <v>98</v>
      </c>
    </row>
    <row r="91" spans="2:7">
      <c r="B91" s="32">
        <f t="shared" si="0"/>
        <v>96</v>
      </c>
      <c r="F91" s="31">
        <v>0.41404000000000002</v>
      </c>
      <c r="G91" s="28">
        <v>99</v>
      </c>
    </row>
    <row r="92" spans="2:7">
      <c r="B92" s="32">
        <f t="shared" si="0"/>
        <v>97</v>
      </c>
      <c r="F92" s="31">
        <v>0.44319999999999998</v>
      </c>
      <c r="G92" s="28">
        <v>100</v>
      </c>
    </row>
    <row r="93" spans="2:7">
      <c r="B93" s="32">
        <f t="shared" si="0"/>
        <v>98</v>
      </c>
      <c r="F93" s="31">
        <v>0.47348000000000001</v>
      </c>
      <c r="G93" s="28">
        <v>101</v>
      </c>
    </row>
    <row r="94" spans="2:7">
      <c r="B94" s="32">
        <f t="shared" si="0"/>
        <v>99</v>
      </c>
      <c r="F94" s="31">
        <v>0.50475999999999999</v>
      </c>
      <c r="G94" s="28">
        <v>102</v>
      </c>
    </row>
    <row r="95" spans="2:7">
      <c r="B95" s="32">
        <f t="shared" si="0"/>
        <v>100</v>
      </c>
      <c r="F95" s="31">
        <v>0.53691</v>
      </c>
      <c r="G95" s="28">
        <v>103</v>
      </c>
    </row>
    <row r="96" spans="2:7">
      <c r="B96" s="32">
        <f t="shared" si="0"/>
        <v>101</v>
      </c>
      <c r="F96" s="31">
        <v>0.56972999999999996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7B0E-C43B-4D9D-8B40-4108DC193247}">
  <sheetPr codeName="Sheet2"/>
  <dimension ref="D1:L19"/>
  <sheetViews>
    <sheetView workbookViewId="0">
      <selection activeCell="N10" sqref="N10:N11"/>
    </sheetView>
  </sheetViews>
  <sheetFormatPr baseColWidth="10" defaultColWidth="8.83203125" defaultRowHeight="15"/>
  <cols>
    <col min="4" max="4" width="14.6640625" bestFit="1" customWidth="1"/>
    <col min="5" max="5" width="12.5" bestFit="1" customWidth="1"/>
    <col min="6" max="6" width="38.83203125" bestFit="1" customWidth="1"/>
    <col min="9" max="9" width="9.1640625" bestFit="1" customWidth="1"/>
    <col min="10" max="10" width="12.6640625" bestFit="1" customWidth="1"/>
    <col min="11" max="11" width="8.5" customWidth="1"/>
    <col min="12" max="12" width="9.83203125" bestFit="1" customWidth="1"/>
  </cols>
  <sheetData>
    <row r="1" spans="4:12">
      <c r="D1" s="1" t="s">
        <v>45</v>
      </c>
    </row>
    <row r="3" spans="4:12" ht="16" thickBot="1">
      <c r="L3" s="2">
        <v>2000000</v>
      </c>
    </row>
    <row r="4" spans="4:12" ht="16">
      <c r="D4" s="3" t="s">
        <v>13</v>
      </c>
      <c r="E4" s="9"/>
      <c r="F4" s="4"/>
    </row>
    <row r="5" spans="4:12" ht="17" thickBot="1">
      <c r="D5" s="5" t="s">
        <v>14</v>
      </c>
      <c r="E5" s="6" t="s">
        <v>15</v>
      </c>
      <c r="F5" s="10" t="s">
        <v>16</v>
      </c>
      <c r="I5" s="12" t="s">
        <v>26</v>
      </c>
      <c r="J5" s="12" t="s">
        <v>24</v>
      </c>
    </row>
    <row r="6" spans="4:12" ht="17" thickBot="1">
      <c r="D6" s="15">
        <v>0</v>
      </c>
      <c r="E6" s="16">
        <v>84000</v>
      </c>
      <c r="F6" s="11" t="s">
        <v>17</v>
      </c>
      <c r="I6" s="20">
        <v>48000</v>
      </c>
      <c r="J6">
        <v>0</v>
      </c>
      <c r="K6" s="21">
        <v>0.05</v>
      </c>
      <c r="L6" s="20">
        <f>MIN(I6,$L$3)</f>
        <v>48000</v>
      </c>
    </row>
    <row r="7" spans="4:12" ht="17" thickBot="1">
      <c r="D7" s="17">
        <v>84001</v>
      </c>
      <c r="E7" s="18">
        <v>120000</v>
      </c>
      <c r="F7" s="11" t="s">
        <v>18</v>
      </c>
      <c r="I7" s="20">
        <f>D7</f>
        <v>84001</v>
      </c>
      <c r="J7" s="20">
        <f>K6*(E6-I6)+J6</f>
        <v>1800</v>
      </c>
      <c r="K7" s="21">
        <v>0.125</v>
      </c>
      <c r="L7" s="20">
        <f t="shared" ref="L7:L9" si="0">MIN(I7,$L$3)</f>
        <v>84001</v>
      </c>
    </row>
    <row r="8" spans="4:12" ht="17" thickBot="1">
      <c r="D8" s="17">
        <v>120001</v>
      </c>
      <c r="E8" s="18">
        <v>156000</v>
      </c>
      <c r="F8" s="11" t="s">
        <v>19</v>
      </c>
      <c r="I8" s="20">
        <f t="shared" ref="I8:I9" si="1">D8</f>
        <v>120001</v>
      </c>
      <c r="J8" s="20">
        <f t="shared" ref="J8:J9" si="2">K7*(E7-I7)+J7</f>
        <v>6299.875</v>
      </c>
      <c r="K8" s="21">
        <v>0.1875</v>
      </c>
      <c r="L8" s="20">
        <f t="shared" si="0"/>
        <v>120001</v>
      </c>
    </row>
    <row r="9" spans="4:12" ht="17" thickBot="1">
      <c r="D9" s="19">
        <v>156001</v>
      </c>
      <c r="E9" s="18"/>
      <c r="F9" s="11" t="s">
        <v>20</v>
      </c>
      <c r="I9" s="20">
        <f t="shared" si="1"/>
        <v>156001</v>
      </c>
      <c r="J9" s="20">
        <f t="shared" si="2"/>
        <v>13049.6875</v>
      </c>
      <c r="K9" s="21">
        <v>0.25</v>
      </c>
      <c r="L9" s="20">
        <f t="shared" si="0"/>
        <v>156001</v>
      </c>
    </row>
    <row r="10" spans="4:12" ht="16">
      <c r="D10" s="13"/>
      <c r="E10" s="14"/>
    </row>
    <row r="11" spans="4:12" ht="16">
      <c r="D11" s="7"/>
    </row>
    <row r="12" spans="4:12" ht="16">
      <c r="D12" s="8"/>
    </row>
    <row r="13" spans="4:12" ht="17" thickBot="1">
      <c r="D13" s="8"/>
    </row>
    <row r="14" spans="4:12" ht="16">
      <c r="D14" s="3" t="s">
        <v>13</v>
      </c>
      <c r="E14" s="9"/>
      <c r="F14" s="4"/>
    </row>
    <row r="15" spans="4:12" ht="17" thickBot="1">
      <c r="D15" s="5" t="s">
        <v>14</v>
      </c>
      <c r="E15" s="6" t="s">
        <v>15</v>
      </c>
      <c r="F15" s="10" t="s">
        <v>16</v>
      </c>
    </row>
    <row r="16" spans="4:12" ht="17" thickBot="1">
      <c r="D16" s="15" t="s">
        <v>25</v>
      </c>
      <c r="E16" s="16">
        <v>84000</v>
      </c>
      <c r="F16" s="11" t="s">
        <v>17</v>
      </c>
    </row>
    <row r="17" spans="4:6" ht="17" thickBot="1">
      <c r="D17" s="17">
        <v>84001</v>
      </c>
      <c r="E17" s="18">
        <v>120000</v>
      </c>
      <c r="F17" s="11" t="s">
        <v>21</v>
      </c>
    </row>
    <row r="18" spans="4:6" ht="17" thickBot="1">
      <c r="D18" s="17">
        <v>120001</v>
      </c>
      <c r="E18" s="18">
        <v>156000</v>
      </c>
      <c r="F18" s="11" t="s">
        <v>22</v>
      </c>
    </row>
    <row r="19" spans="4:6" ht="17" thickBot="1">
      <c r="D19" s="19">
        <v>156001</v>
      </c>
      <c r="E19" s="18"/>
      <c r="F19" s="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50</vt:i4>
      </vt:variant>
    </vt:vector>
  </HeadingPairs>
  <TitlesOfParts>
    <vt:vector size="55" baseType="lpstr">
      <vt:lpstr>LivingAnnuity</vt:lpstr>
      <vt:lpstr>LifeAnnuity</vt:lpstr>
      <vt:lpstr>SA85-90</vt:lpstr>
      <vt:lpstr>SA85-90 (light)</vt:lpstr>
      <vt:lpstr>Tax</vt:lpstr>
      <vt:lpstr>LifeAnnuity!AmountInvested</vt:lpstr>
      <vt:lpstr>AmountInvested</vt:lpstr>
      <vt:lpstr>LifeAnnuity!CheckTotal</vt:lpstr>
      <vt:lpstr>CheckTotal</vt:lpstr>
      <vt:lpstr>DrawdownPercentage</vt:lpstr>
      <vt:lpstr>LifeAnnuity!ExpectedLifeYearsRemaining</vt:lpstr>
      <vt:lpstr>ExpectedLifeYearsRemaining</vt:lpstr>
      <vt:lpstr>LifeAnnuity!ExpectedPaymentPeriod</vt:lpstr>
      <vt:lpstr>ExpectedPaymentPeriod</vt:lpstr>
      <vt:lpstr>LifeAnnuity!FundsAtEndofDrawdown</vt:lpstr>
      <vt:lpstr>FundsAtEndofDrawdown</vt:lpstr>
      <vt:lpstr>LifeAnnuity!MonthlyBenefit</vt:lpstr>
      <vt:lpstr>MonthlyBenefit</vt:lpstr>
      <vt:lpstr>LifeAnnuity!NoOfFullPmtsToAnnuitant</vt:lpstr>
      <vt:lpstr>NoOfFullPmtsToAnnuitant</vt:lpstr>
      <vt:lpstr>LifeAnnuity!Notice1</vt:lpstr>
      <vt:lpstr>Notice1</vt:lpstr>
      <vt:lpstr>LifeAnnuity!PresentValueOfAllCharges</vt:lpstr>
      <vt:lpstr>PresentValueOfAllCharges</vt:lpstr>
      <vt:lpstr>LifeAnnuity!PresentValueOfAssetManagementCharges</vt:lpstr>
      <vt:lpstr>PresentValueOfAssetManagementCharges</vt:lpstr>
      <vt:lpstr>LifeAnnuity!PresentValueOfBenefitsToAnnuitant</vt:lpstr>
      <vt:lpstr>PresentValueOfBenefitsToAnnuitant</vt:lpstr>
      <vt:lpstr>LifeAnnuity!PresentValueOfBenefitsToAnnuitantExclFuneral</vt:lpstr>
      <vt:lpstr>PresentValueOfBenefitsToAnnuitantExclFuneral</vt:lpstr>
      <vt:lpstr>LifeAnnuity!PresentValueOfCommissionPayments</vt:lpstr>
      <vt:lpstr>PresentValueOfCommissionPayments</vt:lpstr>
      <vt:lpstr>LifeAnnuity!PresentValueOfFeesToInsurer</vt:lpstr>
      <vt:lpstr>PresentValueOfFeesToInsurer</vt:lpstr>
      <vt:lpstr>LifeAnnuity!PVOfFeesAsOfAssetsManaged</vt:lpstr>
      <vt:lpstr>PVOfFeesAsOfAssetsManaged</vt:lpstr>
      <vt:lpstr>LifeAnnuity!RemainderPaidInFinalPayment</vt:lpstr>
      <vt:lpstr>RemainderPaidInFinalPayment</vt:lpstr>
      <vt:lpstr>SA8590Light</vt:lpstr>
      <vt:lpstr>LifeAnnuity!SolveLifeAnnuity</vt:lpstr>
      <vt:lpstr>SolveLifeAnnuity</vt:lpstr>
      <vt:lpstr>LifeAnnuity!SolveZeroAt100</vt:lpstr>
      <vt:lpstr>SolveZeroAt100</vt:lpstr>
      <vt:lpstr>LifeAnnuity!StartofLA</vt:lpstr>
      <vt:lpstr>StartofLA</vt:lpstr>
      <vt:lpstr>LifeAnnuity!StartofRA</vt:lpstr>
      <vt:lpstr>StartofRA</vt:lpstr>
      <vt:lpstr>LifeAnnuity!SumOfAssetManagementCharges</vt:lpstr>
      <vt:lpstr>SumOfAssetManagementCharges</vt:lpstr>
      <vt:lpstr>LifeAnnuity!SumOfBenefitsToAnnuitant</vt:lpstr>
      <vt:lpstr>SumOfBenefitsToAnnuitant</vt:lpstr>
      <vt:lpstr>LifeAnnuity!SumOfCommissionPayments</vt:lpstr>
      <vt:lpstr>SumOfCommissionPayments</vt:lpstr>
      <vt:lpstr>LifeAnnuity!SumOfFeesToInsurer</vt:lpstr>
      <vt:lpstr>SumOfFeesToInsurer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Roux</dc:creator>
  <cp:lastModifiedBy>Oratile Busang</cp:lastModifiedBy>
  <dcterms:created xsi:type="dcterms:W3CDTF">2024-02-02T06:15:22Z</dcterms:created>
  <dcterms:modified xsi:type="dcterms:W3CDTF">2025-09-24T10:09:33Z</dcterms:modified>
</cp:coreProperties>
</file>